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D1A710C-6663-3D7B-7F91-EC182F24A4BC}"/>
  <workbookPr codeName="ThisWorkbook"/>
  <mc:AlternateContent xmlns:mc="http://schemas.openxmlformats.org/markup-compatibility/2006">
    <mc:Choice Requires="x15">
      <x15ac:absPath xmlns:x15ac="http://schemas.microsoft.com/office/spreadsheetml/2010/11/ac" url="T:\RDG\PRA\PACKAGES\10351 - 10400\10398 Generic\2021\9 - #70 (New) - MCPAR Amy\05-17-2021 - OSORA PRA For OMB Revivew CMS-10108\"/>
    </mc:Choice>
  </mc:AlternateContent>
  <bookViews>
    <workbookView xWindow="28680" yWindow="-4860" windowWidth="16440" windowHeight="28440" tabRatio="757"/>
  </bookViews>
  <sheets>
    <sheet name="Overview" sheetId="2" r:id="rId1"/>
    <sheet name="Instructions" sheetId="3" r:id="rId2"/>
    <sheet name="A_COVER" sheetId="4" r:id="rId3"/>
    <sheet name="B_STATE_set-indc" sheetId="5" r:id="rId4"/>
    <sheet name="C1_PROG_set-indc" sheetId="6" r:id="rId5"/>
    <sheet name="C2_PROG_free-indc_accs" sheetId="7" r:id="rId6"/>
    <sheet name="D1_PLAN_set-indc" sheetId="8" r:id="rId7"/>
    <sheet name="D2_PLAN_free-indc_qual" sheetId="9" r:id="rId8"/>
    <sheet name="D3_PLAN_free-indc_sanc" sheetId="10" r:id="rId9"/>
    <sheet name="E_BSS_set-indc" sheetId="11" r:id="rId10"/>
    <sheet name="Glossary" sheetId="12" r:id="rId11"/>
    <sheet name="Crosswalk" sheetId="14" r:id="rId12"/>
    <sheet name="Set values" sheetId="13" state="hidden" r:id="rId13"/>
  </sheets>
  <definedNames>
    <definedName name="_xlnm._FilterDatabase" localSheetId="11" hidden="1">Crosswalk!$A$7:$L$154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F4" i="11"/>
  <c r="G4" i="11"/>
  <c r="H4" i="11"/>
  <c r="I4" i="11"/>
  <c r="J4" i="11"/>
  <c r="K4" i="11"/>
  <c r="L4" i="11"/>
  <c r="M4" i="11"/>
  <c r="N4" i="11"/>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AK7" i="8"/>
  <c r="AL7" i="8"/>
  <c r="AM7" i="8"/>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E3" i="6"/>
  <c r="E3" i="5"/>
</calcChain>
</file>

<file path=xl/comments1.xml><?xml version="1.0" encoding="utf-8"?>
<comments xmlns="http://schemas.openxmlformats.org/spreadsheetml/2006/main">
  <authors>
    <author>tc={31E437DE-0511-4F3A-8C6B-9306494CF3E4}</author>
  </authors>
  <commentList>
    <comment ref="AM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Belongs to D1.VI.1</t>
        </r>
      </text>
    </comment>
  </commentList>
</comments>
</file>

<file path=xl/sharedStrings.xml><?xml version="1.0" encoding="utf-8"?>
<sst xmlns="http://schemas.openxmlformats.org/spreadsheetml/2006/main" count="2082" uniqueCount="901">
  <si>
    <r>
      <t xml:space="preserve">Enter information into tabs A-E, and only input values in </t>
    </r>
    <r>
      <rPr>
        <sz val="11"/>
        <color rgb="FFBA9F62"/>
        <rFont val="Arial"/>
        <family val="2"/>
      </rPr>
      <t xml:space="preserve">BEIGE CELLS </t>
    </r>
    <r>
      <rPr>
        <sz val="11"/>
        <rFont val="Arial"/>
        <family val="2"/>
      </rPr>
      <t>(white cells wi</t>
    </r>
    <r>
      <rPr>
        <sz val="11"/>
        <color theme="1"/>
        <rFont val="Arial"/>
        <family val="2"/>
      </rPr>
      <t xml:space="preserve">th black text provide explanatory text or calculated values). Key terms are defined in the glossary. </t>
    </r>
  </si>
  <si>
    <t>Inputting data</t>
  </si>
  <si>
    <t>E_BSS_set-indc</t>
  </si>
  <si>
    <t>E. BSS-entities, set indicators</t>
  </si>
  <si>
    <t>D3. Plan-level, state-specific indicators: Sanctions and Corrective Action Plans</t>
  </si>
  <si>
    <t>D2. Plan-level, state-specific indicators: Quality and Performance Measures</t>
  </si>
  <si>
    <t>D1_PLAN_set-indc</t>
  </si>
  <si>
    <t>D1. Plan-level, set indicators</t>
  </si>
  <si>
    <t>C2_PROG_free-indc_accs</t>
  </si>
  <si>
    <t xml:space="preserve">C2. Program-level, state-specific indicators: Availability, accessibility, and network adequacy </t>
  </si>
  <si>
    <t>C1_PROG_set-indc</t>
  </si>
  <si>
    <t xml:space="preserve">C1. Program-level, set indicators </t>
  </si>
  <si>
    <t>B_STATE_set-indc</t>
  </si>
  <si>
    <t xml:space="preserve">B. State level, set indicators </t>
  </si>
  <si>
    <t>A_COVER</t>
  </si>
  <si>
    <t xml:space="preserve">A. Cover sheet and identifying information </t>
  </si>
  <si>
    <t>Tab name</t>
  </si>
  <si>
    <t xml:space="preserve">Tab topic: </t>
  </si>
  <si>
    <t>Instructions</t>
  </si>
  <si>
    <t>The Managed Care Program Annual Report (MCPAR): A requirement of 42 CFR 438.66(e)</t>
  </si>
  <si>
    <t>Exclusion of CHIP from MCPAR</t>
  </si>
  <si>
    <t>Program definition</t>
  </si>
  <si>
    <t>Reporting timeframe</t>
  </si>
  <si>
    <t>Free text</t>
  </si>
  <si>
    <t>BSS entity 10</t>
  </si>
  <si>
    <t>BSS entity 9</t>
  </si>
  <si>
    <t>BSS entity 8</t>
  </si>
  <si>
    <t>BSS entity 7</t>
  </si>
  <si>
    <t>BSS entity 6</t>
  </si>
  <si>
    <t>BSS entity 5</t>
  </si>
  <si>
    <t>BSS entity 4</t>
  </si>
  <si>
    <t>BSS entity 3</t>
  </si>
  <si>
    <t>BSS entity 2</t>
  </si>
  <si>
    <t>BSS entity 1</t>
  </si>
  <si>
    <t>Plan 35</t>
  </si>
  <si>
    <t>Plan 34</t>
  </si>
  <si>
    <t>Plan 33</t>
  </si>
  <si>
    <t>Plan 32</t>
  </si>
  <si>
    <t>Plan 31</t>
  </si>
  <si>
    <t>Plan 30</t>
  </si>
  <si>
    <t>Plan 29</t>
  </si>
  <si>
    <t>Plan 28</t>
  </si>
  <si>
    <t>Plan 27</t>
  </si>
  <si>
    <t>Plan 26</t>
  </si>
  <si>
    <t>Plan 25</t>
  </si>
  <si>
    <t>Plan 24</t>
  </si>
  <si>
    <t>Plan 23</t>
  </si>
  <si>
    <t>Plan 22</t>
  </si>
  <si>
    <t>Plan 21</t>
  </si>
  <si>
    <t>Plan 20</t>
  </si>
  <si>
    <t>Plan 19</t>
  </si>
  <si>
    <t>Plan 18</t>
  </si>
  <si>
    <t>Plan 17</t>
  </si>
  <si>
    <t>Plan 16</t>
  </si>
  <si>
    <t>Plan 15</t>
  </si>
  <si>
    <t>Plan 14</t>
  </si>
  <si>
    <t>Plan 13</t>
  </si>
  <si>
    <t>Plan 12</t>
  </si>
  <si>
    <t>Plan 11</t>
  </si>
  <si>
    <t>Plan 10</t>
  </si>
  <si>
    <t>Plan 9</t>
  </si>
  <si>
    <t>Plan 8</t>
  </si>
  <si>
    <t>Plan 7</t>
  </si>
  <si>
    <t>Plan 6</t>
  </si>
  <si>
    <t>Plan 5</t>
  </si>
  <si>
    <t>Plan 4</t>
  </si>
  <si>
    <t>Plan 3</t>
  </si>
  <si>
    <t>Plan 2</t>
  </si>
  <si>
    <t>Enter the name of each plan that participates in the program for which the state is reporting data. If the program contracts with fewer than 35 plans, leave unused fields blank.</t>
  </si>
  <si>
    <t>Plan 1</t>
  </si>
  <si>
    <t xml:space="preserve">Enter the name of the program for which the state is reporting data in the MCPAR. For purposes of the MCPAR, a program is defined by a contract between the state and a managed care plan (or group of plans), which articulates a standard set of benefits, eligibility criteria, reporting requirements, and has a set of rate cells specific to that program. </t>
  </si>
  <si>
    <t xml:space="preserve">Program name </t>
  </si>
  <si>
    <t>Date (MM/DD/YYYY)</t>
  </si>
  <si>
    <t>Enter the end date of the reporting period represented in this document.</t>
  </si>
  <si>
    <t>Reporting period end date</t>
  </si>
  <si>
    <t>Enter the start date of the reporting period represented in this document.</t>
  </si>
  <si>
    <t>Reporting period start date</t>
  </si>
  <si>
    <t>Enter the date on which this document is being submitted to CMS.</t>
  </si>
  <si>
    <t>Date of report submission</t>
  </si>
  <si>
    <t>Enter the email address of the individual filling out this document.</t>
  </si>
  <si>
    <t>Contact email address</t>
  </si>
  <si>
    <t>Enter the name and email address of the person or position to contact with questions regarding information reported in the MCPAR. States that do not wish to list a specific individual on the report are encouraged to use a department or program-wide email address that will allow anyone with questions to quickly reach someone who can provide answers.</t>
  </si>
  <si>
    <t>Contact name</t>
  </si>
  <si>
    <t>Set value (select one)</t>
  </si>
  <si>
    <t>Enter the name of state submitting the report.</t>
  </si>
  <si>
    <t>State name </t>
  </si>
  <si>
    <t>Response</t>
  </si>
  <si>
    <t>Data format</t>
  </si>
  <si>
    <t>Instructions and definition</t>
  </si>
  <si>
    <t>Item or entity</t>
  </si>
  <si>
    <t xml:space="preserve">Input data in beige cells in this column. These values will autopopulate other tabs. </t>
  </si>
  <si>
    <t>A. Cover sheet and identifying information</t>
  </si>
  <si>
    <t>Changes in provider circumstances: Part 3</t>
  </si>
  <si>
    <t>B.X.7.c</t>
  </si>
  <si>
    <t>Set values (select one)</t>
  </si>
  <si>
    <t>If the state monitors whether plans report provider “for cause” terminations in a timely manner in indicator B.X.7.a, indicate whether the state uses a metric or indicator to assess plan reporting performance.</t>
  </si>
  <si>
    <t>Changes in provider circumstances: Part 2</t>
  </si>
  <si>
    <t>B.X.7.b</t>
  </si>
  <si>
    <t>Indicate if the state monitors whether plans report provider “for cause” terminations in a timely manner under 42 CFR 438.608(a)(4).</t>
  </si>
  <si>
    <t>Changes in provider circumstances: Part 1</t>
  </si>
  <si>
    <t>B.X.7.a</t>
  </si>
  <si>
    <t>Describe how the state ensures timely and accurate reconciliation of enrollment files between the state and plans to ensure appropriate payments for enrollees experiencing a change in status (e.g., incarcerated, deceased, switching plans).</t>
  </si>
  <si>
    <t>Changes in beneficiary circumstances</t>
  </si>
  <si>
    <t>B.X.6</t>
  </si>
  <si>
    <t>Describe how the state monitors plan performance in reporting overpayments to the state. For example, does the state track compliance with this requirement and/or timeliness of reporting?</t>
  </si>
  <si>
    <t>State overpayment reporting monitoring</t>
  </si>
  <si>
    <t>B.X.5</t>
  </si>
  <si>
    <t>Description of overpayment contract standard</t>
  </si>
  <si>
    <t>B.X.4</t>
  </si>
  <si>
    <t>Contract locations of overpayment standard</t>
  </si>
  <si>
    <t>B.X.3</t>
  </si>
  <si>
    <t>Indicate whether the state allows plans to retain overpayments, requires the return of overpayments, or has established a hybrid system.</t>
  </si>
  <si>
    <t>Contract standard for overpayments</t>
  </si>
  <si>
    <t>B.X.2</t>
  </si>
  <si>
    <t>Payment risks between the state and plans</t>
  </si>
  <si>
    <t>B.X.1</t>
  </si>
  <si>
    <t>Topic X. Program Integrity</t>
  </si>
  <si>
    <t xml:space="preserve">Topic IX. Beneficiary Support System </t>
  </si>
  <si>
    <t>If state selected “proprietary system(s)” in indicator B.III.1, indicate whether the system(s) utilized are fully HIPAA compliant.</t>
  </si>
  <si>
    <t>HIPAA compliance of proprietary system(s) for encounter data validation</t>
  </si>
  <si>
    <t>B.III.2</t>
  </si>
  <si>
    <t>Set values (select multiple) or use free text for "other" response</t>
  </si>
  <si>
    <t>Data validation entity</t>
  </si>
  <si>
    <t>B.III.1</t>
  </si>
  <si>
    <t>Topic III. Encounter Data Reporting</t>
  </si>
  <si>
    <t>Count</t>
  </si>
  <si>
    <t xml:space="preserve">Statewide Medicaid managed care enrollment </t>
  </si>
  <si>
    <t>B.I.2</t>
  </si>
  <si>
    <t xml:space="preserve">Statewide Medicaid enrollment </t>
  </si>
  <si>
    <t>B.I.1</t>
  </si>
  <si>
    <t>Topic I. Program Characteristics and Enrollment</t>
  </si>
  <si>
    <t>Indicator</t>
  </si>
  <si>
    <t>#</t>
  </si>
  <si>
    <t xml:space="preserve">Input data only in beige cells in this column </t>
  </si>
  <si>
    <t>B. State-level indicators</t>
  </si>
  <si>
    <t>Website posting of 5 percent or more ownership control</t>
  </si>
  <si>
    <t>Did any plans disclose prohibited affiliations? Y/N. If the state took action, as required under 42 CFR 438.610(d), please enter interventions on Tab D3 Sanctions and Corrective Action Plans.</t>
  </si>
  <si>
    <t>Prohibited affiliation disclosure</t>
  </si>
  <si>
    <t>C1.X.3</t>
  </si>
  <si>
    <t>Excluded entities or persons</t>
  </si>
  <si>
    <t>Access standards for delegated entities</t>
  </si>
  <si>
    <t>Describe how the state works with MCPs to address these gaps.</t>
  </si>
  <si>
    <t>State response to gaps in network adequacy</t>
  </si>
  <si>
    <t>C1.V.2</t>
  </si>
  <si>
    <t xml:space="preserve">Describe any challenges to maintaining adequate networks and meeting standards. What are the state’s biggest challenges? </t>
  </si>
  <si>
    <t>Gaps/challenges in network adequacy</t>
  </si>
  <si>
    <t>C1.V.1</t>
  </si>
  <si>
    <t>Topic V. Availability, Accessibility, and Network Adequacy</t>
  </si>
  <si>
    <t>Per 42 CFR §438.408(b)(1), states must establish a timeframe for timely resolution of grievances that is no longer than 90 calendar days from the day the MCO, PIHP or PAHP receives the grievance. Describe the state's definition of timely resolution for grievances in the managed care program.</t>
  </si>
  <si>
    <t>State definition of "timely" resolution for grievances</t>
  </si>
  <si>
    <t>C1.IV.4</t>
  </si>
  <si>
    <t>Per 42 CFR §438.408(b)(3), states must establish a timeframe for timely resolution of expedited appeals that is no longer than 72 hours after the MCO, PIHP or PAHP receives the appeal. Describe in the state's definition of timely resolution for expedited appeals in the managed care program.</t>
  </si>
  <si>
    <t>State definition of "timely" resolution for expedited appeals</t>
  </si>
  <si>
    <t>C1.IV.3</t>
  </si>
  <si>
    <t>Per 42 CFR §438.408(b)(2), states must establish a timeframe for timely resolution of standard appeals that is no longer than 30 calendar days from the day the MCO, PIHP or PAHP receives the appeal. Describe the state's definition of timely resolution for standard appeals in the managed care program.</t>
  </si>
  <si>
    <t>State definition of "timely" resolution for standard appeals</t>
  </si>
  <si>
    <t>C1.IV.2</t>
  </si>
  <si>
    <t>Free text or N/A</t>
  </si>
  <si>
    <t>If this report is being completed for a managed care program that covers LTSS, provide the definition that the state uses for "critical incidents" within the managed care program. If the managed care program does not cover LTSS, the state should respond "N/A."</t>
  </si>
  <si>
    <t>State's definition of "critical incident," as used for reporting purposes in its MLTSS program</t>
  </si>
  <si>
    <t>C1.IV.1</t>
  </si>
  <si>
    <t>Topic IV. Grievance, Appeals, and State Fair Hearings</t>
  </si>
  <si>
    <t>Describe any barriers to collecting and/or validating managed care plan encounter data that the state has experienced during the reporting period.</t>
  </si>
  <si>
    <t>Barriers to collecting/validating encounter data</t>
  </si>
  <si>
    <t>C1.III.6</t>
  </si>
  <si>
    <t>Describe the types of incentives that may be awarded to managed care plans for encounter data quality</t>
  </si>
  <si>
    <t>Incentives for encounter data quality</t>
  </si>
  <si>
    <t>C1.III.5</t>
  </si>
  <si>
    <t>Enter reference to the contract section that describes the types of failures to meet encounter data submission standards for which states may impose financial sanction(s) related to encounter data quality. 
Use contract section references, not page numbers.</t>
  </si>
  <si>
    <t xml:space="preserve">Financial penalties contract language </t>
  </si>
  <si>
    <t>C1.III.4</t>
  </si>
  <si>
    <t>Enter reference(s) to the contract section(s) that describe the criteria by which managed care plan performance on encounter data submission and correction will be measured. Use contract section references, not page numbers.</t>
  </si>
  <si>
    <t>Encounter data performance criteria contract language</t>
  </si>
  <si>
    <t>C1.III.3</t>
  </si>
  <si>
    <t>Criteria/ measures used to evaluate MCP performance</t>
  </si>
  <si>
    <t>C1.III.2</t>
  </si>
  <si>
    <t>Uses of encounter data</t>
  </si>
  <si>
    <t>C1.III.1</t>
  </si>
  <si>
    <t xml:space="preserve">Provide a brief explanation of any major changes to the population enrolled in or benefits provided by the managed care program during the reporting year. </t>
  </si>
  <si>
    <r>
      <t>Changes to enrollment or benefits</t>
    </r>
    <r>
      <rPr>
        <sz val="11"/>
        <color theme="1"/>
        <rFont val="Times New Roman"/>
        <family val="1"/>
      </rPr>
      <t> </t>
    </r>
  </si>
  <si>
    <t>C1.I.6</t>
  </si>
  <si>
    <t>Program enrollment</t>
  </si>
  <si>
    <t>C1.I.5</t>
  </si>
  <si>
    <t>Variation in special benefits</t>
  </si>
  <si>
    <t>C1.I.4.b</t>
  </si>
  <si>
    <t>Set values (select multiple)</t>
  </si>
  <si>
    <t>Select the type of MCPs that contract with the state to provide the services covered under the program. Select one of the allowed values.</t>
  </si>
  <si>
    <t>Program type</t>
  </si>
  <si>
    <t>C1.I.3</t>
  </si>
  <si>
    <t>Free Text (hyperlink)</t>
  </si>
  <si>
    <t xml:space="preserve">Enter the hyperlink to the model contract or landing page for executed contracts for the program being reported in the MCPAR.  </t>
  </si>
  <si>
    <t>Contract URL</t>
  </si>
  <si>
    <t>C1.I.2</t>
  </si>
  <si>
    <t>Free Text</t>
  </si>
  <si>
    <t>Enter the title and date of the contract between the state and plans participating in the managed care program.</t>
  </si>
  <si>
    <t>Program contract</t>
  </si>
  <si>
    <t>C1.I.1</t>
  </si>
  <si>
    <t>C1.  Program-level, set indicators</t>
  </si>
  <si>
    <t>Set values (select one) or use free text for "other" response</t>
  </si>
  <si>
    <t>Set values (allow multiple) or use free text for "other" response</t>
  </si>
  <si>
    <t>Data format:</t>
  </si>
  <si>
    <t>Frequency of oversight methods</t>
  </si>
  <si>
    <t>Monitoring methods</t>
  </si>
  <si>
    <t>Population</t>
  </si>
  <si>
    <t xml:space="preserve">Applicable region(s) </t>
  </si>
  <si>
    <t>Provider type</t>
  </si>
  <si>
    <t xml:space="preserve">Standard type </t>
  </si>
  <si>
    <t>Standard</t>
  </si>
  <si>
    <t>Domain or standard type</t>
  </si>
  <si>
    <t>C2. Program-level, state-specific indicators: Availability, accessibility, and network adequacy</t>
  </si>
  <si>
    <t xml:space="preserve">Select the frequency the plan reports changes in beneficiary circumstances to the state. </t>
  </si>
  <si>
    <t>D1.X.10</t>
  </si>
  <si>
    <t>Plan overpayment reporting to the state</t>
  </si>
  <si>
    <t>D1.X.9</t>
  </si>
  <si>
    <t>Ratio</t>
  </si>
  <si>
    <t>Ratio of program integrity referrals to the state</t>
  </si>
  <si>
    <t>D1.X.8</t>
  </si>
  <si>
    <t>Count of program integrity referrals to the state</t>
  </si>
  <si>
    <t>D1.X.7</t>
  </si>
  <si>
    <t>Select the referral path that the plan uses to make program integrity referrals to the state:
· If the plan makes referrals to the Medicaid Fraud Control Unit (MFCU) only.
· If the plan makes referrals to the State Medicaid Agency (SMA) and MFCU concurrently.
· If the plan makes some referrals to the SMA and others directly to the MFCU.</t>
  </si>
  <si>
    <t>Referral path for program integrity referrals to the state</t>
  </si>
  <si>
    <t>D1.X.6</t>
  </si>
  <si>
    <t>Enter the ratio of program integrity investigations resolved by the plan in the past year per 1,000 beneficiaries enrolled in the plan at the beginning of the reporting year.</t>
  </si>
  <si>
    <t xml:space="preserve">Ratio of resolved program integrity investigations </t>
  </si>
  <si>
    <t>D1.X.5</t>
  </si>
  <si>
    <t xml:space="preserve">Count </t>
  </si>
  <si>
    <t>Enter the count of program integrity investigations resolved by the plan in the past year.</t>
  </si>
  <si>
    <t>Count of resolved program integrity investigations</t>
  </si>
  <si>
    <t>D1.X.4</t>
  </si>
  <si>
    <t>Enter the ratio of program integrity investigations opened by the plan in the past year per 1,000 beneficiaries enrolled in the plan on the first day of the last month of the reporting year.</t>
  </si>
  <si>
    <t xml:space="preserve">Ratio of opened program integrity investigations </t>
  </si>
  <si>
    <t>D1.X.3</t>
  </si>
  <si>
    <t xml:space="preserve">Enter the count of program integrity investigations opened by the plan in the past year. </t>
  </si>
  <si>
    <t>Count of opened program integrity investigations</t>
  </si>
  <si>
    <t>D1.X.2</t>
  </si>
  <si>
    <t xml:space="preserve">Report the number of dedicated program integrity staff for routine internal monitoring and compliance risks as required under 42 CFR 438.608(a)(1)(vii). </t>
  </si>
  <si>
    <t>Dedicated program integrity staff</t>
  </si>
  <si>
    <t>D1.X.1</t>
  </si>
  <si>
    <t>D1.VI.3</t>
  </si>
  <si>
    <t>Delegated services</t>
  </si>
  <si>
    <t>D1.VI.1</t>
  </si>
  <si>
    <t>Enter the total number of grievances resolved during the reporting period that were filed for a reason other than the reasons listed above.</t>
  </si>
  <si>
    <t>Grievances filed for other reasons</t>
  </si>
  <si>
    <t>D1.IV.16k</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</si>
  <si>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</si>
  <si>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Grievances related to plan denial of request for an expedited appeal</t>
  </si>
  <si>
    <t>D1.IV.16j</t>
  </si>
  <si>
    <t>Enter the total number of grievances resolved during the reporting year that were filed due to a lack of timely plan response to a service authorization or appeal request (including requests to expedite or extend appeals).</t>
  </si>
  <si>
    <t>Grievances related to lack of timely plan response to a service authorization or appeal request (including requests to expedite or extend appeals)</t>
  </si>
  <si>
    <t>D1.IV.16i</t>
  </si>
  <si>
    <t>Enter the total number of grievances resolved during the reporting year that were related to abuse, neglect or exploitation. Abuse/neglect/exploitation grievances include cases involving potential or actual patient harm.</t>
  </si>
  <si>
    <t>Grievances related to abuse, neglect or exploitation</t>
  </si>
  <si>
    <t>D1.IV.16h</t>
  </si>
  <si>
    <t>Grievances related to suspected fraud</t>
  </si>
  <si>
    <t>D1.IV.16g</t>
  </si>
  <si>
    <t>Enter the total number of grievances resolved during the reporting period that were filed for a reason related to payment or billing issues.</t>
  </si>
  <si>
    <t>Grievances related to payment or billing issues</t>
  </si>
  <si>
    <t>D1.IV.16f</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</si>
  <si>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</si>
  <si>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Grievances related to plan communications</t>
  </si>
  <si>
    <t>D1.IV.16e</t>
  </si>
  <si>
    <t>Grievances related to quality of care</t>
  </si>
  <si>
    <t>D1.IV.16d</t>
  </si>
  <si>
    <t>Grievances related to access to care/services from plan or provider</t>
  </si>
  <si>
    <t>D1.IV.16c</t>
  </si>
  <si>
    <t>Grievances related to plan or provider care management/case management</t>
  </si>
  <si>
    <t>D1.IV.16b</t>
  </si>
  <si>
    <t>Grievances related to plan or provider customer service</t>
  </si>
  <si>
    <t>D1.IV.16a</t>
  </si>
  <si>
    <t>(header/blank cell)</t>
  </si>
  <si>
    <t>(none)</t>
  </si>
  <si>
    <r>
      <t>Number of grievances resolved by plan during the reporting period related to the following reasons:</t>
    </r>
    <r>
      <rPr>
        <i/>
        <sz val="11"/>
        <rFont val="Arial"/>
        <family val="2"/>
      </rPr>
      <t xml:space="preserve"> 
(A single grievance may be related to multiple reasons and may therefore be counted in multiple categories below.)</t>
    </r>
  </si>
  <si>
    <t>Grievances related to other service types</t>
  </si>
  <si>
    <t>D1.IV.15j</t>
  </si>
  <si>
    <t>Grievances related to non-emergency medical transportation (NEMT)</t>
  </si>
  <si>
    <t>D1.IV.15i</t>
  </si>
  <si>
    <t>Grievances related to dental services</t>
  </si>
  <si>
    <t>D1.IV.15h</t>
  </si>
  <si>
    <t>Grievances related to long-term services and supports (LTSS)</t>
  </si>
  <si>
    <t>D1.IV.15g</t>
  </si>
  <si>
    <t>Grievances related to skilled nursing facility (SNF) services</t>
  </si>
  <si>
    <t>D1.IV.15f</t>
  </si>
  <si>
    <t>Grievances related to coverage of outpatient prescription drugs</t>
  </si>
  <si>
    <t>D1.IV.15e</t>
  </si>
  <si>
    <t>Grievances related to outpatient behavioral health services</t>
  </si>
  <si>
    <t>D1.IV.15d</t>
  </si>
  <si>
    <t>Grievances related to inpatient behavioral health services</t>
  </si>
  <si>
    <t>D1.IV.15c</t>
  </si>
  <si>
    <t>Grievances related to general outpatient services</t>
  </si>
  <si>
    <t>D1.IV.15b</t>
  </si>
  <si>
    <t>Grievances related to general inpatient services</t>
  </si>
  <si>
    <t>D1.IV.15a</t>
  </si>
  <si>
    <r>
      <t>Number of grievances resolved by plan during the reporting period related to the following services:</t>
    </r>
    <r>
      <rPr>
        <i/>
        <sz val="11"/>
        <rFont val="Arial"/>
        <family val="2"/>
      </rPr>
      <t xml:space="preserve"> 
(A single grievance may be related to multiple service types and may therefore be counted in multiple categories below.)</t>
    </r>
  </si>
  <si>
    <t>Enter the number of grievances for which timely resolution was provided by plan  during the reporting period. (See 42 CFR §438.408(b)(1) for requirements related to the timely resolution of grievances.)</t>
  </si>
  <si>
    <t>Number of grievances for which timely resolution was provided</t>
  </si>
  <si>
    <t>D1.IV.14</t>
  </si>
  <si>
    <t>Count or N/A</t>
  </si>
  <si>
    <t>Number of critical incidents filed during the reporting period by (or on behalf of) an LTSS user who previously filed a grievance</t>
  </si>
  <si>
    <t>D1.IV.13</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</si>
  <si>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</si>
  <si>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Grievances filed on behalf of LTSS users</t>
  </si>
  <si>
    <t>D1.IV.12</t>
  </si>
  <si>
    <t xml:space="preserve">Enter the total number of grievances still pending or in process (not yet resolved) as of the first day of the last month of the reporting year. </t>
  </si>
  <si>
    <t>Active grievances</t>
  </si>
  <si>
    <t>D1.IV.11</t>
  </si>
  <si>
    <t>Grievances resolved</t>
  </si>
  <si>
    <t>D1.IV.10</t>
  </si>
  <si>
    <t>Subtopic: Grievances</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</si>
  <si>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</si>
  <si>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External Medical Reviews resulting in an  adverse decision for the enrollee</t>
  </si>
  <si>
    <t>D1.IV.9b</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</si>
  <si>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</si>
  <si>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Reviews resulting in a favorable decision for the enrollee</t>
  </si>
  <si>
    <t>D1.IV.9a</t>
  </si>
  <si>
    <t>State Fair Hearings retracted prior to reaching a decision</t>
  </si>
  <si>
    <t>D1.IV.8d</t>
  </si>
  <si>
    <t xml:space="preserve">Enter the total number of State Fair Hearing decisions rendered during the reporting year that were adverse for the enrollee. </t>
  </si>
  <si>
    <t>State Fair Hearings resulting in an adverse decision for the enrollee</t>
  </si>
  <si>
    <t>D1.IV.8c</t>
  </si>
  <si>
    <t xml:space="preserve">Enter the total number of State Fair Hearing decisions rendered during the reporting year that were partially or fully favorable to the enrollee. </t>
  </si>
  <si>
    <t>State Fair Hearings resulting in a favorable decision  for the enrollee</t>
  </si>
  <si>
    <t>D1.IV.8b</t>
  </si>
  <si>
    <t>State Fair Hearing requests</t>
  </si>
  <si>
    <t>D1.IV.8a</t>
  </si>
  <si>
    <t>Appeals related to other service types</t>
  </si>
  <si>
    <t>D1.IV.7j</t>
  </si>
  <si>
    <t>Appeals related to non-emergency medical transportation (NEMT)</t>
  </si>
  <si>
    <t>D1.IV.7i</t>
  </si>
  <si>
    <t>Appeals related to dental services</t>
  </si>
  <si>
    <t>D1.IV.7h</t>
  </si>
  <si>
    <t>Appeals related to long-term services and supports (LTSS)</t>
  </si>
  <si>
    <t>D1.IV.7g</t>
  </si>
  <si>
    <t>Appeals related to skilled nursing facility (SNF) services</t>
  </si>
  <si>
    <t>D1.IV.7f</t>
  </si>
  <si>
    <t>Appeals related to covered outpatient prescription drugs</t>
  </si>
  <si>
    <t>D1.IV.7e</t>
  </si>
  <si>
    <t>Appeals related to outpatient behavioral health services</t>
  </si>
  <si>
    <t>D1.IV.7d</t>
  </si>
  <si>
    <t>Appeals related to inpatient behavioral health services</t>
  </si>
  <si>
    <t>D1.IV.7c</t>
  </si>
  <si>
    <t>Appeals related to general outpatient services</t>
  </si>
  <si>
    <t>D1.IV.7b</t>
  </si>
  <si>
    <t>Appeals related to general inpatient services</t>
  </si>
  <si>
    <t>D1.IV.7a</t>
  </si>
  <si>
    <t xml:space="preserve">(none) </t>
  </si>
  <si>
    <r>
      <t>Number of appeals resolved during the reporting period related to the following services:</t>
    </r>
    <r>
      <rPr>
        <i/>
        <sz val="11"/>
        <color theme="1"/>
        <rFont val="Arial"/>
        <family val="2"/>
      </rPr>
      <t xml:space="preserve"> 
(A single appeal may be related to multiple service types and may therefore be counted in multiple categories below.)</t>
    </r>
  </si>
  <si>
    <t>Enter the total number of appeals resolved by the plan during the reporting year that were related to the plan's denial of an enrollee's request to dispute a financial liability.</t>
  </si>
  <si>
    <t>Appeals related to denial of an enrollee's request to dispute financial liability</t>
  </si>
  <si>
    <t>D1.IV.6g</t>
  </si>
  <si>
    <t>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t>
  </si>
  <si>
    <t>Appeals related to plan denial of an enrollee's right to request out-of-network care</t>
  </si>
  <si>
    <t>D1.IV.6f</t>
  </si>
  <si>
    <t>Enter the total number of appeals resolved by the plan during the reporting year that were related to the plan's failure to act within the timeframes provided at 42 CFR §438.408(b)(1) and (2) regarding the standard resolution of grievances and appeals.</t>
  </si>
  <si>
    <t>Appeals related to lack of timely plan response to an appeal or grievance</t>
  </si>
  <si>
    <t>D1.IV.6e</t>
  </si>
  <si>
    <t>Appeals related to service timeliness</t>
  </si>
  <si>
    <t>D1.IV.6d</t>
  </si>
  <si>
    <t>Enter the total number of appeals resolved by the plan during the reporting year that were related to the plan's denial, in whole or in part, of payment for a service that was already rendered.</t>
  </si>
  <si>
    <t>Appeals related to payment denial</t>
  </si>
  <si>
    <t>D1.IV.6c</t>
  </si>
  <si>
    <t>Enter the total number of appeals resolved by the plan during the reporting year that were related to the plan's reduction, suspension, or termination of a previously authorized service.</t>
  </si>
  <si>
    <t>Appeals related to reduction, suspension, or termination of a previously authorized service</t>
  </si>
  <si>
    <t>D1.IV.6b</t>
  </si>
  <si>
    <t>D1.IV.6a</t>
  </si>
  <si>
    <t>Enter the total number of expedited appeals for which timely resolution was provided by plan during the reporting period. (See 42 CFR §438.408(b)(3) for requirements related to timely resolution of standard appeals.)</t>
  </si>
  <si>
    <t>Expedited appeals for which timely resolution was provided</t>
  </si>
  <si>
    <t>D1.IV.5b</t>
  </si>
  <si>
    <t>Enter the total number of standard appeals for which timely resolution was provided by plan during the reporting period. (See 42 CFR §438.408(b)(2) for requirements related to timely resolution of standard appeals.)</t>
  </si>
  <si>
    <t>Standard appeals for which timely resolution was provided</t>
  </si>
  <si>
    <t>D1.IV.5a</t>
  </si>
  <si>
    <t>Number of critical incidents filed during the reporting period by (or on behalf of) an LTSS user who previously filed an appeal</t>
  </si>
  <si>
    <t>D1.IV.4</t>
  </si>
  <si>
    <t>Appeals filed on behalf of LTSS users</t>
  </si>
  <si>
    <t>D1.IV.3</t>
  </si>
  <si>
    <t xml:space="preserve">Enter the total number of appeals still pending or in process (not yet resolved) as of the first day of the last month of the reporting year. </t>
  </si>
  <si>
    <t>Active appeals</t>
  </si>
  <si>
    <t>D1.IV.2</t>
  </si>
  <si>
    <t>D1.IV.1</t>
  </si>
  <si>
    <t xml:space="preserve">Subtopic: Appeals </t>
  </si>
  <si>
    <t>Percentage</t>
  </si>
  <si>
    <t>Share of encounter data submissions that were HIPAA compliant</t>
  </si>
  <si>
    <t>D1.III.2</t>
  </si>
  <si>
    <t xml:space="preserve">Percentage </t>
  </si>
  <si>
    <t>Share of encounter data submissions that met state’s timely submission requirements</t>
  </si>
  <si>
    <t>Topic III. Encounter Data</t>
  </si>
  <si>
    <t>Medical Loss Ratio (MLR): Aggregate value</t>
  </si>
  <si>
    <t>Topic II. Financial Performance</t>
  </si>
  <si>
    <r>
      <t xml:space="preserve">Percentage (calculated) 
</t>
    </r>
    <r>
      <rPr>
        <i/>
        <sz val="11"/>
        <color rgb="FFC00000"/>
        <rFont val="Arial"/>
        <family val="2"/>
      </rPr>
      <t>Note: No data entry required; this cell is autopopulated</t>
    </r>
  </si>
  <si>
    <t>Plan share of any Medicaid managed care</t>
  </si>
  <si>
    <t>D1.I.3</t>
  </si>
  <si>
    <t xml:space="preserve">Sum of enrollment in the plan (within the specific program) as a percentage of total Medicaid enrollment in the state 
• Numerator: Plan enrollment (indicator D1.I.1)
• Denominator: Statewide Medicaid enrollment (indicator B.I.1) </t>
  </si>
  <si>
    <t>Plan share of Medicaid</t>
  </si>
  <si>
    <t>D1.I.2</t>
  </si>
  <si>
    <t>Enter total number of individuals enrolled in each plan as of the first day of the last month of the reporting year. </t>
  </si>
  <si>
    <t>Plan enrollment</t>
  </si>
  <si>
    <t>D1.I.1</t>
  </si>
  <si>
    <t>Topic I: Program Characteristics and Enrollment</t>
  </si>
  <si>
    <t>Input plan-level data in beige cells in these columns &gt;&gt;</t>
  </si>
  <si>
    <t>Topic VII. Quality and Performance Measures</t>
  </si>
  <si>
    <t>Free text. For measures that are not part of standardized national measure sets (i.e. state-specific measures), states should provide a description of the measure (for example, numerator and denominator).</t>
  </si>
  <si>
    <t>Measure description</t>
  </si>
  <si>
    <t>Measure set</t>
  </si>
  <si>
    <t>If measure reporting is cross-program, list which programs</t>
  </si>
  <si>
    <t>Measure reporting (program-specific or cross-program)</t>
  </si>
  <si>
    <t>Measure name</t>
  </si>
  <si>
    <t>NQF #</t>
  </si>
  <si>
    <t>Domain</t>
  </si>
  <si>
    <t>Input plan-level measure values in beige cells in these columns &gt;&gt;</t>
  </si>
  <si>
    <t>Topic VIII. Sanctions and Corrective Action Plans</t>
  </si>
  <si>
    <t>Dollar</t>
  </si>
  <si>
    <r>
      <t xml:space="preserve">Set values (select one)
</t>
    </r>
    <r>
      <rPr>
        <i/>
        <sz val="11"/>
        <color rgb="FFC00000"/>
        <rFont val="Arial"/>
        <family val="2"/>
      </rPr>
      <t>Note: list will autopopulate with plan names listed on the cover</t>
    </r>
  </si>
  <si>
    <t>Has plan had CAP or had an intervention for similar reasons within the previous two years</t>
  </si>
  <si>
    <t>Remediation date non-compliance was corrected</t>
  </si>
  <si>
    <t>Date assessed</t>
  </si>
  <si>
    <t>Amount</t>
  </si>
  <si>
    <t>Instances (#) of noncompliance</t>
  </si>
  <si>
    <t>Reason for intervention</t>
  </si>
  <si>
    <t>Plan name</t>
  </si>
  <si>
    <t>Intervention topic</t>
  </si>
  <si>
    <t>Intervention type</t>
  </si>
  <si>
    <t xml:space="preserve">D3. Plan-level, state-specific indicators: Sanctions and Corrective Action Plans </t>
  </si>
  <si>
    <t>State evaluation of BSS entity performance</t>
  </si>
  <si>
    <t>BSS auxiliary aids and services</t>
  </si>
  <si>
    <t>BSS website</t>
  </si>
  <si>
    <t xml:space="preserve">Select roles that the contracted BSS entity performs, specified at 42 CFR 438.71(b). </t>
  </si>
  <si>
    <t>BSS entity role</t>
  </si>
  <si>
    <t>E.IX.3</t>
  </si>
  <si>
    <t xml:space="preserve">Select type of entity contracted to perform each BSS activity specified at 42 CFR 438.71(b). </t>
  </si>
  <si>
    <t>BSS entity type</t>
  </si>
  <si>
    <t>E.IX.2</t>
  </si>
  <si>
    <t>E.IX.1</t>
  </si>
  <si>
    <t>Input data in the beige cells in these columns &gt;&gt;</t>
  </si>
  <si>
    <t>E. Beneficiary support system (BSS) entities, set indicators</t>
  </si>
  <si>
    <t xml:space="preserve">Risk-based capital (RBC) measures the percentage of the required minimum capital that the MCP is holding. The MCP’s minimum capital is calculated using a standard formula that measures the risk of insolvency. </t>
  </si>
  <si>
    <t>RBC</t>
  </si>
  <si>
    <t>Risk-based capital</t>
  </si>
  <si>
    <t>--</t>
  </si>
  <si>
    <t>Reporting period /Reporting year</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</si>
  <si>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</si>
  <si>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PCCM entity</t>
  </si>
  <si>
    <t>Primary care case management entity</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</si>
  <si>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</si>
  <si>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 xml:space="preserve">PCCM </t>
  </si>
  <si>
    <t>Primary care case management</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</si>
  <si>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</si>
  <si>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PIHP</t>
  </si>
  <si>
    <t>Prepaid inpatient health plan</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</si>
  <si>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</si>
  <si>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PAHP</t>
  </si>
  <si>
    <t>Prepaid ambulatory health plan</t>
  </si>
  <si>
    <t>Premium deficiency reserve (PDR) indicates whether future premiums plus current reserves are enough to cover future claim payments and expenses for the remainder of a contract period.</t>
  </si>
  <si>
    <t>PDR</t>
  </si>
  <si>
    <t>Premium deficiency reserve</t>
  </si>
  <si>
    <t>Medicaid agencies are reqired to ensure necessary transportation for beneficiaries to and from providers. For situations that do not involve an immediate threat to the life or health of an individual, this requirement is usually called “non-emergency medical transportation,” or NEMT.</t>
  </si>
  <si>
    <t>NEMT</t>
  </si>
  <si>
    <t>Non-emergency medical transportation</t>
  </si>
  <si>
    <t xml:space="preserve">Managed Long Term Services and Supports (MLTSS) refers to the delivery of long term services and supports through capitated Medicaid managed care programs. </t>
  </si>
  <si>
    <t>MLTSS</t>
  </si>
  <si>
    <t>Managed long-term services and supports</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</si>
  <si>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</si>
  <si>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MLR</t>
  </si>
  <si>
    <t>Medical Loss Ratio</t>
  </si>
  <si>
    <t>Managed care program</t>
  </si>
  <si>
    <t>Consistent with 42 CFR 438.66, this document uses the term “managed care plan” to refer to MCO, PIHP, PAHP, and PCCM entities</t>
  </si>
  <si>
    <t>MCP</t>
  </si>
  <si>
    <t>Managed care plan</t>
  </si>
  <si>
    <t>An LTSS user is an enrollee who received at least one LTSS service at any point during the reporting year (regardless of whether the enrollee was actively receiving LTSS at the time that the grievance was filed).</t>
  </si>
  <si>
    <t>LTSS user</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</si>
  <si>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</si>
  <si>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MCO</t>
  </si>
  <si>
    <t>Managed care organization</t>
  </si>
  <si>
    <t>Sanction</t>
  </si>
  <si>
    <t>Critical incident</t>
  </si>
  <si>
    <t>Corrective action plan</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</si>
  <si>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</si>
  <si>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BSS</t>
  </si>
  <si>
    <t>Beneficiary Support System</t>
  </si>
  <si>
    <t>Definition/ specification</t>
  </si>
  <si>
    <t>Acronym</t>
  </si>
  <si>
    <t>Term</t>
  </si>
  <si>
    <t>This tab defines key terms used in the workbook. DO NOT INPUT INFORMATION INTO THIS TAB.</t>
  </si>
  <si>
    <t xml:space="preserve">Glossary </t>
  </si>
  <si>
    <t>Wyoming</t>
  </si>
  <si>
    <t>Wisconsin</t>
  </si>
  <si>
    <t>West Virginia</t>
  </si>
  <si>
    <t>Washington</t>
  </si>
  <si>
    <t>Virginia</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</si>
  <si>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</si>
  <si>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</si>
  <si>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</si>
  <si>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</si>
  <si>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</si>
  <si>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</si>
  <si>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</si>
  <si>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</si>
  <si>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</si>
  <si>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</si>
  <si>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</si>
  <si>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</si>
  <si>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</si>
  <si>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</si>
  <si>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</si>
  <si>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</si>
  <si>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</si>
  <si>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</si>
  <si>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</si>
  <si>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</si>
  <si>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</si>
  <si>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</si>
  <si>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</si>
  <si>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</si>
  <si>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</si>
  <si>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</si>
  <si>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</si>
  <si>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</si>
  <si>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</si>
  <si>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</si>
  <si>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</si>
  <si>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</si>
  <si>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</si>
  <si>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Other (free text, specify)</t>
  </si>
  <si>
    <t>Illinois</t>
  </si>
  <si>
    <t>Academic/Research Organization</t>
  </si>
  <si>
    <t>Idaho</t>
  </si>
  <si>
    <t xml:space="preserve">	Other_x000D_
</t>
  </si>
  <si>
    <t>Consultant</t>
  </si>
  <si>
    <t>Hawaii</t>
  </si>
  <si>
    <t xml:space="preserve">	Physician Network Primary and Specialty Care_x000D_
</t>
  </si>
  <si>
    <t>Enrollment Broker</t>
  </si>
  <si>
    <t>Inpatient care (general acute)</t>
  </si>
  <si>
    <t>Georgia</t>
  </si>
  <si>
    <t>Inpatient Care (General Acute)</t>
  </si>
  <si>
    <t>Subcontractor</t>
  </si>
  <si>
    <t>Service fulfillment</t>
  </si>
  <si>
    <t>Physician network primary and specialty care</t>
  </si>
  <si>
    <t>Florida</t>
  </si>
  <si>
    <t>Physician Network Specialty Care Only</t>
  </si>
  <si>
    <t>Other Community-Based Organization</t>
  </si>
  <si>
    <t>Miniumum # of network providers</t>
  </si>
  <si>
    <t>Physician network specialty care-only</t>
  </si>
  <si>
    <t>None of the above</t>
  </si>
  <si>
    <t>Encounter data not used for any purpose</t>
  </si>
  <si>
    <t>Dist. of Col.</t>
  </si>
  <si>
    <t xml:space="preserve">	Physician Network Primary Care Only_x000D_
</t>
  </si>
  <si>
    <t>Legal Assistance Organization</t>
  </si>
  <si>
    <t>Long-term services and supports</t>
  </si>
  <si>
    <t>Provider to enrollee ratios</t>
  </si>
  <si>
    <t>Physician network primary care-only</t>
  </si>
  <si>
    <t>LTSS-SNF</t>
  </si>
  <si>
    <t>Connecticut</t>
  </si>
  <si>
    <t xml:space="preserve">	Dental_x000D_
</t>
  </si>
  <si>
    <t>Review/Oversight of LTSS Data</t>
  </si>
  <si>
    <t>Center for Independent Living (CIL)</t>
  </si>
  <si>
    <t>Timely access</t>
  </si>
  <si>
    <t>Liquidated damages</t>
  </si>
  <si>
    <t>Health plan enrollee experience of care</t>
  </si>
  <si>
    <t>Quarterly</t>
  </si>
  <si>
    <t>Hours of operation</t>
  </si>
  <si>
    <t>LTSS-adult day care</t>
  </si>
  <si>
    <t>Overall data accuracy (as determined through data validation)</t>
  </si>
  <si>
    <t>Policy making and decision support</t>
  </si>
  <si>
    <t>Proprietary system(s)</t>
  </si>
  <si>
    <t>Colorado</t>
  </si>
  <si>
    <t>LTSS Grievance/Appeals Assistance</t>
  </si>
  <si>
    <t>Aging and Disability Resource Network (ADRN)</t>
  </si>
  <si>
    <t>Performance Improvement</t>
  </si>
  <si>
    <t>Compliance letter</t>
  </si>
  <si>
    <t>Dental and oral health services</t>
  </si>
  <si>
    <t xml:space="preserve">Bi-monthly </t>
  </si>
  <si>
    <t>Appointment wait time</t>
  </si>
  <si>
    <t xml:space="preserve">Dental </t>
  </si>
  <si>
    <t>Less than annually</t>
  </si>
  <si>
    <t>Review of grievances related to access</t>
  </si>
  <si>
    <t>LTSS-assistive technology</t>
  </si>
  <si>
    <t>Provider ID field complete</t>
  </si>
  <si>
    <t>Program integrity</t>
  </si>
  <si>
    <t>Other </t>
  </si>
  <si>
    <t>Other third-party vendor</t>
  </si>
  <si>
    <t>California</t>
  </si>
  <si>
    <t>LTSS Grievance/Appeals Education</t>
  </si>
  <si>
    <t>State Health Insurance Assistance Program (SHIP)</t>
  </si>
  <si>
    <t>Reporting</t>
  </si>
  <si>
    <t>HEDIS</t>
  </si>
  <si>
    <t>Behavioral health care</t>
  </si>
  <si>
    <t>Monthly</t>
  </si>
  <si>
    <t>Ease of getting an appointment timely</t>
  </si>
  <si>
    <t>Annually</t>
  </si>
  <si>
    <t>EVV data analysis</t>
  </si>
  <si>
    <t>Small counties</t>
  </si>
  <si>
    <t>LTSS-personal care assistant</t>
  </si>
  <si>
    <t>Exceptions to time and distance standards</t>
  </si>
  <si>
    <t>Use of correct file formats</t>
  </si>
  <si>
    <t>Contract oversight</t>
  </si>
  <si>
    <t>Transportation</t>
  </si>
  <si>
    <t>Primary Care Case Management (PCCM) Entity</t>
  </si>
  <si>
    <t>EQRO</t>
  </si>
  <si>
    <t>Arkansas</t>
  </si>
  <si>
    <t xml:space="preserve">	Case Management (Behavioral Health, other)_x000D_
</t>
  </si>
  <si>
    <t>LTSS Complaint Access Point</t>
  </si>
  <si>
    <t>Ombudsman Program</t>
  </si>
  <si>
    <t>Excess charges</t>
  </si>
  <si>
    <t>Fine</t>
  </si>
  <si>
    <t>State-specific</t>
  </si>
  <si>
    <t>Care of acute and chronic conditions</t>
  </si>
  <si>
    <t>Bi-weekly</t>
  </si>
  <si>
    <t>The plan makes some referrals to the SMA and others directly to the MFCU.</t>
  </si>
  <si>
    <t>Maximum time or distance</t>
  </si>
  <si>
    <t>Case management</t>
  </si>
  <si>
    <t>Secret shopper calls</t>
  </si>
  <si>
    <t>Adult and pediatric</t>
  </si>
  <si>
    <t>Large counties</t>
  </si>
  <si>
    <t>Hospital</t>
  </si>
  <si>
    <t>LTSS-related standard: enrollee travels to the provider</t>
  </si>
  <si>
    <t>If yes, list website (free text)</t>
  </si>
  <si>
    <t>If yes, describe (free text)</t>
  </si>
  <si>
    <t>Timeliness of data certifications</t>
  </si>
  <si>
    <t>Monitoring and reporting</t>
  </si>
  <si>
    <t>Dental</t>
  </si>
  <si>
    <t>Prepaid Ambulatory Health Plan (PAHP)</t>
  </si>
  <si>
    <t>State has established a hybrid system</t>
  </si>
  <si>
    <t>State actuaries</t>
  </si>
  <si>
    <t>Arizona</t>
  </si>
  <si>
    <t xml:space="preserve">Behavioral Health </t>
  </si>
  <si>
    <t>Beneficiary Outreach</t>
  </si>
  <si>
    <t>Local Government Entity</t>
  </si>
  <si>
    <t>No</t>
  </si>
  <si>
    <t>False information</t>
  </si>
  <si>
    <t>Suspension of new enrollment</t>
  </si>
  <si>
    <t>Administrative penalty</t>
  </si>
  <si>
    <t>Medicaid Adult Core Set</t>
  </si>
  <si>
    <t>Cross-program rate</t>
  </si>
  <si>
    <t>Maternal and perinatal health</t>
  </si>
  <si>
    <t>Weekly</t>
  </si>
  <si>
    <t>The plan makes referrals to the SMA and MFCU concurrently.</t>
  </si>
  <si>
    <t>Maximum distance to travel</t>
  </si>
  <si>
    <t>Behavioral health</t>
  </si>
  <si>
    <t>Plan provider roster review</t>
  </si>
  <si>
    <t>Pediatric</t>
  </si>
  <si>
    <t>Rural</t>
  </si>
  <si>
    <t xml:space="preserve">Behavioral health </t>
  </si>
  <si>
    <t>LTSS-related standard: provider travels to the enrollee</t>
  </si>
  <si>
    <t>Timeliness of data corrections</t>
  </si>
  <si>
    <t>Quality/performance measurement</t>
  </si>
  <si>
    <t>Long-Term Services and Supports (LTSS)</t>
  </si>
  <si>
    <t>Prepaid Inpatient Health Plan (PIHP)</t>
  </si>
  <si>
    <t>State requires the return of overpayments</t>
  </si>
  <si>
    <t>Other state agency staff</t>
  </si>
  <si>
    <t>Alaska</t>
  </si>
  <si>
    <t xml:space="preserve">	Pharmaceuticals_x000D_
</t>
  </si>
  <si>
    <t>Enrollment Broker/Choice Counseling</t>
  </si>
  <si>
    <t>State Government Entity</t>
  </si>
  <si>
    <t>Yes</t>
  </si>
  <si>
    <t>Discrimination</t>
  </si>
  <si>
    <t>Civil monetary penalty</t>
  </si>
  <si>
    <t>Medicaid Child Core Set</t>
  </si>
  <si>
    <t>Program-specific rate</t>
  </si>
  <si>
    <t>Primary care access and preventive care</t>
  </si>
  <si>
    <t>Daily</t>
  </si>
  <si>
    <t>The plan makes referrals to the MFCU only.</t>
  </si>
  <si>
    <t>Maximum time to travel</t>
  </si>
  <si>
    <t>Pharmaceuticals</t>
  </si>
  <si>
    <t>At procurement</t>
  </si>
  <si>
    <t>Geomapping</t>
  </si>
  <si>
    <t xml:space="preserve">Adult </t>
  </si>
  <si>
    <t>Urban</t>
  </si>
  <si>
    <t>Primary care</t>
  </si>
  <si>
    <t>General quantitative availability and accessibility standard</t>
  </si>
  <si>
    <t>Timeliness of initial data submissions</t>
  </si>
  <si>
    <t>Rate setting</t>
  </si>
  <si>
    <t>Behavioral Health</t>
  </si>
  <si>
    <t>Managed Care Organization (MCO)</t>
  </si>
  <si>
    <t>Allow plans to retain overpayments</t>
  </si>
  <si>
    <t>State Medicaid agency staff</t>
  </si>
  <si>
    <t>Alabama</t>
  </si>
  <si>
    <t>Allow multiple</t>
  </si>
  <si>
    <t>Allow one</t>
  </si>
  <si>
    <t>Type</t>
  </si>
  <si>
    <t>Plan</t>
  </si>
  <si>
    <t>State</t>
  </si>
  <si>
    <t>Plan-measure</t>
  </si>
  <si>
    <t xml:space="preserve">Plan </t>
  </si>
  <si>
    <t xml:space="preserve">Program </t>
  </si>
  <si>
    <t>Program</t>
  </si>
  <si>
    <t>Level</t>
  </si>
  <si>
    <t>Not sure where this one goes - do not delete until known</t>
  </si>
  <si>
    <t>Voluntary provider withdrawals</t>
  </si>
  <si>
    <t>Standard type</t>
  </si>
  <si>
    <t>Special program benefits</t>
  </si>
  <si>
    <t>State name</t>
  </si>
  <si>
    <t>D3</t>
  </si>
  <si>
    <t>D2</t>
  </si>
  <si>
    <t>D1.X.12</t>
  </si>
  <si>
    <t>C2</t>
  </si>
  <si>
    <t>C1.I.4.a</t>
  </si>
  <si>
    <t>This sheet will be used to prepoplate fields with set values. It will be hidden from users.</t>
  </si>
  <si>
    <t xml:space="preserve">If the state conducted any audits during the contract year to determine the accuracy, truthfulness, and completeness of the encounter and financial data submitted by the plans under 42 CFR 438.602(e), provide the link(s) to the audit results. </t>
  </si>
  <si>
    <t>B.X.8a</t>
  </si>
  <si>
    <t>B.X.8b</t>
  </si>
  <si>
    <t>Managed Care Oversight: Part 1a</t>
  </si>
  <si>
    <t>Website posting of 5 percent or more ownership control [link]</t>
  </si>
  <si>
    <t>Periodic audits [link]</t>
  </si>
  <si>
    <t>Website posting of 5 percent or more ownership control [Y/N]</t>
  </si>
  <si>
    <t>C1.IX.4</t>
  </si>
  <si>
    <t>C1.IX.1</t>
  </si>
  <si>
    <t>C1.IX.2</t>
  </si>
  <si>
    <t>C1.IX.3</t>
  </si>
  <si>
    <t>BSS LTSS program data</t>
  </si>
  <si>
    <r>
      <t xml:space="preserve">The State must submit MPCAR reports to CMS no later than 180 days after each contract year. The initial MCPAR report will be due after the contract year following the release of CMS guidance on the content and form of the report (i.e. after release of this form) (42 CFR 438.68(e)(1). </t>
    </r>
    <r>
      <rPr>
        <b/>
        <sz val="11"/>
        <rFont val="Arial"/>
        <family val="2"/>
      </rPr>
      <t xml:space="preserve"> </t>
    </r>
    <r>
      <rPr>
        <sz val="11"/>
        <rFont val="Arial"/>
        <family val="2"/>
      </rPr>
      <t>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r>
  </si>
  <si>
    <t>Data lags</t>
  </si>
  <si>
    <t>Preparing the first MCPAR</t>
  </si>
  <si>
    <t xml:space="preserve">Encounter data validation </t>
  </si>
  <si>
    <t>D2_PLAN_free-indc_qual</t>
  </si>
  <si>
    <t>D3_PLAN_free-indc_sanc</t>
  </si>
  <si>
    <t>Glossary</t>
  </si>
  <si>
    <t>Reporting Instructions</t>
  </si>
  <si>
    <t>Overlap with other state reporting requirements</t>
  </si>
  <si>
    <t>1115 reports overlap</t>
  </si>
  <si>
    <r>
      <t xml:space="preserve">Tab identifier </t>
    </r>
    <r>
      <rPr>
        <b/>
        <sz val="9"/>
        <color rgb="FF000000"/>
        <rFont val="Wingdings"/>
        <charset val="2"/>
      </rPr>
      <t>Ø</t>
    </r>
    <r>
      <rPr>
        <b/>
        <sz val="9"/>
        <color rgb="FF000000"/>
        <rFont val="Arial"/>
        <family val="2"/>
      </rPr>
      <t xml:space="preserve"> </t>
    </r>
  </si>
  <si>
    <t>A</t>
  </si>
  <si>
    <t>B</t>
  </si>
  <si>
    <t>C1</t>
  </si>
  <si>
    <t>D1</t>
  </si>
  <si>
    <t>E</t>
  </si>
  <si>
    <r>
      <t xml:space="preserve">Reporting level </t>
    </r>
    <r>
      <rPr>
        <b/>
        <sz val="9"/>
        <color rgb="FF000000"/>
        <rFont val="Wingdings"/>
        <charset val="2"/>
      </rPr>
      <t>Ø</t>
    </r>
    <r>
      <rPr>
        <b/>
        <sz val="9"/>
        <color rgb="FF000000"/>
        <rFont val="Arial"/>
        <family val="2"/>
      </rPr>
      <t xml:space="preserve">  </t>
    </r>
  </si>
  <si>
    <t>Cover sheet</t>
  </si>
  <si>
    <t>State-level</t>
  </si>
  <si>
    <t>Program-level</t>
  </si>
  <si>
    <t>Plan-level</t>
  </si>
  <si>
    <t>BSS-level</t>
  </si>
  <si>
    <r>
      <t xml:space="preserve">Indicator type* </t>
    </r>
    <r>
      <rPr>
        <b/>
        <sz val="9"/>
        <color rgb="FF000000"/>
        <rFont val="Wingdings"/>
        <charset val="2"/>
      </rPr>
      <t>Ø</t>
    </r>
  </si>
  <si>
    <t>Set</t>
  </si>
  <si>
    <t>Free</t>
  </si>
  <si>
    <t>n/a</t>
  </si>
  <si>
    <t>Identifying information on the state, program, plan, and BSS being reported</t>
  </si>
  <si>
    <t>X</t>
  </si>
  <si>
    <t>Point of contact and email address</t>
  </si>
  <si>
    <t>Reporting period start and end date</t>
  </si>
  <si>
    <t>Name of the state, program, plans, and BSS entities being reported on</t>
  </si>
  <si>
    <t>I</t>
  </si>
  <si>
    <t>Program Characteristics and Enrollment**</t>
  </si>
  <si>
    <t>Enter the total number of individuals enrolled in the managed care program as of the first day of the last month of the reporting year. </t>
  </si>
  <si>
    <t>Changes to enrollment or benefits </t>
  </si>
  <si>
    <t>II</t>
  </si>
  <si>
    <t>Financial Performance</t>
  </si>
  <si>
    <t>III</t>
  </si>
  <si>
    <t>Encounter Data Reporting</t>
  </si>
  <si>
    <t>IV</t>
  </si>
  <si>
    <t>Grievance, Appeals, and State Fair Hearings</t>
  </si>
  <si>
    <t>Enter the total number of State Fair Hearing decisions retracted (by the enrollee or the representative who filed a State Fair Hearing request on behalf of the enrollee) prior to reaching a decision</t>
  </si>
  <si>
    <r>
      <t>Number of grievances resolved by plan during the reporting period related to the following services:</t>
    </r>
    <r>
      <rPr>
        <i/>
        <sz val="10"/>
        <rFont val="Arial"/>
        <family val="2"/>
      </rPr>
      <t xml:space="preserve"> 
(A single grievance may be related to multiple service types and may therefore be counted in multiple categories below.)</t>
    </r>
  </si>
  <si>
    <r>
      <t>Number of grievances resolved by plan during the reporting period related to the following reasons:</t>
    </r>
    <r>
      <rPr>
        <i/>
        <sz val="10"/>
        <rFont val="Arial"/>
        <family val="2"/>
      </rPr>
      <t xml:space="preserve"> 
(A single grievance may be related to multiple reasons and may therefore be counted in multiple categories below.)</t>
    </r>
  </si>
  <si>
    <t>V</t>
  </si>
  <si>
    <t>Availability, Accessibility, and Network adequacy</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</si>
  <si>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</si>
  <si>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</si>
  <si>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</si>
  <si>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VIII</t>
  </si>
  <si>
    <t>Sanctions and Corrective Action Plans**</t>
  </si>
  <si>
    <t>D4</t>
  </si>
  <si>
    <t>List of sanctions, administrative penalties, and corrective action plans that the state has issued to plans.</t>
  </si>
  <si>
    <t>IX</t>
  </si>
  <si>
    <t>Beneficiary Support System (BSS)</t>
  </si>
  <si>
    <t>Name of the BSS entities being reported on</t>
  </si>
  <si>
    <t>Program Integrity</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</si>
  <si>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</si>
  <si>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</si>
  <si>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MCPAR Overview</t>
  </si>
  <si>
    <t>Crosswalk</t>
  </si>
  <si>
    <t>Crosswalk of MCPAR indicators by tab</t>
  </si>
  <si>
    <t>List of all indicators in the MCPAR, crosswalked to the tab on which they appear</t>
  </si>
  <si>
    <t>Item</t>
  </si>
  <si>
    <t>Instruction or description</t>
  </si>
  <si>
    <t>Reporting instructions</t>
  </si>
  <si>
    <t>For purposes of the MCPAR, a program is defined by a distinct set of benefits and eligibilty criteria that is articulated in a contract between the state and managed care plans. "Programs" may also be differentiated from one another based on their associated rate cells.</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</si>
  <si>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</si>
  <si>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</si>
  <si>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If the state does not have data available over the time period with which it is requested in the MCPAR, use the most recent data available and note the reporting period that the data cover.</t>
  </si>
  <si>
    <t>B.X.8.a</t>
  </si>
  <si>
    <t>Federal database checks: Part 1</t>
  </si>
  <si>
    <t>Federal database checks: Part 2</t>
  </si>
  <si>
    <t>B.X.9a</t>
  </si>
  <si>
    <t>B.X.9b</t>
  </si>
  <si>
    <t xml:space="preserve">C1.X.1 </t>
  </si>
  <si>
    <t>B.X.10</t>
  </si>
  <si>
    <t>If the state posts on its website the names of the plan individuals with 5% or more ownership or control, under 42 CFR 602(g)(3), provide a link to the website. Enter N/A if not applicable.</t>
  </si>
  <si>
    <t>Topic IX. Beneficiary Support System (BSS)</t>
  </si>
  <si>
    <t>Describe how BSS entities assist the state with identifying, remediating, and resolving systemic issues based on a review of LTSS program data such as grievances and appeals or critical incident data, as required by 42 CFR 438.71(d)(4).</t>
  </si>
  <si>
    <r>
      <rPr>
        <b/>
        <sz val="11"/>
        <color rgb="FFC00000"/>
        <rFont val="Arial"/>
        <family val="2"/>
      </rPr>
      <t>Instructions:</t>
    </r>
    <r>
      <rPr>
        <sz val="11"/>
        <color rgb="FFC00000"/>
        <rFont val="Arial"/>
        <family val="2"/>
      </rPr>
      <t xml:space="preserve"> Describe the measures the state uses to monitor availability, accessibility, and network adequacy. Report at the program level, with each indicator on a separate row. Select drop downs or enter information in the beige cells in columns B-I &gt;&gt;</t>
    </r>
  </si>
  <si>
    <t>MLR reporting period discrepancies</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</si>
  <si>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</si>
  <si>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</si>
  <si>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 xml:space="preserve">Describe sanctions and corrective action plans that the state has issued to the plan by selecting drop downs or entering information in the beige cells in columns A-J. Report all known actions across the following domains: sanctions, administrative penalties, corrective action plans, other. Use one row per action. </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</si>
  <si>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</si>
  <si>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measureable improvement in the highest priority areas; and (4) eliminate repeated deficient practices.</t>
  </si>
  <si>
    <t>CAP</t>
  </si>
  <si>
    <t>Please note any variation in the availability of special benefits  within the program (e.g. by service area or population). Enter "N/A" if not applicable.</t>
  </si>
  <si>
    <t>(see Tab A)</t>
  </si>
  <si>
    <t>(see Tab C2)</t>
  </si>
  <si>
    <t>(see Tab D2)</t>
  </si>
  <si>
    <t>(see Tab D4)</t>
  </si>
  <si>
    <r>
      <t xml:space="preserve">Separate CHIP enrollees and programs should not be reported in the MCPAR. </t>
    </r>
    <r>
      <rPr>
        <b/>
        <sz val="11"/>
        <rFont val="Arial"/>
        <family val="2"/>
      </rPr>
      <t>Please use free text to flag any items for which the state is unable to remove information about Separate CHIP from required reporting for Medicaid-only or Medicaid Expansion CHIP programs.</t>
    </r>
  </si>
  <si>
    <r>
      <t xml:space="preserve">Per 42 CFR 438.66(e)(1)(ii), states that operate managed care programs under 1115(a) authority </t>
    </r>
    <r>
      <rPr>
        <b/>
        <sz val="1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</si>
  <si>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MCPAR Template Organization</t>
  </si>
  <si>
    <r>
      <t>This document provides instructions for data collection and a template for states to use to submit the required information, hereafter referred to as the Managed Care Program Annual Report (MCPAR). States must complete one MCPAR workbook (i.e., complete</t>
    </r>
    <r>
      <rPr>
        <sz val="11"/>
        <rFont val="Arial"/>
        <family val="2"/>
      </rPr>
      <t xml:space="preserve"> lettered sheets A-E</t>
    </r>
    <r>
      <rPr>
        <sz val="11"/>
        <color theme="1"/>
        <rFont val="Arial"/>
        <family val="2"/>
      </rPr>
      <t xml:space="preserve"> in this excel file) for each managed care program </t>
    </r>
    <r>
      <rPr>
        <sz val="11"/>
        <rFont val="Arial"/>
        <family val="2"/>
      </rPr>
      <t>operating in the state during the year. Data should cover the 12-month period of the contract term during which the state is reporting information to CMS; this is referred to as the "reporting year."</t>
    </r>
  </si>
  <si>
    <r>
      <t xml:space="preserve">Enter the names of the beneficiary support system (BSS) entities that  support enrollees in the program for which the state is reporting data. If the program contracts with fewer than 10 BSS entities, leave unused fields blank. </t>
    </r>
    <r>
      <rPr>
        <b/>
        <sz val="11"/>
        <rFont val="Arial"/>
        <family val="2"/>
      </rPr>
      <t>If the program includes more than 10 BSS entities, states may contact CMS for guidance.</t>
    </r>
  </si>
  <si>
    <t xml:space="preserve">Indentify the website and/or email address that beneficiaries use to seek assistance from the BSS through electronic means. </t>
  </si>
  <si>
    <t>42 CFR 438.71 requires that the beneficiary support system be accessible in multiple ways including phone, Internet, in-person, and via auxiliary aids and services when requested. Describe how BSS entities offer services in a manner that is accessible to all beneficiaries who need their services, including beneficiaries with disabilities, as required by 42 CFR 438.71(b)(2)).</t>
  </si>
  <si>
    <t>Describe steps taken by the state to evaluate the quality, effectiveness, and efficiency of the BSS entities' performance.</t>
  </si>
  <si>
    <r>
      <t>Sum of enrollment in a given plan (regardless of program) as a percentage of total Medicaid enrollment in any type of managed care.</t>
    </r>
    <r>
      <rPr>
        <sz val="11"/>
        <color theme="1"/>
        <rFont val="Times New Roman"/>
        <family val="1"/>
      </rPr>
      <t> </t>
    </r>
    <r>
      <rPr>
        <sz val="11"/>
        <color theme="1"/>
        <rFont val="Arial"/>
        <family val="2"/>
      </rPr>
      <t xml:space="preserve">
• Numerator: Plan enrollment (indicator D1.I.1)
• Denominator: Statewide Medicaid managed care enrollment (indicator B.I.2) </t>
    </r>
  </si>
  <si>
    <t>Enter the total number of individuals enrolled in Medicaid as of the first day of the last month of the reporting year. Include all FFS and managed care enrollees, and count each person only once, regardless of the delivery system(s) in which they are enrolled.</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</si>
  <si>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</si>
  <si>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Enter the percentage of the plan’s encounter data submissions (submitted during the reporting period) that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</si>
  <si>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For managed care plans that cover LTSS, enter the number of critical incidents filed within the reporting period by (or on behalf of) LTSS users who previously filed appeals in the reporting year.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If the managed care plan does not cover LTSS, the state should write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</si>
  <si>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appeals resolved by the plan during the reporting year that were related to general inpatient care, including diagnostic and laboratory services. Please do not include appeals related to inpatient behavioral health services  – those should be included in indicator D1.IV.7c. If the managed care plan does not cover general inpatient services, enter "N/A".</t>
  </si>
  <si>
    <t>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D1.IV.7d. If the managed care plan does not cover general outpatient services, enter "N/A".</t>
  </si>
  <si>
    <t>Enter the total number of appeals resolved by the plan during the reporting year that were related to inpatient mental health and/or substance use services. If the managed care plan does not cover inpatient behavioral health services, enter "N/A".</t>
  </si>
  <si>
    <t>Enter the total number of appeals resolved by the plan during the reporting year that were related to outpatient mental health and/or substance use services. If the managed care plan does not cover outpatient behavioral health services, enter "N/A".</t>
  </si>
  <si>
    <t>Enter the total number of appeals resolved by the plan during the reporting year that were related to outpatient prescription drugs covered by the managed care plan. If the managed care plan does not cover oupatient prescription drugs, enter "N/A".</t>
  </si>
  <si>
    <t>Enter the total number of appeals resolved by the plan during the reporting year that were related to SNF services. If the managed care plan does not cover skilled nursing services, enter "N/A".</t>
  </si>
  <si>
    <t>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t>
  </si>
  <si>
    <t>Enter the total number of appeals resolved by the plan during the reporting year that were related to dental services. If the managed care plan does not cover dental services, enter "N/A".</t>
  </si>
  <si>
    <t>Enter the total number of appeals resolved by the plan during the reporting year that were related to NEMT. If the managed care plan does not cover NEMT, enter "N/A".</t>
  </si>
  <si>
    <t>Enter the total number of appeals resolved by the plan during the reporting year that were related to services that do not fit into one of the categories listed above. If the managed care plan does not cover services other than those in items D1.IV.7a-i, enter "N/A".</t>
  </si>
  <si>
    <t>For managed care plans that cover LTSS, enter the number of critical incidents filed within the reporting period by (or on behalf of) LTSS users who previously filed grievances in the reporting year.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</si>
  <si>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grievances resolved by the plan during the reporting year that were related to general inpatient care, including diagnostic and laboratory services. Please do not include grievances related to inpatient behavioral health services – those should be included in indicator D1.IV.15c. If the managed care plan does not cover this type of service, enter "N/A".</t>
  </si>
  <si>
    <t>Enter the total number of grievances resolved by the plan during the reporting year that were related to general outpatient care, including diagnostic and laboratory services. Please do not include grievances related to outpatient behavioral health services – those should be included in indicator D1.IV.15d.  If the managed care plan does not cover this type of service, enter "N/A".</t>
  </si>
  <si>
    <t>Enter the total number of grievances resolved by the plan during the reporting year that were related to inpatient mental health and/or substance use services. If the managed care plan does not cover this type of service, enter "N/A".</t>
  </si>
  <si>
    <t>Enter the total number of grievances resolved by the plan during the reporting year that were related to outpatient mental health and/or substance use services. If the managed care plan does not cover this type of service, enter "N/A".</t>
  </si>
  <si>
    <t>Enter the total number of grievances resolved by the plan during the reporting year that were related to outpatient prescription drugs covered by the managed care plan. If the managed care plan does not cover this type of service, enter "N/A".</t>
  </si>
  <si>
    <t>Enter the total number of grievances resolved by the plan during the reporting year that were related to SNF services. If the managed care plan does not cover this type of service, enter "N/A".</t>
  </si>
  <si>
    <t>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t>
  </si>
  <si>
    <t>Enter the total number of grievances resolved by the plan during the reporting year that were related to dental services.  If the managed care plan does not cover this type of service, enter "N/A".</t>
  </si>
  <si>
    <t>Enter the total number of grievances resolved by the plan during the reporting year that were related to NEMT. If the managed care plan does not cover this type of service, enter "N/A".</t>
  </si>
  <si>
    <t>Enter the total number of grievances resolved by the plan during the reporting year that were related to services that do not fit into one of the categories listed above. If the managed care plan does not cover services other than those in items D1.IV.15a-i, enter "N/A".</t>
  </si>
  <si>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</si>
  <si>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Summarize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</si>
  <si>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CMS is interested in knowing whether one or more of the following four special benefit types are covered by the managed care program: (1) behavioral health, (2) long-term services and supports, (3) dental, and (4) transportation, or (5) none of the above. Select one or more of the allowed values.  (Note: Only list the benefit type if it is a covered service as specified in a contract between the state and managed care plans participating in the program. Benefits available to eligible program enrollees via fee-for-service should not be listed here.)</t>
  </si>
  <si>
    <r>
      <t>Enter the total number of individuals enrolled in the managed care program as of the first day of the last month of the reporting year.</t>
    </r>
    <r>
      <rPr>
        <sz val="11"/>
        <rFont val="Times New Roman"/>
        <family val="1"/>
      </rPr>
      <t> </t>
    </r>
  </si>
  <si>
    <t>Federal regulations require that states, through their contracts with MCPs, collect and maintain sufficient enrollee encounter data to identify the provider who delivers any item(s) or service(s) to enrollees (42 CFR 438.242(c)(1)). Select purposes for which the state uses encounter data collected from managed care plans (MCPs).</t>
  </si>
  <si>
    <t>Federal regulations also require that states validate that submitted enrollee encounter data they receive is a complete and accurate representation of the services provided to enrollees under the contract between the state and the MCO, PIHP, or PAHP. 42 CFR 438.242(d). Select types of measures used by the state to evaluate managed care plan performance in encounter data submission and correction.</t>
  </si>
  <si>
    <r>
      <rPr>
        <b/>
        <sz val="11"/>
        <rFont val="Arial"/>
        <family val="2"/>
      </rPr>
      <t xml:space="preserve">Context: </t>
    </r>
    <r>
      <rPr>
        <sz val="11"/>
        <rFont val="Arial"/>
        <family val="2"/>
      </rPr>
      <t xml:space="preserve">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 </t>
    </r>
  </si>
  <si>
    <r>
      <rPr>
        <b/>
        <sz val="11"/>
        <rFont val="Arial"/>
        <family val="2"/>
      </rPr>
      <t xml:space="preserve">Context: </t>
    </r>
    <r>
      <rPr>
        <sz val="11"/>
        <rFont val="Arial"/>
        <family val="2"/>
      </rPr>
      <t>Per 42 CFR 438.66(e)(2)(vii), the Managed Care Program Annual Report must provide information on and an assessment of the operation of the managed care program including evaluation of MCO, PIHP, or PAHP performance on quality measures, including as applicable, consumer report card, surveys, or other reasonable measures of performance.</t>
    </r>
  </si>
  <si>
    <r>
      <rPr>
        <b/>
        <sz val="11"/>
        <rFont val="Arial"/>
        <family val="2"/>
      </rPr>
      <t>Context:</t>
    </r>
    <r>
      <rPr>
        <sz val="11"/>
        <rFont val="Arial"/>
        <family val="2"/>
      </rPr>
      <t xml:space="preserve"> 42 CFR 438.66(e)(2)(viii) specifies that the MCPAR include the results of any sanctions or corrective action plans imposed by the State or other formal or informal intervention with a contracted MCO, PIHP, PAHP, or PCCM entity to improve performance.</t>
    </r>
  </si>
  <si>
    <r>
      <rPr>
        <b/>
        <sz val="11"/>
        <rFont val="Arial"/>
        <family val="2"/>
      </rPr>
      <t>Context:</t>
    </r>
    <r>
      <rPr>
        <sz val="11"/>
        <rFont val="Arial"/>
        <family val="2"/>
      </rPr>
      <t xml:space="preserve"> 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t>
    </r>
  </si>
  <si>
    <t>Consistent with 438.66(e), this template provides space for states to report indicators related to the following ten topics:  (I) Program Characteristics and Enrollment; (II) Financial Performance; (III) Encounter Data Reporting; (IV) Grievance, Appeals, and State Fair Hearings; (V) Availability, Accessibility, and Network adequacy; (VI) Quality and Performance Measures; (VII) Sanctions and Corrective Action Plans; (VIII) Beneficiary Support System; and (IX)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</si>
  <si>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Consistent with 42 CFR 438.2, Managed care program means a managed care delivery system operated by a State as authorized under sections 1915(a), 1915(b), 1932(a), or 1115(a) of the Act. For purposes of the MCPAR, a program is defined by a specified set of benefits and eligibilty criteria that is articulated in a contract between the state and managed care plans, and that has associated rate cells.</t>
  </si>
  <si>
    <t xml:space="preserve">The 12-month period of the contract term (i.e. the contract year) for which the state is reporting information to CMS. Reporting year may also correspond to “rating period.” </t>
  </si>
  <si>
    <r>
      <t>Sanctions are enforcement actions taken against a managed care plan</t>
    </r>
    <r>
      <rPr>
        <strike/>
        <sz val="11"/>
        <rFont val="Arial"/>
        <family val="2"/>
      </rPr>
      <t>s</t>
    </r>
    <r>
      <rPr>
        <sz val="11"/>
        <rFont val="Arial"/>
        <family val="2"/>
      </rPr>
      <t>. Such actions include monetary and other forms of remedies, such as suspending all or part of new member enrollments, and suspending or terminating all or part of the contract.</t>
    </r>
  </si>
  <si>
    <t>Subtopic: State Fair Hearings and External Medical Reviews By Originating Plan</t>
  </si>
  <si>
    <t>Did any plans disclose prohibited affiliations? If the state took action, as required under 42 CFR 438.610(d), please enter interventions on Tab D3 Sanctions and Corrective Action Plans.</t>
  </si>
  <si>
    <t>D.1.III.1</t>
  </si>
  <si>
    <t>D1.III.3</t>
  </si>
  <si>
    <t>Definition of timely encounter data submissions</t>
  </si>
  <si>
    <t xml:space="preserve">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 </t>
  </si>
  <si>
    <t xml:space="preserve">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 </t>
  </si>
  <si>
    <t xml:space="preserve">Enter the total number of grievances resolved by the plan during the reporting year that were related to access to care. Access to care grievances include complaints about difficulties finding qualified in-network providers, excessive travel or wait times, or other access issues. </t>
  </si>
  <si>
    <t xml:space="preserve">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 </t>
  </si>
  <si>
    <t>Describe the measures the state uses to monitor quality and performance by selecting drop downs or entering information in the beige cells in columns A-G. Consider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Report one row per measure. Note: if no measures are reported in a particular domain, list "N/A" under that domain. If the state does not have data available over the time period with which it is requested in the MCPAR, use the most recent data available and note the reporting period that the data cover.</t>
  </si>
  <si>
    <r>
      <rPr>
        <sz val="11"/>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1"/>
        <color theme="10"/>
        <rFont val="Arial"/>
        <family val="2"/>
      </rPr>
      <t xml:space="preserve"> https://www.medicaid.gov/medicaid/downloads/ed-validation-toolkit.pdf.</t>
    </r>
  </si>
  <si>
    <r>
      <t xml:space="preserve">Beginning </t>
    </r>
    <r>
      <rPr>
        <sz val="11"/>
        <color rgb="FFC00000"/>
        <rFont val="Arial"/>
        <family val="2"/>
      </rPr>
      <t>[CMS TO INSERT DATE THIS FORM IS PUBLISHED]</t>
    </r>
    <r>
      <rPr>
        <sz val="11"/>
        <color theme="4"/>
        <rFont val="Arial"/>
        <family val="2"/>
      </rPr>
      <t>,</t>
    </r>
    <r>
      <rPr>
        <sz val="11"/>
        <color theme="1"/>
        <rFont val="Arial"/>
        <family val="2"/>
      </rPr>
      <t xml:space="preserve"> the Centers for Medicare and Medicaid Services (CMS) is requiring that, as part of its monitoring system for all Medicaid managed care programs, each state must submit to CMS no later than 180 days after each contract year, a report on each managed care program administered by the State, regardless of the authority under which the program operat</t>
    </r>
    <r>
      <rPr>
        <sz val="11"/>
        <rFont val="Arial"/>
        <family val="2"/>
      </rPr>
      <t>es. (For purposes of the MCPAR, a program is defined by a specified set of benefits and eligibility criteria that is articulated in a contract between the state and managed care plans, and that has associated rate cells.)</t>
    </r>
    <r>
      <rPr>
        <sz val="11"/>
        <color rgb="FF046B5C"/>
        <rFont val="Arial"/>
        <family val="2"/>
      </rPr>
      <t xml:space="preserve"> </t>
    </r>
    <r>
      <rPr>
        <sz val="11"/>
        <rFont val="Arial"/>
        <family val="2"/>
      </rPr>
      <t>The init</t>
    </r>
    <r>
      <rPr>
        <sz val="11"/>
        <color theme="1"/>
        <rFont val="Arial"/>
        <family val="2"/>
      </rPr>
      <t>ial report  will be due for the contract year beginnin</t>
    </r>
    <r>
      <rPr>
        <sz val="11"/>
        <rFont val="Arial"/>
        <family val="2"/>
      </rPr>
      <t>g on or after</t>
    </r>
    <r>
      <rPr>
        <sz val="11"/>
        <color rgb="FFC00000"/>
        <rFont val="Arial"/>
        <family val="2"/>
      </rPr>
      <t xml:space="preserve"> [CMS TO INSERT DATE THIS FORM IS PUBLISHED]</t>
    </r>
    <r>
      <rPr>
        <sz val="11"/>
        <color theme="1"/>
        <rFont val="Arial"/>
        <family val="2"/>
      </rPr>
      <t>; reports are required annually thereafter and aligned with state contract c</t>
    </r>
    <r>
      <rPr>
        <sz val="11"/>
        <rFont val="Arial"/>
        <family val="2"/>
      </rPr>
      <t>ycles (42 CFR 438.68(e)(1)). (See the Glossary tab for a definition of "reporting year;" see Instructions tab for example reporting timeframes.)</t>
    </r>
  </si>
  <si>
    <r>
      <t>Completed forms should be submitted to</t>
    </r>
    <r>
      <rPr>
        <sz val="11"/>
        <color rgb="FFC00000"/>
        <rFont val="Arial"/>
        <family val="2"/>
      </rPr>
      <t xml:space="preserve"> [CMS TO INSERT INSTRUCTIONS RE: HOW TO SUBMIT FORM]. </t>
    </r>
    <r>
      <rPr>
        <sz val="11"/>
        <color theme="1"/>
        <rFont val="Arial"/>
        <family val="2"/>
      </rPr>
      <t xml:space="preserve">Questions about this form may be directed to </t>
    </r>
    <r>
      <rPr>
        <sz val="11"/>
        <rFont val="Arial"/>
        <family val="2"/>
      </rPr>
      <t>ManagedCareTA@mathematica-mpr.com. Th</t>
    </r>
    <r>
      <rPr>
        <sz val="11"/>
        <color theme="1"/>
        <rFont val="Arial"/>
        <family val="2"/>
      </rPr>
      <t>is form, or the information contained therein, must also be posted on the state's website as required at 438.66(e)(3)(i), and provided to the Medical Care Advisory Committee as required at 438.66(e)(i) and, if applicable, the MLTSS consultation group as required at 438.66(e)(iii).</t>
    </r>
  </si>
  <si>
    <t>Describe service-specific or other focused PI activities that the state conducted during the past year in this managed care program (such as analyses focused on use of long-term services and supports [LTSS] or prescription drugs) or activities that focused on specific payment issues to identify, address, and prevent fraud, waste or abuse. Consider data analytics, reviews of under/overutilization, and other activities.</t>
  </si>
  <si>
    <t>Identify where the overpayment standard in indicator B.X.2 is located in plan contracts, as required by 42 CFR 438.608(d)(1)(i).</t>
  </si>
  <si>
    <t>Briefly describe the overpayment standard (for example, details on whether the state allows plans to retain overpayments, requires the plans to return overpayments, or administers a hybrid system) selected  in indicator B.X.2</t>
  </si>
  <si>
    <t>If the state uses a metric or indicator to assess plan reporting performance in indicator B.X.7.b, describe the metric or indicator that the state uses.</t>
  </si>
  <si>
    <t>If in the course of the state's federal database checks the state found any person or entity excluded, please summarize the instances and whether the entity was notified as required in 438.602(d). Report actions taken, such as plan-level sanctions and corrective actions in Tab D3 as applicable. Enter N/A if not applicable.</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</si>
  <si>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</si>
  <si>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</si>
  <si>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Enter the total number of appeals filed during the reporting year by or on behalf of LTSS users. An LTSS user is an enrollee who received at least one LTSS service at any point during the reporting year (regardless of whether the enrollee was actively receiving LTSS at the time that the appeal was filed). If not applicable, write "N/A."</t>
  </si>
  <si>
    <t xml:space="preserve">Appeals related to denial of authorization or limited authorization of a service </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</si>
  <si>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D1.IV.6c)</t>
  </si>
  <si>
    <t>Enter the total number of appeals resolved by the plan during the reporting year that were related to the plan's failure to provide services in a timely manner (as defined by the state).</t>
  </si>
  <si>
    <t>Enter the total number of requests for a  State Fair Hearing filed during the reporting year by or on behalf of enrollees from the plan that issued the adverse benefit determination.</t>
  </si>
  <si>
    <t>Enter the total number of grievances resolved by the plan during the reporting year. A grievance is "resolved" when it has reached completion and been closed by the plan.</t>
  </si>
  <si>
    <t>Enter the count of program integrity referrals that the plan made to the state in the past year using the referral path selected in indicator D1.X.6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t>
  </si>
  <si>
    <t>Enter the ratio of program integrity referrals listed in indicator D1.X.7 made to the state in the past year per 1,000 beneficiaries, using the plan's total enrollment as of the first day of the last month of the reporting year (reported in indicator D1.I.1) as the denominator.</t>
  </si>
  <si>
    <r>
      <t xml:space="preserve">Percentage (calculated) 
</t>
    </r>
    <r>
      <rPr>
        <i/>
        <sz val="10"/>
        <rFont val="Arial"/>
        <family val="2"/>
      </rPr>
      <t>Note: No data entry required; this cell is autopopulated</t>
    </r>
  </si>
  <si>
    <r>
      <t>Sum of enrollment in a given plan (regardless of program) as a percentage of total Medicaid enrollment in any type of managed care.</t>
    </r>
    <r>
      <rPr>
        <sz val="10"/>
        <rFont val="Times New Roman"/>
        <family val="1"/>
      </rPr>
      <t> </t>
    </r>
    <r>
      <rPr>
        <sz val="10"/>
        <rFont val="Arial"/>
        <family val="2"/>
      </rPr>
      <t xml:space="preserve">
• Numerator: Plan enrollment (indicator D1.I.1)
• Denominator: Statewide Medicaid managed care enrollment (indicator B.I.2) </t>
    </r>
  </si>
  <si>
    <r>
      <t>Number of appeals resolved during the reporting period related to the following services:</t>
    </r>
    <r>
      <rPr>
        <i/>
        <sz val="10"/>
        <rFont val="Arial"/>
        <family val="2"/>
      </rPr>
      <t xml:space="preserve"> 
(A single appeal may be related to multiple service types and may therefore be counted in multiple categories below.)</t>
    </r>
  </si>
  <si>
    <t xml:space="preserve">State-specific measures used to monitor availability, accessibility, and network adequacy. </t>
  </si>
  <si>
    <t>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 In the course of the state's federal database checks, did the state find any person or entity excluded?</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</si>
  <si>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defintion for more information.)</t>
  </si>
  <si>
    <t>Describe the state's standard for timely encounter data submissions.</t>
  </si>
  <si>
    <t>Enter the percentage of the plan’s encounter data file submissions (submitted during the reporting period) that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</si>
  <si>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Report whether the state posts on its website the names of individuals and entities with 5% or more ownership or control interest in MCOs, PIHPs, PAHPs, PCCMs and PCCM entities and subcontractors following §455.104 and required by 42 CFR 438.602(g)(3).</t>
  </si>
  <si>
    <t>D1.II.1a</t>
  </si>
  <si>
    <t>Aggregate MLR value: Level of aggregation</t>
  </si>
  <si>
    <t>D1.II.1b</t>
  </si>
  <si>
    <t>As permitted under 42 CFR 438.8(i), states are allowed to aggregate data for reporting purposes across programs and populations.  Select the aggregation level that best describes the MLR being reported in indicator D1.II.1a for each plan.</t>
  </si>
  <si>
    <t xml:space="preserve">Per 42 CFR 438.66(e)(2)(i), the Managed Care Program Annual Report must provide information on the Financial performance of each MCO, PIHP, and PAHP, including MLR experience. Indicate below in D1.II.1b the level of aggregation of the reported MLR. If MLR data are not available for this reporting period due to data lags, enter the MLR calculated for the most recently available reporting period and indicate the reporting period in item D1.II.4 below. See glossary for the regulatory definition of MLR. </t>
  </si>
  <si>
    <t xml:space="preserve">Program-specific statewide   </t>
  </si>
  <si>
    <t>Program-specific regional</t>
  </si>
  <si>
    <t>Statewide all programs &amp; populations</t>
  </si>
  <si>
    <t>Regional all programs &amp; populations</t>
  </si>
  <si>
    <t>Population specific MLR description</t>
  </si>
  <si>
    <t>D1.II.3</t>
  </si>
  <si>
    <t>D1.II.2</t>
  </si>
  <si>
    <t>If the data reported in items D1.II.1a covers a different time period than the MCPAR report, use this space to note the start and end date for that data.</t>
  </si>
  <si>
    <t>If the data reported in item D1.II.1a covers a different time period than the MCPAR report, use this space to note the start and end date for that data.</t>
  </si>
  <si>
    <t xml:space="preserve">If the state requires plans to submit separate MLR calculations for specific populations served within this program, for example, MLTSS or Group VIII expansion enrollees, describe the populations here. If the state does not require this, write "N/A." See glossary for the regulatory definition of MLR.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</si>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</sst>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 #,##0_);_(* \(#,##0\);_(* &quot;-&quot;??_);_(@_)"/>
  </numFmts>
  <fonts count="45"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11"/>
      <color rgb="FFBA9F62"/>
      <name val="Arial"/>
      <family val="2"/>
    </font>
    <font>
      <sz val="11"/>
      <color theme="0"/>
      <name val="Arial"/>
      <family val="2"/>
    </font>
    <font>
      <sz val="14"/>
      <color theme="8"/>
      <name val="Calibri"/>
      <family val="2"/>
      <scheme val="minor"/>
    </font>
    <font>
      <sz val="18"/>
      <color theme="0"/>
      <name val="Arial"/>
      <family val="2"/>
    </font>
    <font>
      <b/>
      <sz val="11"/>
      <color theme="1"/>
      <name val="Arial"/>
      <family val="2"/>
    </font>
    <font>
      <sz val="11"/>
      <color rgb="FFC00000"/>
      <name val="Arial"/>
      <family val="2"/>
    </font>
    <font>
      <sz val="11"/>
      <color rgb="FF046B5C"/>
      <name val="Arial"/>
      <family val="2"/>
    </font>
    <font>
      <b/>
      <sz val="18"/>
      <color rgb="FF046B5C"/>
      <name val="Arial"/>
      <family val="2"/>
    </font>
    <font>
      <b/>
      <sz val="11"/>
      <name val="Arial"/>
      <family val="2"/>
    </font>
    <font>
      <u/>
      <sz val="11"/>
      <color theme="10"/>
      <name val="Calibri"/>
      <family val="2"/>
      <scheme val="minor"/>
    </font>
    <font>
      <b/>
      <sz val="11"/>
      <color theme="0"/>
      <name val="Arial"/>
      <family val="2"/>
    </font>
    <font>
      <sz val="18"/>
      <color rgb="FF046B5C"/>
      <name val="Arial"/>
      <family val="2"/>
    </font>
    <font>
      <i/>
      <sz val="11"/>
      <color rgb="FFC00000"/>
      <name val="Arial"/>
      <family val="2"/>
    </font>
    <font>
      <sz val="11"/>
      <color theme="1"/>
      <name val="Times New Roman"/>
      <family val="1"/>
    </font>
    <font>
      <i/>
      <sz val="11"/>
      <name val="Arial"/>
      <family val="2"/>
    </font>
    <font>
      <i/>
      <sz val="11"/>
      <color theme="1"/>
      <name val="Arial"/>
      <family val="2"/>
    </font>
    <font>
      <sz val="11"/>
      <name val="Calibri"/>
      <family val="2"/>
      <scheme val="minor"/>
    </font>
    <font>
      <u/>
      <sz val="11"/>
      <color theme="10"/>
      <name val="Arial"/>
      <family val="2"/>
    </font>
    <font>
      <sz val="10"/>
      <name val="Arial"/>
      <family val="2"/>
    </font>
    <font>
      <i/>
      <strike/>
      <sz val="11"/>
      <color rgb="FFC00000"/>
      <name val="Arial"/>
      <family val="2"/>
    </font>
    <font>
      <sz val="8"/>
      <name val="Calibri"/>
      <family val="2"/>
      <scheme val="minor"/>
    </font>
    <font>
      <b/>
      <sz val="14"/>
      <color rgb="FF046B5C"/>
      <name val="Arial"/>
      <family val="2"/>
    </font>
    <font>
      <sz val="10"/>
      <color rgb="FF000000"/>
      <name val="Arial"/>
      <family val="2"/>
    </font>
    <font>
      <b/>
      <sz val="9"/>
      <color rgb="FF000000"/>
      <name val="Arial"/>
      <family val="2"/>
    </font>
    <font>
      <b/>
      <sz val="9"/>
      <color rgb="FF000000"/>
      <name val="Wingdings"/>
      <charset val="2"/>
    </font>
    <font>
      <b/>
      <sz val="9"/>
      <color theme="0"/>
      <name val="Arial"/>
      <family val="2"/>
    </font>
    <font>
      <sz val="9"/>
      <color theme="0"/>
      <name val="Arial"/>
      <family val="2"/>
    </font>
    <font>
      <b/>
      <sz val="11"/>
      <color rgb="FF000000"/>
      <name val="Times New Roman"/>
      <family val="1"/>
    </font>
    <font>
      <b/>
      <sz val="9"/>
      <color theme="1"/>
      <name val="Arial"/>
      <family val="2"/>
    </font>
    <font>
      <sz val="9"/>
      <color rgb="FF000000"/>
      <name val="Arial"/>
      <family val="2"/>
    </font>
    <font>
      <sz val="10"/>
      <color theme="1"/>
      <name val="Arial"/>
      <family val="2"/>
    </font>
    <font>
      <i/>
      <sz val="10"/>
      <name val="Arial"/>
      <family val="2"/>
    </font>
    <font>
      <sz val="11"/>
      <color theme="4"/>
      <name val="Arial"/>
      <family val="2"/>
    </font>
    <font>
      <b/>
      <sz val="11"/>
      <color rgb="FFC00000"/>
      <name val="Arial"/>
      <family val="2"/>
    </font>
    <font>
      <sz val="11"/>
      <color rgb="FFFF0000"/>
      <name val="Calibri"/>
      <family val="2"/>
      <scheme val="minor"/>
    </font>
    <font>
      <strike/>
      <sz val="11"/>
      <name val="Arial"/>
      <family val="2"/>
    </font>
    <font>
      <sz val="11"/>
      <name val="Times New Roman"/>
      <family val="1"/>
    </font>
    <font>
      <b/>
      <sz val="10"/>
      <name val="Arial"/>
      <family val="2"/>
    </font>
    <font>
      <sz val="10"/>
      <name val="Times New Roman"/>
      <family val="1"/>
    </font>
    <font>
      <b/>
      <i/>
      <sz val="10"/>
      <name val="Arial"/>
      <family val="2"/>
    </font>
    <font>
      <b/>
      <i/>
      <sz val="11"/>
      <color rgb="FF000000"/>
      <name val="Calibri"/>
      <family val="2"/>
      <scheme val="minor"/>
    </font>
  </fonts>
  <fills count="10">
    <fill>
      <patternFill patternType="none"/>
    </fill>
    <fill>
      <patternFill patternType="gray125"/>
    </fill>
    <fill>
      <patternFill patternType="solid">
        <fgColor rgb="FF046B5C"/>
        <bgColor indexed="64"/>
      </patternFill>
    </fill>
    <fill>
      <patternFill patternType="solid">
        <fgColor theme="0"/>
        <bgColor indexed="64"/>
      </patternFill>
    </fill>
    <fill>
      <patternFill patternType="solid">
        <fgColor rgb="FFF5F1E8"/>
        <bgColor indexed="64"/>
      </patternFill>
    </fill>
    <fill>
      <patternFill patternType="solid">
        <fgColor rgb="FF7FA29A"/>
        <bgColor indexed="64"/>
      </patternFill>
    </fill>
    <fill>
      <patternFill patternType="solid">
        <fgColor rgb="FFB8C8C8"/>
        <bgColor indexed="64"/>
      </patternFill>
    </fill>
    <fill>
      <patternFill patternType="solid">
        <fgColor theme="0" tint="-0.14999847407452621"/>
        <bgColor indexed="64"/>
      </patternFill>
    </fill>
    <fill>
      <patternFill patternType="solid">
        <fgColor theme="7"/>
        <bgColor indexed="64"/>
      </patternFill>
    </fill>
    <fill>
      <patternFill patternType="solid">
        <fgColor rgb="FFE0D4B5"/>
        <bgColor indexed="64"/>
      </patternFill>
    </fill>
  </fills>
  <borders count="4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Alignment="0" applyProtection="0"/>
    <xf numFmtId="0" fontId="13" fillId="0" borderId="0" applyNumberFormat="0" applyFill="0" applyBorder="0" applyAlignment="0" applyProtection="0"/>
    <xf numFmtId="0" fontId="22" fillId="0" borderId="0"/>
  </cellStyleXfs>
  <cellXfs count="383">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5" fillId="2" borderId="5" xfId="0" applyFont="1" applyFill="1" applyBorder="1" applyAlignment="1">
      <alignment wrapText="1"/>
    </xf>
    <xf numFmtId="0" fontId="7" fillId="2" borderId="6" xfId="4" applyFont="1" applyFill="1" applyBorder="1" applyAlignment="1" applyProtection="1">
      <alignment vertical="center"/>
      <protection locked="0"/>
    </xf>
    <xf numFmtId="0" fontId="2" fillId="3" borderId="1" xfId="0" applyFont="1" applyFill="1" applyBorder="1" applyAlignment="1">
      <alignment wrapText="1"/>
    </xf>
    <xf numFmtId="0" fontId="2" fillId="3" borderId="2" xfId="0" applyFont="1" applyFill="1" applyBorder="1" applyAlignment="1">
      <alignment horizontal="left" indent="2"/>
    </xf>
    <xf numFmtId="0" fontId="2" fillId="3" borderId="3" xfId="0" applyFont="1" applyFill="1" applyBorder="1" applyAlignment="1">
      <alignment wrapText="1"/>
    </xf>
    <xf numFmtId="0" fontId="2" fillId="3" borderId="4" xfId="0" applyFont="1" applyFill="1" applyBorder="1" applyAlignment="1">
      <alignment horizontal="left" indent="2"/>
    </xf>
    <xf numFmtId="0" fontId="2" fillId="3" borderId="4" xfId="0" applyFont="1" applyFill="1" applyBorder="1" applyAlignment="1">
      <alignment horizontal="left" vertical="center" wrapText="1" indent="2"/>
    </xf>
    <xf numFmtId="0" fontId="8" fillId="3" borderId="3" xfId="0" applyFont="1" applyFill="1" applyBorder="1" applyAlignment="1">
      <alignment wrapText="1"/>
    </xf>
    <xf numFmtId="0" fontId="8" fillId="3" borderId="4" xfId="0" applyFont="1" applyFill="1" applyBorder="1" applyAlignment="1">
      <alignment horizontal="left" vertical="center" wrapText="1" indent="2"/>
    </xf>
    <xf numFmtId="0" fontId="2" fillId="0" borderId="0" xfId="0" applyFont="1" applyAlignment="1">
      <alignment horizontal="left" vertical="center"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0" fillId="3" borderId="4" xfId="0" applyFill="1" applyBorder="1" applyAlignment="1">
      <alignment wrapText="1"/>
    </xf>
    <xf numFmtId="0" fontId="10" fillId="0" borderId="0" xfId="0" applyFont="1"/>
    <xf numFmtId="0" fontId="2" fillId="0" borderId="0" xfId="0" applyFont="1" applyAlignment="1">
      <alignment vertical="top" wrapText="1"/>
    </xf>
    <xf numFmtId="0" fontId="2" fillId="4" borderId="7" xfId="0" applyFont="1" applyFill="1" applyBorder="1" applyAlignment="1">
      <alignment wrapText="1"/>
    </xf>
    <xf numFmtId="0" fontId="2" fillId="0" borderId="0" xfId="0" applyFont="1" applyAlignment="1">
      <alignment vertical="center" wrapText="1"/>
    </xf>
    <xf numFmtId="0" fontId="2" fillId="4" borderId="8" xfId="0" applyFont="1" applyFill="1" applyBorder="1" applyAlignment="1">
      <alignment wrapText="1"/>
    </xf>
    <xf numFmtId="0" fontId="2" fillId="0" borderId="9" xfId="0" applyFont="1" applyBorder="1" applyAlignment="1">
      <alignment vertical="center" wrapText="1"/>
    </xf>
    <xf numFmtId="0" fontId="2" fillId="0" borderId="9" xfId="0" applyFont="1" applyBorder="1"/>
    <xf numFmtId="0" fontId="2" fillId="0" borderId="10" xfId="0" applyFont="1" applyBorder="1" applyAlignment="1">
      <alignment vertical="center" wrapText="1"/>
    </xf>
    <xf numFmtId="0" fontId="2" fillId="0" borderId="12" xfId="0" applyFont="1" applyBorder="1" applyAlignment="1">
      <alignment vertical="center" wrapText="1"/>
    </xf>
    <xf numFmtId="0" fontId="2" fillId="4" borderId="8" xfId="0" applyFont="1" applyFill="1" applyBorder="1" applyAlignment="1">
      <alignment vertical="center" wrapText="1"/>
    </xf>
    <xf numFmtId="0" fontId="2" fillId="0" borderId="13" xfId="0" applyFont="1" applyBorder="1" applyAlignment="1">
      <alignment vertical="center" wrapText="1"/>
    </xf>
    <xf numFmtId="14" fontId="2" fillId="4" borderId="8" xfId="0" applyNumberFormat="1" applyFont="1" applyFill="1" applyBorder="1" applyAlignment="1">
      <alignment wrapText="1"/>
    </xf>
    <xf numFmtId="0" fontId="3" fillId="0" borderId="0" xfId="0" applyFont="1"/>
    <xf numFmtId="0" fontId="13" fillId="4" borderId="8" xfId="5" applyFill="1" applyBorder="1" applyAlignment="1">
      <alignment wrapText="1"/>
    </xf>
    <xf numFmtId="0" fontId="2" fillId="0" borderId="11" xfId="0" applyFont="1" applyBorder="1"/>
    <xf numFmtId="0" fontId="2" fillId="0" borderId="11" xfId="0" applyFont="1" applyBorder="1" applyAlignment="1">
      <alignment wrapText="1"/>
    </xf>
    <xf numFmtId="0" fontId="2" fillId="4" borderId="14" xfId="0" applyFont="1" applyFill="1" applyBorder="1" applyAlignment="1">
      <alignment wrapText="1"/>
    </xf>
    <xf numFmtId="0" fontId="2" fillId="0" borderId="15" xfId="0" applyFont="1" applyBorder="1" applyAlignment="1">
      <alignment vertical="center" wrapText="1"/>
    </xf>
    <xf numFmtId="0" fontId="14" fillId="2" borderId="16" xfId="0" applyFont="1" applyFill="1" applyBorder="1" applyAlignment="1">
      <alignment horizontal="center" vertical="center"/>
    </xf>
    <xf numFmtId="0" fontId="14" fillId="2" borderId="0" xfId="0" applyFont="1" applyFill="1" applyAlignment="1">
      <alignment horizontal="center" vertical="center"/>
    </xf>
    <xf numFmtId="0" fontId="9" fillId="0" borderId="17" xfId="0" applyFont="1" applyBorder="1" applyAlignment="1">
      <alignment horizontal="left" wrapText="1"/>
    </xf>
    <xf numFmtId="0" fontId="15" fillId="0" borderId="0" xfId="4" applyFont="1" applyAlignment="1" applyProtection="1">
      <alignment vertical="center" wrapText="1"/>
      <protection locked="0"/>
    </xf>
    <xf numFmtId="0" fontId="11" fillId="0" borderId="0" xfId="4" applyFont="1" applyAlignment="1" applyProtection="1">
      <alignment vertical="center"/>
      <protection locked="0"/>
    </xf>
    <xf numFmtId="164" fontId="2" fillId="4" borderId="8" xfId="1" applyNumberFormat="1" applyFont="1" applyFill="1" applyBorder="1" applyAlignment="1">
      <alignment wrapText="1"/>
    </xf>
    <xf numFmtId="0" fontId="3" fillId="0" borderId="0" xfId="0" applyFont="1" applyAlignment="1">
      <alignment vertical="center" wrapText="1"/>
    </xf>
    <xf numFmtId="0" fontId="14" fillId="5" borderId="0" xfId="0" applyFont="1" applyFill="1" applyAlignment="1" applyProtection="1">
      <alignment horizontal="center" vertical="center" wrapText="1"/>
      <protection locked="0"/>
    </xf>
    <xf numFmtId="2" fontId="2" fillId="4" borderId="8" xfId="0" applyNumberFormat="1" applyFont="1" applyFill="1" applyBorder="1"/>
    <xf numFmtId="0" fontId="5" fillId="5" borderId="0" xfId="0" applyFont="1" applyFill="1" applyAlignment="1" applyProtection="1">
      <alignment horizontal="center" vertical="center" wrapText="1"/>
      <protection locked="0"/>
    </xf>
    <xf numFmtId="0" fontId="9" fillId="0" borderId="17" xfId="0" applyFont="1" applyBorder="1" applyAlignment="1">
      <alignment horizontal="center"/>
    </xf>
    <xf numFmtId="0" fontId="1" fillId="0" borderId="0" xfId="0" applyFont="1"/>
    <xf numFmtId="0" fontId="3" fillId="4" borderId="8" xfId="0"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9" fontId="1" fillId="0" borderId="0" xfId="3" applyFont="1"/>
    <xf numFmtId="9" fontId="14" fillId="5" borderId="8" xfId="3" applyFont="1" applyFill="1" applyBorder="1" applyAlignment="1" applyProtection="1">
      <alignment horizontal="center" vertical="center" wrapText="1"/>
      <protection locked="0"/>
    </xf>
    <xf numFmtId="9" fontId="14" fillId="5" borderId="0" xfId="3" applyFont="1" applyFill="1" applyAlignment="1" applyProtection="1">
      <alignment horizontal="center" vertical="center" wrapText="1"/>
      <protection locked="0"/>
    </xf>
    <xf numFmtId="9" fontId="5" fillId="5" borderId="0" xfId="3" applyFont="1" applyFill="1" applyAlignment="1" applyProtection="1">
      <alignment horizontal="center" vertical="center" wrapText="1"/>
      <protection locked="0"/>
    </xf>
    <xf numFmtId="49" fontId="2" fillId="4" borderId="8" xfId="0" applyNumberFormat="1" applyFont="1" applyFill="1" applyBorder="1" applyAlignment="1">
      <alignment wrapText="1"/>
    </xf>
    <xf numFmtId="0" fontId="2" fillId="0" borderId="0" xfId="0" applyFont="1" applyAlignment="1">
      <alignment vertical="center"/>
    </xf>
    <xf numFmtId="0" fontId="2" fillId="4" borderId="8" xfId="0" applyFont="1" applyFill="1" applyBorder="1" applyAlignment="1">
      <alignment horizontal="left" vertical="center" wrapText="1" indent="1"/>
    </xf>
    <xf numFmtId="49" fontId="2" fillId="4" borderId="8" xfId="0" applyNumberFormat="1" applyFont="1" applyFill="1" applyBorder="1" applyAlignment="1">
      <alignment horizontal="left" vertical="center" wrapText="1"/>
    </xf>
    <xf numFmtId="0" fontId="9" fillId="0" borderId="0" xfId="0" applyFont="1" applyAlignment="1">
      <alignment vertical="center"/>
    </xf>
    <xf numFmtId="0" fontId="2" fillId="4" borderId="8" xfId="0" applyFont="1" applyFill="1" applyBorder="1" applyAlignment="1">
      <alignment horizontal="left" vertical="center" wrapText="1"/>
    </xf>
    <xf numFmtId="0" fontId="14" fillId="5" borderId="8" xfId="0" applyFont="1" applyFill="1" applyBorder="1" applyAlignment="1" applyProtection="1">
      <alignment horizontal="center" vertical="center" wrapText="1"/>
      <protection locked="0"/>
    </xf>
    <xf numFmtId="0" fontId="14" fillId="2" borderId="0" xfId="0" applyFont="1" applyFill="1" applyAlignment="1">
      <alignment horizontal="left" vertical="center"/>
    </xf>
    <xf numFmtId="0" fontId="15" fillId="0" borderId="0" xfId="4" applyFont="1" applyAlignment="1" applyProtection="1">
      <alignment vertical="center"/>
      <protection locked="0"/>
    </xf>
    <xf numFmtId="0" fontId="2" fillId="4" borderId="18" xfId="0" applyFont="1" applyFill="1" applyBorder="1"/>
    <xf numFmtId="0" fontId="2" fillId="4" borderId="19" xfId="0" applyFont="1" applyFill="1" applyBorder="1" applyAlignment="1">
      <alignment wrapText="1"/>
    </xf>
    <xf numFmtId="0" fontId="2" fillId="4" borderId="19" xfId="0" applyFont="1" applyFill="1" applyBorder="1"/>
    <xf numFmtId="0" fontId="2" fillId="0" borderId="20" xfId="0" applyFont="1" applyBorder="1"/>
    <xf numFmtId="0" fontId="2" fillId="4" borderId="21" xfId="0" applyFont="1" applyFill="1" applyBorder="1"/>
    <xf numFmtId="0" fontId="2" fillId="4" borderId="22" xfId="0" applyFont="1" applyFill="1" applyBorder="1" applyAlignment="1">
      <alignment wrapText="1"/>
    </xf>
    <xf numFmtId="0" fontId="2" fillId="4" borderId="22" xfId="0" applyFont="1" applyFill="1" applyBorder="1"/>
    <xf numFmtId="0" fontId="2" fillId="0" borderId="23" xfId="0" applyFont="1" applyBorder="1"/>
    <xf numFmtId="0" fontId="14" fillId="2" borderId="24" xfId="0" applyFont="1" applyFill="1" applyBorder="1" applyAlignment="1">
      <alignment horizontal="left" vertical="center"/>
    </xf>
    <xf numFmtId="0" fontId="14" fillId="2" borderId="12" xfId="0" applyFont="1" applyFill="1" applyBorder="1" applyAlignment="1">
      <alignment horizontal="center" vertical="center" wrapText="1"/>
    </xf>
    <xf numFmtId="0" fontId="2" fillId="0" borderId="26" xfId="0" applyFont="1" applyBorder="1"/>
    <xf numFmtId="0" fontId="1" fillId="0" borderId="26" xfId="0" applyFont="1" applyBorder="1"/>
    <xf numFmtId="0" fontId="9" fillId="0" borderId="27" xfId="0" applyFont="1" applyBorder="1"/>
    <xf numFmtId="0" fontId="1" fillId="0" borderId="0" xfId="0" applyFont="1" applyAlignment="1">
      <alignment vertical="center"/>
    </xf>
    <xf numFmtId="0" fontId="0" fillId="0" borderId="0" xfId="0" applyAlignment="1">
      <alignment vertical="center"/>
    </xf>
    <xf numFmtId="9" fontId="1" fillId="4" borderId="21" xfId="3" applyFont="1" applyFill="1" applyBorder="1" applyAlignment="1">
      <alignment wrapText="1"/>
    </xf>
    <xf numFmtId="9" fontId="1" fillId="4" borderId="22" xfId="3" applyFont="1" applyFill="1" applyBorder="1" applyAlignment="1">
      <alignment wrapText="1"/>
    </xf>
    <xf numFmtId="9" fontId="0" fillId="4" borderId="22" xfId="3" applyFont="1" applyFill="1" applyBorder="1" applyAlignment="1">
      <alignment wrapText="1"/>
    </xf>
    <xf numFmtId="9" fontId="1" fillId="4" borderId="23" xfId="3" applyFont="1" applyFill="1" applyBorder="1" applyAlignment="1">
      <alignment wrapText="1"/>
    </xf>
    <xf numFmtId="0" fontId="3" fillId="0" borderId="0" xfId="0" applyFont="1" applyAlignment="1">
      <alignment horizontal="left" vertical="center" wrapText="1"/>
    </xf>
    <xf numFmtId="0" fontId="14" fillId="5" borderId="21"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 fillId="4" borderId="21" xfId="0" applyFont="1" applyFill="1" applyBorder="1" applyAlignment="1">
      <alignment wrapText="1"/>
    </xf>
    <xf numFmtId="0" fontId="1" fillId="4" borderId="22" xfId="0" applyFont="1" applyFill="1" applyBorder="1" applyAlignment="1">
      <alignment wrapText="1"/>
    </xf>
    <xf numFmtId="0" fontId="0" fillId="4" borderId="22" xfId="0" applyFill="1" applyBorder="1" applyAlignment="1">
      <alignment wrapText="1"/>
    </xf>
    <xf numFmtId="0" fontId="0" fillId="4" borderId="23" xfId="0" applyFill="1" applyBorder="1" applyAlignment="1">
      <alignment wrapText="1"/>
    </xf>
    <xf numFmtId="0" fontId="8" fillId="0" borderId="0" xfId="0" applyFont="1"/>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14" fillId="6" borderId="28" xfId="0" applyFont="1" applyFill="1" applyBorder="1" applyAlignment="1" applyProtection="1">
      <alignment horizontal="center" vertical="center" wrapText="1"/>
      <protection locked="0"/>
    </xf>
    <xf numFmtId="0" fontId="14" fillId="6" borderId="29"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3" fillId="6" borderId="0" xfId="0" applyFont="1" applyFill="1" applyAlignment="1" applyProtection="1">
      <alignment horizontal="left" vertical="center"/>
      <protection locked="0"/>
    </xf>
    <xf numFmtId="0" fontId="14" fillId="5" borderId="31" xfId="0" applyFont="1" applyFill="1" applyBorder="1" applyAlignment="1" applyProtection="1">
      <alignment horizontal="center" vertical="center" wrapText="1"/>
      <protection locked="0"/>
    </xf>
    <xf numFmtId="0" fontId="14" fillId="5" borderId="32" xfId="0" applyFont="1" applyFill="1" applyBorder="1" applyAlignment="1" applyProtection="1">
      <alignment horizontal="center" vertical="center" wrapText="1"/>
      <protection locked="0"/>
    </xf>
    <xf numFmtId="0" fontId="14" fillId="5" borderId="33" xfId="0"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29" xfId="0" applyFont="1" applyFill="1" applyBorder="1" applyAlignment="1" applyProtection="1">
      <alignment horizontal="center" vertical="center" wrapText="1"/>
      <protection locked="0"/>
    </xf>
    <xf numFmtId="0" fontId="14" fillId="5" borderId="30" xfId="0" applyFont="1" applyFill="1" applyBorder="1" applyAlignment="1" applyProtection="1">
      <alignment horizontal="center" vertical="center" wrapText="1"/>
      <protection locked="0"/>
    </xf>
    <xf numFmtId="9" fontId="0" fillId="0" borderId="21" xfId="3" applyFont="1" applyBorder="1"/>
    <xf numFmtId="9" fontId="0" fillId="0" borderId="22" xfId="3" applyFont="1" applyBorder="1"/>
    <xf numFmtId="9" fontId="0" fillId="0" borderId="23" xfId="3" applyFont="1" applyBorder="1"/>
    <xf numFmtId="164" fontId="0" fillId="4" borderId="21" xfId="1" applyNumberFormat="1" applyFont="1" applyFill="1" applyBorder="1"/>
    <xf numFmtId="164" fontId="0" fillId="4" borderId="22" xfId="1" applyNumberFormat="1" applyFont="1" applyFill="1" applyBorder="1"/>
    <xf numFmtId="164" fontId="0" fillId="4" borderId="22" xfId="1" applyNumberFormat="1" applyFont="1" applyFill="1" applyBorder="1" applyAlignment="1">
      <alignment wrapText="1"/>
    </xf>
    <xf numFmtId="164" fontId="0" fillId="4" borderId="23" xfId="1" applyNumberFormat="1" applyFont="1" applyFill="1" applyBorder="1" applyAlignment="1">
      <alignment wrapText="1"/>
    </xf>
    <xf numFmtId="0" fontId="1" fillId="0" borderId="0" xfId="0" applyFont="1" applyAlignment="1">
      <alignment wrapText="1"/>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0" xfId="0" applyFont="1" applyFill="1" applyAlignment="1">
      <alignment vertical="center" wrapText="1"/>
    </xf>
    <xf numFmtId="0" fontId="14" fillId="2" borderId="0" xfId="0" applyFont="1" applyFill="1" applyAlignment="1">
      <alignment vertical="center"/>
    </xf>
    <xf numFmtId="0" fontId="14" fillId="2" borderId="0" xfId="0" applyFont="1" applyFill="1" applyAlignment="1">
      <alignment horizontal="left" vertical="center" wrapText="1"/>
    </xf>
    <xf numFmtId="0" fontId="1" fillId="0" borderId="25" xfId="0" applyFont="1" applyBorder="1"/>
    <xf numFmtId="0" fontId="0" fillId="0" borderId="26" xfId="0" applyBorder="1"/>
    <xf numFmtId="0" fontId="9" fillId="0" borderId="26" xfId="0" applyFont="1" applyBorder="1" applyAlignment="1">
      <alignment horizontal="center"/>
    </xf>
    <xf numFmtId="0" fontId="9" fillId="0" borderId="17" xfId="0" applyFont="1" applyBorder="1" applyAlignment="1">
      <alignment horizontal="left"/>
    </xf>
    <xf numFmtId="9" fontId="2" fillId="4" borderId="21" xfId="3" applyFont="1" applyFill="1" applyBorder="1" applyAlignment="1">
      <alignment wrapText="1"/>
    </xf>
    <xf numFmtId="9" fontId="2" fillId="4" borderId="22" xfId="3" applyFont="1" applyFill="1" applyBorder="1" applyAlignment="1">
      <alignment wrapText="1"/>
    </xf>
    <xf numFmtId="9" fontId="2" fillId="4" borderId="23" xfId="3" applyFont="1" applyFill="1" applyBorder="1" applyAlignment="1">
      <alignment wrapText="1"/>
    </xf>
    <xf numFmtId="0" fontId="2" fillId="4" borderId="21" xfId="0" applyFont="1" applyFill="1" applyBorder="1" applyAlignment="1">
      <alignment wrapText="1"/>
    </xf>
    <xf numFmtId="0" fontId="2" fillId="4" borderId="22" xfId="0" applyFont="1" applyFill="1" applyBorder="1" applyAlignment="1">
      <alignment vertical="center" wrapText="1"/>
    </xf>
    <xf numFmtId="0" fontId="3" fillId="0" borderId="34"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14" fillId="2" borderId="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2" xfId="0" applyFont="1" applyFill="1" applyBorder="1" applyAlignment="1">
      <alignment horizontal="left" vertical="center"/>
    </xf>
    <xf numFmtId="0" fontId="0" fillId="0" borderId="0" xfId="0" applyAlignment="1">
      <alignment wrapText="1"/>
    </xf>
    <xf numFmtId="0" fontId="2" fillId="4" borderId="18" xfId="0" applyFont="1" applyFill="1" applyBorder="1" applyAlignment="1">
      <alignment wrapText="1"/>
    </xf>
    <xf numFmtId="14" fontId="2" fillId="4" borderId="19" xfId="0" applyNumberFormat="1" applyFont="1" applyFill="1" applyBorder="1" applyAlignment="1">
      <alignment wrapText="1"/>
    </xf>
    <xf numFmtId="44" fontId="2" fillId="4" borderId="19" xfId="2" applyFont="1" applyFill="1" applyBorder="1" applyAlignment="1">
      <alignment wrapText="1"/>
    </xf>
    <xf numFmtId="0" fontId="2" fillId="4" borderId="20" xfId="0" applyFont="1" applyFill="1" applyBorder="1" applyAlignment="1">
      <alignment wrapText="1"/>
    </xf>
    <xf numFmtId="14" fontId="2" fillId="4" borderId="22" xfId="0" applyNumberFormat="1" applyFont="1" applyFill="1" applyBorder="1" applyAlignment="1">
      <alignment wrapText="1"/>
    </xf>
    <xf numFmtId="44" fontId="2" fillId="4" borderId="22" xfId="2" applyFont="1" applyFill="1" applyBorder="1" applyAlignment="1">
      <alignment wrapText="1"/>
    </xf>
    <xf numFmtId="0" fontId="2" fillId="4" borderId="23" xfId="0" applyFont="1" applyFill="1" applyBorder="1" applyAlignment="1">
      <alignment wrapText="1"/>
    </xf>
    <xf numFmtId="0" fontId="2" fillId="4" borderId="21" xfId="0" applyFont="1" applyFill="1" applyBorder="1" applyAlignment="1">
      <alignment horizontal="right" wrapText="1"/>
    </xf>
    <xf numFmtId="14" fontId="2" fillId="4" borderId="22" xfId="0" applyNumberFormat="1" applyFont="1" applyFill="1" applyBorder="1" applyAlignment="1">
      <alignment horizontal="right" wrapText="1"/>
    </xf>
    <xf numFmtId="6" fontId="2" fillId="4" borderId="22" xfId="2" applyNumberFormat="1" applyFont="1" applyFill="1" applyBorder="1" applyAlignment="1">
      <alignment horizontal="right" wrapText="1"/>
    </xf>
    <xf numFmtId="0" fontId="2" fillId="4" borderId="22" xfId="0" applyFont="1" applyFill="1" applyBorder="1" applyAlignment="1">
      <alignment horizontal="right" wrapText="1"/>
    </xf>
    <xf numFmtId="0" fontId="2" fillId="4" borderId="35" xfId="0" applyFont="1" applyFill="1" applyBorder="1" applyAlignment="1">
      <alignment wrapText="1"/>
    </xf>
    <xf numFmtId="0" fontId="20" fillId="0" borderId="0" xfId="0" applyFont="1" applyAlignment="1">
      <alignment vertical="center"/>
    </xf>
    <xf numFmtId="0" fontId="14" fillId="2" borderId="12" xfId="0" applyFont="1" applyFill="1" applyBorder="1" applyAlignment="1">
      <alignment horizontal="left" wrapText="1"/>
    </xf>
    <xf numFmtId="0" fontId="14" fillId="2" borderId="0" xfId="0" applyFont="1" applyFill="1" applyAlignment="1">
      <alignment horizontal="left" wrapText="1"/>
    </xf>
    <xf numFmtId="0" fontId="14" fillId="2" borderId="0" xfId="0" applyFont="1" applyFill="1" applyAlignment="1">
      <alignment horizontal="left"/>
    </xf>
    <xf numFmtId="0" fontId="14" fillId="2" borderId="24" xfId="0" applyFont="1" applyFill="1" applyBorder="1" applyAlignment="1">
      <alignment horizontal="left"/>
    </xf>
    <xf numFmtId="0" fontId="2" fillId="4" borderId="23" xfId="0" applyFont="1" applyFill="1" applyBorder="1" applyAlignment="1">
      <alignment horizontal="left"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25" xfId="0" applyBorder="1" applyAlignment="1">
      <alignment wrapText="1"/>
    </xf>
    <xf numFmtId="0" fontId="0" fillId="0" borderId="26" xfId="0" applyBorder="1" applyAlignment="1">
      <alignment wrapText="1"/>
    </xf>
    <xf numFmtId="0" fontId="9" fillId="0" borderId="26" xfId="0" applyFont="1" applyBorder="1" applyAlignment="1">
      <alignment horizontal="center" wrapText="1"/>
    </xf>
    <xf numFmtId="0" fontId="2" fillId="0" borderId="26" xfId="0" applyFont="1" applyBorder="1" applyAlignment="1">
      <alignment wrapText="1"/>
    </xf>
    <xf numFmtId="0" fontId="2" fillId="0" borderId="37" xfId="0" applyFont="1" applyBorder="1" applyAlignment="1">
      <alignment wrapText="1"/>
    </xf>
    <xf numFmtId="0" fontId="9" fillId="0" borderId="27" xfId="0" applyFont="1" applyBorder="1" applyAlignment="1">
      <alignment horizontal="left"/>
    </xf>
    <xf numFmtId="0" fontId="11" fillId="0" borderId="0" xfId="4" applyFont="1" applyAlignment="1" applyProtection="1">
      <alignment vertical="center" wrapText="1"/>
      <protection locked="0"/>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4" fillId="2" borderId="5" xfId="0" applyFont="1" applyFill="1" applyBorder="1" applyAlignment="1">
      <alignment horizontal="left" vertical="center" wrapText="1"/>
    </xf>
    <xf numFmtId="0" fontId="14" fillId="2" borderId="9" xfId="0" applyFont="1" applyFill="1" applyBorder="1" applyAlignment="1">
      <alignment vertical="center" wrapText="1"/>
    </xf>
    <xf numFmtId="0" fontId="14" fillId="2" borderId="6" xfId="0" applyFont="1" applyFill="1" applyBorder="1" applyAlignment="1">
      <alignment vertical="center" wrapText="1"/>
    </xf>
    <xf numFmtId="0" fontId="9" fillId="0" borderId="0" xfId="0" applyFont="1" applyAlignment="1">
      <alignment horizontal="left"/>
    </xf>
    <xf numFmtId="0" fontId="11" fillId="0" borderId="0" xfId="4" applyFont="1" applyFill="1" applyAlignment="1" applyProtection="1">
      <alignment vertical="center" wrapText="1"/>
      <protection locked="0"/>
    </xf>
    <xf numFmtId="0" fontId="2" fillId="7" borderId="0" xfId="0" applyFont="1" applyFill="1" applyAlignment="1">
      <alignment wrapText="1"/>
    </xf>
    <xf numFmtId="0" fontId="16" fillId="7" borderId="0" xfId="0" applyFont="1" applyFill="1" applyAlignment="1">
      <alignment wrapText="1"/>
    </xf>
    <xf numFmtId="0" fontId="2" fillId="7" borderId="0" xfId="0" applyFont="1" applyFill="1"/>
    <xf numFmtId="0" fontId="8" fillId="7" borderId="0" xfId="0" applyFont="1" applyFill="1"/>
    <xf numFmtId="0" fontId="2" fillId="7" borderId="0" xfId="6" applyFont="1" applyFill="1" applyProtection="1">
      <protection hidden="1"/>
    </xf>
    <xf numFmtId="0" fontId="3" fillId="7" borderId="0" xfId="6" applyFont="1" applyFill="1" applyProtection="1">
      <protection hidden="1"/>
    </xf>
    <xf numFmtId="0" fontId="2" fillId="8" borderId="0" xfId="0" applyFont="1" applyFill="1" applyAlignment="1">
      <alignment wrapText="1"/>
    </xf>
    <xf numFmtId="0" fontId="23" fillId="7" borderId="0" xfId="0" applyFont="1" applyFill="1" applyAlignment="1">
      <alignment wrapText="1"/>
    </xf>
    <xf numFmtId="0" fontId="2" fillId="7" borderId="0" xfId="0" applyFont="1" applyFill="1" applyAlignment="1">
      <alignment vertical="center" wrapText="1"/>
    </xf>
    <xf numFmtId="0" fontId="2" fillId="7" borderId="9" xfId="0" applyFont="1" applyFill="1" applyBorder="1" applyAlignment="1">
      <alignment wrapText="1"/>
    </xf>
    <xf numFmtId="0" fontId="23" fillId="7" borderId="9" xfId="0" applyFont="1" applyFill="1" applyBorder="1" applyAlignment="1">
      <alignment wrapText="1"/>
    </xf>
    <xf numFmtId="0" fontId="2" fillId="0" borderId="9" xfId="0" applyFont="1" applyBorder="1" applyAlignment="1">
      <alignment wrapText="1"/>
    </xf>
    <xf numFmtId="0" fontId="2" fillId="7" borderId="9" xfId="0" applyFont="1" applyFill="1" applyBorder="1"/>
    <xf numFmtId="0" fontId="2" fillId="7" borderId="9" xfId="0" applyFont="1" applyFill="1" applyBorder="1" applyAlignment="1">
      <alignment vertical="center" wrapText="1"/>
    </xf>
    <xf numFmtId="0" fontId="2" fillId="7" borderId="9" xfId="6" applyFont="1" applyFill="1" applyBorder="1" applyProtection="1">
      <protection hidden="1"/>
    </xf>
    <xf numFmtId="0" fontId="8" fillId="7" borderId="9" xfId="0" applyFont="1" applyFill="1" applyBorder="1"/>
    <xf numFmtId="0" fontId="2" fillId="7" borderId="11" xfId="0" applyFont="1" applyFill="1" applyBorder="1" applyAlignment="1">
      <alignment wrapText="1"/>
    </xf>
    <xf numFmtId="0" fontId="2" fillId="7" borderId="11" xfId="0" applyFont="1" applyFill="1" applyBorder="1"/>
    <xf numFmtId="0" fontId="9" fillId="7" borderId="0" xfId="0" applyFont="1" applyFill="1" applyAlignment="1">
      <alignment wrapText="1"/>
    </xf>
    <xf numFmtId="0" fontId="2" fillId="7" borderId="0" xfId="0" applyFont="1" applyFill="1" applyAlignment="1">
      <alignment horizontal="left" vertical="top"/>
    </xf>
    <xf numFmtId="0" fontId="2" fillId="7" borderId="0" xfId="0" applyFont="1" applyFill="1" applyAlignment="1">
      <alignment horizontal="left" vertical="top" wrapText="1"/>
    </xf>
    <xf numFmtId="0" fontId="23" fillId="7" borderId="0" xfId="0" applyFont="1" applyFill="1" applyAlignment="1">
      <alignment horizontal="left" vertical="top" wrapText="1"/>
    </xf>
    <xf numFmtId="0" fontId="5" fillId="0" borderId="0" xfId="0" applyFont="1" applyAlignment="1">
      <alignment horizontal="left" vertical="top" wrapText="1"/>
    </xf>
    <xf numFmtId="0" fontId="3" fillId="7" borderId="0" xfId="0" applyFont="1" applyFill="1" applyAlignment="1" applyProtection="1">
      <alignment horizontal="left" vertical="top" wrapText="1"/>
      <protection locked="0"/>
    </xf>
    <xf numFmtId="0" fontId="3" fillId="7" borderId="0" xfId="0" applyFont="1" applyFill="1" applyAlignment="1">
      <alignment horizontal="left" vertical="top" wrapText="1"/>
    </xf>
    <xf numFmtId="0" fontId="3" fillId="7" borderId="0" xfId="0" applyFont="1" applyFill="1" applyAlignment="1">
      <alignment horizontal="left" vertical="top"/>
    </xf>
    <xf numFmtId="0" fontId="3" fillId="7" borderId="9" xfId="0" applyFont="1" applyFill="1" applyBorder="1"/>
    <xf numFmtId="0" fontId="3" fillId="7" borderId="9" xfId="0" applyFont="1" applyFill="1" applyBorder="1" applyAlignment="1">
      <alignment wrapText="1"/>
    </xf>
    <xf numFmtId="0" fontId="16" fillId="7" borderId="9" xfId="0" applyFont="1" applyFill="1" applyBorder="1" applyAlignment="1">
      <alignment wrapText="1"/>
    </xf>
    <xf numFmtId="0" fontId="3" fillId="0" borderId="9" xfId="0" applyFont="1" applyBorder="1" applyAlignment="1">
      <alignment wrapText="1"/>
    </xf>
    <xf numFmtId="0" fontId="2" fillId="7" borderId="9" xfId="0" applyFont="1" applyFill="1" applyBorder="1" applyAlignment="1">
      <alignment vertical="center"/>
    </xf>
    <xf numFmtId="0" fontId="18" fillId="7" borderId="9" xfId="0" applyFont="1" applyFill="1" applyBorder="1"/>
    <xf numFmtId="0" fontId="16" fillId="0" borderId="0" xfId="0" applyFont="1" applyAlignment="1">
      <alignment wrapText="1"/>
    </xf>
    <xf numFmtId="0" fontId="16" fillId="0" borderId="0" xfId="0" applyFont="1"/>
    <xf numFmtId="0" fontId="0" fillId="4" borderId="21" xfId="0" applyFill="1" applyBorder="1" applyAlignment="1">
      <alignment wrapText="1"/>
    </xf>
    <xf numFmtId="9" fontId="0" fillId="4" borderId="23" xfId="3" applyFont="1" applyFill="1" applyBorder="1" applyAlignment="1">
      <alignment wrapText="1"/>
    </xf>
    <xf numFmtId="9" fontId="0" fillId="4" borderId="21" xfId="3" applyFont="1" applyFill="1" applyBorder="1" applyAlignment="1">
      <alignment wrapText="1"/>
    </xf>
    <xf numFmtId="0" fontId="0" fillId="4" borderId="19" xfId="0" applyFill="1" applyBorder="1" applyAlignment="1">
      <alignment wrapText="1"/>
    </xf>
    <xf numFmtId="0" fontId="0" fillId="4" borderId="18" xfId="0" applyFill="1" applyBorder="1" applyAlignment="1">
      <alignment wrapText="1"/>
    </xf>
    <xf numFmtId="9" fontId="0" fillId="4" borderId="20" xfId="3" applyFont="1" applyFill="1" applyBorder="1" applyAlignment="1">
      <alignment wrapText="1"/>
    </xf>
    <xf numFmtId="9" fontId="0" fillId="4" borderId="19" xfId="3" applyFont="1" applyFill="1" applyBorder="1" applyAlignment="1">
      <alignment wrapText="1"/>
    </xf>
    <xf numFmtId="9" fontId="0" fillId="4" borderId="18" xfId="3" applyFont="1" applyFill="1" applyBorder="1" applyAlignment="1">
      <alignment wrapText="1"/>
    </xf>
    <xf numFmtId="0" fontId="25" fillId="0" borderId="0" xfId="0" applyFont="1" applyAlignment="1">
      <alignment horizontal="left" vertical="center"/>
    </xf>
    <xf numFmtId="0" fontId="0" fillId="0" borderId="0" xfId="0" applyAlignment="1">
      <alignment horizontal="center"/>
    </xf>
    <xf numFmtId="0" fontId="0" fillId="0" borderId="0" xfId="0" applyAlignment="1">
      <alignment horizontal="left"/>
    </xf>
    <xf numFmtId="0" fontId="27" fillId="0" borderId="15" xfId="0" applyFont="1" applyBorder="1" applyAlignment="1">
      <alignment horizontal="right" vertical="center"/>
    </xf>
    <xf numFmtId="0" fontId="29" fillId="2" borderId="38"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40" xfId="0" applyFont="1" applyFill="1" applyBorder="1" applyAlignment="1">
      <alignment horizontal="center" vertical="center"/>
    </xf>
    <xf numFmtId="0" fontId="30" fillId="2" borderId="39" xfId="0" applyFont="1" applyFill="1" applyBorder="1" applyAlignment="1">
      <alignment horizontal="center" vertical="center"/>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0" fontId="31" fillId="0" borderId="0" xfId="0" applyFont="1"/>
    <xf numFmtId="0" fontId="32" fillId="0" borderId="8" xfId="0" applyFont="1" applyBorder="1" applyAlignment="1">
      <alignment horizontal="center" vertical="center" wrapText="1"/>
    </xf>
    <xf numFmtId="0" fontId="27" fillId="0" borderId="8" xfId="0" applyFont="1" applyBorder="1" applyAlignment="1">
      <alignment horizontal="center" vertical="center"/>
    </xf>
    <xf numFmtId="0" fontId="27" fillId="0" borderId="23" xfId="0" applyFont="1" applyBorder="1" applyAlignment="1">
      <alignment horizontal="center" vertical="center"/>
    </xf>
    <xf numFmtId="0" fontId="29" fillId="2" borderId="39" xfId="0" applyFont="1" applyFill="1" applyBorder="1" applyAlignment="1">
      <alignment horizontal="left" vertical="center" wrapText="1"/>
    </xf>
    <xf numFmtId="0" fontId="29" fillId="2" borderId="40" xfId="0" applyFont="1" applyFill="1" applyBorder="1" applyAlignment="1">
      <alignment vertical="center" wrapText="1"/>
    </xf>
    <xf numFmtId="0" fontId="29" fillId="2" borderId="37" xfId="0" applyFont="1" applyFill="1" applyBorder="1" applyAlignment="1">
      <alignment vertical="center" wrapText="1"/>
    </xf>
    <xf numFmtId="0" fontId="33" fillId="2" borderId="38" xfId="0" applyFont="1" applyFill="1" applyBorder="1" applyAlignment="1">
      <alignment horizontal="center" vertical="center"/>
    </xf>
    <xf numFmtId="0" fontId="33" fillId="2" borderId="39"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22" fillId="0" borderId="0" xfId="0" applyFont="1" applyAlignment="1">
      <alignment vertical="center" wrapText="1"/>
    </xf>
    <xf numFmtId="0" fontId="22" fillId="0" borderId="0" xfId="0" applyFont="1" applyAlignment="1">
      <alignment wrapText="1"/>
    </xf>
    <xf numFmtId="0" fontId="34" fillId="0" borderId="0" xfId="0" applyFont="1"/>
    <xf numFmtId="0" fontId="22" fillId="0" borderId="0" xfId="0" applyFont="1" applyAlignment="1" applyProtection="1">
      <alignment horizontal="left" vertical="center" wrapText="1"/>
      <protection locked="0"/>
    </xf>
    <xf numFmtId="0" fontId="22" fillId="0" borderId="13" xfId="0" applyFont="1" applyBorder="1" applyAlignment="1">
      <alignment vertical="center" wrapText="1"/>
    </xf>
    <xf numFmtId="0" fontId="22" fillId="0" borderId="0" xfId="0" applyFont="1" applyAlignment="1">
      <alignment vertical="center"/>
    </xf>
    <xf numFmtId="0" fontId="22" fillId="0" borderId="0" xfId="0" applyFont="1" applyAlignment="1">
      <alignment horizontal="left" vertical="center" wrapText="1"/>
    </xf>
    <xf numFmtId="0" fontId="26" fillId="0" borderId="0" xfId="0" applyFont="1" applyAlignment="1">
      <alignment vertical="center"/>
    </xf>
    <xf numFmtId="0" fontId="34" fillId="0" borderId="0" xfId="0" applyFont="1" applyAlignment="1">
      <alignment horizontal="center"/>
    </xf>
    <xf numFmtId="0" fontId="34" fillId="0" borderId="0" xfId="0" applyFont="1" applyAlignment="1">
      <alignment horizontal="left"/>
    </xf>
    <xf numFmtId="164" fontId="2" fillId="4" borderId="7" xfId="1" applyNumberFormat="1" applyFont="1" applyFill="1" applyBorder="1" applyAlignment="1">
      <alignment wrapText="1"/>
    </xf>
    <xf numFmtId="0" fontId="21" fillId="4" borderId="8" xfId="5" applyFont="1" applyFill="1" applyBorder="1" applyAlignment="1">
      <alignment horizontal="left" vertical="center" wrapText="1"/>
    </xf>
    <xf numFmtId="0" fontId="2" fillId="4" borderId="14" xfId="0" applyFont="1" applyFill="1" applyBorder="1" applyAlignment="1">
      <alignment horizontal="left" vertical="center" wrapText="1"/>
    </xf>
    <xf numFmtId="0" fontId="3" fillId="0" borderId="13" xfId="0" applyFont="1" applyBorder="1" applyAlignment="1">
      <alignment horizontal="left" vertical="center" wrapText="1"/>
    </xf>
    <xf numFmtId="0" fontId="2" fillId="0" borderId="43" xfId="0" applyFont="1" applyBorder="1" applyAlignment="1">
      <alignment vertical="center" wrapText="1"/>
    </xf>
    <xf numFmtId="0" fontId="2" fillId="0" borderId="0" xfId="0" applyFont="1" applyBorder="1" applyAlignment="1">
      <alignment horizontal="left" vertical="top"/>
    </xf>
    <xf numFmtId="0" fontId="2" fillId="0" borderId="0" xfId="0" quotePrefix="1" applyFont="1" applyBorder="1" applyAlignment="1">
      <alignment horizontal="left" vertical="top"/>
    </xf>
    <xf numFmtId="0" fontId="38" fillId="4" borderId="23" xfId="0" applyFont="1" applyFill="1" applyBorder="1" applyAlignment="1">
      <alignment wrapText="1"/>
    </xf>
    <xf numFmtId="0" fontId="2" fillId="0" borderId="0" xfId="0" applyFont="1" applyFill="1" applyAlignment="1">
      <alignment vertical="center" wrapText="1"/>
    </xf>
    <xf numFmtId="0" fontId="3" fillId="0" borderId="1" xfId="0" applyFont="1" applyFill="1" applyBorder="1" applyAlignment="1">
      <alignment horizontal="left" vertical="top" wrapText="1"/>
    </xf>
    <xf numFmtId="0" fontId="3" fillId="0" borderId="0" xfId="0" applyFont="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4" xfId="0" applyFont="1" applyFill="1" applyBorder="1" applyAlignment="1">
      <alignment horizontal="left" vertical="top" wrapText="1"/>
    </xf>
    <xf numFmtId="0" fontId="3" fillId="0" borderId="0" xfId="0" applyFont="1" applyBorder="1" applyAlignment="1">
      <alignment horizontal="left" vertical="top"/>
    </xf>
    <xf numFmtId="0" fontId="3" fillId="0" borderId="3" xfId="0" applyFont="1" applyBorder="1" applyAlignment="1">
      <alignment horizontal="left" vertical="top" wrapText="1"/>
    </xf>
    <xf numFmtId="0" fontId="3" fillId="0" borderId="0" xfId="0" quotePrefix="1" applyFont="1" applyBorder="1" applyAlignment="1">
      <alignment horizontal="left" vertical="top"/>
    </xf>
    <xf numFmtId="0" fontId="3" fillId="0" borderId="4" xfId="0" applyFont="1" applyBorder="1" applyAlignment="1">
      <alignment horizontal="left" vertical="top" wrapText="1"/>
    </xf>
    <xf numFmtId="0" fontId="3" fillId="0" borderId="2" xfId="0" applyFont="1" applyFill="1" applyBorder="1" applyAlignment="1">
      <alignment horizontal="left" vertical="top" wrapText="1"/>
    </xf>
    <xf numFmtId="0" fontId="3" fillId="0" borderId="11" xfId="0" applyFont="1" applyBorder="1" applyAlignment="1">
      <alignment horizontal="left" vertical="top"/>
    </xf>
    <xf numFmtId="0" fontId="22" fillId="0" borderId="0" xfId="0" applyFont="1"/>
    <xf numFmtId="0" fontId="22" fillId="0" borderId="8" xfId="0" applyFont="1" applyBorder="1" applyAlignment="1">
      <alignment horizontal="center" vertical="center"/>
    </xf>
    <xf numFmtId="0" fontId="27" fillId="0" borderId="15" xfId="0" applyFont="1" applyBorder="1" applyAlignment="1">
      <alignment horizontal="center" vertical="center"/>
    </xf>
    <xf numFmtId="0" fontId="21" fillId="0" borderId="3" xfId="5" applyFont="1" applyFill="1" applyBorder="1" applyAlignment="1">
      <alignment horizontal="left" vertical="top" wrapText="1"/>
    </xf>
    <xf numFmtId="0" fontId="22" fillId="0" borderId="0" xfId="0" applyFont="1" applyAlignment="1">
      <alignment horizontal="left" vertical="center"/>
    </xf>
    <xf numFmtId="0" fontId="41" fillId="9" borderId="44" xfId="0" applyFont="1" applyFill="1" applyBorder="1" applyAlignment="1">
      <alignment horizontal="left" vertical="center" wrapText="1"/>
    </xf>
    <xf numFmtId="0" fontId="41" fillId="9" borderId="13" xfId="0" applyFont="1" applyFill="1" applyBorder="1" applyAlignment="1">
      <alignment vertical="center" wrapText="1"/>
    </xf>
    <xf numFmtId="0" fontId="41" fillId="9" borderId="8" xfId="0" applyFont="1" applyFill="1" applyBorder="1" applyAlignment="1">
      <alignment horizontal="center" vertical="center" wrapText="1"/>
    </xf>
    <xf numFmtId="0" fontId="41" fillId="9" borderId="8" xfId="0" applyFont="1" applyFill="1" applyBorder="1" applyAlignment="1">
      <alignment vertical="center" wrapText="1"/>
    </xf>
    <xf numFmtId="0" fontId="41" fillId="9" borderId="23" xfId="0" applyFont="1" applyFill="1" applyBorder="1" applyAlignment="1">
      <alignment vertical="center" wrapText="1"/>
    </xf>
    <xf numFmtId="0" fontId="41" fillId="9" borderId="15" xfId="0" applyFont="1" applyFill="1" applyBorder="1" applyAlignment="1">
      <alignment vertical="center" wrapText="1"/>
    </xf>
    <xf numFmtId="0" fontId="41" fillId="9" borderId="22" xfId="0" applyFont="1" applyFill="1" applyBorder="1" applyAlignment="1">
      <alignment vertical="center" wrapText="1"/>
    </xf>
    <xf numFmtId="0" fontId="41" fillId="9" borderId="21" xfId="0" applyFont="1" applyFill="1" applyBorder="1" applyAlignment="1">
      <alignment vertical="center" wrapText="1"/>
    </xf>
    <xf numFmtId="0" fontId="22" fillId="0" borderId="44" xfId="0" applyFont="1" applyBorder="1" applyAlignment="1">
      <alignment horizontal="left" vertical="center" wrapText="1"/>
    </xf>
    <xf numFmtId="0" fontId="22" fillId="0" borderId="13" xfId="0" quotePrefix="1" applyFont="1" applyBorder="1" applyAlignment="1">
      <alignment vertical="center" wrapText="1"/>
    </xf>
    <xf numFmtId="0" fontId="22" fillId="0" borderId="23" xfId="0" applyFont="1" applyBorder="1" applyAlignment="1">
      <alignment horizontal="center" vertical="center"/>
    </xf>
    <xf numFmtId="0" fontId="22" fillId="0" borderId="15"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41" fillId="9" borderId="23" xfId="0" applyFont="1" applyFill="1" applyBorder="1" applyAlignment="1">
      <alignment horizontal="center" vertical="center" wrapText="1"/>
    </xf>
    <xf numFmtId="0" fontId="41" fillId="9" borderId="15" xfId="0" applyFont="1" applyFill="1" applyBorder="1" applyAlignment="1">
      <alignment horizontal="center" vertical="center" wrapText="1"/>
    </xf>
    <xf numFmtId="0" fontId="41"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3"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3" xfId="0" applyFont="1" applyBorder="1" applyAlignment="1">
      <alignment horizontal="center" vertical="center" wrapText="1"/>
    </xf>
    <xf numFmtId="0" fontId="41" fillId="9" borderId="22" xfId="0" applyFont="1" applyFill="1" applyBorder="1" applyAlignment="1">
      <alignment horizontal="center" vertical="center" wrapText="1"/>
    </xf>
    <xf numFmtId="0" fontId="41" fillId="9" borderId="21" xfId="0" applyFont="1" applyFill="1" applyBorder="1" applyAlignment="1">
      <alignment horizontal="center" vertical="center" wrapText="1"/>
    </xf>
    <xf numFmtId="0" fontId="41" fillId="9" borderId="13" xfId="0" applyFont="1" applyFill="1" applyBorder="1" applyAlignment="1">
      <alignment horizontal="left" vertical="center"/>
    </xf>
    <xf numFmtId="0" fontId="41" fillId="9" borderId="13" xfId="0" applyFont="1" applyFill="1" applyBorder="1" applyAlignment="1">
      <alignment horizontal="left" vertical="center" wrapText="1"/>
    </xf>
    <xf numFmtId="0" fontId="41" fillId="6" borderId="44" xfId="0" applyFont="1" applyFill="1" applyBorder="1" applyAlignment="1">
      <alignment horizontal="left" vertical="center" wrapText="1"/>
    </xf>
    <xf numFmtId="0" fontId="43" fillId="6" borderId="13" xfId="0" applyFont="1" applyFill="1" applyBorder="1" applyAlignment="1">
      <alignment horizontal="left" vertical="center" wrapText="1"/>
    </xf>
    <xf numFmtId="0" fontId="41" fillId="6" borderId="8" xfId="0" applyFont="1" applyFill="1" applyBorder="1" applyAlignment="1">
      <alignment horizontal="center" vertical="center" wrapText="1"/>
    </xf>
    <xf numFmtId="0" fontId="41" fillId="6" borderId="23" xfId="0" applyFont="1" applyFill="1" applyBorder="1" applyAlignment="1">
      <alignment horizontal="center" vertical="center" wrapText="1"/>
    </xf>
    <xf numFmtId="0" fontId="41" fillId="6" borderId="15" xfId="0" applyFont="1" applyFill="1" applyBorder="1" applyAlignment="1">
      <alignment horizontal="center" vertical="center" wrapText="1"/>
    </xf>
    <xf numFmtId="0" fontId="41" fillId="6" borderId="22"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22" fillId="6" borderId="44" xfId="0" applyFont="1" applyFill="1" applyBorder="1" applyAlignment="1">
      <alignment horizontal="left" vertical="center" wrapText="1"/>
    </xf>
    <xf numFmtId="0" fontId="43" fillId="6" borderId="13" xfId="0" applyFont="1" applyFill="1" applyBorder="1" applyAlignment="1">
      <alignment horizontal="left" vertical="center"/>
    </xf>
    <xf numFmtId="0" fontId="22" fillId="0" borderId="12" xfId="0" applyFont="1" applyBorder="1" applyAlignment="1">
      <alignment vertical="center" wrapText="1"/>
    </xf>
    <xf numFmtId="0" fontId="41" fillId="9" borderId="13" xfId="0" applyFont="1" applyFill="1" applyBorder="1" applyAlignment="1">
      <alignment vertical="center"/>
    </xf>
    <xf numFmtId="0" fontId="22" fillId="0" borderId="45" xfId="0" applyFont="1" applyBorder="1" applyAlignment="1">
      <alignment horizontal="left" vertical="center" wrapText="1"/>
    </xf>
    <xf numFmtId="0" fontId="22" fillId="0" borderId="11" xfId="0" applyFont="1" applyBorder="1" applyAlignment="1">
      <alignment horizontal="left" vertical="center" wrapText="1"/>
    </xf>
    <xf numFmtId="0" fontId="22" fillId="0" borderId="11" xfId="0" quotePrefix="1" applyFont="1" applyBorder="1" applyAlignment="1">
      <alignment vertical="center" wrapText="1"/>
    </xf>
    <xf numFmtId="0" fontId="22" fillId="0" borderId="10" xfId="0" applyFont="1" applyBorder="1" applyAlignment="1">
      <alignment horizontal="left" vertical="center" wrapText="1"/>
    </xf>
    <xf numFmtId="0" fontId="22" fillId="0" borderId="15"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9" xfId="0" applyFont="1" applyBorder="1" applyAlignment="1">
      <alignment vertical="center" wrapText="1"/>
    </xf>
    <xf numFmtId="0" fontId="22" fillId="0" borderId="9" xfId="0" applyFont="1" applyBorder="1" applyAlignment="1">
      <alignment wrapText="1"/>
    </xf>
    <xf numFmtId="0" fontId="22" fillId="0" borderId="7" xfId="0" applyFont="1" applyBorder="1" applyAlignment="1">
      <alignment horizontal="center" vertical="center"/>
    </xf>
    <xf numFmtId="0" fontId="22" fillId="0" borderId="20" xfId="0" applyFont="1" applyBorder="1" applyAlignment="1">
      <alignment horizontal="center" vertical="center"/>
    </xf>
    <xf numFmtId="0" fontId="22" fillId="0" borderId="46" xfId="0" applyFont="1" applyBorder="1" applyAlignment="1">
      <alignment horizontal="center"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Alignment="1">
      <alignment wrapText="1"/>
    </xf>
    <xf numFmtId="0" fontId="22" fillId="0" borderId="0" xfId="0" applyFont="1" applyFill="1" applyAlignment="1">
      <alignment horizontal="left" vertical="center" wrapText="1"/>
    </xf>
    <xf numFmtId="0" fontId="22" fillId="0" borderId="0" xfId="0" applyFont="1" applyAlignment="1">
      <alignment wrapText="1"/>
    </xf>
    <xf numFmtId="0" fontId="2" fillId="4" borderId="21" xfId="0" applyFont="1" applyFill="1" applyBorder="1" applyAlignment="1">
      <alignment vertical="center" wrapText="1"/>
    </xf>
    <xf numFmtId="0" fontId="2" fillId="4" borderId="44" xfId="0" applyFont="1" applyFill="1" applyBorder="1" applyAlignment="1">
      <alignment vertical="center" wrapText="1"/>
    </xf>
    <xf numFmtId="0" fontId="3" fillId="0" borderId="0" xfId="0" applyFont="1" applyFill="1" applyBorder="1" applyAlignment="1">
      <alignment horizontal="left" vertical="top" wrapText="1"/>
    </xf>
    <xf numFmtId="0" fontId="44" fillId="0" borderId="0" xfId="0" applyFont="1" applyAlignment="1">
      <alignment vertical="top" wrapText="1"/>
    </xf>
    <xf numFmtId="0" fontId="3" fillId="3" borderId="0" xfId="0" applyFont="1" applyFill="1" applyBorder="1" applyAlignment="1">
      <alignment horizontal="left" vertical="top" wrapText="1"/>
    </xf>
    <xf numFmtId="0" fontId="2" fillId="0" borderId="0" xfId="0" applyFont="1" applyBorder="1" applyAlignment="1">
      <alignment horizontal="left" vertical="top" wrapText="1"/>
    </xf>
    <xf numFmtId="0" fontId="7" fillId="2" borderId="0" xfId="4" applyFont="1" applyFill="1" applyBorder="1" applyAlignment="1" applyProtection="1">
      <alignment vertical="center"/>
      <protection locked="0"/>
    </xf>
    <xf numFmtId="0" fontId="14" fillId="2" borderId="0" xfId="0" applyFont="1" applyFill="1" applyAlignment="1" applyProtection="1">
      <alignment horizontal="left" vertical="center"/>
      <protection locked="0"/>
    </xf>
    <xf numFmtId="0" fontId="1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9" fontId="14" fillId="2" borderId="0" xfId="3" applyFont="1" applyFill="1" applyAlignment="1" applyProtection="1">
      <alignment horizontal="left" vertical="center"/>
      <protection locked="0"/>
    </xf>
    <xf numFmtId="9" fontId="14" fillId="2" borderId="16" xfId="3" applyFont="1" applyFill="1" applyBorder="1" applyAlignment="1" applyProtection="1">
      <alignment horizontal="left" vertical="center"/>
      <protection locked="0"/>
    </xf>
    <xf numFmtId="0" fontId="14" fillId="2" borderId="8"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left" vertical="center"/>
      <protection locked="0"/>
    </xf>
    <xf numFmtId="0" fontId="14" fillId="2" borderId="12" xfId="0" applyFont="1" applyFill="1" applyBorder="1" applyAlignment="1" applyProtection="1">
      <alignment horizontal="center" vertical="center" wrapText="1"/>
      <protection locked="0"/>
    </xf>
    <xf numFmtId="9" fontId="14" fillId="2" borderId="8" xfId="3" applyFont="1" applyFill="1" applyBorder="1" applyAlignment="1" applyProtection="1">
      <alignment horizontal="left" vertical="center"/>
      <protection locked="0"/>
    </xf>
    <xf numFmtId="0" fontId="14" fillId="2" borderId="23"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1" fillId="0" borderId="0" xfId="0" applyFont="1" applyAlignment="1">
      <alignment horizontal="left"/>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wrapText="1"/>
    </xf>
    <xf numFmtId="0" fontId="2" fillId="3" borderId="3" xfId="0" applyFont="1" applyFill="1" applyBorder="1" applyAlignment="1">
      <alignment horizontal="left" wrapText="1"/>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3" fillId="0" borderId="0" xfId="0" applyFont="1" applyAlignment="1">
      <alignment horizontal="left" wrapText="1"/>
    </xf>
    <xf numFmtId="0" fontId="3" fillId="0" borderId="12" xfId="0" applyFont="1" applyBorder="1" applyAlignment="1">
      <alignment horizontal="left" wrapText="1"/>
    </xf>
    <xf numFmtId="0" fontId="8" fillId="0" borderId="0" xfId="0" applyFont="1" applyAlignment="1">
      <alignment wrapText="1"/>
    </xf>
    <xf numFmtId="0" fontId="0" fillId="0" borderId="0" xfId="0" applyAlignment="1">
      <alignment wrapText="1"/>
    </xf>
    <xf numFmtId="0" fontId="9" fillId="0" borderId="27" xfId="0" applyFont="1" applyBorder="1" applyAlignment="1">
      <alignment horizontal="left" wrapText="1"/>
    </xf>
    <xf numFmtId="0" fontId="9" fillId="0" borderId="26" xfId="0" applyFont="1" applyBorder="1" applyAlignment="1">
      <alignment horizontal="left" wrapText="1"/>
    </xf>
    <xf numFmtId="0" fontId="9" fillId="0" borderId="25" xfId="0" applyFont="1" applyBorder="1" applyAlignment="1">
      <alignment horizontal="left" wrapText="1"/>
    </xf>
    <xf numFmtId="0" fontId="3" fillId="0" borderId="0" xfId="0" applyFont="1" applyFill="1" applyBorder="1" applyAlignment="1">
      <alignment horizontal="left" vertical="top"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25" xfId="0" applyFont="1" applyBorder="1" applyAlignment="1">
      <alignment horizontal="left" vertical="center" wrapText="1"/>
    </xf>
    <xf numFmtId="0" fontId="3" fillId="0" borderId="0" xfId="0" applyFont="1" applyBorder="1" applyAlignment="1">
      <alignment horizontal="left" vertical="top" wrapText="1"/>
    </xf>
    <xf numFmtId="0" fontId="26" fillId="0" borderId="9" xfId="0" applyFont="1" applyBorder="1" applyAlignment="1">
      <alignment horizontal="left" vertical="center" wrapText="1"/>
    </xf>
    <xf numFmtId="0" fontId="26" fillId="0" borderId="0" xfId="0" applyFont="1" applyAlignment="1">
      <alignment horizontal="left" vertical="center" wrapText="1"/>
    </xf>
    <xf numFmtId="0" fontId="32" fillId="0" borderId="2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1" xfId="0" applyFont="1" applyBorder="1" applyAlignment="1">
      <alignment horizontal="center" vertical="center" wrapText="1"/>
    </xf>
    <xf numFmtId="0" fontId="27" fillId="0" borderId="15" xfId="0" applyFont="1" applyBorder="1" applyAlignment="1">
      <alignment horizontal="center" vertical="center"/>
    </xf>
    <xf numFmtId="0" fontId="27" fillId="0" borderId="43" xfId="0" applyFont="1" applyBorder="1" applyAlignment="1">
      <alignment horizontal="center" vertical="center"/>
    </xf>
    <xf numFmtId="0" fontId="41" fillId="9" borderId="13" xfId="0" applyFont="1" applyFill="1" applyBorder="1" applyAlignment="1">
      <alignment horizontal="left" vertical="center" wrapText="1"/>
    </xf>
    <xf numFmtId="0" fontId="41" fillId="0" borderId="0" xfId="0" applyFont="1" applyAlignment="1">
      <alignment wrapText="1"/>
    </xf>
    <xf numFmtId="0" fontId="22" fillId="0" borderId="0" xfId="0" applyFont="1" applyAlignment="1">
      <alignment wrapText="1"/>
    </xf>
  </cellXfs>
  <cellStyles count="7">
    <cellStyle name="Comma" xfId="1" builtinId="3"/>
    <cellStyle name="Currency" xfId="2" builtinId="4"/>
    <cellStyle name="Heading 2 2" xfId="4"/>
    <cellStyle name="Hyperlink" xfId="5" builtinId="8"/>
    <cellStyle name="Normal" xfId="0" builtinId="0"/>
    <cellStyle name="Normal 4" xfId="6"/>
    <cellStyle name="Percent" xfId="3" builtinId="5"/>
  </cellStyles>
  <dxfs count="5">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8"/>
        <color theme="0"/>
        <name val="Arial"/>
        <scheme val="none"/>
      </font>
      <fill>
        <patternFill patternType="solid">
          <fgColor indexed="64"/>
          <bgColor rgb="FF046B5C"/>
        </patternFill>
      </fill>
      <alignment horizontal="general" vertical="center" textRotation="0" wrapText="0" indent="0" justifyLastLine="0" shrinkToFit="0" readingOrder="0"/>
      <protection locked="0" hidden="0"/>
    </dxf>
  </dxfs>
  <tableStyles count="0" defaultTableStyle="TableStyleMedium2" defaultPivotStyle="PivotStyleLight16"/>
  <colors>
    <mruColors>
      <color rgb="FF046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styles" Target="styles.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Dan Welsh" id="{AABD6DDD-6044-4C08-B5CC-FE5E3AE2D4F2}" userId="Dan Welsh" providerId="None"/>
</personList>
</file>

<file path=xl/tables/table1.xml><?xml version="1.0" encoding="utf-8"?>
<table xmlns="http://schemas.openxmlformats.org/spreadsheetml/2006/main" id="2" name="Table2" displayName="Table2" ref="A3:B11" totalsRowShown="0" headerRowDxfId="4" dataDxfId="3" tableBorderDxfId="2" headerRowCellStyle="Heading 2 2">
  <autoFilter ref="A3:B11">
    <filterColumn colId="0" hiddenButton="1"/>
    <filterColumn colId="1" hiddenButton="1"/>
  </autoFilter>
  <tableColumns count="2">
    <tableColumn id="1" name="Item" dataDxfId="1"/>
    <tableColumn id="2" name="Instruction or descrip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3" dT="2020-12-23T17:54:52.95" personId="{AABD6DDD-6044-4C08-B5CC-FE5E3AE2D4F2}" id="{31E437DE-0511-4F3A-8C6B-9306494CF3E4}">
    <text>Belongs to D1.VI.1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caid.gov/medicaid/downloads/ed-validation-toolkit.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46B5C"/>
  </sheetPr>
  <dimension ref="A1:G24"/>
  <sheetViews>
    <sheetView tabSelected="1" zoomScale="85" zoomScaleNormal="85" workbookViewId="0">
      <pane ySplit="1" topLeftCell="A8" activePane="bottomLeft" state="frozen"/>
      <selection pane="bottomLeft" activeCell="A29" sqref="A29:A36"/>
    </sheetView>
  </sheetViews>
  <sheetFormatPr defaultColWidth="8.7109375" defaultRowHeight="14.25" x14ac:dyDescent="0.2"/>
  <cols>
    <col min="1" max="1" width="123.5703125" style="1" customWidth="1"/>
    <col min="2" max="2" width="26.7109375" style="2" customWidth="1"/>
    <col min="3" max="7" width="16.42578125" style="2" customWidth="1"/>
    <col min="8" max="16384" width="8.7109375" style="1"/>
  </cols>
  <sheetData>
    <row r="1" spans="1:2" s="17" customFormat="1" ht="23.25" customHeight="1" x14ac:dyDescent="0.35">
      <c r="A1" s="348" t="s">
        <v>19</v>
      </c>
      <c r="B1" s="348"/>
    </row>
    <row r="2" spans="1:2" ht="14.25" customHeight="1" x14ac:dyDescent="0.2"/>
    <row r="3" spans="1:2" ht="23.25" x14ac:dyDescent="0.2">
      <c r="A3" s="5" t="s">
        <v>766</v>
      </c>
      <c r="B3" s="4"/>
    </row>
    <row r="4" spans="1:2" ht="88.5" customHeight="1" x14ac:dyDescent="0.2">
      <c r="A4" s="351" t="s">
        <v>859</v>
      </c>
      <c r="B4" s="352"/>
    </row>
    <row r="5" spans="1:2" ht="15" x14ac:dyDescent="0.25">
      <c r="A5" s="16"/>
      <c r="B5" s="8"/>
    </row>
    <row r="6" spans="1:2" ht="60" customHeight="1" x14ac:dyDescent="0.2">
      <c r="A6" s="351" t="s">
        <v>803</v>
      </c>
      <c r="B6" s="352"/>
    </row>
    <row r="7" spans="1:2" x14ac:dyDescent="0.2">
      <c r="A7" s="15"/>
      <c r="B7" s="14"/>
    </row>
    <row r="8" spans="1:2" ht="49.5" customHeight="1" x14ac:dyDescent="0.2">
      <c r="A8" s="353" t="s">
        <v>860</v>
      </c>
      <c r="B8" s="354"/>
    </row>
    <row r="9" spans="1:2" x14ac:dyDescent="0.2">
      <c r="A9" s="13"/>
      <c r="B9" s="13"/>
    </row>
    <row r="10" spans="1:2" ht="23.25" x14ac:dyDescent="0.2">
      <c r="A10" s="5" t="s">
        <v>802</v>
      </c>
      <c r="B10" s="4"/>
    </row>
    <row r="11" spans="1:2" ht="106.5" customHeight="1" x14ac:dyDescent="0.2">
      <c r="A11" s="349" t="s">
        <v>844</v>
      </c>
      <c r="B11" s="350"/>
    </row>
    <row r="12" spans="1:2" ht="15" x14ac:dyDescent="0.25">
      <c r="A12" s="12" t="s">
        <v>17</v>
      </c>
      <c r="B12" s="11" t="s">
        <v>16</v>
      </c>
    </row>
    <row r="13" spans="1:2" x14ac:dyDescent="0.2">
      <c r="A13" s="10" t="s">
        <v>772</v>
      </c>
      <c r="B13" s="8" t="s">
        <v>18</v>
      </c>
    </row>
    <row r="14" spans="1:2" x14ac:dyDescent="0.2">
      <c r="A14" s="10" t="s">
        <v>15</v>
      </c>
      <c r="B14" s="8" t="s">
        <v>14</v>
      </c>
    </row>
    <row r="15" spans="1:2" x14ac:dyDescent="0.2">
      <c r="A15" s="9" t="s">
        <v>13</v>
      </c>
      <c r="B15" s="8" t="s">
        <v>12</v>
      </c>
    </row>
    <row r="16" spans="1:2" x14ac:dyDescent="0.2">
      <c r="A16" s="9" t="s">
        <v>11</v>
      </c>
      <c r="B16" s="8" t="s">
        <v>10</v>
      </c>
    </row>
    <row r="17" spans="1:2" ht="15" customHeight="1" x14ac:dyDescent="0.2">
      <c r="A17" s="9" t="s">
        <v>9</v>
      </c>
      <c r="B17" s="8" t="s">
        <v>8</v>
      </c>
    </row>
    <row r="18" spans="1:2" x14ac:dyDescent="0.2">
      <c r="A18" s="9" t="s">
        <v>7</v>
      </c>
      <c r="B18" s="8" t="s">
        <v>6</v>
      </c>
    </row>
    <row r="19" spans="1:2" x14ac:dyDescent="0.2">
      <c r="A19" s="9" t="s">
        <v>5</v>
      </c>
      <c r="B19" s="8" t="s">
        <v>711</v>
      </c>
    </row>
    <row r="20" spans="1:2" x14ac:dyDescent="0.2">
      <c r="A20" s="9" t="s">
        <v>4</v>
      </c>
      <c r="B20" s="8" t="s">
        <v>712</v>
      </c>
    </row>
    <row r="21" spans="1:2" x14ac:dyDescent="0.2">
      <c r="A21" s="9" t="s">
        <v>3</v>
      </c>
      <c r="B21" s="8" t="s">
        <v>2</v>
      </c>
    </row>
    <row r="22" spans="1:2" x14ac:dyDescent="0.2">
      <c r="A22" s="9" t="s">
        <v>713</v>
      </c>
      <c r="B22" s="8" t="s">
        <v>713</v>
      </c>
    </row>
    <row r="23" spans="1:2" x14ac:dyDescent="0.2">
      <c r="A23" s="7" t="s">
        <v>769</v>
      </c>
      <c r="B23" s="6" t="s">
        <v>767</v>
      </c>
    </row>
    <row r="24" spans="1:2" ht="15" x14ac:dyDescent="0.2">
      <c r="A24" s="327" t="s">
        <v>900</v>
      </c>
    </row>
  </sheetData>
  <mergeCells count="5">
    <mergeCell ref="A1:B1"/>
    <mergeCell ref="A11:B11"/>
    <mergeCell ref="A4:B4"/>
    <mergeCell ref="A6:B6"/>
    <mergeCell ref="A8:B8"/>
  </mergeCells>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N7"/>
  <sheetViews>
    <sheetView zoomScale="85" zoomScaleNormal="85" workbookViewId="0">
      <pane ySplit="5" topLeftCell="A6" activePane="bottomLeft" state="frozen"/>
      <selection pane="bottomLeft" activeCell="A6" sqref="A6"/>
    </sheetView>
  </sheetViews>
  <sheetFormatPr defaultColWidth="9.28515625" defaultRowHeight="15" x14ac:dyDescent="0.25"/>
  <cols>
    <col min="1" max="1" width="9.28515625" style="46"/>
    <col min="2" max="2" width="23.7109375" style="46" customWidth="1"/>
    <col min="3" max="3" width="67.7109375" style="46" customWidth="1"/>
    <col min="4" max="4" width="16.28515625" style="46" customWidth="1"/>
    <col min="5" max="14" width="19.42578125" style="112" customWidth="1"/>
    <col min="15" max="16384" width="9.28515625" style="46"/>
  </cols>
  <sheetData>
    <row r="1" spans="1:14" ht="23.25" x14ac:dyDescent="0.25">
      <c r="A1" s="39" t="s">
        <v>432</v>
      </c>
      <c r="B1" s="61"/>
      <c r="C1" s="61"/>
      <c r="D1" s="61"/>
      <c r="E1" s="163"/>
      <c r="F1" s="38"/>
      <c r="G1" s="38"/>
    </row>
    <row r="2" spans="1:14" ht="46.5" customHeight="1" thickBot="1" x14ac:dyDescent="0.3">
      <c r="A2" s="360" t="s">
        <v>843</v>
      </c>
      <c r="B2" s="360"/>
      <c r="C2" s="360"/>
      <c r="D2" s="360"/>
      <c r="E2" s="163"/>
      <c r="F2" s="38"/>
      <c r="G2" s="38"/>
    </row>
    <row r="3" spans="1:14" x14ac:dyDescent="0.25">
      <c r="B3" s="1"/>
      <c r="D3" s="1"/>
      <c r="E3" s="162" t="s">
        <v>431</v>
      </c>
      <c r="F3" s="161"/>
      <c r="G3" s="160"/>
      <c r="H3" s="160"/>
      <c r="I3" s="160"/>
      <c r="J3" s="160"/>
      <c r="K3" s="160"/>
      <c r="L3" s="159"/>
      <c r="M3" s="158"/>
      <c r="N3" s="157"/>
    </row>
    <row r="4" spans="1:14" x14ac:dyDescent="0.25">
      <c r="A4" s="60" t="s">
        <v>132</v>
      </c>
      <c r="B4" s="36" t="s">
        <v>131</v>
      </c>
      <c r="C4" s="36" t="s">
        <v>88</v>
      </c>
      <c r="D4" s="36" t="s">
        <v>87</v>
      </c>
      <c r="E4" s="156" t="str">
        <f>IF(A_COVER!$D46="","[BSS Entity 1]",A_COVER!$D46)</f>
        <v>[BSS Entity 1]</v>
      </c>
      <c r="F4" s="155" t="str">
        <f>IF(A_COVER!$D47="","[BSS Entity 2]",A_COVER!$D47)</f>
        <v>[BSS Entity 2]</v>
      </c>
      <c r="G4" s="155" t="str">
        <f>IF(A_COVER!$D48="","[BSS Entity 3]",A_COVER!$D48)</f>
        <v>[BSS Entity 3]</v>
      </c>
      <c r="H4" s="155" t="str">
        <f>IF(A_COVER!$D49="","[BSS Entity 4]",A_COVER!$D49)</f>
        <v>[BSS Entity 4]</v>
      </c>
      <c r="I4" s="155" t="str">
        <f>IF(A_COVER!$D50="","[BSS Entity 5]",A_COVER!$D50)</f>
        <v>[BSS Entity 5]</v>
      </c>
      <c r="J4" s="155" t="str">
        <f>IF(A_COVER!$D51="","[BSS Entity 6]",A_COVER!$D51)</f>
        <v>[BSS Entity 6]</v>
      </c>
      <c r="K4" s="155" t="str">
        <f>IF(A_COVER!$D52="","[BSS Entity 7]",A_COVER!$D251)</f>
        <v>[BSS Entity 7]</v>
      </c>
      <c r="L4" s="155" t="str">
        <f>IF(A_COVER!$D53="","[BSS Entity 8]",A_COVER!$D53)</f>
        <v>[BSS Entity 8]</v>
      </c>
      <c r="M4" s="155" t="str">
        <f>IF(A_COVER!$D54="","[BSS Entity 9]",A_COVER!$D54)</f>
        <v>[BSS Entity 9]</v>
      </c>
      <c r="N4" s="154" t="str">
        <f>IF(A_COVER!$D55="","[BSS Entity 10]",A_COVER!$D55)</f>
        <v>[BSS Entity 10]</v>
      </c>
    </row>
    <row r="5" spans="1:14" x14ac:dyDescent="0.25">
      <c r="A5" s="331" t="s">
        <v>117</v>
      </c>
      <c r="B5" s="332"/>
      <c r="C5" s="332"/>
      <c r="D5" s="332"/>
      <c r="E5" s="344"/>
      <c r="F5" s="332"/>
      <c r="G5" s="332"/>
      <c r="H5" s="332"/>
      <c r="I5" s="332"/>
      <c r="J5" s="332"/>
      <c r="K5" s="332"/>
      <c r="L5" s="332"/>
      <c r="M5" s="332"/>
      <c r="N5" s="339"/>
    </row>
    <row r="6" spans="1:14" ht="71.25" x14ac:dyDescent="0.25">
      <c r="A6" s="20" t="s">
        <v>430</v>
      </c>
      <c r="B6" s="48" t="s">
        <v>428</v>
      </c>
      <c r="C6" s="48" t="s">
        <v>427</v>
      </c>
      <c r="D6" s="20" t="s">
        <v>121</v>
      </c>
      <c r="E6" s="153"/>
      <c r="F6" s="67"/>
      <c r="G6" s="67"/>
      <c r="H6" s="67"/>
      <c r="I6" s="67"/>
      <c r="J6" s="67"/>
      <c r="K6" s="67"/>
      <c r="L6" s="67"/>
      <c r="M6" s="67"/>
      <c r="N6" s="127"/>
    </row>
    <row r="7" spans="1:14" ht="71.25" x14ac:dyDescent="0.25">
      <c r="A7" s="20" t="s">
        <v>429</v>
      </c>
      <c r="B7" s="48" t="s">
        <v>425</v>
      </c>
      <c r="C7" s="48" t="s">
        <v>424</v>
      </c>
      <c r="D7" s="20" t="s">
        <v>121</v>
      </c>
      <c r="E7" s="153"/>
      <c r="F7" s="67"/>
      <c r="G7" s="67"/>
      <c r="H7" s="67"/>
      <c r="I7" s="67"/>
      <c r="J7" s="67"/>
      <c r="K7" s="67"/>
      <c r="L7" s="67"/>
      <c r="M7" s="67"/>
      <c r="N7" s="127"/>
    </row>
  </sheetData>
  <mergeCells count="1">
    <mergeCell ref="A2:D2"/>
  </mergeCells>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prompt="To enter free text, select cell and type - do not click into cell">
          <x14:formula1>
            <xm:f>'Set values'!$AK$6:$AK$12</xm:f>
          </x14:formula1>
          <xm:sqref>E7:N7</xm:sqref>
        </x14:dataValidation>
        <x14:dataValidation type="list" allowBlank="1" showInputMessage="1" prompt="To enter free text, select cell and type - do not click into cell">
          <x14:formula1>
            <xm:f>'Set values'!$AJ$6:$AJ$18</xm:f>
          </x14:formula1>
          <xm:sqref>E6:N6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46B5C"/>
  </sheetPr>
  <dimension ref="A1:D23"/>
  <sheetViews>
    <sheetView zoomScale="85" zoomScaleNormal="85" workbookViewId="0">
      <pane xSplit="1" ySplit="4" topLeftCell="B5" activePane="bottomRight" state="frozen"/>
      <selection pane="topRight" activeCell="B1" sqref="B1"/>
      <selection pane="bottomLeft" activeCell="A5" sqref="A5"/>
      <selection pane="bottomRight" activeCell="C14" sqref="C14"/>
    </sheetView>
  </sheetViews>
  <sheetFormatPr defaultColWidth="9.28515625" defaultRowHeight="14.25" x14ac:dyDescent="0.2"/>
  <cols>
    <col min="1" max="1" width="23" style="2" bestFit="1" customWidth="1"/>
    <col min="2" max="2" width="12.5703125" style="1" bestFit="1" customWidth="1"/>
    <col min="3" max="3" width="150.42578125" style="1" customWidth="1"/>
    <col min="4" max="16384" width="9.28515625" style="1"/>
  </cols>
  <sheetData>
    <row r="1" spans="1:4" ht="23.25" customHeight="1" x14ac:dyDescent="0.2">
      <c r="A1" s="170" t="s">
        <v>481</v>
      </c>
      <c r="B1" s="38"/>
      <c r="C1" s="38"/>
      <c r="D1" s="38"/>
    </row>
    <row r="2" spans="1:4" ht="15.75" customHeight="1" x14ac:dyDescent="0.2">
      <c r="A2" s="169" t="s">
        <v>480</v>
      </c>
      <c r="B2" s="38"/>
      <c r="C2" s="38"/>
      <c r="D2" s="38"/>
    </row>
    <row r="4" spans="1:4" ht="15" customHeight="1" x14ac:dyDescent="0.2">
      <c r="A4" s="168" t="s">
        <v>479</v>
      </c>
      <c r="B4" s="167" t="s">
        <v>478</v>
      </c>
      <c r="C4" s="166" t="s">
        <v>477</v>
      </c>
    </row>
    <row r="5" spans="1:4" ht="128.25" x14ac:dyDescent="0.2">
      <c r="A5" s="258" t="s">
        <v>476</v>
      </c>
      <c r="B5" s="259" t="s">
        <v>475</v>
      </c>
      <c r="C5" s="260" t="s">
        <v>474</v>
      </c>
    </row>
    <row r="6" spans="1:4" ht="51.75" customHeight="1" x14ac:dyDescent="0.2">
      <c r="A6" s="258" t="s">
        <v>473</v>
      </c>
      <c r="B6" s="259" t="s">
        <v>794</v>
      </c>
      <c r="C6" s="260" t="s">
        <v>793</v>
      </c>
    </row>
    <row r="7" spans="1:4" ht="42.75" x14ac:dyDescent="0.2">
      <c r="A7" s="258" t="s">
        <v>472</v>
      </c>
      <c r="B7" s="261" t="s">
        <v>436</v>
      </c>
      <c r="C7" s="260" t="s">
        <v>792</v>
      </c>
    </row>
    <row r="8" spans="1:4" ht="57" x14ac:dyDescent="0.2">
      <c r="A8" s="258" t="s">
        <v>710</v>
      </c>
      <c r="B8" s="261" t="s">
        <v>436</v>
      </c>
      <c r="C8" s="268" t="s">
        <v>858</v>
      </c>
    </row>
    <row r="9" spans="1:4" ht="28.5" x14ac:dyDescent="0.2">
      <c r="A9" s="262" t="s">
        <v>467</v>
      </c>
      <c r="B9" s="261" t="s">
        <v>436</v>
      </c>
      <c r="C9" s="260" t="s">
        <v>466</v>
      </c>
    </row>
    <row r="10" spans="1:4" ht="71.25" x14ac:dyDescent="0.2">
      <c r="A10" s="165" t="s">
        <v>470</v>
      </c>
      <c r="B10" s="250" t="s">
        <v>469</v>
      </c>
      <c r="C10" s="164" t="s">
        <v>468</v>
      </c>
    </row>
    <row r="11" spans="1:4" x14ac:dyDescent="0.2">
      <c r="A11" s="165" t="s">
        <v>465</v>
      </c>
      <c r="B11" s="251" t="s">
        <v>464</v>
      </c>
      <c r="C11" s="164" t="s">
        <v>463</v>
      </c>
    </row>
    <row r="12" spans="1:4" ht="42.75" x14ac:dyDescent="0.2">
      <c r="A12" s="165" t="s">
        <v>462</v>
      </c>
      <c r="B12" s="251" t="s">
        <v>436</v>
      </c>
      <c r="C12" s="260" t="s">
        <v>845</v>
      </c>
    </row>
    <row r="13" spans="1:4" ht="28.5" x14ac:dyDescent="0.2">
      <c r="A13" s="165" t="s">
        <v>458</v>
      </c>
      <c r="B13" s="250" t="s">
        <v>457</v>
      </c>
      <c r="C13" s="164" t="s">
        <v>456</v>
      </c>
    </row>
    <row r="14" spans="1:4" ht="42.75" x14ac:dyDescent="0.2">
      <c r="A14" s="165" t="s">
        <v>461</v>
      </c>
      <c r="B14" s="250" t="s">
        <v>460</v>
      </c>
      <c r="C14" s="164" t="s">
        <v>459</v>
      </c>
    </row>
    <row r="15" spans="1:4" ht="28.5" x14ac:dyDescent="0.2">
      <c r="A15" s="165" t="s">
        <v>455</v>
      </c>
      <c r="B15" s="250" t="s">
        <v>454</v>
      </c>
      <c r="C15" s="164" t="s">
        <v>453</v>
      </c>
    </row>
    <row r="16" spans="1:4" ht="28.5" x14ac:dyDescent="0.2">
      <c r="A16" s="165" t="s">
        <v>452</v>
      </c>
      <c r="B16" s="250" t="s">
        <v>451</v>
      </c>
      <c r="C16" s="164" t="s">
        <v>450</v>
      </c>
    </row>
    <row r="17" spans="1:3" ht="57" x14ac:dyDescent="0.2">
      <c r="A17" s="165" t="s">
        <v>449</v>
      </c>
      <c r="B17" s="250" t="s">
        <v>448</v>
      </c>
      <c r="C17" s="164" t="s">
        <v>447</v>
      </c>
    </row>
    <row r="18" spans="1:3" ht="42.75" x14ac:dyDescent="0.2">
      <c r="A18" s="165" t="s">
        <v>446</v>
      </c>
      <c r="B18" s="250" t="s">
        <v>445</v>
      </c>
      <c r="C18" s="164" t="s">
        <v>444</v>
      </c>
    </row>
    <row r="19" spans="1:3" ht="42.75" x14ac:dyDescent="0.2">
      <c r="A19" s="165" t="s">
        <v>443</v>
      </c>
      <c r="B19" s="250" t="s">
        <v>442</v>
      </c>
      <c r="C19" s="164" t="s">
        <v>441</v>
      </c>
    </row>
    <row r="20" spans="1:3" ht="114" x14ac:dyDescent="0.2">
      <c r="A20" s="165" t="s">
        <v>440</v>
      </c>
      <c r="B20" s="250" t="s">
        <v>439</v>
      </c>
      <c r="C20" s="164" t="s">
        <v>438</v>
      </c>
    </row>
    <row r="21" spans="1:3" ht="28.5" x14ac:dyDescent="0.2">
      <c r="A21" s="258" t="s">
        <v>437</v>
      </c>
      <c r="B21" s="261" t="s">
        <v>436</v>
      </c>
      <c r="C21" s="260" t="s">
        <v>846</v>
      </c>
    </row>
    <row r="22" spans="1:3" ht="28.5" x14ac:dyDescent="0.2">
      <c r="A22" s="258" t="s">
        <v>435</v>
      </c>
      <c r="B22" s="259" t="s">
        <v>434</v>
      </c>
      <c r="C22" s="260" t="s">
        <v>433</v>
      </c>
    </row>
    <row r="23" spans="1:3" ht="28.5" x14ac:dyDescent="0.2">
      <c r="A23" s="263" t="s">
        <v>471</v>
      </c>
      <c r="B23" s="264"/>
      <c r="C23" s="254" t="s">
        <v>847</v>
      </c>
    </row>
  </sheetData>
  <sortState ref="A5:C23">
    <sortCondition ref="A5:A23"/>
  </sortState>
  <hyperlinks>
    <hyperlink ref="C8" r:id="rId1" display="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 https://www.medicaid.gov/medicaid/downloads/ed-validation-toolkit.pdf."/>
  </hyperlinks>
  <pageMargins left="0.7" right="0.7"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46B5C"/>
  </sheetPr>
  <dimension ref="A1:L227"/>
  <sheetViews>
    <sheetView zoomScaleNormal="100" workbookViewId="0">
      <pane xSplit="2" ySplit="7" topLeftCell="C20" activePane="bottomRight" state="frozen"/>
      <selection pane="topRight" activeCell="C1" sqref="C1"/>
      <selection pane="bottomLeft" activeCell="A8" sqref="A8"/>
      <selection pane="bottomRight" activeCell="A24" sqref="A24:XFD24"/>
    </sheetView>
  </sheetViews>
  <sheetFormatPr defaultRowHeight="15" x14ac:dyDescent="0.25"/>
  <cols>
    <col min="1" max="1" width="9.140625" style="215"/>
    <col min="2" max="2" width="31.28515625" customWidth="1"/>
    <col min="3" max="3" width="71.140625" customWidth="1"/>
    <col min="4" max="4" width="31.28515625" customWidth="1"/>
    <col min="5" max="8" width="6.5703125" style="214" customWidth="1"/>
    <col min="9" max="9" width="6.28515625" style="214" customWidth="1"/>
    <col min="10" max="12" width="6.5703125" style="214" customWidth="1"/>
  </cols>
  <sheetData>
    <row r="1" spans="1:12" ht="18" x14ac:dyDescent="0.25">
      <c r="A1" s="213" t="s">
        <v>768</v>
      </c>
    </row>
    <row r="2" spans="1:12" ht="15.75" thickBot="1" x14ac:dyDescent="0.3">
      <c r="A2" s="269"/>
    </row>
    <row r="3" spans="1:12" x14ac:dyDescent="0.25">
      <c r="D3" s="216" t="s">
        <v>717</v>
      </c>
      <c r="E3" s="217" t="s">
        <v>718</v>
      </c>
      <c r="F3" s="217" t="s">
        <v>719</v>
      </c>
      <c r="G3" s="218" t="s">
        <v>720</v>
      </c>
      <c r="H3" s="219" t="s">
        <v>692</v>
      </c>
      <c r="I3" s="220" t="s">
        <v>721</v>
      </c>
      <c r="J3" s="221" t="s">
        <v>690</v>
      </c>
      <c r="K3" s="222" t="s">
        <v>689</v>
      </c>
      <c r="L3" s="217" t="s">
        <v>722</v>
      </c>
    </row>
    <row r="4" spans="1:12" ht="24" customHeight="1" x14ac:dyDescent="0.25">
      <c r="A4" s="223"/>
      <c r="D4" s="216" t="s">
        <v>723</v>
      </c>
      <c r="E4" s="224" t="s">
        <v>724</v>
      </c>
      <c r="F4" s="224" t="s">
        <v>725</v>
      </c>
      <c r="G4" s="374" t="s">
        <v>726</v>
      </c>
      <c r="H4" s="375"/>
      <c r="I4" s="374" t="s">
        <v>727</v>
      </c>
      <c r="J4" s="376"/>
      <c r="K4" s="377"/>
      <c r="L4" s="224" t="s">
        <v>728</v>
      </c>
    </row>
    <row r="5" spans="1:12" ht="15.75" thickBot="1" x14ac:dyDescent="0.3">
      <c r="A5" s="223"/>
      <c r="D5" s="216" t="s">
        <v>729</v>
      </c>
      <c r="E5" s="225" t="s">
        <v>730</v>
      </c>
      <c r="F5" s="225" t="s">
        <v>730</v>
      </c>
      <c r="G5" s="226" t="s">
        <v>730</v>
      </c>
      <c r="H5" s="267" t="s">
        <v>731</v>
      </c>
      <c r="I5" s="226" t="s">
        <v>730</v>
      </c>
      <c r="J5" s="378" t="s">
        <v>731</v>
      </c>
      <c r="K5" s="379"/>
      <c r="L5" s="225" t="s">
        <v>730</v>
      </c>
    </row>
    <row r="6" spans="1:12" x14ac:dyDescent="0.25">
      <c r="A6" s="227" t="s">
        <v>132</v>
      </c>
      <c r="B6" s="228" t="s">
        <v>131</v>
      </c>
      <c r="C6" s="229" t="s">
        <v>88</v>
      </c>
      <c r="D6" s="229" t="s">
        <v>87</v>
      </c>
      <c r="E6" s="230"/>
      <c r="F6" s="230"/>
      <c r="G6" s="231"/>
      <c r="H6" s="232"/>
      <c r="I6" s="231"/>
      <c r="J6" s="233"/>
      <c r="K6" s="234"/>
      <c r="L6" s="230"/>
    </row>
    <row r="7" spans="1:12" ht="15" customHeight="1" x14ac:dyDescent="0.25">
      <c r="A7" s="270" t="s">
        <v>732</v>
      </c>
      <c r="B7" s="380" t="s">
        <v>733</v>
      </c>
      <c r="C7" s="380"/>
      <c r="D7" s="271"/>
      <c r="E7" s="272" t="s">
        <v>734</v>
      </c>
      <c r="F7" s="273"/>
      <c r="G7" s="274"/>
      <c r="H7" s="275"/>
      <c r="I7" s="274"/>
      <c r="J7" s="276"/>
      <c r="K7" s="277"/>
      <c r="L7" s="273"/>
    </row>
    <row r="8" spans="1:12" x14ac:dyDescent="0.25">
      <c r="A8" s="278" t="s">
        <v>732</v>
      </c>
      <c r="B8" s="239" t="s">
        <v>735</v>
      </c>
      <c r="C8" s="279" t="s">
        <v>796</v>
      </c>
      <c r="D8" s="279"/>
      <c r="E8" s="266" t="s">
        <v>734</v>
      </c>
      <c r="F8" s="266"/>
      <c r="G8" s="280"/>
      <c r="H8" s="281"/>
      <c r="I8" s="280"/>
      <c r="J8" s="282"/>
      <c r="K8" s="283"/>
      <c r="L8" s="266"/>
    </row>
    <row r="9" spans="1:12" x14ac:dyDescent="0.25">
      <c r="A9" s="278" t="s">
        <v>732</v>
      </c>
      <c r="B9" s="239" t="s">
        <v>78</v>
      </c>
      <c r="C9" s="279" t="s">
        <v>796</v>
      </c>
      <c r="D9" s="279"/>
      <c r="E9" s="266" t="s">
        <v>734</v>
      </c>
      <c r="F9" s="266"/>
      <c r="G9" s="280"/>
      <c r="H9" s="281"/>
      <c r="I9" s="280"/>
      <c r="J9" s="282"/>
      <c r="K9" s="283"/>
      <c r="L9" s="266"/>
    </row>
    <row r="10" spans="1:12" x14ac:dyDescent="0.25">
      <c r="A10" s="278" t="s">
        <v>732</v>
      </c>
      <c r="B10" s="239" t="s">
        <v>736</v>
      </c>
      <c r="C10" s="279" t="s">
        <v>796</v>
      </c>
      <c r="D10" s="279"/>
      <c r="E10" s="266" t="s">
        <v>734</v>
      </c>
      <c r="F10" s="266"/>
      <c r="G10" s="280"/>
      <c r="H10" s="281"/>
      <c r="I10" s="280"/>
      <c r="J10" s="282"/>
      <c r="K10" s="283"/>
      <c r="L10" s="266"/>
    </row>
    <row r="11" spans="1:12" ht="25.5" x14ac:dyDescent="0.25">
      <c r="A11" s="278" t="s">
        <v>732</v>
      </c>
      <c r="B11" s="239" t="s">
        <v>737</v>
      </c>
      <c r="C11" s="279" t="s">
        <v>796</v>
      </c>
      <c r="D11" s="239"/>
      <c r="E11" s="266" t="s">
        <v>734</v>
      </c>
      <c r="F11" s="266"/>
      <c r="G11" s="280"/>
      <c r="H11" s="281"/>
      <c r="I11" s="280"/>
      <c r="J11" s="282"/>
      <c r="K11" s="283"/>
      <c r="L11" s="266"/>
    </row>
    <row r="12" spans="1:12" ht="15" customHeight="1" x14ac:dyDescent="0.25">
      <c r="A12" s="270" t="s">
        <v>738</v>
      </c>
      <c r="B12" s="380" t="s">
        <v>739</v>
      </c>
      <c r="C12" s="380"/>
      <c r="D12" s="271"/>
      <c r="E12" s="273"/>
      <c r="F12" s="272" t="s">
        <v>734</v>
      </c>
      <c r="G12" s="284" t="s">
        <v>734</v>
      </c>
      <c r="H12" s="285"/>
      <c r="I12" s="284" t="s">
        <v>734</v>
      </c>
      <c r="J12" s="276"/>
      <c r="K12" s="277"/>
      <c r="L12" s="273"/>
    </row>
    <row r="13" spans="1:12" ht="51" x14ac:dyDescent="0.25">
      <c r="A13" s="235" t="s">
        <v>129</v>
      </c>
      <c r="B13" s="235" t="s">
        <v>128</v>
      </c>
      <c r="C13" s="235" t="s">
        <v>809</v>
      </c>
      <c r="D13" s="235" t="s">
        <v>125</v>
      </c>
      <c r="E13" s="286"/>
      <c r="F13" s="287" t="s">
        <v>734</v>
      </c>
      <c r="G13" s="288"/>
      <c r="H13" s="289"/>
      <c r="I13" s="288"/>
      <c r="J13" s="290"/>
      <c r="K13" s="291"/>
      <c r="L13" s="286"/>
    </row>
    <row r="14" spans="1:12" ht="63.75" x14ac:dyDescent="0.25">
      <c r="A14" s="235" t="s">
        <v>127</v>
      </c>
      <c r="B14" s="235" t="s">
        <v>126</v>
      </c>
      <c r="C14" s="235" t="s">
        <v>810</v>
      </c>
      <c r="D14" s="235" t="s">
        <v>125</v>
      </c>
      <c r="E14" s="286"/>
      <c r="F14" s="287" t="s">
        <v>734</v>
      </c>
      <c r="G14" s="288"/>
      <c r="H14" s="289"/>
      <c r="I14" s="288"/>
      <c r="J14" s="290"/>
      <c r="K14" s="291"/>
      <c r="L14" s="286"/>
    </row>
    <row r="15" spans="1:12" ht="25.5" x14ac:dyDescent="0.25">
      <c r="A15" s="235" t="s">
        <v>196</v>
      </c>
      <c r="B15" s="235" t="s">
        <v>195</v>
      </c>
      <c r="C15" s="235" t="s">
        <v>194</v>
      </c>
      <c r="D15" s="235" t="s">
        <v>193</v>
      </c>
      <c r="E15" s="286"/>
      <c r="F15" s="287"/>
      <c r="G15" s="288" t="s">
        <v>734</v>
      </c>
      <c r="H15" s="289"/>
      <c r="I15" s="288"/>
      <c r="J15" s="290"/>
      <c r="K15" s="291"/>
      <c r="L15" s="286"/>
    </row>
    <row r="16" spans="1:12" ht="25.5" x14ac:dyDescent="0.25">
      <c r="A16" s="235" t="s">
        <v>192</v>
      </c>
      <c r="B16" s="235" t="s">
        <v>191</v>
      </c>
      <c r="C16" s="235" t="s">
        <v>190</v>
      </c>
      <c r="D16" s="235" t="s">
        <v>189</v>
      </c>
      <c r="E16" s="286"/>
      <c r="F16" s="287"/>
      <c r="G16" s="288" t="s">
        <v>734</v>
      </c>
      <c r="H16" s="289"/>
      <c r="I16" s="288"/>
      <c r="J16" s="290"/>
      <c r="K16" s="291"/>
      <c r="L16" s="286"/>
    </row>
    <row r="17" spans="1:12" ht="25.5" x14ac:dyDescent="0.25">
      <c r="A17" s="235" t="s">
        <v>188</v>
      </c>
      <c r="B17" s="235" t="s">
        <v>187</v>
      </c>
      <c r="C17" s="235" t="s">
        <v>186</v>
      </c>
      <c r="D17" s="235" t="s">
        <v>94</v>
      </c>
      <c r="E17" s="286"/>
      <c r="F17" s="287"/>
      <c r="G17" s="288" t="s">
        <v>734</v>
      </c>
      <c r="H17" s="289"/>
      <c r="I17" s="288"/>
      <c r="J17" s="290"/>
      <c r="K17" s="291"/>
      <c r="L17" s="286"/>
    </row>
    <row r="18" spans="1:12" ht="89.25" x14ac:dyDescent="0.25">
      <c r="A18" s="235" t="s">
        <v>693</v>
      </c>
      <c r="B18" s="235" t="s">
        <v>687</v>
      </c>
      <c r="C18" s="235" t="s">
        <v>836</v>
      </c>
      <c r="D18" s="235" t="s">
        <v>185</v>
      </c>
      <c r="E18" s="286"/>
      <c r="F18" s="287"/>
      <c r="G18" s="288" t="s">
        <v>734</v>
      </c>
      <c r="H18" s="289"/>
      <c r="I18" s="288"/>
      <c r="J18" s="290"/>
      <c r="K18" s="291"/>
      <c r="L18" s="286"/>
    </row>
    <row r="19" spans="1:12" ht="25.5" x14ac:dyDescent="0.25">
      <c r="A19" s="235" t="s">
        <v>184</v>
      </c>
      <c r="B19" s="235" t="s">
        <v>183</v>
      </c>
      <c r="C19" s="235" t="s">
        <v>795</v>
      </c>
      <c r="D19" s="235" t="s">
        <v>23</v>
      </c>
      <c r="E19" s="286"/>
      <c r="F19" s="287"/>
      <c r="G19" s="288" t="s">
        <v>734</v>
      </c>
      <c r="H19" s="289"/>
      <c r="I19" s="288"/>
      <c r="J19" s="290"/>
      <c r="K19" s="291"/>
      <c r="L19" s="286"/>
    </row>
    <row r="20" spans="1:12" ht="25.5" x14ac:dyDescent="0.25">
      <c r="A20" s="235" t="s">
        <v>182</v>
      </c>
      <c r="B20" s="235" t="s">
        <v>181</v>
      </c>
      <c r="C20" s="235" t="s">
        <v>740</v>
      </c>
      <c r="D20" s="235" t="s">
        <v>125</v>
      </c>
      <c r="E20" s="286"/>
      <c r="F20" s="287"/>
      <c r="G20" s="288" t="s">
        <v>734</v>
      </c>
      <c r="H20" s="289"/>
      <c r="I20" s="288"/>
      <c r="J20" s="290"/>
      <c r="K20" s="291"/>
      <c r="L20" s="286"/>
    </row>
    <row r="21" spans="1:12" ht="25.5" x14ac:dyDescent="0.25">
      <c r="A21" s="235" t="s">
        <v>180</v>
      </c>
      <c r="B21" s="235" t="s">
        <v>741</v>
      </c>
      <c r="C21" s="235" t="s">
        <v>178</v>
      </c>
      <c r="D21" s="235" t="s">
        <v>23</v>
      </c>
      <c r="E21" s="286"/>
      <c r="F21" s="287"/>
      <c r="G21" s="288" t="s">
        <v>734</v>
      </c>
      <c r="H21" s="289"/>
      <c r="I21" s="288"/>
      <c r="J21" s="290"/>
      <c r="K21" s="291"/>
      <c r="L21" s="286"/>
    </row>
    <row r="22" spans="1:12" ht="25.5" x14ac:dyDescent="0.25">
      <c r="A22" s="235" t="s">
        <v>395</v>
      </c>
      <c r="B22" s="235" t="s">
        <v>394</v>
      </c>
      <c r="C22" s="235" t="s">
        <v>393</v>
      </c>
      <c r="D22" s="235" t="s">
        <v>125</v>
      </c>
      <c r="E22" s="286"/>
      <c r="F22" s="287"/>
      <c r="G22" s="292"/>
      <c r="H22" s="289"/>
      <c r="I22" s="288" t="s">
        <v>734</v>
      </c>
      <c r="J22" s="290"/>
      <c r="K22" s="291"/>
      <c r="L22" s="286"/>
    </row>
    <row r="23" spans="1:12" ht="51" x14ac:dyDescent="0.25">
      <c r="A23" s="235" t="s">
        <v>392</v>
      </c>
      <c r="B23" s="235" t="s">
        <v>391</v>
      </c>
      <c r="C23" s="235" t="s">
        <v>390</v>
      </c>
      <c r="D23" s="235" t="s">
        <v>876</v>
      </c>
      <c r="E23" s="286"/>
      <c r="F23" s="287"/>
      <c r="G23" s="292"/>
      <c r="H23" s="289"/>
      <c r="I23" s="288" t="s">
        <v>734</v>
      </c>
      <c r="J23" s="290"/>
      <c r="K23" s="291"/>
      <c r="L23" s="286"/>
    </row>
    <row r="24" spans="1:12" ht="51" x14ac:dyDescent="0.25">
      <c r="A24" s="235" t="s">
        <v>389</v>
      </c>
      <c r="B24" s="235" t="s">
        <v>388</v>
      </c>
      <c r="C24" s="235" t="s">
        <v>877</v>
      </c>
      <c r="D24" s="235" t="s">
        <v>876</v>
      </c>
      <c r="E24" s="286"/>
      <c r="F24" s="286"/>
      <c r="G24" s="292"/>
      <c r="H24" s="289"/>
      <c r="I24" s="288" t="s">
        <v>734</v>
      </c>
      <c r="J24" s="290"/>
      <c r="K24" s="291"/>
      <c r="L24" s="286"/>
    </row>
    <row r="25" spans="1:12" x14ac:dyDescent="0.25">
      <c r="A25" s="270" t="s">
        <v>742</v>
      </c>
      <c r="B25" s="271" t="s">
        <v>743</v>
      </c>
      <c r="C25" s="271"/>
      <c r="D25" s="271"/>
      <c r="E25" s="273"/>
      <c r="F25" s="273"/>
      <c r="G25" s="274"/>
      <c r="H25" s="275"/>
      <c r="I25" s="284" t="s">
        <v>734</v>
      </c>
      <c r="J25" s="276"/>
      <c r="K25" s="277"/>
      <c r="L25" s="273"/>
    </row>
    <row r="26" spans="1:12" ht="89.25" x14ac:dyDescent="0.25">
      <c r="A26" s="235" t="s">
        <v>885</v>
      </c>
      <c r="B26" s="235" t="s">
        <v>385</v>
      </c>
      <c r="C26" s="241" t="s">
        <v>889</v>
      </c>
      <c r="D26" s="235" t="s">
        <v>382</v>
      </c>
      <c r="E26" s="286"/>
      <c r="F26" s="286"/>
      <c r="G26" s="292"/>
      <c r="H26" s="289"/>
      <c r="I26" s="288" t="s">
        <v>734</v>
      </c>
      <c r="J26" s="290"/>
      <c r="K26" s="291"/>
      <c r="L26" s="286"/>
    </row>
    <row r="27" spans="1:12" ht="38.25" x14ac:dyDescent="0.25">
      <c r="A27" s="235" t="s">
        <v>887</v>
      </c>
      <c r="B27" s="235" t="s">
        <v>886</v>
      </c>
      <c r="C27" s="241" t="s">
        <v>888</v>
      </c>
      <c r="D27" s="235" t="s">
        <v>198</v>
      </c>
      <c r="E27" s="286"/>
      <c r="F27" s="286"/>
      <c r="G27" s="292"/>
      <c r="H27" s="289"/>
      <c r="I27" s="288" t="s">
        <v>734</v>
      </c>
      <c r="J27" s="290"/>
      <c r="K27" s="291"/>
      <c r="L27" s="286"/>
    </row>
    <row r="28" spans="1:12" ht="51" x14ac:dyDescent="0.25">
      <c r="A28" s="235" t="s">
        <v>896</v>
      </c>
      <c r="B28" s="235" t="s">
        <v>894</v>
      </c>
      <c r="C28" s="241" t="s">
        <v>899</v>
      </c>
      <c r="D28" s="235" t="s">
        <v>23</v>
      </c>
      <c r="E28" s="286"/>
      <c r="F28" s="286"/>
      <c r="G28" s="292"/>
      <c r="H28" s="289"/>
      <c r="I28" s="288" t="s">
        <v>734</v>
      </c>
      <c r="J28" s="290"/>
      <c r="K28" s="291"/>
      <c r="L28" s="286"/>
    </row>
    <row r="29" spans="1:12" ht="25.5" x14ac:dyDescent="0.25">
      <c r="A29" s="235" t="s">
        <v>895</v>
      </c>
      <c r="B29" s="235" t="s">
        <v>788</v>
      </c>
      <c r="C29" s="241" t="s">
        <v>897</v>
      </c>
      <c r="D29" s="235" t="s">
        <v>23</v>
      </c>
      <c r="E29" s="286"/>
      <c r="F29" s="286"/>
      <c r="G29" s="292"/>
      <c r="H29" s="289"/>
      <c r="I29" s="288" t="s">
        <v>734</v>
      </c>
      <c r="J29" s="290"/>
      <c r="K29" s="291"/>
      <c r="L29" s="286"/>
    </row>
    <row r="30" spans="1:12" x14ac:dyDescent="0.25">
      <c r="A30" s="270" t="s">
        <v>744</v>
      </c>
      <c r="B30" s="271" t="s">
        <v>745</v>
      </c>
      <c r="C30" s="271"/>
      <c r="D30" s="271"/>
      <c r="E30" s="272"/>
      <c r="F30" s="272" t="s">
        <v>734</v>
      </c>
      <c r="G30" s="284" t="s">
        <v>734</v>
      </c>
      <c r="H30" s="285"/>
      <c r="I30" s="284" t="s">
        <v>734</v>
      </c>
      <c r="J30" s="293"/>
      <c r="K30" s="294"/>
      <c r="L30" s="272"/>
    </row>
    <row r="31" spans="1:12" ht="76.5" x14ac:dyDescent="0.25">
      <c r="A31" s="235" t="s">
        <v>123</v>
      </c>
      <c r="B31" s="235" t="s">
        <v>122</v>
      </c>
      <c r="C31" s="235" t="s">
        <v>881</v>
      </c>
      <c r="D31" s="235" t="s">
        <v>121</v>
      </c>
      <c r="E31" s="266"/>
      <c r="F31" s="266" t="s">
        <v>734</v>
      </c>
      <c r="G31" s="280"/>
      <c r="H31" s="281"/>
      <c r="I31" s="280"/>
      <c r="J31" s="282"/>
      <c r="K31" s="283"/>
      <c r="L31" s="266"/>
    </row>
    <row r="32" spans="1:12" ht="38.25" x14ac:dyDescent="0.25">
      <c r="A32" s="235" t="s">
        <v>120</v>
      </c>
      <c r="B32" s="235" t="s">
        <v>119</v>
      </c>
      <c r="C32" s="235" t="s">
        <v>118</v>
      </c>
      <c r="D32" s="235" t="s">
        <v>94</v>
      </c>
      <c r="E32" s="266"/>
      <c r="F32" s="266" t="s">
        <v>734</v>
      </c>
      <c r="G32" s="280"/>
      <c r="H32" s="281"/>
      <c r="I32" s="280"/>
      <c r="J32" s="282"/>
      <c r="K32" s="283"/>
      <c r="L32" s="266"/>
    </row>
    <row r="33" spans="1:12" ht="51" x14ac:dyDescent="0.25">
      <c r="A33" s="235" t="s">
        <v>177</v>
      </c>
      <c r="B33" s="235" t="s">
        <v>176</v>
      </c>
      <c r="C33" s="235" t="s">
        <v>838</v>
      </c>
      <c r="D33" s="235" t="s">
        <v>121</v>
      </c>
      <c r="E33" s="266"/>
      <c r="F33" s="266"/>
      <c r="G33" s="280" t="s">
        <v>734</v>
      </c>
      <c r="H33" s="281"/>
      <c r="I33" s="280"/>
      <c r="J33" s="282"/>
      <c r="K33" s="283"/>
      <c r="L33" s="266"/>
    </row>
    <row r="34" spans="1:12" ht="76.5" x14ac:dyDescent="0.25">
      <c r="A34" s="235" t="s">
        <v>175</v>
      </c>
      <c r="B34" s="235" t="s">
        <v>174</v>
      </c>
      <c r="C34" s="235" t="s">
        <v>839</v>
      </c>
      <c r="D34" s="235" t="s">
        <v>121</v>
      </c>
      <c r="E34" s="266"/>
      <c r="F34" s="266"/>
      <c r="G34" s="280" t="s">
        <v>734</v>
      </c>
      <c r="H34" s="281"/>
      <c r="I34" s="280"/>
      <c r="J34" s="282"/>
      <c r="K34" s="283"/>
      <c r="L34" s="266"/>
    </row>
    <row r="35" spans="1:12" ht="38.25" x14ac:dyDescent="0.25">
      <c r="A35" s="235" t="s">
        <v>173</v>
      </c>
      <c r="B35" s="235" t="s">
        <v>172</v>
      </c>
      <c r="C35" s="235" t="s">
        <v>171</v>
      </c>
      <c r="D35" s="240" t="s">
        <v>23</v>
      </c>
      <c r="E35" s="266"/>
      <c r="F35" s="266"/>
      <c r="G35" s="280" t="s">
        <v>734</v>
      </c>
      <c r="H35" s="281"/>
      <c r="I35" s="280"/>
      <c r="J35" s="282"/>
      <c r="K35" s="283"/>
      <c r="L35" s="266"/>
    </row>
    <row r="36" spans="1:12" ht="51" x14ac:dyDescent="0.25">
      <c r="A36" s="235" t="s">
        <v>170</v>
      </c>
      <c r="B36" s="235" t="s">
        <v>169</v>
      </c>
      <c r="C36" s="235" t="s">
        <v>168</v>
      </c>
      <c r="D36" s="240" t="s">
        <v>23</v>
      </c>
      <c r="E36" s="266"/>
      <c r="F36" s="266"/>
      <c r="G36" s="280" t="s">
        <v>734</v>
      </c>
      <c r="H36" s="281"/>
      <c r="I36" s="280"/>
      <c r="J36" s="282"/>
      <c r="K36" s="283"/>
      <c r="L36" s="266"/>
    </row>
    <row r="37" spans="1:12" ht="25.5" x14ac:dyDescent="0.25">
      <c r="A37" s="235" t="s">
        <v>167</v>
      </c>
      <c r="B37" s="235" t="s">
        <v>166</v>
      </c>
      <c r="C37" s="235" t="s">
        <v>165</v>
      </c>
      <c r="D37" s="240" t="s">
        <v>23</v>
      </c>
      <c r="E37" s="266"/>
      <c r="F37" s="266"/>
      <c r="G37" s="280" t="s">
        <v>734</v>
      </c>
      <c r="H37" s="281"/>
      <c r="I37" s="280"/>
      <c r="J37" s="282"/>
      <c r="K37" s="283"/>
      <c r="L37" s="266"/>
    </row>
    <row r="38" spans="1:12" ht="25.5" x14ac:dyDescent="0.25">
      <c r="A38" s="235" t="s">
        <v>164</v>
      </c>
      <c r="B38" s="235" t="s">
        <v>163</v>
      </c>
      <c r="C38" s="235" t="s">
        <v>162</v>
      </c>
      <c r="D38" s="235" t="s">
        <v>23</v>
      </c>
      <c r="E38" s="266"/>
      <c r="F38" s="266"/>
      <c r="G38" s="280" t="s">
        <v>734</v>
      </c>
      <c r="H38" s="281"/>
      <c r="I38" s="280"/>
      <c r="J38" s="282"/>
      <c r="K38" s="283"/>
      <c r="L38" s="266"/>
    </row>
    <row r="39" spans="1:12" ht="25.5" x14ac:dyDescent="0.25">
      <c r="A39" s="240" t="s">
        <v>850</v>
      </c>
      <c r="B39" s="235" t="s">
        <v>852</v>
      </c>
      <c r="C39" s="235" t="s">
        <v>882</v>
      </c>
      <c r="D39" s="240" t="s">
        <v>23</v>
      </c>
      <c r="E39" s="266"/>
      <c r="F39" s="266"/>
      <c r="G39" s="280"/>
      <c r="H39" s="281"/>
      <c r="I39" s="280" t="s">
        <v>734</v>
      </c>
      <c r="J39" s="282"/>
      <c r="K39" s="283"/>
      <c r="L39" s="266"/>
    </row>
    <row r="40" spans="1:12" ht="76.5" x14ac:dyDescent="0.25">
      <c r="A40" s="235" t="s">
        <v>381</v>
      </c>
      <c r="B40" s="235" t="s">
        <v>383</v>
      </c>
      <c r="C40" s="322" t="s">
        <v>883</v>
      </c>
      <c r="D40" s="235" t="s">
        <v>382</v>
      </c>
      <c r="E40" s="266"/>
      <c r="F40" s="266"/>
      <c r="G40" s="280"/>
      <c r="H40" s="281"/>
      <c r="I40" s="280" t="s">
        <v>734</v>
      </c>
      <c r="J40" s="282"/>
      <c r="K40" s="283"/>
      <c r="L40" s="266"/>
    </row>
    <row r="41" spans="1:12" ht="76.5" x14ac:dyDescent="0.25">
      <c r="A41" s="235" t="s">
        <v>851</v>
      </c>
      <c r="B41" s="235" t="s">
        <v>380</v>
      </c>
      <c r="C41" s="241" t="s">
        <v>811</v>
      </c>
      <c r="D41" s="235" t="s">
        <v>379</v>
      </c>
      <c r="E41" s="266"/>
      <c r="F41" s="266"/>
      <c r="G41" s="280"/>
      <c r="H41" s="281"/>
      <c r="I41" s="280" t="s">
        <v>734</v>
      </c>
      <c r="J41" s="282"/>
      <c r="K41" s="283"/>
      <c r="L41" s="266"/>
    </row>
    <row r="42" spans="1:12" x14ac:dyDescent="0.25">
      <c r="A42" s="270" t="s">
        <v>746</v>
      </c>
      <c r="B42" s="295" t="s">
        <v>747</v>
      </c>
      <c r="C42" s="296"/>
      <c r="D42" s="296"/>
      <c r="E42" s="272"/>
      <c r="F42" s="272"/>
      <c r="G42" s="284" t="s">
        <v>734</v>
      </c>
      <c r="H42" s="285"/>
      <c r="I42" s="284" t="s">
        <v>734</v>
      </c>
      <c r="J42" s="293"/>
      <c r="K42" s="294"/>
      <c r="L42" s="272"/>
    </row>
    <row r="43" spans="1:12" ht="51.75" x14ac:dyDescent="0.25">
      <c r="A43" s="240" t="s">
        <v>160</v>
      </c>
      <c r="B43" s="236" t="s">
        <v>159</v>
      </c>
      <c r="C43" s="236" t="s">
        <v>158</v>
      </c>
      <c r="D43" s="265" t="s">
        <v>157</v>
      </c>
      <c r="E43" s="286"/>
      <c r="F43" s="287"/>
      <c r="G43" s="288" t="s">
        <v>734</v>
      </c>
      <c r="H43" s="289"/>
      <c r="I43" s="288"/>
      <c r="J43" s="290"/>
      <c r="K43" s="291"/>
      <c r="L43" s="286"/>
    </row>
    <row r="44" spans="1:12" ht="54" customHeight="1" x14ac:dyDescent="0.25">
      <c r="A44" s="240" t="s">
        <v>156</v>
      </c>
      <c r="B44" s="236" t="s">
        <v>155</v>
      </c>
      <c r="C44" s="236" t="s">
        <v>154</v>
      </c>
      <c r="D44" s="265" t="s">
        <v>23</v>
      </c>
      <c r="E44" s="286"/>
      <c r="F44" s="287"/>
      <c r="G44" s="288" t="s">
        <v>734</v>
      </c>
      <c r="H44" s="289"/>
      <c r="I44" s="288"/>
      <c r="J44" s="290"/>
      <c r="K44" s="291"/>
      <c r="L44" s="286"/>
    </row>
    <row r="45" spans="1:12" ht="54" customHeight="1" x14ac:dyDescent="0.25">
      <c r="A45" s="240" t="s">
        <v>153</v>
      </c>
      <c r="B45" s="236" t="s">
        <v>152</v>
      </c>
      <c r="C45" s="236" t="s">
        <v>151</v>
      </c>
      <c r="D45" s="265" t="s">
        <v>23</v>
      </c>
      <c r="E45" s="286"/>
      <c r="F45" s="287"/>
      <c r="G45" s="288" t="s">
        <v>734</v>
      </c>
      <c r="H45" s="289"/>
      <c r="I45" s="288"/>
      <c r="J45" s="290"/>
      <c r="K45" s="291"/>
      <c r="L45" s="286"/>
    </row>
    <row r="46" spans="1:12" ht="54" customHeight="1" x14ac:dyDescent="0.25">
      <c r="A46" s="240" t="s">
        <v>150</v>
      </c>
      <c r="B46" s="236" t="s">
        <v>149</v>
      </c>
      <c r="C46" s="236" t="s">
        <v>148</v>
      </c>
      <c r="D46" s="265" t="s">
        <v>23</v>
      </c>
      <c r="E46" s="286"/>
      <c r="F46" s="287"/>
      <c r="G46" s="288" t="s">
        <v>734</v>
      </c>
      <c r="H46" s="289"/>
      <c r="I46" s="288"/>
      <c r="J46" s="290"/>
      <c r="K46" s="291"/>
      <c r="L46" s="286"/>
    </row>
    <row r="47" spans="1:12" x14ac:dyDescent="0.25">
      <c r="A47" s="297"/>
      <c r="B47" s="298" t="s">
        <v>378</v>
      </c>
      <c r="C47" s="298"/>
      <c r="D47" s="298"/>
      <c r="E47" s="299"/>
      <c r="F47" s="299"/>
      <c r="G47" s="300"/>
      <c r="H47" s="301"/>
      <c r="I47" s="300" t="s">
        <v>734</v>
      </c>
      <c r="J47" s="302"/>
      <c r="K47" s="303"/>
      <c r="L47" s="299"/>
    </row>
    <row r="48" spans="1:12" ht="76.5" x14ac:dyDescent="0.25">
      <c r="A48" s="240" t="s">
        <v>377</v>
      </c>
      <c r="B48" s="235" t="s">
        <v>866</v>
      </c>
      <c r="C48" s="235" t="s">
        <v>867</v>
      </c>
      <c r="D48" s="240" t="s">
        <v>125</v>
      </c>
      <c r="E48" s="286"/>
      <c r="F48" s="286"/>
      <c r="G48" s="288"/>
      <c r="H48" s="289"/>
      <c r="I48" s="288" t="s">
        <v>734</v>
      </c>
      <c r="J48" s="290"/>
      <c r="K48" s="291"/>
      <c r="L48" s="286"/>
    </row>
    <row r="49" spans="1:12" ht="25.5" x14ac:dyDescent="0.25">
      <c r="A49" s="240" t="s">
        <v>376</v>
      </c>
      <c r="B49" s="235" t="s">
        <v>375</v>
      </c>
      <c r="C49" s="235" t="s">
        <v>374</v>
      </c>
      <c r="D49" s="240" t="s">
        <v>125</v>
      </c>
      <c r="E49" s="286"/>
      <c r="F49" s="286"/>
      <c r="G49" s="288"/>
      <c r="H49" s="289"/>
      <c r="I49" s="288" t="s">
        <v>734</v>
      </c>
      <c r="J49" s="290"/>
      <c r="K49" s="291"/>
      <c r="L49" s="286"/>
    </row>
    <row r="50" spans="1:12" ht="54" customHeight="1" x14ac:dyDescent="0.25">
      <c r="A50" s="240" t="s">
        <v>373</v>
      </c>
      <c r="B50" s="235" t="s">
        <v>372</v>
      </c>
      <c r="C50" s="235" t="s">
        <v>868</v>
      </c>
      <c r="D50" s="240" t="s">
        <v>125</v>
      </c>
      <c r="E50" s="286"/>
      <c r="F50" s="286"/>
      <c r="G50" s="288"/>
      <c r="H50" s="289"/>
      <c r="I50" s="288" t="s">
        <v>734</v>
      </c>
      <c r="J50" s="290"/>
      <c r="K50" s="291"/>
      <c r="L50" s="286"/>
    </row>
    <row r="51" spans="1:12" ht="210.6" customHeight="1" x14ac:dyDescent="0.25">
      <c r="A51" s="240" t="s">
        <v>371</v>
      </c>
      <c r="B51" s="235" t="s">
        <v>370</v>
      </c>
      <c r="C51" s="235" t="s">
        <v>812</v>
      </c>
      <c r="D51" s="240" t="s">
        <v>296</v>
      </c>
      <c r="E51" s="286"/>
      <c r="F51" s="286"/>
      <c r="G51" s="288"/>
      <c r="H51" s="289"/>
      <c r="I51" s="288" t="s">
        <v>734</v>
      </c>
      <c r="J51" s="290"/>
      <c r="K51" s="291"/>
      <c r="L51" s="286"/>
    </row>
    <row r="52" spans="1:12" ht="38.25" x14ac:dyDescent="0.25">
      <c r="A52" s="240" t="s">
        <v>369</v>
      </c>
      <c r="B52" s="235" t="s">
        <v>368</v>
      </c>
      <c r="C52" s="235" t="s">
        <v>367</v>
      </c>
      <c r="D52" s="240" t="s">
        <v>125</v>
      </c>
      <c r="E52" s="286"/>
      <c r="F52" s="286"/>
      <c r="G52" s="288"/>
      <c r="H52" s="289"/>
      <c r="I52" s="288" t="s">
        <v>734</v>
      </c>
      <c r="J52" s="290"/>
      <c r="K52" s="291"/>
      <c r="L52" s="286"/>
    </row>
    <row r="53" spans="1:12" ht="38.25" x14ac:dyDescent="0.25">
      <c r="A53" s="240" t="s">
        <v>366</v>
      </c>
      <c r="B53" s="235" t="s">
        <v>365</v>
      </c>
      <c r="C53" s="235" t="s">
        <v>364</v>
      </c>
      <c r="D53" s="240" t="s">
        <v>125</v>
      </c>
      <c r="E53" s="286"/>
      <c r="F53" s="286"/>
      <c r="G53" s="288"/>
      <c r="H53" s="289"/>
      <c r="I53" s="288" t="s">
        <v>734</v>
      </c>
      <c r="J53" s="290"/>
      <c r="K53" s="291"/>
      <c r="L53" s="286"/>
    </row>
    <row r="54" spans="1:12" ht="51" x14ac:dyDescent="0.25">
      <c r="A54" s="240" t="s">
        <v>363</v>
      </c>
      <c r="B54" s="241" t="s">
        <v>869</v>
      </c>
      <c r="C54" s="235" t="s">
        <v>870</v>
      </c>
      <c r="D54" s="240" t="s">
        <v>125</v>
      </c>
      <c r="E54" s="286"/>
      <c r="F54" s="286"/>
      <c r="G54" s="288"/>
      <c r="H54" s="289"/>
      <c r="I54" s="288" t="s">
        <v>734</v>
      </c>
      <c r="J54" s="290"/>
      <c r="K54" s="291"/>
      <c r="L54" s="286"/>
    </row>
    <row r="55" spans="1:12" ht="38.25" x14ac:dyDescent="0.25">
      <c r="A55" s="240" t="s">
        <v>362</v>
      </c>
      <c r="B55" s="241" t="s">
        <v>361</v>
      </c>
      <c r="C55" s="241" t="s">
        <v>360</v>
      </c>
      <c r="D55" s="240" t="s">
        <v>125</v>
      </c>
      <c r="E55" s="286"/>
      <c r="F55" s="286"/>
      <c r="G55" s="288"/>
      <c r="H55" s="289"/>
      <c r="I55" s="288" t="s">
        <v>734</v>
      </c>
      <c r="J55" s="290"/>
      <c r="K55" s="291"/>
      <c r="L55" s="286"/>
    </row>
    <row r="56" spans="1:12" ht="38.25" x14ac:dyDescent="0.25">
      <c r="A56" s="240" t="s">
        <v>359</v>
      </c>
      <c r="B56" s="241" t="s">
        <v>358</v>
      </c>
      <c r="C56" s="241" t="s">
        <v>357</v>
      </c>
      <c r="D56" s="240" t="s">
        <v>125</v>
      </c>
      <c r="E56" s="286"/>
      <c r="F56" s="286"/>
      <c r="G56" s="288"/>
      <c r="H56" s="289"/>
      <c r="I56" s="288" t="s">
        <v>734</v>
      </c>
      <c r="J56" s="290"/>
      <c r="K56" s="291"/>
      <c r="L56" s="286"/>
    </row>
    <row r="57" spans="1:12" ht="38.25" x14ac:dyDescent="0.25">
      <c r="A57" s="240" t="s">
        <v>356</v>
      </c>
      <c r="B57" s="241" t="s">
        <v>355</v>
      </c>
      <c r="C57" s="241" t="s">
        <v>871</v>
      </c>
      <c r="D57" s="240" t="s">
        <v>125</v>
      </c>
      <c r="E57" s="286"/>
      <c r="F57" s="286"/>
      <c r="G57" s="288"/>
      <c r="H57" s="289"/>
      <c r="I57" s="288" t="s">
        <v>734</v>
      </c>
      <c r="J57" s="290"/>
      <c r="K57" s="291"/>
      <c r="L57" s="286"/>
    </row>
    <row r="58" spans="1:12" ht="51" x14ac:dyDescent="0.25">
      <c r="A58" s="240" t="s">
        <v>354</v>
      </c>
      <c r="B58" s="241" t="s">
        <v>353</v>
      </c>
      <c r="C58" s="241" t="s">
        <v>352</v>
      </c>
      <c r="D58" s="240" t="s">
        <v>125</v>
      </c>
      <c r="E58" s="286"/>
      <c r="F58" s="286"/>
      <c r="G58" s="288"/>
      <c r="H58" s="289"/>
      <c r="I58" s="288" t="s">
        <v>734</v>
      </c>
      <c r="J58" s="290"/>
      <c r="K58" s="291"/>
      <c r="L58" s="286"/>
    </row>
    <row r="59" spans="1:12" ht="51" x14ac:dyDescent="0.25">
      <c r="A59" s="240" t="s">
        <v>351</v>
      </c>
      <c r="B59" s="241" t="s">
        <v>350</v>
      </c>
      <c r="C59" s="241" t="s">
        <v>349</v>
      </c>
      <c r="D59" s="240" t="s">
        <v>125</v>
      </c>
      <c r="E59" s="286"/>
      <c r="F59" s="286"/>
      <c r="G59" s="288"/>
      <c r="H59" s="289"/>
      <c r="I59" s="288" t="s">
        <v>734</v>
      </c>
      <c r="J59" s="290"/>
      <c r="K59" s="291"/>
      <c r="L59" s="286"/>
    </row>
    <row r="60" spans="1:12" ht="38.25" x14ac:dyDescent="0.25">
      <c r="A60" s="240" t="s">
        <v>348</v>
      </c>
      <c r="B60" s="241" t="s">
        <v>347</v>
      </c>
      <c r="C60" s="241" t="s">
        <v>346</v>
      </c>
      <c r="D60" s="240" t="s">
        <v>125</v>
      </c>
      <c r="E60" s="286"/>
      <c r="F60" s="286"/>
      <c r="G60" s="288"/>
      <c r="H60" s="289"/>
      <c r="I60" s="288" t="s">
        <v>734</v>
      </c>
      <c r="J60" s="290"/>
      <c r="K60" s="291"/>
      <c r="L60" s="286"/>
    </row>
    <row r="61" spans="1:12" x14ac:dyDescent="0.25">
      <c r="A61" s="381" t="s">
        <v>878</v>
      </c>
      <c r="B61" s="382"/>
      <c r="C61" s="382"/>
      <c r="D61" s="239"/>
      <c r="E61" s="286"/>
      <c r="F61" s="286"/>
      <c r="G61" s="288"/>
      <c r="H61" s="289"/>
      <c r="I61" s="288" t="s">
        <v>734</v>
      </c>
      <c r="J61" s="290"/>
      <c r="K61" s="291"/>
      <c r="L61" s="286"/>
    </row>
    <row r="62" spans="1:12" ht="63.75" x14ac:dyDescent="0.25">
      <c r="A62" s="240" t="s">
        <v>343</v>
      </c>
      <c r="B62" s="241" t="s">
        <v>342</v>
      </c>
      <c r="C62" s="235" t="s">
        <v>813</v>
      </c>
      <c r="D62" s="240" t="s">
        <v>125</v>
      </c>
      <c r="E62" s="286"/>
      <c r="F62" s="286"/>
      <c r="G62" s="288"/>
      <c r="H62" s="289"/>
      <c r="I62" s="288" t="s">
        <v>734</v>
      </c>
      <c r="J62" s="290"/>
      <c r="K62" s="291"/>
      <c r="L62" s="286"/>
    </row>
    <row r="63" spans="1:12" ht="63.75" x14ac:dyDescent="0.25">
      <c r="A63" s="240" t="s">
        <v>341</v>
      </c>
      <c r="B63" s="241" t="s">
        <v>340</v>
      </c>
      <c r="C63" s="235" t="s">
        <v>814</v>
      </c>
      <c r="D63" s="240" t="s">
        <v>125</v>
      </c>
      <c r="E63" s="286"/>
      <c r="F63" s="286"/>
      <c r="G63" s="288"/>
      <c r="H63" s="289"/>
      <c r="I63" s="288" t="s">
        <v>734</v>
      </c>
      <c r="J63" s="290"/>
      <c r="K63" s="291"/>
      <c r="L63" s="286"/>
    </row>
    <row r="64" spans="1:12" ht="51" x14ac:dyDescent="0.25">
      <c r="A64" s="240" t="s">
        <v>339</v>
      </c>
      <c r="B64" s="241" t="s">
        <v>338</v>
      </c>
      <c r="C64" s="235" t="s">
        <v>815</v>
      </c>
      <c r="D64" s="240" t="s">
        <v>125</v>
      </c>
      <c r="E64" s="286"/>
      <c r="F64" s="286"/>
      <c r="G64" s="288"/>
      <c r="H64" s="289"/>
      <c r="I64" s="288" t="s">
        <v>734</v>
      </c>
      <c r="J64" s="290"/>
      <c r="K64" s="291"/>
      <c r="L64" s="286"/>
    </row>
    <row r="65" spans="1:12" ht="51" x14ac:dyDescent="0.25">
      <c r="A65" s="240" t="s">
        <v>337</v>
      </c>
      <c r="B65" s="241" t="s">
        <v>336</v>
      </c>
      <c r="C65" s="235" t="s">
        <v>816</v>
      </c>
      <c r="D65" s="240" t="s">
        <v>125</v>
      </c>
      <c r="E65" s="286"/>
      <c r="F65" s="286"/>
      <c r="G65" s="288"/>
      <c r="H65" s="289"/>
      <c r="I65" s="288" t="s">
        <v>734</v>
      </c>
      <c r="J65" s="290"/>
      <c r="K65" s="291"/>
      <c r="L65" s="286"/>
    </row>
    <row r="66" spans="1:12" ht="51" x14ac:dyDescent="0.25">
      <c r="A66" s="240" t="s">
        <v>335</v>
      </c>
      <c r="B66" s="241" t="s">
        <v>334</v>
      </c>
      <c r="C66" s="235" t="s">
        <v>817</v>
      </c>
      <c r="D66" s="240" t="s">
        <v>125</v>
      </c>
      <c r="E66" s="286"/>
      <c r="F66" s="286"/>
      <c r="G66" s="288"/>
      <c r="H66" s="289"/>
      <c r="I66" s="288" t="s">
        <v>734</v>
      </c>
      <c r="J66" s="290"/>
      <c r="K66" s="291"/>
      <c r="L66" s="286"/>
    </row>
    <row r="67" spans="1:12" ht="38.25" x14ac:dyDescent="0.25">
      <c r="A67" s="240" t="s">
        <v>333</v>
      </c>
      <c r="B67" s="241" t="s">
        <v>332</v>
      </c>
      <c r="C67" s="235" t="s">
        <v>818</v>
      </c>
      <c r="D67" s="240" t="s">
        <v>125</v>
      </c>
      <c r="E67" s="286"/>
      <c r="F67" s="286"/>
      <c r="G67" s="288"/>
      <c r="H67" s="289"/>
      <c r="I67" s="288" t="s">
        <v>734</v>
      </c>
      <c r="J67" s="290"/>
      <c r="K67" s="291"/>
      <c r="L67" s="286"/>
    </row>
    <row r="68" spans="1:12" ht="51" x14ac:dyDescent="0.25">
      <c r="A68" s="240" t="s">
        <v>331</v>
      </c>
      <c r="B68" s="241" t="s">
        <v>330</v>
      </c>
      <c r="C68" s="235" t="s">
        <v>819</v>
      </c>
      <c r="D68" s="240" t="s">
        <v>125</v>
      </c>
      <c r="E68" s="286"/>
      <c r="F68" s="286"/>
      <c r="G68" s="288"/>
      <c r="H68" s="289"/>
      <c r="I68" s="288" t="s">
        <v>734</v>
      </c>
      <c r="J68" s="290"/>
      <c r="K68" s="291"/>
      <c r="L68" s="286"/>
    </row>
    <row r="69" spans="1:12" ht="38.25" x14ac:dyDescent="0.25">
      <c r="A69" s="240" t="s">
        <v>329</v>
      </c>
      <c r="B69" s="241" t="s">
        <v>328</v>
      </c>
      <c r="C69" s="235" t="s">
        <v>820</v>
      </c>
      <c r="D69" s="240" t="s">
        <v>125</v>
      </c>
      <c r="E69" s="286"/>
      <c r="F69" s="286"/>
      <c r="G69" s="288"/>
      <c r="H69" s="289"/>
      <c r="I69" s="288" t="s">
        <v>734</v>
      </c>
      <c r="J69" s="290"/>
      <c r="K69" s="291"/>
      <c r="L69" s="286"/>
    </row>
    <row r="70" spans="1:12" ht="38.25" x14ac:dyDescent="0.25">
      <c r="A70" s="240" t="s">
        <v>327</v>
      </c>
      <c r="B70" s="241" t="s">
        <v>326</v>
      </c>
      <c r="C70" s="235" t="s">
        <v>821</v>
      </c>
      <c r="D70" s="240" t="s">
        <v>125</v>
      </c>
      <c r="E70" s="286"/>
      <c r="F70" s="286"/>
      <c r="G70" s="288"/>
      <c r="H70" s="289"/>
      <c r="I70" s="288" t="s">
        <v>734</v>
      </c>
      <c r="J70" s="290"/>
      <c r="K70" s="291"/>
      <c r="L70" s="286"/>
    </row>
    <row r="71" spans="1:12" ht="51" x14ac:dyDescent="0.25">
      <c r="A71" s="240" t="s">
        <v>325</v>
      </c>
      <c r="B71" s="241" t="s">
        <v>324</v>
      </c>
      <c r="C71" s="235" t="s">
        <v>822</v>
      </c>
      <c r="D71" s="240" t="s">
        <v>125</v>
      </c>
      <c r="E71" s="286"/>
      <c r="F71" s="286"/>
      <c r="G71" s="288"/>
      <c r="H71" s="289"/>
      <c r="I71" s="288" t="s">
        <v>734</v>
      </c>
      <c r="J71" s="290"/>
      <c r="K71" s="291"/>
      <c r="L71" s="286"/>
    </row>
    <row r="72" spans="1:12" x14ac:dyDescent="0.25">
      <c r="A72" s="304"/>
      <c r="B72" s="305" t="s">
        <v>848</v>
      </c>
      <c r="C72" s="298"/>
      <c r="D72" s="298"/>
      <c r="E72" s="299"/>
      <c r="F72" s="299"/>
      <c r="G72" s="300"/>
      <c r="H72" s="301"/>
      <c r="I72" s="300" t="s">
        <v>734</v>
      </c>
      <c r="J72" s="302"/>
      <c r="K72" s="303"/>
      <c r="L72" s="299"/>
    </row>
    <row r="73" spans="1:12" ht="38.25" x14ac:dyDescent="0.25">
      <c r="A73" s="240" t="s">
        <v>323</v>
      </c>
      <c r="B73" s="235" t="s">
        <v>322</v>
      </c>
      <c r="C73" s="235" t="s">
        <v>872</v>
      </c>
      <c r="D73" s="240" t="s">
        <v>125</v>
      </c>
      <c r="E73" s="286"/>
      <c r="F73" s="286"/>
      <c r="G73" s="288"/>
      <c r="H73" s="289"/>
      <c r="I73" s="288" t="s">
        <v>734</v>
      </c>
      <c r="J73" s="290"/>
      <c r="K73" s="291"/>
      <c r="L73" s="286"/>
    </row>
    <row r="74" spans="1:12" ht="25.5" x14ac:dyDescent="0.25">
      <c r="A74" s="240" t="s">
        <v>321</v>
      </c>
      <c r="B74" s="241" t="s">
        <v>320</v>
      </c>
      <c r="C74" s="235" t="s">
        <v>319</v>
      </c>
      <c r="D74" s="240" t="s">
        <v>125</v>
      </c>
      <c r="E74" s="286"/>
      <c r="F74" s="286"/>
      <c r="G74" s="288"/>
      <c r="H74" s="289"/>
      <c r="I74" s="288" t="s">
        <v>734</v>
      </c>
      <c r="J74" s="290"/>
      <c r="K74" s="291"/>
      <c r="L74" s="286"/>
    </row>
    <row r="75" spans="1:12" ht="25.5" x14ac:dyDescent="0.25">
      <c r="A75" s="240" t="s">
        <v>318</v>
      </c>
      <c r="B75" s="241" t="s">
        <v>317</v>
      </c>
      <c r="C75" s="235" t="s">
        <v>316</v>
      </c>
      <c r="D75" s="240" t="s">
        <v>125</v>
      </c>
      <c r="E75" s="286"/>
      <c r="F75" s="286"/>
      <c r="G75" s="288"/>
      <c r="H75" s="289"/>
      <c r="I75" s="288" t="s">
        <v>734</v>
      </c>
      <c r="J75" s="290"/>
      <c r="K75" s="291"/>
      <c r="L75" s="286"/>
    </row>
    <row r="76" spans="1:12" ht="38.25" x14ac:dyDescent="0.25">
      <c r="A76" s="240" t="s">
        <v>315</v>
      </c>
      <c r="B76" s="241" t="s">
        <v>314</v>
      </c>
      <c r="C76" s="235" t="s">
        <v>748</v>
      </c>
      <c r="D76" s="240" t="s">
        <v>125</v>
      </c>
      <c r="E76" s="286"/>
      <c r="F76" s="286"/>
      <c r="G76" s="288"/>
      <c r="H76" s="289"/>
      <c r="I76" s="288" t="s">
        <v>734</v>
      </c>
      <c r="J76" s="290"/>
      <c r="K76" s="291"/>
      <c r="L76" s="286"/>
    </row>
    <row r="77" spans="1:12" ht="63.75" x14ac:dyDescent="0.25">
      <c r="A77" s="240" t="s">
        <v>313</v>
      </c>
      <c r="B77" s="241" t="s">
        <v>312</v>
      </c>
      <c r="C77" s="235" t="s">
        <v>311</v>
      </c>
      <c r="D77" s="240" t="s">
        <v>296</v>
      </c>
      <c r="E77" s="286"/>
      <c r="F77" s="286"/>
      <c r="G77" s="288"/>
      <c r="H77" s="289"/>
      <c r="I77" s="288" t="s">
        <v>734</v>
      </c>
      <c r="J77" s="290"/>
      <c r="K77" s="291"/>
      <c r="L77" s="286"/>
    </row>
    <row r="78" spans="1:12" ht="63.75" x14ac:dyDescent="0.25">
      <c r="A78" s="240" t="s">
        <v>310</v>
      </c>
      <c r="B78" s="241" t="s">
        <v>309</v>
      </c>
      <c r="C78" s="235" t="s">
        <v>308</v>
      </c>
      <c r="D78" s="240" t="s">
        <v>296</v>
      </c>
      <c r="E78" s="286"/>
      <c r="F78" s="286"/>
      <c r="G78" s="288"/>
      <c r="H78" s="289"/>
      <c r="I78" s="288" t="s">
        <v>734</v>
      </c>
      <c r="J78" s="290"/>
      <c r="K78" s="291"/>
      <c r="L78" s="286"/>
    </row>
    <row r="79" spans="1:12" x14ac:dyDescent="0.25">
      <c r="A79" s="304"/>
      <c r="B79" s="298" t="s">
        <v>307</v>
      </c>
      <c r="C79" s="298"/>
      <c r="D79" s="298"/>
      <c r="E79" s="299"/>
      <c r="F79" s="299"/>
      <c r="G79" s="300"/>
      <c r="H79" s="301"/>
      <c r="I79" s="300" t="s">
        <v>734</v>
      </c>
      <c r="J79" s="302"/>
      <c r="K79" s="303"/>
      <c r="L79" s="299"/>
    </row>
    <row r="80" spans="1:12" ht="38.25" x14ac:dyDescent="0.25">
      <c r="A80" s="240" t="s">
        <v>306</v>
      </c>
      <c r="B80" s="235" t="s">
        <v>305</v>
      </c>
      <c r="C80" s="235" t="s">
        <v>873</v>
      </c>
      <c r="D80" s="240" t="s">
        <v>125</v>
      </c>
      <c r="E80" s="266"/>
      <c r="F80" s="266"/>
      <c r="G80" s="280"/>
      <c r="H80" s="281"/>
      <c r="I80" s="288" t="s">
        <v>734</v>
      </c>
      <c r="J80" s="282"/>
      <c r="K80" s="283"/>
      <c r="L80" s="266"/>
    </row>
    <row r="81" spans="1:12" ht="25.5" x14ac:dyDescent="0.25">
      <c r="A81" s="240" t="s">
        <v>304</v>
      </c>
      <c r="B81" s="235" t="s">
        <v>303</v>
      </c>
      <c r="C81" s="235" t="s">
        <v>302</v>
      </c>
      <c r="D81" s="240" t="s">
        <v>125</v>
      </c>
      <c r="E81" s="266"/>
      <c r="F81" s="266"/>
      <c r="G81" s="280"/>
      <c r="H81" s="281"/>
      <c r="I81" s="288" t="s">
        <v>734</v>
      </c>
      <c r="J81" s="282"/>
      <c r="K81" s="283"/>
      <c r="L81" s="266"/>
    </row>
    <row r="82" spans="1:12" ht="51" x14ac:dyDescent="0.25">
      <c r="A82" s="240" t="s">
        <v>301</v>
      </c>
      <c r="B82" s="235" t="s">
        <v>300</v>
      </c>
      <c r="C82" s="235" t="s">
        <v>299</v>
      </c>
      <c r="D82" s="240" t="s">
        <v>125</v>
      </c>
      <c r="E82" s="266"/>
      <c r="F82" s="266"/>
      <c r="G82" s="280"/>
      <c r="H82" s="281"/>
      <c r="I82" s="288" t="s">
        <v>734</v>
      </c>
      <c r="J82" s="282"/>
      <c r="K82" s="283"/>
      <c r="L82" s="266"/>
    </row>
    <row r="83" spans="1:12" ht="216.75" x14ac:dyDescent="0.25">
      <c r="A83" s="240" t="s">
        <v>298</v>
      </c>
      <c r="B83" s="235" t="s">
        <v>297</v>
      </c>
      <c r="C83" s="235" t="s">
        <v>823</v>
      </c>
      <c r="D83" s="240" t="s">
        <v>225</v>
      </c>
      <c r="E83" s="266"/>
      <c r="F83" s="266"/>
      <c r="G83" s="280"/>
      <c r="H83" s="281"/>
      <c r="I83" s="288" t="s">
        <v>734</v>
      </c>
      <c r="J83" s="282"/>
      <c r="K83" s="283"/>
      <c r="L83" s="266"/>
    </row>
    <row r="84" spans="1:12" ht="38.25" x14ac:dyDescent="0.25">
      <c r="A84" s="240" t="s">
        <v>295</v>
      </c>
      <c r="B84" s="235" t="s">
        <v>294</v>
      </c>
      <c r="C84" s="235" t="s">
        <v>293</v>
      </c>
      <c r="D84" s="240" t="s">
        <v>125</v>
      </c>
      <c r="E84" s="266"/>
      <c r="F84" s="266"/>
      <c r="G84" s="280"/>
      <c r="H84" s="281"/>
      <c r="I84" s="288" t="s">
        <v>734</v>
      </c>
      <c r="J84" s="282"/>
      <c r="K84" s="283"/>
      <c r="L84" s="266"/>
    </row>
    <row r="85" spans="1:12" x14ac:dyDescent="0.25">
      <c r="A85" s="381" t="s">
        <v>749</v>
      </c>
      <c r="B85" s="382"/>
      <c r="C85" s="382"/>
      <c r="D85" s="306" t="s">
        <v>270</v>
      </c>
      <c r="E85" s="266"/>
      <c r="F85" s="266"/>
      <c r="G85" s="280"/>
      <c r="H85" s="281"/>
      <c r="I85" s="288" t="s">
        <v>734</v>
      </c>
      <c r="J85" s="282"/>
      <c r="K85" s="283"/>
      <c r="L85" s="266"/>
    </row>
    <row r="86" spans="1:12" ht="63.75" x14ac:dyDescent="0.25">
      <c r="A86" s="240" t="s">
        <v>291</v>
      </c>
      <c r="B86" s="241" t="s">
        <v>290</v>
      </c>
      <c r="C86" s="235" t="s">
        <v>824</v>
      </c>
      <c r="D86" s="240" t="s">
        <v>125</v>
      </c>
      <c r="E86" s="266"/>
      <c r="F86" s="266"/>
      <c r="G86" s="280"/>
      <c r="H86" s="281"/>
      <c r="I86" s="288" t="s">
        <v>734</v>
      </c>
      <c r="J86" s="282"/>
      <c r="K86" s="283"/>
      <c r="L86" s="266"/>
    </row>
    <row r="87" spans="1:12" ht="63.75" x14ac:dyDescent="0.25">
      <c r="A87" s="240" t="s">
        <v>289</v>
      </c>
      <c r="B87" s="241" t="s">
        <v>288</v>
      </c>
      <c r="C87" s="235" t="s">
        <v>825</v>
      </c>
      <c r="D87" s="240" t="s">
        <v>125</v>
      </c>
      <c r="E87" s="266"/>
      <c r="F87" s="266"/>
      <c r="G87" s="280"/>
      <c r="H87" s="281"/>
      <c r="I87" s="288" t="s">
        <v>734</v>
      </c>
      <c r="J87" s="282"/>
      <c r="K87" s="283"/>
      <c r="L87" s="266"/>
    </row>
    <row r="88" spans="1:12" ht="38.25" x14ac:dyDescent="0.25">
      <c r="A88" s="240" t="s">
        <v>287</v>
      </c>
      <c r="B88" s="241" t="s">
        <v>286</v>
      </c>
      <c r="C88" s="235" t="s">
        <v>826</v>
      </c>
      <c r="D88" s="240" t="s">
        <v>125</v>
      </c>
      <c r="E88" s="266"/>
      <c r="F88" s="266"/>
      <c r="G88" s="280"/>
      <c r="H88" s="281"/>
      <c r="I88" s="288" t="s">
        <v>734</v>
      </c>
      <c r="J88" s="282"/>
      <c r="K88" s="283"/>
      <c r="L88" s="266"/>
    </row>
    <row r="89" spans="1:12" ht="38.25" x14ac:dyDescent="0.25">
      <c r="A89" s="240" t="s">
        <v>285</v>
      </c>
      <c r="B89" s="241" t="s">
        <v>284</v>
      </c>
      <c r="C89" s="235" t="s">
        <v>827</v>
      </c>
      <c r="D89" s="240" t="s">
        <v>125</v>
      </c>
      <c r="E89" s="266"/>
      <c r="F89" s="266"/>
      <c r="G89" s="280"/>
      <c r="H89" s="281"/>
      <c r="I89" s="288" t="s">
        <v>734</v>
      </c>
      <c r="J89" s="282"/>
      <c r="K89" s="283"/>
      <c r="L89" s="266"/>
    </row>
    <row r="90" spans="1:12" ht="38.25" x14ac:dyDescent="0.25">
      <c r="A90" s="240" t="s">
        <v>283</v>
      </c>
      <c r="B90" s="241" t="s">
        <v>282</v>
      </c>
      <c r="C90" s="235" t="s">
        <v>828</v>
      </c>
      <c r="D90" s="240" t="s">
        <v>125</v>
      </c>
      <c r="E90" s="266"/>
      <c r="F90" s="266"/>
      <c r="G90" s="280"/>
      <c r="H90" s="281"/>
      <c r="I90" s="288" t="s">
        <v>734</v>
      </c>
      <c r="J90" s="282"/>
      <c r="K90" s="283"/>
      <c r="L90" s="266"/>
    </row>
    <row r="91" spans="1:12" ht="38.25" x14ac:dyDescent="0.25">
      <c r="A91" s="240" t="s">
        <v>281</v>
      </c>
      <c r="B91" s="241" t="s">
        <v>280</v>
      </c>
      <c r="C91" s="235" t="s">
        <v>829</v>
      </c>
      <c r="D91" s="240" t="s">
        <v>125</v>
      </c>
      <c r="E91" s="266"/>
      <c r="F91" s="266"/>
      <c r="G91" s="280"/>
      <c r="H91" s="281"/>
      <c r="I91" s="288" t="s">
        <v>734</v>
      </c>
      <c r="J91" s="282"/>
      <c r="K91" s="283"/>
      <c r="L91" s="266"/>
    </row>
    <row r="92" spans="1:12" ht="51" x14ac:dyDescent="0.25">
      <c r="A92" s="240" t="s">
        <v>279</v>
      </c>
      <c r="B92" s="241" t="s">
        <v>278</v>
      </c>
      <c r="C92" s="235" t="s">
        <v>830</v>
      </c>
      <c r="D92" s="240" t="s">
        <v>125</v>
      </c>
      <c r="E92" s="266"/>
      <c r="F92" s="266"/>
      <c r="G92" s="280"/>
      <c r="H92" s="281"/>
      <c r="I92" s="288" t="s">
        <v>734</v>
      </c>
      <c r="J92" s="282"/>
      <c r="K92" s="283"/>
      <c r="L92" s="266"/>
    </row>
    <row r="93" spans="1:12" ht="38.25" x14ac:dyDescent="0.25">
      <c r="A93" s="240" t="s">
        <v>277</v>
      </c>
      <c r="B93" s="241" t="s">
        <v>276</v>
      </c>
      <c r="C93" s="235" t="s">
        <v>831</v>
      </c>
      <c r="D93" s="240" t="s">
        <v>125</v>
      </c>
      <c r="E93" s="266"/>
      <c r="F93" s="266"/>
      <c r="G93" s="280"/>
      <c r="H93" s="281"/>
      <c r="I93" s="288" t="s">
        <v>734</v>
      </c>
      <c r="J93" s="282"/>
      <c r="K93" s="283"/>
      <c r="L93" s="266"/>
    </row>
    <row r="94" spans="1:12" ht="38.25" x14ac:dyDescent="0.25">
      <c r="A94" s="240" t="s">
        <v>275</v>
      </c>
      <c r="B94" s="241" t="s">
        <v>274</v>
      </c>
      <c r="C94" s="235" t="s">
        <v>832</v>
      </c>
      <c r="D94" s="240" t="s">
        <v>125</v>
      </c>
      <c r="E94" s="266"/>
      <c r="F94" s="266"/>
      <c r="G94" s="280"/>
      <c r="H94" s="281"/>
      <c r="I94" s="288" t="s">
        <v>734</v>
      </c>
      <c r="J94" s="282"/>
      <c r="K94" s="283"/>
      <c r="L94" s="266"/>
    </row>
    <row r="95" spans="1:12" ht="51" x14ac:dyDescent="0.25">
      <c r="A95" s="240" t="s">
        <v>273</v>
      </c>
      <c r="B95" s="241" t="s">
        <v>272</v>
      </c>
      <c r="C95" s="235" t="s">
        <v>833</v>
      </c>
      <c r="D95" s="240" t="s">
        <v>125</v>
      </c>
      <c r="E95" s="266"/>
      <c r="F95" s="266"/>
      <c r="G95" s="280"/>
      <c r="H95" s="281"/>
      <c r="I95" s="288" t="s">
        <v>734</v>
      </c>
      <c r="J95" s="282"/>
      <c r="K95" s="283"/>
      <c r="L95" s="266"/>
    </row>
    <row r="96" spans="1:12" x14ac:dyDescent="0.25">
      <c r="A96" s="381" t="s">
        <v>750</v>
      </c>
      <c r="B96" s="382"/>
      <c r="C96" s="382"/>
      <c r="D96" s="306" t="s">
        <v>270</v>
      </c>
      <c r="E96" s="266"/>
      <c r="F96" s="266"/>
      <c r="G96" s="280"/>
      <c r="H96" s="281"/>
      <c r="I96" s="288" t="s">
        <v>734</v>
      </c>
      <c r="J96" s="282"/>
      <c r="K96" s="283"/>
      <c r="L96" s="266"/>
    </row>
    <row r="97" spans="1:12" ht="63.75" x14ac:dyDescent="0.25">
      <c r="A97" s="240" t="s">
        <v>268</v>
      </c>
      <c r="B97" s="241" t="s">
        <v>267</v>
      </c>
      <c r="C97" s="235" t="s">
        <v>853</v>
      </c>
      <c r="D97" s="240" t="s">
        <v>125</v>
      </c>
      <c r="E97" s="266"/>
      <c r="F97" s="266"/>
      <c r="G97" s="280"/>
      <c r="H97" s="281"/>
      <c r="I97" s="288" t="s">
        <v>734</v>
      </c>
      <c r="J97" s="282"/>
      <c r="K97" s="283"/>
      <c r="L97" s="266"/>
    </row>
    <row r="98" spans="1:12" ht="63.75" x14ac:dyDescent="0.25">
      <c r="A98" s="240" t="s">
        <v>266</v>
      </c>
      <c r="B98" s="241" t="s">
        <v>265</v>
      </c>
      <c r="C98" s="235" t="s">
        <v>854</v>
      </c>
      <c r="D98" s="240" t="s">
        <v>125</v>
      </c>
      <c r="E98" s="266"/>
      <c r="F98" s="266"/>
      <c r="G98" s="280"/>
      <c r="H98" s="281"/>
      <c r="I98" s="288" t="s">
        <v>734</v>
      </c>
      <c r="J98" s="282"/>
      <c r="K98" s="283"/>
      <c r="L98" s="266"/>
    </row>
    <row r="99" spans="1:12" ht="51" x14ac:dyDescent="0.25">
      <c r="A99" s="240" t="s">
        <v>264</v>
      </c>
      <c r="B99" s="241" t="s">
        <v>263</v>
      </c>
      <c r="C99" s="235" t="s">
        <v>855</v>
      </c>
      <c r="D99" s="240" t="s">
        <v>125</v>
      </c>
      <c r="E99" s="266"/>
      <c r="F99" s="266"/>
      <c r="G99" s="280"/>
      <c r="H99" s="281"/>
      <c r="I99" s="288" t="s">
        <v>734</v>
      </c>
      <c r="J99" s="282"/>
      <c r="K99" s="283"/>
      <c r="L99" s="266"/>
    </row>
    <row r="100" spans="1:12" ht="51" x14ac:dyDescent="0.25">
      <c r="A100" s="240" t="s">
        <v>262</v>
      </c>
      <c r="B100" s="241" t="s">
        <v>261</v>
      </c>
      <c r="C100" s="235" t="s">
        <v>856</v>
      </c>
      <c r="D100" s="240" t="s">
        <v>125</v>
      </c>
      <c r="E100" s="266"/>
      <c r="F100" s="266"/>
      <c r="G100" s="280"/>
      <c r="H100" s="281"/>
      <c r="I100" s="288" t="s">
        <v>734</v>
      </c>
      <c r="J100" s="282"/>
      <c r="K100" s="283"/>
      <c r="L100" s="266"/>
    </row>
    <row r="101" spans="1:12" ht="63.75" x14ac:dyDescent="0.25">
      <c r="A101" s="240" t="s">
        <v>260</v>
      </c>
      <c r="B101" s="241" t="s">
        <v>259</v>
      </c>
      <c r="C101" s="235" t="s">
        <v>258</v>
      </c>
      <c r="D101" s="240" t="s">
        <v>125</v>
      </c>
      <c r="E101" s="266"/>
      <c r="F101" s="266"/>
      <c r="G101" s="280"/>
      <c r="H101" s="281"/>
      <c r="I101" s="288" t="s">
        <v>734</v>
      </c>
      <c r="J101" s="282"/>
      <c r="K101" s="283"/>
      <c r="L101" s="266"/>
    </row>
    <row r="102" spans="1:12" ht="25.5" x14ac:dyDescent="0.25">
      <c r="A102" s="240" t="s">
        <v>257</v>
      </c>
      <c r="B102" s="241" t="s">
        <v>256</v>
      </c>
      <c r="C102" s="235" t="s">
        <v>255</v>
      </c>
      <c r="D102" s="240" t="s">
        <v>125</v>
      </c>
      <c r="E102" s="266"/>
      <c r="F102" s="266"/>
      <c r="G102" s="280"/>
      <c r="H102" s="281"/>
      <c r="I102" s="288" t="s">
        <v>734</v>
      </c>
      <c r="J102" s="282"/>
      <c r="K102" s="283"/>
      <c r="L102" s="266"/>
    </row>
    <row r="103" spans="1:12" ht="76.5" x14ac:dyDescent="0.25">
      <c r="A103" s="240" t="s">
        <v>254</v>
      </c>
      <c r="B103" s="241" t="s">
        <v>253</v>
      </c>
      <c r="C103" s="235" t="s">
        <v>834</v>
      </c>
      <c r="D103" s="240" t="s">
        <v>125</v>
      </c>
      <c r="E103" s="266"/>
      <c r="F103" s="266"/>
      <c r="G103" s="280"/>
      <c r="H103" s="281"/>
      <c r="I103" s="288" t="s">
        <v>734</v>
      </c>
      <c r="J103" s="282"/>
      <c r="K103" s="283"/>
      <c r="L103" s="266"/>
    </row>
    <row r="104" spans="1:12" ht="38.25" x14ac:dyDescent="0.25">
      <c r="A104" s="240" t="s">
        <v>252</v>
      </c>
      <c r="B104" s="241" t="s">
        <v>251</v>
      </c>
      <c r="C104" s="235" t="s">
        <v>250</v>
      </c>
      <c r="D104" s="240" t="s">
        <v>125</v>
      </c>
      <c r="E104" s="266"/>
      <c r="F104" s="266"/>
      <c r="G104" s="280"/>
      <c r="H104" s="281"/>
      <c r="I104" s="288" t="s">
        <v>734</v>
      </c>
      <c r="J104" s="282"/>
      <c r="K104" s="283"/>
      <c r="L104" s="266"/>
    </row>
    <row r="105" spans="1:12" ht="63.75" x14ac:dyDescent="0.25">
      <c r="A105" s="240" t="s">
        <v>249</v>
      </c>
      <c r="B105" s="241" t="s">
        <v>248</v>
      </c>
      <c r="C105" s="235" t="s">
        <v>247</v>
      </c>
      <c r="D105" s="240" t="s">
        <v>125</v>
      </c>
      <c r="E105" s="266"/>
      <c r="F105" s="266"/>
      <c r="G105" s="280"/>
      <c r="H105" s="281"/>
      <c r="I105" s="288" t="s">
        <v>734</v>
      </c>
      <c r="J105" s="282"/>
      <c r="K105" s="283"/>
      <c r="L105" s="266"/>
    </row>
    <row r="106" spans="1:12" ht="76.5" x14ac:dyDescent="0.25">
      <c r="A106" s="240" t="s">
        <v>246</v>
      </c>
      <c r="B106" s="241" t="s">
        <v>245</v>
      </c>
      <c r="C106" s="235" t="s">
        <v>244</v>
      </c>
      <c r="D106" s="240" t="s">
        <v>125</v>
      </c>
      <c r="E106" s="266"/>
      <c r="F106" s="266"/>
      <c r="G106" s="280"/>
      <c r="H106" s="281"/>
      <c r="I106" s="288" t="s">
        <v>734</v>
      </c>
      <c r="J106" s="282"/>
      <c r="K106" s="283"/>
      <c r="L106" s="266"/>
    </row>
    <row r="107" spans="1:12" ht="25.5" x14ac:dyDescent="0.25">
      <c r="A107" s="240" t="s">
        <v>243</v>
      </c>
      <c r="B107" s="241" t="s">
        <v>242</v>
      </c>
      <c r="C107" s="235" t="s">
        <v>241</v>
      </c>
      <c r="D107" s="240" t="s">
        <v>125</v>
      </c>
      <c r="E107" s="266"/>
      <c r="F107" s="266"/>
      <c r="G107" s="280"/>
      <c r="H107" s="281"/>
      <c r="I107" s="288" t="s">
        <v>734</v>
      </c>
      <c r="J107" s="282"/>
      <c r="K107" s="283"/>
      <c r="L107" s="266"/>
    </row>
    <row r="108" spans="1:12" x14ac:dyDescent="0.25">
      <c r="A108" s="270" t="s">
        <v>751</v>
      </c>
      <c r="B108" s="307" t="s">
        <v>752</v>
      </c>
      <c r="C108" s="271"/>
      <c r="D108" s="271"/>
      <c r="E108" s="273"/>
      <c r="F108" s="273"/>
      <c r="G108" s="284" t="s">
        <v>734</v>
      </c>
      <c r="H108" s="285" t="s">
        <v>734</v>
      </c>
      <c r="I108" s="274"/>
      <c r="J108" s="276"/>
      <c r="K108" s="277"/>
      <c r="L108" s="273"/>
    </row>
    <row r="109" spans="1:12" ht="25.5" x14ac:dyDescent="0.25">
      <c r="A109" s="235" t="s">
        <v>146</v>
      </c>
      <c r="B109" s="238" t="s">
        <v>145</v>
      </c>
      <c r="C109" s="238" t="s">
        <v>144</v>
      </c>
      <c r="D109" s="235" t="s">
        <v>23</v>
      </c>
      <c r="E109" s="286"/>
      <c r="F109" s="286"/>
      <c r="G109" s="288" t="s">
        <v>734</v>
      </c>
      <c r="H109" s="289"/>
      <c r="I109" s="288"/>
      <c r="J109" s="290"/>
      <c r="K109" s="291"/>
      <c r="L109" s="286"/>
    </row>
    <row r="110" spans="1:12" ht="25.5" x14ac:dyDescent="0.25">
      <c r="A110" s="235" t="s">
        <v>143</v>
      </c>
      <c r="B110" s="235" t="s">
        <v>142</v>
      </c>
      <c r="C110" s="235" t="s">
        <v>141</v>
      </c>
      <c r="D110" s="235" t="s">
        <v>23</v>
      </c>
      <c r="E110" s="286"/>
      <c r="F110" s="286"/>
      <c r="G110" s="288" t="s">
        <v>734</v>
      </c>
      <c r="H110" s="289"/>
      <c r="I110" s="288"/>
      <c r="J110" s="290"/>
      <c r="K110" s="291"/>
      <c r="L110" s="286"/>
    </row>
    <row r="111" spans="1:12" ht="38.25" x14ac:dyDescent="0.25">
      <c r="A111" s="308" t="s">
        <v>692</v>
      </c>
      <c r="B111" s="309" t="s">
        <v>879</v>
      </c>
      <c r="C111" s="310" t="s">
        <v>797</v>
      </c>
      <c r="D111" s="311"/>
      <c r="E111" s="286"/>
      <c r="F111" s="286"/>
      <c r="G111" s="292"/>
      <c r="H111" s="312" t="s">
        <v>734</v>
      </c>
      <c r="I111" s="288"/>
      <c r="J111" s="290"/>
      <c r="K111" s="291"/>
      <c r="L111" s="286"/>
    </row>
    <row r="112" spans="1:12" x14ac:dyDescent="0.25">
      <c r="A112" s="270" t="s">
        <v>753</v>
      </c>
      <c r="B112" s="307" t="s">
        <v>754</v>
      </c>
      <c r="C112" s="271"/>
      <c r="D112" s="271"/>
      <c r="E112" s="273"/>
      <c r="F112" s="273"/>
      <c r="G112" s="274"/>
      <c r="H112" s="275"/>
      <c r="I112" s="274"/>
      <c r="J112" s="293" t="s">
        <v>734</v>
      </c>
      <c r="K112" s="277"/>
      <c r="L112" s="273"/>
    </row>
    <row r="113" spans="1:12" ht="191.25" x14ac:dyDescent="0.25">
      <c r="A113" s="278" t="s">
        <v>690</v>
      </c>
      <c r="B113" s="239" t="s">
        <v>755</v>
      </c>
      <c r="C113" s="279" t="s">
        <v>798</v>
      </c>
      <c r="D113" s="239"/>
      <c r="E113" s="266"/>
      <c r="F113" s="266"/>
      <c r="G113" s="280"/>
      <c r="H113" s="281"/>
      <c r="I113" s="280"/>
      <c r="J113" s="282" t="s">
        <v>734</v>
      </c>
      <c r="K113" s="283"/>
      <c r="L113" s="266"/>
    </row>
    <row r="114" spans="1:12" ht="25.5" x14ac:dyDescent="0.25">
      <c r="A114" s="270" t="s">
        <v>756</v>
      </c>
      <c r="B114" s="271" t="s">
        <v>757</v>
      </c>
      <c r="C114" s="271"/>
      <c r="D114" s="271"/>
      <c r="E114" s="273"/>
      <c r="F114" s="273"/>
      <c r="G114" s="274"/>
      <c r="H114" s="275"/>
      <c r="I114" s="274"/>
      <c r="J114" s="276"/>
      <c r="K114" s="294" t="s">
        <v>734</v>
      </c>
      <c r="L114" s="273"/>
    </row>
    <row r="115" spans="1:12" ht="51" x14ac:dyDescent="0.25">
      <c r="A115" s="278" t="s">
        <v>758</v>
      </c>
      <c r="B115" s="239" t="s">
        <v>759</v>
      </c>
      <c r="C115" s="279" t="s">
        <v>799</v>
      </c>
      <c r="D115" s="239"/>
      <c r="E115" s="266"/>
      <c r="F115" s="266"/>
      <c r="G115" s="280"/>
      <c r="H115" s="281"/>
      <c r="I115" s="280"/>
      <c r="J115" s="282"/>
      <c r="K115" s="283" t="s">
        <v>734</v>
      </c>
      <c r="L115" s="266"/>
    </row>
    <row r="116" spans="1:12" x14ac:dyDescent="0.25">
      <c r="A116" s="270" t="s">
        <v>760</v>
      </c>
      <c r="B116" s="307" t="s">
        <v>761</v>
      </c>
      <c r="C116" s="271"/>
      <c r="D116" s="271"/>
      <c r="E116" s="272" t="s">
        <v>734</v>
      </c>
      <c r="F116" s="272" t="s">
        <v>734</v>
      </c>
      <c r="G116" s="284" t="s">
        <v>734</v>
      </c>
      <c r="H116" s="285"/>
      <c r="I116" s="284"/>
      <c r="J116" s="293"/>
      <c r="K116" s="294"/>
      <c r="L116" s="272" t="s">
        <v>734</v>
      </c>
    </row>
    <row r="117" spans="1:12" ht="25.5" x14ac:dyDescent="0.25">
      <c r="A117" s="313" t="s">
        <v>732</v>
      </c>
      <c r="B117" s="314" t="s">
        <v>762</v>
      </c>
      <c r="C117" s="315" t="s">
        <v>796</v>
      </c>
      <c r="D117" s="235" t="s">
        <v>23</v>
      </c>
      <c r="E117" s="287" t="s">
        <v>734</v>
      </c>
      <c r="F117" s="286"/>
      <c r="G117" s="292"/>
      <c r="H117" s="289"/>
      <c r="I117" s="292"/>
      <c r="J117" s="290"/>
      <c r="K117" s="291"/>
      <c r="L117" s="286"/>
    </row>
    <row r="118" spans="1:12" ht="25.5" x14ac:dyDescent="0.25">
      <c r="A118" s="235" t="s">
        <v>703</v>
      </c>
      <c r="B118" s="235" t="s">
        <v>423</v>
      </c>
      <c r="C118" s="235" t="s">
        <v>805</v>
      </c>
      <c r="D118" s="235" t="s">
        <v>23</v>
      </c>
      <c r="E118" s="286"/>
      <c r="F118" s="287"/>
      <c r="G118" s="288" t="s">
        <v>734</v>
      </c>
      <c r="H118" s="289"/>
      <c r="I118" s="288"/>
      <c r="J118" s="290"/>
      <c r="K118" s="291"/>
      <c r="L118" s="287"/>
    </row>
    <row r="119" spans="1:12" ht="68.45" customHeight="1" x14ac:dyDescent="0.25">
      <c r="A119" s="235" t="s">
        <v>704</v>
      </c>
      <c r="B119" s="235" t="s">
        <v>422</v>
      </c>
      <c r="C119" s="235" t="s">
        <v>806</v>
      </c>
      <c r="D119" s="235" t="s">
        <v>23</v>
      </c>
      <c r="E119" s="286"/>
      <c r="F119" s="287"/>
      <c r="G119" s="288" t="s">
        <v>734</v>
      </c>
      <c r="H119" s="289"/>
      <c r="I119" s="288"/>
      <c r="J119" s="290"/>
      <c r="K119" s="291"/>
      <c r="L119" s="287"/>
    </row>
    <row r="120" spans="1:12" ht="43.5" customHeight="1" x14ac:dyDescent="0.25">
      <c r="A120" s="235" t="s">
        <v>705</v>
      </c>
      <c r="B120" s="235" t="s">
        <v>706</v>
      </c>
      <c r="C120" s="235" t="s">
        <v>786</v>
      </c>
      <c r="D120" s="235" t="s">
        <v>23</v>
      </c>
      <c r="E120" s="286"/>
      <c r="F120" s="287"/>
      <c r="G120" s="288" t="s">
        <v>734</v>
      </c>
      <c r="H120" s="289"/>
      <c r="I120" s="288"/>
      <c r="J120" s="290"/>
      <c r="K120" s="291"/>
      <c r="L120" s="287"/>
    </row>
    <row r="121" spans="1:12" ht="30.6" customHeight="1" x14ac:dyDescent="0.25">
      <c r="A121" s="235" t="s">
        <v>702</v>
      </c>
      <c r="B121" s="235" t="s">
        <v>421</v>
      </c>
      <c r="C121" s="235" t="s">
        <v>807</v>
      </c>
      <c r="D121" s="235" t="s">
        <v>23</v>
      </c>
      <c r="E121" s="266"/>
      <c r="F121" s="287"/>
      <c r="G121" s="288" t="s">
        <v>734</v>
      </c>
      <c r="H121" s="289"/>
      <c r="I121" s="288"/>
      <c r="J121" s="290"/>
      <c r="K121" s="291"/>
      <c r="L121" s="287"/>
    </row>
    <row r="122" spans="1:12" ht="29.1" customHeight="1" x14ac:dyDescent="0.25">
      <c r="A122" s="235" t="s">
        <v>430</v>
      </c>
      <c r="B122" s="238" t="s">
        <v>428</v>
      </c>
      <c r="C122" s="238" t="s">
        <v>427</v>
      </c>
      <c r="D122" s="235" t="s">
        <v>121</v>
      </c>
      <c r="E122" s="266"/>
      <c r="F122" s="287"/>
      <c r="G122" s="288"/>
      <c r="H122" s="289"/>
      <c r="I122" s="288"/>
      <c r="J122" s="290"/>
      <c r="K122" s="291"/>
      <c r="L122" s="287" t="s">
        <v>734</v>
      </c>
    </row>
    <row r="123" spans="1:12" ht="29.1" customHeight="1" x14ac:dyDescent="0.25">
      <c r="A123" s="235" t="s">
        <v>429</v>
      </c>
      <c r="B123" s="238" t="s">
        <v>425</v>
      </c>
      <c r="C123" s="238" t="s">
        <v>424</v>
      </c>
      <c r="D123" s="235" t="s">
        <v>121</v>
      </c>
      <c r="E123" s="266"/>
      <c r="F123" s="287"/>
      <c r="G123" s="288"/>
      <c r="H123" s="289"/>
      <c r="I123" s="288"/>
      <c r="J123" s="290"/>
      <c r="K123" s="291"/>
      <c r="L123" s="287" t="s">
        <v>734</v>
      </c>
    </row>
    <row r="124" spans="1:12" x14ac:dyDescent="0.25">
      <c r="A124" s="270" t="s">
        <v>734</v>
      </c>
      <c r="B124" s="271" t="s">
        <v>763</v>
      </c>
      <c r="C124" s="271"/>
      <c r="D124" s="271"/>
      <c r="E124" s="273"/>
      <c r="F124" s="272" t="s">
        <v>734</v>
      </c>
      <c r="G124" s="284" t="s">
        <v>734</v>
      </c>
      <c r="H124" s="285"/>
      <c r="I124" s="284" t="s">
        <v>734</v>
      </c>
      <c r="J124" s="276"/>
      <c r="K124" s="277"/>
      <c r="L124" s="273"/>
    </row>
    <row r="125" spans="1:12" ht="72.95" customHeight="1" x14ac:dyDescent="0.25">
      <c r="A125" s="235" t="s">
        <v>115</v>
      </c>
      <c r="B125" s="235" t="s">
        <v>114</v>
      </c>
      <c r="C125" s="235" t="s">
        <v>861</v>
      </c>
      <c r="D125" s="235" t="s">
        <v>23</v>
      </c>
      <c r="E125" s="266"/>
      <c r="F125" s="266" t="s">
        <v>734</v>
      </c>
      <c r="G125" s="280"/>
      <c r="H125" s="281"/>
      <c r="I125" s="280"/>
      <c r="J125" s="282"/>
      <c r="K125" s="283"/>
      <c r="L125" s="266"/>
    </row>
    <row r="126" spans="1:12" ht="30.6" customHeight="1" x14ac:dyDescent="0.25">
      <c r="A126" s="265" t="s">
        <v>113</v>
      </c>
      <c r="B126" s="235" t="s">
        <v>112</v>
      </c>
      <c r="C126" s="235" t="s">
        <v>111</v>
      </c>
      <c r="D126" s="265" t="s">
        <v>94</v>
      </c>
      <c r="E126" s="266"/>
      <c r="F126" s="266" t="s">
        <v>734</v>
      </c>
      <c r="G126" s="280"/>
      <c r="H126" s="281"/>
      <c r="I126" s="280"/>
      <c r="J126" s="282"/>
      <c r="K126" s="283"/>
      <c r="L126" s="266"/>
    </row>
    <row r="127" spans="1:12" ht="30.95" customHeight="1" x14ac:dyDescent="0.25">
      <c r="A127" s="265" t="s">
        <v>110</v>
      </c>
      <c r="B127" s="235" t="s">
        <v>109</v>
      </c>
      <c r="C127" s="235" t="s">
        <v>862</v>
      </c>
      <c r="D127" s="265" t="s">
        <v>23</v>
      </c>
      <c r="E127" s="266"/>
      <c r="F127" s="266" t="s">
        <v>734</v>
      </c>
      <c r="G127" s="280"/>
      <c r="H127" s="281"/>
      <c r="I127" s="280"/>
      <c r="J127" s="282"/>
      <c r="K127" s="283"/>
      <c r="L127" s="266"/>
    </row>
    <row r="128" spans="1:12" ht="43.5" customHeight="1" x14ac:dyDescent="0.25">
      <c r="A128" s="265" t="s">
        <v>108</v>
      </c>
      <c r="B128" s="235" t="s">
        <v>107</v>
      </c>
      <c r="C128" s="236" t="s">
        <v>863</v>
      </c>
      <c r="D128" s="265" t="s">
        <v>23</v>
      </c>
      <c r="E128" s="266"/>
      <c r="F128" s="266" t="s">
        <v>734</v>
      </c>
      <c r="G128" s="280"/>
      <c r="H128" s="281"/>
      <c r="I128" s="280"/>
      <c r="J128" s="282"/>
      <c r="K128" s="283"/>
      <c r="L128" s="266"/>
    </row>
    <row r="129" spans="1:12" ht="48.95" customHeight="1" x14ac:dyDescent="0.25">
      <c r="A129" s="265" t="s">
        <v>106</v>
      </c>
      <c r="B129" s="235" t="s">
        <v>105</v>
      </c>
      <c r="C129" s="236" t="s">
        <v>104</v>
      </c>
      <c r="D129" s="265" t="s">
        <v>23</v>
      </c>
      <c r="E129" s="266"/>
      <c r="F129" s="266" t="s">
        <v>734</v>
      </c>
      <c r="G129" s="280"/>
      <c r="H129" s="281"/>
      <c r="I129" s="280"/>
      <c r="J129" s="282"/>
      <c r="K129" s="283"/>
      <c r="L129" s="266"/>
    </row>
    <row r="130" spans="1:12" ht="42.6" customHeight="1" x14ac:dyDescent="0.25">
      <c r="A130" s="265" t="s">
        <v>103</v>
      </c>
      <c r="B130" s="235" t="s">
        <v>102</v>
      </c>
      <c r="C130" s="236" t="s">
        <v>101</v>
      </c>
      <c r="D130" s="265" t="s">
        <v>23</v>
      </c>
      <c r="E130" s="266"/>
      <c r="F130" s="266" t="s">
        <v>734</v>
      </c>
      <c r="G130" s="280"/>
      <c r="H130" s="281"/>
      <c r="I130" s="280"/>
      <c r="J130" s="282"/>
      <c r="K130" s="283"/>
      <c r="L130" s="266"/>
    </row>
    <row r="131" spans="1:12" ht="31.5" customHeight="1" x14ac:dyDescent="0.25">
      <c r="A131" s="265" t="s">
        <v>100</v>
      </c>
      <c r="B131" s="235" t="s">
        <v>99</v>
      </c>
      <c r="C131" s="236" t="s">
        <v>98</v>
      </c>
      <c r="D131" s="265" t="s">
        <v>94</v>
      </c>
      <c r="E131" s="266"/>
      <c r="F131" s="266" t="s">
        <v>734</v>
      </c>
      <c r="G131" s="280"/>
      <c r="H131" s="281"/>
      <c r="I131" s="280"/>
      <c r="J131" s="282"/>
      <c r="K131" s="283"/>
      <c r="L131" s="266"/>
    </row>
    <row r="132" spans="1:12" ht="45.6" customHeight="1" x14ac:dyDescent="0.25">
      <c r="A132" s="265" t="s">
        <v>97</v>
      </c>
      <c r="B132" s="235" t="s">
        <v>96</v>
      </c>
      <c r="C132" s="236" t="s">
        <v>95</v>
      </c>
      <c r="D132" s="265" t="s">
        <v>94</v>
      </c>
      <c r="E132" s="266"/>
      <c r="F132" s="266" t="s">
        <v>734</v>
      </c>
      <c r="G132" s="280"/>
      <c r="H132" s="281"/>
      <c r="I132" s="280"/>
      <c r="J132" s="282"/>
      <c r="K132" s="283"/>
      <c r="L132" s="266"/>
    </row>
    <row r="133" spans="1:12" ht="26.25" x14ac:dyDescent="0.25">
      <c r="A133" s="265" t="s">
        <v>93</v>
      </c>
      <c r="B133" s="235" t="s">
        <v>92</v>
      </c>
      <c r="C133" s="236" t="s">
        <v>864</v>
      </c>
      <c r="D133" s="265" t="s">
        <v>23</v>
      </c>
      <c r="E133" s="266"/>
      <c r="F133" s="266" t="s">
        <v>734</v>
      </c>
      <c r="G133" s="280"/>
      <c r="H133" s="281"/>
      <c r="I133" s="280"/>
      <c r="J133" s="282"/>
      <c r="K133" s="283"/>
      <c r="L133" s="266"/>
    </row>
    <row r="134" spans="1:12" ht="84.6" customHeight="1" x14ac:dyDescent="0.25">
      <c r="A134" s="265" t="s">
        <v>696</v>
      </c>
      <c r="B134" s="235" t="s">
        <v>778</v>
      </c>
      <c r="C134" s="321" t="s">
        <v>880</v>
      </c>
      <c r="D134" s="265" t="s">
        <v>94</v>
      </c>
      <c r="E134" s="266"/>
      <c r="F134" s="266" t="s">
        <v>734</v>
      </c>
      <c r="G134" s="280"/>
      <c r="H134" s="281"/>
      <c r="I134" s="280"/>
      <c r="J134" s="282"/>
      <c r="K134" s="283"/>
      <c r="L134" s="266"/>
    </row>
    <row r="135" spans="1:12" ht="64.5" x14ac:dyDescent="0.25">
      <c r="A135" s="265" t="s">
        <v>697</v>
      </c>
      <c r="B135" s="235" t="s">
        <v>779</v>
      </c>
      <c r="C135" s="236" t="s">
        <v>865</v>
      </c>
      <c r="D135" s="265" t="s">
        <v>23</v>
      </c>
      <c r="E135" s="266"/>
      <c r="F135" s="266" t="s">
        <v>734</v>
      </c>
      <c r="G135" s="280"/>
      <c r="H135" s="281"/>
      <c r="I135" s="280"/>
      <c r="J135" s="282"/>
      <c r="K135" s="283"/>
      <c r="L135" s="266"/>
    </row>
    <row r="136" spans="1:12" ht="47.45" customHeight="1" x14ac:dyDescent="0.25">
      <c r="A136" s="235" t="s">
        <v>780</v>
      </c>
      <c r="B136" s="236" t="s">
        <v>701</v>
      </c>
      <c r="C136" s="323" t="s">
        <v>884</v>
      </c>
      <c r="D136" s="265" t="s">
        <v>94</v>
      </c>
      <c r="E136" s="266"/>
      <c r="F136" s="266" t="s">
        <v>734</v>
      </c>
      <c r="G136" s="280"/>
      <c r="H136" s="281"/>
      <c r="I136" s="280"/>
      <c r="J136" s="282"/>
      <c r="K136" s="283"/>
      <c r="L136" s="266"/>
    </row>
    <row r="137" spans="1:12" ht="39" x14ac:dyDescent="0.25">
      <c r="A137" s="235" t="s">
        <v>781</v>
      </c>
      <c r="B137" s="236" t="s">
        <v>699</v>
      </c>
      <c r="C137" s="236" t="s">
        <v>784</v>
      </c>
      <c r="D137" s="265" t="s">
        <v>23</v>
      </c>
      <c r="E137" s="266"/>
      <c r="F137" s="266" t="s">
        <v>734</v>
      </c>
      <c r="G137" s="280"/>
      <c r="H137" s="281"/>
      <c r="I137" s="280"/>
      <c r="J137" s="282"/>
      <c r="K137" s="283"/>
      <c r="L137" s="266"/>
    </row>
    <row r="138" spans="1:12" ht="51.75" x14ac:dyDescent="0.25">
      <c r="A138" s="235" t="s">
        <v>783</v>
      </c>
      <c r="B138" s="240" t="s">
        <v>700</v>
      </c>
      <c r="C138" s="236" t="s">
        <v>695</v>
      </c>
      <c r="D138" s="235" t="s">
        <v>23</v>
      </c>
      <c r="E138" s="266"/>
      <c r="F138" s="266" t="s">
        <v>734</v>
      </c>
      <c r="G138" s="280"/>
      <c r="H138" s="281"/>
      <c r="I138" s="280"/>
      <c r="J138" s="282"/>
      <c r="K138" s="283"/>
      <c r="L138" s="266"/>
    </row>
    <row r="139" spans="1:12" ht="39" x14ac:dyDescent="0.25">
      <c r="A139" s="235" t="s">
        <v>138</v>
      </c>
      <c r="B139" s="236" t="s">
        <v>137</v>
      </c>
      <c r="C139" s="236" t="s">
        <v>136</v>
      </c>
      <c r="D139" s="265" t="s">
        <v>94</v>
      </c>
      <c r="E139" s="266"/>
      <c r="F139" s="266"/>
      <c r="G139" s="280" t="s">
        <v>734</v>
      </c>
      <c r="H139" s="281"/>
      <c r="I139" s="280"/>
      <c r="J139" s="282"/>
      <c r="K139" s="283"/>
      <c r="L139" s="266"/>
    </row>
    <row r="140" spans="1:12" ht="25.5" x14ac:dyDescent="0.25">
      <c r="A140" s="240" t="s">
        <v>237</v>
      </c>
      <c r="B140" s="235" t="s">
        <v>236</v>
      </c>
      <c r="C140" s="241" t="s">
        <v>235</v>
      </c>
      <c r="D140" s="240" t="s">
        <v>125</v>
      </c>
      <c r="E140" s="266"/>
      <c r="F140" s="266"/>
      <c r="G140" s="280"/>
      <c r="H140" s="281"/>
      <c r="I140" s="280" t="s">
        <v>734</v>
      </c>
      <c r="J140" s="282"/>
      <c r="K140" s="283"/>
      <c r="L140" s="266"/>
    </row>
    <row r="141" spans="1:12" ht="25.5" x14ac:dyDescent="0.25">
      <c r="A141" s="240" t="s">
        <v>234</v>
      </c>
      <c r="B141" s="235" t="s">
        <v>233</v>
      </c>
      <c r="C141" s="241" t="s">
        <v>232</v>
      </c>
      <c r="D141" s="240" t="s">
        <v>125</v>
      </c>
      <c r="E141" s="266"/>
      <c r="F141" s="266"/>
      <c r="G141" s="280"/>
      <c r="H141" s="281"/>
      <c r="I141" s="280" t="s">
        <v>734</v>
      </c>
      <c r="J141" s="282"/>
      <c r="K141" s="283"/>
      <c r="L141" s="266"/>
    </row>
    <row r="142" spans="1:12" ht="38.25" x14ac:dyDescent="0.25">
      <c r="A142" s="240" t="s">
        <v>231</v>
      </c>
      <c r="B142" s="235" t="s">
        <v>230</v>
      </c>
      <c r="C142" s="241" t="s">
        <v>229</v>
      </c>
      <c r="D142" s="240" t="s">
        <v>214</v>
      </c>
      <c r="E142" s="266"/>
      <c r="F142" s="266"/>
      <c r="G142" s="280"/>
      <c r="H142" s="281"/>
      <c r="I142" s="280" t="s">
        <v>734</v>
      </c>
      <c r="J142" s="282"/>
      <c r="K142" s="283"/>
      <c r="L142" s="266"/>
    </row>
    <row r="143" spans="1:12" ht="25.5" x14ac:dyDescent="0.25">
      <c r="A143" s="240" t="s">
        <v>228</v>
      </c>
      <c r="B143" s="235" t="s">
        <v>227</v>
      </c>
      <c r="C143" s="241" t="s">
        <v>226</v>
      </c>
      <c r="D143" s="240" t="s">
        <v>225</v>
      </c>
      <c r="E143" s="266"/>
      <c r="F143" s="266"/>
      <c r="G143" s="280"/>
      <c r="H143" s="281"/>
      <c r="I143" s="280" t="s">
        <v>734</v>
      </c>
      <c r="J143" s="282"/>
      <c r="K143" s="283"/>
      <c r="L143" s="266"/>
    </row>
    <row r="144" spans="1:12" ht="38.25" x14ac:dyDescent="0.25">
      <c r="A144" s="240" t="s">
        <v>224</v>
      </c>
      <c r="B144" s="235" t="s">
        <v>223</v>
      </c>
      <c r="C144" s="241" t="s">
        <v>222</v>
      </c>
      <c r="D144" s="240" t="s">
        <v>214</v>
      </c>
      <c r="E144" s="266"/>
      <c r="F144" s="266"/>
      <c r="G144" s="280"/>
      <c r="H144" s="281"/>
      <c r="I144" s="280" t="s">
        <v>734</v>
      </c>
      <c r="J144" s="282"/>
      <c r="K144" s="283"/>
      <c r="L144" s="266"/>
    </row>
    <row r="145" spans="1:12" ht="76.5" x14ac:dyDescent="0.25">
      <c r="A145" s="240" t="s">
        <v>221</v>
      </c>
      <c r="B145" s="235" t="s">
        <v>220</v>
      </c>
      <c r="C145" s="241" t="s">
        <v>219</v>
      </c>
      <c r="D145" s="240" t="s">
        <v>83</v>
      </c>
      <c r="E145" s="266"/>
      <c r="F145" s="266"/>
      <c r="G145" s="280"/>
      <c r="H145" s="281"/>
      <c r="I145" s="280" t="s">
        <v>734</v>
      </c>
      <c r="J145" s="282"/>
      <c r="K145" s="283"/>
      <c r="L145" s="266"/>
    </row>
    <row r="146" spans="1:12" ht="89.25" x14ac:dyDescent="0.25">
      <c r="A146" s="240" t="s">
        <v>218</v>
      </c>
      <c r="B146" s="235" t="s">
        <v>217</v>
      </c>
      <c r="C146" s="241" t="s">
        <v>874</v>
      </c>
      <c r="D146" s="240" t="s">
        <v>125</v>
      </c>
      <c r="E146" s="266"/>
      <c r="F146" s="266"/>
      <c r="G146" s="280"/>
      <c r="H146" s="281"/>
      <c r="I146" s="280" t="s">
        <v>734</v>
      </c>
      <c r="J146" s="282"/>
      <c r="K146" s="283"/>
      <c r="L146" s="266"/>
    </row>
    <row r="147" spans="1:12" ht="51" x14ac:dyDescent="0.25">
      <c r="A147" s="240" t="s">
        <v>216</v>
      </c>
      <c r="B147" s="235" t="s">
        <v>215</v>
      </c>
      <c r="C147" s="241" t="s">
        <v>875</v>
      </c>
      <c r="D147" s="240" t="s">
        <v>214</v>
      </c>
      <c r="E147" s="266"/>
      <c r="F147" s="266"/>
      <c r="G147" s="280"/>
      <c r="H147" s="281"/>
      <c r="I147" s="280" t="s">
        <v>734</v>
      </c>
      <c r="J147" s="282"/>
      <c r="K147" s="283"/>
      <c r="L147" s="266"/>
    </row>
    <row r="148" spans="1:12" ht="89.25" x14ac:dyDescent="0.25">
      <c r="A148" s="240" t="s">
        <v>213</v>
      </c>
      <c r="B148" s="235" t="s">
        <v>212</v>
      </c>
      <c r="C148" s="241" t="s">
        <v>835</v>
      </c>
      <c r="D148" s="240" t="s">
        <v>23</v>
      </c>
      <c r="E148" s="266"/>
      <c r="F148" s="266"/>
      <c r="G148" s="280"/>
      <c r="H148" s="281"/>
      <c r="I148" s="280" t="s">
        <v>734</v>
      </c>
      <c r="J148" s="282"/>
      <c r="K148" s="283"/>
      <c r="L148" s="266"/>
    </row>
    <row r="149" spans="1:12" ht="26.25" thickBot="1" x14ac:dyDescent="0.3">
      <c r="A149" s="240" t="s">
        <v>211</v>
      </c>
      <c r="B149" s="235" t="s">
        <v>102</v>
      </c>
      <c r="C149" s="241" t="s">
        <v>210</v>
      </c>
      <c r="D149" s="240" t="s">
        <v>94</v>
      </c>
      <c r="E149" s="316"/>
      <c r="F149" s="316"/>
      <c r="G149" s="317"/>
      <c r="H149" s="318"/>
      <c r="I149" s="317" t="s">
        <v>734</v>
      </c>
      <c r="J149" s="319"/>
      <c r="K149" s="320"/>
      <c r="L149" s="316"/>
    </row>
    <row r="150" spans="1:12" ht="27" customHeight="1" x14ac:dyDescent="0.25">
      <c r="A150" s="372" t="s">
        <v>764</v>
      </c>
      <c r="B150" s="372"/>
      <c r="C150" s="372"/>
      <c r="D150" s="372"/>
      <c r="E150" s="373"/>
      <c r="F150" s="373"/>
      <c r="G150" s="373"/>
      <c r="H150" s="373"/>
      <c r="I150" s="373"/>
      <c r="J150" s="373"/>
      <c r="K150" s="373"/>
      <c r="L150" s="373"/>
    </row>
    <row r="151" spans="1:12" x14ac:dyDescent="0.25">
      <c r="A151" s="242" t="s">
        <v>765</v>
      </c>
      <c r="B151" s="237"/>
      <c r="C151" s="237"/>
      <c r="D151" s="237"/>
      <c r="E151" s="243"/>
      <c r="F151" s="243"/>
      <c r="G151" s="243"/>
      <c r="H151" s="243"/>
      <c r="I151" s="243"/>
      <c r="J151" s="243"/>
      <c r="K151" s="243"/>
      <c r="L151" s="243"/>
    </row>
    <row r="152" spans="1:12" x14ac:dyDescent="0.25">
      <c r="A152" s="244"/>
      <c r="B152" s="237"/>
      <c r="C152" s="237"/>
      <c r="D152" s="237"/>
      <c r="E152" s="243"/>
      <c r="F152" s="243"/>
      <c r="G152" s="243"/>
      <c r="H152" s="243"/>
      <c r="I152" s="243"/>
      <c r="J152" s="243"/>
      <c r="K152" s="243"/>
      <c r="L152" s="243"/>
    </row>
    <row r="153" spans="1:12" x14ac:dyDescent="0.25">
      <c r="A153" s="244"/>
      <c r="B153" s="237"/>
      <c r="C153" s="237"/>
      <c r="D153" s="237"/>
      <c r="E153" s="243"/>
      <c r="F153" s="243"/>
      <c r="G153" s="243"/>
      <c r="H153" s="243"/>
      <c r="I153" s="243"/>
      <c r="J153" s="243"/>
      <c r="K153" s="243"/>
      <c r="L153" s="243"/>
    </row>
    <row r="154" spans="1:12" x14ac:dyDescent="0.25">
      <c r="A154" s="244"/>
      <c r="B154" s="237"/>
      <c r="C154" s="237"/>
      <c r="D154" s="237"/>
      <c r="E154" s="243"/>
      <c r="F154" s="243"/>
      <c r="G154" s="243"/>
      <c r="H154" s="243"/>
      <c r="I154" s="243"/>
      <c r="J154" s="243"/>
      <c r="K154" s="243"/>
      <c r="L154" s="243"/>
    </row>
    <row r="155" spans="1:12" x14ac:dyDescent="0.25">
      <c r="A155" s="244"/>
      <c r="B155" s="237"/>
      <c r="C155" s="237"/>
      <c r="D155" s="237"/>
      <c r="E155" s="243"/>
      <c r="F155" s="243"/>
      <c r="G155" s="243"/>
      <c r="H155" s="243"/>
      <c r="I155" s="243"/>
      <c r="J155" s="243"/>
      <c r="K155" s="243"/>
      <c r="L155" s="243"/>
    </row>
    <row r="156" spans="1:12" x14ac:dyDescent="0.25">
      <c r="A156" s="244"/>
      <c r="B156" s="237"/>
      <c r="C156" s="237"/>
      <c r="D156" s="237"/>
      <c r="E156" s="243"/>
      <c r="F156" s="243"/>
      <c r="G156" s="243"/>
      <c r="H156" s="243"/>
      <c r="I156" s="243"/>
      <c r="J156" s="243"/>
      <c r="K156" s="243"/>
      <c r="L156" s="243"/>
    </row>
    <row r="157" spans="1:12" x14ac:dyDescent="0.25">
      <c r="A157" s="244"/>
      <c r="B157" s="237"/>
      <c r="C157" s="237"/>
      <c r="D157" s="237"/>
      <c r="E157" s="243"/>
      <c r="F157" s="243"/>
      <c r="G157" s="243"/>
      <c r="H157" s="243"/>
      <c r="I157" s="243"/>
      <c r="J157" s="243"/>
      <c r="K157" s="243"/>
      <c r="L157" s="243"/>
    </row>
    <row r="158" spans="1:12" x14ac:dyDescent="0.25">
      <c r="A158" s="244"/>
      <c r="B158" s="237"/>
      <c r="C158" s="237"/>
      <c r="D158" s="237"/>
      <c r="E158" s="243"/>
      <c r="F158" s="243"/>
      <c r="G158" s="243"/>
      <c r="H158" s="243"/>
      <c r="I158" s="243"/>
      <c r="J158" s="243"/>
      <c r="K158" s="243"/>
      <c r="L158" s="243"/>
    </row>
    <row r="159" spans="1:12" x14ac:dyDescent="0.25">
      <c r="A159" s="244"/>
      <c r="B159" s="237"/>
      <c r="C159" s="237"/>
      <c r="D159" s="237"/>
      <c r="E159" s="243"/>
      <c r="F159" s="243"/>
      <c r="G159" s="243"/>
      <c r="H159" s="243"/>
      <c r="I159" s="243"/>
      <c r="J159" s="243"/>
      <c r="K159" s="243"/>
      <c r="L159" s="243"/>
    </row>
    <row r="160" spans="1:12" x14ac:dyDescent="0.25">
      <c r="A160" s="244"/>
      <c r="B160" s="237"/>
      <c r="C160" s="237"/>
      <c r="D160" s="237"/>
      <c r="E160" s="243"/>
      <c r="F160" s="243"/>
      <c r="G160" s="243"/>
      <c r="H160" s="243"/>
      <c r="I160" s="243"/>
      <c r="J160" s="243"/>
      <c r="K160" s="243"/>
      <c r="L160" s="243"/>
    </row>
    <row r="161" spans="1:12" x14ac:dyDescent="0.25">
      <c r="A161" s="244"/>
      <c r="B161" s="237"/>
      <c r="C161" s="237"/>
      <c r="D161" s="237"/>
      <c r="E161" s="243"/>
      <c r="F161" s="243"/>
      <c r="G161" s="243"/>
      <c r="H161" s="243"/>
      <c r="I161" s="243"/>
      <c r="J161" s="243"/>
      <c r="K161" s="243"/>
      <c r="L161" s="243"/>
    </row>
    <row r="162" spans="1:12" x14ac:dyDescent="0.25">
      <c r="A162" s="244"/>
      <c r="B162" s="237"/>
      <c r="C162" s="237"/>
      <c r="D162" s="237"/>
      <c r="E162" s="243"/>
      <c r="F162" s="243"/>
      <c r="G162" s="243"/>
      <c r="H162" s="243"/>
      <c r="I162" s="243"/>
      <c r="J162" s="243"/>
      <c r="K162" s="243"/>
      <c r="L162" s="243"/>
    </row>
    <row r="163" spans="1:12" x14ac:dyDescent="0.25">
      <c r="A163" s="244"/>
      <c r="B163" s="237"/>
      <c r="C163" s="237"/>
      <c r="D163" s="237"/>
      <c r="E163" s="243"/>
      <c r="F163" s="243"/>
      <c r="G163" s="243"/>
      <c r="H163" s="243"/>
      <c r="I163" s="243"/>
      <c r="J163" s="243"/>
      <c r="K163" s="243"/>
      <c r="L163" s="243"/>
    </row>
    <row r="164" spans="1:12" x14ac:dyDescent="0.25">
      <c r="A164" s="244"/>
      <c r="B164" s="237"/>
      <c r="C164" s="237"/>
      <c r="D164" s="237"/>
      <c r="E164" s="243"/>
      <c r="F164" s="243"/>
      <c r="G164" s="243"/>
      <c r="H164" s="243"/>
      <c r="I164" s="243"/>
      <c r="J164" s="243"/>
      <c r="K164" s="243"/>
      <c r="L164" s="243"/>
    </row>
    <row r="165" spans="1:12" x14ac:dyDescent="0.25">
      <c r="A165" s="244"/>
      <c r="B165" s="237"/>
      <c r="C165" s="237"/>
      <c r="D165" s="237"/>
      <c r="E165" s="243"/>
      <c r="F165" s="243"/>
      <c r="G165" s="243"/>
      <c r="H165" s="243"/>
      <c r="I165" s="243"/>
      <c r="J165" s="243"/>
      <c r="K165" s="243"/>
      <c r="L165" s="243"/>
    </row>
    <row r="166" spans="1:12" x14ac:dyDescent="0.25">
      <c r="A166" s="244"/>
      <c r="B166" s="237"/>
      <c r="C166" s="237"/>
      <c r="D166" s="237"/>
      <c r="E166" s="243"/>
      <c r="F166" s="243"/>
      <c r="G166" s="243"/>
      <c r="H166" s="243"/>
      <c r="I166" s="243"/>
      <c r="J166" s="243"/>
      <c r="K166" s="243"/>
      <c r="L166" s="243"/>
    </row>
    <row r="167" spans="1:12" x14ac:dyDescent="0.25">
      <c r="A167" s="244"/>
      <c r="B167" s="237"/>
      <c r="C167" s="237"/>
      <c r="D167" s="237"/>
      <c r="E167" s="243"/>
      <c r="F167" s="243"/>
      <c r="G167" s="243"/>
      <c r="H167" s="243"/>
      <c r="I167" s="243"/>
      <c r="J167" s="243"/>
      <c r="K167" s="243"/>
      <c r="L167" s="243"/>
    </row>
    <row r="168" spans="1:12" x14ac:dyDescent="0.25">
      <c r="A168" s="244"/>
      <c r="B168" s="237"/>
      <c r="C168" s="237"/>
      <c r="D168" s="237"/>
      <c r="E168" s="243"/>
      <c r="F168" s="243"/>
      <c r="G168" s="243"/>
      <c r="H168" s="243"/>
      <c r="I168" s="243"/>
      <c r="J168" s="243"/>
      <c r="K168" s="243"/>
      <c r="L168" s="243"/>
    </row>
    <row r="169" spans="1:12" x14ac:dyDescent="0.25">
      <c r="A169" s="244"/>
      <c r="B169" s="237"/>
      <c r="C169" s="237"/>
      <c r="D169" s="237"/>
      <c r="E169" s="243"/>
      <c r="F169" s="243"/>
      <c r="G169" s="243"/>
      <c r="H169" s="243"/>
      <c r="I169" s="243"/>
      <c r="J169" s="243"/>
      <c r="K169" s="243"/>
      <c r="L169" s="243"/>
    </row>
    <row r="170" spans="1:12" x14ac:dyDescent="0.25">
      <c r="A170" s="244"/>
      <c r="B170" s="237"/>
      <c r="C170" s="237"/>
      <c r="D170" s="237"/>
      <c r="E170" s="243"/>
      <c r="F170" s="243"/>
      <c r="G170" s="243"/>
      <c r="H170" s="243"/>
      <c r="I170" s="243"/>
      <c r="J170" s="243"/>
      <c r="K170" s="243"/>
      <c r="L170" s="243"/>
    </row>
    <row r="171" spans="1:12" x14ac:dyDescent="0.25">
      <c r="A171" s="244"/>
      <c r="B171" s="237"/>
      <c r="C171" s="237"/>
      <c r="D171" s="237"/>
      <c r="E171" s="243"/>
      <c r="F171" s="243"/>
      <c r="G171" s="243"/>
      <c r="H171" s="243"/>
      <c r="I171" s="243"/>
      <c r="J171" s="243"/>
      <c r="K171" s="243"/>
      <c r="L171" s="243"/>
    </row>
    <row r="172" spans="1:12" x14ac:dyDescent="0.25">
      <c r="A172" s="244"/>
      <c r="B172" s="237"/>
      <c r="C172" s="237"/>
      <c r="D172" s="237"/>
      <c r="E172" s="243"/>
      <c r="F172" s="243"/>
      <c r="G172" s="243"/>
      <c r="H172" s="243"/>
      <c r="I172" s="243"/>
      <c r="J172" s="243"/>
      <c r="K172" s="243"/>
      <c r="L172" s="243"/>
    </row>
    <row r="173" spans="1:12" x14ac:dyDescent="0.25">
      <c r="A173" s="244"/>
      <c r="B173" s="237"/>
      <c r="C173" s="237"/>
      <c r="D173" s="237"/>
      <c r="E173" s="243"/>
      <c r="F173" s="243"/>
      <c r="G173" s="243"/>
      <c r="H173" s="243"/>
      <c r="I173" s="243"/>
      <c r="J173" s="243"/>
      <c r="K173" s="243"/>
      <c r="L173" s="243"/>
    </row>
    <row r="174" spans="1:12" x14ac:dyDescent="0.25">
      <c r="A174" s="244"/>
      <c r="B174" s="237"/>
      <c r="C174" s="237"/>
      <c r="D174" s="237"/>
      <c r="E174" s="243"/>
      <c r="F174" s="243"/>
      <c r="G174" s="243"/>
      <c r="H174" s="243"/>
      <c r="I174" s="243"/>
      <c r="J174" s="243"/>
      <c r="K174" s="243"/>
      <c r="L174" s="243"/>
    </row>
    <row r="175" spans="1:12" x14ac:dyDescent="0.25">
      <c r="A175" s="244"/>
      <c r="B175" s="237"/>
      <c r="C175" s="237"/>
      <c r="D175" s="237"/>
      <c r="E175" s="243"/>
      <c r="F175" s="243"/>
      <c r="G175" s="243"/>
      <c r="H175" s="243"/>
      <c r="I175" s="243"/>
      <c r="J175" s="243"/>
      <c r="K175" s="243"/>
      <c r="L175" s="243"/>
    </row>
    <row r="176" spans="1:12" x14ac:dyDescent="0.25">
      <c r="A176" s="244"/>
      <c r="B176" s="237"/>
      <c r="C176" s="237"/>
      <c r="D176" s="237"/>
      <c r="E176" s="243"/>
      <c r="F176" s="243"/>
      <c r="G176" s="243"/>
      <c r="H176" s="243"/>
      <c r="I176" s="243"/>
      <c r="J176" s="243"/>
      <c r="K176" s="243"/>
      <c r="L176" s="243"/>
    </row>
    <row r="177" spans="1:12" x14ac:dyDescent="0.25">
      <c r="A177" s="244"/>
      <c r="B177" s="237"/>
      <c r="C177" s="237"/>
      <c r="D177" s="237"/>
      <c r="E177" s="243"/>
      <c r="F177" s="243"/>
      <c r="G177" s="243"/>
      <c r="H177" s="243"/>
      <c r="I177" s="243"/>
      <c r="J177" s="243"/>
      <c r="K177" s="243"/>
      <c r="L177" s="243"/>
    </row>
    <row r="178" spans="1:12" x14ac:dyDescent="0.25">
      <c r="A178" s="244"/>
      <c r="B178" s="237"/>
      <c r="C178" s="237"/>
      <c r="D178" s="237"/>
      <c r="E178" s="243"/>
      <c r="F178" s="243"/>
      <c r="G178" s="243"/>
      <c r="H178" s="243"/>
      <c r="I178" s="243"/>
      <c r="J178" s="243"/>
      <c r="K178" s="243"/>
      <c r="L178" s="243"/>
    </row>
    <row r="179" spans="1:12" x14ac:dyDescent="0.25">
      <c r="A179" s="244"/>
      <c r="B179" s="237"/>
      <c r="C179" s="237"/>
      <c r="D179" s="237"/>
      <c r="E179" s="243"/>
      <c r="F179" s="243"/>
      <c r="G179" s="243"/>
      <c r="H179" s="243"/>
      <c r="I179" s="243"/>
      <c r="J179" s="243"/>
      <c r="K179" s="243"/>
      <c r="L179" s="243"/>
    </row>
    <row r="180" spans="1:12" x14ac:dyDescent="0.25">
      <c r="A180" s="244"/>
      <c r="B180" s="237"/>
      <c r="C180" s="237"/>
      <c r="D180" s="237"/>
      <c r="E180" s="243"/>
      <c r="F180" s="243"/>
      <c r="G180" s="243"/>
      <c r="H180" s="243"/>
      <c r="I180" s="243"/>
      <c r="J180" s="243"/>
      <c r="K180" s="243"/>
      <c r="L180" s="243"/>
    </row>
    <row r="181" spans="1:12" x14ac:dyDescent="0.25">
      <c r="A181" s="244"/>
      <c r="B181" s="237"/>
      <c r="C181" s="237"/>
      <c r="D181" s="237"/>
      <c r="E181" s="243"/>
      <c r="F181" s="243"/>
      <c r="G181" s="243"/>
      <c r="H181" s="243"/>
      <c r="I181" s="243"/>
      <c r="J181" s="243"/>
      <c r="K181" s="243"/>
      <c r="L181" s="243"/>
    </row>
    <row r="182" spans="1:12" x14ac:dyDescent="0.25">
      <c r="A182" s="244"/>
      <c r="B182" s="237"/>
      <c r="C182" s="237"/>
      <c r="D182" s="237"/>
      <c r="E182" s="243"/>
      <c r="F182" s="243"/>
      <c r="G182" s="243"/>
      <c r="H182" s="243"/>
      <c r="I182" s="243"/>
      <c r="J182" s="243"/>
      <c r="K182" s="243"/>
      <c r="L182" s="243"/>
    </row>
    <row r="183" spans="1:12" x14ac:dyDescent="0.25">
      <c r="A183" s="244"/>
      <c r="B183" s="237"/>
      <c r="C183" s="237"/>
      <c r="D183" s="237"/>
      <c r="E183" s="243"/>
      <c r="F183" s="243"/>
      <c r="G183" s="243"/>
      <c r="H183" s="243"/>
      <c r="I183" s="243"/>
      <c r="J183" s="243"/>
      <c r="K183" s="243"/>
      <c r="L183" s="243"/>
    </row>
    <row r="184" spans="1:12" x14ac:dyDescent="0.25">
      <c r="A184" s="244"/>
      <c r="B184" s="237"/>
      <c r="C184" s="237"/>
      <c r="D184" s="237"/>
      <c r="E184" s="243"/>
      <c r="F184" s="243"/>
      <c r="G184" s="243"/>
      <c r="H184" s="243"/>
      <c r="I184" s="243"/>
      <c r="J184" s="243"/>
      <c r="K184" s="243"/>
      <c r="L184" s="243"/>
    </row>
    <row r="185" spans="1:12" x14ac:dyDescent="0.25">
      <c r="A185" s="244"/>
      <c r="B185" s="237"/>
      <c r="C185" s="237"/>
      <c r="D185" s="237"/>
      <c r="E185" s="243"/>
      <c r="F185" s="243"/>
      <c r="G185" s="243"/>
      <c r="H185" s="243"/>
      <c r="I185" s="243"/>
      <c r="J185" s="243"/>
      <c r="K185" s="243"/>
      <c r="L185" s="243"/>
    </row>
    <row r="186" spans="1:12" x14ac:dyDescent="0.25">
      <c r="A186" s="244"/>
      <c r="B186" s="237"/>
      <c r="C186" s="237"/>
      <c r="D186" s="237"/>
      <c r="E186" s="243"/>
      <c r="F186" s="243"/>
      <c r="G186" s="243"/>
      <c r="H186" s="243"/>
      <c r="I186" s="243"/>
      <c r="J186" s="243"/>
      <c r="K186" s="243"/>
      <c r="L186" s="243"/>
    </row>
    <row r="187" spans="1:12" x14ac:dyDescent="0.25">
      <c r="A187" s="244"/>
      <c r="B187" s="237"/>
      <c r="C187" s="237"/>
      <c r="D187" s="237"/>
      <c r="E187" s="243"/>
      <c r="F187" s="243"/>
      <c r="G187" s="243"/>
      <c r="H187" s="243"/>
      <c r="I187" s="243"/>
      <c r="J187" s="243"/>
      <c r="K187" s="243"/>
      <c r="L187" s="243"/>
    </row>
    <row r="188" spans="1:12" x14ac:dyDescent="0.25">
      <c r="A188" s="244"/>
      <c r="B188" s="237"/>
      <c r="C188" s="237"/>
      <c r="D188" s="237"/>
      <c r="E188" s="243"/>
      <c r="F188" s="243"/>
      <c r="G188" s="243"/>
      <c r="H188" s="243"/>
      <c r="I188" s="243"/>
      <c r="J188" s="243"/>
      <c r="K188" s="243"/>
      <c r="L188" s="243"/>
    </row>
    <row r="189" spans="1:12" x14ac:dyDescent="0.25">
      <c r="A189" s="244"/>
      <c r="B189" s="237"/>
      <c r="C189" s="237"/>
      <c r="D189" s="237"/>
      <c r="E189" s="243"/>
      <c r="F189" s="243"/>
      <c r="G189" s="243"/>
      <c r="H189" s="243"/>
      <c r="I189" s="243"/>
      <c r="J189" s="243"/>
      <c r="K189" s="243"/>
      <c r="L189" s="243"/>
    </row>
    <row r="190" spans="1:12" x14ac:dyDescent="0.25">
      <c r="A190" s="244"/>
      <c r="B190" s="237"/>
      <c r="C190" s="237"/>
      <c r="D190" s="237"/>
      <c r="E190" s="243"/>
      <c r="F190" s="243"/>
      <c r="G190" s="243"/>
      <c r="H190" s="243"/>
      <c r="I190" s="243"/>
      <c r="J190" s="243"/>
      <c r="K190" s="243"/>
      <c r="L190" s="243"/>
    </row>
    <row r="191" spans="1:12" x14ac:dyDescent="0.25">
      <c r="A191" s="244"/>
      <c r="B191" s="237"/>
      <c r="C191" s="237"/>
      <c r="D191" s="237"/>
      <c r="E191" s="243"/>
      <c r="F191" s="243"/>
      <c r="G191" s="243"/>
      <c r="H191" s="243"/>
      <c r="I191" s="243"/>
      <c r="J191" s="243"/>
      <c r="K191" s="243"/>
      <c r="L191" s="243"/>
    </row>
    <row r="192" spans="1:12" x14ac:dyDescent="0.25">
      <c r="A192" s="244"/>
      <c r="B192" s="237"/>
      <c r="C192" s="237"/>
      <c r="D192" s="237"/>
      <c r="E192" s="243"/>
      <c r="F192" s="243"/>
      <c r="G192" s="243"/>
      <c r="H192" s="243"/>
      <c r="I192" s="243"/>
      <c r="J192" s="243"/>
      <c r="K192" s="243"/>
      <c r="L192" s="243"/>
    </row>
    <row r="193" spans="1:12" x14ac:dyDescent="0.25">
      <c r="A193" s="244"/>
      <c r="B193" s="237"/>
      <c r="C193" s="237"/>
      <c r="D193" s="237"/>
      <c r="E193" s="243"/>
      <c r="F193" s="243"/>
      <c r="G193" s="243"/>
      <c r="H193" s="243"/>
      <c r="I193" s="243"/>
      <c r="J193" s="243"/>
      <c r="K193" s="243"/>
      <c r="L193" s="243"/>
    </row>
    <row r="194" spans="1:12" x14ac:dyDescent="0.25">
      <c r="A194" s="244"/>
      <c r="B194" s="237"/>
      <c r="C194" s="237"/>
      <c r="D194" s="237"/>
      <c r="E194" s="243"/>
      <c r="F194" s="243"/>
      <c r="G194" s="243"/>
      <c r="H194" s="243"/>
      <c r="I194" s="243"/>
      <c r="J194" s="243"/>
      <c r="K194" s="243"/>
      <c r="L194" s="243"/>
    </row>
    <row r="195" spans="1:12" x14ac:dyDescent="0.25">
      <c r="A195" s="244"/>
      <c r="B195" s="237"/>
      <c r="C195" s="237"/>
      <c r="D195" s="237"/>
      <c r="E195" s="243"/>
      <c r="F195" s="243"/>
      <c r="G195" s="243"/>
      <c r="H195" s="243"/>
      <c r="I195" s="243"/>
      <c r="J195" s="243"/>
      <c r="K195" s="243"/>
      <c r="L195" s="243"/>
    </row>
    <row r="196" spans="1:12" x14ac:dyDescent="0.25">
      <c r="A196" s="244"/>
      <c r="B196" s="237"/>
      <c r="C196" s="237"/>
      <c r="D196" s="237"/>
      <c r="E196" s="243"/>
      <c r="F196" s="243"/>
      <c r="G196" s="243"/>
      <c r="H196" s="243"/>
      <c r="I196" s="243"/>
      <c r="J196" s="243"/>
      <c r="K196" s="243"/>
      <c r="L196" s="243"/>
    </row>
    <row r="197" spans="1:12" x14ac:dyDescent="0.25">
      <c r="A197" s="244"/>
      <c r="B197" s="237"/>
      <c r="C197" s="237"/>
      <c r="D197" s="237"/>
      <c r="E197" s="243"/>
      <c r="F197" s="243"/>
      <c r="G197" s="243"/>
      <c r="H197" s="243"/>
      <c r="I197" s="243"/>
      <c r="J197" s="243"/>
      <c r="K197" s="243"/>
      <c r="L197" s="243"/>
    </row>
    <row r="198" spans="1:12" x14ac:dyDescent="0.25">
      <c r="A198" s="244"/>
      <c r="B198" s="237"/>
      <c r="C198" s="237"/>
      <c r="D198" s="237"/>
      <c r="E198" s="243"/>
      <c r="F198" s="243"/>
      <c r="G198" s="243"/>
      <c r="H198" s="243"/>
      <c r="I198" s="243"/>
      <c r="J198" s="243"/>
      <c r="K198" s="243"/>
      <c r="L198" s="243"/>
    </row>
    <row r="199" spans="1:12" x14ac:dyDescent="0.25">
      <c r="A199" s="244"/>
      <c r="B199" s="237"/>
      <c r="C199" s="237"/>
      <c r="D199" s="237"/>
      <c r="E199" s="243"/>
      <c r="F199" s="243"/>
      <c r="G199" s="243"/>
      <c r="H199" s="243"/>
      <c r="I199" s="243"/>
      <c r="J199" s="243"/>
      <c r="K199" s="243"/>
      <c r="L199" s="243"/>
    </row>
    <row r="200" spans="1:12" x14ac:dyDescent="0.25">
      <c r="A200" s="244"/>
      <c r="B200" s="237"/>
      <c r="C200" s="237"/>
      <c r="D200" s="237"/>
      <c r="E200" s="243"/>
      <c r="F200" s="243"/>
      <c r="G200" s="243"/>
      <c r="H200" s="243"/>
      <c r="I200" s="243"/>
      <c r="J200" s="243"/>
      <c r="K200" s="243"/>
      <c r="L200" s="243"/>
    </row>
    <row r="201" spans="1:12" x14ac:dyDescent="0.25">
      <c r="A201" s="244"/>
      <c r="B201" s="237"/>
      <c r="C201" s="237"/>
      <c r="D201" s="237"/>
      <c r="E201" s="243"/>
      <c r="F201" s="243"/>
      <c r="G201" s="243"/>
      <c r="H201" s="243"/>
      <c r="I201" s="243"/>
      <c r="J201" s="243"/>
      <c r="K201" s="243"/>
      <c r="L201" s="243"/>
    </row>
    <row r="202" spans="1:12" x14ac:dyDescent="0.25">
      <c r="A202" s="244"/>
      <c r="B202" s="237"/>
      <c r="C202" s="237"/>
      <c r="D202" s="237"/>
      <c r="E202" s="243"/>
      <c r="F202" s="243"/>
      <c r="G202" s="243"/>
      <c r="H202" s="243"/>
      <c r="I202" s="243"/>
      <c r="J202" s="243"/>
      <c r="K202" s="243"/>
      <c r="L202" s="243"/>
    </row>
    <row r="203" spans="1:12" x14ac:dyDescent="0.25">
      <c r="A203" s="244"/>
      <c r="B203" s="237"/>
      <c r="C203" s="237"/>
      <c r="D203" s="237"/>
      <c r="E203" s="243"/>
      <c r="F203" s="243"/>
      <c r="G203" s="243"/>
      <c r="H203" s="243"/>
      <c r="I203" s="243"/>
      <c r="J203" s="243"/>
      <c r="K203" s="243"/>
      <c r="L203" s="243"/>
    </row>
    <row r="204" spans="1:12" x14ac:dyDescent="0.25">
      <c r="A204" s="244"/>
      <c r="B204" s="237"/>
      <c r="C204" s="237"/>
      <c r="D204" s="237"/>
      <c r="E204" s="243"/>
      <c r="F204" s="243"/>
      <c r="G204" s="243"/>
      <c r="H204" s="243"/>
      <c r="I204" s="243"/>
      <c r="J204" s="243"/>
      <c r="K204" s="243"/>
      <c r="L204" s="243"/>
    </row>
    <row r="205" spans="1:12" x14ac:dyDescent="0.25">
      <c r="A205" s="244"/>
      <c r="B205" s="237"/>
      <c r="C205" s="237"/>
      <c r="D205" s="237"/>
      <c r="E205" s="243"/>
      <c r="F205" s="243"/>
      <c r="G205" s="243"/>
      <c r="H205" s="243"/>
      <c r="I205" s="243"/>
      <c r="J205" s="243"/>
      <c r="K205" s="243"/>
      <c r="L205" s="243"/>
    </row>
    <row r="206" spans="1:12" x14ac:dyDescent="0.25">
      <c r="A206" s="244"/>
      <c r="B206" s="237"/>
      <c r="C206" s="237"/>
      <c r="D206" s="237"/>
      <c r="E206" s="243"/>
      <c r="F206" s="243"/>
      <c r="G206" s="243"/>
      <c r="H206" s="243"/>
      <c r="I206" s="243"/>
      <c r="J206" s="243"/>
      <c r="K206" s="243"/>
      <c r="L206" s="243"/>
    </row>
    <row r="207" spans="1:12" x14ac:dyDescent="0.25">
      <c r="A207" s="244"/>
      <c r="B207" s="237"/>
      <c r="C207" s="237"/>
      <c r="D207" s="237"/>
      <c r="E207" s="243"/>
      <c r="F207" s="243"/>
      <c r="G207" s="243"/>
      <c r="H207" s="243"/>
      <c r="I207" s="243"/>
      <c r="J207" s="243"/>
      <c r="K207" s="243"/>
      <c r="L207" s="243"/>
    </row>
    <row r="208" spans="1:12" x14ac:dyDescent="0.25">
      <c r="A208" s="244"/>
      <c r="B208" s="237"/>
      <c r="C208" s="237"/>
      <c r="D208" s="237"/>
      <c r="E208" s="243"/>
      <c r="F208" s="243"/>
      <c r="G208" s="243"/>
      <c r="H208" s="243"/>
      <c r="I208" s="243"/>
      <c r="J208" s="243"/>
      <c r="K208" s="243"/>
      <c r="L208" s="243"/>
    </row>
    <row r="209" spans="1:12" x14ac:dyDescent="0.25">
      <c r="A209" s="244"/>
      <c r="B209" s="237"/>
      <c r="C209" s="237"/>
      <c r="D209" s="237"/>
      <c r="E209" s="243"/>
      <c r="F209" s="243"/>
      <c r="G209" s="243"/>
      <c r="H209" s="243"/>
      <c r="I209" s="243"/>
      <c r="J209" s="243"/>
      <c r="K209" s="243"/>
      <c r="L209" s="243"/>
    </row>
    <row r="210" spans="1:12" x14ac:dyDescent="0.25">
      <c r="A210" s="244"/>
      <c r="B210" s="237"/>
      <c r="C210" s="237"/>
      <c r="D210" s="237"/>
      <c r="E210" s="243"/>
      <c r="F210" s="243"/>
      <c r="G210" s="243"/>
      <c r="H210" s="243"/>
      <c r="I210" s="243"/>
      <c r="J210" s="243"/>
      <c r="K210" s="243"/>
      <c r="L210" s="243"/>
    </row>
    <row r="211" spans="1:12" x14ac:dyDescent="0.25">
      <c r="A211" s="244"/>
      <c r="B211" s="237"/>
      <c r="C211" s="237"/>
      <c r="D211" s="237"/>
      <c r="E211" s="243"/>
      <c r="F211" s="243"/>
      <c r="G211" s="243"/>
      <c r="H211" s="243"/>
      <c r="I211" s="243"/>
      <c r="J211" s="243"/>
      <c r="K211" s="243"/>
      <c r="L211" s="243"/>
    </row>
    <row r="212" spans="1:12" x14ac:dyDescent="0.25">
      <c r="A212" s="244"/>
      <c r="B212" s="237"/>
      <c r="C212" s="237"/>
      <c r="D212" s="237"/>
      <c r="E212" s="243"/>
      <c r="F212" s="243"/>
      <c r="G212" s="243"/>
      <c r="H212" s="243"/>
      <c r="I212" s="243"/>
      <c r="J212" s="243"/>
      <c r="K212" s="243"/>
      <c r="L212" s="243"/>
    </row>
    <row r="213" spans="1:12" x14ac:dyDescent="0.25">
      <c r="A213" s="244"/>
      <c r="B213" s="237"/>
      <c r="C213" s="237"/>
      <c r="D213" s="237"/>
      <c r="E213" s="243"/>
      <c r="F213" s="243"/>
      <c r="G213" s="243"/>
      <c r="H213" s="243"/>
      <c r="I213" s="243"/>
      <c r="J213" s="243"/>
      <c r="K213" s="243"/>
      <c r="L213" s="243"/>
    </row>
    <row r="214" spans="1:12" x14ac:dyDescent="0.25">
      <c r="A214" s="244"/>
      <c r="B214" s="237"/>
      <c r="C214" s="237"/>
      <c r="D214" s="237"/>
      <c r="E214" s="243"/>
      <c r="F214" s="243"/>
      <c r="G214" s="243"/>
      <c r="H214" s="243"/>
      <c r="I214" s="243"/>
      <c r="J214" s="243"/>
      <c r="K214" s="243"/>
      <c r="L214" s="243"/>
    </row>
    <row r="215" spans="1:12" x14ac:dyDescent="0.25">
      <c r="A215" s="244"/>
      <c r="B215" s="237"/>
      <c r="C215" s="237"/>
      <c r="D215" s="237"/>
      <c r="E215" s="243"/>
      <c r="F215" s="243"/>
      <c r="G215" s="243"/>
      <c r="H215" s="243"/>
      <c r="I215" s="243"/>
      <c r="J215" s="243"/>
      <c r="K215" s="243"/>
      <c r="L215" s="243"/>
    </row>
    <row r="216" spans="1:12" x14ac:dyDescent="0.25">
      <c r="A216" s="244"/>
      <c r="B216" s="237"/>
      <c r="C216" s="237"/>
      <c r="D216" s="237"/>
      <c r="E216" s="243"/>
      <c r="F216" s="243"/>
      <c r="G216" s="243"/>
      <c r="H216" s="243"/>
      <c r="I216" s="243"/>
      <c r="J216" s="243"/>
      <c r="K216" s="243"/>
      <c r="L216" s="243"/>
    </row>
    <row r="217" spans="1:12" x14ac:dyDescent="0.25">
      <c r="A217" s="244"/>
      <c r="B217" s="237"/>
      <c r="C217" s="237"/>
      <c r="D217" s="237"/>
      <c r="E217" s="243"/>
      <c r="F217" s="243"/>
      <c r="G217" s="243"/>
      <c r="H217" s="243"/>
      <c r="I217" s="243"/>
      <c r="J217" s="243"/>
      <c r="K217" s="243"/>
      <c r="L217" s="243"/>
    </row>
    <row r="218" spans="1:12" x14ac:dyDescent="0.25">
      <c r="A218" s="244"/>
      <c r="B218" s="237"/>
      <c r="C218" s="237"/>
      <c r="D218" s="237"/>
      <c r="E218" s="243"/>
      <c r="F218" s="243"/>
      <c r="G218" s="243"/>
      <c r="H218" s="243"/>
      <c r="I218" s="243"/>
      <c r="J218" s="243"/>
      <c r="K218" s="243"/>
      <c r="L218" s="243"/>
    </row>
    <row r="219" spans="1:12" x14ac:dyDescent="0.25">
      <c r="A219" s="244"/>
      <c r="B219" s="237"/>
      <c r="C219" s="237"/>
      <c r="D219" s="237"/>
      <c r="E219" s="243"/>
      <c r="F219" s="243"/>
      <c r="G219" s="243"/>
      <c r="H219" s="243"/>
      <c r="I219" s="243"/>
      <c r="J219" s="243"/>
      <c r="K219" s="243"/>
      <c r="L219" s="243"/>
    </row>
    <row r="220" spans="1:12" x14ac:dyDescent="0.25">
      <c r="A220" s="244"/>
      <c r="B220" s="237"/>
      <c r="C220" s="237"/>
      <c r="D220" s="237"/>
      <c r="E220" s="243"/>
      <c r="F220" s="243"/>
      <c r="G220" s="243"/>
      <c r="H220" s="243"/>
      <c r="I220" s="243"/>
      <c r="J220" s="243"/>
      <c r="K220" s="243"/>
      <c r="L220" s="243"/>
    </row>
    <row r="221" spans="1:12" x14ac:dyDescent="0.25">
      <c r="A221" s="244"/>
      <c r="B221" s="237"/>
      <c r="C221" s="237"/>
      <c r="D221" s="237"/>
      <c r="E221" s="243"/>
      <c r="F221" s="243"/>
      <c r="G221" s="243"/>
      <c r="H221" s="243"/>
      <c r="I221" s="243"/>
      <c r="J221" s="243"/>
      <c r="K221" s="243"/>
      <c r="L221" s="243"/>
    </row>
    <row r="222" spans="1:12" x14ac:dyDescent="0.25">
      <c r="A222" s="244"/>
      <c r="B222" s="237"/>
      <c r="C222" s="237"/>
      <c r="D222" s="237"/>
      <c r="E222" s="243"/>
      <c r="F222" s="243"/>
      <c r="G222" s="243"/>
      <c r="H222" s="243"/>
      <c r="I222" s="243"/>
      <c r="J222" s="243"/>
      <c r="K222" s="243"/>
      <c r="L222" s="243"/>
    </row>
    <row r="223" spans="1:12" x14ac:dyDescent="0.25">
      <c r="A223" s="244"/>
      <c r="B223" s="237"/>
      <c r="C223" s="237"/>
      <c r="D223" s="237"/>
      <c r="E223" s="243"/>
      <c r="F223" s="243"/>
      <c r="G223" s="243"/>
      <c r="H223" s="243"/>
      <c r="I223" s="243"/>
      <c r="J223" s="243"/>
      <c r="K223" s="243"/>
      <c r="L223" s="243"/>
    </row>
    <row r="224" spans="1:12" x14ac:dyDescent="0.25">
      <c r="A224" s="244"/>
      <c r="B224" s="237"/>
      <c r="C224" s="237"/>
      <c r="D224" s="237"/>
      <c r="E224" s="243"/>
      <c r="F224" s="243"/>
      <c r="G224" s="243"/>
      <c r="H224" s="243"/>
      <c r="I224" s="243"/>
      <c r="J224" s="243"/>
      <c r="K224" s="243"/>
      <c r="L224" s="243"/>
    </row>
    <row r="225" spans="1:12" x14ac:dyDescent="0.25">
      <c r="A225" s="244"/>
      <c r="B225" s="237"/>
      <c r="C225" s="237"/>
      <c r="D225" s="237"/>
      <c r="E225" s="243"/>
      <c r="F225" s="243"/>
      <c r="G225" s="243"/>
      <c r="H225" s="243"/>
      <c r="I225" s="243"/>
      <c r="J225" s="243"/>
      <c r="K225" s="243"/>
      <c r="L225" s="243"/>
    </row>
    <row r="226" spans="1:12" x14ac:dyDescent="0.25">
      <c r="A226" s="244"/>
      <c r="B226" s="237"/>
      <c r="C226" s="237"/>
      <c r="D226" s="237"/>
      <c r="E226" s="243"/>
      <c r="F226" s="243"/>
      <c r="G226" s="243"/>
      <c r="H226" s="243"/>
      <c r="I226" s="243"/>
      <c r="J226" s="243"/>
      <c r="K226" s="243"/>
      <c r="L226" s="243"/>
    </row>
    <row r="227" spans="1:12" x14ac:dyDescent="0.25">
      <c r="A227" s="244"/>
      <c r="B227" s="237"/>
      <c r="C227" s="237"/>
      <c r="D227" s="237"/>
      <c r="E227" s="243"/>
      <c r="F227" s="243"/>
      <c r="G227" s="243"/>
      <c r="H227" s="243"/>
      <c r="I227" s="243"/>
      <c r="J227" s="243"/>
      <c r="K227" s="243"/>
      <c r="L227" s="243"/>
    </row>
  </sheetData>
  <autoFilter ref="A7:L154"/>
  <mergeCells count="9">
    <mergeCell ref="A150:L150"/>
    <mergeCell ref="G4:H4"/>
    <mergeCell ref="I4:K4"/>
    <mergeCell ref="J5:K5"/>
    <mergeCell ref="B7:C7"/>
    <mergeCell ref="B12:C12"/>
    <mergeCell ref="A61:C61"/>
    <mergeCell ref="A85:C85"/>
    <mergeCell ref="A96:C96"/>
  </mergeCells>
  <pageMargins left="0.7" right="0.7" top="0.75" bottom="0.75" header="0.3" footer="0.3"/>
  <pageSetup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1">
    <tabColor theme="2" tint="-9.9978637043366805E-2"/>
  </sheetPr>
  <dimension ref="A1:AX56"/>
  <sheetViews>
    <sheetView zoomScale="85" zoomScaleNormal="85" workbookViewId="0">
      <pane xSplit="1" ySplit="5" topLeftCell="Q6" activePane="bottomRight" state="frozen"/>
      <selection pane="topRight" activeCell="B1" sqref="B1"/>
      <selection pane="bottomLeft" activeCell="A6" sqref="A6"/>
      <selection pane="bottomRight" activeCell="W11" sqref="W11"/>
    </sheetView>
  </sheetViews>
  <sheetFormatPr defaultColWidth="9.28515625" defaultRowHeight="15" x14ac:dyDescent="0.25"/>
  <cols>
    <col min="1" max="1" width="11.7109375" style="174" bestFit="1" customWidth="1"/>
    <col min="2" max="2" width="25.5703125" style="173" customWidth="1"/>
    <col min="3" max="3" width="20.42578125" style="173" customWidth="1"/>
    <col min="4" max="4" width="14.7109375" style="173" customWidth="1"/>
    <col min="5" max="5" width="21.5703125" style="171" customWidth="1"/>
    <col min="6" max="6" width="23" style="171" customWidth="1"/>
    <col min="7" max="8" width="29.7109375" style="171" customWidth="1"/>
    <col min="9" max="9" width="19" style="173" customWidth="1"/>
    <col min="10" max="11" width="25.5703125" style="173" customWidth="1"/>
    <col min="12" max="13" width="21.7109375" style="173" customWidth="1"/>
    <col min="14" max="15" width="19" style="173" customWidth="1"/>
    <col min="16" max="16" width="21.7109375" style="173" customWidth="1"/>
    <col min="17" max="17" width="21.42578125" style="171" customWidth="1"/>
    <col min="18" max="18" width="19" style="171" customWidth="1"/>
    <col min="19" max="19" width="19.7109375" style="171" customWidth="1"/>
    <col min="20" max="20" width="18.28515625" style="171" customWidth="1"/>
    <col min="21" max="21" width="19" style="171" customWidth="1"/>
    <col min="22" max="22" width="19" style="173" customWidth="1"/>
    <col min="23" max="23" width="21.85546875" style="173" customWidth="1"/>
    <col min="24" max="25" width="30.42578125" style="171" customWidth="1"/>
    <col min="26" max="26" width="32.28515625" style="171" customWidth="1"/>
    <col min="27" max="27" width="19" style="171" customWidth="1"/>
    <col min="28" max="28" width="19.5703125" style="171" customWidth="1"/>
    <col min="29" max="29" width="18.5703125" style="171" customWidth="1"/>
    <col min="30" max="30" width="15.28515625" style="171" customWidth="1"/>
    <col min="31" max="32" width="20" style="171" customWidth="1"/>
    <col min="33" max="33" width="17.28515625" style="171" customWidth="1"/>
    <col min="34" max="34" width="17.7109375" style="171" customWidth="1"/>
    <col min="35" max="35" width="20.42578125" style="171" customWidth="1"/>
    <col min="36" max="36" width="23" style="171" customWidth="1"/>
    <col min="37" max="37" width="25" style="171" customWidth="1"/>
    <col min="38" max="38" width="4" style="2" customWidth="1"/>
    <col min="39" max="39" width="30.5703125" style="172" customWidth="1"/>
    <col min="40" max="50" width="12.28515625" style="171" customWidth="1"/>
    <col min="51" max="16384" width="9.28515625" style="1"/>
  </cols>
  <sheetData>
    <row r="1" spans="1:50" ht="14.25" x14ac:dyDescent="0.2">
      <c r="A1" s="204" t="s">
        <v>694</v>
      </c>
      <c r="B1" s="1"/>
      <c r="C1" s="1"/>
      <c r="D1" s="1"/>
      <c r="E1" s="2"/>
      <c r="F1" s="2"/>
      <c r="G1" s="2"/>
      <c r="H1" s="2"/>
      <c r="I1" s="1"/>
      <c r="J1" s="1"/>
      <c r="K1" s="1"/>
      <c r="L1" s="1"/>
      <c r="M1" s="1"/>
      <c r="N1" s="1"/>
      <c r="O1" s="1"/>
      <c r="P1" s="1"/>
      <c r="Q1" s="2"/>
      <c r="R1" s="2"/>
      <c r="S1" s="2"/>
      <c r="T1" s="2"/>
      <c r="U1" s="2"/>
      <c r="V1" s="1"/>
      <c r="W1" s="1"/>
      <c r="X1" s="2"/>
      <c r="Y1" s="2"/>
      <c r="Z1" s="2"/>
      <c r="AA1" s="2"/>
      <c r="AB1" s="2"/>
      <c r="AC1" s="2"/>
      <c r="AD1" s="2"/>
      <c r="AE1" s="2"/>
      <c r="AF1" s="2"/>
      <c r="AG1" s="2"/>
      <c r="AH1" s="2"/>
      <c r="AI1" s="2"/>
      <c r="AJ1" s="2"/>
      <c r="AK1" s="2"/>
      <c r="AM1" s="203"/>
      <c r="AN1" s="2"/>
      <c r="AO1" s="2"/>
      <c r="AP1" s="2"/>
      <c r="AQ1" s="2"/>
      <c r="AR1" s="2"/>
      <c r="AS1" s="2"/>
      <c r="AT1" s="2"/>
      <c r="AU1" s="2"/>
      <c r="AV1" s="2"/>
      <c r="AW1" s="2"/>
      <c r="AX1" s="2"/>
    </row>
    <row r="2" spans="1:50" s="197" customFormat="1" ht="15" customHeight="1" x14ac:dyDescent="0.2">
      <c r="A2" s="202" t="s">
        <v>132</v>
      </c>
      <c r="C2" s="197" t="s">
        <v>123</v>
      </c>
      <c r="D2" s="197" t="s">
        <v>120</v>
      </c>
      <c r="E2" s="198" t="s">
        <v>113</v>
      </c>
      <c r="F2" s="198" t="s">
        <v>100</v>
      </c>
      <c r="G2" s="198" t="s">
        <v>97</v>
      </c>
      <c r="H2" s="198" t="s">
        <v>777</v>
      </c>
      <c r="I2" s="198" t="s">
        <v>780</v>
      </c>
      <c r="J2" s="197" t="s">
        <v>188</v>
      </c>
      <c r="K2" s="197" t="s">
        <v>693</v>
      </c>
      <c r="L2" s="197" t="s">
        <v>177</v>
      </c>
      <c r="M2" s="197" t="s">
        <v>175</v>
      </c>
      <c r="N2" s="197" t="s">
        <v>782</v>
      </c>
      <c r="O2" s="197" t="s">
        <v>138</v>
      </c>
      <c r="P2" s="197" t="s">
        <v>692</v>
      </c>
      <c r="Q2" s="198" t="s">
        <v>692</v>
      </c>
      <c r="R2" s="198" t="s">
        <v>692</v>
      </c>
      <c r="S2" s="198" t="s">
        <v>692</v>
      </c>
      <c r="T2" s="198" t="s">
        <v>692</v>
      </c>
      <c r="U2" s="198" t="s">
        <v>692</v>
      </c>
      <c r="V2" s="198" t="s">
        <v>692</v>
      </c>
      <c r="W2" s="198" t="s">
        <v>885</v>
      </c>
      <c r="X2" s="201" t="s">
        <v>240</v>
      </c>
      <c r="Y2" s="201" t="s">
        <v>238</v>
      </c>
      <c r="Z2" s="201" t="s">
        <v>221</v>
      </c>
      <c r="AA2" s="201" t="s">
        <v>211</v>
      </c>
      <c r="AB2" s="201" t="s">
        <v>691</v>
      </c>
      <c r="AC2" s="198" t="s">
        <v>690</v>
      </c>
      <c r="AD2" s="198" t="s">
        <v>690</v>
      </c>
      <c r="AE2" s="198" t="s">
        <v>690</v>
      </c>
      <c r="AF2" s="198" t="s">
        <v>689</v>
      </c>
      <c r="AG2" s="198" t="s">
        <v>689</v>
      </c>
      <c r="AH2" s="198" t="s">
        <v>689</v>
      </c>
      <c r="AI2" s="198" t="s">
        <v>689</v>
      </c>
      <c r="AJ2" s="198" t="s">
        <v>429</v>
      </c>
      <c r="AK2" s="198" t="s">
        <v>426</v>
      </c>
      <c r="AL2" s="200"/>
      <c r="AM2" s="199"/>
      <c r="AN2" s="198"/>
      <c r="AO2" s="198"/>
      <c r="AP2" s="198"/>
      <c r="AQ2" s="198"/>
      <c r="AR2" s="198"/>
      <c r="AS2" s="198"/>
      <c r="AT2" s="198"/>
      <c r="AU2" s="198"/>
      <c r="AV2" s="198"/>
      <c r="AW2" s="198"/>
      <c r="AX2" s="198"/>
    </row>
    <row r="3" spans="1:50" s="190" customFormat="1" ht="85.5" x14ac:dyDescent="0.25">
      <c r="A3" s="196" t="s">
        <v>131</v>
      </c>
      <c r="B3" s="195" t="s">
        <v>688</v>
      </c>
      <c r="C3" s="195" t="s">
        <v>122</v>
      </c>
      <c r="D3" s="195" t="s">
        <v>119</v>
      </c>
      <c r="E3" s="195" t="s">
        <v>112</v>
      </c>
      <c r="F3" s="195" t="s">
        <v>99</v>
      </c>
      <c r="G3" s="195" t="s">
        <v>96</v>
      </c>
      <c r="H3" s="195" t="s">
        <v>698</v>
      </c>
      <c r="I3" s="195" t="s">
        <v>135</v>
      </c>
      <c r="J3" s="195" t="s">
        <v>187</v>
      </c>
      <c r="K3" s="195" t="s">
        <v>687</v>
      </c>
      <c r="L3" s="195" t="s">
        <v>176</v>
      </c>
      <c r="M3" s="195" t="s">
        <v>174</v>
      </c>
      <c r="N3" s="195" t="s">
        <v>139</v>
      </c>
      <c r="O3" s="195" t="s">
        <v>137</v>
      </c>
      <c r="P3" s="195" t="s">
        <v>208</v>
      </c>
      <c r="Q3" s="195" t="s">
        <v>686</v>
      </c>
      <c r="R3" s="196" t="s">
        <v>205</v>
      </c>
      <c r="S3" s="196" t="s">
        <v>204</v>
      </c>
      <c r="T3" s="196" t="s">
        <v>203</v>
      </c>
      <c r="U3" s="196" t="s">
        <v>202</v>
      </c>
      <c r="V3" s="195" t="s">
        <v>201</v>
      </c>
      <c r="W3" s="191" t="s">
        <v>886</v>
      </c>
      <c r="X3" s="195" t="s">
        <v>239</v>
      </c>
      <c r="Y3" s="195" t="s">
        <v>140</v>
      </c>
      <c r="Z3" s="195" t="s">
        <v>220</v>
      </c>
      <c r="AA3" s="195" t="s">
        <v>102</v>
      </c>
      <c r="AB3" s="195" t="s">
        <v>685</v>
      </c>
      <c r="AC3" s="195" t="s">
        <v>406</v>
      </c>
      <c r="AD3" s="195" t="s">
        <v>403</v>
      </c>
      <c r="AE3" s="196" t="s">
        <v>401</v>
      </c>
      <c r="AF3" s="195" t="s">
        <v>406</v>
      </c>
      <c r="AG3" s="195" t="s">
        <v>419</v>
      </c>
      <c r="AH3" s="195" t="s">
        <v>418</v>
      </c>
      <c r="AI3" s="195" t="s">
        <v>411</v>
      </c>
      <c r="AJ3" s="194" t="s">
        <v>428</v>
      </c>
      <c r="AK3" s="194" t="s">
        <v>425</v>
      </c>
      <c r="AL3" s="193"/>
      <c r="AM3" s="192" t="s">
        <v>684</v>
      </c>
      <c r="AN3" s="191"/>
      <c r="AO3" s="191"/>
      <c r="AP3" s="191"/>
      <c r="AQ3" s="191"/>
      <c r="AR3" s="191"/>
      <c r="AS3" s="191"/>
      <c r="AT3" s="191"/>
      <c r="AU3" s="191"/>
      <c r="AV3" s="191"/>
      <c r="AW3" s="191"/>
      <c r="AX3" s="191"/>
    </row>
    <row r="4" spans="1:50" s="173" customFormat="1" ht="14.25" x14ac:dyDescent="0.2">
      <c r="A4" s="173" t="s">
        <v>683</v>
      </c>
      <c r="B4" s="179" t="s">
        <v>678</v>
      </c>
      <c r="C4" s="179" t="s">
        <v>678</v>
      </c>
      <c r="D4" s="179" t="s">
        <v>678</v>
      </c>
      <c r="E4" s="171" t="s">
        <v>678</v>
      </c>
      <c r="F4" s="171" t="s">
        <v>678</v>
      </c>
      <c r="G4" s="171" t="s">
        <v>678</v>
      </c>
      <c r="H4" s="171" t="s">
        <v>678</v>
      </c>
      <c r="I4" s="173" t="s">
        <v>682</v>
      </c>
      <c r="J4" s="179" t="s">
        <v>681</v>
      </c>
      <c r="K4" s="173" t="s">
        <v>682</v>
      </c>
      <c r="L4" s="173" t="s">
        <v>682</v>
      </c>
      <c r="M4" s="173" t="s">
        <v>682</v>
      </c>
      <c r="N4" s="173" t="s">
        <v>682</v>
      </c>
      <c r="O4" s="173" t="s">
        <v>682</v>
      </c>
      <c r="P4" s="173" t="s">
        <v>681</v>
      </c>
      <c r="Q4" s="173" t="s">
        <v>681</v>
      </c>
      <c r="R4" s="173" t="s">
        <v>681</v>
      </c>
      <c r="S4" s="173" t="s">
        <v>681</v>
      </c>
      <c r="T4" s="173" t="s">
        <v>681</v>
      </c>
      <c r="U4" s="173" t="s">
        <v>681</v>
      </c>
      <c r="V4" s="173" t="s">
        <v>681</v>
      </c>
      <c r="W4" s="173" t="s">
        <v>677</v>
      </c>
      <c r="X4" s="171" t="s">
        <v>677</v>
      </c>
      <c r="Y4" s="171" t="s">
        <v>680</v>
      </c>
      <c r="Z4" s="171" t="s">
        <v>677</v>
      </c>
      <c r="AA4" s="171" t="s">
        <v>677</v>
      </c>
      <c r="AB4" s="171" t="s">
        <v>680</v>
      </c>
      <c r="AC4" s="171" t="s">
        <v>679</v>
      </c>
      <c r="AD4" s="171" t="s">
        <v>677</v>
      </c>
      <c r="AE4" s="171" t="s">
        <v>677</v>
      </c>
      <c r="AF4" s="171" t="s">
        <v>677</v>
      </c>
      <c r="AG4" s="171" t="s">
        <v>677</v>
      </c>
      <c r="AH4" s="171" t="s">
        <v>677</v>
      </c>
      <c r="AI4" s="171" t="s">
        <v>677</v>
      </c>
      <c r="AJ4" s="171" t="s">
        <v>678</v>
      </c>
      <c r="AK4" s="171" t="s">
        <v>678</v>
      </c>
      <c r="AL4" s="2"/>
      <c r="AM4" s="178" t="s">
        <v>677</v>
      </c>
      <c r="AN4" s="171"/>
      <c r="AO4" s="171"/>
      <c r="AP4" s="171"/>
      <c r="AQ4" s="171"/>
      <c r="AR4" s="171"/>
      <c r="AS4" s="171"/>
      <c r="AT4" s="171"/>
      <c r="AU4" s="171"/>
      <c r="AV4" s="171"/>
      <c r="AW4" s="171"/>
      <c r="AX4" s="171"/>
    </row>
    <row r="5" spans="1:50" s="173" customFormat="1" ht="14.25" x14ac:dyDescent="0.2">
      <c r="A5" s="188" t="s">
        <v>676</v>
      </c>
      <c r="B5" s="188" t="s">
        <v>675</v>
      </c>
      <c r="C5" s="188" t="s">
        <v>674</v>
      </c>
      <c r="D5" s="188" t="s">
        <v>675</v>
      </c>
      <c r="E5" s="187" t="s">
        <v>675</v>
      </c>
      <c r="F5" s="187" t="s">
        <v>675</v>
      </c>
      <c r="G5" s="187" t="s">
        <v>675</v>
      </c>
      <c r="H5" s="187" t="s">
        <v>675</v>
      </c>
      <c r="I5" s="188" t="s">
        <v>675</v>
      </c>
      <c r="J5" s="188" t="s">
        <v>675</v>
      </c>
      <c r="K5" s="188" t="s">
        <v>674</v>
      </c>
      <c r="L5" s="188" t="s">
        <v>674</v>
      </c>
      <c r="M5" s="188" t="s">
        <v>674</v>
      </c>
      <c r="N5" s="188" t="s">
        <v>675</v>
      </c>
      <c r="O5" s="188" t="s">
        <v>675</v>
      </c>
      <c r="P5" s="188" t="s">
        <v>675</v>
      </c>
      <c r="Q5" s="187" t="s">
        <v>675</v>
      </c>
      <c r="R5" s="189" t="s">
        <v>675</v>
      </c>
      <c r="S5" s="189" t="s">
        <v>675</v>
      </c>
      <c r="T5" s="189" t="s">
        <v>675</v>
      </c>
      <c r="U5" s="189" t="s">
        <v>674</v>
      </c>
      <c r="V5" s="189" t="s">
        <v>675</v>
      </c>
      <c r="W5" s="189" t="s">
        <v>675</v>
      </c>
      <c r="X5" s="187" t="s">
        <v>675</v>
      </c>
      <c r="Y5" s="188" t="s">
        <v>674</v>
      </c>
      <c r="Z5" s="187" t="s">
        <v>675</v>
      </c>
      <c r="AA5" s="187" t="s">
        <v>675</v>
      </c>
      <c r="AB5" s="187" t="s">
        <v>675</v>
      </c>
      <c r="AC5" s="187" t="s">
        <v>675</v>
      </c>
      <c r="AD5" s="187" t="s">
        <v>675</v>
      </c>
      <c r="AE5" s="187" t="s">
        <v>675</v>
      </c>
      <c r="AF5" s="187" t="s">
        <v>675</v>
      </c>
      <c r="AG5" s="187" t="s">
        <v>675</v>
      </c>
      <c r="AH5" s="187" t="s">
        <v>674</v>
      </c>
      <c r="AI5" s="187" t="s">
        <v>675</v>
      </c>
      <c r="AJ5" s="187" t="s">
        <v>674</v>
      </c>
      <c r="AK5" s="187" t="s">
        <v>674</v>
      </c>
      <c r="AL5" s="32"/>
      <c r="AM5" s="178" t="s">
        <v>674</v>
      </c>
      <c r="AN5" s="171"/>
      <c r="AO5" s="171"/>
      <c r="AP5" s="171"/>
      <c r="AQ5" s="171"/>
      <c r="AR5" s="171"/>
      <c r="AS5" s="171"/>
      <c r="AT5" s="171"/>
      <c r="AU5" s="171"/>
      <c r="AV5" s="171"/>
      <c r="AW5" s="171"/>
      <c r="AX5" s="171"/>
    </row>
    <row r="6" spans="1:50" s="23" customFormat="1" ht="43.5" x14ac:dyDescent="0.25">
      <c r="A6" s="186"/>
      <c r="B6" s="185" t="s">
        <v>673</v>
      </c>
      <c r="C6" s="180" t="s">
        <v>672</v>
      </c>
      <c r="D6" s="183" t="s">
        <v>651</v>
      </c>
      <c r="E6" s="180" t="s">
        <v>671</v>
      </c>
      <c r="F6" s="180" t="s">
        <v>651</v>
      </c>
      <c r="G6" s="180" t="s">
        <v>651</v>
      </c>
      <c r="H6" s="180" t="s">
        <v>651</v>
      </c>
      <c r="I6" s="183" t="s">
        <v>651</v>
      </c>
      <c r="J6" s="184" t="s">
        <v>670</v>
      </c>
      <c r="K6" s="184" t="s">
        <v>669</v>
      </c>
      <c r="L6" s="183" t="s">
        <v>668</v>
      </c>
      <c r="M6" s="180" t="s">
        <v>667</v>
      </c>
      <c r="N6" s="183" t="s">
        <v>651</v>
      </c>
      <c r="O6" s="183" t="s">
        <v>651</v>
      </c>
      <c r="P6" s="183" t="s">
        <v>666</v>
      </c>
      <c r="Q6" s="180" t="s">
        <v>659</v>
      </c>
      <c r="R6" s="180" t="s">
        <v>665</v>
      </c>
      <c r="S6" s="180" t="s">
        <v>664</v>
      </c>
      <c r="T6" s="180" t="s">
        <v>663</v>
      </c>
      <c r="U6" s="180" t="s">
        <v>662</v>
      </c>
      <c r="V6" s="183" t="s">
        <v>661</v>
      </c>
      <c r="W6" s="171" t="s">
        <v>890</v>
      </c>
      <c r="X6" s="180" t="s">
        <v>660</v>
      </c>
      <c r="Y6" s="180" t="s">
        <v>659</v>
      </c>
      <c r="Z6" s="180" t="s">
        <v>658</v>
      </c>
      <c r="AA6" s="180" t="s">
        <v>657</v>
      </c>
      <c r="AB6" s="180" t="s">
        <v>651</v>
      </c>
      <c r="AC6" s="180" t="s">
        <v>656</v>
      </c>
      <c r="AD6" s="180" t="s">
        <v>655</v>
      </c>
      <c r="AE6" s="180" t="s">
        <v>654</v>
      </c>
      <c r="AF6" s="180" t="s">
        <v>471</v>
      </c>
      <c r="AG6" s="180" t="s">
        <v>653</v>
      </c>
      <c r="AH6" s="180" t="s">
        <v>652</v>
      </c>
      <c r="AI6" s="180" t="s">
        <v>651</v>
      </c>
      <c r="AJ6" s="180" t="s">
        <v>650</v>
      </c>
      <c r="AK6" s="180" t="s">
        <v>649</v>
      </c>
      <c r="AL6" s="182"/>
      <c r="AM6" s="181" t="s">
        <v>648</v>
      </c>
      <c r="AN6" s="180"/>
      <c r="AO6" s="180"/>
      <c r="AP6" s="180"/>
      <c r="AQ6" s="180"/>
      <c r="AR6" s="180"/>
      <c r="AS6" s="180"/>
      <c r="AT6" s="180"/>
      <c r="AU6" s="180"/>
      <c r="AV6" s="180"/>
      <c r="AW6" s="180"/>
      <c r="AX6" s="180"/>
    </row>
    <row r="7" spans="1:50" ht="43.5" x14ac:dyDescent="0.25">
      <c r="B7" s="175" t="s">
        <v>647</v>
      </c>
      <c r="C7" s="171" t="s">
        <v>646</v>
      </c>
      <c r="D7" s="173" t="s">
        <v>625</v>
      </c>
      <c r="E7" s="171" t="s">
        <v>645</v>
      </c>
      <c r="F7" s="171" t="s">
        <v>625</v>
      </c>
      <c r="G7" s="171" t="s">
        <v>625</v>
      </c>
      <c r="H7" s="171" t="s">
        <v>625</v>
      </c>
      <c r="I7" s="173" t="s">
        <v>625</v>
      </c>
      <c r="J7" s="179" t="s">
        <v>644</v>
      </c>
      <c r="K7" s="179" t="s">
        <v>643</v>
      </c>
      <c r="L7" s="171" t="s">
        <v>642</v>
      </c>
      <c r="M7" s="171" t="s">
        <v>641</v>
      </c>
      <c r="N7" s="173" t="s">
        <v>625</v>
      </c>
      <c r="O7" s="173" t="s">
        <v>625</v>
      </c>
      <c r="P7" s="171" t="s">
        <v>640</v>
      </c>
      <c r="Q7" s="171" t="s">
        <v>634</v>
      </c>
      <c r="R7" s="171" t="s">
        <v>639</v>
      </c>
      <c r="S7" s="171" t="s">
        <v>638</v>
      </c>
      <c r="T7" s="171" t="s">
        <v>637</v>
      </c>
      <c r="U7" s="171" t="s">
        <v>636</v>
      </c>
      <c r="V7" s="173" t="s">
        <v>584</v>
      </c>
      <c r="W7" s="171" t="s">
        <v>891</v>
      </c>
      <c r="X7" s="171" t="s">
        <v>635</v>
      </c>
      <c r="Y7" s="171" t="s">
        <v>634</v>
      </c>
      <c r="Z7" s="171" t="s">
        <v>633</v>
      </c>
      <c r="AA7" s="171" t="s">
        <v>632</v>
      </c>
      <c r="AB7" s="171" t="s">
        <v>625</v>
      </c>
      <c r="AC7" s="171" t="s">
        <v>631</v>
      </c>
      <c r="AD7" s="171" t="s">
        <v>630</v>
      </c>
      <c r="AE7" s="171" t="s">
        <v>629</v>
      </c>
      <c r="AF7" s="171" t="s">
        <v>628</v>
      </c>
      <c r="AG7" s="171" t="s">
        <v>627</v>
      </c>
      <c r="AH7" s="171" t="s">
        <v>626</v>
      </c>
      <c r="AI7" s="171" t="s">
        <v>625</v>
      </c>
      <c r="AJ7" s="171" t="s">
        <v>624</v>
      </c>
      <c r="AK7" s="171" t="s">
        <v>623</v>
      </c>
      <c r="AM7" s="178" t="s">
        <v>622</v>
      </c>
    </row>
    <row r="8" spans="1:50" ht="43.5" x14ac:dyDescent="0.25">
      <c r="B8" s="175" t="s">
        <v>621</v>
      </c>
      <c r="C8" s="173" t="s">
        <v>620</v>
      </c>
      <c r="E8" s="171" t="s">
        <v>619</v>
      </c>
      <c r="I8" s="177" t="s">
        <v>613</v>
      </c>
      <c r="J8" s="179" t="s">
        <v>618</v>
      </c>
      <c r="K8" s="179" t="s">
        <v>617</v>
      </c>
      <c r="L8" s="171" t="s">
        <v>616</v>
      </c>
      <c r="M8" s="171" t="s">
        <v>615</v>
      </c>
      <c r="N8" s="177" t="s">
        <v>614</v>
      </c>
      <c r="P8" s="171" t="s">
        <v>612</v>
      </c>
      <c r="Q8" s="171" t="s">
        <v>606</v>
      </c>
      <c r="R8" s="171" t="s">
        <v>611</v>
      </c>
      <c r="S8" s="171" t="s">
        <v>610</v>
      </c>
      <c r="T8" s="171" t="s">
        <v>609</v>
      </c>
      <c r="U8" s="171" t="s">
        <v>608</v>
      </c>
      <c r="V8" s="173" t="s">
        <v>556</v>
      </c>
      <c r="W8" s="180" t="s">
        <v>892</v>
      </c>
      <c r="X8" s="171" t="s">
        <v>607</v>
      </c>
      <c r="Y8" s="171" t="s">
        <v>606</v>
      </c>
      <c r="Z8" s="171" t="s">
        <v>605</v>
      </c>
      <c r="AA8" s="171" t="s">
        <v>604</v>
      </c>
      <c r="AC8" s="171" t="s">
        <v>603</v>
      </c>
      <c r="AE8" s="171" t="s">
        <v>602</v>
      </c>
      <c r="AF8" s="171" t="s">
        <v>473</v>
      </c>
      <c r="AG8" s="171" t="s">
        <v>601</v>
      </c>
      <c r="AH8" s="171" t="s">
        <v>600</v>
      </c>
      <c r="AJ8" s="171" t="s">
        <v>599</v>
      </c>
      <c r="AK8" s="171" t="s">
        <v>598</v>
      </c>
      <c r="AM8" s="178" t="s">
        <v>597</v>
      </c>
    </row>
    <row r="9" spans="1:50" ht="43.5" x14ac:dyDescent="0.25">
      <c r="B9" s="175" t="s">
        <v>596</v>
      </c>
      <c r="C9" s="173" t="s">
        <v>595</v>
      </c>
      <c r="J9" s="179" t="s">
        <v>594</v>
      </c>
      <c r="K9" s="179" t="s">
        <v>593</v>
      </c>
      <c r="L9" s="171" t="s">
        <v>592</v>
      </c>
      <c r="M9" s="171" t="s">
        <v>591</v>
      </c>
      <c r="P9" s="171" t="s">
        <v>590</v>
      </c>
      <c r="Q9" s="171" t="s">
        <v>585</v>
      </c>
      <c r="R9" s="171" t="s">
        <v>589</v>
      </c>
      <c r="S9" s="171" t="s">
        <v>588</v>
      </c>
      <c r="T9" s="171" t="s">
        <v>457</v>
      </c>
      <c r="U9" s="171" t="s">
        <v>587</v>
      </c>
      <c r="V9" s="173" t="s">
        <v>586</v>
      </c>
      <c r="W9" s="171" t="s">
        <v>893</v>
      </c>
      <c r="X9" s="171" t="s">
        <v>457</v>
      </c>
      <c r="Y9" s="171" t="s">
        <v>585</v>
      </c>
      <c r="AA9" s="171" t="s">
        <v>584</v>
      </c>
      <c r="AC9" s="171" t="s">
        <v>583</v>
      </c>
      <c r="AE9" s="171" t="s">
        <v>582</v>
      </c>
      <c r="AF9" s="177" t="s">
        <v>520</v>
      </c>
      <c r="AG9" s="171" t="s">
        <v>473</v>
      </c>
      <c r="AH9" s="171" t="s">
        <v>581</v>
      </c>
      <c r="AJ9" s="171" t="s">
        <v>580</v>
      </c>
      <c r="AK9" s="171" t="s">
        <v>579</v>
      </c>
      <c r="AM9" s="178" t="s">
        <v>457</v>
      </c>
    </row>
    <row r="10" spans="1:50" ht="43.5" x14ac:dyDescent="0.25">
      <c r="B10" s="175" t="s">
        <v>578</v>
      </c>
      <c r="C10" s="173" t="s">
        <v>577</v>
      </c>
      <c r="J10" s="179" t="s">
        <v>576</v>
      </c>
      <c r="K10" s="179" t="s">
        <v>540</v>
      </c>
      <c r="L10" s="171" t="s">
        <v>575</v>
      </c>
      <c r="M10" s="171" t="s">
        <v>574</v>
      </c>
      <c r="P10" s="171"/>
      <c r="Q10" s="171" t="s">
        <v>569</v>
      </c>
      <c r="R10" s="171" t="s">
        <v>573</v>
      </c>
      <c r="S10" s="177" t="s">
        <v>520</v>
      </c>
      <c r="T10" s="177" t="s">
        <v>520</v>
      </c>
      <c r="U10" s="171" t="s">
        <v>572</v>
      </c>
      <c r="V10" s="173" t="s">
        <v>571</v>
      </c>
      <c r="W10" s="177" t="s">
        <v>520</v>
      </c>
      <c r="X10" s="171" t="s">
        <v>570</v>
      </c>
      <c r="Y10" s="171" t="s">
        <v>569</v>
      </c>
      <c r="AA10" s="171" t="s">
        <v>568</v>
      </c>
      <c r="AC10" s="171" t="s">
        <v>567</v>
      </c>
      <c r="AE10" s="177" t="s">
        <v>520</v>
      </c>
      <c r="AG10" s="171" t="s">
        <v>566</v>
      </c>
      <c r="AH10" s="171" t="s">
        <v>565</v>
      </c>
      <c r="AJ10" s="171" t="s">
        <v>564</v>
      </c>
      <c r="AK10" s="171" t="s">
        <v>563</v>
      </c>
      <c r="AM10" s="178" t="s">
        <v>454</v>
      </c>
    </row>
    <row r="11" spans="1:50" ht="57.75" x14ac:dyDescent="0.25">
      <c r="B11" s="175" t="s">
        <v>562</v>
      </c>
      <c r="C11" s="173" t="s">
        <v>561</v>
      </c>
      <c r="L11" s="171" t="s">
        <v>560</v>
      </c>
      <c r="M11" s="171" t="s">
        <v>559</v>
      </c>
      <c r="P11" s="171"/>
      <c r="Q11" s="171" t="s">
        <v>557</v>
      </c>
      <c r="R11" s="171" t="s">
        <v>558</v>
      </c>
      <c r="U11" s="177" t="s">
        <v>520</v>
      </c>
      <c r="V11" s="177" t="s">
        <v>520</v>
      </c>
      <c r="W11" s="171"/>
      <c r="X11" s="171" t="s">
        <v>454</v>
      </c>
      <c r="Y11" s="171" t="s">
        <v>557</v>
      </c>
      <c r="AA11" s="171" t="s">
        <v>556</v>
      </c>
      <c r="AC11" s="171" t="s">
        <v>555</v>
      </c>
      <c r="AG11" s="171" t="s">
        <v>554</v>
      </c>
      <c r="AH11" s="171" t="s">
        <v>553</v>
      </c>
      <c r="AJ11" s="171" t="s">
        <v>552</v>
      </c>
      <c r="AK11" s="171" t="s">
        <v>551</v>
      </c>
      <c r="AM11" s="178" t="s">
        <v>550</v>
      </c>
    </row>
    <row r="12" spans="1:50" ht="43.5" x14ac:dyDescent="0.25">
      <c r="B12" s="175" t="s">
        <v>549</v>
      </c>
      <c r="C12" s="177" t="s">
        <v>520</v>
      </c>
      <c r="L12" s="177" t="s">
        <v>520</v>
      </c>
      <c r="M12" s="177" t="s">
        <v>520</v>
      </c>
      <c r="P12" s="171"/>
      <c r="Q12" s="171" t="s">
        <v>546</v>
      </c>
      <c r="R12" s="171" t="s">
        <v>548</v>
      </c>
      <c r="X12" s="171" t="s">
        <v>547</v>
      </c>
      <c r="Y12" s="171" t="s">
        <v>546</v>
      </c>
      <c r="AC12" s="171" t="s">
        <v>545</v>
      </c>
      <c r="AG12" s="177" t="s">
        <v>520</v>
      </c>
      <c r="AH12" s="177" t="s">
        <v>520</v>
      </c>
      <c r="AJ12" s="171" t="s">
        <v>544</v>
      </c>
      <c r="AK12" s="177" t="s">
        <v>520</v>
      </c>
      <c r="AM12" s="178" t="s">
        <v>543</v>
      </c>
    </row>
    <row r="13" spans="1:50" ht="29.25" x14ac:dyDescent="0.25">
      <c r="B13" s="175" t="s">
        <v>542</v>
      </c>
      <c r="L13" s="171" t="s">
        <v>541</v>
      </c>
      <c r="M13" s="171" t="s">
        <v>540</v>
      </c>
      <c r="P13" s="171"/>
      <c r="Q13" s="171" t="s">
        <v>538</v>
      </c>
      <c r="R13" s="177" t="s">
        <v>520</v>
      </c>
      <c r="X13" s="171" t="s">
        <v>539</v>
      </c>
      <c r="Y13" s="171" t="s">
        <v>538</v>
      </c>
      <c r="AC13" s="177" t="s">
        <v>520</v>
      </c>
      <c r="AJ13" s="171" t="s">
        <v>537</v>
      </c>
      <c r="AM13" s="178" t="s">
        <v>536</v>
      </c>
    </row>
    <row r="14" spans="1:50" ht="29.25" x14ac:dyDescent="0.25">
      <c r="B14" s="175" t="s">
        <v>535</v>
      </c>
      <c r="L14" s="171"/>
      <c r="M14" s="171"/>
      <c r="P14" s="171"/>
      <c r="Q14" s="171" t="s">
        <v>533</v>
      </c>
      <c r="X14" s="171" t="s">
        <v>534</v>
      </c>
      <c r="Y14" s="171" t="s">
        <v>533</v>
      </c>
      <c r="AJ14" s="171" t="s">
        <v>532</v>
      </c>
      <c r="AM14" s="178" t="s">
        <v>531</v>
      </c>
    </row>
    <row r="15" spans="1:50" ht="43.5" x14ac:dyDescent="0.25">
      <c r="B15" s="175" t="s">
        <v>530</v>
      </c>
      <c r="L15" s="171"/>
      <c r="M15" s="171"/>
      <c r="P15" s="171"/>
      <c r="Q15" s="177" t="s">
        <v>520</v>
      </c>
      <c r="X15" s="171" t="s">
        <v>529</v>
      </c>
      <c r="Y15" s="177" t="s">
        <v>520</v>
      </c>
      <c r="AJ15" s="171" t="s">
        <v>528</v>
      </c>
      <c r="AM15" s="178" t="s">
        <v>527</v>
      </c>
    </row>
    <row r="16" spans="1:50" ht="29.25" x14ac:dyDescent="0.25">
      <c r="B16" s="175" t="s">
        <v>526</v>
      </c>
      <c r="L16" s="171"/>
      <c r="P16" s="171"/>
      <c r="X16" s="171" t="s">
        <v>520</v>
      </c>
      <c r="AJ16" s="171" t="s">
        <v>525</v>
      </c>
      <c r="AM16" s="178" t="s">
        <v>524</v>
      </c>
    </row>
    <row r="17" spans="2:36" ht="29.25" x14ac:dyDescent="0.25">
      <c r="B17" s="175" t="s">
        <v>523</v>
      </c>
      <c r="AJ17" s="171" t="s">
        <v>522</v>
      </c>
    </row>
    <row r="18" spans="2:36" ht="29.25" x14ac:dyDescent="0.25">
      <c r="B18" s="175" t="s">
        <v>521</v>
      </c>
      <c r="AJ18" s="177" t="s">
        <v>520</v>
      </c>
    </row>
    <row r="19" spans="2:36" x14ac:dyDescent="0.25">
      <c r="B19" s="175" t="s">
        <v>519</v>
      </c>
    </row>
    <row r="20" spans="2:36" x14ac:dyDescent="0.25">
      <c r="B20" s="175" t="s">
        <v>518</v>
      </c>
    </row>
    <row r="21" spans="2:36" x14ac:dyDescent="0.25">
      <c r="B21" s="175" t="s">
        <v>517</v>
      </c>
    </row>
    <row r="22" spans="2:36" x14ac:dyDescent="0.25">
      <c r="B22" s="175" t="s">
        <v>516</v>
      </c>
    </row>
    <row r="23" spans="2:36" x14ac:dyDescent="0.25">
      <c r="B23" s="175" t="s">
        <v>515</v>
      </c>
    </row>
    <row r="24" spans="2:36" x14ac:dyDescent="0.25">
      <c r="B24" s="175" t="s">
        <v>514</v>
      </c>
    </row>
    <row r="25" spans="2:36" x14ac:dyDescent="0.25">
      <c r="B25" s="175" t="s">
        <v>513</v>
      </c>
    </row>
    <row r="26" spans="2:36" x14ac:dyDescent="0.25">
      <c r="B26" s="175" t="s">
        <v>512</v>
      </c>
    </row>
    <row r="27" spans="2:36" x14ac:dyDescent="0.25">
      <c r="B27" s="175" t="s">
        <v>511</v>
      </c>
    </row>
    <row r="28" spans="2:36" x14ac:dyDescent="0.25">
      <c r="B28" s="175" t="s">
        <v>510</v>
      </c>
    </row>
    <row r="29" spans="2:36" x14ac:dyDescent="0.25">
      <c r="B29" s="175" t="s">
        <v>509</v>
      </c>
    </row>
    <row r="30" spans="2:36" x14ac:dyDescent="0.25">
      <c r="B30" s="175" t="s">
        <v>508</v>
      </c>
    </row>
    <row r="31" spans="2:36" x14ac:dyDescent="0.25">
      <c r="B31" s="175" t="s">
        <v>507</v>
      </c>
    </row>
    <row r="32" spans="2:36" x14ac:dyDescent="0.25">
      <c r="B32" s="175" t="s">
        <v>506</v>
      </c>
    </row>
    <row r="33" spans="2:2" x14ac:dyDescent="0.25">
      <c r="B33" s="175" t="s">
        <v>505</v>
      </c>
    </row>
    <row r="34" spans="2:2" x14ac:dyDescent="0.25">
      <c r="B34" s="175" t="s">
        <v>504</v>
      </c>
    </row>
    <row r="35" spans="2:2" x14ac:dyDescent="0.25">
      <c r="B35" s="175" t="s">
        <v>503</v>
      </c>
    </row>
    <row r="36" spans="2:2" x14ac:dyDescent="0.25">
      <c r="B36" s="175" t="s">
        <v>502</v>
      </c>
    </row>
    <row r="37" spans="2:2" x14ac:dyDescent="0.25">
      <c r="B37" s="175" t="s">
        <v>501</v>
      </c>
    </row>
    <row r="38" spans="2:2" x14ac:dyDescent="0.25">
      <c r="B38" s="175" t="s">
        <v>500</v>
      </c>
    </row>
    <row r="39" spans="2:2" x14ac:dyDescent="0.25">
      <c r="B39" s="175" t="s">
        <v>499</v>
      </c>
    </row>
    <row r="40" spans="2:2" x14ac:dyDescent="0.25">
      <c r="B40" s="176" t="s">
        <v>498</v>
      </c>
    </row>
    <row r="41" spans="2:2" x14ac:dyDescent="0.25">
      <c r="B41" s="176" t="s">
        <v>497</v>
      </c>
    </row>
    <row r="42" spans="2:2" x14ac:dyDescent="0.25">
      <c r="B42" s="176" t="s">
        <v>496</v>
      </c>
    </row>
    <row r="43" spans="2:2" x14ac:dyDescent="0.25">
      <c r="B43" s="176" t="s">
        <v>495</v>
      </c>
    </row>
    <row r="44" spans="2:2" x14ac:dyDescent="0.25">
      <c r="B44" s="176" t="s">
        <v>494</v>
      </c>
    </row>
    <row r="45" spans="2:2" x14ac:dyDescent="0.25">
      <c r="B45" s="176" t="s">
        <v>493</v>
      </c>
    </row>
    <row r="46" spans="2:2" x14ac:dyDescent="0.25">
      <c r="B46" s="176" t="s">
        <v>492</v>
      </c>
    </row>
    <row r="47" spans="2:2" x14ac:dyDescent="0.25">
      <c r="B47" s="176" t="s">
        <v>491</v>
      </c>
    </row>
    <row r="48" spans="2:2" x14ac:dyDescent="0.25">
      <c r="B48" s="176" t="s">
        <v>490</v>
      </c>
    </row>
    <row r="49" spans="2:2" x14ac:dyDescent="0.25">
      <c r="B49" s="176" t="s">
        <v>489</v>
      </c>
    </row>
    <row r="50" spans="2:2" x14ac:dyDescent="0.25">
      <c r="B50" s="175" t="s">
        <v>488</v>
      </c>
    </row>
    <row r="51" spans="2:2" x14ac:dyDescent="0.25">
      <c r="B51" s="175" t="s">
        <v>487</v>
      </c>
    </row>
    <row r="52" spans="2:2" x14ac:dyDescent="0.25">
      <c r="B52" s="175" t="s">
        <v>486</v>
      </c>
    </row>
    <row r="53" spans="2:2" x14ac:dyDescent="0.25">
      <c r="B53" s="175" t="s">
        <v>485</v>
      </c>
    </row>
    <row r="54" spans="2:2" x14ac:dyDescent="0.25">
      <c r="B54" s="175" t="s">
        <v>484</v>
      </c>
    </row>
    <row r="55" spans="2:2" x14ac:dyDescent="0.25">
      <c r="B55" s="175" t="s">
        <v>483</v>
      </c>
    </row>
    <row r="56" spans="2:2" x14ac:dyDescent="0.25">
      <c r="B56" s="175" t="s">
        <v>482</v>
      </c>
    </row>
  </sheetData>
  <dataValidations count="2">
    <dataValidation type="list" allowBlank="1" showInputMessage="1" showErrorMessage="1" sqref="B18:I25">
      <formula1>#REF!</formula1>
    </dataValidation>
    <dataValidation type="list" allowBlank="1" showErrorMessage="1" promptTitle="select value" prompt="please select value" sqref="D11">
      <formula1>#REF!</formula1>
    </dataValidation>
  </dataValidation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46B5C"/>
  </sheetPr>
  <dimension ref="A1:G11"/>
  <sheetViews>
    <sheetView zoomScale="85" zoomScaleNormal="85" workbookViewId="0">
      <pane ySplit="3" topLeftCell="A4" activePane="bottomLeft" state="frozen"/>
      <selection pane="bottomLeft" activeCell="B4" sqref="B4"/>
    </sheetView>
  </sheetViews>
  <sheetFormatPr defaultColWidth="8.7109375" defaultRowHeight="14.25" x14ac:dyDescent="0.2"/>
  <cols>
    <col min="1" max="1" width="23.7109375" style="1" customWidth="1"/>
    <col min="2" max="2" width="144.85546875" style="2" bestFit="1" customWidth="1"/>
    <col min="3" max="7" width="16.42578125" style="2" customWidth="1"/>
    <col min="8" max="16384" width="8.7109375" style="1"/>
  </cols>
  <sheetData>
    <row r="1" spans="1:2" s="17" customFormat="1" ht="23.25" customHeight="1" x14ac:dyDescent="0.35">
      <c r="A1" s="348" t="s">
        <v>714</v>
      </c>
      <c r="B1" s="348"/>
    </row>
    <row r="2" spans="1:2" ht="14.25" customHeight="1" x14ac:dyDescent="0.2"/>
    <row r="3" spans="1:2" ht="23.25" x14ac:dyDescent="0.2">
      <c r="A3" s="330" t="s">
        <v>770</v>
      </c>
      <c r="B3" s="330" t="s">
        <v>771</v>
      </c>
    </row>
    <row r="4" spans="1:2" ht="32.25" customHeight="1" x14ac:dyDescent="0.2">
      <c r="A4" s="328" t="s">
        <v>1</v>
      </c>
      <c r="B4" s="329" t="s">
        <v>0</v>
      </c>
    </row>
    <row r="5" spans="1:2" ht="72.400000000000006" customHeight="1" x14ac:dyDescent="0.2">
      <c r="A5" s="328" t="s">
        <v>22</v>
      </c>
      <c r="B5" s="328" t="s">
        <v>707</v>
      </c>
    </row>
    <row r="6" spans="1:2" ht="32.450000000000003" customHeight="1" x14ac:dyDescent="0.2">
      <c r="A6" s="328" t="s">
        <v>21</v>
      </c>
      <c r="B6" s="328" t="s">
        <v>773</v>
      </c>
    </row>
    <row r="7" spans="1:2" ht="30" x14ac:dyDescent="0.2">
      <c r="A7" s="328" t="s">
        <v>20</v>
      </c>
      <c r="B7" s="326" t="s">
        <v>800</v>
      </c>
    </row>
    <row r="8" spans="1:2" ht="44.25" customHeight="1" x14ac:dyDescent="0.2">
      <c r="A8" s="328" t="s">
        <v>709</v>
      </c>
      <c r="B8" s="328" t="s">
        <v>774</v>
      </c>
    </row>
    <row r="9" spans="1:2" ht="71.25" x14ac:dyDescent="0.2">
      <c r="A9" s="328" t="s">
        <v>715</v>
      </c>
      <c r="B9" s="328" t="s">
        <v>775</v>
      </c>
    </row>
    <row r="10" spans="1:2" ht="91.5" customHeight="1" x14ac:dyDescent="0.2">
      <c r="A10" s="328" t="s">
        <v>716</v>
      </c>
      <c r="B10" s="328" t="s">
        <v>801</v>
      </c>
    </row>
    <row r="11" spans="1:2" ht="28.5" x14ac:dyDescent="0.2">
      <c r="A11" s="328" t="s">
        <v>708</v>
      </c>
      <c r="B11" s="326" t="s">
        <v>776</v>
      </c>
    </row>
  </sheetData>
  <mergeCells count="1">
    <mergeCell ref="A1:B1"/>
  </mergeCells>
  <pageMargins left="0.7" right="0.7"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64"/>
  <sheetViews>
    <sheetView zoomScale="85" zoomScaleNormal="85" workbookViewId="0">
      <pane xSplit="1" ySplit="3" topLeftCell="B43" activePane="bottomRight" state="frozen"/>
      <selection pane="topRight" activeCell="C1" sqref="C1"/>
      <selection pane="bottomLeft" activeCell="A4" sqref="A4"/>
      <selection pane="bottomRight" activeCell="B11" sqref="B11:B45"/>
    </sheetView>
  </sheetViews>
  <sheetFormatPr defaultColWidth="9.28515625" defaultRowHeight="14.25" x14ac:dyDescent="0.2"/>
  <cols>
    <col min="1" max="1" width="26.42578125" style="1" bestFit="1" customWidth="1"/>
    <col min="2" max="2" width="67.28515625" style="1" customWidth="1"/>
    <col min="3" max="3" width="20.28515625" style="1" bestFit="1" customWidth="1"/>
    <col min="4" max="4" width="42.7109375" style="1" customWidth="1"/>
    <col min="5" max="16384" width="9.28515625" style="1"/>
  </cols>
  <sheetData>
    <row r="1" spans="1:5" ht="23.25" customHeight="1" thickBot="1" x14ac:dyDescent="0.25">
      <c r="A1" s="39" t="s">
        <v>91</v>
      </c>
      <c r="B1" s="38"/>
      <c r="C1" s="38"/>
      <c r="D1" s="38"/>
      <c r="E1" s="38"/>
    </row>
    <row r="2" spans="1:5" ht="33" customHeight="1" x14ac:dyDescent="0.2">
      <c r="D2" s="37" t="s">
        <v>90</v>
      </c>
    </row>
    <row r="3" spans="1:5" ht="15" customHeight="1" x14ac:dyDescent="0.2">
      <c r="A3" s="36" t="s">
        <v>89</v>
      </c>
      <c r="B3" s="36" t="s">
        <v>88</v>
      </c>
      <c r="C3" s="36" t="s">
        <v>87</v>
      </c>
      <c r="D3" s="35" t="s">
        <v>86</v>
      </c>
    </row>
    <row r="4" spans="1:5" ht="28.5" x14ac:dyDescent="0.2">
      <c r="A4" s="34" t="s">
        <v>85</v>
      </c>
      <c r="B4" s="27" t="s">
        <v>84</v>
      </c>
      <c r="C4" s="27" t="s">
        <v>83</v>
      </c>
      <c r="D4" s="21"/>
    </row>
    <row r="5" spans="1:5" s="29" customFormat="1" ht="81.75" customHeight="1" x14ac:dyDescent="0.2">
      <c r="A5" s="1" t="s">
        <v>82</v>
      </c>
      <c r="B5" s="20" t="s">
        <v>81</v>
      </c>
      <c r="C5" s="1" t="s">
        <v>23</v>
      </c>
      <c r="D5" s="33"/>
    </row>
    <row r="6" spans="1:5" s="29" customFormat="1" ht="15" customHeight="1" x14ac:dyDescent="0.25">
      <c r="A6" s="31" t="s">
        <v>80</v>
      </c>
      <c r="B6" s="32" t="s">
        <v>79</v>
      </c>
      <c r="C6" s="31" t="s">
        <v>23</v>
      </c>
      <c r="D6" s="30"/>
    </row>
    <row r="7" spans="1:5" x14ac:dyDescent="0.2">
      <c r="A7" s="1" t="s">
        <v>78</v>
      </c>
      <c r="B7" s="2" t="s">
        <v>77</v>
      </c>
      <c r="C7" s="1" t="s">
        <v>72</v>
      </c>
      <c r="D7" s="28"/>
    </row>
    <row r="8" spans="1:5" ht="28.5" x14ac:dyDescent="0.2">
      <c r="A8" s="1" t="s">
        <v>76</v>
      </c>
      <c r="B8" s="2" t="s">
        <v>75</v>
      </c>
      <c r="C8" s="1" t="s">
        <v>72</v>
      </c>
      <c r="D8" s="28"/>
    </row>
    <row r="9" spans="1:5" ht="28.5" x14ac:dyDescent="0.2">
      <c r="A9" s="1" t="s">
        <v>74</v>
      </c>
      <c r="B9" s="2" t="s">
        <v>73</v>
      </c>
      <c r="C9" s="1" t="s">
        <v>72</v>
      </c>
      <c r="D9" s="28"/>
    </row>
    <row r="10" spans="1:5" ht="85.5" x14ac:dyDescent="0.2">
      <c r="A10" s="27" t="s">
        <v>71</v>
      </c>
      <c r="B10" s="27" t="s">
        <v>70</v>
      </c>
      <c r="C10" s="27" t="s">
        <v>23</v>
      </c>
      <c r="D10" s="26"/>
    </row>
    <row r="11" spans="1:5" ht="14.25" customHeight="1" x14ac:dyDescent="0.2">
      <c r="A11" s="23" t="s">
        <v>69</v>
      </c>
      <c r="B11" s="357" t="s">
        <v>68</v>
      </c>
      <c r="C11" s="22" t="s">
        <v>23</v>
      </c>
      <c r="D11" s="21"/>
    </row>
    <row r="12" spans="1:5" x14ac:dyDescent="0.2">
      <c r="A12" s="1" t="s">
        <v>67</v>
      </c>
      <c r="B12" s="358"/>
      <c r="C12" s="20" t="s">
        <v>23</v>
      </c>
      <c r="D12" s="21"/>
    </row>
    <row r="13" spans="1:5" x14ac:dyDescent="0.2">
      <c r="A13" s="1" t="s">
        <v>66</v>
      </c>
      <c r="B13" s="358"/>
      <c r="C13" s="20" t="s">
        <v>23</v>
      </c>
      <c r="D13" s="21"/>
    </row>
    <row r="14" spans="1:5" x14ac:dyDescent="0.2">
      <c r="A14" s="1" t="s">
        <v>65</v>
      </c>
      <c r="B14" s="358"/>
      <c r="C14" s="20" t="s">
        <v>23</v>
      </c>
      <c r="D14" s="21"/>
    </row>
    <row r="15" spans="1:5" x14ac:dyDescent="0.2">
      <c r="A15" s="1" t="s">
        <v>64</v>
      </c>
      <c r="B15" s="358"/>
      <c r="C15" s="20" t="s">
        <v>23</v>
      </c>
      <c r="D15" s="21"/>
    </row>
    <row r="16" spans="1:5" x14ac:dyDescent="0.2">
      <c r="A16" s="1" t="s">
        <v>63</v>
      </c>
      <c r="B16" s="358"/>
      <c r="C16" s="20" t="s">
        <v>23</v>
      </c>
      <c r="D16" s="21"/>
    </row>
    <row r="17" spans="1:4" x14ac:dyDescent="0.2">
      <c r="A17" s="1" t="s">
        <v>62</v>
      </c>
      <c r="B17" s="358"/>
      <c r="C17" s="20" t="s">
        <v>23</v>
      </c>
      <c r="D17" s="21"/>
    </row>
    <row r="18" spans="1:4" x14ac:dyDescent="0.2">
      <c r="A18" s="1" t="s">
        <v>61</v>
      </c>
      <c r="B18" s="358"/>
      <c r="C18" s="20" t="s">
        <v>23</v>
      </c>
      <c r="D18" s="21"/>
    </row>
    <row r="19" spans="1:4" x14ac:dyDescent="0.2">
      <c r="A19" s="1" t="s">
        <v>60</v>
      </c>
      <c r="B19" s="358"/>
      <c r="C19" s="25" t="s">
        <v>23</v>
      </c>
      <c r="D19" s="21"/>
    </row>
    <row r="20" spans="1:4" x14ac:dyDescent="0.2">
      <c r="A20" s="1" t="s">
        <v>59</v>
      </c>
      <c r="B20" s="358"/>
      <c r="C20" s="25" t="s">
        <v>23</v>
      </c>
      <c r="D20" s="21"/>
    </row>
    <row r="21" spans="1:4" x14ac:dyDescent="0.2">
      <c r="A21" s="1" t="s">
        <v>58</v>
      </c>
      <c r="B21" s="358"/>
      <c r="C21" s="25" t="s">
        <v>23</v>
      </c>
      <c r="D21" s="21"/>
    </row>
    <row r="22" spans="1:4" x14ac:dyDescent="0.2">
      <c r="A22" s="1" t="s">
        <v>57</v>
      </c>
      <c r="B22" s="358"/>
      <c r="C22" s="25" t="s">
        <v>23</v>
      </c>
      <c r="D22" s="21"/>
    </row>
    <row r="23" spans="1:4" x14ac:dyDescent="0.2">
      <c r="A23" s="1" t="s">
        <v>56</v>
      </c>
      <c r="B23" s="358"/>
      <c r="C23" s="25" t="s">
        <v>23</v>
      </c>
      <c r="D23" s="21"/>
    </row>
    <row r="24" spans="1:4" x14ac:dyDescent="0.2">
      <c r="A24" s="1" t="s">
        <v>55</v>
      </c>
      <c r="B24" s="358"/>
      <c r="C24" s="25" t="s">
        <v>23</v>
      </c>
      <c r="D24" s="21"/>
    </row>
    <row r="25" spans="1:4" x14ac:dyDescent="0.2">
      <c r="A25" s="1" t="s">
        <v>54</v>
      </c>
      <c r="B25" s="358"/>
      <c r="C25" s="25" t="s">
        <v>23</v>
      </c>
      <c r="D25" s="21"/>
    </row>
    <row r="26" spans="1:4" x14ac:dyDescent="0.2">
      <c r="A26" s="1" t="s">
        <v>53</v>
      </c>
      <c r="B26" s="358"/>
      <c r="C26" s="25" t="s">
        <v>23</v>
      </c>
      <c r="D26" s="21"/>
    </row>
    <row r="27" spans="1:4" x14ac:dyDescent="0.2">
      <c r="A27" s="1" t="s">
        <v>52</v>
      </c>
      <c r="B27" s="358"/>
      <c r="C27" s="25" t="s">
        <v>23</v>
      </c>
      <c r="D27" s="21"/>
    </row>
    <row r="28" spans="1:4" ht="14.25" customHeight="1" x14ac:dyDescent="0.2">
      <c r="A28" s="1" t="s">
        <v>51</v>
      </c>
      <c r="B28" s="358"/>
      <c r="C28" s="25" t="s">
        <v>23</v>
      </c>
      <c r="D28" s="21"/>
    </row>
    <row r="29" spans="1:4" x14ac:dyDescent="0.2">
      <c r="A29" s="1" t="s">
        <v>50</v>
      </c>
      <c r="B29" s="358"/>
      <c r="C29" s="25" t="s">
        <v>23</v>
      </c>
      <c r="D29" s="21"/>
    </row>
    <row r="30" spans="1:4" x14ac:dyDescent="0.2">
      <c r="A30" s="1" t="s">
        <v>49</v>
      </c>
      <c r="B30" s="358"/>
      <c r="C30" s="25" t="s">
        <v>23</v>
      </c>
      <c r="D30" s="21"/>
    </row>
    <row r="31" spans="1:4" x14ac:dyDescent="0.2">
      <c r="A31" s="1" t="s">
        <v>48</v>
      </c>
      <c r="B31" s="358"/>
      <c r="C31" s="25" t="s">
        <v>23</v>
      </c>
      <c r="D31" s="21"/>
    </row>
    <row r="32" spans="1:4" x14ac:dyDescent="0.2">
      <c r="A32" s="1" t="s">
        <v>47</v>
      </c>
      <c r="B32" s="358"/>
      <c r="C32" s="25" t="s">
        <v>23</v>
      </c>
      <c r="D32" s="21"/>
    </row>
    <row r="33" spans="1:4" x14ac:dyDescent="0.2">
      <c r="A33" s="1" t="s">
        <v>46</v>
      </c>
      <c r="B33" s="358"/>
      <c r="C33" s="25" t="s">
        <v>23</v>
      </c>
      <c r="D33" s="21"/>
    </row>
    <row r="34" spans="1:4" x14ac:dyDescent="0.2">
      <c r="A34" s="1" t="s">
        <v>45</v>
      </c>
      <c r="B34" s="358"/>
      <c r="C34" s="25" t="s">
        <v>23</v>
      </c>
      <c r="D34" s="21"/>
    </row>
    <row r="35" spans="1:4" x14ac:dyDescent="0.2">
      <c r="A35" s="1" t="s">
        <v>44</v>
      </c>
      <c r="B35" s="358"/>
      <c r="C35" s="25" t="s">
        <v>23</v>
      </c>
      <c r="D35" s="21"/>
    </row>
    <row r="36" spans="1:4" x14ac:dyDescent="0.2">
      <c r="A36" s="1" t="s">
        <v>43</v>
      </c>
      <c r="B36" s="358"/>
      <c r="C36" s="25" t="s">
        <v>23</v>
      </c>
      <c r="D36" s="21"/>
    </row>
    <row r="37" spans="1:4" x14ac:dyDescent="0.2">
      <c r="A37" s="1" t="s">
        <v>42</v>
      </c>
      <c r="B37" s="358"/>
      <c r="C37" s="25" t="s">
        <v>23</v>
      </c>
      <c r="D37" s="21"/>
    </row>
    <row r="38" spans="1:4" x14ac:dyDescent="0.2">
      <c r="A38" s="1" t="s">
        <v>41</v>
      </c>
      <c r="B38" s="358"/>
      <c r="C38" s="25" t="s">
        <v>23</v>
      </c>
      <c r="D38" s="21"/>
    </row>
    <row r="39" spans="1:4" x14ac:dyDescent="0.2">
      <c r="A39" s="1" t="s">
        <v>40</v>
      </c>
      <c r="B39" s="358"/>
      <c r="C39" s="25" t="s">
        <v>23</v>
      </c>
      <c r="D39" s="21"/>
    </row>
    <row r="40" spans="1:4" x14ac:dyDescent="0.2">
      <c r="A40" s="1" t="s">
        <v>39</v>
      </c>
      <c r="B40" s="358"/>
      <c r="C40" s="25" t="s">
        <v>23</v>
      </c>
      <c r="D40" s="21"/>
    </row>
    <row r="41" spans="1:4" x14ac:dyDescent="0.2">
      <c r="A41" s="1" t="s">
        <v>38</v>
      </c>
      <c r="B41" s="358"/>
      <c r="C41" s="25" t="s">
        <v>23</v>
      </c>
      <c r="D41" s="21"/>
    </row>
    <row r="42" spans="1:4" x14ac:dyDescent="0.2">
      <c r="A42" s="1" t="s">
        <v>37</v>
      </c>
      <c r="B42" s="358"/>
      <c r="C42" s="25" t="s">
        <v>23</v>
      </c>
      <c r="D42" s="21"/>
    </row>
    <row r="43" spans="1:4" x14ac:dyDescent="0.2">
      <c r="A43" s="1" t="s">
        <v>36</v>
      </c>
      <c r="B43" s="358"/>
      <c r="C43" s="25" t="s">
        <v>23</v>
      </c>
      <c r="D43" s="21"/>
    </row>
    <row r="44" spans="1:4" x14ac:dyDescent="0.2">
      <c r="A44" s="1" t="s">
        <v>35</v>
      </c>
      <c r="B44" s="358"/>
      <c r="C44" s="25" t="s">
        <v>23</v>
      </c>
      <c r="D44" s="21"/>
    </row>
    <row r="45" spans="1:4" x14ac:dyDescent="0.2">
      <c r="A45" s="1" t="s">
        <v>34</v>
      </c>
      <c r="B45" s="359"/>
      <c r="C45" s="24" t="s">
        <v>23</v>
      </c>
      <c r="D45" s="21"/>
    </row>
    <row r="46" spans="1:4" x14ac:dyDescent="0.2">
      <c r="A46" s="23" t="s">
        <v>33</v>
      </c>
      <c r="B46" s="355" t="s">
        <v>804</v>
      </c>
      <c r="C46" s="22" t="s">
        <v>23</v>
      </c>
      <c r="D46" s="21"/>
    </row>
    <row r="47" spans="1:4" x14ac:dyDescent="0.2">
      <c r="A47" s="1" t="s">
        <v>32</v>
      </c>
      <c r="B47" s="356"/>
      <c r="C47" s="20" t="s">
        <v>23</v>
      </c>
      <c r="D47" s="21"/>
    </row>
    <row r="48" spans="1:4" x14ac:dyDescent="0.2">
      <c r="A48" s="1" t="s">
        <v>31</v>
      </c>
      <c r="B48" s="356"/>
      <c r="C48" s="20" t="s">
        <v>23</v>
      </c>
      <c r="D48" s="21"/>
    </row>
    <row r="49" spans="1:4" x14ac:dyDescent="0.2">
      <c r="A49" s="1" t="s">
        <v>30</v>
      </c>
      <c r="B49" s="356"/>
      <c r="C49" s="20" t="s">
        <v>23</v>
      </c>
      <c r="D49" s="21"/>
    </row>
    <row r="50" spans="1:4" x14ac:dyDescent="0.2">
      <c r="A50" s="1" t="s">
        <v>29</v>
      </c>
      <c r="B50" s="356"/>
      <c r="C50" s="20" t="s">
        <v>23</v>
      </c>
      <c r="D50" s="21"/>
    </row>
    <row r="51" spans="1:4" x14ac:dyDescent="0.2">
      <c r="A51" s="1" t="s">
        <v>28</v>
      </c>
      <c r="B51" s="356"/>
      <c r="C51" s="20" t="s">
        <v>23</v>
      </c>
      <c r="D51" s="21"/>
    </row>
    <row r="52" spans="1:4" x14ac:dyDescent="0.2">
      <c r="A52" s="1" t="s">
        <v>27</v>
      </c>
      <c r="B52" s="356"/>
      <c r="C52" s="20" t="s">
        <v>23</v>
      </c>
      <c r="D52" s="21"/>
    </row>
    <row r="53" spans="1:4" x14ac:dyDescent="0.2">
      <c r="A53" s="1" t="s">
        <v>26</v>
      </c>
      <c r="B53" s="356"/>
      <c r="C53" s="20" t="s">
        <v>23</v>
      </c>
      <c r="D53" s="21"/>
    </row>
    <row r="54" spans="1:4" x14ac:dyDescent="0.2">
      <c r="A54" s="1" t="s">
        <v>25</v>
      </c>
      <c r="B54" s="356"/>
      <c r="C54" s="20" t="s">
        <v>23</v>
      </c>
      <c r="D54" s="21"/>
    </row>
    <row r="55" spans="1:4" ht="15" thickBot="1" x14ac:dyDescent="0.25">
      <c r="A55" s="1" t="s">
        <v>24</v>
      </c>
      <c r="B55" s="356"/>
      <c r="C55" s="20" t="s">
        <v>23</v>
      </c>
      <c r="D55" s="19"/>
    </row>
    <row r="56" spans="1:4" x14ac:dyDescent="0.2">
      <c r="B56" s="18"/>
    </row>
    <row r="57" spans="1:4" x14ac:dyDescent="0.2">
      <c r="B57" s="18"/>
    </row>
    <row r="58" spans="1:4" x14ac:dyDescent="0.2">
      <c r="B58" s="18"/>
    </row>
    <row r="59" spans="1:4" x14ac:dyDescent="0.2">
      <c r="B59" s="18"/>
    </row>
    <row r="60" spans="1:4" x14ac:dyDescent="0.2">
      <c r="B60" s="18"/>
    </row>
    <row r="61" spans="1:4" x14ac:dyDescent="0.2">
      <c r="B61" s="18"/>
    </row>
    <row r="62" spans="1:4" x14ac:dyDescent="0.2">
      <c r="B62" s="18"/>
    </row>
    <row r="63" spans="1:4" x14ac:dyDescent="0.2">
      <c r="B63" s="18"/>
    </row>
    <row r="64" spans="1:4" x14ac:dyDescent="0.2">
      <c r="B64" s="18"/>
    </row>
  </sheetData>
  <mergeCells count="2">
    <mergeCell ref="B46:B55"/>
    <mergeCell ref="B11:B45"/>
  </mergeCells>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'Set values'!$B$6:$B$56</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28"/>
  <sheetViews>
    <sheetView zoomScale="85" zoomScaleNormal="85" workbookViewId="0">
      <pane xSplit="2" ySplit="3" topLeftCell="D4" activePane="bottomRight" state="frozen"/>
      <selection pane="topRight" activeCell="C1" sqref="C1"/>
      <selection pane="bottomLeft" activeCell="A4" sqref="A4"/>
      <selection pane="bottomRight" activeCell="A5" sqref="A5"/>
    </sheetView>
  </sheetViews>
  <sheetFormatPr defaultColWidth="9.28515625" defaultRowHeight="14.25" x14ac:dyDescent="0.2"/>
  <cols>
    <col min="1" max="1" width="8.28515625" style="1" customWidth="1"/>
    <col min="2" max="2" width="24.28515625" style="1" customWidth="1"/>
    <col min="3" max="3" width="67.28515625" style="1" customWidth="1"/>
    <col min="4" max="4" width="23.5703125" style="1" customWidth="1"/>
    <col min="5" max="5" width="48.28515625" style="1" customWidth="1"/>
    <col min="6" max="16384" width="9.28515625" style="1"/>
  </cols>
  <sheetData>
    <row r="1" spans="1:5" ht="23.25" customHeight="1" thickBot="1" x14ac:dyDescent="0.25">
      <c r="A1" s="39" t="s">
        <v>134</v>
      </c>
      <c r="C1" s="38"/>
      <c r="D1" s="38"/>
      <c r="E1" s="38"/>
    </row>
    <row r="2" spans="1:5" x14ac:dyDescent="0.2">
      <c r="E2" s="45" t="s">
        <v>133</v>
      </c>
    </row>
    <row r="3" spans="1:5" ht="15" customHeight="1" x14ac:dyDescent="0.2">
      <c r="A3" s="36" t="s">
        <v>132</v>
      </c>
      <c r="B3" s="36" t="s">
        <v>131</v>
      </c>
      <c r="C3" s="36" t="s">
        <v>88</v>
      </c>
      <c r="D3" s="36" t="s">
        <v>87</v>
      </c>
      <c r="E3" s="35" t="str">
        <f>IF(A_COVER!D4="","[STATE]",A_COVER!D4)</f>
        <v>[STATE]</v>
      </c>
    </row>
    <row r="4" spans="1:5" ht="15" customHeight="1" x14ac:dyDescent="0.2">
      <c r="A4" s="331" t="s">
        <v>130</v>
      </c>
      <c r="B4" s="332"/>
      <c r="C4" s="332"/>
      <c r="D4" s="332"/>
      <c r="E4" s="334"/>
    </row>
    <row r="5" spans="1:5" ht="57" x14ac:dyDescent="0.2">
      <c r="A5" s="20" t="s">
        <v>129</v>
      </c>
      <c r="B5" s="20" t="s">
        <v>128</v>
      </c>
      <c r="C5" s="41" t="s">
        <v>809</v>
      </c>
      <c r="D5" s="20" t="s">
        <v>125</v>
      </c>
      <c r="E5" s="40"/>
    </row>
    <row r="6" spans="1:5" ht="71.25" x14ac:dyDescent="0.2">
      <c r="A6" s="20" t="s">
        <v>127</v>
      </c>
      <c r="B6" s="20" t="s">
        <v>126</v>
      </c>
      <c r="C6" s="41" t="s">
        <v>810</v>
      </c>
      <c r="D6" s="20" t="s">
        <v>125</v>
      </c>
      <c r="E6" s="40"/>
    </row>
    <row r="7" spans="1:5" ht="15" x14ac:dyDescent="0.2">
      <c r="A7" s="331" t="s">
        <v>124</v>
      </c>
      <c r="B7" s="332"/>
      <c r="C7" s="333"/>
      <c r="D7" s="332"/>
      <c r="E7" s="334"/>
    </row>
    <row r="8" spans="1:5" ht="99.75" x14ac:dyDescent="0.2">
      <c r="A8" s="20" t="s">
        <v>123</v>
      </c>
      <c r="B8" s="20" t="s">
        <v>122</v>
      </c>
      <c r="C8" s="41" t="s">
        <v>881</v>
      </c>
      <c r="D8" s="20" t="s">
        <v>121</v>
      </c>
      <c r="E8" s="21"/>
    </row>
    <row r="9" spans="1:5" ht="57" x14ac:dyDescent="0.2">
      <c r="A9" s="20" t="s">
        <v>120</v>
      </c>
      <c r="B9" s="20" t="s">
        <v>119</v>
      </c>
      <c r="C9" s="20" t="s">
        <v>118</v>
      </c>
      <c r="D9" s="20" t="s">
        <v>94</v>
      </c>
      <c r="E9" s="43"/>
    </row>
    <row r="10" spans="1:5" ht="15" x14ac:dyDescent="0.2">
      <c r="A10" s="331" t="s">
        <v>116</v>
      </c>
      <c r="B10" s="332"/>
      <c r="C10" s="332"/>
      <c r="D10" s="332"/>
      <c r="E10" s="334"/>
    </row>
    <row r="11" spans="1:5" ht="99.75" x14ac:dyDescent="0.2">
      <c r="A11" s="20" t="s">
        <v>115</v>
      </c>
      <c r="B11" s="20" t="s">
        <v>114</v>
      </c>
      <c r="C11" s="41" t="s">
        <v>861</v>
      </c>
      <c r="D11" s="41" t="s">
        <v>23</v>
      </c>
      <c r="E11" s="40"/>
    </row>
    <row r="12" spans="1:5" ht="42.75" x14ac:dyDescent="0.2">
      <c r="A12" s="1" t="s">
        <v>113</v>
      </c>
      <c r="B12" s="20" t="s">
        <v>112</v>
      </c>
      <c r="C12" s="41" t="s">
        <v>111</v>
      </c>
      <c r="D12" s="29" t="s">
        <v>94</v>
      </c>
      <c r="E12" s="40"/>
    </row>
    <row r="13" spans="1:5" ht="33.75" customHeight="1" x14ac:dyDescent="0.2">
      <c r="A13" s="1" t="s">
        <v>110</v>
      </c>
      <c r="B13" s="20" t="s">
        <v>109</v>
      </c>
      <c r="C13" s="41" t="s">
        <v>862</v>
      </c>
      <c r="D13" s="29" t="s">
        <v>23</v>
      </c>
      <c r="E13" s="40"/>
    </row>
    <row r="14" spans="1:5" ht="57.75" customHeight="1" x14ac:dyDescent="0.2">
      <c r="A14" s="1" t="s">
        <v>108</v>
      </c>
      <c r="B14" s="20" t="s">
        <v>107</v>
      </c>
      <c r="C14" s="3" t="s">
        <v>863</v>
      </c>
      <c r="D14" s="29" t="s">
        <v>23</v>
      </c>
      <c r="E14" s="40"/>
    </row>
    <row r="15" spans="1:5" ht="54" customHeight="1" x14ac:dyDescent="0.2">
      <c r="A15" s="1" t="s">
        <v>106</v>
      </c>
      <c r="B15" s="20" t="s">
        <v>105</v>
      </c>
      <c r="C15" s="3" t="s">
        <v>104</v>
      </c>
      <c r="D15" s="29" t="s">
        <v>23</v>
      </c>
      <c r="E15" s="40"/>
    </row>
    <row r="16" spans="1:5" ht="66" customHeight="1" x14ac:dyDescent="0.2">
      <c r="A16" s="1" t="s">
        <v>103</v>
      </c>
      <c r="B16" s="20" t="s">
        <v>102</v>
      </c>
      <c r="C16" s="3" t="s">
        <v>101</v>
      </c>
      <c r="D16" s="29" t="s">
        <v>23</v>
      </c>
      <c r="E16" s="40"/>
    </row>
    <row r="17" spans="1:5" ht="36.75" customHeight="1" x14ac:dyDescent="0.2">
      <c r="A17" s="1" t="s">
        <v>100</v>
      </c>
      <c r="B17" s="20" t="s">
        <v>99</v>
      </c>
      <c r="C17" s="3" t="s">
        <v>98</v>
      </c>
      <c r="D17" s="29" t="s">
        <v>94</v>
      </c>
      <c r="E17" s="40"/>
    </row>
    <row r="18" spans="1:5" ht="57" x14ac:dyDescent="0.2">
      <c r="A18" s="1" t="s">
        <v>97</v>
      </c>
      <c r="B18" s="20" t="s">
        <v>96</v>
      </c>
      <c r="C18" s="3" t="s">
        <v>95</v>
      </c>
      <c r="D18" s="29" t="s">
        <v>94</v>
      </c>
      <c r="E18" s="40"/>
    </row>
    <row r="19" spans="1:5" ht="42.75" x14ac:dyDescent="0.2">
      <c r="A19" s="1" t="s">
        <v>93</v>
      </c>
      <c r="B19" s="20" t="s">
        <v>92</v>
      </c>
      <c r="C19" s="3" t="s">
        <v>864</v>
      </c>
      <c r="D19" s="29" t="s">
        <v>23</v>
      </c>
      <c r="E19" s="40"/>
    </row>
    <row r="20" spans="1:5" ht="114" x14ac:dyDescent="0.2">
      <c r="A20" s="29" t="s">
        <v>696</v>
      </c>
      <c r="B20" s="41" t="s">
        <v>778</v>
      </c>
      <c r="C20" s="3" t="s">
        <v>880</v>
      </c>
      <c r="D20" s="29" t="s">
        <v>94</v>
      </c>
      <c r="E20" s="40"/>
    </row>
    <row r="21" spans="1:5" ht="71.25" x14ac:dyDescent="0.2">
      <c r="A21" s="29" t="s">
        <v>697</v>
      </c>
      <c r="B21" s="41" t="s">
        <v>779</v>
      </c>
      <c r="C21" s="3" t="s">
        <v>865</v>
      </c>
      <c r="D21" s="29" t="s">
        <v>23</v>
      </c>
      <c r="E21" s="40"/>
    </row>
    <row r="22" spans="1:5" ht="71.25" x14ac:dyDescent="0.2">
      <c r="A22" s="41" t="s">
        <v>780</v>
      </c>
      <c r="B22" s="3" t="s">
        <v>701</v>
      </c>
      <c r="C22" s="3" t="s">
        <v>884</v>
      </c>
      <c r="D22" s="29" t="s">
        <v>94</v>
      </c>
      <c r="E22" s="40"/>
    </row>
    <row r="23" spans="1:5" ht="42.75" x14ac:dyDescent="0.2">
      <c r="A23" s="41" t="s">
        <v>781</v>
      </c>
      <c r="B23" s="3" t="s">
        <v>699</v>
      </c>
      <c r="C23" s="3" t="s">
        <v>784</v>
      </c>
      <c r="D23" s="29" t="s">
        <v>23</v>
      </c>
      <c r="E23" s="40"/>
    </row>
    <row r="24" spans="1:5" ht="57" x14ac:dyDescent="0.2">
      <c r="A24" s="41" t="s">
        <v>783</v>
      </c>
      <c r="B24" s="255" t="s">
        <v>700</v>
      </c>
      <c r="C24" s="3" t="s">
        <v>695</v>
      </c>
      <c r="D24" s="29" t="s">
        <v>23</v>
      </c>
      <c r="E24" s="40"/>
    </row>
    <row r="26" spans="1:5" x14ac:dyDescent="0.2">
      <c r="C26" s="2"/>
    </row>
    <row r="27" spans="1:5" x14ac:dyDescent="0.2">
      <c r="C27" s="2"/>
    </row>
    <row r="28" spans="1:5" x14ac:dyDescent="0.2">
      <c r="C28" s="2"/>
    </row>
  </sheetData>
  <dataValidations count="1">
    <dataValidation type="whole" allowBlank="1" showInputMessage="1" showErrorMessage="1" sqref="E5:E6 E11 E13:E16 E19">
      <formula1>0</formula1>
      <formula2>1000000000</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'Set values'!$G$6:$G$7</xm:f>
          </x14:formula1>
          <xm:sqref>E18 E22</xm:sqref>
        </x14:dataValidation>
        <x14:dataValidation type="list" allowBlank="1" showInputMessage="1" showErrorMessage="1">
          <x14:formula1>
            <xm:f>'Set values'!$F$6:$F$7</xm:f>
          </x14:formula1>
          <xm:sqref>E17</xm:sqref>
        </x14:dataValidation>
        <x14:dataValidation type="list" allowBlank="1" showInputMessage="1" showErrorMessage="1">
          <x14:formula1>
            <xm:f>'Set values'!$E$6:$E$8</xm:f>
          </x14:formula1>
          <xm:sqref>E12</xm:sqref>
        </x14:dataValidation>
        <x14:dataValidation type="list" allowBlank="1" showInputMessage="1" showErrorMessage="1">
          <x14:formula1>
            <xm:f>'Set values'!$D$6:$D$7</xm:f>
          </x14:formula1>
          <xm:sqref>E9</xm:sqref>
        </x14:dataValidation>
        <x14:dataValidation type="list" allowBlank="1" showInputMessage="1" prompt="To enter free text, select cell and type - do not click into cell">
          <x14:formula1>
            <xm:f>'Set values'!$C$6:$C$12</xm:f>
          </x14:formula1>
          <xm:sqref>E8</xm:sqref>
        </x14:dataValidation>
        <x14:dataValidation type="list" allowBlank="1" showInputMessage="1" showErrorMessage="1">
          <x14:formula1>
            <xm:f>'Set values'!$H$6:$H$7</xm:f>
          </x14:formula1>
          <xm:sqref>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E33"/>
  <sheetViews>
    <sheetView topLeftCell="C1" zoomScale="85" zoomScaleNormal="85" workbookViewId="0">
      <pane ySplit="3" topLeftCell="A25" activePane="bottomLeft" state="frozen"/>
      <selection pane="bottomLeft" activeCell="C30" sqref="C30"/>
    </sheetView>
  </sheetViews>
  <sheetFormatPr defaultColWidth="9.28515625" defaultRowHeight="15" x14ac:dyDescent="0.25"/>
  <cols>
    <col min="1" max="1" width="9.28515625" style="46"/>
    <col min="2" max="2" width="23.7109375" customWidth="1"/>
    <col min="3" max="3" width="67.7109375" style="46" customWidth="1"/>
    <col min="4" max="4" width="20.28515625" style="46" bestFit="1" customWidth="1"/>
    <col min="5" max="5" width="44.28515625" style="46" bestFit="1" customWidth="1"/>
    <col min="6" max="16384" width="9.28515625" style="46"/>
  </cols>
  <sheetData>
    <row r="1" spans="1:5" ht="24" thickBot="1" x14ac:dyDescent="0.3">
      <c r="A1" s="39" t="s">
        <v>197</v>
      </c>
      <c r="B1" s="61"/>
      <c r="C1" s="61"/>
      <c r="D1" s="61"/>
      <c r="E1" s="61"/>
    </row>
    <row r="2" spans="1:5" x14ac:dyDescent="0.25">
      <c r="A2" s="1"/>
      <c r="B2" s="1"/>
      <c r="D2" s="1"/>
      <c r="E2" s="45" t="s">
        <v>133</v>
      </c>
    </row>
    <row r="3" spans="1:5" x14ac:dyDescent="0.25">
      <c r="A3" s="60" t="s">
        <v>132</v>
      </c>
      <c r="B3" s="36" t="s">
        <v>131</v>
      </c>
      <c r="C3" s="36" t="s">
        <v>88</v>
      </c>
      <c r="D3" s="36" t="s">
        <v>87</v>
      </c>
      <c r="E3" s="35" t="str">
        <f>IF(A_COVER!D10="","[Program]",A_COVER!D10)</f>
        <v>[Program]</v>
      </c>
    </row>
    <row r="4" spans="1:5" x14ac:dyDescent="0.25">
      <c r="A4" s="331" t="s">
        <v>130</v>
      </c>
      <c r="B4" s="333"/>
      <c r="C4" s="332"/>
      <c r="D4" s="332"/>
      <c r="E4" s="337"/>
    </row>
    <row r="5" spans="1:5" ht="28.5" x14ac:dyDescent="0.25">
      <c r="A5" s="20" t="s">
        <v>196</v>
      </c>
      <c r="B5" s="20" t="s">
        <v>195</v>
      </c>
      <c r="C5" s="20" t="s">
        <v>194</v>
      </c>
      <c r="D5" s="20" t="s">
        <v>193</v>
      </c>
      <c r="E5" s="55"/>
    </row>
    <row r="6" spans="1:5" ht="28.5" x14ac:dyDescent="0.25">
      <c r="A6" s="20" t="s">
        <v>192</v>
      </c>
      <c r="B6" s="20" t="s">
        <v>191</v>
      </c>
      <c r="C6" s="20" t="s">
        <v>190</v>
      </c>
      <c r="D6" s="20" t="s">
        <v>189</v>
      </c>
      <c r="E6" s="55"/>
    </row>
    <row r="7" spans="1:5" ht="34.5" customHeight="1" x14ac:dyDescent="0.25">
      <c r="A7" s="20" t="s">
        <v>188</v>
      </c>
      <c r="B7" s="20" t="s">
        <v>187</v>
      </c>
      <c r="C7" s="20" t="s">
        <v>186</v>
      </c>
      <c r="D7" s="20" t="s">
        <v>94</v>
      </c>
      <c r="E7" s="26"/>
    </row>
    <row r="8" spans="1:5" ht="114" x14ac:dyDescent="0.25">
      <c r="A8" s="41" t="s">
        <v>693</v>
      </c>
      <c r="B8" s="41" t="s">
        <v>687</v>
      </c>
      <c r="C8" s="41" t="s">
        <v>836</v>
      </c>
      <c r="D8" s="41" t="s">
        <v>185</v>
      </c>
      <c r="E8" s="26"/>
    </row>
    <row r="9" spans="1:5" ht="42.75" x14ac:dyDescent="0.25">
      <c r="A9" s="41" t="s">
        <v>184</v>
      </c>
      <c r="B9" s="41" t="s">
        <v>183</v>
      </c>
      <c r="C9" s="41" t="s">
        <v>795</v>
      </c>
      <c r="D9" s="41" t="s">
        <v>23</v>
      </c>
      <c r="E9" s="26"/>
    </row>
    <row r="10" spans="1:5" ht="29.25" x14ac:dyDescent="0.25">
      <c r="A10" s="41" t="s">
        <v>182</v>
      </c>
      <c r="B10" s="41" t="s">
        <v>181</v>
      </c>
      <c r="C10" s="41" t="s">
        <v>837</v>
      </c>
      <c r="D10" s="41" t="s">
        <v>125</v>
      </c>
      <c r="E10" s="55"/>
    </row>
    <row r="11" spans="1:5" ht="42.75" x14ac:dyDescent="0.25">
      <c r="A11" s="20" t="s">
        <v>180</v>
      </c>
      <c r="B11" s="20" t="s">
        <v>179</v>
      </c>
      <c r="C11" s="41" t="s">
        <v>178</v>
      </c>
      <c r="D11" s="20" t="s">
        <v>23</v>
      </c>
      <c r="E11" s="55"/>
    </row>
    <row r="12" spans="1:5" x14ac:dyDescent="0.25">
      <c r="A12" s="331" t="s">
        <v>124</v>
      </c>
      <c r="B12" s="44"/>
      <c r="C12" s="42"/>
      <c r="D12" s="42"/>
      <c r="E12" s="59"/>
    </row>
    <row r="13" spans="1:5" ht="71.25" x14ac:dyDescent="0.25">
      <c r="A13" s="20" t="s">
        <v>177</v>
      </c>
      <c r="B13" s="41" t="s">
        <v>176</v>
      </c>
      <c r="C13" s="41" t="s">
        <v>838</v>
      </c>
      <c r="D13" s="41" t="s">
        <v>121</v>
      </c>
      <c r="E13" s="26"/>
    </row>
    <row r="14" spans="1:5" ht="90" customHeight="1" x14ac:dyDescent="0.25">
      <c r="A14" s="20" t="s">
        <v>175</v>
      </c>
      <c r="B14" s="41" t="s">
        <v>174</v>
      </c>
      <c r="C14" s="41" t="s">
        <v>839</v>
      </c>
      <c r="D14" s="41" t="s">
        <v>121</v>
      </c>
      <c r="E14" s="58"/>
    </row>
    <row r="15" spans="1:5" ht="57" x14ac:dyDescent="0.25">
      <c r="A15" s="20" t="s">
        <v>173</v>
      </c>
      <c r="B15" s="20" t="s">
        <v>172</v>
      </c>
      <c r="C15" s="20" t="s">
        <v>171</v>
      </c>
      <c r="D15" s="54" t="s">
        <v>23</v>
      </c>
      <c r="E15" s="56"/>
    </row>
    <row r="16" spans="1:5" ht="71.25" x14ac:dyDescent="0.25">
      <c r="A16" s="20" t="s">
        <v>170</v>
      </c>
      <c r="B16" s="20" t="s">
        <v>169</v>
      </c>
      <c r="C16" s="20" t="s">
        <v>168</v>
      </c>
      <c r="D16" s="54" t="s">
        <v>23</v>
      </c>
      <c r="E16" s="56"/>
    </row>
    <row r="17" spans="1:5" ht="28.5" x14ac:dyDescent="0.25">
      <c r="A17" s="20" t="s">
        <v>167</v>
      </c>
      <c r="B17" s="20" t="s">
        <v>166</v>
      </c>
      <c r="C17" s="41" t="s">
        <v>165</v>
      </c>
      <c r="D17" s="54" t="s">
        <v>23</v>
      </c>
      <c r="E17" s="55"/>
    </row>
    <row r="18" spans="1:5" ht="42.75" x14ac:dyDescent="0.25">
      <c r="A18" s="20" t="s">
        <v>164</v>
      </c>
      <c r="B18" s="20" t="s">
        <v>163</v>
      </c>
      <c r="C18" s="20" t="s">
        <v>162</v>
      </c>
      <c r="D18" s="20" t="s">
        <v>23</v>
      </c>
      <c r="E18" s="53"/>
    </row>
    <row r="19" spans="1:5" s="49" customFormat="1" x14ac:dyDescent="0.25">
      <c r="A19" s="335" t="s">
        <v>161</v>
      </c>
      <c r="B19" s="52"/>
      <c r="C19" s="51"/>
      <c r="D19" s="51"/>
      <c r="E19" s="50"/>
    </row>
    <row r="20" spans="1:5" ht="72" x14ac:dyDescent="0.25">
      <c r="A20" s="54" t="s">
        <v>160</v>
      </c>
      <c r="B20" s="2" t="s">
        <v>159</v>
      </c>
      <c r="C20" s="3" t="s">
        <v>158</v>
      </c>
      <c r="D20" s="1" t="s">
        <v>157</v>
      </c>
      <c r="E20" s="53"/>
    </row>
    <row r="21" spans="1:5" ht="72" x14ac:dyDescent="0.25">
      <c r="A21" s="54" t="s">
        <v>156</v>
      </c>
      <c r="B21" s="2" t="s">
        <v>155</v>
      </c>
      <c r="C21" s="2" t="s">
        <v>154</v>
      </c>
      <c r="D21" s="1" t="s">
        <v>23</v>
      </c>
      <c r="E21" s="53"/>
    </row>
    <row r="22" spans="1:5" ht="72" x14ac:dyDescent="0.25">
      <c r="A22" s="54" t="s">
        <v>153</v>
      </c>
      <c r="B22" s="2" t="s">
        <v>152</v>
      </c>
      <c r="C22" s="3" t="s">
        <v>151</v>
      </c>
      <c r="D22" s="1" t="s">
        <v>23</v>
      </c>
      <c r="E22" s="53"/>
    </row>
    <row r="23" spans="1:5" ht="72" x14ac:dyDescent="0.25">
      <c r="A23" s="54" t="s">
        <v>150</v>
      </c>
      <c r="B23" s="2" t="s">
        <v>149</v>
      </c>
      <c r="C23" s="2" t="s">
        <v>148</v>
      </c>
      <c r="D23" s="1" t="s">
        <v>23</v>
      </c>
      <c r="E23" s="53"/>
    </row>
    <row r="24" spans="1:5" s="49" customFormat="1" x14ac:dyDescent="0.25">
      <c r="A24" s="335" t="s">
        <v>147</v>
      </c>
      <c r="B24" s="52"/>
      <c r="C24" s="51"/>
      <c r="D24" s="51"/>
      <c r="E24" s="50"/>
    </row>
    <row r="25" spans="1:5" ht="28.5" x14ac:dyDescent="0.25">
      <c r="A25" s="20" t="s">
        <v>146</v>
      </c>
      <c r="B25" s="48" t="s">
        <v>145</v>
      </c>
      <c r="C25" s="48" t="s">
        <v>144</v>
      </c>
      <c r="D25" s="20" t="s">
        <v>23</v>
      </c>
      <c r="E25" s="47"/>
    </row>
    <row r="26" spans="1:5" ht="42" customHeight="1" x14ac:dyDescent="0.25">
      <c r="A26" s="20" t="s">
        <v>143</v>
      </c>
      <c r="B26" s="20" t="s">
        <v>142</v>
      </c>
      <c r="C26" s="20" t="s">
        <v>141</v>
      </c>
      <c r="D26" s="20" t="s">
        <v>23</v>
      </c>
      <c r="E26" s="47"/>
    </row>
    <row r="27" spans="1:5" x14ac:dyDescent="0.25">
      <c r="A27" s="335" t="s">
        <v>785</v>
      </c>
      <c r="B27" s="335"/>
      <c r="C27" s="335"/>
      <c r="D27" s="335"/>
      <c r="E27" s="336"/>
    </row>
    <row r="28" spans="1:5" ht="28.5" x14ac:dyDescent="0.25">
      <c r="A28" s="20" t="s">
        <v>703</v>
      </c>
      <c r="B28" s="20" t="s">
        <v>423</v>
      </c>
      <c r="C28" s="41" t="s">
        <v>805</v>
      </c>
      <c r="D28" s="20" t="s">
        <v>23</v>
      </c>
      <c r="E28" s="246"/>
    </row>
    <row r="29" spans="1:5" ht="83.1" customHeight="1" x14ac:dyDescent="0.25">
      <c r="A29" s="20" t="s">
        <v>704</v>
      </c>
      <c r="B29" s="20" t="s">
        <v>422</v>
      </c>
      <c r="C29" s="41" t="s">
        <v>806</v>
      </c>
      <c r="D29" s="20" t="s">
        <v>23</v>
      </c>
      <c r="E29" s="58"/>
    </row>
    <row r="30" spans="1:5" ht="57" x14ac:dyDescent="0.25">
      <c r="A30" s="20" t="s">
        <v>705</v>
      </c>
      <c r="B30" s="20" t="s">
        <v>706</v>
      </c>
      <c r="C30" s="41" t="s">
        <v>786</v>
      </c>
      <c r="D30" s="20" t="s">
        <v>23</v>
      </c>
      <c r="E30" s="247"/>
    </row>
    <row r="31" spans="1:5" ht="28.5" x14ac:dyDescent="0.25">
      <c r="A31" s="20" t="s">
        <v>702</v>
      </c>
      <c r="B31" s="20" t="s">
        <v>421</v>
      </c>
      <c r="C31" s="41" t="s">
        <v>807</v>
      </c>
      <c r="D31" s="20" t="s">
        <v>23</v>
      </c>
      <c r="E31" s="247"/>
    </row>
    <row r="32" spans="1:5" x14ac:dyDescent="0.25">
      <c r="A32" s="335" t="s">
        <v>116</v>
      </c>
      <c r="B32" s="335"/>
      <c r="C32" s="335"/>
      <c r="D32" s="335"/>
      <c r="E32" s="340"/>
    </row>
    <row r="33" spans="1:5" ht="44.25" thickBot="1" x14ac:dyDescent="0.3">
      <c r="A33" s="20" t="s">
        <v>138</v>
      </c>
      <c r="B33" s="3" t="s">
        <v>137</v>
      </c>
      <c r="C33" s="3" t="s">
        <v>849</v>
      </c>
      <c r="D33" s="2" t="s">
        <v>94</v>
      </c>
      <c r="E33" s="245"/>
    </row>
  </sheetData>
  <phoneticPr fontId="24" type="noConversion"/>
  <dataValidations count="1">
    <dataValidation type="whole" operator="greaterThan" allowBlank="1" showInputMessage="1" showErrorMessage="1" sqref="E10 E31">
      <formula1>0</formula1>
    </dataValidation>
  </dataValidations>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6">
        <x14:dataValidation type="list" allowBlank="1" showInputMessage="1" prompt="To enter free text, select cell and type - do not click into cell">
          <x14:formula1>
            <xm:f>'Set values'!$M$6:$M$13</xm:f>
          </x14:formula1>
          <xm:sqref>E14</xm:sqref>
        </x14:dataValidation>
        <x14:dataValidation type="list" allowBlank="1" showInputMessage="1" prompt="To enter free text, select cell and type - do not click into cell">
          <x14:formula1>
            <xm:f>'Set values'!$L$6:$L$13</xm:f>
          </x14:formula1>
          <xm:sqref>E13</xm:sqref>
        </x14:dataValidation>
        <x14:dataValidation type="list" allowBlank="1" showInputMessage="1" showErrorMessage="1">
          <x14:formula1>
            <xm:f>'Set values'!$K$6:$K$10</xm:f>
          </x14:formula1>
          <xm:sqref>E8</xm:sqref>
        </x14:dataValidation>
        <x14:dataValidation type="list" allowBlank="1" showInputMessage="1" showErrorMessage="1">
          <x14:formula1>
            <xm:f>'Set values'!$J$6:$J$10</xm:f>
          </x14:formula1>
          <xm:sqref>E7</xm:sqref>
        </x14:dataValidation>
        <x14:dataValidation type="list" allowBlank="1" showInputMessage="1" showErrorMessage="1">
          <x14:formula1>
            <xm:f>'Set values'!$G$6:$G$7</xm:f>
          </x14:formula1>
          <xm:sqref>E33</xm:sqref>
        </x14:dataValidation>
        <x14:dataValidation type="list" allowBlank="1" showInputMessage="1" showErrorMessage="1">
          <x14:formula1>
            <xm:f>'C2_PROG_free-indc_accs'!$C$8:$C$101</xm:f>
          </x14:formula1>
          <xm:sqref>E27:E31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I101"/>
  <sheetViews>
    <sheetView topLeftCell="E1" zoomScale="80" zoomScaleNormal="80" workbookViewId="0">
      <pane ySplit="7" topLeftCell="A8" activePane="bottomLeft" state="frozen"/>
      <selection pane="bottomLeft" activeCell="I9" sqref="I9"/>
    </sheetView>
  </sheetViews>
  <sheetFormatPr defaultRowHeight="15" x14ac:dyDescent="0.25"/>
  <cols>
    <col min="1" max="1" width="14" customWidth="1"/>
    <col min="2" max="3" width="42.42578125" customWidth="1"/>
    <col min="4" max="9" width="30" customWidth="1"/>
  </cols>
  <sheetData>
    <row r="1" spans="1:9" ht="19.5" customHeight="1" x14ac:dyDescent="0.25">
      <c r="A1" s="39" t="s">
        <v>209</v>
      </c>
      <c r="B1" s="61"/>
      <c r="C1" s="61"/>
    </row>
    <row r="2" spans="1:9" ht="47.25" customHeight="1" x14ac:dyDescent="0.25">
      <c r="A2" s="360" t="s">
        <v>840</v>
      </c>
      <c r="B2" s="360"/>
      <c r="C2" s="360"/>
      <c r="D2" s="360"/>
      <c r="E2" s="360"/>
      <c r="F2" s="360"/>
      <c r="G2" s="360"/>
      <c r="H2" s="360"/>
      <c r="I2" s="361"/>
    </row>
    <row r="3" spans="1:9" ht="8.4499999999999993" customHeight="1" thickBot="1" x14ac:dyDescent="0.3"/>
    <row r="4" spans="1:9" ht="24" customHeight="1" x14ac:dyDescent="0.25">
      <c r="A4" s="74" t="s">
        <v>787</v>
      </c>
      <c r="B4" s="72"/>
      <c r="C4" s="72"/>
      <c r="D4" s="72"/>
      <c r="E4" s="73"/>
      <c r="F4" s="73"/>
      <c r="G4" s="73"/>
      <c r="H4" s="72"/>
      <c r="I4" s="72"/>
    </row>
    <row r="5" spans="1:9" ht="30" x14ac:dyDescent="0.25">
      <c r="A5" s="70"/>
      <c r="B5" s="36" t="s">
        <v>208</v>
      </c>
      <c r="C5" s="36" t="s">
        <v>207</v>
      </c>
      <c r="D5" s="36" t="s">
        <v>206</v>
      </c>
      <c r="E5" s="36" t="s">
        <v>205</v>
      </c>
      <c r="F5" s="36" t="s">
        <v>204</v>
      </c>
      <c r="G5" s="36" t="s">
        <v>203</v>
      </c>
      <c r="H5" s="36" t="s">
        <v>202</v>
      </c>
      <c r="I5" s="71" t="s">
        <v>201</v>
      </c>
    </row>
    <row r="6" spans="1:9" ht="42.75" x14ac:dyDescent="0.25">
      <c r="A6" s="70" t="s">
        <v>200</v>
      </c>
      <c r="B6" s="20" t="s">
        <v>94</v>
      </c>
      <c r="C6" s="20" t="s">
        <v>23</v>
      </c>
      <c r="D6" s="20" t="s">
        <v>198</v>
      </c>
      <c r="E6" s="20" t="s">
        <v>198</v>
      </c>
      <c r="F6" s="20" t="s">
        <v>198</v>
      </c>
      <c r="G6" s="20" t="s">
        <v>198</v>
      </c>
      <c r="H6" s="20" t="s">
        <v>199</v>
      </c>
      <c r="I6" s="25" t="s">
        <v>198</v>
      </c>
    </row>
    <row r="7" spans="1:9" x14ac:dyDescent="0.25">
      <c r="A7" s="338" t="s">
        <v>147</v>
      </c>
      <c r="B7" s="331"/>
      <c r="C7" s="331"/>
      <c r="D7" s="332"/>
      <c r="E7" s="332"/>
      <c r="F7" s="332"/>
      <c r="G7" s="332"/>
      <c r="H7" s="332"/>
      <c r="I7" s="339"/>
    </row>
    <row r="8" spans="1:9" x14ac:dyDescent="0.25">
      <c r="A8" s="69" t="str">
        <f>IF(OR(A_COVER!$D$10="",$B8=""),"[placeholder]",A_COVER!$D$10)</f>
        <v>[placeholder]</v>
      </c>
      <c r="B8" s="67"/>
      <c r="C8" s="68"/>
      <c r="D8" s="68"/>
      <c r="E8" s="68"/>
      <c r="F8" s="68"/>
      <c r="G8" s="68"/>
      <c r="H8" s="67"/>
      <c r="I8" s="66"/>
    </row>
    <row r="9" spans="1:9" x14ac:dyDescent="0.25">
      <c r="A9" s="69" t="str">
        <f>IF(OR(A_COVER!$D$10="",$B9=""),"[placeholder]",A_COVER!$D$10)</f>
        <v>[placeholder]</v>
      </c>
      <c r="B9" s="67"/>
      <c r="C9" s="68"/>
      <c r="D9" s="68"/>
      <c r="E9" s="68"/>
      <c r="F9" s="68"/>
      <c r="G9" s="68"/>
      <c r="H9" s="67"/>
      <c r="I9" s="66"/>
    </row>
    <row r="10" spans="1:9" x14ac:dyDescent="0.25">
      <c r="A10" s="69" t="str">
        <f>IF(OR(A_COVER!$D$10="",$B10=""),"[placeholder]",A_COVER!$D$10)</f>
        <v>[placeholder]</v>
      </c>
      <c r="B10" s="67"/>
      <c r="C10" s="68"/>
      <c r="D10" s="68"/>
      <c r="E10" s="68"/>
      <c r="F10" s="68"/>
      <c r="G10" s="68"/>
      <c r="H10" s="67"/>
      <c r="I10" s="66"/>
    </row>
    <row r="11" spans="1:9" x14ac:dyDescent="0.25">
      <c r="A11" s="69" t="str">
        <f>IF(OR(A_COVER!$D$10="",$B11=""),"[placeholder]",A_COVER!$D$10)</f>
        <v>[placeholder]</v>
      </c>
      <c r="B11" s="67"/>
      <c r="C11" s="68"/>
      <c r="D11" s="68"/>
      <c r="E11" s="68"/>
      <c r="F11" s="68"/>
      <c r="G11" s="68"/>
      <c r="H11" s="67"/>
      <c r="I11" s="66"/>
    </row>
    <row r="12" spans="1:9" x14ac:dyDescent="0.25">
      <c r="A12" s="69" t="str">
        <f>IF(OR(A_COVER!$D$10="",$B12=""),"[placeholder]",A_COVER!$D$10)</f>
        <v>[placeholder]</v>
      </c>
      <c r="B12" s="67"/>
      <c r="C12" s="68"/>
      <c r="D12" s="68"/>
      <c r="E12" s="68"/>
      <c r="F12" s="68"/>
      <c r="G12" s="68"/>
      <c r="H12" s="67"/>
      <c r="I12" s="66"/>
    </row>
    <row r="13" spans="1:9" x14ac:dyDescent="0.25">
      <c r="A13" s="69" t="str">
        <f>IF(OR(A_COVER!$D$10="",$B13=""),"[placeholder]",A_COVER!$D$10)</f>
        <v>[placeholder]</v>
      </c>
      <c r="B13" s="67"/>
      <c r="C13" s="68"/>
      <c r="D13" s="68"/>
      <c r="E13" s="68"/>
      <c r="F13" s="68"/>
      <c r="G13" s="68"/>
      <c r="H13" s="67"/>
      <c r="I13" s="66"/>
    </row>
    <row r="14" spans="1:9" x14ac:dyDescent="0.25">
      <c r="A14" s="69" t="str">
        <f>IF(OR(A_COVER!$D$10="",$B14=""),"[placeholder]",A_COVER!$D$10)</f>
        <v>[placeholder]</v>
      </c>
      <c r="B14" s="67"/>
      <c r="C14" s="68"/>
      <c r="D14" s="68"/>
      <c r="E14" s="68"/>
      <c r="F14" s="68"/>
      <c r="G14" s="68"/>
      <c r="H14" s="67"/>
      <c r="I14" s="66"/>
    </row>
    <row r="15" spans="1:9" x14ac:dyDescent="0.25">
      <c r="A15" s="69" t="str">
        <f>IF(OR(A_COVER!$D$10="",$B15=""),"[placeholder]",A_COVER!$D$10)</f>
        <v>[placeholder]</v>
      </c>
      <c r="B15" s="67"/>
      <c r="C15" s="68"/>
      <c r="D15" s="68"/>
      <c r="E15" s="68"/>
      <c r="F15" s="68"/>
      <c r="G15" s="68"/>
      <c r="H15" s="67"/>
      <c r="I15" s="66"/>
    </row>
    <row r="16" spans="1:9" x14ac:dyDescent="0.25">
      <c r="A16" s="69" t="str">
        <f>IF(OR(A_COVER!$D$10="",$B16=""),"[placeholder]",A_COVER!$D$10)</f>
        <v>[placeholder]</v>
      </c>
      <c r="B16" s="67"/>
      <c r="C16" s="68"/>
      <c r="D16" s="68"/>
      <c r="E16" s="68"/>
      <c r="F16" s="68"/>
      <c r="G16" s="68"/>
      <c r="H16" s="67"/>
      <c r="I16" s="66"/>
    </row>
    <row r="17" spans="1:9" x14ac:dyDescent="0.25">
      <c r="A17" s="69" t="str">
        <f>IF(OR(A_COVER!$D$10="",$B17=""),"[placeholder]",A_COVER!$D$10)</f>
        <v>[placeholder]</v>
      </c>
      <c r="B17" s="67"/>
      <c r="C17" s="68"/>
      <c r="D17" s="68"/>
      <c r="E17" s="68"/>
      <c r="F17" s="68"/>
      <c r="G17" s="68"/>
      <c r="H17" s="67"/>
      <c r="I17" s="66"/>
    </row>
    <row r="18" spans="1:9" x14ac:dyDescent="0.25">
      <c r="A18" s="69" t="str">
        <f>IF(OR(A_COVER!$D$10="",$B18=""),"[placeholder]",A_COVER!$D$10)</f>
        <v>[placeholder]</v>
      </c>
      <c r="B18" s="67"/>
      <c r="C18" s="68"/>
      <c r="D18" s="68"/>
      <c r="E18" s="68"/>
      <c r="F18" s="68"/>
      <c r="G18" s="68"/>
      <c r="H18" s="67"/>
      <c r="I18" s="66"/>
    </row>
    <row r="19" spans="1:9" x14ac:dyDescent="0.25">
      <c r="A19" s="69" t="str">
        <f>IF(OR(A_COVER!$D$10="",$B19=""),"[placeholder]",A_COVER!$D$10)</f>
        <v>[placeholder]</v>
      </c>
      <c r="B19" s="67"/>
      <c r="C19" s="68"/>
      <c r="D19" s="68"/>
      <c r="E19" s="68"/>
      <c r="F19" s="68"/>
      <c r="G19" s="68"/>
      <c r="H19" s="67"/>
      <c r="I19" s="66"/>
    </row>
    <row r="20" spans="1:9" x14ac:dyDescent="0.25">
      <c r="A20" s="69" t="str">
        <f>IF(OR(A_COVER!$D$10="",$B20=""),"[placeholder]",A_COVER!$D$10)</f>
        <v>[placeholder]</v>
      </c>
      <c r="B20" s="67"/>
      <c r="C20" s="68"/>
      <c r="D20" s="68"/>
      <c r="E20" s="68"/>
      <c r="F20" s="68"/>
      <c r="G20" s="68"/>
      <c r="H20" s="67"/>
      <c r="I20" s="66"/>
    </row>
    <row r="21" spans="1:9" x14ac:dyDescent="0.25">
      <c r="A21" s="69" t="str">
        <f>IF(OR(A_COVER!$D$10="",$B21=""),"[placeholder]",A_COVER!$D$10)</f>
        <v>[placeholder]</v>
      </c>
      <c r="B21" s="67"/>
      <c r="C21" s="68"/>
      <c r="D21" s="68"/>
      <c r="E21" s="68"/>
      <c r="F21" s="68"/>
      <c r="G21" s="68"/>
      <c r="H21" s="67"/>
      <c r="I21" s="66"/>
    </row>
    <row r="22" spans="1:9" x14ac:dyDescent="0.25">
      <c r="A22" s="69" t="str">
        <f>IF(OR(A_COVER!$D$10="",$B22=""),"[placeholder]",A_COVER!$D$10)</f>
        <v>[placeholder]</v>
      </c>
      <c r="B22" s="67"/>
      <c r="C22" s="68"/>
      <c r="D22" s="68"/>
      <c r="E22" s="68"/>
      <c r="F22" s="68"/>
      <c r="G22" s="68"/>
      <c r="H22" s="67"/>
      <c r="I22" s="66"/>
    </row>
    <row r="23" spans="1:9" x14ac:dyDescent="0.25">
      <c r="A23" s="69" t="str">
        <f>IF(OR(A_COVER!$D$10="",$B23=""),"[placeholder]",A_COVER!$D$10)</f>
        <v>[placeholder]</v>
      </c>
      <c r="B23" s="67"/>
      <c r="C23" s="68"/>
      <c r="D23" s="68"/>
      <c r="E23" s="68"/>
      <c r="F23" s="68"/>
      <c r="G23" s="68"/>
      <c r="H23" s="67"/>
      <c r="I23" s="66"/>
    </row>
    <row r="24" spans="1:9" x14ac:dyDescent="0.25">
      <c r="A24" s="69" t="str">
        <f>IF(OR(A_COVER!$D$10="",$B24=""),"[placeholder]",A_COVER!$D$10)</f>
        <v>[placeholder]</v>
      </c>
      <c r="B24" s="67"/>
      <c r="C24" s="68"/>
      <c r="D24" s="68"/>
      <c r="E24" s="68"/>
      <c r="F24" s="68"/>
      <c r="G24" s="68"/>
      <c r="H24" s="67"/>
      <c r="I24" s="66"/>
    </row>
    <row r="25" spans="1:9" x14ac:dyDescent="0.25">
      <c r="A25" s="69" t="str">
        <f>IF(OR(A_COVER!$D$10="",$B25=""),"[placeholder]",A_COVER!$D$10)</f>
        <v>[placeholder]</v>
      </c>
      <c r="B25" s="67"/>
      <c r="C25" s="68"/>
      <c r="D25" s="68"/>
      <c r="E25" s="68"/>
      <c r="F25" s="68"/>
      <c r="G25" s="68"/>
      <c r="H25" s="67"/>
      <c r="I25" s="66"/>
    </row>
    <row r="26" spans="1:9" x14ac:dyDescent="0.25">
      <c r="A26" s="69" t="str">
        <f>IF(OR(A_COVER!$D$10="",$B26=""),"[placeholder]",A_COVER!$D$10)</f>
        <v>[placeholder]</v>
      </c>
      <c r="B26" s="67"/>
      <c r="C26" s="68"/>
      <c r="D26" s="68"/>
      <c r="E26" s="68"/>
      <c r="F26" s="68"/>
      <c r="G26" s="68"/>
      <c r="H26" s="67"/>
      <c r="I26" s="66"/>
    </row>
    <row r="27" spans="1:9" x14ac:dyDescent="0.25">
      <c r="A27" s="69" t="str">
        <f>IF(OR(A_COVER!$D$10="",$B27=""),"[placeholder]",A_COVER!$D$10)</f>
        <v>[placeholder]</v>
      </c>
      <c r="B27" s="67"/>
      <c r="C27" s="68"/>
      <c r="D27" s="68"/>
      <c r="E27" s="68"/>
      <c r="F27" s="68"/>
      <c r="G27" s="68"/>
      <c r="H27" s="67"/>
      <c r="I27" s="66"/>
    </row>
    <row r="28" spans="1:9" x14ac:dyDescent="0.25">
      <c r="A28" s="69" t="str">
        <f>IF(OR(A_COVER!$D$10="",$B28=""),"[placeholder]",A_COVER!$D$10)</f>
        <v>[placeholder]</v>
      </c>
      <c r="B28" s="67"/>
      <c r="C28" s="68"/>
      <c r="D28" s="68"/>
      <c r="E28" s="68"/>
      <c r="F28" s="68"/>
      <c r="G28" s="68"/>
      <c r="H28" s="67"/>
      <c r="I28" s="66"/>
    </row>
    <row r="29" spans="1:9" x14ac:dyDescent="0.25">
      <c r="A29" s="69" t="str">
        <f>IF(OR(A_COVER!$D$10="",$B29=""),"[placeholder]",A_COVER!$D$10)</f>
        <v>[placeholder]</v>
      </c>
      <c r="B29" s="67"/>
      <c r="C29" s="68"/>
      <c r="D29" s="68"/>
      <c r="E29" s="68"/>
      <c r="F29" s="68"/>
      <c r="G29" s="68"/>
      <c r="H29" s="67"/>
      <c r="I29" s="66"/>
    </row>
    <row r="30" spans="1:9" x14ac:dyDescent="0.25">
      <c r="A30" s="69" t="str">
        <f>IF(OR(A_COVER!$D$10="",$B30=""),"[placeholder]",A_COVER!$D$10)</f>
        <v>[placeholder]</v>
      </c>
      <c r="B30" s="67"/>
      <c r="C30" s="68"/>
      <c r="D30" s="68"/>
      <c r="E30" s="68"/>
      <c r="F30" s="68"/>
      <c r="G30" s="68"/>
      <c r="H30" s="67"/>
      <c r="I30" s="66"/>
    </row>
    <row r="31" spans="1:9" x14ac:dyDescent="0.25">
      <c r="A31" s="69" t="str">
        <f>IF(OR(A_COVER!$D$10="",$B31=""),"[placeholder]",A_COVER!$D$10)</f>
        <v>[placeholder]</v>
      </c>
      <c r="B31" s="67"/>
      <c r="C31" s="68"/>
      <c r="D31" s="68"/>
      <c r="E31" s="68"/>
      <c r="F31" s="68"/>
      <c r="G31" s="68"/>
      <c r="H31" s="67"/>
      <c r="I31" s="66"/>
    </row>
    <row r="32" spans="1:9" x14ac:dyDescent="0.25">
      <c r="A32" s="69" t="str">
        <f>IF(OR(A_COVER!$D$10="",$B32=""),"[placeholder]",A_COVER!$D$10)</f>
        <v>[placeholder]</v>
      </c>
      <c r="B32" s="67"/>
      <c r="C32" s="68"/>
      <c r="D32" s="68"/>
      <c r="E32" s="68"/>
      <c r="F32" s="68"/>
      <c r="G32" s="68"/>
      <c r="H32" s="67"/>
      <c r="I32" s="66"/>
    </row>
    <row r="33" spans="1:9" x14ac:dyDescent="0.25">
      <c r="A33" s="69" t="str">
        <f>IF(OR(A_COVER!$D$10="",$B33=""),"[placeholder]",A_COVER!$D$10)</f>
        <v>[placeholder]</v>
      </c>
      <c r="B33" s="67"/>
      <c r="C33" s="68"/>
      <c r="D33" s="68"/>
      <c r="E33" s="68"/>
      <c r="F33" s="68"/>
      <c r="G33" s="68"/>
      <c r="H33" s="67"/>
      <c r="I33" s="66"/>
    </row>
    <row r="34" spans="1:9" x14ac:dyDescent="0.25">
      <c r="A34" s="69" t="str">
        <f>IF(OR(A_COVER!$D$10="",$B34=""),"[placeholder]",A_COVER!$D$10)</f>
        <v>[placeholder]</v>
      </c>
      <c r="B34" s="67"/>
      <c r="C34" s="68"/>
      <c r="D34" s="68"/>
      <c r="E34" s="68"/>
      <c r="F34" s="68"/>
      <c r="G34" s="68"/>
      <c r="H34" s="67"/>
      <c r="I34" s="66"/>
    </row>
    <row r="35" spans="1:9" x14ac:dyDescent="0.25">
      <c r="A35" s="69" t="str">
        <f>IF(OR(A_COVER!$D$10="",$B35=""),"[placeholder]",A_COVER!$D$10)</f>
        <v>[placeholder]</v>
      </c>
      <c r="B35" s="67"/>
      <c r="C35" s="68"/>
      <c r="D35" s="68"/>
      <c r="E35" s="68"/>
      <c r="F35" s="68"/>
      <c r="G35" s="68"/>
      <c r="H35" s="67"/>
      <c r="I35" s="66"/>
    </row>
    <row r="36" spans="1:9" x14ac:dyDescent="0.25">
      <c r="A36" s="69" t="str">
        <f>IF(OR(A_COVER!$D$10="",$B36=""),"[placeholder]",A_COVER!$D$10)</f>
        <v>[placeholder]</v>
      </c>
      <c r="B36" s="67"/>
      <c r="C36" s="68"/>
      <c r="D36" s="68"/>
      <c r="E36" s="68"/>
      <c r="F36" s="68"/>
      <c r="G36" s="68"/>
      <c r="H36" s="67"/>
      <c r="I36" s="66"/>
    </row>
    <row r="37" spans="1:9" x14ac:dyDescent="0.25">
      <c r="A37" s="69" t="str">
        <f>IF(OR(A_COVER!$D$10="",$B37=""),"[placeholder]",A_COVER!$D$10)</f>
        <v>[placeholder]</v>
      </c>
      <c r="B37" s="67"/>
      <c r="C37" s="68"/>
      <c r="D37" s="68"/>
      <c r="E37" s="68"/>
      <c r="F37" s="68"/>
      <c r="G37" s="68"/>
      <c r="H37" s="67"/>
      <c r="I37" s="66"/>
    </row>
    <row r="38" spans="1:9" x14ac:dyDescent="0.25">
      <c r="A38" s="69" t="str">
        <f>IF(OR(A_COVER!$D$10="",$B38=""),"[placeholder]",A_COVER!$D$10)</f>
        <v>[placeholder]</v>
      </c>
      <c r="B38" s="67"/>
      <c r="C38" s="68"/>
      <c r="D38" s="68"/>
      <c r="E38" s="68"/>
      <c r="F38" s="68"/>
      <c r="G38" s="68"/>
      <c r="H38" s="67"/>
      <c r="I38" s="66"/>
    </row>
    <row r="39" spans="1:9" x14ac:dyDescent="0.25">
      <c r="A39" s="69" t="str">
        <f>IF(OR(A_COVER!$D$10="",$B39=""),"[placeholder]",A_COVER!$D$10)</f>
        <v>[placeholder]</v>
      </c>
      <c r="B39" s="67"/>
      <c r="C39" s="68"/>
      <c r="D39" s="68"/>
      <c r="E39" s="68"/>
      <c r="F39" s="68"/>
      <c r="G39" s="68"/>
      <c r="H39" s="67"/>
      <c r="I39" s="66"/>
    </row>
    <row r="40" spans="1:9" x14ac:dyDescent="0.25">
      <c r="A40" s="69" t="str">
        <f>IF(OR(A_COVER!$D$10="",$B40=""),"[placeholder]",A_COVER!$D$10)</f>
        <v>[placeholder]</v>
      </c>
      <c r="B40" s="67"/>
      <c r="C40" s="68"/>
      <c r="D40" s="68"/>
      <c r="E40" s="68"/>
      <c r="F40" s="68"/>
      <c r="G40" s="68"/>
      <c r="H40" s="67"/>
      <c r="I40" s="66"/>
    </row>
    <row r="41" spans="1:9" x14ac:dyDescent="0.25">
      <c r="A41" s="69" t="str">
        <f>IF(OR(A_COVER!$D$10="",$B41=""),"[placeholder]",A_COVER!$D$10)</f>
        <v>[placeholder]</v>
      </c>
      <c r="B41" s="67"/>
      <c r="C41" s="68"/>
      <c r="D41" s="68"/>
      <c r="E41" s="68"/>
      <c r="F41" s="68"/>
      <c r="G41" s="68"/>
      <c r="H41" s="67"/>
      <c r="I41" s="66"/>
    </row>
    <row r="42" spans="1:9" x14ac:dyDescent="0.25">
      <c r="A42" s="69" t="str">
        <f>IF(OR(A_COVER!$D$10="",$B42=""),"[placeholder]",A_COVER!$D$10)</f>
        <v>[placeholder]</v>
      </c>
      <c r="B42" s="67"/>
      <c r="C42" s="68"/>
      <c r="D42" s="68"/>
      <c r="E42" s="68"/>
      <c r="F42" s="68"/>
      <c r="G42" s="68"/>
      <c r="H42" s="67"/>
      <c r="I42" s="66"/>
    </row>
    <row r="43" spans="1:9" x14ac:dyDescent="0.25">
      <c r="A43" s="69" t="str">
        <f>IF(OR(A_COVER!$D$10="",$B43=""),"[placeholder]",A_COVER!$D$10)</f>
        <v>[placeholder]</v>
      </c>
      <c r="B43" s="67"/>
      <c r="C43" s="68"/>
      <c r="D43" s="68"/>
      <c r="E43" s="68"/>
      <c r="F43" s="68"/>
      <c r="G43" s="68"/>
      <c r="H43" s="67"/>
      <c r="I43" s="66"/>
    </row>
    <row r="44" spans="1:9" x14ac:dyDescent="0.25">
      <c r="A44" s="69" t="str">
        <f>IF(OR(A_COVER!$D$10="",$B44=""),"[placeholder]",A_COVER!$D$10)</f>
        <v>[placeholder]</v>
      </c>
      <c r="B44" s="67"/>
      <c r="C44" s="68"/>
      <c r="D44" s="68"/>
      <c r="E44" s="68"/>
      <c r="F44" s="68"/>
      <c r="G44" s="68"/>
      <c r="H44" s="67"/>
      <c r="I44" s="66"/>
    </row>
    <row r="45" spans="1:9" x14ac:dyDescent="0.25">
      <c r="A45" s="69" t="str">
        <f>IF(OR(A_COVER!$D$10="",$B45=""),"[placeholder]",A_COVER!$D$10)</f>
        <v>[placeholder]</v>
      </c>
      <c r="B45" s="67"/>
      <c r="C45" s="68"/>
      <c r="D45" s="68"/>
      <c r="E45" s="68"/>
      <c r="F45" s="68"/>
      <c r="G45" s="68"/>
      <c r="H45" s="67"/>
      <c r="I45" s="66"/>
    </row>
    <row r="46" spans="1:9" x14ac:dyDescent="0.25">
      <c r="A46" s="69" t="str">
        <f>IF(OR(A_COVER!$D$10="",$B46=""),"[placeholder]",A_COVER!$D$10)</f>
        <v>[placeholder]</v>
      </c>
      <c r="B46" s="67"/>
      <c r="C46" s="68"/>
      <c r="D46" s="68"/>
      <c r="E46" s="68"/>
      <c r="F46" s="68"/>
      <c r="G46" s="68"/>
      <c r="H46" s="67"/>
      <c r="I46" s="66"/>
    </row>
    <row r="47" spans="1:9" x14ac:dyDescent="0.25">
      <c r="A47" s="69" t="str">
        <f>IF(OR(A_COVER!$D$10="",$B47=""),"[placeholder]",A_COVER!$D$10)</f>
        <v>[placeholder]</v>
      </c>
      <c r="B47" s="67"/>
      <c r="C47" s="68"/>
      <c r="D47" s="68"/>
      <c r="E47" s="68"/>
      <c r="F47" s="68"/>
      <c r="G47" s="68"/>
      <c r="H47" s="67"/>
      <c r="I47" s="66"/>
    </row>
    <row r="48" spans="1:9" x14ac:dyDescent="0.25">
      <c r="A48" s="69" t="str">
        <f>IF(OR(A_COVER!$D$10="",$B48=""),"[placeholder]",A_COVER!$D$10)</f>
        <v>[placeholder]</v>
      </c>
      <c r="B48" s="67"/>
      <c r="C48" s="68"/>
      <c r="D48" s="68"/>
      <c r="E48" s="68"/>
      <c r="F48" s="68"/>
      <c r="G48" s="68"/>
      <c r="H48" s="67"/>
      <c r="I48" s="66"/>
    </row>
    <row r="49" spans="1:9" x14ac:dyDescent="0.25">
      <c r="A49" s="69" t="str">
        <f>IF(OR(A_COVER!$D$10="",$B49=""),"[placeholder]",A_COVER!$D$10)</f>
        <v>[placeholder]</v>
      </c>
      <c r="B49" s="67"/>
      <c r="C49" s="68"/>
      <c r="D49" s="68"/>
      <c r="E49" s="68"/>
      <c r="F49" s="68"/>
      <c r="G49" s="68"/>
      <c r="H49" s="67"/>
      <c r="I49" s="66"/>
    </row>
    <row r="50" spans="1:9" x14ac:dyDescent="0.25">
      <c r="A50" s="69" t="str">
        <f>IF(OR(A_COVER!$D$10="",$B50=""),"[placeholder]",A_COVER!$D$10)</f>
        <v>[placeholder]</v>
      </c>
      <c r="B50" s="67"/>
      <c r="C50" s="68"/>
      <c r="D50" s="68"/>
      <c r="E50" s="68"/>
      <c r="F50" s="68"/>
      <c r="G50" s="68"/>
      <c r="H50" s="67"/>
      <c r="I50" s="66"/>
    </row>
    <row r="51" spans="1:9" x14ac:dyDescent="0.25">
      <c r="A51" s="69" t="str">
        <f>IF(OR(A_COVER!$D$10="",$B51=""),"[placeholder]",A_COVER!$D$10)</f>
        <v>[placeholder]</v>
      </c>
      <c r="B51" s="67"/>
      <c r="C51" s="68"/>
      <c r="D51" s="68"/>
      <c r="E51" s="68"/>
      <c r="F51" s="68"/>
      <c r="G51" s="68"/>
      <c r="H51" s="67"/>
      <c r="I51" s="66"/>
    </row>
    <row r="52" spans="1:9" x14ac:dyDescent="0.25">
      <c r="A52" s="69" t="str">
        <f>IF(OR(A_COVER!$D$10="",$B52=""),"[placeholder]",A_COVER!$D$10)</f>
        <v>[placeholder]</v>
      </c>
      <c r="B52" s="67"/>
      <c r="C52" s="68"/>
      <c r="D52" s="68"/>
      <c r="E52" s="68"/>
      <c r="F52" s="68"/>
      <c r="G52" s="68"/>
      <c r="H52" s="67"/>
      <c r="I52" s="66"/>
    </row>
    <row r="53" spans="1:9" x14ac:dyDescent="0.25">
      <c r="A53" s="69" t="str">
        <f>IF(OR(A_COVER!$D$10="",$B53=""),"[placeholder]",A_COVER!$D$10)</f>
        <v>[placeholder]</v>
      </c>
      <c r="B53" s="67"/>
      <c r="C53" s="68"/>
      <c r="D53" s="68"/>
      <c r="E53" s="68"/>
      <c r="F53" s="68"/>
      <c r="G53" s="68"/>
      <c r="H53" s="67"/>
      <c r="I53" s="66"/>
    </row>
    <row r="54" spans="1:9" x14ac:dyDescent="0.25">
      <c r="A54" s="69" t="str">
        <f>IF(OR(A_COVER!$D$10="",$B54=""),"[placeholder]",A_COVER!$D$10)</f>
        <v>[placeholder]</v>
      </c>
      <c r="B54" s="67"/>
      <c r="C54" s="68"/>
      <c r="D54" s="68"/>
      <c r="E54" s="68"/>
      <c r="F54" s="68"/>
      <c r="G54" s="68"/>
      <c r="H54" s="67"/>
      <c r="I54" s="66"/>
    </row>
    <row r="55" spans="1:9" x14ac:dyDescent="0.25">
      <c r="A55" s="69" t="str">
        <f>IF(OR(A_COVER!$D$10="",$B55=""),"[placeholder]",A_COVER!$D$10)</f>
        <v>[placeholder]</v>
      </c>
      <c r="B55" s="67"/>
      <c r="C55" s="68"/>
      <c r="D55" s="68"/>
      <c r="E55" s="68"/>
      <c r="F55" s="68"/>
      <c r="G55" s="68"/>
      <c r="H55" s="67"/>
      <c r="I55" s="66"/>
    </row>
    <row r="56" spans="1:9" x14ac:dyDescent="0.25">
      <c r="A56" s="69" t="str">
        <f>IF(OR(A_COVER!$D$10="",$B56=""),"[placeholder]",A_COVER!$D$10)</f>
        <v>[placeholder]</v>
      </c>
      <c r="B56" s="67"/>
      <c r="C56" s="68"/>
      <c r="D56" s="68"/>
      <c r="E56" s="68"/>
      <c r="F56" s="68"/>
      <c r="G56" s="68"/>
      <c r="H56" s="67"/>
      <c r="I56" s="66"/>
    </row>
    <row r="57" spans="1:9" x14ac:dyDescent="0.25">
      <c r="A57" s="69" t="str">
        <f>IF(OR(A_COVER!$D$10="",$B57=""),"[placeholder]",A_COVER!$D$10)</f>
        <v>[placeholder]</v>
      </c>
      <c r="B57" s="67"/>
      <c r="C57" s="68"/>
      <c r="D57" s="68"/>
      <c r="E57" s="68"/>
      <c r="F57" s="68"/>
      <c r="G57" s="68"/>
      <c r="H57" s="67"/>
      <c r="I57" s="66"/>
    </row>
    <row r="58" spans="1:9" x14ac:dyDescent="0.25">
      <c r="A58" s="69" t="str">
        <f>IF(OR(A_COVER!$D$10="",$B58=""),"[placeholder]",A_COVER!$D$10)</f>
        <v>[placeholder]</v>
      </c>
      <c r="B58" s="67"/>
      <c r="C58" s="68"/>
      <c r="D58" s="68"/>
      <c r="E58" s="68"/>
      <c r="F58" s="68"/>
      <c r="G58" s="68"/>
      <c r="H58" s="67"/>
      <c r="I58" s="66"/>
    </row>
    <row r="59" spans="1:9" x14ac:dyDescent="0.25">
      <c r="A59" s="69" t="str">
        <f>IF(OR(A_COVER!$D$10="",$B59=""),"[placeholder]",A_COVER!$D$10)</f>
        <v>[placeholder]</v>
      </c>
      <c r="B59" s="67"/>
      <c r="C59" s="68"/>
      <c r="D59" s="68"/>
      <c r="E59" s="68"/>
      <c r="F59" s="68"/>
      <c r="G59" s="68"/>
      <c r="H59" s="67"/>
      <c r="I59" s="66"/>
    </row>
    <row r="60" spans="1:9" x14ac:dyDescent="0.25">
      <c r="A60" s="69" t="str">
        <f>IF(OR(A_COVER!$D$10="",$B60=""),"[placeholder]",A_COVER!$D$10)</f>
        <v>[placeholder]</v>
      </c>
      <c r="B60" s="67"/>
      <c r="C60" s="68"/>
      <c r="D60" s="68"/>
      <c r="E60" s="68"/>
      <c r="F60" s="68"/>
      <c r="G60" s="68"/>
      <c r="H60" s="67"/>
      <c r="I60" s="66"/>
    </row>
    <row r="61" spans="1:9" x14ac:dyDescent="0.25">
      <c r="A61" s="69" t="str">
        <f>IF(OR(A_COVER!$D$10="",$B61=""),"[placeholder]",A_COVER!$D$10)</f>
        <v>[placeholder]</v>
      </c>
      <c r="B61" s="67"/>
      <c r="C61" s="68"/>
      <c r="D61" s="68"/>
      <c r="E61" s="68"/>
      <c r="F61" s="68"/>
      <c r="G61" s="68"/>
      <c r="H61" s="67"/>
      <c r="I61" s="66"/>
    </row>
    <row r="62" spans="1:9" x14ac:dyDescent="0.25">
      <c r="A62" s="69" t="str">
        <f>IF(OR(A_COVER!$D$10="",$B62=""),"[placeholder]",A_COVER!$D$10)</f>
        <v>[placeholder]</v>
      </c>
      <c r="B62" s="67"/>
      <c r="C62" s="68"/>
      <c r="D62" s="68"/>
      <c r="E62" s="68"/>
      <c r="F62" s="68"/>
      <c r="G62" s="68"/>
      <c r="H62" s="67"/>
      <c r="I62" s="66"/>
    </row>
    <row r="63" spans="1:9" x14ac:dyDescent="0.25">
      <c r="A63" s="69" t="str">
        <f>IF(OR(A_COVER!$D$10="",$B63=""),"[placeholder]",A_COVER!$D$10)</f>
        <v>[placeholder]</v>
      </c>
      <c r="B63" s="67"/>
      <c r="C63" s="68"/>
      <c r="D63" s="68"/>
      <c r="E63" s="68"/>
      <c r="F63" s="68"/>
      <c r="G63" s="68"/>
      <c r="H63" s="67"/>
      <c r="I63" s="66"/>
    </row>
    <row r="64" spans="1:9" x14ac:dyDescent="0.25">
      <c r="A64" s="69" t="str">
        <f>IF(OR(A_COVER!$D$10="",$B64=""),"[placeholder]",A_COVER!$D$10)</f>
        <v>[placeholder]</v>
      </c>
      <c r="B64" s="67"/>
      <c r="C64" s="68"/>
      <c r="D64" s="68"/>
      <c r="E64" s="68"/>
      <c r="F64" s="68"/>
      <c r="G64" s="68"/>
      <c r="H64" s="67"/>
      <c r="I64" s="66"/>
    </row>
    <row r="65" spans="1:9" x14ac:dyDescent="0.25">
      <c r="A65" s="69" t="str">
        <f>IF(OR(A_COVER!$D$10="",$B65=""),"[placeholder]",A_COVER!$D$10)</f>
        <v>[placeholder]</v>
      </c>
      <c r="B65" s="67"/>
      <c r="C65" s="68"/>
      <c r="D65" s="68"/>
      <c r="E65" s="68"/>
      <c r="F65" s="68"/>
      <c r="G65" s="68"/>
      <c r="H65" s="67"/>
      <c r="I65" s="66"/>
    </row>
    <row r="66" spans="1:9" x14ac:dyDescent="0.25">
      <c r="A66" s="69" t="str">
        <f>IF(OR(A_COVER!$D$10="",$B66=""),"[placeholder]",A_COVER!$D$10)</f>
        <v>[placeholder]</v>
      </c>
      <c r="B66" s="67"/>
      <c r="C66" s="68"/>
      <c r="D66" s="68"/>
      <c r="E66" s="68"/>
      <c r="F66" s="68"/>
      <c r="G66" s="68"/>
      <c r="H66" s="67"/>
      <c r="I66" s="66"/>
    </row>
    <row r="67" spans="1:9" x14ac:dyDescent="0.25">
      <c r="A67" s="69" t="str">
        <f>IF(OR(A_COVER!$D$10="",$B67=""),"[placeholder]",A_COVER!$D$10)</f>
        <v>[placeholder]</v>
      </c>
      <c r="B67" s="67"/>
      <c r="C67" s="68"/>
      <c r="D67" s="68"/>
      <c r="E67" s="68"/>
      <c r="F67" s="68"/>
      <c r="G67" s="68"/>
      <c r="H67" s="67"/>
      <c r="I67" s="66"/>
    </row>
    <row r="68" spans="1:9" x14ac:dyDescent="0.25">
      <c r="A68" s="69" t="str">
        <f>IF(OR(A_COVER!$D$10="",$B68=""),"[placeholder]",A_COVER!$D$10)</f>
        <v>[placeholder]</v>
      </c>
      <c r="B68" s="67"/>
      <c r="C68" s="68"/>
      <c r="D68" s="68"/>
      <c r="E68" s="68"/>
      <c r="F68" s="68"/>
      <c r="G68" s="68"/>
      <c r="H68" s="67"/>
      <c r="I68" s="66"/>
    </row>
    <row r="69" spans="1:9" x14ac:dyDescent="0.25">
      <c r="A69" s="69" t="str">
        <f>IF(OR(A_COVER!$D$10="",$B69=""),"[placeholder]",A_COVER!$D$10)</f>
        <v>[placeholder]</v>
      </c>
      <c r="B69" s="67"/>
      <c r="C69" s="68"/>
      <c r="D69" s="68"/>
      <c r="E69" s="68"/>
      <c r="F69" s="68"/>
      <c r="G69" s="68"/>
      <c r="H69" s="67"/>
      <c r="I69" s="66"/>
    </row>
    <row r="70" spans="1:9" x14ac:dyDescent="0.25">
      <c r="A70" s="69" t="str">
        <f>IF(OR(A_COVER!$D$10="",$B70=""),"[placeholder]",A_COVER!$D$10)</f>
        <v>[placeholder]</v>
      </c>
      <c r="B70" s="67"/>
      <c r="C70" s="68"/>
      <c r="D70" s="68"/>
      <c r="E70" s="68"/>
      <c r="F70" s="68"/>
      <c r="G70" s="68"/>
      <c r="H70" s="67"/>
      <c r="I70" s="66"/>
    </row>
    <row r="71" spans="1:9" x14ac:dyDescent="0.25">
      <c r="A71" s="69" t="str">
        <f>IF(OR(A_COVER!$D$10="",$B71=""),"[placeholder]",A_COVER!$D$10)</f>
        <v>[placeholder]</v>
      </c>
      <c r="B71" s="67"/>
      <c r="C71" s="68"/>
      <c r="D71" s="68"/>
      <c r="E71" s="68"/>
      <c r="F71" s="68"/>
      <c r="G71" s="68"/>
      <c r="H71" s="67"/>
      <c r="I71" s="66"/>
    </row>
    <row r="72" spans="1:9" x14ac:dyDescent="0.25">
      <c r="A72" s="69" t="str">
        <f>IF(OR(A_COVER!$D$10="",$B72=""),"[placeholder]",A_COVER!$D$10)</f>
        <v>[placeholder]</v>
      </c>
      <c r="B72" s="67"/>
      <c r="C72" s="68"/>
      <c r="D72" s="68"/>
      <c r="E72" s="68"/>
      <c r="F72" s="68"/>
      <c r="G72" s="68"/>
      <c r="H72" s="67"/>
      <c r="I72" s="66"/>
    </row>
    <row r="73" spans="1:9" x14ac:dyDescent="0.25">
      <c r="A73" s="69" t="str">
        <f>IF(OR(A_COVER!$D$10="",$B73=""),"[placeholder]",A_COVER!$D$10)</f>
        <v>[placeholder]</v>
      </c>
      <c r="B73" s="67"/>
      <c r="C73" s="68"/>
      <c r="D73" s="68"/>
      <c r="E73" s="68"/>
      <c r="F73" s="68"/>
      <c r="G73" s="68"/>
      <c r="H73" s="67"/>
      <c r="I73" s="66"/>
    </row>
    <row r="74" spans="1:9" x14ac:dyDescent="0.25">
      <c r="A74" s="69" t="str">
        <f>IF(OR(A_COVER!$D$10="",$B74=""),"[placeholder]",A_COVER!$D$10)</f>
        <v>[placeholder]</v>
      </c>
      <c r="B74" s="67"/>
      <c r="C74" s="68"/>
      <c r="D74" s="68"/>
      <c r="E74" s="68"/>
      <c r="F74" s="68"/>
      <c r="G74" s="68"/>
      <c r="H74" s="67"/>
      <c r="I74" s="66"/>
    </row>
    <row r="75" spans="1:9" x14ac:dyDescent="0.25">
      <c r="A75" s="69" t="str">
        <f>IF(OR(A_COVER!$D$10="",$B75=""),"[placeholder]",A_COVER!$D$10)</f>
        <v>[placeholder]</v>
      </c>
      <c r="B75" s="67"/>
      <c r="C75" s="68"/>
      <c r="D75" s="68"/>
      <c r="E75" s="68"/>
      <c r="F75" s="68"/>
      <c r="G75" s="68"/>
      <c r="H75" s="67"/>
      <c r="I75" s="66"/>
    </row>
    <row r="76" spans="1:9" x14ac:dyDescent="0.25">
      <c r="A76" s="69" t="str">
        <f>IF(OR(A_COVER!$D$10="",$B76=""),"[placeholder]",A_COVER!$D$10)</f>
        <v>[placeholder]</v>
      </c>
      <c r="B76" s="67"/>
      <c r="C76" s="68"/>
      <c r="D76" s="68"/>
      <c r="E76" s="68"/>
      <c r="F76" s="68"/>
      <c r="G76" s="68"/>
      <c r="H76" s="67"/>
      <c r="I76" s="66"/>
    </row>
    <row r="77" spans="1:9" x14ac:dyDescent="0.25">
      <c r="A77" s="69" t="str">
        <f>IF(OR(A_COVER!$D$10="",$B77=""),"[placeholder]",A_COVER!$D$10)</f>
        <v>[placeholder]</v>
      </c>
      <c r="B77" s="67"/>
      <c r="C77" s="68"/>
      <c r="D77" s="68"/>
      <c r="E77" s="68"/>
      <c r="F77" s="68"/>
      <c r="G77" s="68"/>
      <c r="H77" s="67"/>
      <c r="I77" s="66"/>
    </row>
    <row r="78" spans="1:9" x14ac:dyDescent="0.25">
      <c r="A78" s="69" t="str">
        <f>IF(OR(A_COVER!$D$10="",$B78=""),"[placeholder]",A_COVER!$D$10)</f>
        <v>[placeholder]</v>
      </c>
      <c r="B78" s="67"/>
      <c r="C78" s="68"/>
      <c r="D78" s="68"/>
      <c r="E78" s="68"/>
      <c r="F78" s="68"/>
      <c r="G78" s="68"/>
      <c r="H78" s="67"/>
      <c r="I78" s="66"/>
    </row>
    <row r="79" spans="1:9" x14ac:dyDescent="0.25">
      <c r="A79" s="69" t="str">
        <f>IF(OR(A_COVER!$D$10="",$B79=""),"[placeholder]",A_COVER!$D$10)</f>
        <v>[placeholder]</v>
      </c>
      <c r="B79" s="67"/>
      <c r="C79" s="68"/>
      <c r="D79" s="68"/>
      <c r="E79" s="68"/>
      <c r="F79" s="68"/>
      <c r="G79" s="68"/>
      <c r="H79" s="67"/>
      <c r="I79" s="66"/>
    </row>
    <row r="80" spans="1:9" x14ac:dyDescent="0.25">
      <c r="A80" s="69" t="str">
        <f>IF(OR(A_COVER!$D$10="",$B80=""),"[placeholder]",A_COVER!$D$10)</f>
        <v>[placeholder]</v>
      </c>
      <c r="B80" s="67"/>
      <c r="C80" s="68"/>
      <c r="D80" s="68"/>
      <c r="E80" s="68"/>
      <c r="F80" s="68"/>
      <c r="G80" s="68"/>
      <c r="H80" s="67"/>
      <c r="I80" s="66"/>
    </row>
    <row r="81" spans="1:9" x14ac:dyDescent="0.25">
      <c r="A81" s="69" t="str">
        <f>IF(OR(A_COVER!$D$10="",$B81=""),"[placeholder]",A_COVER!$D$10)</f>
        <v>[placeholder]</v>
      </c>
      <c r="B81" s="67"/>
      <c r="C81" s="68"/>
      <c r="D81" s="68"/>
      <c r="E81" s="68"/>
      <c r="F81" s="68"/>
      <c r="G81" s="68"/>
      <c r="H81" s="67"/>
      <c r="I81" s="66"/>
    </row>
    <row r="82" spans="1:9" x14ac:dyDescent="0.25">
      <c r="A82" s="69" t="str">
        <f>IF(OR(A_COVER!$D$10="",$B82=""),"[placeholder]",A_COVER!$D$10)</f>
        <v>[placeholder]</v>
      </c>
      <c r="B82" s="67"/>
      <c r="C82" s="68"/>
      <c r="D82" s="68"/>
      <c r="E82" s="68"/>
      <c r="F82" s="68"/>
      <c r="G82" s="68"/>
      <c r="H82" s="67"/>
      <c r="I82" s="66"/>
    </row>
    <row r="83" spans="1:9" x14ac:dyDescent="0.25">
      <c r="A83" s="69" t="str">
        <f>IF(OR(A_COVER!$D$10="",$B83=""),"[placeholder]",A_COVER!$D$10)</f>
        <v>[placeholder]</v>
      </c>
      <c r="B83" s="67"/>
      <c r="C83" s="68"/>
      <c r="D83" s="68"/>
      <c r="E83" s="68"/>
      <c r="F83" s="68"/>
      <c r="G83" s="68"/>
      <c r="H83" s="67"/>
      <c r="I83" s="66"/>
    </row>
    <row r="84" spans="1:9" x14ac:dyDescent="0.25">
      <c r="A84" s="69" t="str">
        <f>IF(OR(A_COVER!$D$10="",$B84=""),"[placeholder]",A_COVER!$D$10)</f>
        <v>[placeholder]</v>
      </c>
      <c r="B84" s="67"/>
      <c r="C84" s="68"/>
      <c r="D84" s="68"/>
      <c r="E84" s="68"/>
      <c r="F84" s="68"/>
      <c r="G84" s="68"/>
      <c r="H84" s="67"/>
      <c r="I84" s="66"/>
    </row>
    <row r="85" spans="1:9" x14ac:dyDescent="0.25">
      <c r="A85" s="69" t="str">
        <f>IF(OR(A_COVER!$D$10="",$B85=""),"[placeholder]",A_COVER!$D$10)</f>
        <v>[placeholder]</v>
      </c>
      <c r="B85" s="67"/>
      <c r="C85" s="68"/>
      <c r="D85" s="68"/>
      <c r="E85" s="68"/>
      <c r="F85" s="68"/>
      <c r="G85" s="68"/>
      <c r="H85" s="67"/>
      <c r="I85" s="66"/>
    </row>
    <row r="86" spans="1:9" x14ac:dyDescent="0.25">
      <c r="A86" s="69" t="str">
        <f>IF(OR(A_COVER!$D$10="",$B86=""),"[placeholder]",A_COVER!$D$10)</f>
        <v>[placeholder]</v>
      </c>
      <c r="B86" s="67"/>
      <c r="C86" s="68"/>
      <c r="D86" s="68"/>
      <c r="E86" s="68"/>
      <c r="F86" s="68"/>
      <c r="G86" s="68"/>
      <c r="H86" s="67"/>
      <c r="I86" s="66"/>
    </row>
    <row r="87" spans="1:9" x14ac:dyDescent="0.25">
      <c r="A87" s="69" t="str">
        <f>IF(OR(A_COVER!$D$10="",$B87=""),"[placeholder]",A_COVER!$D$10)</f>
        <v>[placeholder]</v>
      </c>
      <c r="B87" s="67"/>
      <c r="C87" s="68"/>
      <c r="D87" s="68"/>
      <c r="E87" s="68"/>
      <c r="F87" s="68"/>
      <c r="G87" s="68"/>
      <c r="H87" s="67"/>
      <c r="I87" s="66"/>
    </row>
    <row r="88" spans="1:9" x14ac:dyDescent="0.25">
      <c r="A88" s="69" t="str">
        <f>IF(OR(A_COVER!$D$10="",$B88=""),"[placeholder]",A_COVER!$D$10)</f>
        <v>[placeholder]</v>
      </c>
      <c r="B88" s="67"/>
      <c r="C88" s="68"/>
      <c r="D88" s="68"/>
      <c r="E88" s="68"/>
      <c r="F88" s="68"/>
      <c r="G88" s="68"/>
      <c r="H88" s="67"/>
      <c r="I88" s="66"/>
    </row>
    <row r="89" spans="1:9" x14ac:dyDescent="0.25">
      <c r="A89" s="69" t="str">
        <f>IF(OR(A_COVER!$D$10="",$B89=""),"[placeholder]",A_COVER!$D$10)</f>
        <v>[placeholder]</v>
      </c>
      <c r="B89" s="67"/>
      <c r="C89" s="68"/>
      <c r="D89" s="68"/>
      <c r="E89" s="68"/>
      <c r="F89" s="68"/>
      <c r="G89" s="68"/>
      <c r="H89" s="67"/>
      <c r="I89" s="66"/>
    </row>
    <row r="90" spans="1:9" x14ac:dyDescent="0.25">
      <c r="A90" s="69" t="str">
        <f>IF(OR(A_COVER!$D$10="",$B90=""),"[placeholder]",A_COVER!$D$10)</f>
        <v>[placeholder]</v>
      </c>
      <c r="B90" s="67"/>
      <c r="C90" s="68"/>
      <c r="D90" s="68"/>
      <c r="E90" s="68"/>
      <c r="F90" s="68"/>
      <c r="G90" s="68"/>
      <c r="H90" s="67"/>
      <c r="I90" s="66"/>
    </row>
    <row r="91" spans="1:9" x14ac:dyDescent="0.25">
      <c r="A91" s="69" t="str">
        <f>IF(OR(A_COVER!$D$10="",$B91=""),"[placeholder]",A_COVER!$D$10)</f>
        <v>[placeholder]</v>
      </c>
      <c r="B91" s="67"/>
      <c r="C91" s="68"/>
      <c r="D91" s="68"/>
      <c r="E91" s="68"/>
      <c r="F91" s="68"/>
      <c r="G91" s="68"/>
      <c r="H91" s="67"/>
      <c r="I91" s="66"/>
    </row>
    <row r="92" spans="1:9" x14ac:dyDescent="0.25">
      <c r="A92" s="69" t="str">
        <f>IF(OR(A_COVER!$D$10="",$B92=""),"[placeholder]",A_COVER!$D$10)</f>
        <v>[placeholder]</v>
      </c>
      <c r="B92" s="67"/>
      <c r="C92" s="68"/>
      <c r="D92" s="68"/>
      <c r="E92" s="68"/>
      <c r="F92" s="68"/>
      <c r="G92" s="68"/>
      <c r="H92" s="67"/>
      <c r="I92" s="66"/>
    </row>
    <row r="93" spans="1:9" x14ac:dyDescent="0.25">
      <c r="A93" s="69" t="str">
        <f>IF(OR(A_COVER!$D$10="",$B93=""),"[placeholder]",A_COVER!$D$10)</f>
        <v>[placeholder]</v>
      </c>
      <c r="B93" s="67"/>
      <c r="C93" s="68"/>
      <c r="D93" s="68"/>
      <c r="E93" s="68"/>
      <c r="F93" s="68"/>
      <c r="G93" s="68"/>
      <c r="H93" s="67"/>
      <c r="I93" s="66"/>
    </row>
    <row r="94" spans="1:9" x14ac:dyDescent="0.25">
      <c r="A94" s="69" t="str">
        <f>IF(OR(A_COVER!$D$10="",$B94=""),"[placeholder]",A_COVER!$D$10)</f>
        <v>[placeholder]</v>
      </c>
      <c r="B94" s="67"/>
      <c r="C94" s="68"/>
      <c r="D94" s="68"/>
      <c r="E94" s="68"/>
      <c r="F94" s="68"/>
      <c r="G94" s="68"/>
      <c r="H94" s="67"/>
      <c r="I94" s="66"/>
    </row>
    <row r="95" spans="1:9" x14ac:dyDescent="0.25">
      <c r="A95" s="69" t="str">
        <f>IF(OR(A_COVER!$D$10="",$B95=""),"[placeholder]",A_COVER!$D$10)</f>
        <v>[placeholder]</v>
      </c>
      <c r="B95" s="67"/>
      <c r="C95" s="68"/>
      <c r="D95" s="68"/>
      <c r="E95" s="68"/>
      <c r="F95" s="68"/>
      <c r="G95" s="68"/>
      <c r="H95" s="67"/>
      <c r="I95" s="66"/>
    </row>
    <row r="96" spans="1:9" x14ac:dyDescent="0.25">
      <c r="A96" s="69" t="str">
        <f>IF(OR(A_COVER!$D$10="",$B96=""),"[placeholder]",A_COVER!$D$10)</f>
        <v>[placeholder]</v>
      </c>
      <c r="B96" s="67"/>
      <c r="C96" s="68"/>
      <c r="D96" s="68"/>
      <c r="E96" s="68"/>
      <c r="F96" s="68"/>
      <c r="G96" s="68"/>
      <c r="H96" s="67"/>
      <c r="I96" s="66"/>
    </row>
    <row r="97" spans="1:9" x14ac:dyDescent="0.25">
      <c r="A97" s="69" t="str">
        <f>IF(OR(A_COVER!$D$10="",$B97=""),"[placeholder]",A_COVER!$D$10)</f>
        <v>[placeholder]</v>
      </c>
      <c r="B97" s="67"/>
      <c r="C97" s="68"/>
      <c r="D97" s="68"/>
      <c r="E97" s="68"/>
      <c r="F97" s="68"/>
      <c r="G97" s="68"/>
      <c r="H97" s="67"/>
      <c r="I97" s="66"/>
    </row>
    <row r="98" spans="1:9" x14ac:dyDescent="0.25">
      <c r="A98" s="69" t="str">
        <f>IF(OR(A_COVER!$D$10="",$B98=""),"[placeholder]",A_COVER!$D$10)</f>
        <v>[placeholder]</v>
      </c>
      <c r="B98" s="67"/>
      <c r="C98" s="68"/>
      <c r="D98" s="68"/>
      <c r="E98" s="68"/>
      <c r="F98" s="68"/>
      <c r="G98" s="68"/>
      <c r="H98" s="67"/>
      <c r="I98" s="66"/>
    </row>
    <row r="99" spans="1:9" x14ac:dyDescent="0.25">
      <c r="A99" s="69" t="str">
        <f>IF(OR(A_COVER!$D$10="",$B99=""),"[placeholder]",A_COVER!$D$10)</f>
        <v>[placeholder]</v>
      </c>
      <c r="B99" s="67"/>
      <c r="C99" s="68"/>
      <c r="D99" s="68"/>
      <c r="E99" s="68"/>
      <c r="F99" s="68"/>
      <c r="G99" s="68"/>
      <c r="H99" s="67"/>
      <c r="I99" s="66"/>
    </row>
    <row r="100" spans="1:9" x14ac:dyDescent="0.25">
      <c r="A100" s="69" t="str">
        <f>IF(OR(A_COVER!$D$10="",$B100=""),"[placeholder]",A_COVER!$D$10)</f>
        <v>[placeholder]</v>
      </c>
      <c r="B100" s="67"/>
      <c r="C100" s="68"/>
      <c r="D100" s="68"/>
      <c r="E100" s="68"/>
      <c r="F100" s="68"/>
      <c r="G100" s="68"/>
      <c r="H100" s="67"/>
      <c r="I100" s="66"/>
    </row>
    <row r="101" spans="1:9" ht="15.75" thickBot="1" x14ac:dyDescent="0.3">
      <c r="A101" s="65" t="str">
        <f>IF(OR(A_COVER!$D$10="",$B101=""),"[placeholder]",A_COVER!$D$10)</f>
        <v>[placeholder]</v>
      </c>
      <c r="B101" s="63"/>
      <c r="C101" s="64"/>
      <c r="D101" s="64"/>
      <c r="E101" s="64"/>
      <c r="F101" s="64"/>
      <c r="G101" s="64"/>
      <c r="H101" s="63"/>
      <c r="I101" s="62"/>
    </row>
  </sheetData>
  <mergeCells count="1">
    <mergeCell ref="A2:I2"/>
  </mergeCell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7">
        <x14:dataValidation type="list" allowBlank="1">
          <x14:formula1>
            <xm:f>'Set values'!$V$6:$V$11</xm:f>
          </x14:formula1>
          <xm:sqref>I8:I101</xm:sqref>
        </x14:dataValidation>
        <x14:dataValidation type="list" allowBlank="1" showInputMessage="1" prompt="To enter free text, select cell and type - do not click into cell">
          <x14:formula1>
            <xm:f>'Set values'!$U$6:$U$11</xm:f>
          </x14:formula1>
          <xm:sqref>H8:H101</xm:sqref>
        </x14:dataValidation>
        <x14:dataValidation type="list" allowBlank="1">
          <x14:formula1>
            <xm:f>'Set values'!$T$6:$T$10</xm:f>
          </x14:formula1>
          <xm:sqref>G8:G101</xm:sqref>
        </x14:dataValidation>
        <x14:dataValidation type="list" allowBlank="1">
          <x14:formula1>
            <xm:f>'Set values'!$S$6:$S$10</xm:f>
          </x14:formula1>
          <xm:sqref>F8:F101</xm:sqref>
        </x14:dataValidation>
        <x14:dataValidation type="list" allowBlank="1">
          <x14:formula1>
            <xm:f>'Set values'!$R$6:$R$13</xm:f>
          </x14:formula1>
          <xm:sqref>E8:E101</xm:sqref>
        </x14:dataValidation>
        <x14:dataValidation type="list" allowBlank="1">
          <x14:formula1>
            <xm:f>'Set values'!$Q$6:$Q$15</xm:f>
          </x14:formula1>
          <xm:sqref>D8:D101</xm:sqref>
        </x14:dataValidation>
        <x14:dataValidation type="list" allowBlank="1" showInputMessage="1" showErrorMessage="1">
          <x14:formula1>
            <xm:f>'Set values'!$P$6:$P$9</xm:f>
          </x14:formula1>
          <xm:sqref>B8:B101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M89"/>
  <sheetViews>
    <sheetView topLeftCell="AH1" zoomScale="90" zoomScaleNormal="90" workbookViewId="0">
      <pane ySplit="3" topLeftCell="A75" activePane="bottomLeft" state="frozen"/>
      <selection pane="bottomLeft" activeCell="A79" activeCellId="4" sqref="A4 A8 A13 A17 A79:AM79"/>
    </sheetView>
  </sheetViews>
  <sheetFormatPr defaultColWidth="9.28515625" defaultRowHeight="15" x14ac:dyDescent="0.25"/>
  <cols>
    <col min="1" max="1" width="10.28515625" style="75" customWidth="1"/>
    <col min="2" max="2" width="30.7109375" style="76" customWidth="1"/>
    <col min="3" max="3" width="81.7109375" style="75" customWidth="1"/>
    <col min="4" max="4" width="24.7109375" style="75" customWidth="1"/>
    <col min="5" max="11" width="23" style="46" customWidth="1"/>
    <col min="12" max="14" width="23" customWidth="1"/>
    <col min="15" max="30" width="23" style="46" customWidth="1"/>
    <col min="31" max="33" width="23" customWidth="1"/>
    <col min="34" max="39" width="23" style="46" customWidth="1"/>
    <col min="40" max="16384" width="9.28515625" style="46"/>
  </cols>
  <sheetData>
    <row r="1" spans="1:39" ht="24" thickBot="1" x14ac:dyDescent="0.3">
      <c r="A1" s="39" t="s">
        <v>7</v>
      </c>
      <c r="B1" s="38"/>
      <c r="C1" s="38"/>
      <c r="D1" s="38"/>
      <c r="E1" s="38"/>
      <c r="F1" s="38"/>
      <c r="G1" s="38"/>
      <c r="H1" s="38"/>
      <c r="I1" s="38"/>
      <c r="J1" s="38"/>
      <c r="K1" s="38"/>
      <c r="Y1" s="38"/>
      <c r="Z1" s="38"/>
      <c r="AA1" s="38"/>
      <c r="AB1" s="38"/>
      <c r="AC1" s="38"/>
      <c r="AD1" s="38"/>
    </row>
    <row r="2" spans="1:39" x14ac:dyDescent="0.25">
      <c r="A2" s="57"/>
      <c r="B2" s="54"/>
      <c r="D2" s="54"/>
      <c r="E2" s="123" t="s">
        <v>397</v>
      </c>
      <c r="F2" s="72"/>
      <c r="G2" s="72"/>
      <c r="H2" s="72"/>
      <c r="I2" s="72"/>
      <c r="J2" s="72"/>
      <c r="K2" s="72"/>
      <c r="L2" s="122"/>
      <c r="M2" s="121"/>
      <c r="N2" s="121"/>
      <c r="O2" s="73"/>
      <c r="P2" s="73"/>
      <c r="Q2" s="73"/>
      <c r="R2" s="73"/>
      <c r="S2" s="73"/>
      <c r="T2" s="73"/>
      <c r="U2" s="73"/>
      <c r="V2" s="73"/>
      <c r="W2" s="73"/>
      <c r="X2" s="73"/>
      <c r="Y2" s="73"/>
      <c r="Z2" s="72"/>
      <c r="AA2" s="72"/>
      <c r="AB2" s="72"/>
      <c r="AC2" s="72"/>
      <c r="AD2" s="72"/>
      <c r="AE2" s="122"/>
      <c r="AF2" s="121"/>
      <c r="AG2" s="121"/>
      <c r="AH2" s="73"/>
      <c r="AI2" s="73"/>
      <c r="AJ2" s="73"/>
      <c r="AK2" s="73"/>
      <c r="AL2" s="73"/>
      <c r="AM2" s="120"/>
    </row>
    <row r="3" spans="1:39" s="112" customFormat="1" x14ac:dyDescent="0.25">
      <c r="A3" s="119" t="s">
        <v>132</v>
      </c>
      <c r="B3" s="119" t="s">
        <v>131</v>
      </c>
      <c r="C3" s="118" t="s">
        <v>88</v>
      </c>
      <c r="D3" s="117" t="s">
        <v>87</v>
      </c>
      <c r="E3" s="116" t="str">
        <f>IF(A_COVER!$D11="","[Plan 1]",A_COVER!$D11)</f>
        <v>[Plan 1]</v>
      </c>
      <c r="F3" s="114" t="str">
        <f>IF(A_COVER!$D12="","[Plan 2]",A_COVER!$D12)</f>
        <v>[Plan 2]</v>
      </c>
      <c r="G3" s="114" t="str">
        <f>IF(A_COVER!$D13="","[Plan 3]",A_COVER!$D13)</f>
        <v>[Plan 3]</v>
      </c>
      <c r="H3" s="114" t="str">
        <f>IF(A_COVER!$D14="","[Plan 4]",A_COVER!$D14)</f>
        <v>[Plan 4]</v>
      </c>
      <c r="I3" s="114" t="str">
        <f>IF(A_COVER!$D15="","[Plan 5]",A_COVER!$D15)</f>
        <v>[Plan 5]</v>
      </c>
      <c r="J3" s="114" t="str">
        <f>IF(A_COVER!$D16="","[Plan 6]",A_COVER!$D16)</f>
        <v>[Plan 6]</v>
      </c>
      <c r="K3" s="114" t="str">
        <f>IF(A_COVER!$D17="","[Plan 7]",A_COVER!$D17)</f>
        <v>[Plan 7]</v>
      </c>
      <c r="L3" s="114" t="str">
        <f>IF(A_COVER!$D18="","[Plan 8]",A_COVER!$D18)</f>
        <v>[Plan 8]</v>
      </c>
      <c r="M3" s="114" t="str">
        <f>IF(A_COVER!$D19="","[Plan 9]",A_COVER!$D19)</f>
        <v>[Plan 9]</v>
      </c>
      <c r="N3" s="114" t="str">
        <f>IF(A_COVER!$D20="","[Plan 10]",A_COVER!$D20)</f>
        <v>[Plan 10]</v>
      </c>
      <c r="O3" s="114" t="str">
        <f>IF(A_COVER!$D21="","[Plan 11]",A_COVER!$D21)</f>
        <v>[Plan 11]</v>
      </c>
      <c r="P3" s="114" t="str">
        <f>IF(A_COVER!$D22="","[Plan 12]",A_COVER!$D22)</f>
        <v>[Plan 12]</v>
      </c>
      <c r="Q3" s="114" t="str">
        <f>IF(A_COVER!$D23="","[Plan 13]",A_COVER!$D23)</f>
        <v>[Plan 13]</v>
      </c>
      <c r="R3" s="114" t="str">
        <f>IF(A_COVER!$D24="","[Plan 14]",A_COVER!$D24)</f>
        <v>[Plan 14]</v>
      </c>
      <c r="S3" s="114" t="str">
        <f>IF(A_COVER!$D25="","[Plan 15]",A_COVER!$D25)</f>
        <v>[Plan 15]</v>
      </c>
      <c r="T3" s="114" t="str">
        <f>IF(A_COVER!$D26="","[Plan 16]",A_COVER!$D26)</f>
        <v>[Plan 16]</v>
      </c>
      <c r="U3" s="114" t="str">
        <f>IF(A_COVER!$D27="","[Plan 17]",A_COVER!$D27)</f>
        <v>[Plan 17]</v>
      </c>
      <c r="V3" s="114" t="str">
        <f>IF(A_COVER!$D28="","[Plan 18]",A_COVER!$D28)</f>
        <v>[Plan 18]</v>
      </c>
      <c r="W3" s="115" t="str">
        <f>IF(A_COVER!$D29="","[Plan 19]",A_COVER!$D29)</f>
        <v>[Plan 19]</v>
      </c>
      <c r="X3" s="115" t="str">
        <f>IF(A_COVER!$D30="","[Plan 20]",A_COVER!$D30)</f>
        <v>[Plan 20]</v>
      </c>
      <c r="Y3" s="115" t="str">
        <f>IF(A_COVER!$D31="","[Plan 21]",A_COVER!$D31)</f>
        <v>[Plan 21]</v>
      </c>
      <c r="Z3" s="114" t="str">
        <f>IF(A_COVER!$D32="","[Plan 22]",A_COVER!$D32)</f>
        <v>[Plan 22]</v>
      </c>
      <c r="AA3" s="114" t="str">
        <f>IF(A_COVER!$D33="","[Plan 23]",A_COVER!$D33)</f>
        <v>[Plan 23]</v>
      </c>
      <c r="AB3" s="114" t="str">
        <f>IF(A_COVER!$D34="","[Plan 24]",A_COVER!$D34)</f>
        <v>[Plan 24]</v>
      </c>
      <c r="AC3" s="114" t="str">
        <f>IF(A_COVER!$D35="","[Plan 25]",A_COVER!$D35)</f>
        <v>[Plan 25]</v>
      </c>
      <c r="AD3" s="114" t="str">
        <f>IF(A_COVER!$D36="","[Plan 26]",A_COVER!$D36)</f>
        <v>[Plan 26]</v>
      </c>
      <c r="AE3" s="114" t="str">
        <f>IF(A_COVER!$D37="","[Plan 27]",A_COVER!$D37)</f>
        <v>[Plan 27]</v>
      </c>
      <c r="AF3" s="114" t="str">
        <f>IF(A_COVER!$D38="","[Plan 28]",A_COVER!$D38)</f>
        <v>[Plan 28]</v>
      </c>
      <c r="AG3" s="114" t="str">
        <f>IF(A_COVER!$D39="","[Plan 29]",A_COVER!$D39)</f>
        <v>[Plan 29]</v>
      </c>
      <c r="AH3" s="114" t="str">
        <f>IF(A_COVER!$D40="","[Plan 30]",A_COVER!$D40)</f>
        <v>[Plan 30]</v>
      </c>
      <c r="AI3" s="114" t="str">
        <f>IF(A_COVER!$D41="","[Plan 31]",A_COVER!$D41)</f>
        <v>[Plan 31]</v>
      </c>
      <c r="AJ3" s="114" t="str">
        <f>IF(A_COVER!$D42="","[Plan 32]",A_COVER!$D42)</f>
        <v>[Plan 32]</v>
      </c>
      <c r="AK3" s="114" t="str">
        <f>IF(A_COVER!$D43="","[Plan 33]",A_COVER!$D43)</f>
        <v>[Plan 33]</v>
      </c>
      <c r="AL3" s="114" t="str">
        <f>IF(A_COVER!$D44="","[Plan 34]",A_COVER!$D44)</f>
        <v>[Plan 34]</v>
      </c>
      <c r="AM3" s="113" t="str">
        <f>IF(A_COVER!$D45="","[Plan 35]",A_COVER!$D45)</f>
        <v>[Plan 35]</v>
      </c>
    </row>
    <row r="4" spans="1:39" x14ac:dyDescent="0.25">
      <c r="A4" s="331" t="s">
        <v>396</v>
      </c>
      <c r="B4" s="44"/>
      <c r="C4" s="42"/>
      <c r="D4" s="42"/>
      <c r="E4" s="104"/>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2"/>
    </row>
    <row r="5" spans="1:39" ht="28.5" x14ac:dyDescent="0.25">
      <c r="A5" s="20" t="s">
        <v>395</v>
      </c>
      <c r="B5" s="20" t="s">
        <v>394</v>
      </c>
      <c r="C5" s="20" t="s">
        <v>393</v>
      </c>
      <c r="D5" s="20" t="s">
        <v>125</v>
      </c>
      <c r="E5" s="111"/>
      <c r="F5" s="110"/>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8"/>
    </row>
    <row r="6" spans="1:39" ht="57" x14ac:dyDescent="0.25">
      <c r="A6" s="20" t="s">
        <v>392</v>
      </c>
      <c r="B6" s="20" t="s">
        <v>391</v>
      </c>
      <c r="C6" s="20" t="s">
        <v>390</v>
      </c>
      <c r="D6" s="20" t="s">
        <v>387</v>
      </c>
      <c r="E6" s="107" t="e">
        <f>'D1_PLAN_set-indc'!E5/'B_STATE_set-indc'!$E$5</f>
        <v>#DIV/0!</v>
      </c>
      <c r="F6" s="106" t="e">
        <f>'D1_PLAN_set-indc'!F5/'B_STATE_set-indc'!$E$5</f>
        <v>#DIV/0!</v>
      </c>
      <c r="G6" s="106" t="e">
        <f>'D1_PLAN_set-indc'!G5/'B_STATE_set-indc'!$E$5</f>
        <v>#DIV/0!</v>
      </c>
      <c r="H6" s="106" t="e">
        <f>'D1_PLAN_set-indc'!H5/'B_STATE_set-indc'!$E$5</f>
        <v>#DIV/0!</v>
      </c>
      <c r="I6" s="106" t="e">
        <f>'D1_PLAN_set-indc'!I5/'B_STATE_set-indc'!$E$5</f>
        <v>#DIV/0!</v>
      </c>
      <c r="J6" s="106" t="e">
        <f>'D1_PLAN_set-indc'!J5/'B_STATE_set-indc'!$E$5</f>
        <v>#DIV/0!</v>
      </c>
      <c r="K6" s="106" t="e">
        <f>'D1_PLAN_set-indc'!K5/'B_STATE_set-indc'!$E$5</f>
        <v>#DIV/0!</v>
      </c>
      <c r="L6" s="106" t="e">
        <f>'D1_PLAN_set-indc'!L5/'B_STATE_set-indc'!$E$5</f>
        <v>#DIV/0!</v>
      </c>
      <c r="M6" s="106" t="e">
        <f>'D1_PLAN_set-indc'!M5/'B_STATE_set-indc'!$E$5</f>
        <v>#DIV/0!</v>
      </c>
      <c r="N6" s="106" t="e">
        <f>'D1_PLAN_set-indc'!N5/'B_STATE_set-indc'!$E$5</f>
        <v>#DIV/0!</v>
      </c>
      <c r="O6" s="106" t="e">
        <f>'D1_PLAN_set-indc'!O5/'B_STATE_set-indc'!$E$5</f>
        <v>#DIV/0!</v>
      </c>
      <c r="P6" s="106" t="e">
        <f>'D1_PLAN_set-indc'!P5/'B_STATE_set-indc'!$E$5</f>
        <v>#DIV/0!</v>
      </c>
      <c r="Q6" s="106" t="e">
        <f>'D1_PLAN_set-indc'!Q5/'B_STATE_set-indc'!$E$5</f>
        <v>#DIV/0!</v>
      </c>
      <c r="R6" s="106" t="e">
        <f>'D1_PLAN_set-indc'!R5/'B_STATE_set-indc'!$E$5</f>
        <v>#DIV/0!</v>
      </c>
      <c r="S6" s="106" t="e">
        <f>'D1_PLAN_set-indc'!S5/'B_STATE_set-indc'!$E$5</f>
        <v>#DIV/0!</v>
      </c>
      <c r="T6" s="106" t="e">
        <f>'D1_PLAN_set-indc'!T5/'B_STATE_set-indc'!$E$5</f>
        <v>#DIV/0!</v>
      </c>
      <c r="U6" s="106" t="e">
        <f>'D1_PLAN_set-indc'!U5/'B_STATE_set-indc'!$E$5</f>
        <v>#DIV/0!</v>
      </c>
      <c r="V6" s="106" t="e">
        <f>'D1_PLAN_set-indc'!V5/'B_STATE_set-indc'!$E$5</f>
        <v>#DIV/0!</v>
      </c>
      <c r="W6" s="106" t="e">
        <f>'D1_PLAN_set-indc'!W5/'B_STATE_set-indc'!$E$5</f>
        <v>#DIV/0!</v>
      </c>
      <c r="X6" s="106" t="e">
        <f>'D1_PLAN_set-indc'!X5/'B_STATE_set-indc'!$E$5</f>
        <v>#DIV/0!</v>
      </c>
      <c r="Y6" s="106" t="e">
        <f>'D1_PLAN_set-indc'!Y5/'B_STATE_set-indc'!$E$5</f>
        <v>#DIV/0!</v>
      </c>
      <c r="Z6" s="106" t="e">
        <f>'D1_PLAN_set-indc'!Z5/'B_STATE_set-indc'!$E$5</f>
        <v>#DIV/0!</v>
      </c>
      <c r="AA6" s="106" t="e">
        <f>'D1_PLAN_set-indc'!AA5/'B_STATE_set-indc'!$E$5</f>
        <v>#DIV/0!</v>
      </c>
      <c r="AB6" s="106" t="e">
        <f>'D1_PLAN_set-indc'!AB5/'B_STATE_set-indc'!$E$5</f>
        <v>#DIV/0!</v>
      </c>
      <c r="AC6" s="106" t="e">
        <f>'D1_PLAN_set-indc'!AC5/'B_STATE_set-indc'!$E$5</f>
        <v>#DIV/0!</v>
      </c>
      <c r="AD6" s="106" t="e">
        <f>'D1_PLAN_set-indc'!AD5/'B_STATE_set-indc'!$E$5</f>
        <v>#DIV/0!</v>
      </c>
      <c r="AE6" s="106" t="e">
        <f>'D1_PLAN_set-indc'!AE5/'B_STATE_set-indc'!$E$5</f>
        <v>#DIV/0!</v>
      </c>
      <c r="AF6" s="106" t="e">
        <f>'D1_PLAN_set-indc'!AF5/'B_STATE_set-indc'!$E$5</f>
        <v>#DIV/0!</v>
      </c>
      <c r="AG6" s="106" t="e">
        <f>'D1_PLAN_set-indc'!AG5/'B_STATE_set-indc'!$E$5</f>
        <v>#DIV/0!</v>
      </c>
      <c r="AH6" s="106" t="e">
        <f>'D1_PLAN_set-indc'!AH5/'B_STATE_set-indc'!$E$5</f>
        <v>#DIV/0!</v>
      </c>
      <c r="AI6" s="106" t="e">
        <f>'D1_PLAN_set-indc'!AI5/'B_STATE_set-indc'!$E$5</f>
        <v>#DIV/0!</v>
      </c>
      <c r="AJ6" s="106" t="e">
        <f>'D1_PLAN_set-indc'!AJ5/'B_STATE_set-indc'!$E$5</f>
        <v>#DIV/0!</v>
      </c>
      <c r="AK6" s="106" t="e">
        <f>'D1_PLAN_set-indc'!AK5/'B_STATE_set-indc'!$E$5</f>
        <v>#DIV/0!</v>
      </c>
      <c r="AL6" s="106" t="e">
        <f>'D1_PLAN_set-indc'!AL5/'B_STATE_set-indc'!$E$5</f>
        <v>#DIV/0!</v>
      </c>
      <c r="AM6" s="105" t="e">
        <f>'D1_PLAN_set-indc'!AM5/'B_STATE_set-indc'!$E$5</f>
        <v>#DIV/0!</v>
      </c>
    </row>
    <row r="7" spans="1:39" ht="57.75" x14ac:dyDescent="0.25">
      <c r="A7" s="20" t="s">
        <v>389</v>
      </c>
      <c r="B7" s="20" t="s">
        <v>388</v>
      </c>
      <c r="C7" s="20" t="s">
        <v>808</v>
      </c>
      <c r="D7" s="20" t="s">
        <v>387</v>
      </c>
      <c r="E7" s="107" t="e">
        <f>E5/'B_STATE_set-indc'!$E$6</f>
        <v>#DIV/0!</v>
      </c>
      <c r="F7" s="106" t="e">
        <f>F5/'B_STATE_set-indc'!$E$6</f>
        <v>#DIV/0!</v>
      </c>
      <c r="G7" s="106" t="e">
        <f>G5/'B_STATE_set-indc'!$E$6</f>
        <v>#DIV/0!</v>
      </c>
      <c r="H7" s="106" t="e">
        <f>H5/'B_STATE_set-indc'!$E$6</f>
        <v>#DIV/0!</v>
      </c>
      <c r="I7" s="106" t="e">
        <f>I5/'B_STATE_set-indc'!$E$6</f>
        <v>#DIV/0!</v>
      </c>
      <c r="J7" s="106" t="e">
        <f>J5/'B_STATE_set-indc'!$E$6</f>
        <v>#DIV/0!</v>
      </c>
      <c r="K7" s="106" t="e">
        <f>K5/'B_STATE_set-indc'!$E$6</f>
        <v>#DIV/0!</v>
      </c>
      <c r="L7" s="106" t="e">
        <f>L5/'B_STATE_set-indc'!$E$6</f>
        <v>#DIV/0!</v>
      </c>
      <c r="M7" s="106" t="e">
        <f>M5/'B_STATE_set-indc'!$E$6</f>
        <v>#DIV/0!</v>
      </c>
      <c r="N7" s="106" t="e">
        <f>N5/'B_STATE_set-indc'!$E$6</f>
        <v>#DIV/0!</v>
      </c>
      <c r="O7" s="106" t="e">
        <f>O5/'B_STATE_set-indc'!$E$6</f>
        <v>#DIV/0!</v>
      </c>
      <c r="P7" s="106" t="e">
        <f>P5/'B_STATE_set-indc'!$E$6</f>
        <v>#DIV/0!</v>
      </c>
      <c r="Q7" s="106" t="e">
        <f>Q5/'B_STATE_set-indc'!$E$6</f>
        <v>#DIV/0!</v>
      </c>
      <c r="R7" s="106" t="e">
        <f>R5/'B_STATE_set-indc'!$E$6</f>
        <v>#DIV/0!</v>
      </c>
      <c r="S7" s="106" t="e">
        <f>S5/'B_STATE_set-indc'!$E$6</f>
        <v>#DIV/0!</v>
      </c>
      <c r="T7" s="106" t="e">
        <f>T5/'B_STATE_set-indc'!$E$6</f>
        <v>#DIV/0!</v>
      </c>
      <c r="U7" s="106" t="e">
        <f>U5/'B_STATE_set-indc'!$E$6</f>
        <v>#DIV/0!</v>
      </c>
      <c r="V7" s="106" t="e">
        <f>V5/'B_STATE_set-indc'!$E$6</f>
        <v>#DIV/0!</v>
      </c>
      <c r="W7" s="106" t="e">
        <f>W5/'B_STATE_set-indc'!$E$6</f>
        <v>#DIV/0!</v>
      </c>
      <c r="X7" s="106" t="e">
        <f>X5/'B_STATE_set-indc'!$E$6</f>
        <v>#DIV/0!</v>
      </c>
      <c r="Y7" s="106" t="e">
        <f>Y5/'B_STATE_set-indc'!$E$6</f>
        <v>#DIV/0!</v>
      </c>
      <c r="Z7" s="106" t="e">
        <f>Z5/'B_STATE_set-indc'!$E$6</f>
        <v>#DIV/0!</v>
      </c>
      <c r="AA7" s="106" t="e">
        <f>AA5/'B_STATE_set-indc'!$E$6</f>
        <v>#DIV/0!</v>
      </c>
      <c r="AB7" s="106" t="e">
        <f>AB5/'B_STATE_set-indc'!$E$6</f>
        <v>#DIV/0!</v>
      </c>
      <c r="AC7" s="106" t="e">
        <f>AC5/'B_STATE_set-indc'!$E$6</f>
        <v>#DIV/0!</v>
      </c>
      <c r="AD7" s="106" t="e">
        <f>AD5/'B_STATE_set-indc'!$E$6</f>
        <v>#DIV/0!</v>
      </c>
      <c r="AE7" s="106" t="e">
        <f>AE5/'B_STATE_set-indc'!$E$6</f>
        <v>#DIV/0!</v>
      </c>
      <c r="AF7" s="106" t="e">
        <f>AF5/'B_STATE_set-indc'!$E$6</f>
        <v>#DIV/0!</v>
      </c>
      <c r="AG7" s="106" t="e">
        <f>AG5/'B_STATE_set-indc'!$E$6</f>
        <v>#DIV/0!</v>
      </c>
      <c r="AH7" s="106" t="e">
        <f>AH5/'B_STATE_set-indc'!$E$6</f>
        <v>#DIV/0!</v>
      </c>
      <c r="AI7" s="106" t="e">
        <f>AI5/'B_STATE_set-indc'!$E$6</f>
        <v>#DIV/0!</v>
      </c>
      <c r="AJ7" s="106" t="e">
        <f>AJ5/'B_STATE_set-indc'!$E$6</f>
        <v>#DIV/0!</v>
      </c>
      <c r="AK7" s="106" t="e">
        <f>AK5/'B_STATE_set-indc'!$E$6</f>
        <v>#DIV/0!</v>
      </c>
      <c r="AL7" s="106" t="e">
        <f>AL5/'B_STATE_set-indc'!$E$6</f>
        <v>#DIV/0!</v>
      </c>
      <c r="AM7" s="105" t="e">
        <f>AM5/'B_STATE_set-indc'!$E$6</f>
        <v>#DIV/0!</v>
      </c>
    </row>
    <row r="8" spans="1:39" x14ac:dyDescent="0.25">
      <c r="A8" s="331" t="s">
        <v>386</v>
      </c>
      <c r="B8" s="44"/>
      <c r="C8" s="42"/>
      <c r="D8" s="42"/>
      <c r="E8" s="104"/>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2"/>
    </row>
    <row r="9" spans="1:39" ht="99.75" x14ac:dyDescent="0.25">
      <c r="A9" s="41" t="s">
        <v>885</v>
      </c>
      <c r="B9" s="41" t="s">
        <v>385</v>
      </c>
      <c r="C9" s="81" t="s">
        <v>889</v>
      </c>
      <c r="D9" s="41" t="s">
        <v>382</v>
      </c>
      <c r="E9" s="80"/>
      <c r="F9" s="78"/>
      <c r="G9" s="78"/>
      <c r="H9" s="78"/>
      <c r="I9" s="78"/>
      <c r="J9" s="78"/>
      <c r="K9" s="78"/>
      <c r="L9" s="79"/>
      <c r="M9" s="79"/>
      <c r="N9" s="79"/>
      <c r="O9" s="78"/>
      <c r="P9" s="78"/>
      <c r="Q9" s="78"/>
      <c r="R9" s="78"/>
      <c r="S9" s="78"/>
      <c r="T9" s="78"/>
      <c r="U9" s="78"/>
      <c r="V9" s="78"/>
      <c r="W9" s="78"/>
      <c r="X9" s="78"/>
      <c r="Y9" s="78"/>
      <c r="Z9" s="78"/>
      <c r="AA9" s="78"/>
      <c r="AB9" s="78"/>
      <c r="AC9" s="78"/>
      <c r="AD9" s="78"/>
      <c r="AE9" s="79"/>
      <c r="AF9" s="79"/>
      <c r="AG9" s="79"/>
      <c r="AH9" s="78"/>
      <c r="AI9" s="78"/>
      <c r="AJ9" s="78"/>
      <c r="AK9" s="78"/>
      <c r="AL9" s="78"/>
      <c r="AM9" s="77"/>
    </row>
    <row r="10" spans="1:39" ht="42.75" x14ac:dyDescent="0.25">
      <c r="A10" s="41" t="s">
        <v>887</v>
      </c>
      <c r="B10" s="41" t="s">
        <v>886</v>
      </c>
      <c r="C10" s="81" t="s">
        <v>888</v>
      </c>
      <c r="D10" s="41" t="s">
        <v>198</v>
      </c>
      <c r="E10" s="325"/>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324"/>
    </row>
    <row r="11" spans="1:39" ht="57" x14ac:dyDescent="0.25">
      <c r="A11" s="235" t="s">
        <v>896</v>
      </c>
      <c r="B11" s="41" t="s">
        <v>894</v>
      </c>
      <c r="C11" s="81" t="s">
        <v>899</v>
      </c>
      <c r="D11" s="41" t="s">
        <v>23</v>
      </c>
      <c r="E11" s="80"/>
      <c r="F11" s="78"/>
      <c r="G11" s="78"/>
      <c r="H11" s="78"/>
      <c r="I11" s="78"/>
      <c r="J11" s="78"/>
      <c r="K11" s="78"/>
      <c r="L11" s="79"/>
      <c r="M11" s="79"/>
      <c r="N11" s="79"/>
      <c r="O11" s="78"/>
      <c r="P11" s="78"/>
      <c r="Q11" s="78"/>
      <c r="R11" s="78"/>
      <c r="S11" s="78"/>
      <c r="T11" s="78"/>
      <c r="U11" s="78"/>
      <c r="V11" s="78"/>
      <c r="W11" s="78"/>
      <c r="X11" s="78"/>
      <c r="Y11" s="78"/>
      <c r="Z11" s="78"/>
      <c r="AA11" s="78"/>
      <c r="AB11" s="78"/>
      <c r="AC11" s="78"/>
      <c r="AD11" s="78"/>
      <c r="AE11" s="79"/>
      <c r="AF11" s="79"/>
      <c r="AG11" s="79"/>
      <c r="AH11" s="78"/>
      <c r="AI11" s="78"/>
      <c r="AJ11" s="78"/>
      <c r="AK11" s="78"/>
      <c r="AL11" s="78"/>
      <c r="AM11" s="77"/>
    </row>
    <row r="12" spans="1:39" ht="28.5" x14ac:dyDescent="0.25">
      <c r="A12" s="235" t="s">
        <v>895</v>
      </c>
      <c r="B12" s="41" t="s">
        <v>788</v>
      </c>
      <c r="C12" s="81" t="s">
        <v>898</v>
      </c>
      <c r="D12" s="41" t="s">
        <v>23</v>
      </c>
      <c r="E12" s="80"/>
      <c r="F12" s="78"/>
      <c r="G12" s="78"/>
      <c r="H12" s="78"/>
      <c r="I12" s="78"/>
      <c r="J12" s="78"/>
      <c r="K12" s="78"/>
      <c r="L12" s="79"/>
      <c r="M12" s="79"/>
      <c r="N12" s="79"/>
      <c r="O12" s="78"/>
      <c r="P12" s="78"/>
      <c r="Q12" s="78"/>
      <c r="R12" s="78"/>
      <c r="S12" s="78"/>
      <c r="T12" s="78"/>
      <c r="U12" s="78"/>
      <c r="V12" s="78"/>
      <c r="W12" s="78"/>
      <c r="X12" s="78"/>
      <c r="Y12" s="78"/>
      <c r="Z12" s="78"/>
      <c r="AA12" s="78"/>
      <c r="AB12" s="78"/>
      <c r="AC12" s="78"/>
      <c r="AD12" s="78"/>
      <c r="AE12" s="79"/>
      <c r="AF12" s="79"/>
      <c r="AG12" s="79"/>
      <c r="AH12" s="78"/>
      <c r="AI12" s="78"/>
      <c r="AJ12" s="78"/>
      <c r="AK12" s="78"/>
      <c r="AL12" s="78"/>
      <c r="AM12" s="77"/>
    </row>
    <row r="13" spans="1:39" x14ac:dyDescent="0.25">
      <c r="A13" s="331" t="s">
        <v>384</v>
      </c>
      <c r="B13" s="44"/>
      <c r="C13" s="42"/>
      <c r="D13" s="42"/>
      <c r="E13" s="84"/>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2"/>
    </row>
    <row r="14" spans="1:39" ht="46.5" customHeight="1" x14ac:dyDescent="0.25">
      <c r="A14" s="255" t="s">
        <v>850</v>
      </c>
      <c r="B14" s="41" t="s">
        <v>852</v>
      </c>
      <c r="C14" s="41" t="s">
        <v>882</v>
      </c>
      <c r="D14" s="255" t="s">
        <v>23</v>
      </c>
      <c r="E14" s="88"/>
      <c r="F14" s="86"/>
      <c r="G14" s="86"/>
      <c r="H14" s="86"/>
      <c r="I14" s="86"/>
      <c r="J14" s="86"/>
      <c r="K14" s="86"/>
      <c r="L14" s="87"/>
      <c r="M14" s="87"/>
      <c r="N14" s="87"/>
      <c r="O14" s="86"/>
      <c r="P14" s="86"/>
      <c r="Q14" s="86"/>
      <c r="R14" s="86"/>
      <c r="S14" s="86"/>
      <c r="T14" s="86"/>
      <c r="U14" s="86"/>
      <c r="V14" s="86"/>
      <c r="W14" s="86"/>
      <c r="X14" s="86"/>
      <c r="Y14" s="86"/>
      <c r="Z14" s="86"/>
      <c r="AA14" s="86"/>
      <c r="AB14" s="86"/>
      <c r="AC14" s="86"/>
      <c r="AD14" s="86"/>
      <c r="AE14" s="87"/>
      <c r="AF14" s="87"/>
      <c r="AG14" s="87"/>
      <c r="AH14" s="86"/>
      <c r="AI14" s="86"/>
      <c r="AJ14" s="86"/>
      <c r="AK14" s="86"/>
      <c r="AL14" s="86"/>
      <c r="AM14" s="85"/>
    </row>
    <row r="15" spans="1:39" ht="85.5" x14ac:dyDescent="0.25">
      <c r="A15" s="256" t="s">
        <v>381</v>
      </c>
      <c r="B15" s="256" t="s">
        <v>383</v>
      </c>
      <c r="C15" s="257" t="s">
        <v>883</v>
      </c>
      <c r="D15" s="41" t="s">
        <v>382</v>
      </c>
      <c r="E15" s="80"/>
      <c r="F15" s="78"/>
      <c r="G15" s="78"/>
      <c r="H15" s="78"/>
      <c r="I15" s="78"/>
      <c r="J15" s="78"/>
      <c r="K15" s="78"/>
      <c r="L15" s="79"/>
      <c r="M15" s="79"/>
      <c r="N15" s="79"/>
      <c r="O15" s="78"/>
      <c r="P15" s="78"/>
      <c r="Q15" s="78"/>
      <c r="R15" s="78"/>
      <c r="S15" s="78"/>
      <c r="T15" s="78"/>
      <c r="U15" s="78"/>
      <c r="V15" s="78"/>
      <c r="W15" s="78"/>
      <c r="X15" s="78"/>
      <c r="Y15" s="78"/>
      <c r="Z15" s="78"/>
      <c r="AA15" s="78"/>
      <c r="AB15" s="78"/>
      <c r="AC15" s="78"/>
      <c r="AD15" s="78"/>
      <c r="AE15" s="79"/>
      <c r="AF15" s="79"/>
      <c r="AG15" s="79"/>
      <c r="AH15" s="78"/>
      <c r="AI15" s="78"/>
      <c r="AJ15" s="78"/>
      <c r="AK15" s="78"/>
      <c r="AL15" s="78"/>
      <c r="AM15" s="77"/>
    </row>
    <row r="16" spans="1:39" ht="85.5" x14ac:dyDescent="0.25">
      <c r="A16" s="41" t="s">
        <v>851</v>
      </c>
      <c r="B16" s="41" t="s">
        <v>380</v>
      </c>
      <c r="C16" s="81" t="s">
        <v>811</v>
      </c>
      <c r="D16" s="41" t="s">
        <v>379</v>
      </c>
      <c r="E16" s="80"/>
      <c r="F16" s="78"/>
      <c r="G16" s="78"/>
      <c r="H16" s="78"/>
      <c r="I16" s="78"/>
      <c r="J16" s="78"/>
      <c r="K16" s="78"/>
      <c r="L16" s="79"/>
      <c r="M16" s="79"/>
      <c r="N16" s="79"/>
      <c r="O16" s="78"/>
      <c r="P16" s="78"/>
      <c r="Q16" s="78"/>
      <c r="R16" s="78"/>
      <c r="S16" s="78"/>
      <c r="T16" s="78"/>
      <c r="U16" s="78"/>
      <c r="V16" s="78"/>
      <c r="W16" s="78"/>
      <c r="X16" s="78"/>
      <c r="Y16" s="78"/>
      <c r="Z16" s="78"/>
      <c r="AA16" s="78"/>
      <c r="AB16" s="78"/>
      <c r="AC16" s="78"/>
      <c r="AD16" s="78"/>
      <c r="AE16" s="79"/>
      <c r="AF16" s="79"/>
      <c r="AG16" s="79"/>
      <c r="AH16" s="78"/>
      <c r="AI16" s="78"/>
      <c r="AJ16" s="78"/>
      <c r="AK16" s="78"/>
      <c r="AL16" s="78"/>
      <c r="AM16" s="77"/>
    </row>
    <row r="17" spans="1:39" x14ac:dyDescent="0.25">
      <c r="A17" s="331" t="s">
        <v>161</v>
      </c>
      <c r="B17" s="44"/>
      <c r="C17" s="42"/>
      <c r="D17" s="42"/>
      <c r="E17" s="101"/>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99"/>
    </row>
    <row r="18" spans="1:39" x14ac:dyDescent="0.25">
      <c r="A18" s="98" t="s">
        <v>378</v>
      </c>
      <c r="B18" s="97"/>
      <c r="C18" s="96"/>
      <c r="D18" s="96"/>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3"/>
    </row>
    <row r="19" spans="1:39" ht="85.5" x14ac:dyDescent="0.25">
      <c r="A19" s="255" t="s">
        <v>377</v>
      </c>
      <c r="B19" s="41" t="s">
        <v>866</v>
      </c>
      <c r="C19" s="41" t="s">
        <v>867</v>
      </c>
      <c r="D19" s="255" t="s">
        <v>125</v>
      </c>
      <c r="E19" s="88"/>
      <c r="F19" s="86"/>
      <c r="G19" s="86"/>
      <c r="H19" s="86"/>
      <c r="I19" s="86"/>
      <c r="J19" s="86"/>
      <c r="K19" s="86"/>
      <c r="L19" s="87"/>
      <c r="M19" s="87"/>
      <c r="N19" s="87"/>
      <c r="O19" s="86"/>
      <c r="P19" s="86"/>
      <c r="Q19" s="86"/>
      <c r="R19" s="86"/>
      <c r="S19" s="86"/>
      <c r="T19" s="86"/>
      <c r="U19" s="86"/>
      <c r="V19" s="86"/>
      <c r="W19" s="86"/>
      <c r="X19" s="86"/>
      <c r="Y19" s="86"/>
      <c r="Z19" s="86"/>
      <c r="AA19" s="86"/>
      <c r="AB19" s="86"/>
      <c r="AC19" s="86"/>
      <c r="AD19" s="86"/>
      <c r="AE19" s="87"/>
      <c r="AF19" s="87"/>
      <c r="AG19" s="87"/>
      <c r="AH19" s="86"/>
      <c r="AI19" s="86"/>
      <c r="AJ19" s="86"/>
      <c r="AK19" s="86"/>
      <c r="AL19" s="86"/>
      <c r="AM19" s="85"/>
    </row>
    <row r="20" spans="1:39" ht="28.5" x14ac:dyDescent="0.25">
      <c r="A20" s="255" t="s">
        <v>376</v>
      </c>
      <c r="B20" s="41" t="s">
        <v>375</v>
      </c>
      <c r="C20" s="41" t="s">
        <v>374</v>
      </c>
      <c r="D20" s="255" t="s">
        <v>125</v>
      </c>
      <c r="E20" s="88"/>
      <c r="F20" s="86"/>
      <c r="G20" s="86"/>
      <c r="H20" s="86"/>
      <c r="I20" s="86"/>
      <c r="J20" s="86"/>
      <c r="K20" s="86"/>
      <c r="L20" s="87"/>
      <c r="M20" s="87"/>
      <c r="N20" s="87"/>
      <c r="O20" s="86"/>
      <c r="P20" s="86"/>
      <c r="Q20" s="86"/>
      <c r="R20" s="86"/>
      <c r="S20" s="86"/>
      <c r="T20" s="86"/>
      <c r="U20" s="86"/>
      <c r="V20" s="86"/>
      <c r="W20" s="86"/>
      <c r="X20" s="86"/>
      <c r="Y20" s="86"/>
      <c r="Z20" s="86"/>
      <c r="AA20" s="86"/>
      <c r="AB20" s="86"/>
      <c r="AC20" s="86"/>
      <c r="AD20" s="86"/>
      <c r="AE20" s="87"/>
      <c r="AF20" s="87"/>
      <c r="AG20" s="87"/>
      <c r="AH20" s="86"/>
      <c r="AI20" s="86"/>
      <c r="AJ20" s="86"/>
      <c r="AK20" s="86"/>
      <c r="AL20" s="86"/>
      <c r="AM20" s="85"/>
    </row>
    <row r="21" spans="1:39" ht="57" x14ac:dyDescent="0.25">
      <c r="A21" s="255" t="s">
        <v>373</v>
      </c>
      <c r="B21" s="41" t="s">
        <v>372</v>
      </c>
      <c r="C21" s="41" t="s">
        <v>868</v>
      </c>
      <c r="D21" s="255" t="s">
        <v>125</v>
      </c>
      <c r="E21" s="252"/>
      <c r="F21" s="86"/>
      <c r="G21" s="86"/>
      <c r="H21" s="86"/>
      <c r="I21" s="86"/>
      <c r="J21" s="86"/>
      <c r="K21" s="86"/>
      <c r="L21" s="87"/>
      <c r="M21" s="87"/>
      <c r="N21" s="87"/>
      <c r="O21" s="86"/>
      <c r="P21" s="86"/>
      <c r="Q21" s="86"/>
      <c r="R21" s="86"/>
      <c r="S21" s="86"/>
      <c r="T21" s="86"/>
      <c r="U21" s="86"/>
      <c r="V21" s="86"/>
      <c r="W21" s="86"/>
      <c r="X21" s="86"/>
      <c r="Y21" s="86"/>
      <c r="Z21" s="86"/>
      <c r="AA21" s="86"/>
      <c r="AB21" s="86"/>
      <c r="AC21" s="86"/>
      <c r="AD21" s="86"/>
      <c r="AE21" s="87"/>
      <c r="AF21" s="87"/>
      <c r="AG21" s="87"/>
      <c r="AH21" s="86"/>
      <c r="AI21" s="86"/>
      <c r="AJ21" s="86"/>
      <c r="AK21" s="86"/>
      <c r="AL21" s="86"/>
      <c r="AM21" s="85"/>
    </row>
    <row r="22" spans="1:39" ht="240.6" customHeight="1" x14ac:dyDescent="0.25">
      <c r="A22" s="255" t="s">
        <v>371</v>
      </c>
      <c r="B22" s="41" t="s">
        <v>370</v>
      </c>
      <c r="C22" s="41" t="s">
        <v>812</v>
      </c>
      <c r="D22" s="255" t="s">
        <v>125</v>
      </c>
      <c r="E22" s="88"/>
      <c r="F22" s="86"/>
      <c r="G22" s="86"/>
      <c r="H22" s="86"/>
      <c r="I22" s="86"/>
      <c r="J22" s="86"/>
      <c r="K22" s="86"/>
      <c r="L22" s="87"/>
      <c r="M22" s="87"/>
      <c r="N22" s="87"/>
      <c r="O22" s="86"/>
      <c r="P22" s="86"/>
      <c r="Q22" s="86"/>
      <c r="R22" s="86"/>
      <c r="S22" s="86"/>
      <c r="T22" s="86"/>
      <c r="U22" s="86"/>
      <c r="V22" s="86"/>
      <c r="W22" s="86"/>
      <c r="X22" s="86"/>
      <c r="Y22" s="86"/>
      <c r="Z22" s="86"/>
      <c r="AA22" s="86"/>
      <c r="AB22" s="86"/>
      <c r="AC22" s="86"/>
      <c r="AD22" s="86"/>
      <c r="AE22" s="87"/>
      <c r="AF22" s="87"/>
      <c r="AG22" s="87"/>
      <c r="AH22" s="86"/>
      <c r="AI22" s="86"/>
      <c r="AJ22" s="86"/>
      <c r="AK22" s="86"/>
      <c r="AL22" s="86"/>
      <c r="AM22" s="85"/>
    </row>
    <row r="23" spans="1:39" ht="42.75" x14ac:dyDescent="0.25">
      <c r="A23" s="54" t="s">
        <v>369</v>
      </c>
      <c r="B23" s="20" t="s">
        <v>368</v>
      </c>
      <c r="C23" s="41" t="s">
        <v>367</v>
      </c>
      <c r="D23" s="54" t="s">
        <v>125</v>
      </c>
      <c r="E23" s="88"/>
      <c r="F23" s="86"/>
      <c r="G23" s="86"/>
      <c r="H23" s="86"/>
      <c r="I23" s="86"/>
      <c r="J23" s="86"/>
      <c r="K23" s="86"/>
      <c r="L23" s="87"/>
      <c r="M23" s="87"/>
      <c r="N23" s="87"/>
      <c r="O23" s="86"/>
      <c r="P23" s="86"/>
      <c r="Q23" s="86"/>
      <c r="R23" s="86"/>
      <c r="S23" s="86"/>
      <c r="T23" s="86"/>
      <c r="U23" s="86"/>
      <c r="V23" s="86"/>
      <c r="W23" s="86"/>
      <c r="X23" s="86"/>
      <c r="Y23" s="86"/>
      <c r="Z23" s="86"/>
      <c r="AA23" s="86"/>
      <c r="AB23" s="86"/>
      <c r="AC23" s="86"/>
      <c r="AD23" s="86"/>
      <c r="AE23" s="87"/>
      <c r="AF23" s="87"/>
      <c r="AG23" s="87"/>
      <c r="AH23" s="86"/>
      <c r="AI23" s="86"/>
      <c r="AJ23" s="86"/>
      <c r="AK23" s="86"/>
      <c r="AL23" s="86"/>
      <c r="AM23" s="85"/>
    </row>
    <row r="24" spans="1:39" ht="42.75" x14ac:dyDescent="0.25">
      <c r="A24" s="54" t="s">
        <v>366</v>
      </c>
      <c r="B24" s="20" t="s">
        <v>365</v>
      </c>
      <c r="C24" s="41" t="s">
        <v>364</v>
      </c>
      <c r="D24" s="54" t="s">
        <v>125</v>
      </c>
      <c r="E24" s="88"/>
      <c r="F24" s="86"/>
      <c r="G24" s="86"/>
      <c r="H24" s="86"/>
      <c r="I24" s="86"/>
      <c r="J24" s="86"/>
      <c r="K24" s="86"/>
      <c r="L24" s="87"/>
      <c r="M24" s="87"/>
      <c r="N24" s="87"/>
      <c r="O24" s="86"/>
      <c r="P24" s="86"/>
      <c r="Q24" s="86"/>
      <c r="R24" s="86"/>
      <c r="S24" s="86"/>
      <c r="T24" s="86"/>
      <c r="U24" s="86"/>
      <c r="V24" s="86"/>
      <c r="W24" s="86"/>
      <c r="X24" s="86"/>
      <c r="Y24" s="86"/>
      <c r="Z24" s="86"/>
      <c r="AA24" s="86"/>
      <c r="AB24" s="86"/>
      <c r="AC24" s="86"/>
      <c r="AD24" s="86"/>
      <c r="AE24" s="87"/>
      <c r="AF24" s="87"/>
      <c r="AG24" s="87"/>
      <c r="AH24" s="86"/>
      <c r="AI24" s="86"/>
      <c r="AJ24" s="86"/>
      <c r="AK24" s="86"/>
      <c r="AL24" s="86"/>
      <c r="AM24" s="85"/>
    </row>
    <row r="25" spans="1:39" ht="57" x14ac:dyDescent="0.25">
      <c r="A25" s="255" t="s">
        <v>363</v>
      </c>
      <c r="B25" s="81" t="s">
        <v>869</v>
      </c>
      <c r="C25" s="41" t="s">
        <v>870</v>
      </c>
      <c r="D25" s="255" t="s">
        <v>125</v>
      </c>
      <c r="E25" s="88"/>
      <c r="F25" s="86"/>
      <c r="G25" s="86"/>
      <c r="H25" s="86"/>
      <c r="I25" s="86"/>
      <c r="J25" s="86"/>
      <c r="K25" s="86"/>
      <c r="L25" s="87"/>
      <c r="M25" s="87"/>
      <c r="N25" s="87"/>
      <c r="O25" s="86"/>
      <c r="P25" s="86"/>
      <c r="Q25" s="86"/>
      <c r="R25" s="86"/>
      <c r="S25" s="86"/>
      <c r="T25" s="86"/>
      <c r="U25" s="86"/>
      <c r="V25" s="86"/>
      <c r="W25" s="86"/>
      <c r="X25" s="86"/>
      <c r="Y25" s="86"/>
      <c r="Z25" s="86"/>
      <c r="AA25" s="86"/>
      <c r="AB25" s="86"/>
      <c r="AC25" s="86"/>
      <c r="AD25" s="86"/>
      <c r="AE25" s="87"/>
      <c r="AF25" s="87"/>
      <c r="AG25" s="87"/>
      <c r="AH25" s="86"/>
      <c r="AI25" s="86"/>
      <c r="AJ25" s="86"/>
      <c r="AK25" s="86"/>
      <c r="AL25" s="86"/>
      <c r="AM25" s="85"/>
    </row>
    <row r="26" spans="1:39" ht="42.75" x14ac:dyDescent="0.25">
      <c r="A26" s="255" t="s">
        <v>362</v>
      </c>
      <c r="B26" s="81" t="s">
        <v>361</v>
      </c>
      <c r="C26" s="81" t="s">
        <v>360</v>
      </c>
      <c r="D26" s="255" t="s">
        <v>125</v>
      </c>
      <c r="E26" s="88"/>
      <c r="F26" s="86"/>
      <c r="G26" s="86"/>
      <c r="H26" s="86"/>
      <c r="I26" s="86"/>
      <c r="J26" s="86"/>
      <c r="K26" s="86"/>
      <c r="L26" s="87"/>
      <c r="M26" s="87"/>
      <c r="N26" s="87"/>
      <c r="O26" s="86"/>
      <c r="P26" s="86"/>
      <c r="Q26" s="86"/>
      <c r="R26" s="86"/>
      <c r="S26" s="86"/>
      <c r="T26" s="86"/>
      <c r="U26" s="86"/>
      <c r="V26" s="86"/>
      <c r="W26" s="86"/>
      <c r="X26" s="86"/>
      <c r="Y26" s="86"/>
      <c r="Z26" s="86"/>
      <c r="AA26" s="86"/>
      <c r="AB26" s="86"/>
      <c r="AC26" s="86"/>
      <c r="AD26" s="86"/>
      <c r="AE26" s="87"/>
      <c r="AF26" s="87"/>
      <c r="AG26" s="87"/>
      <c r="AH26" s="86"/>
      <c r="AI26" s="86"/>
      <c r="AJ26" s="86"/>
      <c r="AK26" s="86"/>
      <c r="AL26" s="86"/>
      <c r="AM26" s="85"/>
    </row>
    <row r="27" spans="1:39" ht="42.75" x14ac:dyDescent="0.25">
      <c r="A27" s="255" t="s">
        <v>359</v>
      </c>
      <c r="B27" s="81" t="s">
        <v>358</v>
      </c>
      <c r="C27" s="81" t="s">
        <v>357</v>
      </c>
      <c r="D27" s="255" t="s">
        <v>125</v>
      </c>
      <c r="E27" s="88"/>
      <c r="F27" s="86"/>
      <c r="G27" s="86"/>
      <c r="H27" s="86"/>
      <c r="I27" s="86"/>
      <c r="J27" s="86"/>
      <c r="K27" s="86"/>
      <c r="L27" s="87"/>
      <c r="M27" s="87"/>
      <c r="N27" s="87"/>
      <c r="O27" s="86"/>
      <c r="P27" s="86"/>
      <c r="Q27" s="86"/>
      <c r="R27" s="86"/>
      <c r="S27" s="86"/>
      <c r="T27" s="86"/>
      <c r="U27" s="86"/>
      <c r="V27" s="86"/>
      <c r="W27" s="86"/>
      <c r="X27" s="86"/>
      <c r="Y27" s="86"/>
      <c r="Z27" s="86"/>
      <c r="AA27" s="86"/>
      <c r="AB27" s="86"/>
      <c r="AC27" s="86"/>
      <c r="AD27" s="86"/>
      <c r="AE27" s="87"/>
      <c r="AF27" s="87"/>
      <c r="AG27" s="87"/>
      <c r="AH27" s="86"/>
      <c r="AI27" s="86"/>
      <c r="AJ27" s="86"/>
      <c r="AK27" s="86"/>
      <c r="AL27" s="86"/>
      <c r="AM27" s="85"/>
    </row>
    <row r="28" spans="1:39" ht="42.75" x14ac:dyDescent="0.25">
      <c r="A28" s="255" t="s">
        <v>356</v>
      </c>
      <c r="B28" s="81" t="s">
        <v>355</v>
      </c>
      <c r="C28" s="81" t="s">
        <v>871</v>
      </c>
      <c r="D28" s="255" t="s">
        <v>125</v>
      </c>
      <c r="E28" s="88"/>
      <c r="F28" s="86"/>
      <c r="G28" s="86"/>
      <c r="H28" s="86"/>
      <c r="I28" s="86"/>
      <c r="J28" s="86"/>
      <c r="K28" s="86"/>
      <c r="L28" s="87"/>
      <c r="M28" s="87"/>
      <c r="N28" s="87"/>
      <c r="O28" s="86"/>
      <c r="P28" s="86"/>
      <c r="Q28" s="86"/>
      <c r="R28" s="86"/>
      <c r="S28" s="86"/>
      <c r="T28" s="86"/>
      <c r="U28" s="86"/>
      <c r="V28" s="86"/>
      <c r="W28" s="86"/>
      <c r="X28" s="86"/>
      <c r="Y28" s="86"/>
      <c r="Z28" s="86"/>
      <c r="AA28" s="86"/>
      <c r="AB28" s="86"/>
      <c r="AC28" s="86"/>
      <c r="AD28" s="86"/>
      <c r="AE28" s="87"/>
      <c r="AF28" s="87"/>
      <c r="AG28" s="87"/>
      <c r="AH28" s="86"/>
      <c r="AI28" s="86"/>
      <c r="AJ28" s="86"/>
      <c r="AK28" s="86"/>
      <c r="AL28" s="86"/>
      <c r="AM28" s="85"/>
    </row>
    <row r="29" spans="1:39" ht="42.75" x14ac:dyDescent="0.25">
      <c r="A29" s="255" t="s">
        <v>354</v>
      </c>
      <c r="B29" s="81" t="s">
        <v>353</v>
      </c>
      <c r="C29" s="81" t="s">
        <v>352</v>
      </c>
      <c r="D29" s="255" t="s">
        <v>125</v>
      </c>
      <c r="E29" s="88"/>
      <c r="F29" s="86"/>
      <c r="G29" s="86"/>
      <c r="H29" s="86"/>
      <c r="I29" s="86"/>
      <c r="J29" s="86"/>
      <c r="K29" s="86"/>
      <c r="L29" s="87"/>
      <c r="M29" s="87"/>
      <c r="N29" s="87"/>
      <c r="O29" s="86"/>
      <c r="P29" s="86"/>
      <c r="Q29" s="86"/>
      <c r="R29" s="86"/>
      <c r="S29" s="86"/>
      <c r="T29" s="86"/>
      <c r="U29" s="86"/>
      <c r="V29" s="86"/>
      <c r="W29" s="86"/>
      <c r="X29" s="86"/>
      <c r="Y29" s="86"/>
      <c r="Z29" s="86"/>
      <c r="AA29" s="86"/>
      <c r="AB29" s="86"/>
      <c r="AC29" s="86"/>
      <c r="AD29" s="86"/>
      <c r="AE29" s="87"/>
      <c r="AF29" s="87"/>
      <c r="AG29" s="87"/>
      <c r="AH29" s="86"/>
      <c r="AI29" s="86"/>
      <c r="AJ29" s="86"/>
      <c r="AK29" s="86"/>
      <c r="AL29" s="86"/>
      <c r="AM29" s="85"/>
    </row>
    <row r="30" spans="1:39" ht="57" x14ac:dyDescent="0.25">
      <c r="A30" s="255" t="s">
        <v>351</v>
      </c>
      <c r="B30" s="81" t="s">
        <v>350</v>
      </c>
      <c r="C30" s="81" t="s">
        <v>349</v>
      </c>
      <c r="D30" s="255" t="s">
        <v>125</v>
      </c>
      <c r="E30" s="88"/>
      <c r="F30" s="86"/>
      <c r="G30" s="86"/>
      <c r="H30" s="86"/>
      <c r="I30" s="86"/>
      <c r="J30" s="86"/>
      <c r="K30" s="86"/>
      <c r="L30" s="87"/>
      <c r="M30" s="87"/>
      <c r="N30" s="87"/>
      <c r="O30" s="86"/>
      <c r="P30" s="86"/>
      <c r="Q30" s="86"/>
      <c r="R30" s="86"/>
      <c r="S30" s="86"/>
      <c r="T30" s="86"/>
      <c r="U30" s="86"/>
      <c r="V30" s="86"/>
      <c r="W30" s="86"/>
      <c r="X30" s="86"/>
      <c r="Y30" s="86"/>
      <c r="Z30" s="86"/>
      <c r="AA30" s="86"/>
      <c r="AB30" s="86"/>
      <c r="AC30" s="86"/>
      <c r="AD30" s="86"/>
      <c r="AE30" s="87"/>
      <c r="AF30" s="87"/>
      <c r="AG30" s="87"/>
      <c r="AH30" s="86"/>
      <c r="AI30" s="86"/>
      <c r="AJ30" s="86"/>
      <c r="AK30" s="86"/>
      <c r="AL30" s="86"/>
      <c r="AM30" s="85"/>
    </row>
    <row r="31" spans="1:39" ht="42.75" x14ac:dyDescent="0.25">
      <c r="A31" s="54" t="s">
        <v>348</v>
      </c>
      <c r="B31" s="13" t="s">
        <v>347</v>
      </c>
      <c r="C31" s="13" t="s">
        <v>346</v>
      </c>
      <c r="D31" s="54" t="s">
        <v>125</v>
      </c>
      <c r="E31" s="88"/>
      <c r="F31" s="86"/>
      <c r="G31" s="86"/>
      <c r="H31" s="86"/>
      <c r="I31" s="86"/>
      <c r="J31" s="86"/>
      <c r="K31" s="86"/>
      <c r="L31" s="87"/>
      <c r="M31" s="87"/>
      <c r="N31" s="87"/>
      <c r="O31" s="86"/>
      <c r="P31" s="86"/>
      <c r="Q31" s="86"/>
      <c r="R31" s="86"/>
      <c r="S31" s="86"/>
      <c r="T31" s="86"/>
      <c r="U31" s="86"/>
      <c r="V31" s="86"/>
      <c r="W31" s="86"/>
      <c r="X31" s="86"/>
      <c r="Y31" s="86"/>
      <c r="Z31" s="86"/>
      <c r="AA31" s="86"/>
      <c r="AB31" s="86"/>
      <c r="AC31" s="86"/>
      <c r="AD31" s="86"/>
      <c r="AE31" s="87"/>
      <c r="AF31" s="87"/>
      <c r="AG31" s="87"/>
      <c r="AH31" s="86"/>
      <c r="AI31" s="86"/>
      <c r="AJ31" s="86"/>
      <c r="AK31" s="86"/>
      <c r="AL31" s="86"/>
      <c r="AM31" s="85"/>
    </row>
    <row r="32" spans="1:39" s="89" customFormat="1" ht="34.15" customHeight="1" x14ac:dyDescent="0.25">
      <c r="A32" s="362" t="s">
        <v>345</v>
      </c>
      <c r="B32" s="363"/>
      <c r="C32" s="363"/>
      <c r="D32" s="54" t="s">
        <v>344</v>
      </c>
      <c r="E32" s="92" t="s">
        <v>269</v>
      </c>
      <c r="F32" s="91" t="s">
        <v>269</v>
      </c>
      <c r="G32" s="91" t="s">
        <v>269</v>
      </c>
      <c r="H32" s="91" t="s">
        <v>269</v>
      </c>
      <c r="I32" s="91" t="s">
        <v>269</v>
      </c>
      <c r="J32" s="91" t="s">
        <v>269</v>
      </c>
      <c r="K32" s="91" t="s">
        <v>269</v>
      </c>
      <c r="L32" s="91" t="s">
        <v>269</v>
      </c>
      <c r="M32" s="91" t="s">
        <v>269</v>
      </c>
      <c r="N32" s="91" t="s">
        <v>269</v>
      </c>
      <c r="O32" s="91" t="s">
        <v>269</v>
      </c>
      <c r="P32" s="91" t="s">
        <v>269</v>
      </c>
      <c r="Q32" s="91" t="s">
        <v>269</v>
      </c>
      <c r="R32" s="91" t="s">
        <v>269</v>
      </c>
      <c r="S32" s="91" t="s">
        <v>269</v>
      </c>
      <c r="T32" s="91" t="s">
        <v>269</v>
      </c>
      <c r="U32" s="91" t="s">
        <v>269</v>
      </c>
      <c r="V32" s="91" t="s">
        <v>269</v>
      </c>
      <c r="W32" s="91" t="s">
        <v>269</v>
      </c>
      <c r="X32" s="91" t="s">
        <v>269</v>
      </c>
      <c r="Y32" s="91" t="s">
        <v>269</v>
      </c>
      <c r="Z32" s="91" t="s">
        <v>269</v>
      </c>
      <c r="AA32" s="91" t="s">
        <v>269</v>
      </c>
      <c r="AB32" s="91" t="s">
        <v>269</v>
      </c>
      <c r="AC32" s="91" t="s">
        <v>269</v>
      </c>
      <c r="AD32" s="91" t="s">
        <v>269</v>
      </c>
      <c r="AE32" s="91" t="s">
        <v>269</v>
      </c>
      <c r="AF32" s="91" t="s">
        <v>269</v>
      </c>
      <c r="AG32" s="91" t="s">
        <v>269</v>
      </c>
      <c r="AH32" s="91" t="s">
        <v>269</v>
      </c>
      <c r="AI32" s="91" t="s">
        <v>269</v>
      </c>
      <c r="AJ32" s="91" t="s">
        <v>269</v>
      </c>
      <c r="AK32" s="91" t="s">
        <v>269</v>
      </c>
      <c r="AL32" s="91" t="s">
        <v>269</v>
      </c>
      <c r="AM32" s="90" t="s">
        <v>269</v>
      </c>
    </row>
    <row r="33" spans="1:39" ht="71.25" x14ac:dyDescent="0.25">
      <c r="A33" s="54" t="s">
        <v>343</v>
      </c>
      <c r="B33" s="13" t="s">
        <v>342</v>
      </c>
      <c r="C33" s="41" t="s">
        <v>813</v>
      </c>
      <c r="D33" s="54" t="s">
        <v>125</v>
      </c>
      <c r="E33" s="88"/>
      <c r="F33" s="86"/>
      <c r="G33" s="86"/>
      <c r="H33" s="86"/>
      <c r="I33" s="86"/>
      <c r="J33" s="86"/>
      <c r="K33" s="86"/>
      <c r="L33" s="87"/>
      <c r="M33" s="87"/>
      <c r="N33" s="87"/>
      <c r="O33" s="86"/>
      <c r="P33" s="86"/>
      <c r="Q33" s="86"/>
      <c r="R33" s="86"/>
      <c r="S33" s="86"/>
      <c r="T33" s="86"/>
      <c r="U33" s="86"/>
      <c r="V33" s="86"/>
      <c r="W33" s="86"/>
      <c r="X33" s="86"/>
      <c r="Y33" s="86"/>
      <c r="Z33" s="86"/>
      <c r="AA33" s="86"/>
      <c r="AB33" s="86"/>
      <c r="AC33" s="86"/>
      <c r="AD33" s="86"/>
      <c r="AE33" s="87"/>
      <c r="AF33" s="87"/>
      <c r="AG33" s="87"/>
      <c r="AH33" s="86"/>
      <c r="AI33" s="86"/>
      <c r="AJ33" s="86"/>
      <c r="AK33" s="86"/>
      <c r="AL33" s="86"/>
      <c r="AM33" s="85"/>
    </row>
    <row r="34" spans="1:39" ht="71.25" x14ac:dyDescent="0.25">
      <c r="A34" s="54" t="s">
        <v>341</v>
      </c>
      <c r="B34" s="13" t="s">
        <v>340</v>
      </c>
      <c r="C34" s="41" t="s">
        <v>814</v>
      </c>
      <c r="D34" s="54" t="s">
        <v>125</v>
      </c>
      <c r="E34" s="88"/>
      <c r="F34" s="86"/>
      <c r="G34" s="86"/>
      <c r="H34" s="86"/>
      <c r="I34" s="86"/>
      <c r="J34" s="86"/>
      <c r="K34" s="86"/>
      <c r="L34" s="87"/>
      <c r="M34" s="87"/>
      <c r="N34" s="87"/>
      <c r="O34" s="86"/>
      <c r="P34" s="86"/>
      <c r="Q34" s="86"/>
      <c r="R34" s="86"/>
      <c r="S34" s="86"/>
      <c r="T34" s="86"/>
      <c r="U34" s="86"/>
      <c r="V34" s="86"/>
      <c r="W34" s="86"/>
      <c r="X34" s="86"/>
      <c r="Y34" s="86"/>
      <c r="Z34" s="86"/>
      <c r="AA34" s="86"/>
      <c r="AB34" s="86"/>
      <c r="AC34" s="86"/>
      <c r="AD34" s="86"/>
      <c r="AE34" s="87"/>
      <c r="AF34" s="87"/>
      <c r="AG34" s="87"/>
      <c r="AH34" s="86"/>
      <c r="AI34" s="86"/>
      <c r="AJ34" s="86"/>
      <c r="AK34" s="86"/>
      <c r="AL34" s="86"/>
      <c r="AM34" s="85"/>
    </row>
    <row r="35" spans="1:39" ht="42.75" x14ac:dyDescent="0.25">
      <c r="A35" s="54" t="s">
        <v>339</v>
      </c>
      <c r="B35" s="13" t="s">
        <v>338</v>
      </c>
      <c r="C35" s="41" t="s">
        <v>815</v>
      </c>
      <c r="D35" s="54" t="s">
        <v>125</v>
      </c>
      <c r="E35" s="88"/>
      <c r="F35" s="86"/>
      <c r="G35" s="86"/>
      <c r="H35" s="86"/>
      <c r="I35" s="86"/>
      <c r="J35" s="86"/>
      <c r="K35" s="86"/>
      <c r="L35" s="87"/>
      <c r="M35" s="87"/>
      <c r="N35" s="87"/>
      <c r="O35" s="86"/>
      <c r="P35" s="86"/>
      <c r="Q35" s="86"/>
      <c r="R35" s="86"/>
      <c r="S35" s="86"/>
      <c r="T35" s="86"/>
      <c r="U35" s="86"/>
      <c r="V35" s="86"/>
      <c r="W35" s="86"/>
      <c r="X35" s="86"/>
      <c r="Y35" s="86"/>
      <c r="Z35" s="86"/>
      <c r="AA35" s="86"/>
      <c r="AB35" s="86"/>
      <c r="AC35" s="86"/>
      <c r="AD35" s="86"/>
      <c r="AE35" s="87"/>
      <c r="AF35" s="87"/>
      <c r="AG35" s="87"/>
      <c r="AH35" s="86"/>
      <c r="AI35" s="86"/>
      <c r="AJ35" s="86"/>
      <c r="AK35" s="86"/>
      <c r="AL35" s="86"/>
      <c r="AM35" s="85"/>
    </row>
    <row r="36" spans="1:39" ht="42.75" x14ac:dyDescent="0.25">
      <c r="A36" s="54" t="s">
        <v>337</v>
      </c>
      <c r="B36" s="13" t="s">
        <v>336</v>
      </c>
      <c r="C36" s="41" t="s">
        <v>816</v>
      </c>
      <c r="D36" s="54" t="s">
        <v>125</v>
      </c>
      <c r="E36" s="88"/>
      <c r="F36" s="86"/>
      <c r="G36" s="86"/>
      <c r="H36" s="86"/>
      <c r="I36" s="86"/>
      <c r="J36" s="86"/>
      <c r="K36" s="86"/>
      <c r="L36" s="87"/>
      <c r="M36" s="87"/>
      <c r="N36" s="87"/>
      <c r="O36" s="86"/>
      <c r="P36" s="86"/>
      <c r="Q36" s="86"/>
      <c r="R36" s="86"/>
      <c r="S36" s="86"/>
      <c r="T36" s="86"/>
      <c r="U36" s="86"/>
      <c r="V36" s="86"/>
      <c r="W36" s="86"/>
      <c r="X36" s="86"/>
      <c r="Y36" s="86"/>
      <c r="Z36" s="86"/>
      <c r="AA36" s="86"/>
      <c r="AB36" s="86"/>
      <c r="AC36" s="86"/>
      <c r="AD36" s="86"/>
      <c r="AE36" s="87"/>
      <c r="AF36" s="87"/>
      <c r="AG36" s="87"/>
      <c r="AH36" s="86"/>
      <c r="AI36" s="86"/>
      <c r="AJ36" s="86"/>
      <c r="AK36" s="86"/>
      <c r="AL36" s="86"/>
      <c r="AM36" s="85"/>
    </row>
    <row r="37" spans="1:39" ht="42.75" x14ac:dyDescent="0.25">
      <c r="A37" s="54" t="s">
        <v>335</v>
      </c>
      <c r="B37" s="13" t="s">
        <v>334</v>
      </c>
      <c r="C37" s="41" t="s">
        <v>817</v>
      </c>
      <c r="D37" s="54" t="s">
        <v>125</v>
      </c>
      <c r="E37" s="88"/>
      <c r="F37" s="86"/>
      <c r="G37" s="86"/>
      <c r="H37" s="86"/>
      <c r="I37" s="86"/>
      <c r="J37" s="86"/>
      <c r="K37" s="86"/>
      <c r="L37" s="87"/>
      <c r="M37" s="87"/>
      <c r="N37" s="87"/>
      <c r="O37" s="86"/>
      <c r="P37" s="86"/>
      <c r="Q37" s="86"/>
      <c r="R37" s="86"/>
      <c r="S37" s="86"/>
      <c r="T37" s="86"/>
      <c r="U37" s="86"/>
      <c r="V37" s="86"/>
      <c r="W37" s="86"/>
      <c r="X37" s="86"/>
      <c r="Y37" s="86"/>
      <c r="Z37" s="86"/>
      <c r="AA37" s="86"/>
      <c r="AB37" s="86"/>
      <c r="AC37" s="86"/>
      <c r="AD37" s="86"/>
      <c r="AE37" s="87"/>
      <c r="AF37" s="87"/>
      <c r="AG37" s="87"/>
      <c r="AH37" s="86"/>
      <c r="AI37" s="86"/>
      <c r="AJ37" s="86"/>
      <c r="AK37" s="86"/>
      <c r="AL37" s="86"/>
      <c r="AM37" s="85"/>
    </row>
    <row r="38" spans="1:39" ht="42.75" x14ac:dyDescent="0.25">
      <c r="A38" s="54" t="s">
        <v>333</v>
      </c>
      <c r="B38" s="13" t="s">
        <v>332</v>
      </c>
      <c r="C38" s="41" t="s">
        <v>818</v>
      </c>
      <c r="D38" s="54" t="s">
        <v>125</v>
      </c>
      <c r="E38" s="88"/>
      <c r="F38" s="86"/>
      <c r="G38" s="86"/>
      <c r="H38" s="86"/>
      <c r="I38" s="86"/>
      <c r="J38" s="86"/>
      <c r="K38" s="86"/>
      <c r="L38" s="87"/>
      <c r="M38" s="87"/>
      <c r="N38" s="87"/>
      <c r="O38" s="86"/>
      <c r="P38" s="86"/>
      <c r="Q38" s="86"/>
      <c r="R38" s="86"/>
      <c r="S38" s="86"/>
      <c r="T38" s="86"/>
      <c r="U38" s="86"/>
      <c r="V38" s="86"/>
      <c r="W38" s="86"/>
      <c r="X38" s="86"/>
      <c r="Y38" s="86"/>
      <c r="Z38" s="86"/>
      <c r="AA38" s="86"/>
      <c r="AB38" s="86"/>
      <c r="AC38" s="86"/>
      <c r="AD38" s="86"/>
      <c r="AE38" s="87"/>
      <c r="AF38" s="87"/>
      <c r="AG38" s="87"/>
      <c r="AH38" s="86"/>
      <c r="AI38" s="86"/>
      <c r="AJ38" s="86"/>
      <c r="AK38" s="86"/>
      <c r="AL38" s="86"/>
      <c r="AM38" s="85"/>
    </row>
    <row r="39" spans="1:39" ht="57" x14ac:dyDescent="0.25">
      <c r="A39" s="54" t="s">
        <v>331</v>
      </c>
      <c r="B39" s="13" t="s">
        <v>330</v>
      </c>
      <c r="C39" s="41" t="s">
        <v>819</v>
      </c>
      <c r="D39" s="54" t="s">
        <v>125</v>
      </c>
      <c r="E39" s="88"/>
      <c r="F39" s="86"/>
      <c r="G39" s="86"/>
      <c r="H39" s="86"/>
      <c r="I39" s="86"/>
      <c r="J39" s="86"/>
      <c r="K39" s="86"/>
      <c r="L39" s="87"/>
      <c r="M39" s="87"/>
      <c r="N39" s="87"/>
      <c r="O39" s="86"/>
      <c r="P39" s="86"/>
      <c r="Q39" s="86"/>
      <c r="R39" s="86"/>
      <c r="S39" s="86"/>
      <c r="T39" s="86"/>
      <c r="U39" s="86"/>
      <c r="V39" s="86"/>
      <c r="W39" s="86"/>
      <c r="X39" s="86"/>
      <c r="Y39" s="86"/>
      <c r="Z39" s="86"/>
      <c r="AA39" s="86"/>
      <c r="AB39" s="86"/>
      <c r="AC39" s="86"/>
      <c r="AD39" s="86"/>
      <c r="AE39" s="87"/>
      <c r="AF39" s="87"/>
      <c r="AG39" s="87"/>
      <c r="AH39" s="86"/>
      <c r="AI39" s="86"/>
      <c r="AJ39" s="86"/>
      <c r="AK39" s="86"/>
      <c r="AL39" s="86"/>
      <c r="AM39" s="85"/>
    </row>
    <row r="40" spans="1:39" ht="42.75" x14ac:dyDescent="0.25">
      <c r="A40" s="54" t="s">
        <v>329</v>
      </c>
      <c r="B40" s="13" t="s">
        <v>328</v>
      </c>
      <c r="C40" s="41" t="s">
        <v>820</v>
      </c>
      <c r="D40" s="54" t="s">
        <v>125</v>
      </c>
      <c r="E40" s="88"/>
      <c r="F40" s="86"/>
      <c r="G40" s="86"/>
      <c r="H40" s="86"/>
      <c r="I40" s="86"/>
      <c r="J40" s="86"/>
      <c r="K40" s="86"/>
      <c r="L40" s="87"/>
      <c r="M40" s="87"/>
      <c r="N40" s="87"/>
      <c r="O40" s="86"/>
      <c r="P40" s="86"/>
      <c r="Q40" s="86"/>
      <c r="R40" s="86"/>
      <c r="S40" s="86"/>
      <c r="T40" s="86"/>
      <c r="U40" s="86"/>
      <c r="V40" s="86"/>
      <c r="W40" s="86"/>
      <c r="X40" s="86"/>
      <c r="Y40" s="86"/>
      <c r="Z40" s="86"/>
      <c r="AA40" s="86"/>
      <c r="AB40" s="86"/>
      <c r="AC40" s="86"/>
      <c r="AD40" s="86"/>
      <c r="AE40" s="87"/>
      <c r="AF40" s="87"/>
      <c r="AG40" s="87"/>
      <c r="AH40" s="86"/>
      <c r="AI40" s="86"/>
      <c r="AJ40" s="86"/>
      <c r="AK40" s="86"/>
      <c r="AL40" s="86"/>
      <c r="AM40" s="85"/>
    </row>
    <row r="41" spans="1:39" ht="42.75" x14ac:dyDescent="0.25">
      <c r="A41" s="54" t="s">
        <v>327</v>
      </c>
      <c r="B41" s="13" t="s">
        <v>326</v>
      </c>
      <c r="C41" s="41" t="s">
        <v>821</v>
      </c>
      <c r="D41" s="54" t="s">
        <v>125</v>
      </c>
      <c r="E41" s="88"/>
      <c r="F41" s="86"/>
      <c r="G41" s="86"/>
      <c r="H41" s="86"/>
      <c r="I41" s="86"/>
      <c r="J41" s="86"/>
      <c r="K41" s="86"/>
      <c r="L41" s="87"/>
      <c r="M41" s="87"/>
      <c r="N41" s="87"/>
      <c r="O41" s="86"/>
      <c r="P41" s="86"/>
      <c r="Q41" s="86"/>
      <c r="R41" s="86"/>
      <c r="S41" s="86"/>
      <c r="T41" s="86"/>
      <c r="U41" s="86"/>
      <c r="V41" s="86"/>
      <c r="W41" s="86"/>
      <c r="X41" s="86"/>
      <c r="Y41" s="86"/>
      <c r="Z41" s="86"/>
      <c r="AA41" s="86"/>
      <c r="AB41" s="86"/>
      <c r="AC41" s="86"/>
      <c r="AD41" s="86"/>
      <c r="AE41" s="87"/>
      <c r="AF41" s="87"/>
      <c r="AG41" s="87"/>
      <c r="AH41" s="86"/>
      <c r="AI41" s="86"/>
      <c r="AJ41" s="86"/>
      <c r="AK41" s="86"/>
      <c r="AL41" s="86"/>
      <c r="AM41" s="85"/>
    </row>
    <row r="42" spans="1:39" ht="57" x14ac:dyDescent="0.25">
      <c r="A42" s="54" t="s">
        <v>325</v>
      </c>
      <c r="B42" s="13" t="s">
        <v>324</v>
      </c>
      <c r="C42" s="41" t="s">
        <v>822</v>
      </c>
      <c r="D42" s="54" t="s">
        <v>125</v>
      </c>
      <c r="E42" s="88"/>
      <c r="F42" s="86"/>
      <c r="G42" s="86"/>
      <c r="H42" s="86"/>
      <c r="I42" s="86"/>
      <c r="J42" s="86"/>
      <c r="K42" s="86"/>
      <c r="L42" s="87"/>
      <c r="M42" s="87"/>
      <c r="N42" s="87"/>
      <c r="O42" s="86"/>
      <c r="P42" s="86"/>
      <c r="Q42" s="86"/>
      <c r="R42" s="86"/>
      <c r="S42" s="86"/>
      <c r="T42" s="86"/>
      <c r="U42" s="86"/>
      <c r="V42" s="86"/>
      <c r="W42" s="86"/>
      <c r="X42" s="86"/>
      <c r="Y42" s="86"/>
      <c r="Z42" s="86"/>
      <c r="AA42" s="86"/>
      <c r="AB42" s="86"/>
      <c r="AC42" s="86"/>
      <c r="AD42" s="86"/>
      <c r="AE42" s="87"/>
      <c r="AF42" s="87"/>
      <c r="AG42" s="87"/>
      <c r="AH42" s="86"/>
      <c r="AI42" s="86"/>
      <c r="AJ42" s="86"/>
      <c r="AK42" s="86"/>
      <c r="AL42" s="86"/>
      <c r="AM42" s="85"/>
    </row>
    <row r="43" spans="1:39" x14ac:dyDescent="0.25">
      <c r="A43" s="98" t="s">
        <v>848</v>
      </c>
      <c r="B43" s="97"/>
      <c r="C43" s="96"/>
      <c r="D43" s="96"/>
      <c r="E43" s="95"/>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3"/>
    </row>
    <row r="44" spans="1:39" ht="42.75" x14ac:dyDescent="0.25">
      <c r="A44" s="54" t="s">
        <v>323</v>
      </c>
      <c r="B44" s="41" t="s">
        <v>322</v>
      </c>
      <c r="C44" s="41" t="s">
        <v>872</v>
      </c>
      <c r="D44" s="255" t="s">
        <v>125</v>
      </c>
      <c r="E44" s="88"/>
      <c r="F44" s="86"/>
      <c r="G44" s="86"/>
      <c r="H44" s="86"/>
      <c r="I44" s="86"/>
      <c r="J44" s="86"/>
      <c r="K44" s="86"/>
      <c r="L44" s="87"/>
      <c r="M44" s="87"/>
      <c r="N44" s="87"/>
      <c r="O44" s="86"/>
      <c r="P44" s="86"/>
      <c r="Q44" s="86"/>
      <c r="R44" s="86"/>
      <c r="S44" s="86"/>
      <c r="T44" s="86"/>
      <c r="U44" s="86"/>
      <c r="V44" s="86"/>
      <c r="W44" s="86"/>
      <c r="X44" s="86"/>
      <c r="Y44" s="86"/>
      <c r="Z44" s="86"/>
      <c r="AA44" s="86"/>
      <c r="AB44" s="86"/>
      <c r="AC44" s="86"/>
      <c r="AD44" s="86"/>
      <c r="AE44" s="87"/>
      <c r="AF44" s="87"/>
      <c r="AG44" s="87"/>
      <c r="AH44" s="86"/>
      <c r="AI44" s="86"/>
      <c r="AJ44" s="86"/>
      <c r="AK44" s="86"/>
      <c r="AL44" s="86"/>
      <c r="AM44" s="85"/>
    </row>
    <row r="45" spans="1:39" ht="42.75" x14ac:dyDescent="0.25">
      <c r="A45" s="54" t="s">
        <v>321</v>
      </c>
      <c r="B45" s="13" t="s">
        <v>320</v>
      </c>
      <c r="C45" s="20" t="s">
        <v>319</v>
      </c>
      <c r="D45" s="54" t="s">
        <v>125</v>
      </c>
      <c r="E45" s="88"/>
      <c r="F45" s="86"/>
      <c r="G45" s="86"/>
      <c r="H45" s="86"/>
      <c r="I45" s="86"/>
      <c r="J45" s="86"/>
      <c r="K45" s="86"/>
      <c r="L45" s="87"/>
      <c r="M45" s="87"/>
      <c r="N45" s="87"/>
      <c r="O45" s="86"/>
      <c r="P45" s="86"/>
      <c r="Q45" s="86"/>
      <c r="R45" s="86"/>
      <c r="S45" s="86"/>
      <c r="T45" s="86"/>
      <c r="U45" s="86"/>
      <c r="V45" s="86"/>
      <c r="W45" s="86"/>
      <c r="X45" s="86"/>
      <c r="Y45" s="86"/>
      <c r="Z45" s="86"/>
      <c r="AA45" s="86"/>
      <c r="AB45" s="86"/>
      <c r="AC45" s="86"/>
      <c r="AD45" s="86"/>
      <c r="AE45" s="87"/>
      <c r="AF45" s="87"/>
      <c r="AG45" s="87"/>
      <c r="AH45" s="86"/>
      <c r="AI45" s="86"/>
      <c r="AJ45" s="86"/>
      <c r="AK45" s="86"/>
      <c r="AL45" s="86"/>
      <c r="AM45" s="85"/>
    </row>
    <row r="46" spans="1:39" ht="42.75" x14ac:dyDescent="0.25">
      <c r="A46" s="54" t="s">
        <v>318</v>
      </c>
      <c r="B46" s="13" t="s">
        <v>317</v>
      </c>
      <c r="C46" s="20" t="s">
        <v>316</v>
      </c>
      <c r="D46" s="54" t="s">
        <v>125</v>
      </c>
      <c r="E46" s="88"/>
      <c r="F46" s="86"/>
      <c r="G46" s="86"/>
      <c r="H46" s="86"/>
      <c r="I46" s="86"/>
      <c r="J46" s="86"/>
      <c r="K46" s="86"/>
      <c r="L46" s="87"/>
      <c r="M46" s="87"/>
      <c r="N46" s="87"/>
      <c r="O46" s="86"/>
      <c r="P46" s="86"/>
      <c r="Q46" s="86"/>
      <c r="R46" s="86"/>
      <c r="S46" s="86"/>
      <c r="T46" s="86"/>
      <c r="U46" s="86"/>
      <c r="V46" s="86"/>
      <c r="W46" s="86"/>
      <c r="X46" s="86"/>
      <c r="Y46" s="86"/>
      <c r="Z46" s="86"/>
      <c r="AA46" s="86"/>
      <c r="AB46" s="86"/>
      <c r="AC46" s="86"/>
      <c r="AD46" s="86"/>
      <c r="AE46" s="87"/>
      <c r="AF46" s="87"/>
      <c r="AG46" s="87"/>
      <c r="AH46" s="86"/>
      <c r="AI46" s="86"/>
      <c r="AJ46" s="86"/>
      <c r="AK46" s="86"/>
      <c r="AL46" s="86"/>
      <c r="AM46" s="85"/>
    </row>
    <row r="47" spans="1:39" ht="42.75" x14ac:dyDescent="0.25">
      <c r="A47" s="255" t="s">
        <v>315</v>
      </c>
      <c r="B47" s="81" t="s">
        <v>314</v>
      </c>
      <c r="C47" s="41" t="s">
        <v>748</v>
      </c>
      <c r="D47" s="255" t="s">
        <v>125</v>
      </c>
      <c r="E47" s="88"/>
      <c r="F47" s="86"/>
      <c r="G47" s="86"/>
      <c r="H47" s="86"/>
      <c r="I47" s="86"/>
      <c r="J47" s="86"/>
      <c r="K47" s="86"/>
      <c r="L47" s="87"/>
      <c r="M47" s="87"/>
      <c r="N47" s="87"/>
      <c r="O47" s="86"/>
      <c r="P47" s="86"/>
      <c r="Q47" s="86"/>
      <c r="R47" s="86"/>
      <c r="S47" s="86"/>
      <c r="T47" s="86"/>
      <c r="U47" s="86"/>
      <c r="V47" s="86"/>
      <c r="W47" s="86"/>
      <c r="X47" s="86"/>
      <c r="Y47" s="86"/>
      <c r="Z47" s="86"/>
      <c r="AA47" s="86"/>
      <c r="AB47" s="86"/>
      <c r="AC47" s="86"/>
      <c r="AD47" s="86"/>
      <c r="AE47" s="87"/>
      <c r="AF47" s="87"/>
      <c r="AG47" s="87"/>
      <c r="AH47" s="86"/>
      <c r="AI47" s="86"/>
      <c r="AJ47" s="86"/>
      <c r="AK47" s="86"/>
      <c r="AL47" s="86"/>
      <c r="AM47" s="85"/>
    </row>
    <row r="48" spans="1:39" ht="71.25" x14ac:dyDescent="0.25">
      <c r="A48" s="54" t="s">
        <v>313</v>
      </c>
      <c r="B48" s="13" t="s">
        <v>312</v>
      </c>
      <c r="C48" s="20" t="s">
        <v>789</v>
      </c>
      <c r="D48" s="54" t="s">
        <v>296</v>
      </c>
      <c r="E48" s="88"/>
      <c r="F48" s="86"/>
      <c r="G48" s="86"/>
      <c r="H48" s="86"/>
      <c r="I48" s="86"/>
      <c r="J48" s="86"/>
      <c r="K48" s="86"/>
      <c r="L48" s="87"/>
      <c r="M48" s="87"/>
      <c r="N48" s="87"/>
      <c r="O48" s="86"/>
      <c r="P48" s="86"/>
      <c r="Q48" s="86"/>
      <c r="R48" s="86"/>
      <c r="S48" s="86"/>
      <c r="T48" s="86"/>
      <c r="U48" s="86"/>
      <c r="V48" s="86"/>
      <c r="W48" s="86"/>
      <c r="X48" s="86"/>
      <c r="Y48" s="86"/>
      <c r="Z48" s="86"/>
      <c r="AA48" s="86"/>
      <c r="AB48" s="86"/>
      <c r="AC48" s="86"/>
      <c r="AD48" s="86"/>
      <c r="AE48" s="87"/>
      <c r="AF48" s="87"/>
      <c r="AG48" s="87"/>
      <c r="AH48" s="86"/>
      <c r="AI48" s="86"/>
      <c r="AJ48" s="86"/>
      <c r="AK48" s="86"/>
      <c r="AL48" s="86"/>
      <c r="AM48" s="85"/>
    </row>
    <row r="49" spans="1:39" ht="72.599999999999994" customHeight="1" x14ac:dyDescent="0.25">
      <c r="A49" s="54" t="s">
        <v>310</v>
      </c>
      <c r="B49" s="13" t="s">
        <v>309</v>
      </c>
      <c r="C49" s="20" t="s">
        <v>790</v>
      </c>
      <c r="D49" s="54" t="s">
        <v>296</v>
      </c>
      <c r="E49" s="88"/>
      <c r="F49" s="86"/>
      <c r="G49" s="86"/>
      <c r="H49" s="86"/>
      <c r="I49" s="86"/>
      <c r="J49" s="86"/>
      <c r="K49" s="86"/>
      <c r="L49" s="87"/>
      <c r="M49" s="87"/>
      <c r="N49" s="87"/>
      <c r="O49" s="86"/>
      <c r="P49" s="86"/>
      <c r="Q49" s="86"/>
      <c r="R49" s="86"/>
      <c r="S49" s="86"/>
      <c r="T49" s="86"/>
      <c r="U49" s="86"/>
      <c r="V49" s="86"/>
      <c r="W49" s="86"/>
      <c r="X49" s="86"/>
      <c r="Y49" s="86"/>
      <c r="Z49" s="86"/>
      <c r="AA49" s="86"/>
      <c r="AB49" s="86"/>
      <c r="AC49" s="86"/>
      <c r="AD49" s="86"/>
      <c r="AE49" s="87"/>
      <c r="AF49" s="87"/>
      <c r="AG49" s="87"/>
      <c r="AH49" s="86"/>
      <c r="AI49" s="86"/>
      <c r="AJ49" s="86"/>
      <c r="AK49" s="86"/>
      <c r="AL49" s="86"/>
      <c r="AM49" s="85"/>
    </row>
    <row r="50" spans="1:39" x14ac:dyDescent="0.25">
      <c r="A50" s="98" t="s">
        <v>307</v>
      </c>
      <c r="B50" s="97"/>
      <c r="C50" s="96"/>
      <c r="D50" s="96"/>
      <c r="E50" s="95"/>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3"/>
    </row>
    <row r="51" spans="1:39" ht="28.5" x14ac:dyDescent="0.25">
      <c r="A51" s="54" t="s">
        <v>306</v>
      </c>
      <c r="B51" s="41" t="s">
        <v>305</v>
      </c>
      <c r="C51" s="41" t="s">
        <v>873</v>
      </c>
      <c r="D51" s="255" t="s">
        <v>125</v>
      </c>
      <c r="E51" s="88"/>
      <c r="F51" s="86"/>
      <c r="G51" s="86"/>
      <c r="H51" s="86"/>
      <c r="I51" s="86"/>
      <c r="J51" s="86"/>
      <c r="K51" s="86"/>
      <c r="L51" s="87"/>
      <c r="M51" s="87"/>
      <c r="N51" s="87"/>
      <c r="O51" s="86"/>
      <c r="P51" s="86"/>
      <c r="Q51" s="86"/>
      <c r="R51" s="86"/>
      <c r="S51" s="86"/>
      <c r="T51" s="86"/>
      <c r="U51" s="86"/>
      <c r="V51" s="86"/>
      <c r="W51" s="86"/>
      <c r="X51" s="86"/>
      <c r="Y51" s="86"/>
      <c r="Z51" s="86"/>
      <c r="AA51" s="86"/>
      <c r="AB51" s="86"/>
      <c r="AC51" s="86"/>
      <c r="AD51" s="86"/>
      <c r="AE51" s="87"/>
      <c r="AF51" s="87"/>
      <c r="AG51" s="87"/>
      <c r="AH51" s="86"/>
      <c r="AI51" s="86"/>
      <c r="AJ51" s="86"/>
      <c r="AK51" s="86"/>
      <c r="AL51" s="86"/>
      <c r="AM51" s="85"/>
    </row>
    <row r="52" spans="1:39" ht="28.5" x14ac:dyDescent="0.25">
      <c r="A52" s="54" t="s">
        <v>304</v>
      </c>
      <c r="B52" s="20" t="s">
        <v>303</v>
      </c>
      <c r="C52" s="20" t="s">
        <v>302</v>
      </c>
      <c r="D52" s="54" t="s">
        <v>125</v>
      </c>
      <c r="E52" s="88"/>
      <c r="F52" s="86"/>
      <c r="G52" s="86"/>
      <c r="H52" s="86"/>
      <c r="I52" s="86"/>
      <c r="J52" s="86"/>
      <c r="K52" s="86"/>
      <c r="L52" s="87"/>
      <c r="M52" s="87"/>
      <c r="N52" s="87"/>
      <c r="O52" s="86"/>
      <c r="P52" s="86"/>
      <c r="Q52" s="86"/>
      <c r="R52" s="86"/>
      <c r="S52" s="86"/>
      <c r="T52" s="86"/>
      <c r="U52" s="86"/>
      <c r="V52" s="86"/>
      <c r="W52" s="86"/>
      <c r="X52" s="86"/>
      <c r="Y52" s="86"/>
      <c r="Z52" s="86"/>
      <c r="AA52" s="86"/>
      <c r="AB52" s="86"/>
      <c r="AC52" s="86"/>
      <c r="AD52" s="86"/>
      <c r="AE52" s="87"/>
      <c r="AF52" s="87"/>
      <c r="AG52" s="87"/>
      <c r="AH52" s="86"/>
      <c r="AI52" s="86"/>
      <c r="AJ52" s="86"/>
      <c r="AK52" s="86"/>
      <c r="AL52" s="86"/>
      <c r="AM52" s="85"/>
    </row>
    <row r="53" spans="1:39" ht="57" x14ac:dyDescent="0.25">
      <c r="A53" s="54" t="s">
        <v>301</v>
      </c>
      <c r="B53" s="20" t="s">
        <v>300</v>
      </c>
      <c r="C53" s="20" t="s">
        <v>299</v>
      </c>
      <c r="D53" s="54" t="s">
        <v>125</v>
      </c>
      <c r="E53" s="88"/>
      <c r="F53" s="86"/>
      <c r="G53" s="86"/>
      <c r="H53" s="86"/>
      <c r="I53" s="86"/>
      <c r="J53" s="86"/>
      <c r="K53" s="86"/>
      <c r="L53" s="87"/>
      <c r="M53" s="87"/>
      <c r="N53" s="87"/>
      <c r="O53" s="86"/>
      <c r="P53" s="86"/>
      <c r="Q53" s="86"/>
      <c r="R53" s="86"/>
      <c r="S53" s="86"/>
      <c r="T53" s="86"/>
      <c r="U53" s="86"/>
      <c r="V53" s="86"/>
      <c r="W53" s="86"/>
      <c r="X53" s="86"/>
      <c r="Y53" s="86"/>
      <c r="Z53" s="86"/>
      <c r="AA53" s="86"/>
      <c r="AB53" s="86"/>
      <c r="AC53" s="86"/>
      <c r="AD53" s="86"/>
      <c r="AE53" s="87"/>
      <c r="AF53" s="87"/>
      <c r="AG53" s="87"/>
      <c r="AH53" s="86"/>
      <c r="AI53" s="86"/>
      <c r="AJ53" s="86"/>
      <c r="AK53" s="86"/>
      <c r="AL53" s="86"/>
      <c r="AM53" s="85"/>
    </row>
    <row r="54" spans="1:39" ht="228" customHeight="1" x14ac:dyDescent="0.25">
      <c r="A54" s="54" t="s">
        <v>298</v>
      </c>
      <c r="B54" s="20" t="s">
        <v>297</v>
      </c>
      <c r="C54" s="41" t="s">
        <v>823</v>
      </c>
      <c r="D54" s="54" t="s">
        <v>125</v>
      </c>
      <c r="E54" s="88"/>
      <c r="F54" s="86"/>
      <c r="G54" s="86"/>
      <c r="H54" s="86"/>
      <c r="I54" s="86"/>
      <c r="J54" s="86"/>
      <c r="K54" s="86"/>
      <c r="L54" s="87"/>
      <c r="M54" s="87"/>
      <c r="N54" s="87"/>
      <c r="O54" s="86"/>
      <c r="P54" s="86"/>
      <c r="Q54" s="86"/>
      <c r="R54" s="86"/>
      <c r="S54" s="86"/>
      <c r="T54" s="86"/>
      <c r="U54" s="86"/>
      <c r="V54" s="86"/>
      <c r="W54" s="86"/>
      <c r="X54" s="86"/>
      <c r="Y54" s="86"/>
      <c r="Z54" s="86"/>
      <c r="AA54" s="86"/>
      <c r="AB54" s="86"/>
      <c r="AC54" s="86"/>
      <c r="AD54" s="86"/>
      <c r="AE54" s="87"/>
      <c r="AF54" s="87"/>
      <c r="AG54" s="87"/>
      <c r="AH54" s="86"/>
      <c r="AI54" s="86"/>
      <c r="AJ54" s="86"/>
      <c r="AK54" s="86"/>
      <c r="AL54" s="86"/>
      <c r="AM54" s="85"/>
    </row>
    <row r="55" spans="1:39" ht="42.6" customHeight="1" x14ac:dyDescent="0.25">
      <c r="A55" s="54" t="s">
        <v>295</v>
      </c>
      <c r="B55" s="20" t="s">
        <v>294</v>
      </c>
      <c r="C55" s="41" t="s">
        <v>293</v>
      </c>
      <c r="D55" s="54" t="s">
        <v>125</v>
      </c>
      <c r="E55" s="88"/>
      <c r="F55" s="86"/>
      <c r="G55" s="86"/>
      <c r="H55" s="86"/>
      <c r="I55" s="86"/>
      <c r="J55" s="86"/>
      <c r="K55" s="86"/>
      <c r="L55" s="87"/>
      <c r="M55" s="87"/>
      <c r="N55" s="87"/>
      <c r="O55" s="86"/>
      <c r="P55" s="86"/>
      <c r="Q55" s="86"/>
      <c r="R55" s="86"/>
      <c r="S55" s="86"/>
      <c r="T55" s="86"/>
      <c r="U55" s="86"/>
      <c r="V55" s="86"/>
      <c r="W55" s="86"/>
      <c r="X55" s="86"/>
      <c r="Y55" s="86"/>
      <c r="Z55" s="86"/>
      <c r="AA55" s="86"/>
      <c r="AB55" s="86"/>
      <c r="AC55" s="86"/>
      <c r="AD55" s="86"/>
      <c r="AE55" s="87"/>
      <c r="AF55" s="87"/>
      <c r="AG55" s="87"/>
      <c r="AH55" s="86"/>
      <c r="AI55" s="86"/>
      <c r="AJ55" s="86"/>
      <c r="AK55" s="86"/>
      <c r="AL55" s="86"/>
      <c r="AM55" s="85"/>
    </row>
    <row r="56" spans="1:39" s="89" customFormat="1" ht="34.15" customHeight="1" x14ac:dyDescent="0.25">
      <c r="A56" s="362" t="s">
        <v>292</v>
      </c>
      <c r="B56" s="363"/>
      <c r="C56" s="363"/>
      <c r="D56" s="25" t="s">
        <v>270</v>
      </c>
      <c r="E56" s="92" t="s">
        <v>269</v>
      </c>
      <c r="F56" s="91" t="s">
        <v>269</v>
      </c>
      <c r="G56" s="91" t="s">
        <v>269</v>
      </c>
      <c r="H56" s="91" t="s">
        <v>269</v>
      </c>
      <c r="I56" s="91" t="s">
        <v>269</v>
      </c>
      <c r="J56" s="91" t="s">
        <v>269</v>
      </c>
      <c r="K56" s="91" t="s">
        <v>269</v>
      </c>
      <c r="L56" s="91" t="s">
        <v>269</v>
      </c>
      <c r="M56" s="91" t="s">
        <v>269</v>
      </c>
      <c r="N56" s="91" t="s">
        <v>269</v>
      </c>
      <c r="O56" s="91" t="s">
        <v>269</v>
      </c>
      <c r="P56" s="91" t="s">
        <v>269</v>
      </c>
      <c r="Q56" s="91" t="s">
        <v>269</v>
      </c>
      <c r="R56" s="91" t="s">
        <v>269</v>
      </c>
      <c r="S56" s="91" t="s">
        <v>269</v>
      </c>
      <c r="T56" s="91" t="s">
        <v>269</v>
      </c>
      <c r="U56" s="91" t="s">
        <v>269</v>
      </c>
      <c r="V56" s="91" t="s">
        <v>269</v>
      </c>
      <c r="W56" s="91" t="s">
        <v>269</v>
      </c>
      <c r="X56" s="91" t="s">
        <v>269</v>
      </c>
      <c r="Y56" s="91" t="s">
        <v>269</v>
      </c>
      <c r="Z56" s="91" t="s">
        <v>269</v>
      </c>
      <c r="AA56" s="91" t="s">
        <v>269</v>
      </c>
      <c r="AB56" s="91" t="s">
        <v>269</v>
      </c>
      <c r="AC56" s="91" t="s">
        <v>269</v>
      </c>
      <c r="AD56" s="91" t="s">
        <v>269</v>
      </c>
      <c r="AE56" s="91" t="s">
        <v>269</v>
      </c>
      <c r="AF56" s="91" t="s">
        <v>269</v>
      </c>
      <c r="AG56" s="91" t="s">
        <v>269</v>
      </c>
      <c r="AH56" s="91" t="s">
        <v>269</v>
      </c>
      <c r="AI56" s="91" t="s">
        <v>269</v>
      </c>
      <c r="AJ56" s="91" t="s">
        <v>269</v>
      </c>
      <c r="AK56" s="91" t="s">
        <v>269</v>
      </c>
      <c r="AL56" s="91" t="s">
        <v>269</v>
      </c>
      <c r="AM56" s="90" t="s">
        <v>269</v>
      </c>
    </row>
    <row r="57" spans="1:39" ht="71.25" x14ac:dyDescent="0.25">
      <c r="A57" s="54" t="s">
        <v>291</v>
      </c>
      <c r="B57" s="13" t="s">
        <v>290</v>
      </c>
      <c r="C57" s="41" t="s">
        <v>824</v>
      </c>
      <c r="D57" s="54" t="s">
        <v>125</v>
      </c>
      <c r="E57" s="88"/>
      <c r="F57" s="86"/>
      <c r="G57" s="86"/>
      <c r="H57" s="86"/>
      <c r="I57" s="86"/>
      <c r="J57" s="86"/>
      <c r="K57" s="86"/>
      <c r="L57" s="87"/>
      <c r="M57" s="87"/>
      <c r="N57" s="87"/>
      <c r="O57" s="86"/>
      <c r="P57" s="86"/>
      <c r="Q57" s="86"/>
      <c r="R57" s="86"/>
      <c r="S57" s="86"/>
      <c r="T57" s="86"/>
      <c r="U57" s="86"/>
      <c r="V57" s="86"/>
      <c r="W57" s="86"/>
      <c r="X57" s="86"/>
      <c r="Y57" s="86"/>
      <c r="Z57" s="86"/>
      <c r="AA57" s="86"/>
      <c r="AB57" s="86"/>
      <c r="AC57" s="86"/>
      <c r="AD57" s="86"/>
      <c r="AE57" s="87"/>
      <c r="AF57" s="87"/>
      <c r="AG57" s="87"/>
      <c r="AH57" s="86"/>
      <c r="AI57" s="86"/>
      <c r="AJ57" s="86"/>
      <c r="AK57" s="86"/>
      <c r="AL57" s="86"/>
      <c r="AM57" s="85"/>
    </row>
    <row r="58" spans="1:39" ht="71.25" x14ac:dyDescent="0.25">
      <c r="A58" s="54" t="s">
        <v>289</v>
      </c>
      <c r="B58" s="13" t="s">
        <v>288</v>
      </c>
      <c r="C58" s="41" t="s">
        <v>825</v>
      </c>
      <c r="D58" s="54" t="s">
        <v>125</v>
      </c>
      <c r="E58" s="88"/>
      <c r="F58" s="86"/>
      <c r="G58" s="86"/>
      <c r="H58" s="86"/>
      <c r="I58" s="86"/>
      <c r="J58" s="86"/>
      <c r="K58" s="86"/>
      <c r="L58" s="87"/>
      <c r="M58" s="87"/>
      <c r="N58" s="87"/>
      <c r="O58" s="86"/>
      <c r="P58" s="86"/>
      <c r="Q58" s="86"/>
      <c r="R58" s="86"/>
      <c r="S58" s="86"/>
      <c r="T58" s="86"/>
      <c r="U58" s="86"/>
      <c r="V58" s="86"/>
      <c r="W58" s="86"/>
      <c r="X58" s="86"/>
      <c r="Y58" s="86"/>
      <c r="Z58" s="86"/>
      <c r="AA58" s="86"/>
      <c r="AB58" s="86"/>
      <c r="AC58" s="86"/>
      <c r="AD58" s="86"/>
      <c r="AE58" s="87"/>
      <c r="AF58" s="87"/>
      <c r="AG58" s="87"/>
      <c r="AH58" s="86"/>
      <c r="AI58" s="86"/>
      <c r="AJ58" s="86"/>
      <c r="AK58" s="86"/>
      <c r="AL58" s="86"/>
      <c r="AM58" s="85"/>
    </row>
    <row r="59" spans="1:39" ht="42.75" x14ac:dyDescent="0.25">
      <c r="A59" s="54" t="s">
        <v>287</v>
      </c>
      <c r="B59" s="13" t="s">
        <v>286</v>
      </c>
      <c r="C59" s="41" t="s">
        <v>826</v>
      </c>
      <c r="D59" s="54" t="s">
        <v>125</v>
      </c>
      <c r="E59" s="88"/>
      <c r="F59" s="86"/>
      <c r="G59" s="86"/>
      <c r="H59" s="86"/>
      <c r="I59" s="86"/>
      <c r="J59" s="86"/>
      <c r="K59" s="86"/>
      <c r="L59" s="87"/>
      <c r="M59" s="87"/>
      <c r="N59" s="87"/>
      <c r="O59" s="86"/>
      <c r="P59" s="86"/>
      <c r="Q59" s="86"/>
      <c r="R59" s="86"/>
      <c r="S59" s="86"/>
      <c r="T59" s="86"/>
      <c r="U59" s="86"/>
      <c r="V59" s="86"/>
      <c r="W59" s="86"/>
      <c r="X59" s="86"/>
      <c r="Y59" s="86"/>
      <c r="Z59" s="86"/>
      <c r="AA59" s="86"/>
      <c r="AB59" s="86"/>
      <c r="AC59" s="86"/>
      <c r="AD59" s="86"/>
      <c r="AE59" s="87"/>
      <c r="AF59" s="87"/>
      <c r="AG59" s="87"/>
      <c r="AH59" s="86"/>
      <c r="AI59" s="86"/>
      <c r="AJ59" s="86"/>
      <c r="AK59" s="86"/>
      <c r="AL59" s="86"/>
      <c r="AM59" s="85"/>
    </row>
    <row r="60" spans="1:39" ht="42.75" x14ac:dyDescent="0.25">
      <c r="A60" s="54" t="s">
        <v>285</v>
      </c>
      <c r="B60" s="13" t="s">
        <v>284</v>
      </c>
      <c r="C60" s="41" t="s">
        <v>827</v>
      </c>
      <c r="D60" s="54" t="s">
        <v>125</v>
      </c>
      <c r="E60" s="88"/>
      <c r="F60" s="86"/>
      <c r="G60" s="86"/>
      <c r="H60" s="86"/>
      <c r="I60" s="86"/>
      <c r="J60" s="86"/>
      <c r="K60" s="86"/>
      <c r="L60" s="87"/>
      <c r="M60" s="87"/>
      <c r="N60" s="87"/>
      <c r="O60" s="86"/>
      <c r="P60" s="86"/>
      <c r="Q60" s="86"/>
      <c r="R60" s="86"/>
      <c r="S60" s="86"/>
      <c r="T60" s="86"/>
      <c r="U60" s="86"/>
      <c r="V60" s="86"/>
      <c r="W60" s="86"/>
      <c r="X60" s="86"/>
      <c r="Y60" s="86"/>
      <c r="Z60" s="86"/>
      <c r="AA60" s="86"/>
      <c r="AB60" s="86"/>
      <c r="AC60" s="86"/>
      <c r="AD60" s="86"/>
      <c r="AE60" s="87"/>
      <c r="AF60" s="87"/>
      <c r="AG60" s="87"/>
      <c r="AH60" s="86"/>
      <c r="AI60" s="86"/>
      <c r="AJ60" s="86"/>
      <c r="AK60" s="86"/>
      <c r="AL60" s="86"/>
      <c r="AM60" s="85"/>
    </row>
    <row r="61" spans="1:39" ht="42.75" x14ac:dyDescent="0.25">
      <c r="A61" s="54" t="s">
        <v>283</v>
      </c>
      <c r="B61" s="13" t="s">
        <v>282</v>
      </c>
      <c r="C61" s="41" t="s">
        <v>828</v>
      </c>
      <c r="D61" s="54" t="s">
        <v>125</v>
      </c>
      <c r="E61" s="88"/>
      <c r="F61" s="86"/>
      <c r="G61" s="86"/>
      <c r="H61" s="86"/>
      <c r="I61" s="86"/>
      <c r="J61" s="86"/>
      <c r="K61" s="86"/>
      <c r="L61" s="87"/>
      <c r="M61" s="87"/>
      <c r="N61" s="87"/>
      <c r="O61" s="86"/>
      <c r="P61" s="86"/>
      <c r="Q61" s="86"/>
      <c r="R61" s="86"/>
      <c r="S61" s="86"/>
      <c r="T61" s="86"/>
      <c r="U61" s="86"/>
      <c r="V61" s="86"/>
      <c r="W61" s="86"/>
      <c r="X61" s="86"/>
      <c r="Y61" s="86"/>
      <c r="Z61" s="86"/>
      <c r="AA61" s="86"/>
      <c r="AB61" s="86"/>
      <c r="AC61" s="86"/>
      <c r="AD61" s="86"/>
      <c r="AE61" s="87"/>
      <c r="AF61" s="87"/>
      <c r="AG61" s="87"/>
      <c r="AH61" s="86"/>
      <c r="AI61" s="86"/>
      <c r="AJ61" s="86"/>
      <c r="AK61" s="86"/>
      <c r="AL61" s="86"/>
      <c r="AM61" s="85"/>
    </row>
    <row r="62" spans="1:39" ht="42.75" x14ac:dyDescent="0.25">
      <c r="A62" s="54" t="s">
        <v>281</v>
      </c>
      <c r="B62" s="13" t="s">
        <v>280</v>
      </c>
      <c r="C62" s="41" t="s">
        <v>829</v>
      </c>
      <c r="D62" s="54" t="s">
        <v>125</v>
      </c>
      <c r="E62" s="88"/>
      <c r="F62" s="86"/>
      <c r="G62" s="86"/>
      <c r="H62" s="86"/>
      <c r="I62" s="86"/>
      <c r="J62" s="86"/>
      <c r="K62" s="86"/>
      <c r="L62" s="87"/>
      <c r="M62" s="87"/>
      <c r="N62" s="87"/>
      <c r="O62" s="86"/>
      <c r="P62" s="86"/>
      <c r="Q62" s="86"/>
      <c r="R62" s="86"/>
      <c r="S62" s="86"/>
      <c r="T62" s="86"/>
      <c r="U62" s="86"/>
      <c r="V62" s="86"/>
      <c r="W62" s="86"/>
      <c r="X62" s="86"/>
      <c r="Y62" s="86"/>
      <c r="Z62" s="86"/>
      <c r="AA62" s="86"/>
      <c r="AB62" s="86"/>
      <c r="AC62" s="86"/>
      <c r="AD62" s="86"/>
      <c r="AE62" s="87"/>
      <c r="AF62" s="87"/>
      <c r="AG62" s="87"/>
      <c r="AH62" s="86"/>
      <c r="AI62" s="86"/>
      <c r="AJ62" s="86"/>
      <c r="AK62" s="86"/>
      <c r="AL62" s="86"/>
      <c r="AM62" s="85"/>
    </row>
    <row r="63" spans="1:39" ht="57" x14ac:dyDescent="0.25">
      <c r="A63" s="54" t="s">
        <v>279</v>
      </c>
      <c r="B63" s="13" t="s">
        <v>278</v>
      </c>
      <c r="C63" s="41" t="s">
        <v>830</v>
      </c>
      <c r="D63" s="54" t="s">
        <v>125</v>
      </c>
      <c r="E63" s="88"/>
      <c r="F63" s="86"/>
      <c r="G63" s="86"/>
      <c r="H63" s="86"/>
      <c r="I63" s="86"/>
      <c r="J63" s="86"/>
      <c r="K63" s="86"/>
      <c r="L63" s="87"/>
      <c r="M63" s="87"/>
      <c r="N63" s="87"/>
      <c r="O63" s="86"/>
      <c r="P63" s="86"/>
      <c r="Q63" s="86"/>
      <c r="R63" s="86"/>
      <c r="S63" s="86"/>
      <c r="T63" s="86"/>
      <c r="U63" s="86"/>
      <c r="V63" s="86"/>
      <c r="W63" s="86"/>
      <c r="X63" s="86"/>
      <c r="Y63" s="86"/>
      <c r="Z63" s="86"/>
      <c r="AA63" s="86"/>
      <c r="AB63" s="86"/>
      <c r="AC63" s="86"/>
      <c r="AD63" s="86"/>
      <c r="AE63" s="87"/>
      <c r="AF63" s="87"/>
      <c r="AG63" s="87"/>
      <c r="AH63" s="86"/>
      <c r="AI63" s="86"/>
      <c r="AJ63" s="86"/>
      <c r="AK63" s="86"/>
      <c r="AL63" s="86"/>
      <c r="AM63" s="85"/>
    </row>
    <row r="64" spans="1:39" ht="42.75" x14ac:dyDescent="0.25">
      <c r="A64" s="54" t="s">
        <v>277</v>
      </c>
      <c r="B64" s="13" t="s">
        <v>276</v>
      </c>
      <c r="C64" s="41" t="s">
        <v>831</v>
      </c>
      <c r="D64" s="54" t="s">
        <v>125</v>
      </c>
      <c r="E64" s="88"/>
      <c r="F64" s="86"/>
      <c r="G64" s="86"/>
      <c r="H64" s="86"/>
      <c r="I64" s="86"/>
      <c r="J64" s="86"/>
      <c r="K64" s="86"/>
      <c r="L64" s="87"/>
      <c r="M64" s="87"/>
      <c r="N64" s="87"/>
      <c r="O64" s="86"/>
      <c r="P64" s="86"/>
      <c r="Q64" s="86"/>
      <c r="R64" s="86"/>
      <c r="S64" s="86"/>
      <c r="T64" s="86"/>
      <c r="U64" s="86"/>
      <c r="V64" s="86"/>
      <c r="W64" s="86"/>
      <c r="X64" s="86"/>
      <c r="Y64" s="86"/>
      <c r="Z64" s="86"/>
      <c r="AA64" s="86"/>
      <c r="AB64" s="86"/>
      <c r="AC64" s="86"/>
      <c r="AD64" s="86"/>
      <c r="AE64" s="87"/>
      <c r="AF64" s="87"/>
      <c r="AG64" s="87"/>
      <c r="AH64" s="86"/>
      <c r="AI64" s="86"/>
      <c r="AJ64" s="86"/>
      <c r="AK64" s="86"/>
      <c r="AL64" s="86"/>
      <c r="AM64" s="85"/>
    </row>
    <row r="65" spans="1:39" ht="42.75" x14ac:dyDescent="0.25">
      <c r="A65" s="54" t="s">
        <v>275</v>
      </c>
      <c r="B65" s="13" t="s">
        <v>274</v>
      </c>
      <c r="C65" s="41" t="s">
        <v>832</v>
      </c>
      <c r="D65" s="54" t="s">
        <v>125</v>
      </c>
      <c r="E65" s="88"/>
      <c r="F65" s="86"/>
      <c r="G65" s="86"/>
      <c r="H65" s="86"/>
      <c r="I65" s="86"/>
      <c r="J65" s="86"/>
      <c r="K65" s="86"/>
      <c r="L65" s="87"/>
      <c r="M65" s="87"/>
      <c r="N65" s="87"/>
      <c r="O65" s="86"/>
      <c r="P65" s="86"/>
      <c r="Q65" s="86"/>
      <c r="R65" s="86"/>
      <c r="S65" s="86"/>
      <c r="T65" s="86"/>
      <c r="U65" s="86"/>
      <c r="V65" s="86"/>
      <c r="W65" s="86"/>
      <c r="X65" s="86"/>
      <c r="Y65" s="86"/>
      <c r="Z65" s="86"/>
      <c r="AA65" s="86"/>
      <c r="AB65" s="86"/>
      <c r="AC65" s="86"/>
      <c r="AD65" s="86"/>
      <c r="AE65" s="87"/>
      <c r="AF65" s="87"/>
      <c r="AG65" s="87"/>
      <c r="AH65" s="86"/>
      <c r="AI65" s="86"/>
      <c r="AJ65" s="86"/>
      <c r="AK65" s="86"/>
      <c r="AL65" s="86"/>
      <c r="AM65" s="85"/>
    </row>
    <row r="66" spans="1:39" ht="57" x14ac:dyDescent="0.25">
      <c r="A66" s="54" t="s">
        <v>273</v>
      </c>
      <c r="B66" s="13" t="s">
        <v>272</v>
      </c>
      <c r="C66" s="41" t="s">
        <v>833</v>
      </c>
      <c r="D66" s="54" t="s">
        <v>125</v>
      </c>
      <c r="E66" s="88"/>
      <c r="F66" s="86"/>
      <c r="G66" s="86"/>
      <c r="H66" s="86"/>
      <c r="I66" s="86"/>
      <c r="J66" s="86"/>
      <c r="K66" s="86"/>
      <c r="L66" s="87"/>
      <c r="M66" s="87"/>
      <c r="N66" s="87"/>
      <c r="O66" s="86"/>
      <c r="P66" s="86"/>
      <c r="Q66" s="86"/>
      <c r="R66" s="86"/>
      <c r="S66" s="86"/>
      <c r="T66" s="86"/>
      <c r="U66" s="86"/>
      <c r="V66" s="86"/>
      <c r="W66" s="86"/>
      <c r="X66" s="86"/>
      <c r="Y66" s="86"/>
      <c r="Z66" s="86"/>
      <c r="AA66" s="86"/>
      <c r="AB66" s="86"/>
      <c r="AC66" s="86"/>
      <c r="AD66" s="86"/>
      <c r="AE66" s="87"/>
      <c r="AF66" s="87"/>
      <c r="AG66" s="87"/>
      <c r="AH66" s="86"/>
      <c r="AI66" s="86"/>
      <c r="AJ66" s="86"/>
      <c r="AK66" s="86"/>
      <c r="AL66" s="86"/>
      <c r="AM66" s="85"/>
    </row>
    <row r="67" spans="1:39" s="89" customFormat="1" ht="34.15" customHeight="1" x14ac:dyDescent="0.25">
      <c r="A67" s="362" t="s">
        <v>271</v>
      </c>
      <c r="B67" s="363"/>
      <c r="C67" s="363"/>
      <c r="D67" s="25" t="s">
        <v>270</v>
      </c>
      <c r="E67" s="92" t="s">
        <v>269</v>
      </c>
      <c r="F67" s="91" t="s">
        <v>269</v>
      </c>
      <c r="G67" s="91" t="s">
        <v>269</v>
      </c>
      <c r="H67" s="91" t="s">
        <v>269</v>
      </c>
      <c r="I67" s="91" t="s">
        <v>269</v>
      </c>
      <c r="J67" s="91" t="s">
        <v>269</v>
      </c>
      <c r="K67" s="91" t="s">
        <v>269</v>
      </c>
      <c r="L67" s="91" t="s">
        <v>269</v>
      </c>
      <c r="M67" s="91" t="s">
        <v>269</v>
      </c>
      <c r="N67" s="91" t="s">
        <v>269</v>
      </c>
      <c r="O67" s="91" t="s">
        <v>269</v>
      </c>
      <c r="P67" s="91" t="s">
        <v>269</v>
      </c>
      <c r="Q67" s="91" t="s">
        <v>269</v>
      </c>
      <c r="R67" s="91" t="s">
        <v>269</v>
      </c>
      <c r="S67" s="91" t="s">
        <v>269</v>
      </c>
      <c r="T67" s="91" t="s">
        <v>269</v>
      </c>
      <c r="U67" s="91" t="s">
        <v>269</v>
      </c>
      <c r="V67" s="91" t="s">
        <v>269</v>
      </c>
      <c r="W67" s="91" t="s">
        <v>269</v>
      </c>
      <c r="X67" s="91" t="s">
        <v>269</v>
      </c>
      <c r="Y67" s="91" t="s">
        <v>269</v>
      </c>
      <c r="Z67" s="91" t="s">
        <v>269</v>
      </c>
      <c r="AA67" s="91" t="s">
        <v>269</v>
      </c>
      <c r="AB67" s="91" t="s">
        <v>269</v>
      </c>
      <c r="AC67" s="91" t="s">
        <v>269</v>
      </c>
      <c r="AD67" s="91" t="s">
        <v>269</v>
      </c>
      <c r="AE67" s="91" t="s">
        <v>269</v>
      </c>
      <c r="AF67" s="91" t="s">
        <v>269</v>
      </c>
      <c r="AG67" s="91" t="s">
        <v>269</v>
      </c>
      <c r="AH67" s="91" t="s">
        <v>269</v>
      </c>
      <c r="AI67" s="91" t="s">
        <v>269</v>
      </c>
      <c r="AJ67" s="91" t="s">
        <v>269</v>
      </c>
      <c r="AK67" s="91" t="s">
        <v>269</v>
      </c>
      <c r="AL67" s="91" t="s">
        <v>269</v>
      </c>
      <c r="AM67" s="90" t="s">
        <v>269</v>
      </c>
    </row>
    <row r="68" spans="1:39" ht="71.25" x14ac:dyDescent="0.25">
      <c r="A68" s="54" t="s">
        <v>268</v>
      </c>
      <c r="B68" s="13" t="s">
        <v>267</v>
      </c>
      <c r="C68" s="20" t="s">
        <v>853</v>
      </c>
      <c r="D68" s="54" t="s">
        <v>125</v>
      </c>
      <c r="E68" s="88"/>
      <c r="F68" s="86"/>
      <c r="G68" s="86"/>
      <c r="H68" s="86"/>
      <c r="I68" s="86"/>
      <c r="J68" s="86"/>
      <c r="K68" s="86"/>
      <c r="L68" s="87"/>
      <c r="M68" s="87"/>
      <c r="N68" s="87"/>
      <c r="O68" s="86"/>
      <c r="P68" s="86"/>
      <c r="Q68" s="86"/>
      <c r="R68" s="86"/>
      <c r="S68" s="86"/>
      <c r="T68" s="86"/>
      <c r="U68" s="86"/>
      <c r="V68" s="86"/>
      <c r="W68" s="86"/>
      <c r="X68" s="86"/>
      <c r="Y68" s="86"/>
      <c r="Z68" s="86"/>
      <c r="AA68" s="86"/>
      <c r="AB68" s="86"/>
      <c r="AC68" s="86"/>
      <c r="AD68" s="86"/>
      <c r="AE68" s="87"/>
      <c r="AF68" s="87"/>
      <c r="AG68" s="87"/>
      <c r="AH68" s="86"/>
      <c r="AI68" s="86"/>
      <c r="AJ68" s="86"/>
      <c r="AK68" s="86"/>
      <c r="AL68" s="86"/>
      <c r="AM68" s="85"/>
    </row>
    <row r="69" spans="1:39" ht="71.25" x14ac:dyDescent="0.25">
      <c r="A69" s="54" t="s">
        <v>266</v>
      </c>
      <c r="B69" s="13" t="s">
        <v>265</v>
      </c>
      <c r="C69" s="41" t="s">
        <v>854</v>
      </c>
      <c r="D69" s="54" t="s">
        <v>125</v>
      </c>
      <c r="E69" s="88"/>
      <c r="F69" s="86"/>
      <c r="G69" s="86"/>
      <c r="H69" s="86"/>
      <c r="I69" s="86"/>
      <c r="J69" s="86"/>
      <c r="K69" s="86"/>
      <c r="L69" s="87"/>
      <c r="M69" s="87"/>
      <c r="N69" s="87"/>
      <c r="O69" s="86"/>
      <c r="P69" s="86"/>
      <c r="Q69" s="86"/>
      <c r="R69" s="86"/>
      <c r="S69" s="86"/>
      <c r="T69" s="86"/>
      <c r="U69" s="86"/>
      <c r="V69" s="86"/>
      <c r="W69" s="86"/>
      <c r="X69" s="86"/>
      <c r="Y69" s="86"/>
      <c r="Z69" s="86"/>
      <c r="AA69" s="86"/>
      <c r="AB69" s="86"/>
      <c r="AC69" s="86"/>
      <c r="AD69" s="86"/>
      <c r="AE69" s="87"/>
      <c r="AF69" s="87"/>
      <c r="AG69" s="87"/>
      <c r="AH69" s="86"/>
      <c r="AI69" s="86"/>
      <c r="AJ69" s="86"/>
      <c r="AK69" s="86"/>
      <c r="AL69" s="86"/>
      <c r="AM69" s="85"/>
    </row>
    <row r="70" spans="1:39" ht="57" x14ac:dyDescent="0.25">
      <c r="A70" s="54" t="s">
        <v>264</v>
      </c>
      <c r="B70" s="13" t="s">
        <v>263</v>
      </c>
      <c r="C70" s="20" t="s">
        <v>855</v>
      </c>
      <c r="D70" s="54" t="s">
        <v>125</v>
      </c>
      <c r="E70" s="88"/>
      <c r="F70" s="86"/>
      <c r="G70" s="86"/>
      <c r="H70" s="86"/>
      <c r="I70" s="86"/>
      <c r="J70" s="86"/>
      <c r="K70" s="86"/>
      <c r="L70" s="87"/>
      <c r="M70" s="87"/>
      <c r="N70" s="87"/>
      <c r="O70" s="86"/>
      <c r="P70" s="86"/>
      <c r="Q70" s="86"/>
      <c r="R70" s="86"/>
      <c r="S70" s="86"/>
      <c r="T70" s="86"/>
      <c r="U70" s="86"/>
      <c r="V70" s="86"/>
      <c r="W70" s="86"/>
      <c r="X70" s="86"/>
      <c r="Y70" s="86"/>
      <c r="Z70" s="86"/>
      <c r="AA70" s="86"/>
      <c r="AB70" s="86"/>
      <c r="AC70" s="86"/>
      <c r="AD70" s="86"/>
      <c r="AE70" s="87"/>
      <c r="AF70" s="87"/>
      <c r="AG70" s="87"/>
      <c r="AH70" s="86"/>
      <c r="AI70" s="86"/>
      <c r="AJ70" s="86"/>
      <c r="AK70" s="86"/>
      <c r="AL70" s="86"/>
      <c r="AM70" s="85"/>
    </row>
    <row r="71" spans="1:39" ht="57" x14ac:dyDescent="0.25">
      <c r="A71" s="54" t="s">
        <v>262</v>
      </c>
      <c r="B71" s="13" t="s">
        <v>261</v>
      </c>
      <c r="C71" s="20" t="s">
        <v>856</v>
      </c>
      <c r="D71" s="54" t="s">
        <v>125</v>
      </c>
      <c r="E71" s="88"/>
      <c r="F71" s="86"/>
      <c r="G71" s="86"/>
      <c r="H71" s="86"/>
      <c r="I71" s="86"/>
      <c r="J71" s="86"/>
      <c r="K71" s="86"/>
      <c r="L71" s="87"/>
      <c r="M71" s="87"/>
      <c r="N71" s="87"/>
      <c r="O71" s="86"/>
      <c r="P71" s="86"/>
      <c r="Q71" s="86"/>
      <c r="R71" s="86"/>
      <c r="S71" s="86"/>
      <c r="T71" s="86"/>
      <c r="U71" s="86"/>
      <c r="V71" s="86"/>
      <c r="W71" s="86"/>
      <c r="X71" s="86"/>
      <c r="Y71" s="86"/>
      <c r="Z71" s="86"/>
      <c r="AA71" s="86"/>
      <c r="AB71" s="86"/>
      <c r="AC71" s="86"/>
      <c r="AD71" s="86"/>
      <c r="AE71" s="87"/>
      <c r="AF71" s="87"/>
      <c r="AG71" s="87"/>
      <c r="AH71" s="86"/>
      <c r="AI71" s="86"/>
      <c r="AJ71" s="86"/>
      <c r="AK71" s="86"/>
      <c r="AL71" s="86"/>
      <c r="AM71" s="85"/>
    </row>
    <row r="72" spans="1:39" ht="71.25" x14ac:dyDescent="0.25">
      <c r="A72" s="54" t="s">
        <v>260</v>
      </c>
      <c r="B72" s="13" t="s">
        <v>259</v>
      </c>
      <c r="C72" s="20" t="s">
        <v>258</v>
      </c>
      <c r="D72" s="54" t="s">
        <v>125</v>
      </c>
      <c r="E72" s="88"/>
      <c r="F72" s="86"/>
      <c r="G72" s="86"/>
      <c r="H72" s="86"/>
      <c r="I72" s="86"/>
      <c r="J72" s="86"/>
      <c r="K72" s="86"/>
      <c r="L72" s="87"/>
      <c r="M72" s="87"/>
      <c r="N72" s="87"/>
      <c r="O72" s="86"/>
      <c r="P72" s="86"/>
      <c r="Q72" s="86"/>
      <c r="R72" s="86"/>
      <c r="S72" s="86"/>
      <c r="T72" s="86"/>
      <c r="U72" s="86"/>
      <c r="V72" s="86"/>
      <c r="W72" s="86"/>
      <c r="X72" s="86"/>
      <c r="Y72" s="86"/>
      <c r="Z72" s="86"/>
      <c r="AA72" s="86"/>
      <c r="AB72" s="86"/>
      <c r="AC72" s="86"/>
      <c r="AD72" s="86"/>
      <c r="AE72" s="87"/>
      <c r="AF72" s="87"/>
      <c r="AG72" s="87"/>
      <c r="AH72" s="86"/>
      <c r="AI72" s="86"/>
      <c r="AJ72" s="86"/>
      <c r="AK72" s="86"/>
      <c r="AL72" s="86"/>
      <c r="AM72" s="85"/>
    </row>
    <row r="73" spans="1:39" ht="28.5" x14ac:dyDescent="0.25">
      <c r="A73" s="54" t="s">
        <v>257</v>
      </c>
      <c r="B73" s="13" t="s">
        <v>256</v>
      </c>
      <c r="C73" s="20" t="s">
        <v>255</v>
      </c>
      <c r="D73" s="54" t="s">
        <v>125</v>
      </c>
      <c r="E73" s="88"/>
      <c r="F73" s="86"/>
      <c r="G73" s="86"/>
      <c r="H73" s="86"/>
      <c r="I73" s="86"/>
      <c r="J73" s="86"/>
      <c r="K73" s="86"/>
      <c r="L73" s="87"/>
      <c r="M73" s="87"/>
      <c r="N73" s="87"/>
      <c r="O73" s="86"/>
      <c r="P73" s="86"/>
      <c r="Q73" s="86"/>
      <c r="R73" s="86"/>
      <c r="S73" s="86"/>
      <c r="T73" s="86"/>
      <c r="U73" s="86"/>
      <c r="V73" s="86"/>
      <c r="W73" s="86"/>
      <c r="X73" s="86"/>
      <c r="Y73" s="86"/>
      <c r="Z73" s="86"/>
      <c r="AA73" s="86"/>
      <c r="AB73" s="86"/>
      <c r="AC73" s="86"/>
      <c r="AD73" s="86"/>
      <c r="AE73" s="87"/>
      <c r="AF73" s="87"/>
      <c r="AG73" s="87"/>
      <c r="AH73" s="86"/>
      <c r="AI73" s="86"/>
      <c r="AJ73" s="86"/>
      <c r="AK73" s="86"/>
      <c r="AL73" s="86"/>
      <c r="AM73" s="85"/>
    </row>
    <row r="74" spans="1:39" ht="85.5" x14ac:dyDescent="0.25">
      <c r="A74" s="54" t="s">
        <v>254</v>
      </c>
      <c r="B74" s="13" t="s">
        <v>253</v>
      </c>
      <c r="C74" s="41" t="s">
        <v>834</v>
      </c>
      <c r="D74" s="54" t="s">
        <v>125</v>
      </c>
      <c r="E74" s="88"/>
      <c r="F74" s="86"/>
      <c r="G74" s="86"/>
      <c r="H74" s="86"/>
      <c r="I74" s="86"/>
      <c r="J74" s="86"/>
      <c r="K74" s="86"/>
      <c r="L74" s="87"/>
      <c r="M74" s="87"/>
      <c r="N74" s="87"/>
      <c r="O74" s="86"/>
      <c r="P74" s="86"/>
      <c r="Q74" s="86"/>
      <c r="R74" s="86"/>
      <c r="S74" s="86"/>
      <c r="T74" s="86"/>
      <c r="U74" s="86"/>
      <c r="V74" s="86"/>
      <c r="W74" s="86"/>
      <c r="X74" s="86"/>
      <c r="Y74" s="86"/>
      <c r="Z74" s="86"/>
      <c r="AA74" s="86"/>
      <c r="AB74" s="86"/>
      <c r="AC74" s="86"/>
      <c r="AD74" s="86"/>
      <c r="AE74" s="87"/>
      <c r="AF74" s="87"/>
      <c r="AG74" s="87"/>
      <c r="AH74" s="86"/>
      <c r="AI74" s="86"/>
      <c r="AJ74" s="86"/>
      <c r="AK74" s="86"/>
      <c r="AL74" s="86"/>
      <c r="AM74" s="85"/>
    </row>
    <row r="75" spans="1:39" ht="42.75" x14ac:dyDescent="0.25">
      <c r="A75" s="54" t="s">
        <v>252</v>
      </c>
      <c r="B75" s="13" t="s">
        <v>251</v>
      </c>
      <c r="C75" s="20" t="s">
        <v>250</v>
      </c>
      <c r="D75" s="54" t="s">
        <v>125</v>
      </c>
      <c r="E75" s="88"/>
      <c r="F75" s="86"/>
      <c r="G75" s="86"/>
      <c r="H75" s="86"/>
      <c r="I75" s="86"/>
      <c r="J75" s="86"/>
      <c r="K75" s="86"/>
      <c r="L75" s="87"/>
      <c r="M75" s="87"/>
      <c r="N75" s="87"/>
      <c r="O75" s="86"/>
      <c r="P75" s="86"/>
      <c r="Q75" s="86"/>
      <c r="R75" s="86"/>
      <c r="S75" s="86"/>
      <c r="T75" s="86"/>
      <c r="U75" s="86"/>
      <c r="V75" s="86"/>
      <c r="W75" s="86"/>
      <c r="X75" s="86"/>
      <c r="Y75" s="86"/>
      <c r="Z75" s="86"/>
      <c r="AA75" s="86"/>
      <c r="AB75" s="86"/>
      <c r="AC75" s="86"/>
      <c r="AD75" s="86"/>
      <c r="AE75" s="87"/>
      <c r="AF75" s="87"/>
      <c r="AG75" s="87"/>
      <c r="AH75" s="86"/>
      <c r="AI75" s="86"/>
      <c r="AJ75" s="86"/>
      <c r="AK75" s="86"/>
      <c r="AL75" s="86"/>
      <c r="AM75" s="85"/>
    </row>
    <row r="76" spans="1:39" ht="71.25" x14ac:dyDescent="0.25">
      <c r="A76" s="54" t="s">
        <v>249</v>
      </c>
      <c r="B76" s="13" t="s">
        <v>248</v>
      </c>
      <c r="C76" s="20" t="s">
        <v>247</v>
      </c>
      <c r="D76" s="54" t="s">
        <v>125</v>
      </c>
      <c r="E76" s="88"/>
      <c r="F76" s="86"/>
      <c r="G76" s="86"/>
      <c r="H76" s="86"/>
      <c r="I76" s="86"/>
      <c r="J76" s="86"/>
      <c r="K76" s="86"/>
      <c r="L76" s="87"/>
      <c r="M76" s="87"/>
      <c r="N76" s="87"/>
      <c r="O76" s="86"/>
      <c r="P76" s="86"/>
      <c r="Q76" s="86"/>
      <c r="R76" s="86"/>
      <c r="S76" s="86"/>
      <c r="T76" s="86"/>
      <c r="U76" s="86"/>
      <c r="V76" s="86"/>
      <c r="W76" s="86"/>
      <c r="X76" s="86"/>
      <c r="Y76" s="86"/>
      <c r="Z76" s="86"/>
      <c r="AA76" s="86"/>
      <c r="AB76" s="86"/>
      <c r="AC76" s="86"/>
      <c r="AD76" s="86"/>
      <c r="AE76" s="87"/>
      <c r="AF76" s="87"/>
      <c r="AG76" s="87"/>
      <c r="AH76" s="86"/>
      <c r="AI76" s="86"/>
      <c r="AJ76" s="86"/>
      <c r="AK76" s="86"/>
      <c r="AL76" s="86"/>
      <c r="AM76" s="85"/>
    </row>
    <row r="77" spans="1:39" ht="85.5" x14ac:dyDescent="0.25">
      <c r="A77" s="54" t="s">
        <v>246</v>
      </c>
      <c r="B77" s="13" t="s">
        <v>245</v>
      </c>
      <c r="C77" s="20" t="s">
        <v>244</v>
      </c>
      <c r="D77" s="54" t="s">
        <v>125</v>
      </c>
      <c r="E77" s="88"/>
      <c r="F77" s="86"/>
      <c r="G77" s="86"/>
      <c r="H77" s="86"/>
      <c r="I77" s="86"/>
      <c r="J77" s="86"/>
      <c r="K77" s="86"/>
      <c r="L77" s="87"/>
      <c r="M77" s="87"/>
      <c r="N77" s="87"/>
      <c r="O77" s="86"/>
      <c r="P77" s="86"/>
      <c r="Q77" s="86"/>
      <c r="R77" s="86"/>
      <c r="S77" s="86"/>
      <c r="T77" s="86"/>
      <c r="U77" s="86"/>
      <c r="V77" s="86"/>
      <c r="W77" s="86"/>
      <c r="X77" s="86"/>
      <c r="Y77" s="86"/>
      <c r="Z77" s="86"/>
      <c r="AA77" s="86"/>
      <c r="AB77" s="86"/>
      <c r="AC77" s="86"/>
      <c r="AD77" s="86"/>
      <c r="AE77" s="87"/>
      <c r="AF77" s="87"/>
      <c r="AG77" s="87"/>
      <c r="AH77" s="86"/>
      <c r="AI77" s="86"/>
      <c r="AJ77" s="86"/>
      <c r="AK77" s="86"/>
      <c r="AL77" s="86"/>
      <c r="AM77" s="85"/>
    </row>
    <row r="78" spans="1:39" ht="28.5" x14ac:dyDescent="0.25">
      <c r="A78" s="54" t="s">
        <v>243</v>
      </c>
      <c r="B78" s="13" t="s">
        <v>242</v>
      </c>
      <c r="C78" s="20" t="s">
        <v>241</v>
      </c>
      <c r="D78" s="54" t="s">
        <v>125</v>
      </c>
      <c r="E78" s="88"/>
      <c r="F78" s="86"/>
      <c r="G78" s="86"/>
      <c r="H78" s="86"/>
      <c r="I78" s="86"/>
      <c r="J78" s="86"/>
      <c r="K78" s="86"/>
      <c r="L78" s="87"/>
      <c r="M78" s="87"/>
      <c r="N78" s="87"/>
      <c r="O78" s="86"/>
      <c r="P78" s="86"/>
      <c r="Q78" s="86"/>
      <c r="R78" s="86"/>
      <c r="S78" s="86"/>
      <c r="T78" s="86"/>
      <c r="U78" s="86"/>
      <c r="V78" s="86"/>
      <c r="W78" s="86"/>
      <c r="X78" s="86"/>
      <c r="Y78" s="86"/>
      <c r="Z78" s="86"/>
      <c r="AA78" s="86"/>
      <c r="AB78" s="86"/>
      <c r="AC78" s="86"/>
      <c r="AD78" s="86"/>
      <c r="AE78" s="87"/>
      <c r="AF78" s="87"/>
      <c r="AG78" s="87"/>
      <c r="AH78" s="86"/>
      <c r="AI78" s="86"/>
      <c r="AJ78" s="86"/>
      <c r="AK78" s="86"/>
      <c r="AL78" s="86"/>
      <c r="AM78" s="85"/>
    </row>
    <row r="79" spans="1:39" x14ac:dyDescent="0.25">
      <c r="A79" s="331" t="s">
        <v>116</v>
      </c>
      <c r="B79" s="333"/>
      <c r="C79" s="332"/>
      <c r="D79" s="332"/>
      <c r="E79" s="341"/>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3"/>
    </row>
    <row r="80" spans="1:39" ht="28.5" x14ac:dyDescent="0.25">
      <c r="A80" s="54" t="s">
        <v>237</v>
      </c>
      <c r="B80" s="20" t="s">
        <v>236</v>
      </c>
      <c r="C80" s="13" t="s">
        <v>235</v>
      </c>
      <c r="D80" s="54" t="s">
        <v>125</v>
      </c>
      <c r="E80" s="80"/>
      <c r="F80" s="78"/>
      <c r="G80" s="78"/>
      <c r="H80" s="78"/>
      <c r="I80" s="78"/>
      <c r="J80" s="78"/>
      <c r="K80" s="78"/>
      <c r="L80" s="79"/>
      <c r="M80" s="79"/>
      <c r="N80" s="79"/>
      <c r="O80" s="78"/>
      <c r="P80" s="78"/>
      <c r="Q80" s="78"/>
      <c r="R80" s="78"/>
      <c r="S80" s="78"/>
      <c r="T80" s="78"/>
      <c r="U80" s="78"/>
      <c r="V80" s="78"/>
      <c r="W80" s="78"/>
      <c r="X80" s="78"/>
      <c r="Y80" s="78"/>
      <c r="Z80" s="78"/>
      <c r="AA80" s="78"/>
      <c r="AB80" s="78"/>
      <c r="AC80" s="78"/>
      <c r="AD80" s="78"/>
      <c r="AE80" s="79"/>
      <c r="AF80" s="79"/>
      <c r="AG80" s="79"/>
      <c r="AH80" s="78"/>
      <c r="AI80" s="78"/>
      <c r="AJ80" s="78"/>
      <c r="AK80" s="78"/>
      <c r="AL80" s="78"/>
      <c r="AM80" s="77"/>
    </row>
    <row r="81" spans="1:39" ht="28.5" x14ac:dyDescent="0.25">
      <c r="A81" s="54" t="s">
        <v>234</v>
      </c>
      <c r="B81" s="20" t="s">
        <v>233</v>
      </c>
      <c r="C81" s="13" t="s">
        <v>232</v>
      </c>
      <c r="D81" s="54" t="s">
        <v>125</v>
      </c>
      <c r="E81" s="80"/>
      <c r="F81" s="78"/>
      <c r="G81" s="78"/>
      <c r="H81" s="78"/>
      <c r="I81" s="78"/>
      <c r="J81" s="78"/>
      <c r="K81" s="78"/>
      <c r="L81" s="79"/>
      <c r="M81" s="79"/>
      <c r="N81" s="79"/>
      <c r="O81" s="78"/>
      <c r="P81" s="78"/>
      <c r="Q81" s="78"/>
      <c r="R81" s="78"/>
      <c r="S81" s="78"/>
      <c r="T81" s="78"/>
      <c r="U81" s="78"/>
      <c r="V81" s="78"/>
      <c r="W81" s="78"/>
      <c r="X81" s="78"/>
      <c r="Y81" s="78"/>
      <c r="Z81" s="78"/>
      <c r="AA81" s="78"/>
      <c r="AB81" s="78"/>
      <c r="AC81" s="78"/>
      <c r="AD81" s="78"/>
      <c r="AE81" s="79"/>
      <c r="AF81" s="79"/>
      <c r="AG81" s="79"/>
      <c r="AH81" s="78"/>
      <c r="AI81" s="78"/>
      <c r="AJ81" s="78"/>
      <c r="AK81" s="78"/>
      <c r="AL81" s="78"/>
      <c r="AM81" s="77"/>
    </row>
    <row r="82" spans="1:39" ht="42.75" x14ac:dyDescent="0.25">
      <c r="A82" s="54" t="s">
        <v>231</v>
      </c>
      <c r="B82" s="20" t="s">
        <v>230</v>
      </c>
      <c r="C82" s="13" t="s">
        <v>229</v>
      </c>
      <c r="D82" s="54" t="s">
        <v>214</v>
      </c>
      <c r="E82" s="80"/>
      <c r="F82" s="78"/>
      <c r="G82" s="78"/>
      <c r="H82" s="78"/>
      <c r="I82" s="78"/>
      <c r="J82" s="78"/>
      <c r="K82" s="78"/>
      <c r="L82" s="79"/>
      <c r="M82" s="79"/>
      <c r="N82" s="79"/>
      <c r="O82" s="78"/>
      <c r="P82" s="78"/>
      <c r="Q82" s="78"/>
      <c r="R82" s="78"/>
      <c r="S82" s="78"/>
      <c r="T82" s="78"/>
      <c r="U82" s="78"/>
      <c r="V82" s="78"/>
      <c r="W82" s="78"/>
      <c r="X82" s="78"/>
      <c r="Y82" s="78"/>
      <c r="Z82" s="78"/>
      <c r="AA82" s="78"/>
      <c r="AB82" s="78"/>
      <c r="AC82" s="78"/>
      <c r="AD82" s="78"/>
      <c r="AE82" s="79"/>
      <c r="AF82" s="79"/>
      <c r="AG82" s="79"/>
      <c r="AH82" s="78"/>
      <c r="AI82" s="78"/>
      <c r="AJ82" s="78"/>
      <c r="AK82" s="78"/>
      <c r="AL82" s="78"/>
      <c r="AM82" s="77"/>
    </row>
    <row r="83" spans="1:39" ht="28.5" x14ac:dyDescent="0.25">
      <c r="A83" s="54" t="s">
        <v>228</v>
      </c>
      <c r="B83" s="20" t="s">
        <v>227</v>
      </c>
      <c r="C83" s="13" t="s">
        <v>226</v>
      </c>
      <c r="D83" s="54" t="s">
        <v>225</v>
      </c>
      <c r="E83" s="80"/>
      <c r="F83" s="78"/>
      <c r="G83" s="78"/>
      <c r="H83" s="78"/>
      <c r="I83" s="78"/>
      <c r="J83" s="78"/>
      <c r="K83" s="78"/>
      <c r="L83" s="79"/>
      <c r="M83" s="79"/>
      <c r="N83" s="79"/>
      <c r="O83" s="78"/>
      <c r="P83" s="78"/>
      <c r="Q83" s="78"/>
      <c r="R83" s="78"/>
      <c r="S83" s="78"/>
      <c r="T83" s="78"/>
      <c r="U83" s="78"/>
      <c r="V83" s="78"/>
      <c r="W83" s="78"/>
      <c r="X83" s="78"/>
      <c r="Y83" s="78"/>
      <c r="Z83" s="78"/>
      <c r="AA83" s="78"/>
      <c r="AB83" s="78"/>
      <c r="AC83" s="78"/>
      <c r="AD83" s="78"/>
      <c r="AE83" s="79"/>
      <c r="AF83" s="79"/>
      <c r="AG83" s="79"/>
      <c r="AH83" s="78"/>
      <c r="AI83" s="78"/>
      <c r="AJ83" s="78"/>
      <c r="AK83" s="78"/>
      <c r="AL83" s="78"/>
      <c r="AM83" s="77"/>
    </row>
    <row r="84" spans="1:39" ht="28.5" x14ac:dyDescent="0.25">
      <c r="A84" s="54" t="s">
        <v>224</v>
      </c>
      <c r="B84" s="20" t="s">
        <v>223</v>
      </c>
      <c r="C84" s="13" t="s">
        <v>222</v>
      </c>
      <c r="D84" s="54" t="s">
        <v>214</v>
      </c>
      <c r="E84" s="80"/>
      <c r="F84" s="78"/>
      <c r="G84" s="78"/>
      <c r="H84" s="78"/>
      <c r="I84" s="78"/>
      <c r="J84" s="78"/>
      <c r="K84" s="78"/>
      <c r="L84" s="79"/>
      <c r="M84" s="79"/>
      <c r="N84" s="79"/>
      <c r="O84" s="78"/>
      <c r="P84" s="78"/>
      <c r="Q84" s="78"/>
      <c r="R84" s="78"/>
      <c r="S84" s="78"/>
      <c r="T84" s="78"/>
      <c r="U84" s="78"/>
      <c r="V84" s="78"/>
      <c r="W84" s="78"/>
      <c r="X84" s="78"/>
      <c r="Y84" s="78"/>
      <c r="Z84" s="78"/>
      <c r="AA84" s="78"/>
      <c r="AB84" s="78"/>
      <c r="AC84" s="78"/>
      <c r="AD84" s="78"/>
      <c r="AE84" s="79"/>
      <c r="AF84" s="79"/>
      <c r="AG84" s="79"/>
      <c r="AH84" s="78"/>
      <c r="AI84" s="78"/>
      <c r="AJ84" s="78"/>
      <c r="AK84" s="78"/>
      <c r="AL84" s="78"/>
      <c r="AM84" s="77"/>
    </row>
    <row r="85" spans="1:39" ht="60.75" customHeight="1" x14ac:dyDescent="0.25">
      <c r="A85" s="54" t="s">
        <v>221</v>
      </c>
      <c r="B85" s="20" t="s">
        <v>220</v>
      </c>
      <c r="C85" s="13" t="s">
        <v>219</v>
      </c>
      <c r="D85" s="54" t="s">
        <v>83</v>
      </c>
      <c r="E85" s="80"/>
      <c r="F85" s="78"/>
      <c r="G85" s="78"/>
      <c r="H85" s="78"/>
      <c r="I85" s="78"/>
      <c r="J85" s="78"/>
      <c r="K85" s="78"/>
      <c r="L85" s="79"/>
      <c r="M85" s="79"/>
      <c r="N85" s="79"/>
      <c r="O85" s="78"/>
      <c r="P85" s="78"/>
      <c r="Q85" s="78"/>
      <c r="R85" s="78"/>
      <c r="S85" s="78"/>
      <c r="T85" s="78"/>
      <c r="U85" s="78"/>
      <c r="V85" s="78"/>
      <c r="W85" s="78"/>
      <c r="X85" s="78"/>
      <c r="Y85" s="78"/>
      <c r="Z85" s="78"/>
      <c r="AA85" s="78"/>
      <c r="AB85" s="78"/>
      <c r="AC85" s="78"/>
      <c r="AD85" s="78"/>
      <c r="AE85" s="79"/>
      <c r="AF85" s="79"/>
      <c r="AG85" s="79"/>
      <c r="AH85" s="78"/>
      <c r="AI85" s="78"/>
      <c r="AJ85" s="78"/>
      <c r="AK85" s="78"/>
      <c r="AL85" s="78"/>
      <c r="AM85" s="77"/>
    </row>
    <row r="86" spans="1:39" ht="99.75" x14ac:dyDescent="0.25">
      <c r="A86" s="54" t="s">
        <v>218</v>
      </c>
      <c r="B86" s="20" t="s">
        <v>217</v>
      </c>
      <c r="C86" s="81" t="s">
        <v>874</v>
      </c>
      <c r="D86" s="54" t="s">
        <v>125</v>
      </c>
      <c r="E86" s="80"/>
      <c r="F86" s="78"/>
      <c r="G86" s="78"/>
      <c r="H86" s="78"/>
      <c r="I86" s="78"/>
      <c r="J86" s="78"/>
      <c r="K86" s="78"/>
      <c r="L86" s="79"/>
      <c r="M86" s="79"/>
      <c r="N86" s="79"/>
      <c r="O86" s="78"/>
      <c r="P86" s="78"/>
      <c r="Q86" s="78"/>
      <c r="R86" s="78"/>
      <c r="S86" s="78"/>
      <c r="T86" s="78"/>
      <c r="U86" s="78"/>
      <c r="V86" s="78"/>
      <c r="W86" s="78"/>
      <c r="X86" s="78"/>
      <c r="Y86" s="78"/>
      <c r="Z86" s="78"/>
      <c r="AA86" s="78"/>
      <c r="AB86" s="78"/>
      <c r="AC86" s="78"/>
      <c r="AD86" s="78"/>
      <c r="AE86" s="79"/>
      <c r="AF86" s="79"/>
      <c r="AG86" s="79"/>
      <c r="AH86" s="78"/>
      <c r="AI86" s="78"/>
      <c r="AJ86" s="78"/>
      <c r="AK86" s="78"/>
      <c r="AL86" s="78"/>
      <c r="AM86" s="77"/>
    </row>
    <row r="87" spans="1:39" ht="57" x14ac:dyDescent="0.25">
      <c r="A87" s="54" t="s">
        <v>216</v>
      </c>
      <c r="B87" s="20" t="s">
        <v>215</v>
      </c>
      <c r="C87" s="81" t="s">
        <v>875</v>
      </c>
      <c r="D87" s="54" t="s">
        <v>214</v>
      </c>
      <c r="E87" s="80"/>
      <c r="F87" s="78"/>
      <c r="G87" s="78"/>
      <c r="H87" s="78"/>
      <c r="I87" s="78"/>
      <c r="J87" s="78"/>
      <c r="K87" s="78"/>
      <c r="L87" s="79"/>
      <c r="M87" s="79"/>
      <c r="N87" s="79"/>
      <c r="O87" s="78"/>
      <c r="P87" s="78"/>
      <c r="Q87" s="78"/>
      <c r="R87" s="78"/>
      <c r="S87" s="78"/>
      <c r="T87" s="78"/>
      <c r="U87" s="78"/>
      <c r="V87" s="78"/>
      <c r="W87" s="78"/>
      <c r="X87" s="78"/>
      <c r="Y87" s="78"/>
      <c r="Z87" s="78"/>
      <c r="AA87" s="78"/>
      <c r="AB87" s="78"/>
      <c r="AC87" s="78"/>
      <c r="AD87" s="78"/>
      <c r="AE87" s="79"/>
      <c r="AF87" s="79"/>
      <c r="AG87" s="79"/>
      <c r="AH87" s="78"/>
      <c r="AI87" s="78"/>
      <c r="AJ87" s="78"/>
      <c r="AK87" s="78"/>
      <c r="AL87" s="78"/>
      <c r="AM87" s="77"/>
    </row>
    <row r="88" spans="1:39" ht="91.5" customHeight="1" x14ac:dyDescent="0.25">
      <c r="A88" s="54" t="s">
        <v>213</v>
      </c>
      <c r="B88" s="253" t="s">
        <v>212</v>
      </c>
      <c r="C88" s="257" t="s">
        <v>835</v>
      </c>
      <c r="D88" s="54" t="s">
        <v>23</v>
      </c>
      <c r="E88" s="80"/>
      <c r="F88" s="78"/>
      <c r="G88" s="78"/>
      <c r="H88" s="78"/>
      <c r="I88" s="78"/>
      <c r="J88" s="78"/>
      <c r="K88" s="78"/>
      <c r="L88" s="79"/>
      <c r="M88" s="79"/>
      <c r="N88" s="79"/>
      <c r="O88" s="78"/>
      <c r="P88" s="78"/>
      <c r="Q88" s="78"/>
      <c r="R88" s="78"/>
      <c r="S88" s="78"/>
      <c r="T88" s="78"/>
      <c r="U88" s="78"/>
      <c r="V88" s="78"/>
      <c r="W88" s="78"/>
      <c r="X88" s="78"/>
      <c r="Y88" s="78"/>
      <c r="Z88" s="78"/>
      <c r="AA88" s="78"/>
      <c r="AB88" s="78"/>
      <c r="AC88" s="78"/>
      <c r="AD88" s="78"/>
      <c r="AE88" s="79"/>
      <c r="AF88" s="79"/>
      <c r="AG88" s="79"/>
      <c r="AH88" s="78"/>
      <c r="AI88" s="78"/>
      <c r="AJ88" s="78"/>
      <c r="AK88" s="78"/>
      <c r="AL88" s="78"/>
      <c r="AM88" s="77"/>
    </row>
    <row r="89" spans="1:39" ht="28.5" x14ac:dyDescent="0.25">
      <c r="A89" s="54" t="s">
        <v>211</v>
      </c>
      <c r="B89" s="20" t="s">
        <v>102</v>
      </c>
      <c r="C89" s="81" t="s">
        <v>210</v>
      </c>
      <c r="D89" s="54" t="s">
        <v>94</v>
      </c>
      <c r="E89" s="80"/>
      <c r="F89" s="78"/>
      <c r="G89" s="78"/>
      <c r="H89" s="78"/>
      <c r="I89" s="78"/>
      <c r="J89" s="78"/>
      <c r="K89" s="78"/>
      <c r="L89" s="79"/>
      <c r="M89" s="79"/>
      <c r="N89" s="79"/>
      <c r="O89" s="78"/>
      <c r="P89" s="78"/>
      <c r="Q89" s="78"/>
      <c r="R89" s="78"/>
      <c r="S89" s="78"/>
      <c r="T89" s="78"/>
      <c r="U89" s="78"/>
      <c r="V89" s="78"/>
      <c r="W89" s="78"/>
      <c r="X89" s="78"/>
      <c r="Y89" s="78"/>
      <c r="Z89" s="78"/>
      <c r="AA89" s="78"/>
      <c r="AB89" s="78"/>
      <c r="AC89" s="78"/>
      <c r="AD89" s="78"/>
      <c r="AE89" s="79"/>
      <c r="AF89" s="79"/>
      <c r="AG89" s="79"/>
      <c r="AH89" s="78"/>
      <c r="AI89" s="78"/>
      <c r="AJ89" s="78"/>
      <c r="AK89" s="78"/>
      <c r="AL89" s="78"/>
      <c r="AM89" s="77"/>
    </row>
  </sheetData>
  <mergeCells count="3">
    <mergeCell ref="A56:C56"/>
    <mergeCell ref="A32:C32"/>
    <mergeCell ref="A67:C67"/>
  </mergeCell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xWindow="1172" yWindow="702" count="5">
        <x14:dataValidation type="list" allowBlank="1" showInputMessage="1" showErrorMessage="1">
          <x14:formula1>
            <xm:f>'Set values'!#REF!</xm:f>
          </x14:formula1>
          <xm:sqref>G89:AM89</xm:sqref>
        </x14:dataValidation>
        <x14:dataValidation type="list" allowBlank="1" showInputMessage="1" showErrorMessage="1">
          <x14:formula1>
            <xm:f>'Set values'!#REF!</xm:f>
          </x14:formula1>
          <xm:sqref>G85:AM85</xm:sqref>
        </x14:dataValidation>
        <x14:dataValidation type="list" allowBlank="1" showInputMessage="1" showErrorMessage="1">
          <x14:formula1>
            <xm:f>'Set values'!$Z$6:$Z$8</xm:f>
          </x14:formula1>
          <xm:sqref>E85:F85</xm:sqref>
        </x14:dataValidation>
        <x14:dataValidation type="list" allowBlank="1" showInputMessage="1" showErrorMessage="1">
          <x14:formula1>
            <xm:f>'Set values'!$AA$6:$AA$11</xm:f>
          </x14:formula1>
          <xm:sqref>E89:F89</xm:sqref>
        </x14:dataValidation>
        <x14:dataValidation type="list" allowBlank="1" showInputMessage="1" prompt="To enter free text, select cell and type - do not click into cell">
          <x14:formula1>
            <xm:f>'Set values'!$W$6:$W$10</xm:f>
          </x14:formula1>
          <xm:sqref>E10:AM10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P101"/>
  <sheetViews>
    <sheetView topLeftCell="AL1" zoomScale="80" zoomScaleNormal="80" workbookViewId="0">
      <pane ySplit="7" topLeftCell="A8" activePane="bottomLeft" state="frozen"/>
      <selection pane="bottomLeft" activeCell="A7" sqref="A7:AP7"/>
    </sheetView>
  </sheetViews>
  <sheetFormatPr defaultRowHeight="15" x14ac:dyDescent="0.25"/>
  <cols>
    <col min="1" max="1" width="34.28515625" customWidth="1"/>
    <col min="2" max="2" width="9.42578125" bestFit="1" customWidth="1"/>
    <col min="3" max="3" width="37.28515625" customWidth="1"/>
    <col min="4" max="4" width="13.28515625" customWidth="1"/>
    <col min="5" max="5" width="28.42578125" customWidth="1"/>
    <col min="6" max="6" width="18.28515625" customWidth="1"/>
    <col min="7" max="7" width="58.28515625" customWidth="1"/>
    <col min="8" max="42" width="27.7109375" customWidth="1"/>
  </cols>
  <sheetData>
    <row r="1" spans="1:42" ht="27.95" customHeight="1" x14ac:dyDescent="0.25">
      <c r="A1" s="39" t="s">
        <v>5</v>
      </c>
      <c r="B1" s="61"/>
      <c r="D1" s="61"/>
    </row>
    <row r="2" spans="1:42" ht="30" customHeight="1" x14ac:dyDescent="0.25">
      <c r="A2" s="367" t="s">
        <v>841</v>
      </c>
      <c r="B2" s="367"/>
      <c r="C2" s="367"/>
      <c r="D2" s="367"/>
      <c r="E2" s="367"/>
      <c r="F2" s="367"/>
      <c r="G2" s="367"/>
    </row>
    <row r="3" spans="1:42" ht="15.75" thickBot="1" x14ac:dyDescent="0.3"/>
    <row r="4" spans="1:42" ht="60.75" customHeight="1" x14ac:dyDescent="0.25">
      <c r="A4" s="364" t="s">
        <v>857</v>
      </c>
      <c r="B4" s="365"/>
      <c r="C4" s="365"/>
      <c r="D4" s="365"/>
      <c r="E4" s="365"/>
      <c r="F4" s="365"/>
      <c r="G4" s="366"/>
      <c r="H4" s="123" t="s">
        <v>407</v>
      </c>
      <c r="I4" s="72"/>
      <c r="J4" s="72"/>
      <c r="K4" s="72"/>
      <c r="L4" s="72"/>
      <c r="M4" s="72"/>
      <c r="N4" s="72"/>
      <c r="O4" s="122"/>
      <c r="P4" s="121"/>
      <c r="Q4" s="121"/>
      <c r="R4" s="73"/>
      <c r="S4" s="73"/>
      <c r="T4" s="73"/>
      <c r="U4" s="73"/>
      <c r="V4" s="73"/>
      <c r="W4" s="73"/>
      <c r="X4" s="73"/>
      <c r="Y4" s="73"/>
      <c r="Z4" s="73"/>
      <c r="AA4" s="73"/>
      <c r="AB4" s="73"/>
      <c r="AC4" s="73"/>
      <c r="AD4" s="73"/>
      <c r="AE4" s="73"/>
      <c r="AF4" s="73"/>
      <c r="AG4" s="73"/>
      <c r="AH4" s="73"/>
      <c r="AI4" s="73"/>
      <c r="AJ4" s="73"/>
      <c r="AK4" s="73"/>
      <c r="AL4" s="73"/>
      <c r="AM4" s="73"/>
      <c r="AN4" s="73"/>
      <c r="AO4" s="73"/>
      <c r="AP4" s="120"/>
    </row>
    <row r="5" spans="1:42" ht="90" x14ac:dyDescent="0.25">
      <c r="A5" s="60" t="s">
        <v>406</v>
      </c>
      <c r="B5" s="60" t="s">
        <v>405</v>
      </c>
      <c r="C5" s="60" t="s">
        <v>404</v>
      </c>
      <c r="D5" s="119" t="s">
        <v>403</v>
      </c>
      <c r="E5" s="119" t="s">
        <v>402</v>
      </c>
      <c r="F5" s="60" t="s">
        <v>401</v>
      </c>
      <c r="G5" s="134" t="s">
        <v>400</v>
      </c>
      <c r="H5" s="133" t="str">
        <f>IF(A_COVER!$D11="","[Plan 1]",A_COVER!$D11)</f>
        <v>[Plan 1]</v>
      </c>
      <c r="I5" s="114" t="str">
        <f>IF(A_COVER!$D12="","[Plan 2]",A_COVER!$D12)</f>
        <v>[Plan 2]</v>
      </c>
      <c r="J5" s="132" t="str">
        <f>IF(A_COVER!$D13="","[Plan 3]",A_COVER!$D13)</f>
        <v>[Plan 3]</v>
      </c>
      <c r="K5" s="114" t="str">
        <f>IF(A_COVER!$D14="","[Plan 4]",A_COVER!$D14)</f>
        <v>[Plan 4]</v>
      </c>
      <c r="L5" s="114" t="str">
        <f>IF(A_COVER!$D15="","[Plan 5]",A_COVER!$D15)</f>
        <v>[Plan 5]</v>
      </c>
      <c r="M5" s="114" t="str">
        <f>IF(A_COVER!$D16="","[Plan 6]",A_COVER!$D16)</f>
        <v>[Plan 6]</v>
      </c>
      <c r="N5" s="114" t="str">
        <f>IF(A_COVER!$D17="","[Plan 7]",A_COVER!$D17)</f>
        <v>[Plan 7]</v>
      </c>
      <c r="O5" s="114" t="str">
        <f>IF(A_COVER!$D18="","[Plan 8]",A_COVER!$D18)</f>
        <v>[Plan 8]</v>
      </c>
      <c r="P5" s="114" t="str">
        <f>IF(A_COVER!$D19="","[Plan 9]",A_COVER!$D19)</f>
        <v>[Plan 9]</v>
      </c>
      <c r="Q5" s="114" t="str">
        <f>IF(A_COVER!$D20="","[Plan 10]",A_COVER!$D20)</f>
        <v>[Plan 10]</v>
      </c>
      <c r="R5" s="114" t="str">
        <f>IF(A_COVER!$D21="","[Plan 11]",A_COVER!$D21)</f>
        <v>[Plan 11]</v>
      </c>
      <c r="S5" s="114" t="str">
        <f>IF(A_COVER!$D22="","[Plan 12]",A_COVER!$D22)</f>
        <v>[Plan 12]</v>
      </c>
      <c r="T5" s="114" t="str">
        <f>IF(A_COVER!$D23="","[Plan 13]",A_COVER!$D23)</f>
        <v>[Plan 13]</v>
      </c>
      <c r="U5" s="114" t="str">
        <f>IF(A_COVER!$D24="","[Plan 14]",A_COVER!$D24)</f>
        <v>[Plan 14]</v>
      </c>
      <c r="V5" s="114" t="str">
        <f>IF(A_COVER!$D25="","[Plan 15]",A_COVER!$D25)</f>
        <v>[Plan 15]</v>
      </c>
      <c r="W5" s="114" t="str">
        <f>IF(A_COVER!$D26="","[Plan 16]",A_COVER!$D26)</f>
        <v>[Plan 16]</v>
      </c>
      <c r="X5" s="114" t="str">
        <f>IF(A_COVER!$D27="","[Plan 17]",A_COVER!$D27)</f>
        <v>[Plan 17]</v>
      </c>
      <c r="Y5" s="114" t="str">
        <f>IF(A_COVER!$D28="","[Plan 18]",A_COVER!$D28)</f>
        <v>[Plan 18]</v>
      </c>
      <c r="Z5" s="114" t="str">
        <f>IF(A_COVER!$D29="","[Plan 19]",A_COVER!$D29)</f>
        <v>[Plan 19]</v>
      </c>
      <c r="AA5" s="114" t="str">
        <f>IF(A_COVER!$D30="","[Plan 20]",A_COVER!$D30)</f>
        <v>[Plan 20]</v>
      </c>
      <c r="AB5" s="114" t="str">
        <f>IF(A_COVER!$D31="","[Plan 21]",A_COVER!$D31)</f>
        <v>[Plan 21]</v>
      </c>
      <c r="AC5" s="114" t="str">
        <f>IF(A_COVER!$D32="","[Plan 22]",A_COVER!$D32)</f>
        <v>[Plan 22]</v>
      </c>
      <c r="AD5" s="114" t="str">
        <f>IF(A_COVER!$D33="","[Plan 23]",A_COVER!$D33)</f>
        <v>[Plan 23]</v>
      </c>
      <c r="AE5" s="114" t="str">
        <f>IF(A_COVER!$D34="","[Plan 24]",A_COVER!$D34)</f>
        <v>[Plan 24]</v>
      </c>
      <c r="AF5" s="114" t="str">
        <f>IF(A_COVER!$D35="","[Plan 25]",A_COVER!$D35)</f>
        <v>[Plan 25]</v>
      </c>
      <c r="AG5" s="114" t="str">
        <f>IF(A_COVER!$D36="","[Plan 26]",A_COVER!$D36)</f>
        <v>[Plan 26]</v>
      </c>
      <c r="AH5" s="114" t="str">
        <f>IF(A_COVER!$D37="","[Plan 27]",A_COVER!$D37)</f>
        <v>[Plan 27]</v>
      </c>
      <c r="AI5" s="114" t="str">
        <f>IF(A_COVER!$D38="","[Plan 28]",A_COVER!$D38)</f>
        <v>[Plan 28]</v>
      </c>
      <c r="AJ5" s="114" t="str">
        <f>IF(A_COVER!$D39="","[Plan 29]",A_COVER!$D39)</f>
        <v>[Plan 29]</v>
      </c>
      <c r="AK5" s="114" t="str">
        <f>IF(A_COVER!$D40="","[Plan 30]",A_COVER!$D40)</f>
        <v>[Plan 30]</v>
      </c>
      <c r="AL5" s="114" t="str">
        <f>IF(A_COVER!$D41="","[Plan 31]",A_COVER!$D41)</f>
        <v>[Plan 31]</v>
      </c>
      <c r="AM5" s="114" t="str">
        <f>IF(A_COVER!$D42="","[Plan 32]",A_COVER!$D42)</f>
        <v>[Plan 32]</v>
      </c>
      <c r="AN5" s="114" t="str">
        <f>IF(A_COVER!$D43="","[Plan 33]",A_COVER!$D43)</f>
        <v>[Plan 33]</v>
      </c>
      <c r="AO5" s="114" t="str">
        <f>IF(A_COVER!$D44="","[Plan 34]",A_COVER!$D44)</f>
        <v>[Plan 34]</v>
      </c>
      <c r="AP5" s="113" t="str">
        <f>IF(A_COVER!$D45="","[Plan 35]",A_COVER!$D45)</f>
        <v>[Plan 35]</v>
      </c>
    </row>
    <row r="6" spans="1:42" ht="57" x14ac:dyDescent="0.25">
      <c r="A6" s="20" t="s">
        <v>198</v>
      </c>
      <c r="B6" s="20" t="s">
        <v>23</v>
      </c>
      <c r="C6" s="20" t="s">
        <v>23</v>
      </c>
      <c r="D6" s="20" t="s">
        <v>94</v>
      </c>
      <c r="E6" s="20" t="s">
        <v>23</v>
      </c>
      <c r="F6" s="20" t="s">
        <v>198</v>
      </c>
      <c r="G6" s="25" t="s">
        <v>399</v>
      </c>
      <c r="H6" s="131" t="s">
        <v>23</v>
      </c>
      <c r="I6" s="130" t="s">
        <v>23</v>
      </c>
      <c r="J6" s="130" t="s">
        <v>23</v>
      </c>
      <c r="K6" s="130" t="s">
        <v>23</v>
      </c>
      <c r="L6" s="130" t="s">
        <v>23</v>
      </c>
      <c r="M6" s="130" t="s">
        <v>23</v>
      </c>
      <c r="N6" s="130" t="s">
        <v>23</v>
      </c>
      <c r="O6" s="130" t="s">
        <v>23</v>
      </c>
      <c r="P6" s="130" t="s">
        <v>23</v>
      </c>
      <c r="Q6" s="130" t="s">
        <v>23</v>
      </c>
      <c r="R6" s="130" t="s">
        <v>23</v>
      </c>
      <c r="S6" s="130" t="s">
        <v>23</v>
      </c>
      <c r="T6" s="130" t="s">
        <v>23</v>
      </c>
      <c r="U6" s="130" t="s">
        <v>23</v>
      </c>
      <c r="V6" s="130" t="s">
        <v>23</v>
      </c>
      <c r="W6" s="130" t="s">
        <v>23</v>
      </c>
      <c r="X6" s="130" t="s">
        <v>23</v>
      </c>
      <c r="Y6" s="130" t="s">
        <v>23</v>
      </c>
      <c r="Z6" s="130" t="s">
        <v>23</v>
      </c>
      <c r="AA6" s="130" t="s">
        <v>23</v>
      </c>
      <c r="AB6" s="130" t="s">
        <v>23</v>
      </c>
      <c r="AC6" s="130" t="s">
        <v>23</v>
      </c>
      <c r="AD6" s="130" t="s">
        <v>23</v>
      </c>
      <c r="AE6" s="130" t="s">
        <v>23</v>
      </c>
      <c r="AF6" s="130" t="s">
        <v>23</v>
      </c>
      <c r="AG6" s="130" t="s">
        <v>23</v>
      </c>
      <c r="AH6" s="130" t="s">
        <v>23</v>
      </c>
      <c r="AI6" s="130" t="s">
        <v>23</v>
      </c>
      <c r="AJ6" s="130" t="s">
        <v>23</v>
      </c>
      <c r="AK6" s="130" t="s">
        <v>23</v>
      </c>
      <c r="AL6" s="130" t="s">
        <v>23</v>
      </c>
      <c r="AM6" s="130" t="s">
        <v>23</v>
      </c>
      <c r="AN6" s="130" t="s">
        <v>23</v>
      </c>
      <c r="AO6" s="130" t="s">
        <v>23</v>
      </c>
      <c r="AP6" s="129" t="s">
        <v>23</v>
      </c>
    </row>
    <row r="7" spans="1:42" x14ac:dyDescent="0.25">
      <c r="A7" s="338" t="s">
        <v>398</v>
      </c>
      <c r="B7" s="331"/>
      <c r="C7" s="332"/>
      <c r="D7" s="332"/>
      <c r="E7" s="332"/>
      <c r="F7" s="332"/>
      <c r="G7" s="339"/>
      <c r="H7" s="344"/>
      <c r="I7" s="345"/>
      <c r="J7" s="345"/>
      <c r="K7" s="345"/>
      <c r="L7" s="345"/>
      <c r="M7" s="345"/>
      <c r="N7" s="345"/>
      <c r="O7" s="345"/>
      <c r="P7" s="345"/>
      <c r="Q7" s="346"/>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7"/>
    </row>
    <row r="8" spans="1:42" s="2" customFormat="1" ht="28.5" x14ac:dyDescent="0.2">
      <c r="A8" s="67" t="s">
        <v>656</v>
      </c>
      <c r="B8" s="67"/>
      <c r="C8" s="128"/>
      <c r="D8" s="67"/>
      <c r="E8" s="67"/>
      <c r="F8" s="67"/>
      <c r="G8" s="127"/>
      <c r="H8" s="126"/>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4"/>
    </row>
    <row r="9" spans="1:42" s="2" customFormat="1" ht="14.25" x14ac:dyDescent="0.2">
      <c r="A9" s="67" t="s">
        <v>631</v>
      </c>
      <c r="B9" s="67"/>
      <c r="C9" s="67"/>
      <c r="D9" s="67"/>
      <c r="E9" s="67"/>
      <c r="F9" s="67"/>
      <c r="G9" s="127"/>
      <c r="H9" s="126"/>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4"/>
    </row>
    <row r="10" spans="1:42" ht="29.25" x14ac:dyDescent="0.25">
      <c r="A10" s="67" t="s">
        <v>603</v>
      </c>
      <c r="B10" s="87"/>
      <c r="C10" s="67"/>
      <c r="D10" s="87"/>
      <c r="E10" s="87"/>
      <c r="F10" s="87"/>
      <c r="G10" s="205"/>
      <c r="H10" s="206"/>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207"/>
    </row>
    <row r="11" spans="1:42" ht="12.75" customHeight="1" x14ac:dyDescent="0.25">
      <c r="A11" s="67" t="s">
        <v>583</v>
      </c>
      <c r="B11" s="87"/>
      <c r="C11" s="87"/>
      <c r="D11" s="87"/>
      <c r="E11" s="87"/>
      <c r="F11" s="87"/>
      <c r="G11" s="205"/>
      <c r="H11" s="206"/>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207"/>
    </row>
    <row r="12" spans="1:42" x14ac:dyDescent="0.25">
      <c r="A12" s="67" t="s">
        <v>567</v>
      </c>
      <c r="B12" s="87"/>
      <c r="C12" s="87"/>
      <c r="D12" s="87"/>
      <c r="E12" s="87"/>
      <c r="F12" s="87"/>
      <c r="G12" s="205"/>
      <c r="H12" s="206"/>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207"/>
    </row>
    <row r="13" spans="1:42" ht="29.25" x14ac:dyDescent="0.25">
      <c r="A13" s="67" t="s">
        <v>555</v>
      </c>
      <c r="B13" s="87"/>
      <c r="C13" s="87"/>
      <c r="D13" s="87"/>
      <c r="E13" s="87"/>
      <c r="F13" s="87"/>
      <c r="G13" s="205"/>
      <c r="H13" s="206"/>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207"/>
    </row>
    <row r="14" spans="1:42" x14ac:dyDescent="0.25">
      <c r="A14" s="67" t="s">
        <v>545</v>
      </c>
      <c r="B14" s="87"/>
      <c r="C14" s="87"/>
      <c r="D14" s="87"/>
      <c r="E14" s="87"/>
      <c r="F14" s="87"/>
      <c r="G14" s="205"/>
      <c r="H14" s="206"/>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207"/>
    </row>
    <row r="15" spans="1:42" x14ac:dyDescent="0.25">
      <c r="A15" s="67" t="s">
        <v>520</v>
      </c>
      <c r="B15" s="87"/>
      <c r="C15" s="87"/>
      <c r="D15" s="87"/>
      <c r="E15" s="87"/>
      <c r="F15" s="87"/>
      <c r="G15" s="205"/>
      <c r="H15" s="206"/>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207"/>
    </row>
    <row r="16" spans="1:42" x14ac:dyDescent="0.25">
      <c r="A16" s="87"/>
      <c r="B16" s="87"/>
      <c r="C16" s="87"/>
      <c r="D16" s="87"/>
      <c r="E16" s="87"/>
      <c r="F16" s="87"/>
      <c r="G16" s="205"/>
      <c r="H16" s="206"/>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207"/>
    </row>
    <row r="17" spans="1:42" x14ac:dyDescent="0.25">
      <c r="A17" s="87"/>
      <c r="B17" s="87"/>
      <c r="C17" s="87"/>
      <c r="D17" s="87"/>
      <c r="E17" s="87"/>
      <c r="F17" s="87"/>
      <c r="G17" s="205"/>
      <c r="H17" s="206"/>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207"/>
    </row>
    <row r="18" spans="1:42" x14ac:dyDescent="0.25">
      <c r="A18" s="87"/>
      <c r="B18" s="87"/>
      <c r="C18" s="87"/>
      <c r="D18" s="87"/>
      <c r="E18" s="87"/>
      <c r="F18" s="87"/>
      <c r="G18" s="205"/>
      <c r="H18" s="206"/>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207"/>
    </row>
    <row r="19" spans="1:42" x14ac:dyDescent="0.25">
      <c r="A19" s="87"/>
      <c r="B19" s="87"/>
      <c r="C19" s="87"/>
      <c r="D19" s="87"/>
      <c r="E19" s="87"/>
      <c r="F19" s="87"/>
      <c r="G19" s="205"/>
      <c r="H19" s="206"/>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207"/>
    </row>
    <row r="20" spans="1:42" x14ac:dyDescent="0.25">
      <c r="A20" s="87"/>
      <c r="B20" s="87"/>
      <c r="C20" s="87"/>
      <c r="D20" s="87"/>
      <c r="E20" s="87"/>
      <c r="F20" s="87"/>
      <c r="G20" s="205"/>
      <c r="H20" s="206"/>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207"/>
    </row>
    <row r="21" spans="1:42" x14ac:dyDescent="0.25">
      <c r="A21" s="87"/>
      <c r="B21" s="87"/>
      <c r="C21" s="87"/>
      <c r="D21" s="87"/>
      <c r="E21" s="87"/>
      <c r="F21" s="87"/>
      <c r="G21" s="205"/>
      <c r="H21" s="206"/>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207"/>
    </row>
    <row r="22" spans="1:42" x14ac:dyDescent="0.25">
      <c r="A22" s="87"/>
      <c r="B22" s="87"/>
      <c r="C22" s="87"/>
      <c r="D22" s="87"/>
      <c r="E22" s="87"/>
      <c r="F22" s="87"/>
      <c r="G22" s="205"/>
      <c r="H22" s="206"/>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207"/>
    </row>
    <row r="23" spans="1:42" x14ac:dyDescent="0.25">
      <c r="A23" s="87"/>
      <c r="B23" s="87"/>
      <c r="C23" s="87"/>
      <c r="D23" s="87"/>
      <c r="E23" s="87"/>
      <c r="F23" s="87"/>
      <c r="G23" s="205"/>
      <c r="H23" s="206"/>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207"/>
    </row>
    <row r="24" spans="1:42" x14ac:dyDescent="0.25">
      <c r="A24" s="87"/>
      <c r="B24" s="87"/>
      <c r="C24" s="87"/>
      <c r="D24" s="87"/>
      <c r="E24" s="87"/>
      <c r="F24" s="87"/>
      <c r="G24" s="205"/>
      <c r="H24" s="206"/>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207"/>
    </row>
    <row r="25" spans="1:42" x14ac:dyDescent="0.25">
      <c r="A25" s="87"/>
      <c r="B25" s="87"/>
      <c r="C25" s="87"/>
      <c r="D25" s="87"/>
      <c r="E25" s="87"/>
      <c r="F25" s="87"/>
      <c r="G25" s="205"/>
      <c r="H25" s="206"/>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207"/>
    </row>
    <row r="26" spans="1:42" x14ac:dyDescent="0.25">
      <c r="A26" s="87"/>
      <c r="B26" s="87"/>
      <c r="C26" s="87"/>
      <c r="D26" s="87"/>
      <c r="E26" s="87"/>
      <c r="F26" s="87"/>
      <c r="G26" s="205"/>
      <c r="H26" s="206"/>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207"/>
    </row>
    <row r="27" spans="1:42" x14ac:dyDescent="0.25">
      <c r="A27" s="87"/>
      <c r="B27" s="87"/>
      <c r="C27" s="87"/>
      <c r="D27" s="87"/>
      <c r="E27" s="87"/>
      <c r="F27" s="87"/>
      <c r="G27" s="205"/>
      <c r="H27" s="206"/>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207"/>
    </row>
    <row r="28" spans="1:42" x14ac:dyDescent="0.25">
      <c r="A28" s="87"/>
      <c r="B28" s="87"/>
      <c r="C28" s="87"/>
      <c r="D28" s="87"/>
      <c r="E28" s="87"/>
      <c r="F28" s="87"/>
      <c r="G28" s="205"/>
      <c r="H28" s="206"/>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207"/>
    </row>
    <row r="29" spans="1:42" x14ac:dyDescent="0.25">
      <c r="A29" s="87"/>
      <c r="B29" s="87"/>
      <c r="C29" s="87"/>
      <c r="D29" s="87"/>
      <c r="E29" s="87"/>
      <c r="F29" s="87"/>
      <c r="G29" s="205"/>
      <c r="H29" s="206"/>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207"/>
    </row>
    <row r="30" spans="1:42" x14ac:dyDescent="0.25">
      <c r="A30" s="87"/>
      <c r="B30" s="87"/>
      <c r="C30" s="87"/>
      <c r="D30" s="87"/>
      <c r="E30" s="87"/>
      <c r="F30" s="87"/>
      <c r="G30" s="205"/>
      <c r="H30" s="206"/>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207"/>
    </row>
    <row r="31" spans="1:42" x14ac:dyDescent="0.25">
      <c r="A31" s="87"/>
      <c r="B31" s="87"/>
      <c r="C31" s="87"/>
      <c r="D31" s="87"/>
      <c r="E31" s="87"/>
      <c r="F31" s="87"/>
      <c r="G31" s="205"/>
      <c r="H31" s="206"/>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207"/>
    </row>
    <row r="32" spans="1:42" x14ac:dyDescent="0.25">
      <c r="A32" s="87"/>
      <c r="B32" s="87"/>
      <c r="C32" s="87"/>
      <c r="D32" s="87"/>
      <c r="E32" s="87"/>
      <c r="F32" s="87"/>
      <c r="G32" s="205"/>
      <c r="H32" s="206"/>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207"/>
    </row>
    <row r="33" spans="1:42" x14ac:dyDescent="0.25">
      <c r="A33" s="87"/>
      <c r="B33" s="87"/>
      <c r="C33" s="87"/>
      <c r="D33" s="87"/>
      <c r="E33" s="87"/>
      <c r="F33" s="87"/>
      <c r="G33" s="205"/>
      <c r="H33" s="206"/>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207"/>
    </row>
    <row r="34" spans="1:42" x14ac:dyDescent="0.25">
      <c r="A34" s="87"/>
      <c r="B34" s="87"/>
      <c r="C34" s="87"/>
      <c r="D34" s="87"/>
      <c r="E34" s="87"/>
      <c r="F34" s="87"/>
      <c r="G34" s="205"/>
      <c r="H34" s="206"/>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207"/>
    </row>
    <row r="35" spans="1:42" x14ac:dyDescent="0.25">
      <c r="A35" s="87"/>
      <c r="B35" s="87"/>
      <c r="C35" s="87"/>
      <c r="D35" s="87"/>
      <c r="E35" s="87"/>
      <c r="F35" s="87"/>
      <c r="G35" s="205"/>
      <c r="H35" s="206"/>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207"/>
    </row>
    <row r="36" spans="1:42" x14ac:dyDescent="0.25">
      <c r="A36" s="87"/>
      <c r="B36" s="87"/>
      <c r="C36" s="87"/>
      <c r="D36" s="87"/>
      <c r="E36" s="87"/>
      <c r="F36" s="87"/>
      <c r="G36" s="205"/>
      <c r="H36" s="206"/>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207"/>
    </row>
    <row r="37" spans="1:42" x14ac:dyDescent="0.25">
      <c r="A37" s="87"/>
      <c r="B37" s="87"/>
      <c r="C37" s="87"/>
      <c r="D37" s="87"/>
      <c r="E37" s="87"/>
      <c r="F37" s="87"/>
      <c r="G37" s="205"/>
      <c r="H37" s="206"/>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207"/>
    </row>
    <row r="38" spans="1:42" x14ac:dyDescent="0.25">
      <c r="A38" s="87"/>
      <c r="B38" s="87"/>
      <c r="C38" s="87"/>
      <c r="D38" s="87"/>
      <c r="E38" s="87"/>
      <c r="F38" s="87"/>
      <c r="G38" s="205"/>
      <c r="H38" s="206"/>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207"/>
    </row>
    <row r="39" spans="1:42" x14ac:dyDescent="0.25">
      <c r="A39" s="87"/>
      <c r="B39" s="87"/>
      <c r="C39" s="87"/>
      <c r="D39" s="87"/>
      <c r="E39" s="87"/>
      <c r="F39" s="87"/>
      <c r="G39" s="205"/>
      <c r="H39" s="206"/>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207"/>
    </row>
    <row r="40" spans="1:42" x14ac:dyDescent="0.25">
      <c r="A40" s="87"/>
      <c r="B40" s="87"/>
      <c r="C40" s="87"/>
      <c r="D40" s="87"/>
      <c r="E40" s="87"/>
      <c r="F40" s="87"/>
      <c r="G40" s="205"/>
      <c r="H40" s="206"/>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207"/>
    </row>
    <row r="41" spans="1:42" x14ac:dyDescent="0.25">
      <c r="A41" s="87"/>
      <c r="B41" s="87"/>
      <c r="C41" s="87"/>
      <c r="D41" s="87"/>
      <c r="E41" s="87"/>
      <c r="F41" s="87"/>
      <c r="G41" s="205"/>
      <c r="H41" s="206"/>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207"/>
    </row>
    <row r="42" spans="1:42" x14ac:dyDescent="0.25">
      <c r="A42" s="87"/>
      <c r="B42" s="87"/>
      <c r="C42" s="87"/>
      <c r="D42" s="87"/>
      <c r="E42" s="87"/>
      <c r="F42" s="87"/>
      <c r="G42" s="205"/>
      <c r="H42" s="206"/>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207"/>
    </row>
    <row r="43" spans="1:42" x14ac:dyDescent="0.25">
      <c r="A43" s="87"/>
      <c r="B43" s="87"/>
      <c r="C43" s="87"/>
      <c r="D43" s="87"/>
      <c r="E43" s="87"/>
      <c r="F43" s="87"/>
      <c r="G43" s="205"/>
      <c r="H43" s="206"/>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207"/>
    </row>
    <row r="44" spans="1:42" x14ac:dyDescent="0.25">
      <c r="A44" s="87"/>
      <c r="B44" s="87"/>
      <c r="C44" s="87"/>
      <c r="D44" s="87"/>
      <c r="E44" s="87"/>
      <c r="F44" s="87"/>
      <c r="G44" s="205"/>
      <c r="H44" s="206"/>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207"/>
    </row>
    <row r="45" spans="1:42" x14ac:dyDescent="0.25">
      <c r="A45" s="87"/>
      <c r="B45" s="87"/>
      <c r="C45" s="87"/>
      <c r="D45" s="87"/>
      <c r="E45" s="87"/>
      <c r="F45" s="87"/>
      <c r="G45" s="205"/>
      <c r="H45" s="206"/>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207"/>
    </row>
    <row r="46" spans="1:42" x14ac:dyDescent="0.25">
      <c r="A46" s="87"/>
      <c r="B46" s="87"/>
      <c r="C46" s="87"/>
      <c r="D46" s="87"/>
      <c r="E46" s="87"/>
      <c r="F46" s="87"/>
      <c r="G46" s="205"/>
      <c r="H46" s="206"/>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207"/>
    </row>
    <row r="47" spans="1:42" x14ac:dyDescent="0.25">
      <c r="A47" s="87"/>
      <c r="B47" s="87"/>
      <c r="C47" s="87"/>
      <c r="D47" s="87"/>
      <c r="E47" s="87"/>
      <c r="F47" s="87"/>
      <c r="G47" s="205"/>
      <c r="H47" s="206"/>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207"/>
    </row>
    <row r="48" spans="1:42" x14ac:dyDescent="0.25">
      <c r="A48" s="87"/>
      <c r="B48" s="87"/>
      <c r="C48" s="87"/>
      <c r="D48" s="87"/>
      <c r="E48" s="87"/>
      <c r="F48" s="87"/>
      <c r="G48" s="205"/>
      <c r="H48" s="206"/>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207"/>
    </row>
    <row r="49" spans="1:42" x14ac:dyDescent="0.25">
      <c r="A49" s="87"/>
      <c r="B49" s="87"/>
      <c r="C49" s="87"/>
      <c r="D49" s="87"/>
      <c r="E49" s="87"/>
      <c r="F49" s="87"/>
      <c r="G49" s="205"/>
      <c r="H49" s="206"/>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207"/>
    </row>
    <row r="50" spans="1:42" x14ac:dyDescent="0.25">
      <c r="A50" s="87"/>
      <c r="B50" s="87"/>
      <c r="C50" s="87"/>
      <c r="D50" s="87"/>
      <c r="E50" s="87"/>
      <c r="F50" s="87"/>
      <c r="G50" s="205"/>
      <c r="H50" s="206"/>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207"/>
    </row>
    <row r="51" spans="1:42" x14ac:dyDescent="0.25">
      <c r="A51" s="87"/>
      <c r="B51" s="87"/>
      <c r="C51" s="87"/>
      <c r="D51" s="87"/>
      <c r="E51" s="87"/>
      <c r="F51" s="87"/>
      <c r="G51" s="205"/>
      <c r="H51" s="206"/>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207"/>
    </row>
    <row r="52" spans="1:42" x14ac:dyDescent="0.25">
      <c r="A52" s="87"/>
      <c r="B52" s="87"/>
      <c r="C52" s="87"/>
      <c r="D52" s="87"/>
      <c r="E52" s="87"/>
      <c r="F52" s="87"/>
      <c r="G52" s="205"/>
      <c r="H52" s="206"/>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207"/>
    </row>
    <row r="53" spans="1:42" x14ac:dyDescent="0.25">
      <c r="A53" s="87"/>
      <c r="B53" s="87"/>
      <c r="C53" s="87"/>
      <c r="D53" s="87"/>
      <c r="E53" s="87"/>
      <c r="F53" s="87"/>
      <c r="G53" s="205"/>
      <c r="H53" s="206"/>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207"/>
    </row>
    <row r="54" spans="1:42" x14ac:dyDescent="0.25">
      <c r="A54" s="87"/>
      <c r="B54" s="87"/>
      <c r="C54" s="87"/>
      <c r="D54" s="87"/>
      <c r="E54" s="87"/>
      <c r="F54" s="87"/>
      <c r="G54" s="205"/>
      <c r="H54" s="206"/>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207"/>
    </row>
    <row r="55" spans="1:42" x14ac:dyDescent="0.25">
      <c r="A55" s="87"/>
      <c r="B55" s="87"/>
      <c r="C55" s="87"/>
      <c r="D55" s="87"/>
      <c r="E55" s="87"/>
      <c r="F55" s="87"/>
      <c r="G55" s="205"/>
      <c r="H55" s="206"/>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207"/>
    </row>
    <row r="56" spans="1:42" x14ac:dyDescent="0.25">
      <c r="A56" s="87"/>
      <c r="B56" s="87"/>
      <c r="C56" s="87"/>
      <c r="D56" s="87"/>
      <c r="E56" s="87"/>
      <c r="F56" s="87"/>
      <c r="G56" s="205"/>
      <c r="H56" s="206"/>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207"/>
    </row>
    <row r="57" spans="1:42" x14ac:dyDescent="0.25">
      <c r="A57" s="87"/>
      <c r="B57" s="87"/>
      <c r="C57" s="87"/>
      <c r="D57" s="87"/>
      <c r="E57" s="87"/>
      <c r="F57" s="87"/>
      <c r="G57" s="205"/>
      <c r="H57" s="206"/>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207"/>
    </row>
    <row r="58" spans="1:42" x14ac:dyDescent="0.25">
      <c r="A58" s="87"/>
      <c r="B58" s="87"/>
      <c r="C58" s="87"/>
      <c r="D58" s="87"/>
      <c r="E58" s="87"/>
      <c r="F58" s="87"/>
      <c r="G58" s="205"/>
      <c r="H58" s="206"/>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207"/>
    </row>
    <row r="59" spans="1:42" x14ac:dyDescent="0.25">
      <c r="A59" s="87"/>
      <c r="B59" s="87"/>
      <c r="C59" s="87"/>
      <c r="D59" s="87"/>
      <c r="E59" s="87"/>
      <c r="F59" s="87"/>
      <c r="G59" s="205"/>
      <c r="H59" s="206"/>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207"/>
    </row>
    <row r="60" spans="1:42" x14ac:dyDescent="0.25">
      <c r="A60" s="87"/>
      <c r="B60" s="87"/>
      <c r="C60" s="87"/>
      <c r="D60" s="87"/>
      <c r="E60" s="87"/>
      <c r="F60" s="87"/>
      <c r="G60" s="205"/>
      <c r="H60" s="206"/>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207"/>
    </row>
    <row r="61" spans="1:42" x14ac:dyDescent="0.25">
      <c r="A61" s="87"/>
      <c r="B61" s="87"/>
      <c r="C61" s="87"/>
      <c r="D61" s="87"/>
      <c r="E61" s="87"/>
      <c r="F61" s="87"/>
      <c r="G61" s="205"/>
      <c r="H61" s="206"/>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207"/>
    </row>
    <row r="62" spans="1:42" x14ac:dyDescent="0.25">
      <c r="A62" s="87"/>
      <c r="B62" s="87"/>
      <c r="C62" s="87"/>
      <c r="D62" s="87"/>
      <c r="E62" s="87"/>
      <c r="F62" s="87"/>
      <c r="G62" s="205"/>
      <c r="H62" s="206"/>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207"/>
    </row>
    <row r="63" spans="1:42" x14ac:dyDescent="0.25">
      <c r="A63" s="87"/>
      <c r="B63" s="87"/>
      <c r="C63" s="87"/>
      <c r="D63" s="87"/>
      <c r="E63" s="87"/>
      <c r="F63" s="87"/>
      <c r="G63" s="205"/>
      <c r="H63" s="206"/>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207"/>
    </row>
    <row r="64" spans="1:42" x14ac:dyDescent="0.25">
      <c r="A64" s="87"/>
      <c r="B64" s="87"/>
      <c r="C64" s="87"/>
      <c r="D64" s="87"/>
      <c r="E64" s="87"/>
      <c r="F64" s="87"/>
      <c r="G64" s="205"/>
      <c r="H64" s="206"/>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207"/>
    </row>
    <row r="65" spans="1:42" x14ac:dyDescent="0.25">
      <c r="A65" s="87"/>
      <c r="B65" s="87"/>
      <c r="C65" s="87"/>
      <c r="D65" s="87"/>
      <c r="E65" s="87"/>
      <c r="F65" s="87"/>
      <c r="G65" s="205"/>
      <c r="H65" s="206"/>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207"/>
    </row>
    <row r="66" spans="1:42" x14ac:dyDescent="0.25">
      <c r="A66" s="87"/>
      <c r="B66" s="87"/>
      <c r="C66" s="87"/>
      <c r="D66" s="87"/>
      <c r="E66" s="87"/>
      <c r="F66" s="87"/>
      <c r="G66" s="205"/>
      <c r="H66" s="206"/>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207"/>
    </row>
    <row r="67" spans="1:42" x14ac:dyDescent="0.25">
      <c r="A67" s="87"/>
      <c r="B67" s="87"/>
      <c r="C67" s="87"/>
      <c r="D67" s="87"/>
      <c r="E67" s="87"/>
      <c r="F67" s="87"/>
      <c r="G67" s="205"/>
      <c r="H67" s="206"/>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207"/>
    </row>
    <row r="68" spans="1:42" x14ac:dyDescent="0.25">
      <c r="A68" s="87"/>
      <c r="B68" s="87"/>
      <c r="C68" s="87"/>
      <c r="D68" s="87"/>
      <c r="E68" s="87"/>
      <c r="F68" s="87"/>
      <c r="G68" s="205"/>
      <c r="H68" s="206"/>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207"/>
    </row>
    <row r="69" spans="1:42" x14ac:dyDescent="0.25">
      <c r="A69" s="87"/>
      <c r="B69" s="87"/>
      <c r="C69" s="87"/>
      <c r="D69" s="87"/>
      <c r="E69" s="87"/>
      <c r="F69" s="87"/>
      <c r="G69" s="205"/>
      <c r="H69" s="206"/>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207"/>
    </row>
    <row r="70" spans="1:42" x14ac:dyDescent="0.25">
      <c r="A70" s="87"/>
      <c r="B70" s="87"/>
      <c r="C70" s="87"/>
      <c r="D70" s="87"/>
      <c r="E70" s="87"/>
      <c r="F70" s="87"/>
      <c r="G70" s="205"/>
      <c r="H70" s="206"/>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207"/>
    </row>
    <row r="71" spans="1:42" x14ac:dyDescent="0.25">
      <c r="A71" s="87"/>
      <c r="B71" s="87"/>
      <c r="C71" s="87"/>
      <c r="D71" s="87"/>
      <c r="E71" s="87"/>
      <c r="F71" s="87"/>
      <c r="G71" s="205"/>
      <c r="H71" s="206"/>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207"/>
    </row>
    <row r="72" spans="1:42" x14ac:dyDescent="0.25">
      <c r="A72" s="87"/>
      <c r="B72" s="87"/>
      <c r="C72" s="87"/>
      <c r="D72" s="87"/>
      <c r="E72" s="87"/>
      <c r="F72" s="87"/>
      <c r="G72" s="205"/>
      <c r="H72" s="206"/>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207"/>
    </row>
    <row r="73" spans="1:42" x14ac:dyDescent="0.25">
      <c r="A73" s="87"/>
      <c r="B73" s="87"/>
      <c r="C73" s="87"/>
      <c r="D73" s="87"/>
      <c r="E73" s="87"/>
      <c r="F73" s="87"/>
      <c r="G73" s="205"/>
      <c r="H73" s="206"/>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207"/>
    </row>
    <row r="74" spans="1:42" x14ac:dyDescent="0.25">
      <c r="A74" s="87"/>
      <c r="B74" s="87"/>
      <c r="C74" s="87"/>
      <c r="D74" s="87"/>
      <c r="E74" s="87"/>
      <c r="F74" s="87"/>
      <c r="G74" s="205"/>
      <c r="H74" s="206"/>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207"/>
    </row>
    <row r="75" spans="1:42" x14ac:dyDescent="0.25">
      <c r="A75" s="87"/>
      <c r="B75" s="87"/>
      <c r="C75" s="87"/>
      <c r="D75" s="87"/>
      <c r="E75" s="87"/>
      <c r="F75" s="87"/>
      <c r="G75" s="205"/>
      <c r="H75" s="206"/>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207"/>
    </row>
    <row r="76" spans="1:42" x14ac:dyDescent="0.25">
      <c r="A76" s="87"/>
      <c r="B76" s="87"/>
      <c r="C76" s="87"/>
      <c r="D76" s="87"/>
      <c r="E76" s="87"/>
      <c r="F76" s="87"/>
      <c r="G76" s="205"/>
      <c r="H76" s="206"/>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207"/>
    </row>
    <row r="77" spans="1:42" x14ac:dyDescent="0.25">
      <c r="A77" s="87"/>
      <c r="B77" s="87"/>
      <c r="C77" s="87"/>
      <c r="D77" s="87"/>
      <c r="E77" s="87"/>
      <c r="F77" s="87"/>
      <c r="G77" s="205"/>
      <c r="H77" s="206"/>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207"/>
    </row>
    <row r="78" spans="1:42" x14ac:dyDescent="0.25">
      <c r="A78" s="87"/>
      <c r="B78" s="87"/>
      <c r="C78" s="87"/>
      <c r="D78" s="87"/>
      <c r="E78" s="87"/>
      <c r="F78" s="87"/>
      <c r="G78" s="205"/>
      <c r="H78" s="206"/>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207"/>
    </row>
    <row r="79" spans="1:42" x14ac:dyDescent="0.25">
      <c r="A79" s="87"/>
      <c r="B79" s="87"/>
      <c r="C79" s="87"/>
      <c r="D79" s="87"/>
      <c r="E79" s="87"/>
      <c r="F79" s="87"/>
      <c r="G79" s="205"/>
      <c r="H79" s="206"/>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207"/>
    </row>
    <row r="80" spans="1:42" x14ac:dyDescent="0.25">
      <c r="A80" s="87"/>
      <c r="B80" s="87"/>
      <c r="C80" s="87"/>
      <c r="D80" s="87"/>
      <c r="E80" s="87"/>
      <c r="F80" s="87"/>
      <c r="G80" s="205"/>
      <c r="H80" s="206"/>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207"/>
    </row>
    <row r="81" spans="1:42" x14ac:dyDescent="0.25">
      <c r="A81" s="87"/>
      <c r="B81" s="87"/>
      <c r="C81" s="87"/>
      <c r="D81" s="87"/>
      <c r="E81" s="87"/>
      <c r="F81" s="87"/>
      <c r="G81" s="205"/>
      <c r="H81" s="206"/>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207"/>
    </row>
    <row r="82" spans="1:42" x14ac:dyDescent="0.25">
      <c r="A82" s="87"/>
      <c r="B82" s="87"/>
      <c r="C82" s="87"/>
      <c r="D82" s="87"/>
      <c r="E82" s="87"/>
      <c r="F82" s="87"/>
      <c r="G82" s="205"/>
      <c r="H82" s="206"/>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207"/>
    </row>
    <row r="83" spans="1:42" x14ac:dyDescent="0.25">
      <c r="A83" s="87"/>
      <c r="B83" s="87"/>
      <c r="C83" s="87"/>
      <c r="D83" s="87"/>
      <c r="E83" s="87"/>
      <c r="F83" s="87"/>
      <c r="G83" s="205"/>
      <c r="H83" s="206"/>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207"/>
    </row>
    <row r="84" spans="1:42" x14ac:dyDescent="0.25">
      <c r="A84" s="87"/>
      <c r="B84" s="87"/>
      <c r="C84" s="87"/>
      <c r="D84" s="87"/>
      <c r="E84" s="87"/>
      <c r="F84" s="87"/>
      <c r="G84" s="205"/>
      <c r="H84" s="206"/>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207"/>
    </row>
    <row r="85" spans="1:42" x14ac:dyDescent="0.25">
      <c r="A85" s="87"/>
      <c r="B85" s="87"/>
      <c r="C85" s="87"/>
      <c r="D85" s="87"/>
      <c r="E85" s="87"/>
      <c r="F85" s="87"/>
      <c r="G85" s="205"/>
      <c r="H85" s="206"/>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207"/>
    </row>
    <row r="86" spans="1:42" x14ac:dyDescent="0.25">
      <c r="A86" s="87"/>
      <c r="B86" s="87"/>
      <c r="C86" s="87"/>
      <c r="D86" s="87"/>
      <c r="E86" s="87"/>
      <c r="F86" s="87"/>
      <c r="G86" s="205"/>
      <c r="H86" s="206"/>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207"/>
    </row>
    <row r="87" spans="1:42" x14ac:dyDescent="0.25">
      <c r="A87" s="87"/>
      <c r="B87" s="87"/>
      <c r="C87" s="87"/>
      <c r="D87" s="87"/>
      <c r="E87" s="87"/>
      <c r="F87" s="87"/>
      <c r="G87" s="205"/>
      <c r="H87" s="206"/>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207"/>
    </row>
    <row r="88" spans="1:42" x14ac:dyDescent="0.25">
      <c r="A88" s="87"/>
      <c r="B88" s="87"/>
      <c r="C88" s="87"/>
      <c r="D88" s="87"/>
      <c r="E88" s="87"/>
      <c r="F88" s="87"/>
      <c r="G88" s="205"/>
      <c r="H88" s="206"/>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207"/>
    </row>
    <row r="89" spans="1:42" x14ac:dyDescent="0.25">
      <c r="A89" s="87"/>
      <c r="B89" s="87"/>
      <c r="C89" s="87"/>
      <c r="D89" s="87"/>
      <c r="E89" s="87"/>
      <c r="F89" s="87"/>
      <c r="G89" s="205"/>
      <c r="H89" s="206"/>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207"/>
    </row>
    <row r="90" spans="1:42" x14ac:dyDescent="0.25">
      <c r="A90" s="87"/>
      <c r="B90" s="87"/>
      <c r="C90" s="87"/>
      <c r="D90" s="87"/>
      <c r="E90" s="87"/>
      <c r="F90" s="87"/>
      <c r="G90" s="205"/>
      <c r="H90" s="206"/>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207"/>
    </row>
    <row r="91" spans="1:42" x14ac:dyDescent="0.25">
      <c r="A91" s="87"/>
      <c r="B91" s="87"/>
      <c r="C91" s="87"/>
      <c r="D91" s="87"/>
      <c r="E91" s="87"/>
      <c r="F91" s="87"/>
      <c r="G91" s="205"/>
      <c r="H91" s="206"/>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207"/>
    </row>
    <row r="92" spans="1:42" x14ac:dyDescent="0.25">
      <c r="A92" s="87"/>
      <c r="B92" s="87"/>
      <c r="C92" s="87"/>
      <c r="D92" s="87"/>
      <c r="E92" s="87"/>
      <c r="F92" s="87"/>
      <c r="G92" s="205"/>
      <c r="H92" s="206"/>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207"/>
    </row>
    <row r="93" spans="1:42" x14ac:dyDescent="0.25">
      <c r="A93" s="87"/>
      <c r="B93" s="87"/>
      <c r="C93" s="87"/>
      <c r="D93" s="87"/>
      <c r="E93" s="87"/>
      <c r="F93" s="87"/>
      <c r="G93" s="205"/>
      <c r="H93" s="206"/>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207"/>
    </row>
    <row r="94" spans="1:42" x14ac:dyDescent="0.25">
      <c r="A94" s="87"/>
      <c r="B94" s="87"/>
      <c r="C94" s="87"/>
      <c r="D94" s="87"/>
      <c r="E94" s="87"/>
      <c r="F94" s="87"/>
      <c r="G94" s="205"/>
      <c r="H94" s="206"/>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207"/>
    </row>
    <row r="95" spans="1:42" x14ac:dyDescent="0.25">
      <c r="A95" s="87"/>
      <c r="B95" s="87"/>
      <c r="C95" s="87"/>
      <c r="D95" s="87"/>
      <c r="E95" s="87"/>
      <c r="F95" s="87"/>
      <c r="G95" s="205"/>
      <c r="H95" s="206"/>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207"/>
    </row>
    <row r="96" spans="1:42" x14ac:dyDescent="0.25">
      <c r="A96" s="87"/>
      <c r="B96" s="87"/>
      <c r="C96" s="87"/>
      <c r="D96" s="87"/>
      <c r="E96" s="87"/>
      <c r="F96" s="87"/>
      <c r="G96" s="205"/>
      <c r="H96" s="206"/>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207"/>
    </row>
    <row r="97" spans="1:42" x14ac:dyDescent="0.25">
      <c r="A97" s="87"/>
      <c r="B97" s="87"/>
      <c r="C97" s="87"/>
      <c r="D97" s="87"/>
      <c r="E97" s="87"/>
      <c r="F97" s="87"/>
      <c r="G97" s="205"/>
      <c r="H97" s="206"/>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207"/>
    </row>
    <row r="98" spans="1:42" x14ac:dyDescent="0.25">
      <c r="A98" s="87"/>
      <c r="B98" s="87"/>
      <c r="C98" s="87"/>
      <c r="D98" s="87"/>
      <c r="E98" s="87"/>
      <c r="F98" s="87"/>
      <c r="G98" s="205"/>
      <c r="H98" s="206"/>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207"/>
    </row>
    <row r="99" spans="1:42" x14ac:dyDescent="0.25">
      <c r="A99" s="87"/>
      <c r="B99" s="87"/>
      <c r="C99" s="87"/>
      <c r="D99" s="87"/>
      <c r="E99" s="87"/>
      <c r="F99" s="87"/>
      <c r="G99" s="205"/>
      <c r="H99" s="206"/>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207"/>
    </row>
    <row r="100" spans="1:42" x14ac:dyDescent="0.25">
      <c r="A100" s="87"/>
      <c r="B100" s="87"/>
      <c r="C100" s="87"/>
      <c r="D100" s="87"/>
      <c r="E100" s="87"/>
      <c r="F100" s="87"/>
      <c r="G100" s="205"/>
      <c r="H100" s="206"/>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207"/>
    </row>
    <row r="101" spans="1:42" ht="15.75" thickBot="1" x14ac:dyDescent="0.3">
      <c r="A101" s="208"/>
      <c r="B101" s="208"/>
      <c r="C101" s="208"/>
      <c r="D101" s="208"/>
      <c r="E101" s="208"/>
      <c r="F101" s="208"/>
      <c r="G101" s="209"/>
      <c r="H101" s="210"/>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2"/>
    </row>
  </sheetData>
  <mergeCells count="2">
    <mergeCell ref="A4:G4"/>
    <mergeCell ref="A2:G2"/>
  </mergeCell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x14:formula1>
            <xm:f>'Set values'!$AE$6:$AE$10</xm:f>
          </x14:formula1>
          <xm:sqref>F8:F101</xm:sqref>
        </x14:dataValidation>
        <x14:dataValidation type="list" allowBlank="1">
          <x14:formula1>
            <xm:f>'Set values'!$AC$6:$AC$13</xm:f>
          </x14:formula1>
          <xm:sqref>A8:A101</xm:sqref>
        </x14:dataValidation>
        <x14:dataValidation type="list" allowBlank="1" showInputMessage="1" showErrorMessage="1">
          <x14:formula1>
            <xm:f>'Set values'!$AD$6:$AD$7</xm:f>
          </x14:formula1>
          <xm:sqref>D8:D101</xm:sqref>
        </x14:dataValidation>
        <x14:dataValidation type="list" allowBlank="1" showInputMessage="1" showErrorMessage="1">
          <x14:formula1>
            <xm:f>'Set values'!#REF!</xm:f>
          </x14:formula1>
          <xm:sqref>H7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J109"/>
  <sheetViews>
    <sheetView topLeftCell="E1" zoomScale="85" zoomScaleNormal="85" workbookViewId="0">
      <pane ySplit="7" topLeftCell="A8" activePane="bottomLeft" state="frozen"/>
      <selection pane="bottomLeft" activeCell="A7" sqref="A7:J7"/>
    </sheetView>
  </sheetViews>
  <sheetFormatPr defaultRowHeight="15" x14ac:dyDescent="0.25"/>
  <cols>
    <col min="1" max="1" width="22.7109375" bestFit="1" customWidth="1"/>
    <col min="2" max="2" width="32.28515625" bestFit="1" customWidth="1"/>
    <col min="3" max="3" width="24.28515625" bestFit="1" customWidth="1"/>
    <col min="4" max="4" width="32.28515625" customWidth="1"/>
    <col min="5" max="5" width="44" style="135" customWidth="1"/>
    <col min="6" max="6" width="16.5703125" bestFit="1" customWidth="1"/>
    <col min="7" max="7" width="21.5703125" customWidth="1"/>
    <col min="8" max="8" width="17.7109375" customWidth="1"/>
    <col min="9" max="9" width="18.7109375" customWidth="1"/>
    <col min="10" max="10" width="22.28515625" customWidth="1"/>
  </cols>
  <sheetData>
    <row r="1" spans="1:10" ht="28.5" customHeight="1" x14ac:dyDescent="0.25">
      <c r="A1" s="39" t="s">
        <v>420</v>
      </c>
      <c r="B1" s="61"/>
    </row>
    <row r="2" spans="1:10" ht="15.75" customHeight="1" x14ac:dyDescent="0.25">
      <c r="A2" s="371" t="s">
        <v>842</v>
      </c>
      <c r="B2" s="371"/>
      <c r="C2" s="371"/>
      <c r="D2" s="371"/>
      <c r="E2" s="371"/>
      <c r="F2" s="371"/>
      <c r="G2" s="371"/>
      <c r="H2" s="371"/>
      <c r="I2" s="371"/>
      <c r="J2" s="371"/>
    </row>
    <row r="3" spans="1:10" ht="15.75" thickBot="1" x14ac:dyDescent="0.3"/>
    <row r="4" spans="1:10" ht="29.25" customHeight="1" x14ac:dyDescent="0.25">
      <c r="A4" s="368" t="s">
        <v>791</v>
      </c>
      <c r="B4" s="369"/>
      <c r="C4" s="369"/>
      <c r="D4" s="369"/>
      <c r="E4" s="369"/>
      <c r="F4" s="369"/>
      <c r="G4" s="369"/>
      <c r="H4" s="369"/>
      <c r="I4" s="369"/>
      <c r="J4" s="370"/>
    </row>
    <row r="5" spans="1:10" ht="86.25" customHeight="1" x14ac:dyDescent="0.25">
      <c r="A5" s="152" t="s">
        <v>406</v>
      </c>
      <c r="B5" s="151" t="s">
        <v>419</v>
      </c>
      <c r="C5" s="151" t="s">
        <v>418</v>
      </c>
      <c r="D5" s="150" t="s">
        <v>417</v>
      </c>
      <c r="E5" s="150" t="s">
        <v>416</v>
      </c>
      <c r="F5" s="150" t="s">
        <v>415</v>
      </c>
      <c r="G5" s="151" t="s">
        <v>414</v>
      </c>
      <c r="H5" s="151" t="s">
        <v>413</v>
      </c>
      <c r="I5" s="150" t="s">
        <v>412</v>
      </c>
      <c r="J5" s="149" t="s">
        <v>411</v>
      </c>
    </row>
    <row r="6" spans="1:10" s="148" customFormat="1" ht="42.75" x14ac:dyDescent="0.25">
      <c r="A6" s="34" t="s">
        <v>198</v>
      </c>
      <c r="B6" s="27" t="s">
        <v>198</v>
      </c>
      <c r="C6" s="27" t="s">
        <v>121</v>
      </c>
      <c r="D6" s="248" t="s">
        <v>410</v>
      </c>
      <c r="E6" s="27" t="s">
        <v>23</v>
      </c>
      <c r="F6" s="27" t="s">
        <v>125</v>
      </c>
      <c r="G6" s="27" t="s">
        <v>409</v>
      </c>
      <c r="H6" s="27" t="s">
        <v>72</v>
      </c>
      <c r="I6" s="27" t="s">
        <v>72</v>
      </c>
      <c r="J6" s="249" t="s">
        <v>94</v>
      </c>
    </row>
    <row r="7" spans="1:10" x14ac:dyDescent="0.25">
      <c r="A7" s="338" t="s">
        <v>408</v>
      </c>
      <c r="B7" s="331"/>
      <c r="C7" s="332"/>
      <c r="D7" s="332"/>
      <c r="E7" s="332"/>
      <c r="F7" s="332"/>
      <c r="G7" s="332"/>
      <c r="H7" s="332"/>
      <c r="I7" s="332"/>
      <c r="J7" s="339"/>
    </row>
    <row r="8" spans="1:10" s="1" customFormat="1" ht="14.25" x14ac:dyDescent="0.2">
      <c r="A8" s="142"/>
      <c r="B8" s="67"/>
      <c r="C8" s="67"/>
      <c r="D8" s="67"/>
      <c r="E8" s="67"/>
      <c r="F8" s="146"/>
      <c r="G8" s="145"/>
      <c r="H8" s="144"/>
      <c r="I8" s="144"/>
      <c r="J8" s="143"/>
    </row>
    <row r="9" spans="1:10" s="1" customFormat="1" ht="14.25" x14ac:dyDescent="0.2">
      <c r="A9" s="142"/>
      <c r="B9" s="67"/>
      <c r="C9" s="147"/>
      <c r="D9" s="67"/>
      <c r="E9" s="67"/>
      <c r="F9" s="146"/>
      <c r="G9" s="145"/>
      <c r="H9" s="144"/>
      <c r="I9" s="144"/>
      <c r="J9" s="143"/>
    </row>
    <row r="10" spans="1:10" s="1" customFormat="1" ht="14.25" x14ac:dyDescent="0.2">
      <c r="A10" s="142"/>
      <c r="B10" s="67"/>
      <c r="C10" s="67"/>
      <c r="D10" s="67"/>
      <c r="E10" s="67"/>
      <c r="F10" s="146"/>
      <c r="G10" s="145"/>
      <c r="H10" s="144"/>
      <c r="I10" s="144"/>
      <c r="J10" s="143"/>
    </row>
    <row r="11" spans="1:10" s="1" customFormat="1" ht="14.25" x14ac:dyDescent="0.2">
      <c r="A11" s="142"/>
      <c r="B11" s="67"/>
      <c r="C11" s="67"/>
      <c r="D11" s="67"/>
      <c r="E11" s="67"/>
      <c r="F11" s="146"/>
      <c r="G11" s="145"/>
      <c r="H11" s="144"/>
      <c r="I11" s="144"/>
      <c r="J11" s="143"/>
    </row>
    <row r="12" spans="1:10" s="1" customFormat="1" ht="14.25" x14ac:dyDescent="0.2">
      <c r="A12" s="142"/>
      <c r="B12" s="67"/>
      <c r="C12" s="67"/>
      <c r="D12" s="67"/>
      <c r="E12" s="67"/>
      <c r="F12" s="67"/>
      <c r="G12" s="141"/>
      <c r="H12" s="140"/>
      <c r="I12" s="140"/>
      <c r="J12" s="127"/>
    </row>
    <row r="13" spans="1:10" s="1" customFormat="1" ht="14.25" x14ac:dyDescent="0.2">
      <c r="A13" s="142"/>
      <c r="B13" s="67"/>
      <c r="C13" s="67"/>
      <c r="D13" s="67"/>
      <c r="E13" s="67"/>
      <c r="F13" s="67"/>
      <c r="G13" s="141"/>
      <c r="H13" s="140"/>
      <c r="I13" s="140"/>
      <c r="J13" s="127"/>
    </row>
    <row r="14" spans="1:10" s="1" customFormat="1" ht="14.25" x14ac:dyDescent="0.2">
      <c r="A14" s="142"/>
      <c r="B14" s="67"/>
      <c r="C14" s="67"/>
      <c r="D14" s="67"/>
      <c r="E14" s="67"/>
      <c r="F14" s="67"/>
      <c r="G14" s="141"/>
      <c r="H14" s="140"/>
      <c r="I14" s="140"/>
      <c r="J14" s="127"/>
    </row>
    <row r="15" spans="1:10" s="1" customFormat="1" ht="14.25" x14ac:dyDescent="0.2">
      <c r="A15" s="142"/>
      <c r="B15" s="67"/>
      <c r="C15" s="67"/>
      <c r="D15" s="67"/>
      <c r="E15" s="67"/>
      <c r="F15" s="67"/>
      <c r="G15" s="141"/>
      <c r="H15" s="140"/>
      <c r="I15" s="140"/>
      <c r="J15" s="127"/>
    </row>
    <row r="16" spans="1:10" s="1" customFormat="1" ht="14.25" x14ac:dyDescent="0.2">
      <c r="A16" s="142"/>
      <c r="B16" s="67"/>
      <c r="C16" s="67"/>
      <c r="D16" s="67"/>
      <c r="E16" s="67"/>
      <c r="F16" s="67"/>
      <c r="G16" s="141"/>
      <c r="H16" s="140"/>
      <c r="I16" s="140"/>
      <c r="J16" s="127"/>
    </row>
    <row r="17" spans="1:10" s="1" customFormat="1" ht="14.25" x14ac:dyDescent="0.2">
      <c r="A17" s="142"/>
      <c r="B17" s="67"/>
      <c r="C17" s="67"/>
      <c r="D17" s="67"/>
      <c r="E17" s="67"/>
      <c r="F17" s="67"/>
      <c r="G17" s="141"/>
      <c r="H17" s="140"/>
      <c r="I17" s="140"/>
      <c r="J17" s="127"/>
    </row>
    <row r="18" spans="1:10" s="1" customFormat="1" ht="14.25" x14ac:dyDescent="0.2">
      <c r="A18" s="142"/>
      <c r="B18" s="67"/>
      <c r="C18" s="67"/>
      <c r="D18" s="67"/>
      <c r="E18" s="67"/>
      <c r="F18" s="67"/>
      <c r="G18" s="141"/>
      <c r="H18" s="140"/>
      <c r="I18" s="140"/>
      <c r="J18" s="127"/>
    </row>
    <row r="19" spans="1:10" s="1" customFormat="1" ht="14.25" x14ac:dyDescent="0.2">
      <c r="A19" s="142"/>
      <c r="B19" s="67"/>
      <c r="C19" s="67"/>
      <c r="D19" s="67"/>
      <c r="E19" s="67"/>
      <c r="F19" s="67"/>
      <c r="G19" s="141"/>
      <c r="H19" s="140"/>
      <c r="I19" s="140"/>
      <c r="J19" s="127"/>
    </row>
    <row r="20" spans="1:10" s="1" customFormat="1" ht="14.25" x14ac:dyDescent="0.2">
      <c r="A20" s="142"/>
      <c r="B20" s="67"/>
      <c r="C20" s="67"/>
      <c r="D20" s="67"/>
      <c r="E20" s="67"/>
      <c r="F20" s="67"/>
      <c r="G20" s="141"/>
      <c r="H20" s="140"/>
      <c r="I20" s="140"/>
      <c r="J20" s="127"/>
    </row>
    <row r="21" spans="1:10" s="1" customFormat="1" ht="14.25" x14ac:dyDescent="0.2">
      <c r="A21" s="142"/>
      <c r="B21" s="67"/>
      <c r="C21" s="67"/>
      <c r="D21" s="67"/>
      <c r="E21" s="67"/>
      <c r="F21" s="67"/>
      <c r="G21" s="141"/>
      <c r="H21" s="140"/>
      <c r="I21" s="140"/>
      <c r="J21" s="127"/>
    </row>
    <row r="22" spans="1:10" s="1" customFormat="1" ht="14.25" x14ac:dyDescent="0.2">
      <c r="A22" s="142"/>
      <c r="B22" s="67"/>
      <c r="C22" s="67"/>
      <c r="D22" s="67"/>
      <c r="E22" s="67"/>
      <c r="F22" s="67"/>
      <c r="G22" s="141"/>
      <c r="H22" s="140"/>
      <c r="I22" s="140"/>
      <c r="J22" s="127"/>
    </row>
    <row r="23" spans="1:10" s="1" customFormat="1" ht="14.25" x14ac:dyDescent="0.2">
      <c r="A23" s="142"/>
      <c r="B23" s="67"/>
      <c r="C23" s="67"/>
      <c r="D23" s="67"/>
      <c r="E23" s="67"/>
      <c r="F23" s="67"/>
      <c r="G23" s="141"/>
      <c r="H23" s="140"/>
      <c r="I23" s="140"/>
      <c r="J23" s="127"/>
    </row>
    <row r="24" spans="1:10" s="1" customFormat="1" ht="14.25" x14ac:dyDescent="0.2">
      <c r="A24" s="142"/>
      <c r="B24" s="67"/>
      <c r="C24" s="128"/>
      <c r="D24" s="67"/>
      <c r="E24" s="67"/>
      <c r="F24" s="67"/>
      <c r="G24" s="141"/>
      <c r="H24" s="140"/>
      <c r="I24" s="140"/>
      <c r="J24" s="127"/>
    </row>
    <row r="25" spans="1:10" s="1" customFormat="1" ht="14.25" x14ac:dyDescent="0.2">
      <c r="A25" s="142"/>
      <c r="B25" s="67"/>
      <c r="C25" s="67"/>
      <c r="D25" s="67"/>
      <c r="E25" s="67"/>
      <c r="F25" s="67"/>
      <c r="G25" s="141"/>
      <c r="H25" s="140"/>
      <c r="I25" s="140"/>
      <c r="J25" s="127"/>
    </row>
    <row r="26" spans="1:10" s="1" customFormat="1" ht="14.25" x14ac:dyDescent="0.2">
      <c r="A26" s="142"/>
      <c r="B26" s="67"/>
      <c r="C26" s="67"/>
      <c r="D26" s="67"/>
      <c r="E26" s="67"/>
      <c r="F26" s="67"/>
      <c r="G26" s="141"/>
      <c r="H26" s="140"/>
      <c r="I26" s="140"/>
      <c r="J26" s="127"/>
    </row>
    <row r="27" spans="1:10" s="1" customFormat="1" ht="12.75" customHeight="1" x14ac:dyDescent="0.2">
      <c r="A27" s="142"/>
      <c r="B27" s="67"/>
      <c r="C27" s="67"/>
      <c r="D27" s="67"/>
      <c r="E27" s="67"/>
      <c r="F27" s="67"/>
      <c r="G27" s="141"/>
      <c r="H27" s="140"/>
      <c r="I27" s="140"/>
      <c r="J27" s="127"/>
    </row>
    <row r="28" spans="1:10" s="1" customFormat="1" ht="14.25" x14ac:dyDescent="0.2">
      <c r="A28" s="142"/>
      <c r="B28" s="67"/>
      <c r="C28" s="67"/>
      <c r="D28" s="67"/>
      <c r="E28" s="67"/>
      <c r="F28" s="67"/>
      <c r="G28" s="141"/>
      <c r="H28" s="140"/>
      <c r="I28" s="140"/>
      <c r="J28" s="127"/>
    </row>
    <row r="29" spans="1:10" s="1" customFormat="1" ht="14.25" x14ac:dyDescent="0.2">
      <c r="A29" s="142"/>
      <c r="B29" s="67"/>
      <c r="C29" s="67"/>
      <c r="D29" s="67"/>
      <c r="E29" s="67"/>
      <c r="F29" s="67"/>
      <c r="G29" s="141"/>
      <c r="H29" s="140"/>
      <c r="I29" s="140"/>
      <c r="J29" s="127"/>
    </row>
    <row r="30" spans="1:10" s="1" customFormat="1" ht="14.25" x14ac:dyDescent="0.2">
      <c r="A30" s="142"/>
      <c r="B30" s="67"/>
      <c r="C30" s="67"/>
      <c r="D30" s="67"/>
      <c r="E30" s="67"/>
      <c r="F30" s="67"/>
      <c r="G30" s="141"/>
      <c r="H30" s="140"/>
      <c r="I30" s="140"/>
      <c r="J30" s="127"/>
    </row>
    <row r="31" spans="1:10" s="1" customFormat="1" ht="14.25" x14ac:dyDescent="0.2">
      <c r="A31" s="142"/>
      <c r="B31" s="67"/>
      <c r="C31" s="67"/>
      <c r="D31" s="67"/>
      <c r="E31" s="67"/>
      <c r="F31" s="67"/>
      <c r="G31" s="141"/>
      <c r="H31" s="140"/>
      <c r="I31" s="140"/>
      <c r="J31" s="127"/>
    </row>
    <row r="32" spans="1:10" s="1" customFormat="1" ht="14.25" x14ac:dyDescent="0.2">
      <c r="A32" s="142"/>
      <c r="B32" s="67"/>
      <c r="C32" s="67"/>
      <c r="D32" s="67"/>
      <c r="E32" s="67"/>
      <c r="F32" s="67"/>
      <c r="G32" s="141"/>
      <c r="H32" s="140"/>
      <c r="I32" s="140"/>
      <c r="J32" s="127"/>
    </row>
    <row r="33" spans="1:10" s="1" customFormat="1" ht="14.25" x14ac:dyDescent="0.2">
      <c r="A33" s="142"/>
      <c r="B33" s="67"/>
      <c r="C33" s="67"/>
      <c r="D33" s="67"/>
      <c r="E33" s="67"/>
      <c r="F33" s="67"/>
      <c r="G33" s="141"/>
      <c r="H33" s="140"/>
      <c r="I33" s="140"/>
      <c r="J33" s="127"/>
    </row>
    <row r="34" spans="1:10" s="1" customFormat="1" ht="14.25" x14ac:dyDescent="0.2">
      <c r="A34" s="142"/>
      <c r="B34" s="67"/>
      <c r="C34" s="67"/>
      <c r="D34" s="67"/>
      <c r="E34" s="67"/>
      <c r="F34" s="67"/>
      <c r="G34" s="141"/>
      <c r="H34" s="140"/>
      <c r="I34" s="140"/>
      <c r="J34" s="127"/>
    </row>
    <row r="35" spans="1:10" s="1" customFormat="1" ht="14.25" x14ac:dyDescent="0.2">
      <c r="A35" s="142"/>
      <c r="B35" s="67"/>
      <c r="C35" s="67"/>
      <c r="D35" s="67"/>
      <c r="E35" s="67"/>
      <c r="F35" s="67"/>
      <c r="G35" s="141"/>
      <c r="H35" s="140"/>
      <c r="I35" s="140"/>
      <c r="J35" s="127"/>
    </row>
    <row r="36" spans="1:10" s="1" customFormat="1" ht="14.25" x14ac:dyDescent="0.2">
      <c r="A36" s="142"/>
      <c r="B36" s="67"/>
      <c r="C36" s="67"/>
      <c r="D36" s="67"/>
      <c r="E36" s="67"/>
      <c r="F36" s="67"/>
      <c r="G36" s="141"/>
      <c r="H36" s="140"/>
      <c r="I36" s="140"/>
      <c r="J36" s="127"/>
    </row>
    <row r="37" spans="1:10" s="1" customFormat="1" ht="14.25" x14ac:dyDescent="0.2">
      <c r="A37" s="142"/>
      <c r="B37" s="67"/>
      <c r="C37" s="67"/>
      <c r="D37" s="67"/>
      <c r="E37" s="67"/>
      <c r="F37" s="67"/>
      <c r="G37" s="141"/>
      <c r="H37" s="140"/>
      <c r="I37" s="140"/>
      <c r="J37" s="127"/>
    </row>
    <row r="38" spans="1:10" s="1" customFormat="1" ht="14.25" x14ac:dyDescent="0.2">
      <c r="A38" s="142"/>
      <c r="B38" s="67"/>
      <c r="C38" s="67"/>
      <c r="D38" s="67"/>
      <c r="E38" s="67"/>
      <c r="F38" s="67"/>
      <c r="G38" s="141"/>
      <c r="H38" s="140"/>
      <c r="I38" s="140"/>
      <c r="J38" s="127"/>
    </row>
    <row r="39" spans="1:10" s="1" customFormat="1" ht="14.25" x14ac:dyDescent="0.2">
      <c r="A39" s="142"/>
      <c r="B39" s="67"/>
      <c r="C39" s="67"/>
      <c r="D39" s="67"/>
      <c r="E39" s="67"/>
      <c r="F39" s="67"/>
      <c r="G39" s="141"/>
      <c r="H39" s="140"/>
      <c r="I39" s="140"/>
      <c r="J39" s="127"/>
    </row>
    <row r="40" spans="1:10" s="1" customFormat="1" ht="14.25" x14ac:dyDescent="0.2">
      <c r="A40" s="142"/>
      <c r="B40" s="67"/>
      <c r="C40" s="67"/>
      <c r="D40" s="67"/>
      <c r="E40" s="67"/>
      <c r="F40" s="67"/>
      <c r="G40" s="141"/>
      <c r="H40" s="140"/>
      <c r="I40" s="140"/>
      <c r="J40" s="127"/>
    </row>
    <row r="41" spans="1:10" s="1" customFormat="1" ht="14.25" x14ac:dyDescent="0.2">
      <c r="A41" s="142"/>
      <c r="B41" s="67"/>
      <c r="C41" s="67"/>
      <c r="D41" s="67"/>
      <c r="E41" s="67"/>
      <c r="F41" s="67"/>
      <c r="G41" s="141"/>
      <c r="H41" s="140"/>
      <c r="I41" s="140"/>
      <c r="J41" s="127"/>
    </row>
    <row r="42" spans="1:10" s="1" customFormat="1" ht="14.25" x14ac:dyDescent="0.2">
      <c r="A42" s="142"/>
      <c r="B42" s="67"/>
      <c r="C42" s="67"/>
      <c r="D42" s="67"/>
      <c r="E42" s="67"/>
      <c r="F42" s="67"/>
      <c r="G42" s="141"/>
      <c r="H42" s="140"/>
      <c r="I42" s="140"/>
      <c r="J42" s="127"/>
    </row>
    <row r="43" spans="1:10" s="1" customFormat="1" ht="14.25" x14ac:dyDescent="0.2">
      <c r="A43" s="142"/>
      <c r="B43" s="67"/>
      <c r="C43" s="67"/>
      <c r="D43" s="67"/>
      <c r="E43" s="67"/>
      <c r="F43" s="67"/>
      <c r="G43" s="141"/>
      <c r="H43" s="140"/>
      <c r="I43" s="140"/>
      <c r="J43" s="127"/>
    </row>
    <row r="44" spans="1:10" s="1" customFormat="1" ht="14.25" x14ac:dyDescent="0.2">
      <c r="A44" s="142"/>
      <c r="B44" s="67"/>
      <c r="C44" s="67"/>
      <c r="D44" s="67"/>
      <c r="E44" s="67"/>
      <c r="F44" s="67"/>
      <c r="G44" s="141"/>
      <c r="H44" s="140"/>
      <c r="I44" s="140"/>
      <c r="J44" s="127"/>
    </row>
    <row r="45" spans="1:10" s="1" customFormat="1" ht="14.25" x14ac:dyDescent="0.2">
      <c r="A45" s="142"/>
      <c r="B45" s="67"/>
      <c r="C45" s="67"/>
      <c r="D45" s="67"/>
      <c r="E45" s="67"/>
      <c r="F45" s="67"/>
      <c r="G45" s="141"/>
      <c r="H45" s="140"/>
      <c r="I45" s="140"/>
      <c r="J45" s="127"/>
    </row>
    <row r="46" spans="1:10" s="1" customFormat="1" ht="14.25" x14ac:dyDescent="0.2">
      <c r="A46" s="142"/>
      <c r="B46" s="67"/>
      <c r="C46" s="67"/>
      <c r="D46" s="67"/>
      <c r="E46" s="67"/>
      <c r="F46" s="67"/>
      <c r="G46" s="141"/>
      <c r="H46" s="140"/>
      <c r="I46" s="140"/>
      <c r="J46" s="127"/>
    </row>
    <row r="47" spans="1:10" s="1" customFormat="1" ht="14.25" x14ac:dyDescent="0.2">
      <c r="A47" s="142"/>
      <c r="B47" s="67"/>
      <c r="C47" s="67"/>
      <c r="D47" s="67"/>
      <c r="E47" s="67"/>
      <c r="F47" s="67"/>
      <c r="G47" s="141"/>
      <c r="H47" s="140"/>
      <c r="I47" s="140"/>
      <c r="J47" s="127"/>
    </row>
    <row r="48" spans="1:10" s="1" customFormat="1" ht="14.25" x14ac:dyDescent="0.2">
      <c r="A48" s="142"/>
      <c r="B48" s="67"/>
      <c r="C48" s="67"/>
      <c r="D48" s="67"/>
      <c r="E48" s="67"/>
      <c r="F48" s="67"/>
      <c r="G48" s="141"/>
      <c r="H48" s="140"/>
      <c r="I48" s="140"/>
      <c r="J48" s="127"/>
    </row>
    <row r="49" spans="1:10" s="1" customFormat="1" ht="14.25" x14ac:dyDescent="0.2">
      <c r="A49" s="142"/>
      <c r="B49" s="67"/>
      <c r="C49" s="67"/>
      <c r="D49" s="67"/>
      <c r="E49" s="67"/>
      <c r="F49" s="67"/>
      <c r="G49" s="141"/>
      <c r="H49" s="140"/>
      <c r="I49" s="140"/>
      <c r="J49" s="127"/>
    </row>
    <row r="50" spans="1:10" s="1" customFormat="1" ht="14.25" x14ac:dyDescent="0.2">
      <c r="A50" s="142"/>
      <c r="B50" s="67"/>
      <c r="C50" s="67"/>
      <c r="D50" s="67"/>
      <c r="E50" s="67"/>
      <c r="F50" s="67"/>
      <c r="G50" s="141"/>
      <c r="H50" s="140"/>
      <c r="I50" s="140"/>
      <c r="J50" s="127"/>
    </row>
    <row r="51" spans="1:10" s="1" customFormat="1" ht="14.25" x14ac:dyDescent="0.2">
      <c r="A51" s="142"/>
      <c r="B51" s="67"/>
      <c r="C51" s="67"/>
      <c r="D51" s="67"/>
      <c r="E51" s="67"/>
      <c r="F51" s="67"/>
      <c r="G51" s="141"/>
      <c r="H51" s="140"/>
      <c r="I51" s="140"/>
      <c r="J51" s="127"/>
    </row>
    <row r="52" spans="1:10" s="1" customFormat="1" ht="14.25" x14ac:dyDescent="0.2">
      <c r="A52" s="142"/>
      <c r="B52" s="67"/>
      <c r="C52" s="67"/>
      <c r="D52" s="67"/>
      <c r="E52" s="67"/>
      <c r="F52" s="67"/>
      <c r="G52" s="141"/>
      <c r="H52" s="140"/>
      <c r="I52" s="140"/>
      <c r="J52" s="127"/>
    </row>
    <row r="53" spans="1:10" s="1" customFormat="1" ht="14.25" x14ac:dyDescent="0.2">
      <c r="A53" s="142"/>
      <c r="B53" s="67"/>
      <c r="C53" s="67"/>
      <c r="D53" s="67"/>
      <c r="E53" s="67"/>
      <c r="F53" s="67"/>
      <c r="G53" s="141"/>
      <c r="H53" s="140"/>
      <c r="I53" s="140"/>
      <c r="J53" s="127"/>
    </row>
    <row r="54" spans="1:10" s="1" customFormat="1" ht="14.25" x14ac:dyDescent="0.2">
      <c r="A54" s="142"/>
      <c r="B54" s="67"/>
      <c r="C54" s="67"/>
      <c r="D54" s="67"/>
      <c r="E54" s="67"/>
      <c r="F54" s="67"/>
      <c r="G54" s="141"/>
      <c r="H54" s="140"/>
      <c r="I54" s="140"/>
      <c r="J54" s="127"/>
    </row>
    <row r="55" spans="1:10" s="1" customFormat="1" ht="14.25" x14ac:dyDescent="0.2">
      <c r="A55" s="142"/>
      <c r="B55" s="67"/>
      <c r="C55" s="67"/>
      <c r="D55" s="67"/>
      <c r="E55" s="67"/>
      <c r="F55" s="67"/>
      <c r="G55" s="141"/>
      <c r="H55" s="140"/>
      <c r="I55" s="140"/>
      <c r="J55" s="127"/>
    </row>
    <row r="56" spans="1:10" s="1" customFormat="1" ht="14.25" x14ac:dyDescent="0.2">
      <c r="A56" s="142"/>
      <c r="B56" s="67"/>
      <c r="C56" s="67"/>
      <c r="D56" s="67"/>
      <c r="E56" s="67"/>
      <c r="F56" s="67"/>
      <c r="G56" s="141"/>
      <c r="H56" s="140"/>
      <c r="I56" s="140"/>
      <c r="J56" s="127"/>
    </row>
    <row r="57" spans="1:10" s="1" customFormat="1" ht="14.25" x14ac:dyDescent="0.2">
      <c r="A57" s="142"/>
      <c r="B57" s="67"/>
      <c r="C57" s="67"/>
      <c r="D57" s="67"/>
      <c r="E57" s="67"/>
      <c r="F57" s="67"/>
      <c r="G57" s="141"/>
      <c r="H57" s="140"/>
      <c r="I57" s="140"/>
      <c r="J57" s="127"/>
    </row>
    <row r="58" spans="1:10" s="1" customFormat="1" ht="14.25" x14ac:dyDescent="0.2">
      <c r="A58" s="142"/>
      <c r="B58" s="67"/>
      <c r="C58" s="67"/>
      <c r="D58" s="67"/>
      <c r="E58" s="67"/>
      <c r="F58" s="67"/>
      <c r="G58" s="141"/>
      <c r="H58" s="140"/>
      <c r="I58" s="140"/>
      <c r="J58" s="127"/>
    </row>
    <row r="59" spans="1:10" s="1" customFormat="1" ht="14.25" x14ac:dyDescent="0.2">
      <c r="A59" s="142"/>
      <c r="B59" s="67"/>
      <c r="C59" s="67"/>
      <c r="D59" s="67"/>
      <c r="E59" s="67"/>
      <c r="F59" s="67"/>
      <c r="G59" s="141"/>
      <c r="H59" s="140"/>
      <c r="I59" s="140"/>
      <c r="J59" s="127"/>
    </row>
    <row r="60" spans="1:10" s="1" customFormat="1" ht="14.25" x14ac:dyDescent="0.2">
      <c r="A60" s="142"/>
      <c r="B60" s="67"/>
      <c r="C60" s="67"/>
      <c r="D60" s="67"/>
      <c r="E60" s="67"/>
      <c r="F60" s="67"/>
      <c r="G60" s="141"/>
      <c r="H60" s="140"/>
      <c r="I60" s="140"/>
      <c r="J60" s="127"/>
    </row>
    <row r="61" spans="1:10" s="1" customFormat="1" ht="14.25" x14ac:dyDescent="0.2">
      <c r="A61" s="142"/>
      <c r="B61" s="67"/>
      <c r="C61" s="67"/>
      <c r="D61" s="67"/>
      <c r="E61" s="67"/>
      <c r="F61" s="67"/>
      <c r="G61" s="141"/>
      <c r="H61" s="140"/>
      <c r="I61" s="140"/>
      <c r="J61" s="127"/>
    </row>
    <row r="62" spans="1:10" s="1" customFormat="1" ht="14.25" x14ac:dyDescent="0.2">
      <c r="A62" s="142"/>
      <c r="B62" s="67"/>
      <c r="C62" s="67"/>
      <c r="D62" s="67"/>
      <c r="E62" s="67"/>
      <c r="F62" s="67"/>
      <c r="G62" s="141"/>
      <c r="H62" s="140"/>
      <c r="I62" s="140"/>
      <c r="J62" s="127"/>
    </row>
    <row r="63" spans="1:10" s="1" customFormat="1" ht="14.25" x14ac:dyDescent="0.2">
      <c r="A63" s="142"/>
      <c r="B63" s="67"/>
      <c r="C63" s="67"/>
      <c r="D63" s="67"/>
      <c r="E63" s="67"/>
      <c r="F63" s="67"/>
      <c r="G63" s="141"/>
      <c r="H63" s="140"/>
      <c r="I63" s="140"/>
      <c r="J63" s="127"/>
    </row>
    <row r="64" spans="1:10" s="1" customFormat="1" ht="14.25" x14ac:dyDescent="0.2">
      <c r="A64" s="142"/>
      <c r="B64" s="67"/>
      <c r="C64" s="67"/>
      <c r="D64" s="67"/>
      <c r="E64" s="67"/>
      <c r="F64" s="67"/>
      <c r="G64" s="141"/>
      <c r="H64" s="140"/>
      <c r="I64" s="140"/>
      <c r="J64" s="127"/>
    </row>
    <row r="65" spans="1:10" s="1" customFormat="1" ht="14.25" x14ac:dyDescent="0.2">
      <c r="A65" s="142"/>
      <c r="B65" s="67"/>
      <c r="C65" s="67"/>
      <c r="D65" s="67"/>
      <c r="E65" s="67"/>
      <c r="F65" s="67"/>
      <c r="G65" s="141"/>
      <c r="H65" s="140"/>
      <c r="I65" s="140"/>
      <c r="J65" s="127"/>
    </row>
    <row r="66" spans="1:10" s="1" customFormat="1" ht="14.25" x14ac:dyDescent="0.2">
      <c r="A66" s="142"/>
      <c r="B66" s="67"/>
      <c r="C66" s="67"/>
      <c r="D66" s="67"/>
      <c r="E66" s="67"/>
      <c r="F66" s="67"/>
      <c r="G66" s="141"/>
      <c r="H66" s="140"/>
      <c r="I66" s="140"/>
      <c r="J66" s="127"/>
    </row>
    <row r="67" spans="1:10" s="1" customFormat="1" ht="14.25" x14ac:dyDescent="0.2">
      <c r="A67" s="142"/>
      <c r="B67" s="67"/>
      <c r="C67" s="67"/>
      <c r="D67" s="67"/>
      <c r="E67" s="67"/>
      <c r="F67" s="67"/>
      <c r="G67" s="141"/>
      <c r="H67" s="140"/>
      <c r="I67" s="140"/>
      <c r="J67" s="127"/>
    </row>
    <row r="68" spans="1:10" s="1" customFormat="1" ht="14.25" x14ac:dyDescent="0.2">
      <c r="A68" s="142"/>
      <c r="B68" s="67"/>
      <c r="C68" s="67"/>
      <c r="D68" s="67"/>
      <c r="E68" s="67"/>
      <c r="F68" s="67"/>
      <c r="G68" s="141"/>
      <c r="H68" s="140"/>
      <c r="I68" s="140"/>
      <c r="J68" s="127"/>
    </row>
    <row r="69" spans="1:10" s="1" customFormat="1" ht="14.25" x14ac:dyDescent="0.2">
      <c r="A69" s="142"/>
      <c r="B69" s="67"/>
      <c r="C69" s="67"/>
      <c r="D69" s="67"/>
      <c r="E69" s="67"/>
      <c r="F69" s="67"/>
      <c r="G69" s="141"/>
      <c r="H69" s="140"/>
      <c r="I69" s="140"/>
      <c r="J69" s="127"/>
    </row>
    <row r="70" spans="1:10" s="1" customFormat="1" ht="14.25" x14ac:dyDescent="0.2">
      <c r="A70" s="142"/>
      <c r="B70" s="67"/>
      <c r="C70" s="67"/>
      <c r="D70" s="67"/>
      <c r="E70" s="67"/>
      <c r="F70" s="67"/>
      <c r="G70" s="141"/>
      <c r="H70" s="140"/>
      <c r="I70" s="140"/>
      <c r="J70" s="127"/>
    </row>
    <row r="71" spans="1:10" s="1" customFormat="1" ht="14.25" x14ac:dyDescent="0.2">
      <c r="A71" s="142"/>
      <c r="B71" s="67"/>
      <c r="C71" s="67"/>
      <c r="D71" s="67"/>
      <c r="E71" s="67"/>
      <c r="F71" s="67"/>
      <c r="G71" s="141"/>
      <c r="H71" s="140"/>
      <c r="I71" s="140"/>
      <c r="J71" s="127"/>
    </row>
    <row r="72" spans="1:10" s="1" customFormat="1" ht="14.25" x14ac:dyDescent="0.2">
      <c r="A72" s="142"/>
      <c r="B72" s="67"/>
      <c r="C72" s="67"/>
      <c r="D72" s="67"/>
      <c r="E72" s="67"/>
      <c r="F72" s="67"/>
      <c r="G72" s="141"/>
      <c r="H72" s="140"/>
      <c r="I72" s="140"/>
      <c r="J72" s="127"/>
    </row>
    <row r="73" spans="1:10" s="1" customFormat="1" ht="14.25" x14ac:dyDescent="0.2">
      <c r="A73" s="142"/>
      <c r="B73" s="67"/>
      <c r="C73" s="67"/>
      <c r="D73" s="67"/>
      <c r="E73" s="67"/>
      <c r="F73" s="67"/>
      <c r="G73" s="141"/>
      <c r="H73" s="140"/>
      <c r="I73" s="140"/>
      <c r="J73" s="127"/>
    </row>
    <row r="74" spans="1:10" s="1" customFormat="1" ht="14.25" x14ac:dyDescent="0.2">
      <c r="A74" s="142"/>
      <c r="B74" s="67"/>
      <c r="C74" s="67"/>
      <c r="D74" s="67"/>
      <c r="E74" s="67"/>
      <c r="F74" s="67"/>
      <c r="G74" s="141"/>
      <c r="H74" s="140"/>
      <c r="I74" s="140"/>
      <c r="J74" s="127"/>
    </row>
    <row r="75" spans="1:10" s="1" customFormat="1" ht="14.25" x14ac:dyDescent="0.2">
      <c r="A75" s="142"/>
      <c r="B75" s="67"/>
      <c r="C75" s="67"/>
      <c r="D75" s="67"/>
      <c r="E75" s="67"/>
      <c r="F75" s="67"/>
      <c r="G75" s="141"/>
      <c r="H75" s="140"/>
      <c r="I75" s="140"/>
      <c r="J75" s="127"/>
    </row>
    <row r="76" spans="1:10" s="1" customFormat="1" ht="14.25" x14ac:dyDescent="0.2">
      <c r="A76" s="142"/>
      <c r="B76" s="67"/>
      <c r="C76" s="67"/>
      <c r="D76" s="67"/>
      <c r="E76" s="67"/>
      <c r="F76" s="67"/>
      <c r="G76" s="141"/>
      <c r="H76" s="140"/>
      <c r="I76" s="140"/>
      <c r="J76" s="127"/>
    </row>
    <row r="77" spans="1:10" s="1" customFormat="1" ht="14.25" x14ac:dyDescent="0.2">
      <c r="A77" s="142"/>
      <c r="B77" s="67"/>
      <c r="C77" s="67"/>
      <c r="D77" s="67"/>
      <c r="E77" s="67"/>
      <c r="F77" s="67"/>
      <c r="G77" s="141"/>
      <c r="H77" s="140"/>
      <c r="I77" s="140"/>
      <c r="J77" s="127"/>
    </row>
    <row r="78" spans="1:10" s="1" customFormat="1" ht="14.25" x14ac:dyDescent="0.2">
      <c r="A78" s="142"/>
      <c r="B78" s="67"/>
      <c r="C78" s="67"/>
      <c r="D78" s="67"/>
      <c r="E78" s="67"/>
      <c r="F78" s="67"/>
      <c r="G78" s="141"/>
      <c r="H78" s="140"/>
      <c r="I78" s="140"/>
      <c r="J78" s="127"/>
    </row>
    <row r="79" spans="1:10" s="1" customFormat="1" ht="14.25" x14ac:dyDescent="0.2">
      <c r="A79" s="142"/>
      <c r="B79" s="67"/>
      <c r="C79" s="67"/>
      <c r="D79" s="67"/>
      <c r="E79" s="67"/>
      <c r="F79" s="67"/>
      <c r="G79" s="141"/>
      <c r="H79" s="140"/>
      <c r="I79" s="140"/>
      <c r="J79" s="127"/>
    </row>
    <row r="80" spans="1:10" s="1" customFormat="1" ht="14.25" x14ac:dyDescent="0.2">
      <c r="A80" s="142"/>
      <c r="B80" s="67"/>
      <c r="C80" s="67"/>
      <c r="D80" s="67"/>
      <c r="E80" s="67"/>
      <c r="F80" s="67"/>
      <c r="G80" s="141"/>
      <c r="H80" s="140"/>
      <c r="I80" s="140"/>
      <c r="J80" s="127"/>
    </row>
    <row r="81" spans="1:10" s="1" customFormat="1" ht="14.25" x14ac:dyDescent="0.2">
      <c r="A81" s="142"/>
      <c r="B81" s="67"/>
      <c r="C81" s="67"/>
      <c r="D81" s="67"/>
      <c r="E81" s="67"/>
      <c r="F81" s="67"/>
      <c r="G81" s="141"/>
      <c r="H81" s="140"/>
      <c r="I81" s="140"/>
      <c r="J81" s="127"/>
    </row>
    <row r="82" spans="1:10" s="1" customFormat="1" ht="14.25" x14ac:dyDescent="0.2">
      <c r="A82" s="142"/>
      <c r="B82" s="67"/>
      <c r="C82" s="67"/>
      <c r="D82" s="67"/>
      <c r="E82" s="67"/>
      <c r="F82" s="67"/>
      <c r="G82" s="141"/>
      <c r="H82" s="140"/>
      <c r="I82" s="140"/>
      <c r="J82" s="127"/>
    </row>
    <row r="83" spans="1:10" s="1" customFormat="1" ht="14.25" x14ac:dyDescent="0.2">
      <c r="A83" s="142"/>
      <c r="B83" s="67"/>
      <c r="C83" s="67"/>
      <c r="D83" s="67"/>
      <c r="E83" s="67"/>
      <c r="F83" s="67"/>
      <c r="G83" s="141"/>
      <c r="H83" s="140"/>
      <c r="I83" s="140"/>
      <c r="J83" s="127"/>
    </row>
    <row r="84" spans="1:10" s="1" customFormat="1" ht="14.25" x14ac:dyDescent="0.2">
      <c r="A84" s="142"/>
      <c r="B84" s="67"/>
      <c r="C84" s="67"/>
      <c r="D84" s="67"/>
      <c r="E84" s="67"/>
      <c r="F84" s="67"/>
      <c r="G84" s="141"/>
      <c r="H84" s="140"/>
      <c r="I84" s="140"/>
      <c r="J84" s="127"/>
    </row>
    <row r="85" spans="1:10" s="1" customFormat="1" ht="14.25" x14ac:dyDescent="0.2">
      <c r="A85" s="142"/>
      <c r="B85" s="67"/>
      <c r="C85" s="67"/>
      <c r="D85" s="67"/>
      <c r="E85" s="67"/>
      <c r="F85" s="67"/>
      <c r="G85" s="141"/>
      <c r="H85" s="140"/>
      <c r="I85" s="140"/>
      <c r="J85" s="127"/>
    </row>
    <row r="86" spans="1:10" s="1" customFormat="1" ht="14.25" x14ac:dyDescent="0.2">
      <c r="A86" s="142"/>
      <c r="B86" s="67"/>
      <c r="C86" s="67"/>
      <c r="D86" s="67"/>
      <c r="E86" s="67"/>
      <c r="F86" s="67"/>
      <c r="G86" s="141"/>
      <c r="H86" s="140"/>
      <c r="I86" s="140"/>
      <c r="J86" s="127"/>
    </row>
    <row r="87" spans="1:10" s="1" customFormat="1" ht="14.25" x14ac:dyDescent="0.2">
      <c r="A87" s="142"/>
      <c r="B87" s="67"/>
      <c r="C87" s="67"/>
      <c r="D87" s="67"/>
      <c r="E87" s="67"/>
      <c r="F87" s="67"/>
      <c r="G87" s="141"/>
      <c r="H87" s="140"/>
      <c r="I87" s="140"/>
      <c r="J87" s="127"/>
    </row>
    <row r="88" spans="1:10" s="1" customFormat="1" ht="14.25" x14ac:dyDescent="0.2">
      <c r="A88" s="142"/>
      <c r="B88" s="67"/>
      <c r="C88" s="67"/>
      <c r="D88" s="67"/>
      <c r="E88" s="67"/>
      <c r="F88" s="67"/>
      <c r="G88" s="141"/>
      <c r="H88" s="140"/>
      <c r="I88" s="140"/>
      <c r="J88" s="127"/>
    </row>
    <row r="89" spans="1:10" s="1" customFormat="1" ht="14.25" x14ac:dyDescent="0.2">
      <c r="A89" s="142"/>
      <c r="B89" s="67"/>
      <c r="C89" s="67"/>
      <c r="D89" s="67"/>
      <c r="E89" s="67"/>
      <c r="F89" s="67"/>
      <c r="G89" s="141"/>
      <c r="H89" s="140"/>
      <c r="I89" s="140"/>
      <c r="J89" s="127"/>
    </row>
    <row r="90" spans="1:10" s="1" customFormat="1" ht="14.25" x14ac:dyDescent="0.2">
      <c r="A90" s="142"/>
      <c r="B90" s="67"/>
      <c r="C90" s="67"/>
      <c r="D90" s="67"/>
      <c r="E90" s="67"/>
      <c r="F90" s="67"/>
      <c r="G90" s="141"/>
      <c r="H90" s="140"/>
      <c r="I90" s="140"/>
      <c r="J90" s="127"/>
    </row>
    <row r="91" spans="1:10" s="1" customFormat="1" ht="14.25" x14ac:dyDescent="0.2">
      <c r="A91" s="142"/>
      <c r="B91" s="67"/>
      <c r="C91" s="67"/>
      <c r="D91" s="67"/>
      <c r="E91" s="67"/>
      <c r="F91" s="67"/>
      <c r="G91" s="141"/>
      <c r="H91" s="140"/>
      <c r="I91" s="140"/>
      <c r="J91" s="127"/>
    </row>
    <row r="92" spans="1:10" s="1" customFormat="1" ht="14.25" x14ac:dyDescent="0.2">
      <c r="A92" s="142"/>
      <c r="B92" s="67"/>
      <c r="C92" s="67"/>
      <c r="D92" s="67"/>
      <c r="E92" s="67"/>
      <c r="F92" s="67"/>
      <c r="G92" s="141"/>
      <c r="H92" s="140"/>
      <c r="I92" s="140"/>
      <c r="J92" s="127"/>
    </row>
    <row r="93" spans="1:10" s="1" customFormat="1" ht="14.25" x14ac:dyDescent="0.2">
      <c r="A93" s="142"/>
      <c r="B93" s="67"/>
      <c r="C93" s="67"/>
      <c r="D93" s="67"/>
      <c r="E93" s="67"/>
      <c r="F93" s="67"/>
      <c r="G93" s="141"/>
      <c r="H93" s="140"/>
      <c r="I93" s="140"/>
      <c r="J93" s="127"/>
    </row>
    <row r="94" spans="1:10" s="1" customFormat="1" ht="14.25" x14ac:dyDescent="0.2">
      <c r="A94" s="142"/>
      <c r="B94" s="67"/>
      <c r="C94" s="67"/>
      <c r="D94" s="67"/>
      <c r="E94" s="67"/>
      <c r="F94" s="67"/>
      <c r="G94" s="141"/>
      <c r="H94" s="140"/>
      <c r="I94" s="140"/>
      <c r="J94" s="127"/>
    </row>
    <row r="95" spans="1:10" s="1" customFormat="1" ht="14.25" x14ac:dyDescent="0.2">
      <c r="A95" s="142"/>
      <c r="B95" s="67"/>
      <c r="C95" s="67"/>
      <c r="D95" s="67"/>
      <c r="E95" s="67"/>
      <c r="F95" s="67"/>
      <c r="G95" s="141"/>
      <c r="H95" s="140"/>
      <c r="I95" s="140"/>
      <c r="J95" s="127"/>
    </row>
    <row r="96" spans="1:10" s="1" customFormat="1" ht="14.25" x14ac:dyDescent="0.2">
      <c r="A96" s="142"/>
      <c r="B96" s="67"/>
      <c r="C96" s="67"/>
      <c r="D96" s="67"/>
      <c r="E96" s="67"/>
      <c r="F96" s="67"/>
      <c r="G96" s="141"/>
      <c r="H96" s="140"/>
      <c r="I96" s="140"/>
      <c r="J96" s="127"/>
    </row>
    <row r="97" spans="1:10" s="1" customFormat="1" ht="14.25" x14ac:dyDescent="0.2">
      <c r="A97" s="142"/>
      <c r="B97" s="67"/>
      <c r="C97" s="67"/>
      <c r="D97" s="67"/>
      <c r="E97" s="67"/>
      <c r="F97" s="67"/>
      <c r="G97" s="141"/>
      <c r="H97" s="140"/>
      <c r="I97" s="140"/>
      <c r="J97" s="127"/>
    </row>
    <row r="98" spans="1:10" s="1" customFormat="1" ht="14.25" x14ac:dyDescent="0.2">
      <c r="A98" s="142"/>
      <c r="B98" s="67"/>
      <c r="C98" s="67"/>
      <c r="D98" s="67"/>
      <c r="E98" s="67"/>
      <c r="F98" s="67"/>
      <c r="G98" s="141"/>
      <c r="H98" s="140"/>
      <c r="I98" s="140"/>
      <c r="J98" s="127"/>
    </row>
    <row r="99" spans="1:10" s="1" customFormat="1" ht="14.25" x14ac:dyDescent="0.2">
      <c r="A99" s="142"/>
      <c r="B99" s="67"/>
      <c r="C99" s="67"/>
      <c r="D99" s="67"/>
      <c r="E99" s="67"/>
      <c r="F99" s="67"/>
      <c r="G99" s="141"/>
      <c r="H99" s="140"/>
      <c r="I99" s="140"/>
      <c r="J99" s="127"/>
    </row>
    <row r="100" spans="1:10" s="1" customFormat="1" ht="14.25" x14ac:dyDescent="0.2">
      <c r="A100" s="142"/>
      <c r="B100" s="67"/>
      <c r="C100" s="67"/>
      <c r="D100" s="67"/>
      <c r="E100" s="67"/>
      <c r="F100" s="67"/>
      <c r="G100" s="141"/>
      <c r="H100" s="140"/>
      <c r="I100" s="140"/>
      <c r="J100" s="127"/>
    </row>
    <row r="101" spans="1:10" s="1" customFormat="1" ht="14.25" x14ac:dyDescent="0.2">
      <c r="A101" s="142"/>
      <c r="B101" s="67"/>
      <c r="C101" s="67"/>
      <c r="D101" s="67"/>
      <c r="E101" s="67"/>
      <c r="F101" s="67"/>
      <c r="G101" s="141"/>
      <c r="H101" s="140"/>
      <c r="I101" s="140"/>
      <c r="J101" s="127"/>
    </row>
    <row r="102" spans="1:10" s="1" customFormat="1" ht="14.25" x14ac:dyDescent="0.2">
      <c r="A102" s="142"/>
      <c r="B102" s="67"/>
      <c r="C102" s="67"/>
      <c r="D102" s="67"/>
      <c r="E102" s="67"/>
      <c r="F102" s="67"/>
      <c r="G102" s="141"/>
      <c r="H102" s="140"/>
      <c r="I102" s="140"/>
      <c r="J102" s="127"/>
    </row>
    <row r="103" spans="1:10" s="1" customFormat="1" ht="14.25" x14ac:dyDescent="0.2">
      <c r="A103" s="142"/>
      <c r="B103" s="67"/>
      <c r="C103" s="67"/>
      <c r="D103" s="67"/>
      <c r="E103" s="67"/>
      <c r="F103" s="67"/>
      <c r="G103" s="141"/>
      <c r="H103" s="140"/>
      <c r="I103" s="140"/>
      <c r="J103" s="127"/>
    </row>
    <row r="104" spans="1:10" s="1" customFormat="1" ht="14.25" x14ac:dyDescent="0.2">
      <c r="A104" s="142"/>
      <c r="B104" s="67"/>
      <c r="C104" s="67"/>
      <c r="D104" s="67"/>
      <c r="E104" s="67"/>
      <c r="F104" s="67"/>
      <c r="G104" s="141"/>
      <c r="H104" s="140"/>
      <c r="I104" s="140"/>
      <c r="J104" s="127"/>
    </row>
    <row r="105" spans="1:10" s="1" customFormat="1" ht="14.25" x14ac:dyDescent="0.2">
      <c r="A105" s="142"/>
      <c r="B105" s="67"/>
      <c r="C105" s="67"/>
      <c r="D105" s="67"/>
      <c r="E105" s="67"/>
      <c r="F105" s="67"/>
      <c r="G105" s="141"/>
      <c r="H105" s="140"/>
      <c r="I105" s="140"/>
      <c r="J105" s="127"/>
    </row>
    <row r="106" spans="1:10" s="1" customFormat="1" ht="14.25" x14ac:dyDescent="0.2">
      <c r="A106" s="142"/>
      <c r="B106" s="67"/>
      <c r="C106" s="67"/>
      <c r="D106" s="67"/>
      <c r="E106" s="67"/>
      <c r="F106" s="67"/>
      <c r="G106" s="141"/>
      <c r="H106" s="140"/>
      <c r="I106" s="140"/>
      <c r="J106" s="127"/>
    </row>
    <row r="107" spans="1:10" s="1" customFormat="1" ht="14.25" x14ac:dyDescent="0.2">
      <c r="A107" s="142"/>
      <c r="B107" s="67"/>
      <c r="C107" s="67"/>
      <c r="D107" s="67"/>
      <c r="E107" s="67"/>
      <c r="F107" s="67"/>
      <c r="G107" s="141"/>
      <c r="H107" s="140"/>
      <c r="I107" s="140"/>
      <c r="J107" s="127"/>
    </row>
    <row r="108" spans="1:10" s="1" customFormat="1" ht="14.25" x14ac:dyDescent="0.2">
      <c r="A108" s="142"/>
      <c r="B108" s="67"/>
      <c r="C108" s="67"/>
      <c r="D108" s="67"/>
      <c r="E108" s="67"/>
      <c r="F108" s="67"/>
      <c r="G108" s="141"/>
      <c r="H108" s="140"/>
      <c r="I108" s="140"/>
      <c r="J108" s="127"/>
    </row>
    <row r="109" spans="1:10" s="1" customFormat="1" thickBot="1" x14ac:dyDescent="0.25">
      <c r="A109" s="139"/>
      <c r="B109" s="63"/>
      <c r="C109" s="63"/>
      <c r="D109" s="63"/>
      <c r="E109" s="63"/>
      <c r="F109" s="63"/>
      <c r="G109" s="138"/>
      <c r="H109" s="137"/>
      <c r="I109" s="137"/>
      <c r="J109" s="136"/>
    </row>
  </sheetData>
  <mergeCells count="2">
    <mergeCell ref="A4:J4"/>
    <mergeCell ref="A2:J2"/>
  </mergeCells>
  <dataValidations count="1">
    <dataValidation operator="greaterThan" allowBlank="1" showInputMessage="1" showErrorMessage="1" sqref="H8:I109"/>
  </dataValidation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A_COVER!$D$11:$D$45</xm:f>
          </x14:formula1>
          <xm:sqref>D8:D109</xm:sqref>
        </x14:dataValidation>
        <x14:dataValidation type="list" allowBlank="1" showInputMessage="1" showErrorMessage="1">
          <x14:formula1>
            <xm:f>'Set values'!$AI$6:$AI$7</xm:f>
          </x14:formula1>
          <xm:sqref>J8:J109</xm:sqref>
        </x14:dataValidation>
        <x14:dataValidation type="list" allowBlank="1" showInputMessage="1" prompt="To enter free text, select cell and type - do not click into cell">
          <x14:formula1>
            <xm:f>'Set values'!$AH$6:$AH$12</xm:f>
          </x14:formula1>
          <xm:sqref>C8:C109</xm:sqref>
        </x14:dataValidation>
        <x14:dataValidation type="list" allowBlank="1">
          <x14:formula1>
            <xm:f>'Set values'!$AG$6:$AG$12</xm:f>
          </x14:formula1>
          <xm:sqref>B8:B109</xm:sqref>
        </x14:dataValidation>
        <x14:dataValidation type="list" allowBlank="1">
          <x14:formula1>
            <xm:f>'Set values'!$AF$6:$AF$9</xm:f>
          </x14:formula1>
          <xm:sqref>A8:A109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A70D95EB657ED4DBC1718494A53CA23" ma:contentTypeVersion="21" ma:contentTypeDescription="Create a new document." ma:contentTypeScope="" ma:versionID="db69c095d38256affe4e5f584b02db37">
  <xsd:schema xmlns:xsd="http://www.w3.org/2001/XMLSchema" xmlns:xs="http://www.w3.org/2001/XMLSchema" xmlns:p="http://schemas.microsoft.com/office/2006/metadata/properties" xmlns:ns2="d365c545-46b1-4f2b-afa0-f6852a22939e" xmlns:ns3="144ea41b-304c-4c03-99c4-debb02094f92" targetNamespace="http://schemas.microsoft.com/office/2006/metadata/properties" ma:root="true" ma:fieldsID="675457e51bed47313de9e982f0e5a6c9" ns2:_="" ns3:_="">
    <xsd:import namespace="d365c545-46b1-4f2b-afa0-f6852a22939e"/>
    <xsd:import namespace="144ea41b-304c-4c03-99c4-debb02094f92"/>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65c545-46b1-4f2b-afa0-f6852a2293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44ea41b-304c-4c03-99c4-debb02094f92">CMCS-538132562-1859</_dlc_DocId>
    <_dlc_DocIdUrl xmlns="144ea41b-304c-4c03-99c4-debb02094f92">
      <Url>https://share.cms.gov/center/CMCS/DEHPG/DMCP/_layouts/15/DocIdRedir.aspx?ID=CMCS-538132562-1859</Url>
      <Description>CMCS-538132562-1859</Description>
    </_dlc_DocIdUrl>
  </documentManagement>
</p:properties>
</file>

<file path=customXml/item5.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F7E03245-52A1-43E5-B9A3-5FE70CF28385}">
  <ds:schemaRefs>
    <ds:schemaRef ds:uri="http://schemas.microsoft.com/sharepoint/events"/>
  </ds:schemaRefs>
</ds:datastoreItem>
</file>

<file path=customXml/itemProps2.xml><?xml version="1.0" encoding="utf-8"?>
<ds:datastoreItem xmlns:ds="http://schemas.openxmlformats.org/officeDocument/2006/customXml" ds:itemID="{B0980B00-9A32-4838-82BE-8779229C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65c545-46b1-4f2b-afa0-f6852a22939e"/>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BE56A6-9FD2-490D-A1B5-063C8777DF15}">
  <ds:schemaRefs>
    <ds:schemaRef ds:uri="http://schemas.microsoft.com/sharepoint/v3/contenttype/forms"/>
  </ds:schemaRefs>
</ds:datastoreItem>
</file>

<file path=customXml/itemProps4.xml><?xml version="1.0" encoding="utf-8"?>
<ds:datastoreItem xmlns:ds="http://schemas.openxmlformats.org/officeDocument/2006/customXml" ds:itemID="{91378FE6-7F50-4667-8513-AB3033929053}">
  <ds:schemaRefs>
    <ds:schemaRef ds:uri="d365c545-46b1-4f2b-afa0-f6852a22939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144ea41b-304c-4c03-99c4-debb02094f92"/>
    <ds:schemaRef ds:uri="http://www.w3.org/XML/1998/namespace"/>
  </ds:schemaRefs>
</ds:datastoreItem>
</file>

<file path=customXml/itemProps5.xml><?xml version="1.0" encoding="utf-8"?>
<ds:datastoreItem xmlns:ds="http://schemas.openxmlformats.org/officeDocument/2006/customXml" ds:itemID="{C2E50082-9E16-4E16-8E2E-005B6041BEB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Instructions</vt:lpstr>
      <vt:lpstr>A_COVER</vt:lpstr>
      <vt:lpstr>B_STATE_set-indc</vt:lpstr>
      <vt:lpstr>C1_PROG_set-indc</vt:lpstr>
      <vt:lpstr>C2_PROG_free-indc_accs</vt:lpstr>
      <vt:lpstr>D1_PLAN_set-indc</vt:lpstr>
      <vt:lpstr>D2_PLAN_free-indc_qual</vt:lpstr>
      <vt:lpstr>D3_PLAN_free-indc_sanc</vt:lpstr>
      <vt:lpstr>E_BSS_set-indc</vt:lpstr>
      <vt:lpstr>Glossary</vt:lpstr>
      <vt:lpstr>Crosswalk</vt:lpstr>
      <vt:lpstr>Set values</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Welsh</dc:creator>
  <cp:lastModifiedBy>Mitch Bryman</cp:lastModifiedBy>
  <dcterms:created xsi:type="dcterms:W3CDTF">2020-12-23T19:54:39Z</dcterms:created>
  <dcterms:modified xsi:type="dcterms:W3CDTF">2021-05-17T19:45:35Z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0x010100EA70D95EB657ED4DBC1718494A53CA23</vt:lpwstr>
  </property>
  <property fmtid="{D5CDD505-2E9C-101B-9397-08002B2CF9AE}" pid="3" name="_dlc_DocIdItemGuid">
    <vt:lpwstr>38a7dd95-45b6-4a0c-b2cc-0a28fcce89f4</vt:lpwstr>
  </property>
</Properties>
</file>