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O OA\Federal Register\Information Collection Request-ICR\0551-0004 - CCC Export Credit Guarantee Program (GSM-102)\2020\Cost Burden Worksheet\"/>
    </mc:Choice>
  </mc:AlternateContent>
  <xr:revisionPtr revIDLastSave="0" documentId="8_{08FAD84F-A927-4B32-AB4B-69327799233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SM-102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4" l="1"/>
  <c r="K36" i="4"/>
  <c r="F36" i="4" l="1"/>
  <c r="C36" i="4"/>
  <c r="D18" i="4" l="1"/>
  <c r="D28" i="4"/>
  <c r="D24" i="4"/>
  <c r="D22" i="4"/>
  <c r="D16" i="4"/>
  <c r="D12" i="4"/>
  <c r="G28" i="4" l="1"/>
  <c r="G24" i="4"/>
  <c r="E18" i="4"/>
  <c r="G18" i="4" s="1"/>
  <c r="J12" i="4"/>
  <c r="G12" i="4"/>
  <c r="H6" i="4" l="1"/>
  <c r="J16" i="4" l="1"/>
  <c r="G16" i="4"/>
  <c r="J10" i="4"/>
  <c r="K16" i="4" l="1"/>
  <c r="E10" i="4"/>
  <c r="G10" i="4" s="1"/>
  <c r="K10" i="4" s="1"/>
  <c r="J8" i="4"/>
  <c r="E8" i="4"/>
  <c r="J24" i="4"/>
  <c r="J18" i="4"/>
  <c r="E6" i="4"/>
  <c r="J6" i="4"/>
  <c r="E32" i="4"/>
  <c r="G32" i="4" s="1"/>
  <c r="E34" i="4"/>
  <c r="G34" i="4" s="1"/>
  <c r="J22" i="4"/>
  <c r="J28" i="4"/>
  <c r="J32" i="4"/>
  <c r="J34" i="4"/>
  <c r="G6" i="4" l="1"/>
  <c r="K6" i="4" s="1"/>
  <c r="K18" i="4"/>
  <c r="G8" i="4"/>
  <c r="K24" i="4"/>
  <c r="K12" i="4"/>
  <c r="K32" i="4"/>
  <c r="K28" i="4"/>
  <c r="J36" i="4"/>
  <c r="K34" i="4"/>
  <c r="K8" i="4" l="1"/>
  <c r="E36" i="4"/>
  <c r="D36" i="4" s="1"/>
  <c r="G22" i="4"/>
  <c r="K22" i="4" s="1"/>
</calcChain>
</file>

<file path=xl/sharedStrings.xml><?xml version="1.0" encoding="utf-8"?>
<sst xmlns="http://schemas.openxmlformats.org/spreadsheetml/2006/main" count="68" uniqueCount="57">
  <si>
    <t>Number of respondents</t>
  </si>
  <si>
    <t>Application for payment guarantee</t>
  </si>
  <si>
    <t>Payment guarantee amendments</t>
  </si>
  <si>
    <t>Notices of default</t>
  </si>
  <si>
    <t>Claims for loss</t>
  </si>
  <si>
    <t xml:space="preserve"> </t>
  </si>
  <si>
    <t xml:space="preserve">TOTAL </t>
  </si>
  <si>
    <t>Number of Recordkeepers</t>
  </si>
  <si>
    <t>Section of Regulations</t>
  </si>
  <si>
    <t>Estimated annual responses per respondent</t>
  </si>
  <si>
    <t>A</t>
  </si>
  <si>
    <t>B</t>
  </si>
  <si>
    <t>C</t>
  </si>
  <si>
    <t>Total annual responses
(A x B)</t>
  </si>
  <si>
    <t>Estimated hours per response</t>
  </si>
  <si>
    <t>D</t>
  </si>
  <si>
    <t>Total annual burden hours
(C x D)</t>
  </si>
  <si>
    <t>E</t>
  </si>
  <si>
    <t>F</t>
  </si>
  <si>
    <t>G</t>
  </si>
  <si>
    <t>H</t>
  </si>
  <si>
    <t>I</t>
  </si>
  <si>
    <t>Total annual recordkeeping hours
(F x G)</t>
  </si>
  <si>
    <t>TOTAL ANNUAL BURDEN
(E + H)</t>
  </si>
  <si>
    <t>1493.30(a)</t>
  </si>
  <si>
    <t>1493.40/50</t>
  </si>
  <si>
    <t>Notices of assignment</t>
  </si>
  <si>
    <t>Note:  System does not hold amendment status.  It moves to completed or closed.</t>
  </si>
  <si>
    <t xml:space="preserve">Annual hours per Recordkeeper </t>
  </si>
  <si>
    <t>1493.60</t>
  </si>
  <si>
    <t>1493.70</t>
  </si>
  <si>
    <t>1493.80</t>
  </si>
  <si>
    <t>1493.100</t>
  </si>
  <si>
    <t>1493.110</t>
  </si>
  <si>
    <t>1493.120</t>
  </si>
  <si>
    <t>1493.130</t>
  </si>
  <si>
    <t>1493.160</t>
  </si>
  <si>
    <t>1493.170</t>
  </si>
  <si>
    <t>.25 = 15 mins</t>
  </si>
  <si>
    <t>.16 = 10 mins</t>
  </si>
  <si>
    <t>.08 = 5 mins</t>
  </si>
  <si>
    <t>.50 = 30 mins</t>
  </si>
  <si>
    <t>.75 = 45 mins</t>
  </si>
  <si>
    <t>1 = 60 mins</t>
  </si>
  <si>
    <t>Info for Exporter Participation</t>
  </si>
  <si>
    <t>Info for U.S. &amp; Foreign Financial Institution Participation (FI)</t>
  </si>
  <si>
    <t>Certifications required from U.S. &amp; Foreign FI &amp; Exporters</t>
  </si>
  <si>
    <t>Certifications Required from Exporters for obtaining Payment Guarantee</t>
  </si>
  <si>
    <t>Payment of guarantee fees</t>
  </si>
  <si>
    <t xml:space="preserve">Evidence of Export reports </t>
  </si>
  <si>
    <t>2018 - 2020
Information Collected</t>
  </si>
  <si>
    <t xml:space="preserve">   Submitted on-line (100%)</t>
  </si>
  <si>
    <t xml:space="preserve">Hour Burden for Collection of Information:  GSM-102 Program  </t>
  </si>
  <si>
    <t>H / C = Estimated Annual Recordkeeping Time per Response used for the Burden Estimates for 2020 worksheet.</t>
  </si>
  <si>
    <t>Percentage of responses collected electronically =  100%</t>
  </si>
  <si>
    <t>R:\\_Trade Programs\_Credit Programs\Paperwork Reduction\GSM-102 Renewal 2020\2020_GSM-102 Burden Hour Table v2</t>
  </si>
  <si>
    <t>Public burden for collections is estimated to average .2776 hours per GSM-102 respondent (1129.52 / 4,066.5)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</si>
</sst>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/dd/yy;@"/>
    <numFmt numFmtId="166" formatCode="#,##0.0000"/>
  </numFmts>
  <fonts count="2" x14ac:knownFonts="1">
    <font>
      <sz val="10"/>
      <name val="Arial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166" fontId="1" fillId="0" borderId="1" xfId="0" applyNumberFormat="1" applyFont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pane ySplit="4" topLeftCell="A5" activePane="bottomLeft" state="frozen"/>
      <selection pane="bottomLeft" sqref="A1:K2"/>
    </sheetView>
  </sheetViews>
  <sheetFormatPr defaultColWidth="9.1796875" defaultRowHeight="15" x14ac:dyDescent="0.3"/>
  <cols>
    <col min="1" max="1" width="15.26953125" style="1" customWidth="1"/>
    <col min="2" max="2" width="34.26953125" style="1" customWidth="1"/>
    <col min="3" max="3" width="14.1796875" style="1" customWidth="1"/>
    <col min="4" max="4" width="17.26953125" style="1" customWidth="1"/>
    <col min="5" max="5" width="14.81640625" style="4" customWidth="1"/>
    <col min="6" max="6" width="14.26953125" style="1" customWidth="1"/>
    <col min="7" max="7" width="15" style="1" customWidth="1"/>
    <col min="8" max="8" width="15.7265625" style="4" customWidth="1"/>
    <col min="9" max="9" width="15.453125" style="5" customWidth="1"/>
    <col min="10" max="10" width="17.1796875" style="1" customWidth="1"/>
    <col min="11" max="11" width="12.453125" style="1" customWidth="1"/>
    <col min="12" max="16384" width="9.1796875" style="1"/>
  </cols>
  <sheetData>
    <row r="1" spans="1:11" ht="32.25" customHeight="1" x14ac:dyDescent="0.3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" customFormat="1" x14ac:dyDescent="0.3">
      <c r="A3" s="19"/>
      <c r="B3" s="19"/>
      <c r="C3" s="19" t="s">
        <v>10</v>
      </c>
      <c r="D3" s="19" t="s">
        <v>11</v>
      </c>
      <c r="E3" s="20" t="s">
        <v>12</v>
      </c>
      <c r="F3" s="19" t="s">
        <v>15</v>
      </c>
      <c r="G3" s="19" t="s">
        <v>17</v>
      </c>
      <c r="H3" s="20" t="s">
        <v>18</v>
      </c>
      <c r="I3" s="21" t="s">
        <v>19</v>
      </c>
      <c r="J3" s="19" t="s">
        <v>20</v>
      </c>
      <c r="K3" s="19" t="s">
        <v>21</v>
      </c>
    </row>
    <row r="4" spans="1:11" s="2" customFormat="1" ht="60" x14ac:dyDescent="0.3">
      <c r="A4" s="16" t="s">
        <v>8</v>
      </c>
      <c r="B4" s="23" t="s">
        <v>50</v>
      </c>
      <c r="C4" s="16" t="s">
        <v>0</v>
      </c>
      <c r="D4" s="16" t="s">
        <v>9</v>
      </c>
      <c r="E4" s="17" t="s">
        <v>13</v>
      </c>
      <c r="F4" s="16" t="s">
        <v>14</v>
      </c>
      <c r="G4" s="16" t="s">
        <v>16</v>
      </c>
      <c r="H4" s="17" t="s">
        <v>7</v>
      </c>
      <c r="I4" s="18" t="s">
        <v>28</v>
      </c>
      <c r="J4" s="16" t="s">
        <v>22</v>
      </c>
      <c r="K4" s="16" t="s">
        <v>23</v>
      </c>
    </row>
    <row r="6" spans="1:11" x14ac:dyDescent="0.3">
      <c r="A6" s="12" t="s">
        <v>24</v>
      </c>
      <c r="B6" s="6" t="s">
        <v>44</v>
      </c>
      <c r="C6" s="22">
        <v>22</v>
      </c>
      <c r="D6" s="7">
        <v>1</v>
      </c>
      <c r="E6" s="7">
        <f>+C6*D6</f>
        <v>22</v>
      </c>
      <c r="F6" s="7">
        <v>0.5</v>
      </c>
      <c r="G6" s="7">
        <f>+E6*F6</f>
        <v>11</v>
      </c>
      <c r="H6" s="7">
        <f>+C6</f>
        <v>22</v>
      </c>
      <c r="I6" s="7">
        <v>0.08</v>
      </c>
      <c r="J6" s="7">
        <f>+H6*I6</f>
        <v>1.76</v>
      </c>
      <c r="K6" s="7">
        <f>+G6+J6</f>
        <v>12.76</v>
      </c>
    </row>
    <row r="7" spans="1:11" x14ac:dyDescent="0.3">
      <c r="A7" s="12"/>
      <c r="B7" s="6"/>
      <c r="C7" s="7"/>
      <c r="D7" s="7"/>
      <c r="E7" s="7"/>
      <c r="F7" s="7"/>
      <c r="G7" s="7"/>
      <c r="H7" s="7"/>
      <c r="I7" s="7"/>
      <c r="J7" s="7"/>
      <c r="K7" s="7"/>
    </row>
    <row r="8" spans="1:11" ht="30" x14ac:dyDescent="0.3">
      <c r="A8" s="12" t="s">
        <v>25</v>
      </c>
      <c r="B8" s="8" t="s">
        <v>45</v>
      </c>
      <c r="C8" s="22">
        <v>25</v>
      </c>
      <c r="D8" s="7">
        <v>1</v>
      </c>
      <c r="E8" s="7">
        <f>+C8*D8</f>
        <v>25</v>
      </c>
      <c r="F8" s="7">
        <v>1</v>
      </c>
      <c r="G8" s="7">
        <f>+E8*F8</f>
        <v>25</v>
      </c>
      <c r="H8" s="7">
        <v>25</v>
      </c>
      <c r="I8" s="7">
        <v>0.08</v>
      </c>
      <c r="J8" s="7">
        <f>+H8*I8</f>
        <v>2</v>
      </c>
      <c r="K8" s="7">
        <f>+G8+J8</f>
        <v>27</v>
      </c>
    </row>
    <row r="9" spans="1:11" x14ac:dyDescent="0.3">
      <c r="A9" s="12"/>
      <c r="B9" s="6"/>
      <c r="C9" s="7"/>
      <c r="D9" s="7"/>
      <c r="E9" s="7"/>
      <c r="F9" s="7"/>
      <c r="G9" s="7"/>
      <c r="H9" s="7"/>
      <c r="I9" s="7"/>
      <c r="J9" s="7"/>
      <c r="K9" s="7"/>
    </row>
    <row r="10" spans="1:11" ht="30" x14ac:dyDescent="0.3">
      <c r="A10" s="13" t="s">
        <v>29</v>
      </c>
      <c r="B10" s="8" t="s">
        <v>46</v>
      </c>
      <c r="C10" s="22">
        <v>115</v>
      </c>
      <c r="D10" s="7">
        <v>1</v>
      </c>
      <c r="E10" s="7">
        <f>+C10*D10</f>
        <v>115</v>
      </c>
      <c r="F10" s="7">
        <v>0.08</v>
      </c>
      <c r="G10" s="7">
        <f>+E10*F10</f>
        <v>9.2000000000000011</v>
      </c>
      <c r="H10" s="7">
        <v>115</v>
      </c>
      <c r="I10" s="7">
        <v>0.08</v>
      </c>
      <c r="J10" s="7">
        <f>+H10*I10</f>
        <v>9.2000000000000011</v>
      </c>
      <c r="K10" s="7">
        <f>+G10+J10</f>
        <v>18.400000000000002</v>
      </c>
    </row>
    <row r="11" spans="1:11" x14ac:dyDescent="0.3">
      <c r="A11" s="12"/>
      <c r="B11" s="6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3">
      <c r="A12" s="13" t="s">
        <v>30</v>
      </c>
      <c r="B12" s="6" t="s">
        <v>1</v>
      </c>
      <c r="C12" s="22">
        <v>22</v>
      </c>
      <c r="D12" s="22">
        <f>+E12/C12</f>
        <v>27.227272727272727</v>
      </c>
      <c r="E12" s="22">
        <v>599</v>
      </c>
      <c r="F12" s="22">
        <v>0.25</v>
      </c>
      <c r="G12" s="22">
        <f>+E12*F12</f>
        <v>149.75</v>
      </c>
      <c r="H12" s="22">
        <v>22</v>
      </c>
      <c r="I12" s="22">
        <v>2</v>
      </c>
      <c r="J12" s="22">
        <f>+H12*I12</f>
        <v>44</v>
      </c>
      <c r="K12" s="22">
        <f>+G12+J12</f>
        <v>193.75</v>
      </c>
    </row>
    <row r="13" spans="1:11" x14ac:dyDescent="0.3">
      <c r="A13" s="12"/>
      <c r="B13" s="6" t="s">
        <v>51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12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3">
      <c r="A15" s="12"/>
      <c r="B15" s="6"/>
      <c r="C15" s="7"/>
      <c r="D15" s="7"/>
      <c r="E15" s="7"/>
      <c r="F15" s="7"/>
      <c r="G15" s="7"/>
      <c r="H15" s="7"/>
      <c r="I15" s="7"/>
      <c r="J15" s="7"/>
      <c r="K15" s="7"/>
    </row>
    <row r="16" spans="1:11" ht="45" x14ac:dyDescent="0.3">
      <c r="A16" s="13" t="s">
        <v>31</v>
      </c>
      <c r="B16" s="8" t="s">
        <v>47</v>
      </c>
      <c r="C16" s="22">
        <v>22</v>
      </c>
      <c r="D16" s="22">
        <f>+E16/C16</f>
        <v>27.227272727272727</v>
      </c>
      <c r="E16" s="22">
        <v>599</v>
      </c>
      <c r="F16" s="22">
        <v>0.08</v>
      </c>
      <c r="G16" s="22">
        <f>+E16*F16</f>
        <v>47.92</v>
      </c>
      <c r="H16" s="22">
        <v>22</v>
      </c>
      <c r="I16" s="22">
        <v>0.08</v>
      </c>
      <c r="J16" s="22">
        <f>+H16*I16</f>
        <v>1.76</v>
      </c>
      <c r="K16" s="22">
        <f>+G16+J16</f>
        <v>49.68</v>
      </c>
    </row>
    <row r="17" spans="1:11" x14ac:dyDescent="0.3">
      <c r="A17" s="12"/>
      <c r="B17" s="6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3">
      <c r="A18" s="13" t="s">
        <v>32</v>
      </c>
      <c r="B18" s="6" t="s">
        <v>2</v>
      </c>
      <c r="C18" s="7">
        <v>22</v>
      </c>
      <c r="D18" s="7">
        <f>+D16/2</f>
        <v>13.613636363636363</v>
      </c>
      <c r="E18" s="22">
        <f>+C18*D18</f>
        <v>299.5</v>
      </c>
      <c r="F18" s="7">
        <v>0.16</v>
      </c>
      <c r="G18" s="7">
        <f>+F18*E18</f>
        <v>47.92</v>
      </c>
      <c r="H18" s="7">
        <v>22</v>
      </c>
      <c r="I18" s="7">
        <v>0.75</v>
      </c>
      <c r="J18" s="7">
        <f>+H18*I18</f>
        <v>16.5</v>
      </c>
      <c r="K18" s="7">
        <f>+G18+J18</f>
        <v>64.42</v>
      </c>
    </row>
    <row r="19" spans="1:11" x14ac:dyDescent="0.3">
      <c r="A19" s="12"/>
      <c r="B19" s="6" t="s">
        <v>51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12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3">
      <c r="A21" s="12"/>
      <c r="B21" s="6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s="13" t="s">
        <v>33</v>
      </c>
      <c r="B22" s="6" t="s">
        <v>48</v>
      </c>
      <c r="C22" s="7">
        <v>22</v>
      </c>
      <c r="D22" s="22">
        <f>+E22/C22</f>
        <v>27.227272727272727</v>
      </c>
      <c r="E22" s="22">
        <v>599</v>
      </c>
      <c r="F22" s="7">
        <v>0.25</v>
      </c>
      <c r="G22" s="7">
        <f>+E22*F22</f>
        <v>149.75</v>
      </c>
      <c r="H22" s="7">
        <v>22</v>
      </c>
      <c r="I22" s="7">
        <v>2.5</v>
      </c>
      <c r="J22" s="7">
        <f>+H22*I22</f>
        <v>55</v>
      </c>
      <c r="K22" s="7">
        <f>+G22+J22</f>
        <v>204.75</v>
      </c>
    </row>
    <row r="23" spans="1:11" x14ac:dyDescent="0.3">
      <c r="A23" s="12"/>
      <c r="B23" s="6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s="13" t="s">
        <v>34</v>
      </c>
      <c r="B24" s="6" t="s">
        <v>26</v>
      </c>
      <c r="C24" s="7">
        <v>22</v>
      </c>
      <c r="D24" s="22">
        <f>+E24/C24</f>
        <v>27.227272727272727</v>
      </c>
      <c r="E24" s="22">
        <v>599</v>
      </c>
      <c r="F24" s="7">
        <v>0.25</v>
      </c>
      <c r="G24" s="7">
        <f>+F24*E24</f>
        <v>149.75</v>
      </c>
      <c r="H24" s="7">
        <v>22</v>
      </c>
      <c r="I24" s="7">
        <v>0.08</v>
      </c>
      <c r="J24" s="7">
        <f>+H24*I24</f>
        <v>1.76</v>
      </c>
      <c r="K24" s="7">
        <f>+G24+J24</f>
        <v>151.51</v>
      </c>
    </row>
    <row r="25" spans="1:11" x14ac:dyDescent="0.3">
      <c r="A25" s="12"/>
      <c r="B25" s="6" t="s">
        <v>51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3">
      <c r="A26" s="12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3">
      <c r="A27" s="12"/>
      <c r="B27" s="6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13" t="s">
        <v>35</v>
      </c>
      <c r="B28" s="6" t="s">
        <v>49</v>
      </c>
      <c r="C28" s="7">
        <v>22</v>
      </c>
      <c r="D28" s="22">
        <f>+E28/C28</f>
        <v>54.590909090909093</v>
      </c>
      <c r="E28" s="22">
        <v>1201</v>
      </c>
      <c r="F28" s="7">
        <v>0.25</v>
      </c>
      <c r="G28" s="7">
        <f>+F28*E28</f>
        <v>300.25</v>
      </c>
      <c r="H28" s="7">
        <v>22</v>
      </c>
      <c r="I28" s="7">
        <v>4</v>
      </c>
      <c r="J28" s="7">
        <f>+H28*I28</f>
        <v>88</v>
      </c>
      <c r="K28" s="7">
        <f>+G28+J28</f>
        <v>388.25</v>
      </c>
    </row>
    <row r="29" spans="1:11" x14ac:dyDescent="0.3">
      <c r="A29" s="12"/>
      <c r="B29" s="6" t="s">
        <v>51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3">
      <c r="A30" s="12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3">
      <c r="A31" s="12"/>
      <c r="B31" s="6"/>
      <c r="C31" s="7"/>
      <c r="D31" s="7"/>
      <c r="E31" s="7"/>
      <c r="F31" s="7"/>
      <c r="G31" s="7"/>
      <c r="H31" s="7"/>
      <c r="I31" s="7"/>
      <c r="J31" s="7" t="s">
        <v>5</v>
      </c>
      <c r="K31" s="7"/>
    </row>
    <row r="32" spans="1:11" x14ac:dyDescent="0.3">
      <c r="A32" s="25" t="s">
        <v>36</v>
      </c>
      <c r="B32" s="26" t="s">
        <v>3</v>
      </c>
      <c r="C32" s="27">
        <v>1</v>
      </c>
      <c r="D32" s="27">
        <v>4</v>
      </c>
      <c r="E32" s="27">
        <f>+C32*D32</f>
        <v>4</v>
      </c>
      <c r="F32" s="27">
        <v>0.5</v>
      </c>
      <c r="G32" s="27">
        <f>+E32*F32</f>
        <v>2</v>
      </c>
      <c r="H32" s="27">
        <v>1</v>
      </c>
      <c r="I32" s="27">
        <v>0.5</v>
      </c>
      <c r="J32" s="27">
        <f>+H32*I32</f>
        <v>0.5</v>
      </c>
      <c r="K32" s="27">
        <f>+G32+J32</f>
        <v>2.5</v>
      </c>
    </row>
    <row r="33" spans="1:11" x14ac:dyDescent="0.3">
      <c r="A33" s="28"/>
      <c r="B33" s="26"/>
      <c r="C33" s="27"/>
      <c r="D33" s="27"/>
      <c r="E33" s="27"/>
      <c r="F33" s="27"/>
      <c r="G33" s="27"/>
      <c r="H33" s="27"/>
      <c r="I33" s="27"/>
      <c r="J33" s="27"/>
      <c r="K33" s="27"/>
    </row>
    <row r="34" spans="1:11" x14ac:dyDescent="0.3">
      <c r="A34" s="25" t="s">
        <v>37</v>
      </c>
      <c r="B34" s="26" t="s">
        <v>4</v>
      </c>
      <c r="C34" s="27">
        <v>1</v>
      </c>
      <c r="D34" s="27">
        <v>4</v>
      </c>
      <c r="E34" s="27">
        <f>+C34*D34</f>
        <v>4</v>
      </c>
      <c r="F34" s="27">
        <v>4</v>
      </c>
      <c r="G34" s="27">
        <f>+E34*F34</f>
        <v>16</v>
      </c>
      <c r="H34" s="27">
        <v>1</v>
      </c>
      <c r="I34" s="27">
        <v>0.5</v>
      </c>
      <c r="J34" s="27">
        <f>+H34*I34</f>
        <v>0.5</v>
      </c>
      <c r="K34" s="27">
        <f>+G34+J34</f>
        <v>16.5</v>
      </c>
    </row>
    <row r="35" spans="1:11" x14ac:dyDescent="0.3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s="6"/>
      <c r="B36" s="6" t="s">
        <v>6</v>
      </c>
      <c r="C36" s="11">
        <f>SUM(C6,C8)</f>
        <v>47</v>
      </c>
      <c r="D36" s="7">
        <f>+E36/C36</f>
        <v>86.521276595744681</v>
      </c>
      <c r="E36" s="11">
        <f>SUM(+E6+E8+E10+E12+E16+E18+E22+E24+E28+E32+E34)</f>
        <v>4066.5</v>
      </c>
      <c r="F36" s="24">
        <f>+G36/E36</f>
        <v>0.22342063199311446</v>
      </c>
      <c r="G36" s="11">
        <f>SUM(+G6+G8+G10+G12+G16+G18+G22+G24+G28+G32+G34)</f>
        <v>908.54</v>
      </c>
      <c r="H36" s="7"/>
      <c r="I36" s="7" t="s">
        <v>5</v>
      </c>
      <c r="J36" s="7">
        <f>SUM(J6:J35)</f>
        <v>220.98</v>
      </c>
      <c r="K36" s="11">
        <f>SUM(+K6+K8+K10+K12+K16+K18+K22+K24+K28+K32+K34)</f>
        <v>1129.52</v>
      </c>
    </row>
    <row r="37" spans="1:11" x14ac:dyDescent="0.3">
      <c r="A37" s="6"/>
      <c r="B37" s="6"/>
      <c r="C37" s="6"/>
      <c r="D37" s="6"/>
      <c r="E37" s="9"/>
      <c r="F37" s="7"/>
      <c r="G37" s="6"/>
      <c r="H37" s="9"/>
      <c r="I37" s="10"/>
      <c r="J37" s="6"/>
      <c r="K37" s="11"/>
    </row>
    <row r="38" spans="1:11" x14ac:dyDescent="0.3">
      <c r="A38" s="6"/>
      <c r="B38" s="6" t="s">
        <v>5</v>
      </c>
      <c r="C38" s="6"/>
      <c r="D38" s="6"/>
      <c r="E38" s="9"/>
      <c r="F38" s="6"/>
      <c r="G38" s="6" t="s">
        <v>5</v>
      </c>
      <c r="H38" s="9"/>
      <c r="I38" s="10"/>
      <c r="J38" s="6"/>
      <c r="K38" s="6"/>
    </row>
    <row r="40" spans="1:11" x14ac:dyDescent="0.3">
      <c r="A40" s="31" t="s">
        <v>53</v>
      </c>
      <c r="B40" s="30"/>
      <c r="C40" s="30"/>
      <c r="D40" s="30"/>
      <c r="E40" s="30"/>
      <c r="F40" s="30"/>
      <c r="G40" s="30"/>
      <c r="H40" s="6" t="s">
        <v>40</v>
      </c>
      <c r="I40" s="6" t="s">
        <v>41</v>
      </c>
    </row>
    <row r="41" spans="1:11" x14ac:dyDescent="0.3">
      <c r="B41" s="1" t="s">
        <v>5</v>
      </c>
      <c r="E41" s="4" t="s">
        <v>5</v>
      </c>
      <c r="H41" s="6" t="s">
        <v>39</v>
      </c>
      <c r="I41" s="6" t="s">
        <v>42</v>
      </c>
    </row>
    <row r="42" spans="1:11" x14ac:dyDescent="0.3">
      <c r="A42" s="31" t="s">
        <v>27</v>
      </c>
      <c r="B42" s="30"/>
      <c r="C42" s="30"/>
      <c r="D42" s="30"/>
      <c r="E42" s="30"/>
      <c r="F42" s="30"/>
      <c r="G42" s="30"/>
      <c r="H42" s="6" t="s">
        <v>38</v>
      </c>
      <c r="I42" s="6" t="s">
        <v>43</v>
      </c>
    </row>
    <row r="43" spans="1:11" x14ac:dyDescent="0.3">
      <c r="B43" s="1" t="s">
        <v>5</v>
      </c>
    </row>
    <row r="44" spans="1:11" x14ac:dyDescent="0.3">
      <c r="A44" s="31" t="s">
        <v>54</v>
      </c>
      <c r="B44" s="30"/>
      <c r="C44" s="30"/>
      <c r="D44" s="30"/>
      <c r="E44" s="30"/>
      <c r="F44" s="30"/>
      <c r="G44" s="30"/>
    </row>
    <row r="45" spans="1:11" x14ac:dyDescent="0.3">
      <c r="B45" s="1" t="s">
        <v>5</v>
      </c>
      <c r="D45" s="1" t="s">
        <v>5</v>
      </c>
    </row>
    <row r="46" spans="1:11" x14ac:dyDescent="0.3">
      <c r="A46" s="32" t="s">
        <v>56</v>
      </c>
      <c r="B46" s="33"/>
      <c r="C46" s="33"/>
      <c r="D46" s="33"/>
      <c r="E46" s="33"/>
      <c r="F46" s="33"/>
      <c r="G46" s="33"/>
    </row>
    <row r="47" spans="1:11" x14ac:dyDescent="0.3">
      <c r="A47" s="14"/>
    </row>
    <row r="48" spans="1:11" x14ac:dyDescent="0.3">
      <c r="A48" s="15"/>
    </row>
    <row r="49" spans="1:7" x14ac:dyDescent="0.3">
      <c r="A49" s="29" t="s">
        <v>55</v>
      </c>
      <c r="B49" s="30"/>
      <c r="C49" s="30"/>
      <c r="D49" s="30"/>
      <c r="E49" s="30"/>
      <c r="F49" s="30"/>
      <c r="G49" s="30"/>
    </row>
  </sheetData>
  <mergeCells count="6">
    <mergeCell ref="A49:G49"/>
    <mergeCell ref="A1:K2"/>
    <mergeCell ref="A40:G40"/>
    <mergeCell ref="A46:G46"/>
    <mergeCell ref="A42:G42"/>
    <mergeCell ref="A44:G44"/>
  </mergeCells>
  <phoneticPr fontId="0" type="noConversion"/>
  <printOptions gridLines="1"/>
  <pageMargins left="0.75" right="0.75" top="1" bottom="1" header="0.5" footer="0.5"/>
  <pageSetup scale="55" orientation="landscape" horizontalDpi="204" r:id="rId1"/>
  <headerFooter alignWithMargins="0"/>
  <cellWatches>
    <cellWatch r="I2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GSM-102</vt:lpstr>
      <vt:lpstr>Sheet2</vt:lpstr>
      <vt:lpstr>Sheet3</vt:lpstr>
    </vt:vector>
  </TitlesOfParts>
  <Company>FAS/USDA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Croushorn, Ron - FAS, Washington, DC</cp:lastModifiedBy>
  <cp:lastPrinted>2021-01-06T14:50:29Z</cp:lastPrinted>
  <dcterms:created xsi:type="dcterms:W3CDTF">2001-12-04T13:12:20Z</dcterms:created>
  <dcterms:modified xsi:type="dcterms:W3CDTF">2021-01-28T15:55:08Z</dcterms:modified>
</cp:coreProperties>
</file>