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 2020/Regular ICRs 2020/Pandemic EBT (Schools)/"/>
    </mc:Choice>
  </mc:AlternateContent>
  <bookViews>
    <workbookView xWindow="0" yWindow="0" windowWidth="23040" windowHeight="8760"/>
  </bookViews>
  <sheets>
    <sheet name="Sample Burden Table - Studies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K5" i="1" s="1"/>
  <c r="J6" i="1"/>
  <c r="K6" i="1" s="1"/>
  <c r="J7" i="1"/>
  <c r="J3" i="1"/>
  <c r="F6" i="1"/>
  <c r="H6" i="1"/>
  <c r="F7" i="1"/>
  <c r="H4" i="1"/>
  <c r="K4" i="1" s="1"/>
  <c r="F5" i="1"/>
  <c r="H5" i="1" s="1"/>
  <c r="K7" i="1" l="1"/>
  <c r="H7" i="1"/>
  <c r="D9" i="1"/>
  <c r="F3" i="1" l="1"/>
  <c r="F8" i="1" s="1"/>
  <c r="E8" i="1" s="1"/>
  <c r="F2" i="1"/>
  <c r="F9" i="1" l="1"/>
  <c r="H2" i="1"/>
  <c r="K2" i="1" l="1"/>
  <c r="H3" i="1"/>
  <c r="K3" i="1" l="1"/>
  <c r="K8" i="1" s="1"/>
  <c r="H8" i="1"/>
  <c r="G8" i="1" s="1"/>
  <c r="K9" i="1"/>
  <c r="H9" i="1"/>
  <c r="E9" i="1"/>
  <c r="G9" i="1" l="1"/>
</calcChain>
</file>

<file path=xl/sharedStrings.xml><?xml version="1.0" encoding="utf-8"?>
<sst xmlns="http://schemas.openxmlformats.org/spreadsheetml/2006/main" count="28" uniqueCount="27">
  <si>
    <t>Respondent Category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</si>
  <si>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</si>
  <si>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</si>
  <si>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</si>
  <si>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</si>
  <si>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</si>
  <si>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</si>
  <si>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</si>
  <si>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</si>
  <si>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</si>
  <si>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State Agencies</t>
  </si>
  <si>
    <t>P-EBT Application Submission</t>
  </si>
  <si>
    <t>State Plan Submission- P-EBT</t>
  </si>
  <si>
    <t>N/a</t>
  </si>
  <si>
    <t>Monthly P-EBT Reporting to FNS</t>
  </si>
  <si>
    <t>SF-425</t>
  </si>
  <si>
    <t>FNS-366A</t>
  </si>
  <si>
    <t xml:space="preserve">P-EBT Adminstrative Cost Plan (100% funding) </t>
  </si>
  <si>
    <t>P-EBT Quarterly Administrative Cost Report (100% funding)</t>
  </si>
  <si>
    <t>SA Subtotal</t>
  </si>
  <si>
    <t>Grand Total</t>
  </si>
  <si>
    <t>Individuals / Households</t>
  </si>
  <si>
    <t>Fully Loaded ( Hourly wage + 33%)</t>
  </si>
  <si>
    <t>N/A</t>
  </si>
  <si>
    <t>P-EBT Household Eligibility Determination</t>
  </si>
  <si>
    <t>FNS-292B</t>
  </si>
  <si>
    <t>Attachment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</si>
</sst>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Font="1" applyFill="1" applyAlignment="1">
      <alignment horizontal="center" vertical="center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12" xfId="0" applyFont="1" applyFill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4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164" fontId="2" fillId="0" borderId="15" xfId="0" applyNumberFormat="1" applyFont="1" applyFill="1" applyBorder="1" applyAlignment="1">
      <alignment horizontal="center" vertical="center" wrapText="1" readingOrder="1"/>
    </xf>
    <xf numFmtId="3" fontId="2" fillId="0" borderId="15" xfId="0" applyNumberFormat="1" applyFont="1" applyFill="1" applyBorder="1" applyAlignment="1">
      <alignment horizontal="center" vertical="center" wrapText="1" readingOrder="1"/>
    </xf>
    <xf numFmtId="44" fontId="2" fillId="0" borderId="18" xfId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44" fontId="3" fillId="0" borderId="8" xfId="1" applyFont="1" applyFill="1" applyBorder="1" applyAlignment="1">
      <alignment horizontal="center" vertical="center" readingOrder="1"/>
    </xf>
    <xf numFmtId="44" fontId="3" fillId="0" borderId="9" xfId="0" applyNumberFormat="1" applyFont="1" applyFill="1" applyBorder="1" applyAlignment="1">
      <alignment horizontal="center" vertical="center" readingOrder="1"/>
    </xf>
    <xf numFmtId="0" fontId="5" fillId="0" borderId="22" xfId="0" applyFont="1" applyBorder="1" applyAlignment="1">
      <alignment horizontal="center" vertical="center" wrapText="1" readingOrder="1"/>
    </xf>
    <xf numFmtId="0" fontId="3" fillId="0" borderId="22" xfId="0" applyFont="1" applyFill="1" applyBorder="1" applyAlignment="1">
      <alignment horizontal="center" vertical="center" wrapText="1" readingOrder="1"/>
    </xf>
    <xf numFmtId="44" fontId="3" fillId="0" borderId="22" xfId="1" applyFont="1" applyBorder="1" applyAlignment="1">
      <alignment horizontal="center" vertical="center" readingOrder="1"/>
    </xf>
    <xf numFmtId="44" fontId="3" fillId="0" borderId="23" xfId="0" applyNumberFormat="1" applyFont="1" applyFill="1" applyBorder="1" applyAlignment="1">
      <alignment horizontal="center" vertical="center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2" fillId="0" borderId="24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25" xfId="0" applyFont="1" applyBorder="1" applyAlignment="1">
      <alignment horizontal="center" vertical="center" wrapText="1" readingOrder="1"/>
    </xf>
    <xf numFmtId="0" fontId="5" fillId="0" borderId="26" xfId="0" applyFont="1" applyBorder="1" applyAlignment="1">
      <alignment horizontal="center" vertical="center" wrapText="1" readingOrder="1"/>
    </xf>
    <xf numFmtId="0" fontId="1" fillId="0" borderId="27" xfId="0" applyFont="1" applyFill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2" fillId="0" borderId="28" xfId="0" applyFont="1" applyBorder="1" applyAlignment="1">
      <alignment horizontal="center" vertical="center" wrapText="1" readingOrder="1"/>
    </xf>
    <xf numFmtId="44" fontId="3" fillId="0" borderId="10" xfId="1" applyFont="1" applyFill="1" applyBorder="1" applyAlignment="1">
      <alignment horizontal="center" vertical="center" readingOrder="1"/>
    </xf>
    <xf numFmtId="44" fontId="3" fillId="0" borderId="29" xfId="1" applyFont="1" applyBorder="1" applyAlignment="1">
      <alignment horizontal="center" vertical="center" readingOrder="1"/>
    </xf>
    <xf numFmtId="0" fontId="2" fillId="0" borderId="30" xfId="0" applyFont="1" applyFill="1" applyBorder="1" applyAlignment="1">
      <alignment horizontal="center" vertical="center" wrapText="1" readingOrder="1"/>
    </xf>
    <xf numFmtId="0" fontId="2" fillId="0" borderId="31" xfId="0" applyFont="1" applyFill="1" applyBorder="1" applyAlignment="1">
      <alignment horizontal="center" vertical="center" wrapText="1" readingOrder="1"/>
    </xf>
    <xf numFmtId="0" fontId="2" fillId="0" borderId="32" xfId="0" applyFont="1" applyFill="1" applyBorder="1" applyAlignment="1">
      <alignment horizontal="center" vertical="center" wrapText="1" readingOrder="1"/>
    </xf>
    <xf numFmtId="3" fontId="5" fillId="0" borderId="7" xfId="0" applyNumberFormat="1" applyFont="1" applyBorder="1" applyAlignment="1">
      <alignment horizontal="center" vertical="center" wrapText="1" readingOrder="1"/>
    </xf>
    <xf numFmtId="165" fontId="3" fillId="0" borderId="9" xfId="0" applyNumberFormat="1" applyFont="1" applyFill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 readingOrder="1"/>
    </xf>
    <xf numFmtId="0" fontId="3" fillId="0" borderId="23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3" fontId="2" fillId="0" borderId="14" xfId="0" applyNumberFormat="1" applyFont="1" applyFill="1" applyBorder="1" applyAlignment="1">
      <alignment horizontal="center" vertical="center" wrapText="1" readingOrder="1"/>
    </xf>
    <xf numFmtId="3" fontId="2" fillId="0" borderId="18" xfId="0" applyNumberFormat="1" applyFont="1" applyFill="1" applyBorder="1" applyAlignment="1">
      <alignment horizontal="center" vertical="center" wrapText="1" readingOrder="1"/>
    </xf>
    <xf numFmtId="44" fontId="3" fillId="2" borderId="10" xfId="1" applyFont="1" applyFill="1" applyBorder="1" applyAlignment="1">
      <alignment horizontal="center" vertical="center" readingOrder="1"/>
    </xf>
    <xf numFmtId="0" fontId="0" fillId="2" borderId="17" xfId="0" applyFont="1" applyFill="1" applyBorder="1" applyAlignment="1">
      <alignment horizontal="center" vertical="center" readingOrder="1"/>
    </xf>
    <xf numFmtId="44" fontId="3" fillId="2" borderId="8" xfId="1" applyFont="1" applyFill="1" applyBorder="1" applyAlignment="1">
      <alignment horizontal="center" vertical="center" readingOrder="1"/>
    </xf>
    <xf numFmtId="0" fontId="0" fillId="2" borderId="20" xfId="0" applyFont="1" applyFill="1" applyBorder="1" applyAlignment="1">
      <alignment horizontal="center" vertical="center" readingOrder="1"/>
    </xf>
    <xf numFmtId="164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21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90" zoomScaleNormal="90" workbookViewId="0">
      <pane ySplit="1" topLeftCell="A2" activePane="bottomLeft" state="frozen"/>
      <selection pane="bottomLeft" activeCell="I12" sqref="I12"/>
    </sheetView>
  </sheetViews>
  <sheetFormatPr defaultColWidth="9.08984375" defaultRowHeight="14.5" x14ac:dyDescent="0.35"/>
  <cols>
    <col min="1" max="1" width="13.08984375" style="2" customWidth="1"/>
    <col min="2" max="2" width="22.81640625" style="2" customWidth="1"/>
    <col min="3" max="3" width="10.08984375" style="2" customWidth="1"/>
    <col min="4" max="4" width="12.453125" style="2" customWidth="1"/>
    <col min="5" max="5" width="19.36328125" style="2" customWidth="1"/>
    <col min="6" max="6" width="10.90625" style="2" customWidth="1"/>
    <col min="7" max="7" width="14.08984375" style="2" customWidth="1"/>
    <col min="8" max="8" width="9.08984375" style="2"/>
    <col min="9" max="10" width="10.453125" style="2" customWidth="1"/>
    <col min="11" max="11" width="14" style="2" customWidth="1"/>
    <col min="12" max="16384" width="9.08984375" style="2"/>
  </cols>
  <sheetData>
    <row r="1" spans="1:11" ht="52.5" thickBot="1" x14ac:dyDescent="0.4">
      <c r="A1" s="4" t="s">
        <v>0</v>
      </c>
      <c r="B1" s="5" t="s">
        <v>1</v>
      </c>
      <c r="C1" s="27" t="s">
        <v>2</v>
      </c>
      <c r="D1" s="36" t="s">
        <v>3</v>
      </c>
      <c r="E1" s="37" t="s">
        <v>4</v>
      </c>
      <c r="F1" s="37" t="s">
        <v>5</v>
      </c>
      <c r="G1" s="37" t="s">
        <v>6</v>
      </c>
      <c r="H1" s="38" t="s">
        <v>7</v>
      </c>
      <c r="I1" s="33" t="s">
        <v>8</v>
      </c>
      <c r="J1" s="14" t="s">
        <v>22</v>
      </c>
      <c r="K1" s="6" t="s">
        <v>9</v>
      </c>
    </row>
    <row r="2" spans="1:11" ht="30" customHeight="1" thickBot="1" x14ac:dyDescent="0.4">
      <c r="A2" s="15" t="s">
        <v>21</v>
      </c>
      <c r="B2" s="16" t="s">
        <v>11</v>
      </c>
      <c r="C2" s="28" t="s">
        <v>23</v>
      </c>
      <c r="D2" s="39">
        <v>1660000</v>
      </c>
      <c r="E2" s="17">
        <v>1</v>
      </c>
      <c r="F2" s="18">
        <f>D2*E2</f>
        <v>1660000</v>
      </c>
      <c r="G2" s="17">
        <v>0.16666666699999999</v>
      </c>
      <c r="H2" s="40">
        <f>F2*G2</f>
        <v>276666.66722</v>
      </c>
      <c r="I2" s="34">
        <v>7.25</v>
      </c>
      <c r="J2" s="19" t="s">
        <v>23</v>
      </c>
      <c r="K2" s="20">
        <f>+I2*H2</f>
        <v>2005833.3373450001</v>
      </c>
    </row>
    <row r="3" spans="1:11" ht="26.5" thickBot="1" x14ac:dyDescent="0.4">
      <c r="A3" s="54" t="s">
        <v>10</v>
      </c>
      <c r="B3" s="21" t="s">
        <v>12</v>
      </c>
      <c r="C3" s="29" t="s">
        <v>26</v>
      </c>
      <c r="D3" s="41">
        <v>53</v>
      </c>
      <c r="E3" s="21">
        <v>1</v>
      </c>
      <c r="F3" s="22">
        <f>+D3*E3</f>
        <v>53</v>
      </c>
      <c r="G3" s="22">
        <v>1</v>
      </c>
      <c r="H3" s="42">
        <f>+F3*G3</f>
        <v>53</v>
      </c>
      <c r="I3" s="35">
        <v>35.92</v>
      </c>
      <c r="J3" s="23">
        <f>I3 + (I3*0.33)</f>
        <v>47.773600000000002</v>
      </c>
      <c r="K3" s="24">
        <f>+J3*H3</f>
        <v>2532.0008000000003</v>
      </c>
    </row>
    <row r="4" spans="1:11" ht="36.65" customHeight="1" thickBot="1" x14ac:dyDescent="0.4">
      <c r="A4" s="55"/>
      <c r="B4" s="13" t="s">
        <v>24</v>
      </c>
      <c r="C4" s="30" t="s">
        <v>13</v>
      </c>
      <c r="D4" s="43">
        <v>53</v>
      </c>
      <c r="E4" s="57">
        <v>31231</v>
      </c>
      <c r="F4" s="3">
        <v>1660000</v>
      </c>
      <c r="G4" s="1">
        <v>0.25</v>
      </c>
      <c r="H4" s="44">
        <f>+F4*G4</f>
        <v>415000</v>
      </c>
      <c r="I4" s="35">
        <v>35.92</v>
      </c>
      <c r="J4" s="23">
        <f t="shared" ref="J4:J7" si="0">I4 + (I4*0.33)</f>
        <v>47.773600000000002</v>
      </c>
      <c r="K4" s="24">
        <f t="shared" ref="K4:K7" si="1">+J4*H4</f>
        <v>19826044</v>
      </c>
    </row>
    <row r="5" spans="1:11" ht="26.5" thickBot="1" x14ac:dyDescent="0.4">
      <c r="A5" s="55"/>
      <c r="B5" s="13" t="s">
        <v>14</v>
      </c>
      <c r="C5" s="30" t="s">
        <v>25</v>
      </c>
      <c r="D5" s="43">
        <v>53</v>
      </c>
      <c r="E5" s="13">
        <v>12</v>
      </c>
      <c r="F5" s="1">
        <f t="shared" ref="F5" si="2">+D5*E5</f>
        <v>636</v>
      </c>
      <c r="G5" s="1">
        <v>1</v>
      </c>
      <c r="H5" s="44">
        <f>+F5*G5</f>
        <v>636</v>
      </c>
      <c r="I5" s="35">
        <v>35.92</v>
      </c>
      <c r="J5" s="23">
        <f t="shared" si="0"/>
        <v>47.773600000000002</v>
      </c>
      <c r="K5" s="24">
        <f t="shared" si="1"/>
        <v>30384.009600000001</v>
      </c>
    </row>
    <row r="6" spans="1:11" ht="39.65" customHeight="1" thickBot="1" x14ac:dyDescent="0.4">
      <c r="A6" s="55"/>
      <c r="B6" s="13" t="s">
        <v>17</v>
      </c>
      <c r="C6" s="30" t="s">
        <v>16</v>
      </c>
      <c r="D6" s="43">
        <v>53</v>
      </c>
      <c r="E6" s="13">
        <v>1</v>
      </c>
      <c r="F6" s="1">
        <f t="shared" ref="F6:F7" si="3">+D6*E6</f>
        <v>53</v>
      </c>
      <c r="G6" s="1">
        <v>10</v>
      </c>
      <c r="H6" s="44">
        <f>+F6*G6</f>
        <v>530</v>
      </c>
      <c r="I6" s="35">
        <v>35.92</v>
      </c>
      <c r="J6" s="23">
        <f t="shared" si="0"/>
        <v>47.773600000000002</v>
      </c>
      <c r="K6" s="24">
        <f t="shared" si="1"/>
        <v>25320.008000000002</v>
      </c>
    </row>
    <row r="7" spans="1:11" ht="51" customHeight="1" thickBot="1" x14ac:dyDescent="0.4">
      <c r="A7" s="56"/>
      <c r="B7" s="25" t="s">
        <v>18</v>
      </c>
      <c r="C7" s="31" t="s">
        <v>15</v>
      </c>
      <c r="D7" s="45">
        <v>53</v>
      </c>
      <c r="E7" s="25">
        <v>4</v>
      </c>
      <c r="F7" s="1">
        <f t="shared" si="3"/>
        <v>212</v>
      </c>
      <c r="G7" s="1">
        <v>1</v>
      </c>
      <c r="H7" s="44">
        <f>+F7*G7</f>
        <v>212</v>
      </c>
      <c r="I7" s="35">
        <v>35.92</v>
      </c>
      <c r="J7" s="23">
        <f t="shared" si="0"/>
        <v>47.773600000000002</v>
      </c>
      <c r="K7" s="24">
        <f t="shared" si="1"/>
        <v>10128.003200000001</v>
      </c>
    </row>
    <row r="8" spans="1:11" ht="15" thickBot="1" x14ac:dyDescent="0.4">
      <c r="A8" s="15" t="s">
        <v>19</v>
      </c>
      <c r="B8" s="26"/>
      <c r="C8" s="32"/>
      <c r="D8" s="15">
        <v>53</v>
      </c>
      <c r="E8" s="53">
        <f>+F8/D8</f>
        <v>31338.754716981133</v>
      </c>
      <c r="F8" s="17">
        <f>SUM(F3:F7)</f>
        <v>1660954</v>
      </c>
      <c r="G8" s="53">
        <f>+H8/F8</f>
        <v>0.25071796088272164</v>
      </c>
      <c r="H8" s="46">
        <f>SUM(H3:H7)</f>
        <v>416431</v>
      </c>
      <c r="I8" s="49"/>
      <c r="J8" s="51"/>
      <c r="K8" s="20">
        <f>SUM(K3:K7)</f>
        <v>19894408.021599997</v>
      </c>
    </row>
    <row r="9" spans="1:11" ht="15" thickBot="1" x14ac:dyDescent="0.4">
      <c r="A9" s="7" t="s">
        <v>20</v>
      </c>
      <c r="B9" s="8"/>
      <c r="C9" s="9"/>
      <c r="D9" s="47">
        <f>+D2+D3</f>
        <v>1660053</v>
      </c>
      <c r="E9" s="10">
        <f>+F9/D9</f>
        <v>2.0005108270639553</v>
      </c>
      <c r="F9" s="11">
        <f>SUM(F2:F7)</f>
        <v>3320954</v>
      </c>
      <c r="G9" s="10">
        <f>+H9/F9</f>
        <v>0.2087043865166455</v>
      </c>
      <c r="H9" s="48">
        <f>SUM(H2:H7)</f>
        <v>693097.66721999994</v>
      </c>
      <c r="I9" s="50"/>
      <c r="J9" s="52"/>
      <c r="K9" s="12">
        <f>SUM(K2:K7)</f>
        <v>21900241.358944997</v>
      </c>
    </row>
  </sheetData>
  <mergeCells count="1">
    <mergeCell ref="A3:A7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DEE50806CC641A80D8D20CBA91F16" ma:contentTypeVersion="6" ma:contentTypeDescription="Create a new document." ma:contentTypeScope="" ma:versionID="8025a165df8b44e38f6c08f688fe9a32">
  <xsd:schema xmlns:xsd="http://www.w3.org/2001/XMLSchema" xmlns:xs="http://www.w3.org/2001/XMLSchema" xmlns:p="http://schemas.microsoft.com/office/2006/metadata/properties" xmlns:ns3="cf4d41b3-ce81-4c80-8fa2-d44de1136e35" targetNamespace="http://schemas.microsoft.com/office/2006/metadata/properties" ma:root="true" ma:fieldsID="82b2bf833f5c3fb47b671184169dd3b9" ns3:_="">
    <xsd:import namespace="cf4d41b3-ce81-4c80-8fa2-d44de1136e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41b3-ce81-4c80-8fa2-d44de1136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4d41b3-ce81-4c80-8fa2-d44de1136e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4B7EDE-E7C2-4960-96C5-678AA39B6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41b3-ce81-4c80-8fa2-d44de1136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Franklin, Jamia - FNS</cp:lastModifiedBy>
  <cp:revision/>
  <dcterms:created xsi:type="dcterms:W3CDTF">2013-01-08T21:49:18Z</dcterms:created>
  <dcterms:modified xsi:type="dcterms:W3CDTF">2021-01-06T20:06:07Z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0x0101007A6DEE50806CC641A80D8D20CBA91F16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