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pastorkovich_anne-marie_epa_gov/Documents/"/>
    </mc:Choice>
  </mc:AlternateContent>
  <xr:revisionPtr revIDLastSave="1" documentId="8_{3C6BF5D5-85EF-4DF0-B345-4B28DF9F7077}" xr6:coauthVersionLast="45" xr6:coauthVersionMax="45" xr10:uidLastSave="{54FF0A76-A3BC-4924-B859-E42F0A7D9639}"/>
  <bookViews>
    <workbookView xWindow="-120" yWindow="-120" windowWidth="20730" windowHeight="11160" tabRatio="870" xr2:uid="{00000000-000D-0000-FFFF-FFFF00000000}"/>
  </bookViews>
  <sheets>
    <sheet name="Retailers and WP-C" sheetId="24" r:id="rId1"/>
    <sheet name="Labor Costs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24" l="1"/>
  <c r="G8" i="24"/>
  <c r="I6" i="24"/>
  <c r="I5" i="24"/>
  <c r="F6" i="24"/>
  <c r="I8" i="24" l="1"/>
  <c r="K6" i="24"/>
  <c r="J6" i="24"/>
  <c r="J5" i="24" l="1"/>
  <c r="J8" i="24" s="1"/>
  <c r="D5" i="2" l="1"/>
  <c r="F5" i="2" s="1"/>
  <c r="D6" i="2"/>
  <c r="F6" i="2" s="1"/>
  <c r="D7" i="2"/>
  <c r="F7" i="2" s="1"/>
  <c r="D8" i="2"/>
  <c r="F8" i="2" s="1"/>
  <c r="F9" i="2" l="1"/>
  <c r="F10" i="2" l="1"/>
  <c r="F5" i="24" l="1"/>
  <c r="K5" i="24" s="1"/>
  <c r="K8" i="24" s="1"/>
</calcChain>
</file>

<file path=xl/sharedStrings.xml><?xml version="1.0" encoding="utf-8"?>
<sst xmlns="http://schemas.openxmlformats.org/spreadsheetml/2006/main" count="48" uniqueCount="48">
  <si>
    <t>GRAND TOTAL</t>
  </si>
  <si>
    <t>Annual Respondent Burden and Cost by Type of Party</t>
  </si>
  <si>
    <t>Information Collection Activity</t>
  </si>
  <si>
    <t>Hours and Cost</t>
  </si>
  <si>
    <t>Total Hours and Cost</t>
  </si>
  <si>
    <t>Forms &amp; Notes</t>
  </si>
  <si>
    <t>Citation</t>
  </si>
  <si>
    <t>Activity</t>
  </si>
  <si>
    <t>Standard Industry Mix Hours/ Response</t>
  </si>
  <si>
    <t>Clerical Only Hours/ Response</t>
  </si>
  <si>
    <t xml:space="preserve">Purchased Services Hours/ Response </t>
  </si>
  <si>
    <t>Total Cost/ Response (dollars)</t>
  </si>
  <si>
    <t>Number of Respondents</t>
  </si>
  <si>
    <t>Number of Responses per party/year</t>
  </si>
  <si>
    <t>Total Number of Responses per Year</t>
  </si>
  <si>
    <t>Total Hours/ Year</t>
  </si>
  <si>
    <t>Total Cost/Year</t>
  </si>
  <si>
    <t>Labor Costs</t>
  </si>
  <si>
    <t>Labor Type</t>
  </si>
  <si>
    <t>Labor Cost/hour</t>
  </si>
  <si>
    <r>
      <t>Labor + Overhead/ hour</t>
    </r>
    <r>
      <rPr>
        <i/>
        <vertAlign val="superscript"/>
        <sz val="11"/>
        <color theme="1"/>
        <rFont val="Calibri"/>
        <family val="2"/>
        <scheme val="minor"/>
      </rPr>
      <t>a</t>
    </r>
  </si>
  <si>
    <t>Portion attributed/hour</t>
  </si>
  <si>
    <t>Employer Cost/hour</t>
  </si>
  <si>
    <t>Total Employer Cost/hour</t>
  </si>
  <si>
    <r>
      <t>Purchased Services</t>
    </r>
    <r>
      <rPr>
        <vertAlign val="superscript"/>
        <sz val="11"/>
        <color rgb="FFFF0000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</si>
  <si>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>Overhead is calculated to be equal to the cost of labor.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</si>
  <si>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The cost of purchased services (for example, cost of attest auditors) is calculated at twice the Total Employer Cost.</t>
    </r>
  </si>
  <si>
    <t>https://www.marketwatch.com/story/how-many-gas-stations-are-in-us-how-many-will-there-be-in-10-years-2020-02-16</t>
  </si>
  <si>
    <t xml:space="preserve">Accessed September 16, 2020. </t>
  </si>
  <si>
    <t xml:space="preserve">* Source: MarketWatch: "How Many Gas Stations are there in the the U.S.? How Many Will There Be in 10 Years?" </t>
  </si>
  <si>
    <t>(Updated from NPRM to FRM to reflect newer BLS figures now available.)</t>
  </si>
  <si>
    <t xml:space="preserve">Median hourly wage is used. </t>
  </si>
  <si>
    <t>Legal (Lawyer 23-1011)</t>
  </si>
  <si>
    <t xml:space="preserve">Employment Estimate - Petroleum and Coal Products Manufacturing - May 2019" (March 2020). </t>
  </si>
  <si>
    <t>Professional/Technical (Refinery Operators - 51-8093)</t>
  </si>
  <si>
    <t>Managerial (CEO - 11-1011)</t>
  </si>
  <si>
    <t>Clerical (Administrative Assistants 43-6010)</t>
  </si>
  <si>
    <t xml:space="preserve">Notes to the Table: </t>
  </si>
  <si>
    <t>These estimates use Bureau of Labor Statistics figures from the "National Industry-Specific Occupational Wage and</t>
  </si>
  <si>
    <t>** Source: Email from Growth Energy to EPA, October 9, 2019, “Growth Energy Higher Blend Infrastructure.” Available in the docket for this action.</t>
  </si>
  <si>
    <r>
      <t xml:space="preserve">Reporting: </t>
    </r>
    <r>
      <rPr>
        <sz val="10.5"/>
        <color theme="1"/>
        <rFont val="Times New Roman"/>
        <family val="1"/>
      </rPr>
      <t>Request alternative label</t>
    </r>
  </si>
  <si>
    <t xml:space="preserve">No Form; format of label is specified. Assumed all 1,800 E15 stations change label, assumed a 1% subset of 115K retail stations add E15 each year. Assumes label cost equivalent to 0.01 PS. </t>
  </si>
  <si>
    <r>
      <rPr>
        <b/>
        <sz val="10.5"/>
        <rFont val="Times New Roman"/>
        <family val="1"/>
      </rPr>
      <t xml:space="preserve">Reporting: </t>
    </r>
    <r>
      <rPr>
        <sz val="10.5"/>
        <rFont val="Times New Roman"/>
        <family val="1"/>
      </rPr>
      <t>Acquire (in some cases, purchase) and affix fuel label required for E15</t>
    </r>
  </si>
  <si>
    <r>
      <t>40 CFR par</t>
    </r>
    <r>
      <rPr>
        <sz val="11"/>
        <rFont val="Times New Roman"/>
        <family val="1"/>
      </rPr>
      <t>t 80, Subpart N - §80.1501</t>
    </r>
  </si>
  <si>
    <t>40 CFR part 80, Subpart N - §80.1501</t>
  </si>
  <si>
    <t xml:space="preserve">Request for alternative labels are expected to be very rare, we assume one per year. Assumes this is a labor cost only. </t>
  </si>
  <si>
    <t xml:space="preserve">Table 1 - Retailers, Wholesale Purchase-Consumers - Assuming 115K  gas stations* that sell fuel  (retail and wp-c) and 1,800 retail outlets selling E15** </t>
  </si>
  <si>
    <t xml:space="preserve">Non-Labor Only Portion of Column K (Capital, O&amp;M and Purchased Services)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</si>
</sst>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name val="Arial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name val="Times New Roman"/>
      <family val="1"/>
    </font>
    <font>
      <sz val="10.5"/>
      <color theme="1"/>
      <name val="Times New Roman"/>
      <family val="1"/>
    </font>
    <font>
      <i/>
      <sz val="10.5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10.5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.5"/>
      <color theme="4" tint="-0.499984740745262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2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0" fillId="0" borderId="0" xfId="0" applyFill="1"/>
    <xf numFmtId="0" fontId="21" fillId="0" borderId="0" xfId="0" applyFont="1"/>
    <xf numFmtId="0" fontId="13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/>
    <xf numFmtId="0" fontId="18" fillId="0" borderId="0" xfId="0" applyFont="1"/>
    <xf numFmtId="0" fontId="19" fillId="0" borderId="0" xfId="1" applyFont="1" applyFill="1"/>
    <xf numFmtId="0" fontId="18" fillId="0" borderId="0" xfId="0" applyFont="1" applyFill="1"/>
    <xf numFmtId="0" fontId="20" fillId="0" borderId="0" xfId="1" applyFont="1"/>
    <xf numFmtId="0" fontId="16" fillId="2" borderId="5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0" borderId="5" xfId="0" applyNumberFormat="1" applyBorder="1" applyAlignment="1">
      <alignment horizontal="left"/>
    </xf>
    <xf numFmtId="0" fontId="15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3" fontId="22" fillId="0" borderId="5" xfId="0" applyNumberFormat="1" applyFont="1" applyBorder="1" applyAlignment="1">
      <alignment horizontal="center"/>
    </xf>
    <xf numFmtId="0" fontId="13" fillId="0" borderId="5" xfId="0" applyFont="1" applyBorder="1" applyAlignment="1"/>
    <xf numFmtId="0" fontId="15" fillId="0" borderId="5" xfId="0" applyFont="1" applyBorder="1" applyAlignment="1"/>
    <xf numFmtId="0" fontId="22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wrapText="1"/>
    </xf>
    <xf numFmtId="0" fontId="0" fillId="0" borderId="5" xfId="0" applyBorder="1"/>
    <xf numFmtId="2" fontId="13" fillId="0" borderId="5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164" fontId="16" fillId="2" borderId="5" xfId="2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0" fontId="0" fillId="0" borderId="5" xfId="0" applyFill="1" applyBorder="1"/>
    <xf numFmtId="3" fontId="13" fillId="0" borderId="5" xfId="0" applyNumberFormat="1" applyFont="1" applyFill="1" applyBorder="1" applyAlignment="1">
      <alignment horizontal="center" vertical="center" wrapText="1"/>
    </xf>
    <xf numFmtId="164" fontId="22" fillId="0" borderId="5" xfId="2" applyNumberFormat="1" applyFont="1" applyFill="1" applyBorder="1" applyAlignment="1"/>
    <xf numFmtId="0" fontId="13" fillId="0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wrapText="1"/>
    </xf>
    <xf numFmtId="0" fontId="2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4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17" fillId="2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wrapText="1"/>
    </xf>
    <xf numFmtId="0" fontId="16" fillId="3" borderId="5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50"/>
  <sheetViews>
    <sheetView tabSelected="1" topLeftCell="A4" zoomScale="90" zoomScaleNormal="90" workbookViewId="0">
      <selection activeCell="O5" sqref="O5"/>
    </sheetView>
  </sheetViews>
  <sheetFormatPr defaultRowHeight="15" x14ac:dyDescent="0.2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6.140625" bestFit="1" customWidth="1"/>
    <col min="13" max="13" width="16.140625" customWidth="1"/>
  </cols>
  <sheetData>
    <row r="1" spans="1:13" x14ac:dyDescent="0.25">
      <c r="A1" s="51" t="s">
        <v>1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34"/>
    </row>
    <row r="2" spans="1:13" ht="33.75" customHeight="1" x14ac:dyDescent="0.25">
      <c r="A2" s="54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35"/>
    </row>
    <row r="3" spans="1:13" s="1" customFormat="1" ht="16.149999999999999" customHeight="1" x14ac:dyDescent="0.25">
      <c r="A3" s="56" t="s">
        <v>2</v>
      </c>
      <c r="B3" s="56"/>
      <c r="C3" s="57" t="s">
        <v>3</v>
      </c>
      <c r="D3" s="58"/>
      <c r="E3" s="58"/>
      <c r="F3" s="58"/>
      <c r="G3" s="56" t="s">
        <v>4</v>
      </c>
      <c r="H3" s="59"/>
      <c r="I3" s="59"/>
      <c r="J3" s="59"/>
      <c r="K3" s="59"/>
      <c r="L3" s="60" t="s">
        <v>5</v>
      </c>
      <c r="M3" s="21"/>
    </row>
    <row r="4" spans="1:13" ht="67.5" x14ac:dyDescent="0.25">
      <c r="A4" s="30" t="s">
        <v>6</v>
      </c>
      <c r="B4" s="31" t="s">
        <v>7</v>
      </c>
      <c r="C4" s="32" t="s">
        <v>8</v>
      </c>
      <c r="D4" s="32" t="s">
        <v>9</v>
      </c>
      <c r="E4" s="32" t="s">
        <v>10</v>
      </c>
      <c r="F4" s="32" t="s">
        <v>11</v>
      </c>
      <c r="G4" s="31" t="s">
        <v>12</v>
      </c>
      <c r="H4" s="31" t="s">
        <v>13</v>
      </c>
      <c r="I4" s="31" t="s">
        <v>14</v>
      </c>
      <c r="J4" s="31" t="s">
        <v>15</v>
      </c>
      <c r="K4" s="31" t="s">
        <v>16</v>
      </c>
      <c r="L4" s="61"/>
      <c r="M4" s="73" t="s">
        <v>47</v>
      </c>
    </row>
    <row r="5" spans="1:13" ht="175.5" x14ac:dyDescent="0.25">
      <c r="A5" s="27" t="s">
        <v>43</v>
      </c>
      <c r="B5" s="27" t="s">
        <v>42</v>
      </c>
      <c r="C5" s="18">
        <v>0</v>
      </c>
      <c r="D5" s="18">
        <v>0.01</v>
      </c>
      <c r="E5" s="18">
        <v>0.01</v>
      </c>
      <c r="F5" s="44">
        <f>(C5*'Labor Costs'!$F$9)+(D5*('Labor Costs'!$D$7))+(E5*'Labor Costs'!$F$10)</f>
        <v>2.08</v>
      </c>
      <c r="G5" s="17">
        <v>1800</v>
      </c>
      <c r="H5" s="17">
        <v>1</v>
      </c>
      <c r="I5" s="17">
        <f>G5*H5</f>
        <v>1800</v>
      </c>
      <c r="J5" s="17">
        <f t="shared" ref="J5:J6" si="0">(C5+D5+E5)*I5</f>
        <v>36</v>
      </c>
      <c r="K5" s="42">
        <f t="shared" ref="K5:K6" si="1">F5*I5</f>
        <v>3744</v>
      </c>
      <c r="L5" s="48" t="s">
        <v>41</v>
      </c>
      <c r="M5" s="46">
        <v>2952</v>
      </c>
    </row>
    <row r="6" spans="1:13" ht="108" x14ac:dyDescent="0.25">
      <c r="A6" s="49" t="s">
        <v>44</v>
      </c>
      <c r="B6" s="38" t="s">
        <v>40</v>
      </c>
      <c r="C6" s="40">
        <v>0.5</v>
      </c>
      <c r="D6" s="40">
        <v>0</v>
      </c>
      <c r="E6" s="40">
        <v>0</v>
      </c>
      <c r="F6" s="40">
        <f>(C6*'Labor Costs'!$F$9)+(D6*('Labor Costs'!$D$7))+(E6*'Labor Costs'!$F$10)</f>
        <v>41</v>
      </c>
      <c r="G6" s="41">
        <v>1</v>
      </c>
      <c r="H6" s="41">
        <v>1</v>
      </c>
      <c r="I6" s="41">
        <f>G6*H6</f>
        <v>1</v>
      </c>
      <c r="J6" s="41">
        <f t="shared" si="0"/>
        <v>0.5</v>
      </c>
      <c r="K6" s="43">
        <f t="shared" si="1"/>
        <v>41</v>
      </c>
      <c r="L6" s="48" t="s">
        <v>45</v>
      </c>
      <c r="M6" s="37">
        <v>0</v>
      </c>
    </row>
    <row r="7" spans="1:13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5"/>
    </row>
    <row r="8" spans="1:13" x14ac:dyDescent="0.25">
      <c r="A8" s="50" t="s">
        <v>0</v>
      </c>
      <c r="B8" s="50"/>
      <c r="C8" s="36"/>
      <c r="D8" s="33"/>
      <c r="E8" s="33"/>
      <c r="F8" s="33"/>
      <c r="G8" s="33">
        <f>SUM(G4:G7)</f>
        <v>1801</v>
      </c>
      <c r="H8" s="33"/>
      <c r="I8" s="33">
        <f>SUM(I4:I7)</f>
        <v>1801</v>
      </c>
      <c r="J8" s="33">
        <f>SUM(J4:J7)</f>
        <v>36.5</v>
      </c>
      <c r="K8" s="33">
        <f>SUM(K4:K7)</f>
        <v>3785</v>
      </c>
      <c r="L8" s="22"/>
      <c r="M8" s="47">
        <f>SUM(M4:M7)</f>
        <v>2952</v>
      </c>
    </row>
    <row r="9" spans="1:13" ht="15.75" x14ac:dyDescent="0.25">
      <c r="A9" s="26" t="s">
        <v>37</v>
      </c>
      <c r="B9" s="20"/>
      <c r="M9" s="19"/>
    </row>
    <row r="10" spans="1:13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3"/>
    </row>
    <row r="11" spans="1:13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3"/>
    </row>
    <row r="12" spans="1:13" x14ac:dyDescent="0.25">
      <c r="A12" s="24" t="s">
        <v>29</v>
      </c>
      <c r="B12" s="25"/>
      <c r="C12" s="25"/>
      <c r="D12" s="25"/>
      <c r="E12" s="25"/>
      <c r="F12" s="25"/>
      <c r="G12" s="25"/>
      <c r="H12" s="25"/>
      <c r="I12" s="25"/>
      <c r="J12" s="23"/>
    </row>
    <row r="13" spans="1:13" x14ac:dyDescent="0.25">
      <c r="A13" s="25" t="s">
        <v>27</v>
      </c>
      <c r="B13" s="25"/>
      <c r="C13" s="25"/>
      <c r="D13" s="25"/>
      <c r="E13" s="25"/>
      <c r="F13" s="25"/>
      <c r="G13" s="25"/>
      <c r="H13" s="25"/>
      <c r="I13" s="25"/>
      <c r="J13" s="23"/>
    </row>
    <row r="14" spans="1:13" x14ac:dyDescent="0.25">
      <c r="A14" s="24" t="s">
        <v>28</v>
      </c>
      <c r="B14" s="25"/>
      <c r="C14" s="25"/>
      <c r="D14" s="25"/>
      <c r="E14" s="25"/>
      <c r="F14" s="25"/>
      <c r="G14" s="25"/>
      <c r="H14" s="25"/>
      <c r="I14" s="25"/>
      <c r="J14" s="23"/>
    </row>
    <row r="15" spans="1:13" x14ac:dyDescent="0.25">
      <c r="A15" s="25" t="s">
        <v>39</v>
      </c>
      <c r="B15" s="19"/>
      <c r="C15" s="19"/>
      <c r="D15" s="19"/>
      <c r="E15" s="19"/>
      <c r="F15" s="19"/>
      <c r="G15" s="19"/>
      <c r="H15" s="19"/>
      <c r="I15" s="19"/>
    </row>
    <row r="16" spans="1:13" x14ac:dyDescent="0.25">
      <c r="A16" s="19"/>
      <c r="B16" s="19"/>
      <c r="C16" s="19"/>
      <c r="D16" s="19"/>
      <c r="E16" s="19"/>
      <c r="F16" s="19"/>
      <c r="G16" s="19"/>
      <c r="H16" s="19"/>
      <c r="I16" s="19"/>
    </row>
    <row r="17" spans="3:9" x14ac:dyDescent="0.25">
      <c r="C17" s="19"/>
      <c r="D17" s="19"/>
      <c r="E17" s="19"/>
      <c r="F17" s="19"/>
      <c r="G17" s="19"/>
      <c r="H17" s="19"/>
      <c r="I17" s="19"/>
    </row>
    <row r="18" spans="3:9" x14ac:dyDescent="0.25">
      <c r="C18" s="19"/>
      <c r="D18" s="19"/>
      <c r="E18" s="19"/>
      <c r="F18" s="19"/>
      <c r="G18" s="19"/>
      <c r="H18" s="19"/>
      <c r="I18" s="19"/>
    </row>
    <row r="41" s="2" customFormat="1" ht="18" customHeight="1" x14ac:dyDescent="0.25"/>
    <row r="42" s="3" customFormat="1" ht="15.75" x14ac:dyDescent="0.25"/>
    <row r="48" s="2" customFormat="1" x14ac:dyDescent="0.25"/>
    <row r="49" spans="1:10" ht="25.5" x14ac:dyDescent="0.35">
      <c r="A49" s="4"/>
      <c r="B49" s="5"/>
      <c r="C49" s="5"/>
      <c r="D49" s="5"/>
      <c r="E49" s="5"/>
      <c r="F49" s="5"/>
      <c r="G49" s="5"/>
      <c r="H49" s="5"/>
      <c r="I49" s="5"/>
      <c r="J49" s="5"/>
    </row>
    <row r="50" spans="1:10" ht="25.5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mergeCells count="7">
    <mergeCell ref="A8:B8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9"/>
  <sheetViews>
    <sheetView topLeftCell="A6" workbookViewId="0">
      <selection activeCell="B16" sqref="B16"/>
    </sheetView>
  </sheetViews>
  <sheetFormatPr defaultRowHeight="15" x14ac:dyDescent="0.25"/>
  <cols>
    <col min="1" max="1" width="11.28515625" customWidth="1"/>
    <col min="2" max="2" width="21.42578125" bestFit="1" customWidth="1"/>
    <col min="3" max="4" width="11.85546875" customWidth="1"/>
    <col min="5" max="5" width="10.42578125" customWidth="1"/>
    <col min="6" max="6" width="11.85546875" customWidth="1"/>
  </cols>
  <sheetData>
    <row r="2" spans="2:8" ht="15.75" thickBot="1" x14ac:dyDescent="0.3"/>
    <row r="3" spans="2:8" ht="19.5" thickBot="1" x14ac:dyDescent="0.35">
      <c r="B3" s="62" t="s">
        <v>17</v>
      </c>
      <c r="C3" s="63"/>
      <c r="D3" s="63"/>
      <c r="E3" s="63"/>
      <c r="F3" s="64"/>
    </row>
    <row r="4" spans="2:8" ht="47.25" x14ac:dyDescent="0.25">
      <c r="B4" s="6" t="s">
        <v>18</v>
      </c>
      <c r="C4" s="7" t="s">
        <v>19</v>
      </c>
      <c r="D4" s="7" t="s">
        <v>20</v>
      </c>
      <c r="E4" s="8" t="s">
        <v>21</v>
      </c>
      <c r="F4" s="9" t="s">
        <v>22</v>
      </c>
    </row>
    <row r="5" spans="2:8" ht="30" x14ac:dyDescent="0.25">
      <c r="B5" s="28" t="s">
        <v>35</v>
      </c>
      <c r="C5" s="29">
        <v>104.23</v>
      </c>
      <c r="D5" s="10">
        <f>ROUNDUP(C5*2,0)</f>
        <v>209</v>
      </c>
      <c r="E5" s="10">
        <v>0.05</v>
      </c>
      <c r="F5" s="11">
        <f>D5*E5</f>
        <v>10.450000000000001</v>
      </c>
    </row>
    <row r="6" spans="2:8" ht="45" x14ac:dyDescent="0.25">
      <c r="B6" s="28" t="s">
        <v>34</v>
      </c>
      <c r="C6" s="10">
        <v>38.29</v>
      </c>
      <c r="D6" s="10">
        <f t="shared" ref="D6:D8" si="0">ROUNDUP(C6*2,0)</f>
        <v>77</v>
      </c>
      <c r="E6" s="10">
        <v>0.7</v>
      </c>
      <c r="F6" s="11">
        <f t="shared" ref="F6:F8" si="1">D6*E6</f>
        <v>53.9</v>
      </c>
    </row>
    <row r="7" spans="2:8" ht="45" x14ac:dyDescent="0.25">
      <c r="B7" s="28" t="s">
        <v>36</v>
      </c>
      <c r="C7" s="10">
        <v>21.75</v>
      </c>
      <c r="D7" s="10">
        <f t="shared" si="0"/>
        <v>44</v>
      </c>
      <c r="E7" s="10">
        <v>0.2</v>
      </c>
      <c r="F7" s="11">
        <f t="shared" si="1"/>
        <v>8.8000000000000007</v>
      </c>
    </row>
    <row r="8" spans="2:8" ht="15.75" thickBot="1" x14ac:dyDescent="0.3">
      <c r="B8" s="12" t="s">
        <v>32</v>
      </c>
      <c r="C8" s="13">
        <v>83.03</v>
      </c>
      <c r="D8" s="10">
        <f t="shared" si="0"/>
        <v>167</v>
      </c>
      <c r="E8" s="13">
        <v>0.05</v>
      </c>
      <c r="F8" s="14">
        <f t="shared" si="1"/>
        <v>8.35</v>
      </c>
    </row>
    <row r="9" spans="2:8" x14ac:dyDescent="0.25">
      <c r="B9" s="65" t="s">
        <v>23</v>
      </c>
      <c r="C9" s="66"/>
      <c r="D9" s="66"/>
      <c r="E9" s="67"/>
      <c r="F9" s="15">
        <f>ROUNDUP(SUM(F5:F8),0)</f>
        <v>82</v>
      </c>
    </row>
    <row r="10" spans="2:8" ht="18" thickBot="1" x14ac:dyDescent="0.3">
      <c r="B10" s="68" t="s">
        <v>24</v>
      </c>
      <c r="C10" s="69"/>
      <c r="D10" s="69"/>
      <c r="E10" s="70"/>
      <c r="F10" s="16">
        <f>F9*2</f>
        <v>164</v>
      </c>
    </row>
    <row r="11" spans="2:8" x14ac:dyDescent="0.25">
      <c r="B11" s="71" t="s">
        <v>25</v>
      </c>
      <c r="C11" s="71"/>
      <c r="D11" s="71"/>
      <c r="E11" s="71"/>
      <c r="F11" s="72"/>
      <c r="G11" s="72"/>
      <c r="H11" s="72"/>
    </row>
    <row r="12" spans="2:8" x14ac:dyDescent="0.25">
      <c r="B12" s="72"/>
      <c r="C12" s="72"/>
      <c r="D12" s="72"/>
      <c r="E12" s="72"/>
      <c r="F12" s="72"/>
      <c r="G12" s="72"/>
      <c r="H12" s="72"/>
    </row>
    <row r="13" spans="2:8" x14ac:dyDescent="0.25">
      <c r="B13" s="71" t="s">
        <v>26</v>
      </c>
      <c r="C13" s="71"/>
      <c r="D13" s="71"/>
      <c r="E13" s="71"/>
      <c r="F13" s="72"/>
      <c r="G13" s="72"/>
      <c r="H13" s="72"/>
    </row>
    <row r="14" spans="2:8" x14ac:dyDescent="0.25">
      <c r="B14" s="72"/>
      <c r="C14" s="72"/>
      <c r="D14" s="72"/>
      <c r="E14" s="72"/>
      <c r="F14" s="72"/>
      <c r="G14" s="72"/>
      <c r="H14" s="72"/>
    </row>
    <row r="16" spans="2:8" x14ac:dyDescent="0.25">
      <c r="B16" t="s">
        <v>38</v>
      </c>
    </row>
    <row r="17" spans="2:2" x14ac:dyDescent="0.25">
      <c r="B17" t="s">
        <v>33</v>
      </c>
    </row>
    <row r="18" spans="2:2" x14ac:dyDescent="0.25">
      <c r="B18" t="s">
        <v>30</v>
      </c>
    </row>
    <row r="19" spans="2:2" x14ac:dyDescent="0.25">
      <c r="B19" t="s">
        <v>31</v>
      </c>
    </row>
  </sheetData>
  <mergeCells count="5">
    <mergeCell ref="B3:F3"/>
    <mergeCell ref="B9:E9"/>
    <mergeCell ref="B10:E10"/>
    <mergeCell ref="B11:H12"/>
    <mergeCell ref="B13:H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2017-12-13T05:00:00+00:00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SharedWithUsers xmlns="c1b83ad4-d79b-4b71-ba4b-25d47299884d">
      <UserInfo>
        <DisplayName>Larson, Ben</DisplayName>
        <AccountId>3545</AccountId>
        <AccountType/>
      </UserInfo>
      <UserInfo>
        <DisplayName>Weihrauch, John</DisplayName>
        <AccountId>3546</AccountId>
        <AccountType/>
      </UserInfo>
      <UserInfo>
        <DisplayName>Anderson, Robert</DisplayName>
        <AccountId>1364</AccountId>
        <AccountType/>
      </UserInfo>
    </SharedWithUsers>
    <Records_x0020_Status xmlns="c1b83ad4-d79b-4b71-ba4b-25d47299884d">Pending</Records_x0020_Status>
    <Records_x0020_Date xmlns="c1b83ad4-d79b-4b71-ba4b-25d4729988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2C30431D4EC4897D285529CBEF9BD" ma:contentTypeVersion="37" ma:contentTypeDescription="Create a new document." ma:contentTypeScope="" ma:versionID="efb75f69737d50f97fe932f024fde7fb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c1b83ad4-d79b-4b71-ba4b-25d47299884d" xmlns:ns7="02c7e5c4-f095-412f-ba62-3d5024b668be" targetNamespace="http://schemas.microsoft.com/office/2006/metadata/properties" ma:root="true" ma:fieldsID="0a52e40bb2e976737fb4748ff970c81b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1b83ad4-d79b-4b71-ba4b-25d47299884d"/>
    <xsd:import namespace="02c7e5c4-f095-412f-ba62-3d5024b668be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  <xsd:element ref="ns7:MediaServiceAutoKeyPoints" minOccurs="0"/>
                <xsd:element ref="ns7:MediaServiceKeyPoints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OCR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c86d4b29-d9f0-4668-be32-aa40dbbc3297}" ma:internalName="TaxCatchAllLabel" ma:readOnly="true" ma:showField="CatchAllDataLabel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c86d4b29-d9f0-4668-be32-aa40dbbc3297}" ma:internalName="TaxCatchAll" ma:showField="CatchAllData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83ad4-d79b-4b71-ba4b-25d472998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3" nillable="true" ma:displayName="Records Status" ma:default="Pending" ma:internalName="Records_x0020_Status">
      <xsd:simpleType>
        <xsd:restriction base="dms:Text"/>
      </xsd:simpleType>
    </xsd:element>
    <xsd:element name="Records_x0020_Date" ma:index="34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e5c4-f095-412f-ba62-3d5024b66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8D618-0F1F-4911-AE5E-0063B96CA44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E8C684E-33EB-4DF3-87FA-0EBC7F2E053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2c7e5c4-f095-412f-ba62-3d5024b668be"/>
    <ds:schemaRef ds:uri="http://schemas.microsoft.com/sharepoint/v3"/>
    <ds:schemaRef ds:uri="c1b83ad4-d79b-4b71-ba4b-25d47299884d"/>
    <ds:schemaRef ds:uri="http://purl.org/dc/terms/"/>
    <ds:schemaRef ds:uri="http://schemas.microsoft.com/sharepoint/v3/fields"/>
    <ds:schemaRef ds:uri="http://schemas.microsoft.com/sharepoint.v3"/>
    <ds:schemaRef ds:uri="http://schemas.microsoft.com/office/2006/documentManagement/types"/>
    <ds:schemaRef ds:uri="4ffa91fb-a0ff-4ac5-b2db-65c790d184a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AD7704-BFC6-4232-83E3-A6A598D084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C7FD72-78AE-412E-9FC9-231A1C540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c1b83ad4-d79b-4b71-ba4b-25d47299884d"/>
    <ds:schemaRef ds:uri="02c7e5c4-f095-412f-ba62-3d5024b6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Retailers and WP-C</vt:lpstr>
      <vt:lpstr>Labor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STREAMLINING ICR Tables I Through VII</dc:title>
  <dc:subject/>
  <dc:creator>Robert Anderson</dc:creator>
  <cp:keywords/>
  <dc:description/>
  <cp:lastModifiedBy>Pastorkovich, Anne-Marie</cp:lastModifiedBy>
  <cp:revision/>
  <dcterms:created xsi:type="dcterms:W3CDTF">2016-04-05T14:34:29Z</dcterms:created>
  <dcterms:modified xsi:type="dcterms:W3CDTF">2020-10-19T20:29:37Z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0x01010032A2C30431D4EC4897D285529CBEF9BD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</Properties>
</file>