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01" activeTab="0"/>
  </bookViews>
  <sheets>
    <sheet name="Combined burden" sheetId="1" r:id="rId1"/>
  </sheets>
  <definedNames>
    <definedName name="_xlnm.Print_Area" localSheetId="0">'Combined burden'!$A$18:$J$90</definedName>
  </definedNames>
  <calcPr fullCalcOnLoad="1"/>
</workbook>
</file>

<file path=xl/sharedStrings.xml><?xml version="1.0" encoding="utf-8"?>
<sst xmlns="http://schemas.openxmlformats.org/spreadsheetml/2006/main" count="187" uniqueCount="140">
  <si>
    <t>Section of Regulation</t>
  </si>
  <si>
    <t>Title</t>
  </si>
  <si>
    <t>Form No    (if any)</t>
  </si>
  <si>
    <t>Estimated No. of Respondents</t>
  </si>
  <si>
    <t>Reports Filed Annually</t>
  </si>
  <si>
    <t>Total Annual Responses (D) x (E)</t>
  </si>
  <si>
    <t>Estimated No. of Manhours Per Response</t>
  </si>
  <si>
    <t>Estimated Total          Manhours           (F) x (G)</t>
  </si>
  <si>
    <t>Wage Class</t>
  </si>
  <si>
    <t>Total Cost                 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</si>
  <si>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</si>
  <si>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</si>
  <si>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</si>
  <si>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</si>
  <si>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</si>
  <si>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</si>
  <si>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</si>
  <si>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</si>
  <si>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</si>
  <si>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</si>
  <si>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3551.55 (b) (11)</t>
  </si>
  <si>
    <t>Drug-Free Workplace</t>
  </si>
  <si>
    <t>Certification regarding debarment, suspension, ineligibility and voluntary exclusion</t>
  </si>
  <si>
    <t>Evidence of capacity to operate a MSH program</t>
  </si>
  <si>
    <t>Narrative statement</t>
  </si>
  <si>
    <t>Organizational Documents</t>
  </si>
  <si>
    <t xml:space="preserve">Narrative statement </t>
  </si>
  <si>
    <t>Financial statement</t>
  </si>
  <si>
    <t>3551.55 (b) (4)</t>
  </si>
  <si>
    <t>Evidence of need and demand</t>
  </si>
  <si>
    <t>Evidence of land availability</t>
  </si>
  <si>
    <t>3551.55 (b) (8)</t>
  </si>
  <si>
    <t>3551.55 (b) (9)</t>
  </si>
  <si>
    <t>Monthly activities schedule</t>
  </si>
  <si>
    <t>Conflict-of-interest Disclosure</t>
  </si>
  <si>
    <t>Disclosure of Lobbying Activities</t>
  </si>
  <si>
    <t>3551.55 (b) (12)</t>
  </si>
  <si>
    <t>Evidence of multi-funded status/cost allocation plan</t>
  </si>
  <si>
    <t>Letter/Narrative statement</t>
  </si>
  <si>
    <t>3551.55 (b) (13)</t>
  </si>
  <si>
    <t>Number of homes/ Factors for awards</t>
  </si>
  <si>
    <t>Narrative statement/ Scoring summary sheet</t>
  </si>
  <si>
    <t>Narrative Statement</t>
  </si>
  <si>
    <t>3551.55 (d) (1)</t>
  </si>
  <si>
    <t>Personnel Information</t>
  </si>
  <si>
    <t>3551.55 (d) (3)</t>
  </si>
  <si>
    <t>Authorization from the Board of Directors</t>
  </si>
  <si>
    <t>3551.55 (d) (4)</t>
  </si>
  <si>
    <t>3551.55 (d) (6)</t>
  </si>
  <si>
    <t>3551.55 (d) (9)</t>
  </si>
  <si>
    <t>Agreement of compliance with all applicable Federal statutes and regulations</t>
  </si>
  <si>
    <t>3551.151(a)</t>
  </si>
  <si>
    <t>Generate quarterly SHARES report</t>
  </si>
  <si>
    <t>SHARES report and narrative statement</t>
  </si>
  <si>
    <t>3551.104 (c) (2)</t>
  </si>
  <si>
    <t>3551.201 (f) (2) (vii)</t>
  </si>
  <si>
    <t>3551.201 (f) (2) (xi)</t>
  </si>
  <si>
    <t>3551.201 (f) (2) (xii)</t>
  </si>
  <si>
    <t>Monthly activity schedule</t>
  </si>
  <si>
    <t>Proposed budget</t>
  </si>
  <si>
    <t>3551.106 (a)</t>
  </si>
  <si>
    <t>Grant Closeout – Final Grantee Evaluation</t>
  </si>
  <si>
    <t>Final SHARES entry</t>
  </si>
  <si>
    <t>Request for RHS Evaluation Review</t>
  </si>
  <si>
    <t>Letter</t>
  </si>
  <si>
    <t>3551.55 (b) (2)</t>
  </si>
  <si>
    <t>3551.55 (b) (3)</t>
  </si>
  <si>
    <t>3551.55 (b) (5)</t>
  </si>
  <si>
    <t>3551.55 (b) (11) (iii)</t>
  </si>
  <si>
    <t>3551.55 (b) (11) (iv)</t>
  </si>
  <si>
    <t>TA Grant Closing</t>
  </si>
  <si>
    <t xml:space="preserve">3551.251 (g) (2) (i) </t>
  </si>
  <si>
    <t>Resolution authorizing application for a site option loan</t>
  </si>
  <si>
    <t>3551.251 (g) (2) (ii)</t>
  </si>
  <si>
    <t>Copy of proposed option or schedule of proposed options</t>
  </si>
  <si>
    <t>3551.201 (f) (2) (ii)</t>
  </si>
  <si>
    <t>3551.201 (f) (2) (viii)</t>
  </si>
  <si>
    <t>3551.201 (f) (2) (x)</t>
  </si>
  <si>
    <t>3551.201 (f) (2) (xiii)</t>
  </si>
  <si>
    <t>Conflict-of-interest disclosure</t>
  </si>
  <si>
    <t>Grant Agreement</t>
  </si>
  <si>
    <t xml:space="preserve">3551.201 (h) (2) </t>
  </si>
  <si>
    <t>Predevelopment grantee closeout: Final accounting of funds</t>
  </si>
  <si>
    <t xml:space="preserve"> </t>
  </si>
  <si>
    <t>1944.410(a)</t>
  </si>
  <si>
    <t>1944.410(a)(6)</t>
  </si>
  <si>
    <t>1944.410(e)</t>
  </si>
  <si>
    <t>1944.411(d)</t>
  </si>
  <si>
    <t>1944.411(f)</t>
  </si>
  <si>
    <t>1944.426(a)(2)</t>
  </si>
  <si>
    <t>1944.417(a)(2)</t>
  </si>
  <si>
    <t>1944.411(h)</t>
  </si>
  <si>
    <t>1944.420, Exhibit C</t>
  </si>
  <si>
    <t>Total Recordkeeping Burden</t>
  </si>
  <si>
    <t>Total Burden This Docket</t>
  </si>
  <si>
    <t>Reporting Requirements - No Forms</t>
  </si>
  <si>
    <t>Reporting Requirements - Recordkeeping</t>
  </si>
  <si>
    <t>1944.410(b)(2)(iv)</t>
  </si>
  <si>
    <t>HUD 935.2 (2529-0013)</t>
  </si>
  <si>
    <t>SUBTOTAL</t>
  </si>
  <si>
    <t>1944.410(b)(1)(ii)</t>
  </si>
  <si>
    <t>Reporting Requirements - Form Burden Approved Under Other OMB Numbers</t>
  </si>
  <si>
    <t>SF-424A (4040-0006)</t>
  </si>
  <si>
    <t>SF-424B (4040-0007)</t>
  </si>
  <si>
    <t>SF-270    (4040-0012)</t>
  </si>
  <si>
    <t>SF-425           (4040-0014)</t>
  </si>
  <si>
    <t>SF-424    (4040-0004)</t>
  </si>
  <si>
    <t>3551.9 / 3551.55 (d) (3)</t>
  </si>
  <si>
    <t>Grantee audit</t>
  </si>
  <si>
    <t>Subtotal TA Grants</t>
  </si>
  <si>
    <t>Proposed Budget</t>
  </si>
  <si>
    <t>Evidence of Land availability</t>
  </si>
  <si>
    <t>Subtotal Predevelopment Grants</t>
  </si>
  <si>
    <t>Site Option Loans</t>
  </si>
  <si>
    <t>Subtotal Site Option Loans</t>
  </si>
  <si>
    <t xml:space="preserve">Agreement to Establish a Certified Recordkeeping System                                      </t>
  </si>
  <si>
    <t xml:space="preserve">Agreement Between Grantee and Families                                                           </t>
  </si>
  <si>
    <t xml:space="preserve">Amendment to the Self-Help Technical Assistance Grant Agreement                                                         </t>
  </si>
  <si>
    <t xml:space="preserve">Equal Opportunity Agreement                            </t>
  </si>
  <si>
    <t xml:space="preserve">Assurance Agreement                                                        </t>
  </si>
  <si>
    <t xml:space="preserve">Application for Federal Assistance                                                    </t>
  </si>
  <si>
    <t>Budget Information Non-Construction Programs</t>
  </si>
  <si>
    <t xml:space="preserve">Assurances – Nonconstruction Programs                               </t>
  </si>
  <si>
    <t xml:space="preserve">Request for Advance or Reimbursement                                                 </t>
  </si>
  <si>
    <t xml:space="preserve">Federal Financial Report                                              </t>
  </si>
  <si>
    <t xml:space="preserve">Affirmative Fair Housing Marketing Plan                                       </t>
  </si>
  <si>
    <t>Total Reporting Requirement Burden</t>
  </si>
  <si>
    <t>Establishing Interest Bearing Accounts</t>
  </si>
  <si>
    <t>Qualification for Federal assistance</t>
  </si>
  <si>
    <t xml:space="preserve">Grant Agreement </t>
  </si>
  <si>
    <t>RD Instruction 1940-Q Exhibit A-1</t>
  </si>
  <si>
    <t>Technical Assistance (TA) Grant</t>
  </si>
  <si>
    <t xml:space="preserve">Environmental Report                                              </t>
  </si>
  <si>
    <t xml:space="preserve">Evidence of demonstrated capacity to operate a MSH program </t>
  </si>
  <si>
    <t>Predevelopment Grant- not currently funded</t>
  </si>
  <si>
    <t>SF-LLL</t>
  </si>
  <si>
    <t>RD 400-1     (0575-0018)</t>
  </si>
  <si>
    <t>RD 400-4     (0575-0018)</t>
  </si>
  <si>
    <t>AD-1047 (0505-0027)</t>
  </si>
  <si>
    <t>AD-1049 (0505-0027)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</si>
</sst>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.0"/>
    <numFmt numFmtId="171" formatCode="0.0"/>
    <numFmt numFmtId="172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7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0" xfId="44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10" xfId="44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44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7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Continuous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Layout" zoomScale="130" zoomScalePageLayoutView="130" workbookViewId="0" topLeftCell="A87">
      <selection activeCell="J90" sqref="J90"/>
    </sheetView>
  </sheetViews>
  <sheetFormatPr defaultColWidth="9.140625" defaultRowHeight="12.75"/>
  <cols>
    <col min="1" max="1" width="15.140625" style="20" customWidth="1"/>
    <col min="2" max="2" width="28.140625" style="20" customWidth="1"/>
    <col min="3" max="3" width="10.57421875" style="1" customWidth="1"/>
    <col min="4" max="4" width="11.57421875" style="1" customWidth="1"/>
    <col min="5" max="5" width="8.140625" style="1" customWidth="1"/>
    <col min="6" max="6" width="10.28125" style="7" customWidth="1"/>
    <col min="7" max="7" width="9.8515625" style="1" customWidth="1"/>
    <col min="8" max="8" width="10.421875" style="25" bestFit="1" customWidth="1"/>
    <col min="9" max="9" width="7.28125" style="11" customWidth="1"/>
    <col min="10" max="10" width="11.7109375" style="17" customWidth="1"/>
    <col min="11" max="11" width="10.28125" style="1" customWidth="1"/>
    <col min="12" max="16384" width="9.140625" style="1" customWidth="1"/>
  </cols>
  <sheetData>
    <row r="1" spans="1:2" ht="0.75" customHeight="1">
      <c r="A1" s="20">
        <v>170</v>
      </c>
      <c r="B1" s="20">
        <v>1</v>
      </c>
    </row>
    <row r="2" spans="1:2" ht="1.5" customHeight="1">
      <c r="A2" s="20">
        <v>140</v>
      </c>
      <c r="B2" s="20">
        <v>2</v>
      </c>
    </row>
    <row r="3" spans="1:2" ht="9.75" hidden="1">
      <c r="A3" s="20">
        <v>130</v>
      </c>
      <c r="B3" s="20">
        <v>3</v>
      </c>
    </row>
    <row r="4" spans="1:2" ht="0.75" customHeight="1" hidden="1">
      <c r="A4" s="20">
        <v>90</v>
      </c>
      <c r="B4" s="20">
        <v>4</v>
      </c>
    </row>
    <row r="5" spans="1:2" ht="9.75" hidden="1">
      <c r="A5" s="20">
        <v>10</v>
      </c>
      <c r="B5" s="20">
        <v>5</v>
      </c>
    </row>
    <row r="6" spans="1:2" ht="9.75" hidden="1">
      <c r="A6" s="20">
        <v>45</v>
      </c>
      <c r="B6" s="20">
        <v>6</v>
      </c>
    </row>
    <row r="7" spans="1:2" ht="9.75" hidden="1">
      <c r="A7" s="20">
        <v>15</v>
      </c>
      <c r="B7" s="20">
        <v>7</v>
      </c>
    </row>
    <row r="8" spans="1:2" ht="0.75" customHeight="1">
      <c r="A8" s="20">
        <v>4</v>
      </c>
      <c r="B8" s="20">
        <v>8</v>
      </c>
    </row>
    <row r="9" spans="1:2" ht="9.75" hidden="1">
      <c r="A9" s="20">
        <v>130</v>
      </c>
      <c r="B9" s="20">
        <v>9</v>
      </c>
    </row>
    <row r="10" spans="1:2" ht="9.75" hidden="1">
      <c r="A10" s="20">
        <v>130</v>
      </c>
      <c r="B10" s="20">
        <v>10</v>
      </c>
    </row>
    <row r="11" spans="1:2" ht="9.75" hidden="1">
      <c r="A11" s="20">
        <v>4</v>
      </c>
      <c r="B11" s="20">
        <v>11</v>
      </c>
    </row>
    <row r="12" spans="1:2" ht="9.75" hidden="1">
      <c r="A12" s="20">
        <v>1</v>
      </c>
      <c r="B12" s="20">
        <v>12</v>
      </c>
    </row>
    <row r="13" spans="1:2" ht="2.25" customHeight="1" hidden="1">
      <c r="A13" s="20">
        <v>70</v>
      </c>
      <c r="B13" s="20">
        <v>13</v>
      </c>
    </row>
    <row r="14" spans="1:2" ht="15" customHeight="1" hidden="1">
      <c r="A14" s="20">
        <v>35</v>
      </c>
      <c r="B14" s="20">
        <v>14</v>
      </c>
    </row>
    <row r="15" spans="1:2" ht="10.5" customHeight="1" hidden="1">
      <c r="A15" s="20">
        <v>25</v>
      </c>
      <c r="B15" s="20">
        <v>15</v>
      </c>
    </row>
    <row r="16" spans="1:2" ht="28.5" customHeight="1" hidden="1">
      <c r="A16" s="20">
        <v>25</v>
      </c>
      <c r="B16" s="20">
        <v>16</v>
      </c>
    </row>
    <row r="17" ht="23.25" customHeight="1" hidden="1"/>
    <row r="18" spans="1:10" ht="52.5" customHeight="1">
      <c r="A18" s="27" t="s">
        <v>0</v>
      </c>
      <c r="B18" s="27" t="s">
        <v>1</v>
      </c>
      <c r="C18" s="28" t="s">
        <v>2</v>
      </c>
      <c r="D18" s="29" t="s">
        <v>3</v>
      </c>
      <c r="E18" s="29" t="s">
        <v>4</v>
      </c>
      <c r="F18" s="30" t="s">
        <v>5</v>
      </c>
      <c r="G18" s="29" t="s">
        <v>6</v>
      </c>
      <c r="H18" s="31" t="s">
        <v>7</v>
      </c>
      <c r="I18" s="32" t="s">
        <v>8</v>
      </c>
      <c r="J18" s="32" t="s">
        <v>9</v>
      </c>
    </row>
    <row r="19" spans="1:10" ht="42.75" customHeight="1">
      <c r="A19" s="33" t="s">
        <v>10</v>
      </c>
      <c r="B19" s="33" t="s">
        <v>11</v>
      </c>
      <c r="C19" s="34" t="s">
        <v>12</v>
      </c>
      <c r="D19" s="33" t="s">
        <v>13</v>
      </c>
      <c r="E19" s="33" t="s">
        <v>14</v>
      </c>
      <c r="F19" s="35" t="s">
        <v>15</v>
      </c>
      <c r="G19" s="33" t="s">
        <v>16</v>
      </c>
      <c r="H19" s="36" t="s">
        <v>17</v>
      </c>
      <c r="I19" s="37" t="s">
        <v>18</v>
      </c>
      <c r="J19" s="37" t="s">
        <v>19</v>
      </c>
    </row>
    <row r="20" spans="1:11" ht="42.75" customHeight="1">
      <c r="A20" s="57"/>
      <c r="B20" s="58" t="s">
        <v>95</v>
      </c>
      <c r="C20" s="57"/>
      <c r="D20" s="59"/>
      <c r="E20" s="60"/>
      <c r="F20" s="61"/>
      <c r="G20" s="59"/>
      <c r="H20" s="62"/>
      <c r="I20" s="63"/>
      <c r="J20" s="64"/>
      <c r="K20" s="4"/>
    </row>
    <row r="21" spans="1:10" ht="42.75" customHeight="1">
      <c r="A21" s="56"/>
      <c r="B21" s="55" t="s">
        <v>131</v>
      </c>
      <c r="C21" s="56"/>
      <c r="D21" s="65"/>
      <c r="E21" s="65"/>
      <c r="F21" s="65"/>
      <c r="G21" s="65"/>
      <c r="H21" s="66"/>
      <c r="I21" s="67"/>
      <c r="J21" s="67"/>
    </row>
    <row r="22" spans="1:10" ht="42.75" customHeight="1">
      <c r="A22" s="68" t="s">
        <v>65</v>
      </c>
      <c r="B22" s="69" t="s">
        <v>23</v>
      </c>
      <c r="C22" s="69" t="s">
        <v>24</v>
      </c>
      <c r="D22" s="65">
        <v>70</v>
      </c>
      <c r="E22" s="65">
        <v>1</v>
      </c>
      <c r="F22" s="65">
        <f>D22*E22</f>
        <v>70</v>
      </c>
      <c r="G22" s="65">
        <v>0.25</v>
      </c>
      <c r="H22" s="66">
        <f>F22*G22</f>
        <v>17.5</v>
      </c>
      <c r="I22" s="67">
        <v>30</v>
      </c>
      <c r="J22" s="67">
        <f>H22*I22</f>
        <v>525</v>
      </c>
    </row>
    <row r="23" spans="1:10" ht="42.75" customHeight="1">
      <c r="A23" s="68" t="s">
        <v>66</v>
      </c>
      <c r="B23" s="69" t="s">
        <v>25</v>
      </c>
      <c r="C23" s="69" t="s">
        <v>26</v>
      </c>
      <c r="D23" s="65">
        <v>70</v>
      </c>
      <c r="E23" s="65">
        <v>1</v>
      </c>
      <c r="F23" s="65">
        <f aca="true" t="shared" si="0" ref="F23:F33">D23*E23</f>
        <v>70</v>
      </c>
      <c r="G23" s="65">
        <v>0.16</v>
      </c>
      <c r="H23" s="66">
        <f aca="true" t="shared" si="1" ref="H23:H43">F23*G23</f>
        <v>11.200000000000001</v>
      </c>
      <c r="I23" s="67">
        <v>30</v>
      </c>
      <c r="J23" s="67">
        <f aca="true" t="shared" si="2" ref="J23:J43">H23*I23</f>
        <v>336.00000000000006</v>
      </c>
    </row>
    <row r="24" spans="1:10" ht="42.75" customHeight="1">
      <c r="A24" s="68" t="s">
        <v>66</v>
      </c>
      <c r="B24" s="69" t="s">
        <v>27</v>
      </c>
      <c r="C24" s="69" t="s">
        <v>24</v>
      </c>
      <c r="D24" s="65">
        <v>70</v>
      </c>
      <c r="E24" s="65">
        <v>1</v>
      </c>
      <c r="F24" s="65">
        <f t="shared" si="0"/>
        <v>70</v>
      </c>
      <c r="G24" s="65">
        <v>0.25</v>
      </c>
      <c r="H24" s="70">
        <f t="shared" si="1"/>
        <v>17.5</v>
      </c>
      <c r="I24" s="67">
        <v>30</v>
      </c>
      <c r="J24" s="67">
        <f t="shared" si="2"/>
        <v>525</v>
      </c>
    </row>
    <row r="25" spans="1:10" ht="42.75" customHeight="1">
      <c r="A25" s="71" t="s">
        <v>28</v>
      </c>
      <c r="B25" s="59" t="s">
        <v>29</v>
      </c>
      <c r="C25" s="59" t="s">
        <v>24</v>
      </c>
      <c r="D25" s="65">
        <v>70</v>
      </c>
      <c r="E25" s="65">
        <v>1</v>
      </c>
      <c r="F25" s="65">
        <f t="shared" si="0"/>
        <v>70</v>
      </c>
      <c r="G25" s="65">
        <v>1</v>
      </c>
      <c r="H25" s="72">
        <f t="shared" si="1"/>
        <v>70</v>
      </c>
      <c r="I25" s="67">
        <v>30</v>
      </c>
      <c r="J25" s="67">
        <f t="shared" si="2"/>
        <v>2100</v>
      </c>
    </row>
    <row r="26" spans="1:10" ht="42.75" customHeight="1">
      <c r="A26" s="71" t="s">
        <v>67</v>
      </c>
      <c r="B26" s="59" t="s">
        <v>30</v>
      </c>
      <c r="C26" s="59" t="s">
        <v>24</v>
      </c>
      <c r="D26" s="65">
        <v>70</v>
      </c>
      <c r="E26" s="65">
        <v>1</v>
      </c>
      <c r="F26" s="65">
        <f t="shared" si="0"/>
        <v>70</v>
      </c>
      <c r="G26" s="65">
        <v>1</v>
      </c>
      <c r="H26" s="70">
        <f t="shared" si="1"/>
        <v>70</v>
      </c>
      <c r="I26" s="67">
        <v>30</v>
      </c>
      <c r="J26" s="67">
        <f t="shared" si="2"/>
        <v>2100</v>
      </c>
    </row>
    <row r="27" spans="1:10" ht="42.75" customHeight="1">
      <c r="A27" s="71" t="s">
        <v>31</v>
      </c>
      <c r="B27" s="59" t="s">
        <v>110</v>
      </c>
      <c r="C27" s="59" t="s">
        <v>24</v>
      </c>
      <c r="D27" s="65">
        <v>70</v>
      </c>
      <c r="E27" s="65">
        <v>1</v>
      </c>
      <c r="F27" s="65">
        <f t="shared" si="0"/>
        <v>70</v>
      </c>
      <c r="G27" s="65">
        <v>1</v>
      </c>
      <c r="H27" s="66">
        <f t="shared" si="1"/>
        <v>70</v>
      </c>
      <c r="I27" s="67">
        <v>30</v>
      </c>
      <c r="J27" s="67">
        <f t="shared" si="2"/>
        <v>2100</v>
      </c>
    </row>
    <row r="28" spans="1:10" ht="42.75" customHeight="1">
      <c r="A28" s="71" t="s">
        <v>32</v>
      </c>
      <c r="B28" s="59" t="s">
        <v>33</v>
      </c>
      <c r="C28" s="59" t="s">
        <v>24</v>
      </c>
      <c r="D28" s="65">
        <v>70</v>
      </c>
      <c r="E28" s="65">
        <v>4</v>
      </c>
      <c r="F28" s="73">
        <f t="shared" si="0"/>
        <v>280</v>
      </c>
      <c r="G28" s="65">
        <v>1</v>
      </c>
      <c r="H28" s="66">
        <f t="shared" si="1"/>
        <v>280</v>
      </c>
      <c r="I28" s="67">
        <v>30</v>
      </c>
      <c r="J28" s="67">
        <f t="shared" si="2"/>
        <v>8400</v>
      </c>
    </row>
    <row r="29" spans="1:10" ht="42.75" customHeight="1">
      <c r="A29" s="71" t="s">
        <v>68</v>
      </c>
      <c r="B29" s="59" t="s">
        <v>34</v>
      </c>
      <c r="C29" s="59" t="s">
        <v>24</v>
      </c>
      <c r="D29" s="65">
        <v>70</v>
      </c>
      <c r="E29" s="65">
        <v>1</v>
      </c>
      <c r="F29" s="73">
        <f t="shared" si="0"/>
        <v>70</v>
      </c>
      <c r="G29" s="65">
        <v>0.16</v>
      </c>
      <c r="H29" s="70">
        <f t="shared" si="1"/>
        <v>11.200000000000001</v>
      </c>
      <c r="I29" s="67">
        <v>30</v>
      </c>
      <c r="J29" s="67">
        <f t="shared" si="2"/>
        <v>336.00000000000006</v>
      </c>
    </row>
    <row r="30" spans="1:10" ht="42.75" customHeight="1">
      <c r="A30" s="71" t="s">
        <v>69</v>
      </c>
      <c r="B30" s="74" t="s">
        <v>35</v>
      </c>
      <c r="C30" s="59" t="s">
        <v>130</v>
      </c>
      <c r="D30" s="75">
        <v>70</v>
      </c>
      <c r="E30" s="65">
        <v>1</v>
      </c>
      <c r="F30" s="65">
        <f t="shared" si="0"/>
        <v>70</v>
      </c>
      <c r="G30" s="60">
        <v>0.16</v>
      </c>
      <c r="H30" s="70">
        <f>F30*G30</f>
        <v>11.200000000000001</v>
      </c>
      <c r="I30" s="67">
        <v>30</v>
      </c>
      <c r="J30" s="76">
        <f>H30*I30</f>
        <v>336.00000000000006</v>
      </c>
    </row>
    <row r="31" spans="1:10" ht="42.75" customHeight="1">
      <c r="A31" s="71" t="s">
        <v>36</v>
      </c>
      <c r="B31" s="59" t="s">
        <v>37</v>
      </c>
      <c r="C31" s="59" t="s">
        <v>38</v>
      </c>
      <c r="D31" s="65">
        <v>70</v>
      </c>
      <c r="E31" s="65">
        <v>1</v>
      </c>
      <c r="F31" s="65">
        <f t="shared" si="0"/>
        <v>70</v>
      </c>
      <c r="G31" s="65">
        <v>0.5</v>
      </c>
      <c r="H31" s="72">
        <f t="shared" si="1"/>
        <v>35</v>
      </c>
      <c r="I31" s="67">
        <v>30</v>
      </c>
      <c r="J31" s="67">
        <f t="shared" si="2"/>
        <v>1050</v>
      </c>
    </row>
    <row r="32" spans="1:10" ht="57.75" customHeight="1">
      <c r="A32" s="71" t="s">
        <v>39</v>
      </c>
      <c r="B32" s="59" t="s">
        <v>40</v>
      </c>
      <c r="C32" s="59" t="s">
        <v>41</v>
      </c>
      <c r="D32" s="65">
        <v>70</v>
      </c>
      <c r="E32" s="65">
        <v>1</v>
      </c>
      <c r="F32" s="65">
        <f t="shared" si="0"/>
        <v>70</v>
      </c>
      <c r="G32" s="65">
        <v>1</v>
      </c>
      <c r="H32" s="66">
        <f t="shared" si="1"/>
        <v>70</v>
      </c>
      <c r="I32" s="67">
        <v>30</v>
      </c>
      <c r="J32" s="67">
        <f t="shared" si="2"/>
        <v>2100</v>
      </c>
    </row>
    <row r="33" spans="1:10" ht="42.75" customHeight="1">
      <c r="A33" s="71" t="s">
        <v>107</v>
      </c>
      <c r="B33" s="59" t="s">
        <v>129</v>
      </c>
      <c r="C33" s="59" t="s">
        <v>42</v>
      </c>
      <c r="D33" s="65">
        <v>70</v>
      </c>
      <c r="E33" s="65">
        <v>1</v>
      </c>
      <c r="F33" s="65">
        <f t="shared" si="0"/>
        <v>70</v>
      </c>
      <c r="G33" s="65">
        <v>0.08</v>
      </c>
      <c r="H33" s="73">
        <f t="shared" si="1"/>
        <v>5.6000000000000005</v>
      </c>
      <c r="I33" s="67">
        <v>30</v>
      </c>
      <c r="J33" s="67">
        <f t="shared" si="2"/>
        <v>168.00000000000003</v>
      </c>
    </row>
    <row r="34" spans="1:10" ht="42.75" customHeight="1">
      <c r="A34" s="71"/>
      <c r="B34" s="77" t="s">
        <v>70</v>
      </c>
      <c r="C34" s="59"/>
      <c r="D34" s="65"/>
      <c r="E34" s="65"/>
      <c r="F34" s="65"/>
      <c r="G34" s="65"/>
      <c r="H34" s="73"/>
      <c r="I34" s="67"/>
      <c r="J34" s="67"/>
    </row>
    <row r="35" spans="1:10" ht="42.75" customHeight="1">
      <c r="A35" s="71" t="s">
        <v>43</v>
      </c>
      <c r="B35" s="59" t="s">
        <v>44</v>
      </c>
      <c r="C35" s="59" t="s">
        <v>24</v>
      </c>
      <c r="D35" s="65">
        <v>70</v>
      </c>
      <c r="E35" s="65">
        <v>1</v>
      </c>
      <c r="F35" s="65">
        <f aca="true" t="shared" si="3" ref="F35:F44">D35*E35</f>
        <v>70</v>
      </c>
      <c r="G35" s="65">
        <v>0.25</v>
      </c>
      <c r="H35" s="70">
        <f t="shared" si="1"/>
        <v>17.5</v>
      </c>
      <c r="I35" s="67">
        <v>30</v>
      </c>
      <c r="J35" s="67">
        <f t="shared" si="2"/>
        <v>525</v>
      </c>
    </row>
    <row r="36" spans="1:10" ht="42.75" customHeight="1">
      <c r="A36" s="71" t="s">
        <v>45</v>
      </c>
      <c r="B36" s="59" t="s">
        <v>46</v>
      </c>
      <c r="C36" s="59" t="s">
        <v>24</v>
      </c>
      <c r="D36" s="65">
        <v>70</v>
      </c>
      <c r="E36" s="65">
        <v>1</v>
      </c>
      <c r="F36" s="65">
        <f t="shared" si="3"/>
        <v>70</v>
      </c>
      <c r="G36" s="65">
        <v>0.16</v>
      </c>
      <c r="H36" s="70">
        <f t="shared" si="1"/>
        <v>11.200000000000001</v>
      </c>
      <c r="I36" s="67">
        <v>30</v>
      </c>
      <c r="J36" s="67">
        <f t="shared" si="2"/>
        <v>336.00000000000006</v>
      </c>
    </row>
    <row r="37" spans="1:10" ht="42.75" customHeight="1">
      <c r="A37" s="68" t="s">
        <v>47</v>
      </c>
      <c r="B37" s="69" t="s">
        <v>127</v>
      </c>
      <c r="C37" s="69" t="s">
        <v>24</v>
      </c>
      <c r="D37" s="65">
        <v>70</v>
      </c>
      <c r="E37" s="65">
        <v>1</v>
      </c>
      <c r="F37" s="65">
        <f t="shared" si="3"/>
        <v>70</v>
      </c>
      <c r="G37" s="65">
        <v>0.25</v>
      </c>
      <c r="H37" s="66">
        <f t="shared" si="1"/>
        <v>17.5</v>
      </c>
      <c r="I37" s="67">
        <v>30</v>
      </c>
      <c r="J37" s="67">
        <f t="shared" si="2"/>
        <v>525</v>
      </c>
    </row>
    <row r="38" spans="1:10" ht="42.75" customHeight="1">
      <c r="A38" s="68" t="s">
        <v>48</v>
      </c>
      <c r="B38" s="69" t="s">
        <v>128</v>
      </c>
      <c r="C38" s="69" t="s">
        <v>24</v>
      </c>
      <c r="D38" s="65">
        <v>70</v>
      </c>
      <c r="E38" s="65">
        <v>1</v>
      </c>
      <c r="F38" s="65">
        <f t="shared" si="3"/>
        <v>70</v>
      </c>
      <c r="G38" s="65">
        <v>0.16</v>
      </c>
      <c r="H38" s="66">
        <f t="shared" si="1"/>
        <v>11.200000000000001</v>
      </c>
      <c r="I38" s="67">
        <v>30</v>
      </c>
      <c r="J38" s="67">
        <f t="shared" si="2"/>
        <v>336.00000000000006</v>
      </c>
    </row>
    <row r="39" spans="1:12" ht="42.75" customHeight="1">
      <c r="A39" s="68" t="s">
        <v>49</v>
      </c>
      <c r="B39" s="69" t="s">
        <v>50</v>
      </c>
      <c r="C39" s="69" t="s">
        <v>24</v>
      </c>
      <c r="D39" s="65">
        <v>70</v>
      </c>
      <c r="E39" s="65">
        <v>1</v>
      </c>
      <c r="F39" s="65">
        <f t="shared" si="3"/>
        <v>70</v>
      </c>
      <c r="G39" s="65">
        <v>0.16</v>
      </c>
      <c r="H39" s="66">
        <f t="shared" si="1"/>
        <v>11.200000000000001</v>
      </c>
      <c r="I39" s="67">
        <v>30</v>
      </c>
      <c r="J39" s="67">
        <f t="shared" si="2"/>
        <v>336.00000000000006</v>
      </c>
      <c r="L39" s="1" t="s">
        <v>83</v>
      </c>
    </row>
    <row r="40" spans="1:10" ht="42.75" customHeight="1">
      <c r="A40" s="68" t="s">
        <v>51</v>
      </c>
      <c r="B40" s="69" t="s">
        <v>52</v>
      </c>
      <c r="C40" s="69" t="s">
        <v>53</v>
      </c>
      <c r="D40" s="65">
        <v>70</v>
      </c>
      <c r="E40" s="65">
        <v>4</v>
      </c>
      <c r="F40" s="65">
        <f t="shared" si="3"/>
        <v>280</v>
      </c>
      <c r="G40" s="65">
        <v>0.5</v>
      </c>
      <c r="H40" s="66">
        <f t="shared" si="1"/>
        <v>140</v>
      </c>
      <c r="I40" s="67">
        <v>30</v>
      </c>
      <c r="J40" s="67">
        <f t="shared" si="2"/>
        <v>4200</v>
      </c>
    </row>
    <row r="41" spans="1:10" ht="42.75" customHeight="1">
      <c r="A41" s="68" t="s">
        <v>54</v>
      </c>
      <c r="B41" s="69" t="s">
        <v>108</v>
      </c>
      <c r="C41" s="69" t="s">
        <v>24</v>
      </c>
      <c r="D41" s="65">
        <v>70</v>
      </c>
      <c r="E41" s="65">
        <v>1</v>
      </c>
      <c r="F41" s="65">
        <f t="shared" si="3"/>
        <v>70</v>
      </c>
      <c r="G41" s="65">
        <v>15</v>
      </c>
      <c r="H41" s="66">
        <f t="shared" si="1"/>
        <v>1050</v>
      </c>
      <c r="I41" s="67">
        <v>30</v>
      </c>
      <c r="J41" s="67">
        <f t="shared" si="2"/>
        <v>31500</v>
      </c>
    </row>
    <row r="42" spans="1:10" ht="42.75" customHeight="1">
      <c r="A42" s="68" t="s">
        <v>60</v>
      </c>
      <c r="B42" s="69" t="s">
        <v>61</v>
      </c>
      <c r="C42" s="69" t="s">
        <v>62</v>
      </c>
      <c r="D42" s="65">
        <v>70</v>
      </c>
      <c r="E42" s="65">
        <v>1</v>
      </c>
      <c r="F42" s="65">
        <f t="shared" si="3"/>
        <v>70</v>
      </c>
      <c r="G42" s="65">
        <v>1</v>
      </c>
      <c r="H42" s="70">
        <f t="shared" si="1"/>
        <v>70</v>
      </c>
      <c r="I42" s="67">
        <v>30</v>
      </c>
      <c r="J42" s="67">
        <f t="shared" si="2"/>
        <v>2100</v>
      </c>
    </row>
    <row r="43" spans="1:10" ht="42.75" customHeight="1">
      <c r="A43" s="78">
        <v>3551.106</v>
      </c>
      <c r="B43" s="79" t="s">
        <v>63</v>
      </c>
      <c r="C43" s="79" t="s">
        <v>64</v>
      </c>
      <c r="D43" s="65">
        <v>70</v>
      </c>
      <c r="E43" s="65">
        <v>1</v>
      </c>
      <c r="F43" s="65">
        <f t="shared" si="3"/>
        <v>70</v>
      </c>
      <c r="G43" s="65">
        <v>0.16</v>
      </c>
      <c r="H43" s="66">
        <f t="shared" si="1"/>
        <v>11.200000000000001</v>
      </c>
      <c r="I43" s="67">
        <v>30</v>
      </c>
      <c r="J43" s="67">
        <f t="shared" si="2"/>
        <v>336.00000000000006</v>
      </c>
    </row>
    <row r="44" spans="1:10" ht="42.75" customHeight="1">
      <c r="A44" s="56" t="s">
        <v>100</v>
      </c>
      <c r="B44" s="80" t="s">
        <v>132</v>
      </c>
      <c r="C44" s="57" t="s">
        <v>24</v>
      </c>
      <c r="D44" s="75">
        <v>50</v>
      </c>
      <c r="E44" s="65">
        <v>1</v>
      </c>
      <c r="F44" s="65">
        <f t="shared" si="3"/>
        <v>50</v>
      </c>
      <c r="G44" s="60">
        <v>6</v>
      </c>
      <c r="H44" s="70">
        <f>(F44)*(G44)</f>
        <v>300</v>
      </c>
      <c r="I44" s="67">
        <v>30</v>
      </c>
      <c r="J44" s="67">
        <f>H44*I44</f>
        <v>9000</v>
      </c>
    </row>
    <row r="45" spans="1:10" ht="42.75" customHeight="1">
      <c r="A45" s="56"/>
      <c r="B45" s="55" t="s">
        <v>109</v>
      </c>
      <c r="C45" s="56"/>
      <c r="D45" s="65"/>
      <c r="E45" s="65"/>
      <c r="F45" s="81">
        <f>SUM(F22:F44)</f>
        <v>1940</v>
      </c>
      <c r="G45" s="65"/>
      <c r="H45" s="82">
        <f>SUM(H22:H44)</f>
        <v>2309</v>
      </c>
      <c r="I45" s="67"/>
      <c r="J45" s="83">
        <f>SUM(J22:J44)</f>
        <v>69270</v>
      </c>
    </row>
    <row r="46" spans="1:10" ht="42.75" customHeight="1">
      <c r="A46" s="56"/>
      <c r="B46" s="55"/>
      <c r="C46" s="56"/>
      <c r="D46" s="65"/>
      <c r="E46" s="65"/>
      <c r="F46" s="73"/>
      <c r="G46" s="65"/>
      <c r="H46" s="70"/>
      <c r="I46" s="67"/>
      <c r="J46" s="67"/>
    </row>
    <row r="47" spans="1:10" ht="42.75" customHeight="1">
      <c r="A47" s="56"/>
      <c r="B47" s="55" t="s">
        <v>134</v>
      </c>
      <c r="C47" s="56"/>
      <c r="D47" s="65"/>
      <c r="E47" s="65"/>
      <c r="F47" s="65"/>
      <c r="G47" s="65"/>
      <c r="H47" s="72"/>
      <c r="I47" s="67"/>
      <c r="J47" s="67"/>
    </row>
    <row r="48" spans="1:10" s="23" customFormat="1" ht="42.75" customHeight="1">
      <c r="A48" s="69" t="s">
        <v>75</v>
      </c>
      <c r="B48" s="69" t="s">
        <v>133</v>
      </c>
      <c r="C48" s="69" t="s">
        <v>24</v>
      </c>
      <c r="D48" s="65">
        <v>0</v>
      </c>
      <c r="E48" s="65">
        <v>1</v>
      </c>
      <c r="F48" s="65">
        <f aca="true" t="shared" si="4" ref="F48:F58">D48*E48</f>
        <v>0</v>
      </c>
      <c r="G48" s="65">
        <v>0.25</v>
      </c>
      <c r="H48" s="72">
        <f>F48*G48</f>
        <v>0</v>
      </c>
      <c r="I48" s="67">
        <v>30</v>
      </c>
      <c r="J48" s="67">
        <f>H48*I48</f>
        <v>0</v>
      </c>
    </row>
    <row r="49" spans="1:10" s="23" customFormat="1" ht="42.75" customHeight="1">
      <c r="A49" s="69" t="s">
        <v>55</v>
      </c>
      <c r="B49" s="69" t="s">
        <v>25</v>
      </c>
      <c r="C49" s="69" t="s">
        <v>24</v>
      </c>
      <c r="D49" s="65">
        <v>0</v>
      </c>
      <c r="E49" s="65">
        <v>1</v>
      </c>
      <c r="F49" s="65">
        <f t="shared" si="4"/>
        <v>0</v>
      </c>
      <c r="G49" s="65">
        <v>0.16</v>
      </c>
      <c r="H49" s="66">
        <f aca="true" t="shared" si="5" ref="H49:H57">F49*G49</f>
        <v>0</v>
      </c>
      <c r="I49" s="67">
        <v>30</v>
      </c>
      <c r="J49" s="67">
        <f aca="true" t="shared" si="6" ref="J49:J57">H49*I49</f>
        <v>0</v>
      </c>
    </row>
    <row r="50" spans="1:10" s="23" customFormat="1" ht="42.75" customHeight="1">
      <c r="A50" s="69" t="s">
        <v>76</v>
      </c>
      <c r="B50" s="69" t="s">
        <v>27</v>
      </c>
      <c r="C50" s="69" t="s">
        <v>24</v>
      </c>
      <c r="D50" s="65">
        <v>0</v>
      </c>
      <c r="E50" s="65">
        <v>1</v>
      </c>
      <c r="F50" s="65">
        <f t="shared" si="4"/>
        <v>0</v>
      </c>
      <c r="G50" s="65">
        <v>0.25</v>
      </c>
      <c r="H50" s="70">
        <f t="shared" si="5"/>
        <v>0</v>
      </c>
      <c r="I50" s="67">
        <v>30</v>
      </c>
      <c r="J50" s="67">
        <f t="shared" si="6"/>
        <v>0</v>
      </c>
    </row>
    <row r="51" spans="1:10" s="23" customFormat="1" ht="42.75" customHeight="1">
      <c r="A51" s="69" t="s">
        <v>77</v>
      </c>
      <c r="B51" s="69" t="s">
        <v>111</v>
      </c>
      <c r="C51" s="69" t="s">
        <v>24</v>
      </c>
      <c r="D51" s="65">
        <v>0</v>
      </c>
      <c r="E51" s="65">
        <v>1</v>
      </c>
      <c r="F51" s="65">
        <f t="shared" si="4"/>
        <v>0</v>
      </c>
      <c r="G51" s="65">
        <v>1</v>
      </c>
      <c r="H51" s="66">
        <f t="shared" si="5"/>
        <v>0</v>
      </c>
      <c r="I51" s="67">
        <v>30</v>
      </c>
      <c r="J51" s="67">
        <f t="shared" si="6"/>
        <v>0</v>
      </c>
    </row>
    <row r="52" spans="1:10" s="23" customFormat="1" ht="42.75" customHeight="1">
      <c r="A52" s="69" t="s">
        <v>56</v>
      </c>
      <c r="B52" s="69" t="s">
        <v>29</v>
      </c>
      <c r="C52" s="69" t="s">
        <v>24</v>
      </c>
      <c r="D52" s="65">
        <v>0</v>
      </c>
      <c r="E52" s="65">
        <v>1</v>
      </c>
      <c r="F52" s="65">
        <f t="shared" si="4"/>
        <v>0</v>
      </c>
      <c r="G52" s="65">
        <v>1</v>
      </c>
      <c r="H52" s="66">
        <f t="shared" si="5"/>
        <v>0</v>
      </c>
      <c r="I52" s="67">
        <v>30</v>
      </c>
      <c r="J52" s="67">
        <f t="shared" si="6"/>
        <v>0</v>
      </c>
    </row>
    <row r="53" spans="1:10" s="23" customFormat="1" ht="42.75" customHeight="1">
      <c r="A53" s="69" t="s">
        <v>57</v>
      </c>
      <c r="B53" s="69" t="s">
        <v>58</v>
      </c>
      <c r="C53" s="69" t="s">
        <v>24</v>
      </c>
      <c r="D53" s="65">
        <v>0</v>
      </c>
      <c r="E53" s="65">
        <v>12</v>
      </c>
      <c r="F53" s="65">
        <f t="shared" si="4"/>
        <v>0</v>
      </c>
      <c r="G53" s="65">
        <v>1</v>
      </c>
      <c r="H53" s="66">
        <f t="shared" si="5"/>
        <v>0</v>
      </c>
      <c r="I53" s="67">
        <v>30</v>
      </c>
      <c r="J53" s="67">
        <f t="shared" si="6"/>
        <v>0</v>
      </c>
    </row>
    <row r="54" spans="1:10" s="23" customFormat="1" ht="42.75" customHeight="1">
      <c r="A54" s="69" t="s">
        <v>57</v>
      </c>
      <c r="B54" s="69" t="s">
        <v>59</v>
      </c>
      <c r="C54" s="69" t="s">
        <v>24</v>
      </c>
      <c r="D54" s="65">
        <v>0</v>
      </c>
      <c r="E54" s="65">
        <v>1</v>
      </c>
      <c r="F54" s="65">
        <f t="shared" si="4"/>
        <v>0</v>
      </c>
      <c r="G54" s="65">
        <v>1</v>
      </c>
      <c r="H54" s="66">
        <f t="shared" si="5"/>
        <v>0</v>
      </c>
      <c r="I54" s="67">
        <v>30</v>
      </c>
      <c r="J54" s="67">
        <f t="shared" si="6"/>
        <v>0</v>
      </c>
    </row>
    <row r="55" spans="1:10" s="23" customFormat="1" ht="42.75" customHeight="1">
      <c r="A55" s="69" t="s">
        <v>78</v>
      </c>
      <c r="B55" s="69" t="s">
        <v>79</v>
      </c>
      <c r="C55" s="69" t="s">
        <v>24</v>
      </c>
      <c r="D55" s="65">
        <v>0</v>
      </c>
      <c r="E55" s="65">
        <v>1</v>
      </c>
      <c r="F55" s="65">
        <f t="shared" si="4"/>
        <v>0</v>
      </c>
      <c r="G55" s="65">
        <v>0.16</v>
      </c>
      <c r="H55" s="70">
        <f t="shared" si="5"/>
        <v>0</v>
      </c>
      <c r="I55" s="67">
        <v>30</v>
      </c>
      <c r="J55" s="67">
        <f t="shared" si="6"/>
        <v>0</v>
      </c>
    </row>
    <row r="56" spans="1:10" s="23" customFormat="1" ht="42.75" customHeight="1">
      <c r="A56" s="68">
        <v>3551.9</v>
      </c>
      <c r="B56" s="69" t="s">
        <v>80</v>
      </c>
      <c r="C56" s="69" t="s">
        <v>42</v>
      </c>
      <c r="D56" s="65">
        <v>0</v>
      </c>
      <c r="E56" s="65">
        <v>1</v>
      </c>
      <c r="F56" s="65">
        <f t="shared" si="4"/>
        <v>0</v>
      </c>
      <c r="G56" s="65">
        <v>0.08</v>
      </c>
      <c r="H56" s="72">
        <f t="shared" si="5"/>
        <v>0</v>
      </c>
      <c r="I56" s="67">
        <v>30</v>
      </c>
      <c r="J56" s="67">
        <f t="shared" si="6"/>
        <v>0</v>
      </c>
    </row>
    <row r="57" spans="1:10" ht="42.75" customHeight="1">
      <c r="A57" s="69" t="s">
        <v>81</v>
      </c>
      <c r="B57" s="69" t="s">
        <v>82</v>
      </c>
      <c r="C57" s="69" t="s">
        <v>24</v>
      </c>
      <c r="D57" s="65">
        <v>0</v>
      </c>
      <c r="E57" s="65">
        <v>1</v>
      </c>
      <c r="F57" s="65">
        <f t="shared" si="4"/>
        <v>0</v>
      </c>
      <c r="G57" s="65">
        <v>1</v>
      </c>
      <c r="H57" s="70">
        <f t="shared" si="5"/>
        <v>0</v>
      </c>
      <c r="I57" s="67">
        <v>30</v>
      </c>
      <c r="J57" s="67">
        <f t="shared" si="6"/>
        <v>0</v>
      </c>
    </row>
    <row r="58" spans="1:10" ht="42.75" customHeight="1">
      <c r="A58" s="56" t="s">
        <v>100</v>
      </c>
      <c r="B58" s="84" t="s">
        <v>132</v>
      </c>
      <c r="C58" s="57" t="s">
        <v>24</v>
      </c>
      <c r="D58" s="75">
        <v>0</v>
      </c>
      <c r="E58" s="65">
        <v>1</v>
      </c>
      <c r="F58" s="65">
        <f t="shared" si="4"/>
        <v>0</v>
      </c>
      <c r="G58" s="60">
        <v>6</v>
      </c>
      <c r="H58" s="70">
        <f>(F58)*(G58)</f>
        <v>0</v>
      </c>
      <c r="I58" s="67">
        <v>30</v>
      </c>
      <c r="J58" s="67">
        <f>H58*I58</f>
        <v>0</v>
      </c>
    </row>
    <row r="59" spans="1:10" ht="42.75" customHeight="1">
      <c r="A59" s="56"/>
      <c r="B59" s="55" t="s">
        <v>112</v>
      </c>
      <c r="C59" s="56"/>
      <c r="D59" s="65"/>
      <c r="E59" s="65"/>
      <c r="F59" s="85">
        <f>SUM(F48:F58)</f>
        <v>0</v>
      </c>
      <c r="G59" s="85"/>
      <c r="H59" s="82">
        <f>SUM(H48:H58)</f>
        <v>0</v>
      </c>
      <c r="I59" s="83"/>
      <c r="J59" s="83">
        <f>SUM(J48:J58)</f>
        <v>0</v>
      </c>
    </row>
    <row r="60" spans="1:10" ht="42.75" customHeight="1">
      <c r="A60" s="56"/>
      <c r="B60" s="56"/>
      <c r="C60" s="56"/>
      <c r="D60" s="65"/>
      <c r="E60" s="65"/>
      <c r="F60" s="73"/>
      <c r="G60" s="65"/>
      <c r="H60" s="66"/>
      <c r="I60" s="67"/>
      <c r="J60" s="67"/>
    </row>
    <row r="61" spans="1:10" ht="42.75" customHeight="1">
      <c r="A61" s="56"/>
      <c r="B61" s="55" t="s">
        <v>113</v>
      </c>
      <c r="C61" s="56"/>
      <c r="D61" s="65"/>
      <c r="E61" s="65"/>
      <c r="F61" s="73"/>
      <c r="G61" s="65"/>
      <c r="H61" s="70"/>
      <c r="I61" s="67"/>
      <c r="J61" s="67"/>
    </row>
    <row r="62" spans="1:10" ht="42.75" customHeight="1">
      <c r="A62" s="69" t="s">
        <v>71</v>
      </c>
      <c r="B62" s="69" t="s">
        <v>72</v>
      </c>
      <c r="C62" s="69" t="s">
        <v>24</v>
      </c>
      <c r="D62" s="65">
        <v>3</v>
      </c>
      <c r="E62" s="65">
        <v>1</v>
      </c>
      <c r="F62" s="65">
        <f>D62*E62</f>
        <v>3</v>
      </c>
      <c r="G62" s="65">
        <v>0.25</v>
      </c>
      <c r="H62" s="72">
        <f>F62*G62</f>
        <v>0.75</v>
      </c>
      <c r="I62" s="67">
        <v>30</v>
      </c>
      <c r="J62" s="67">
        <f>H62*I62</f>
        <v>22.5</v>
      </c>
    </row>
    <row r="63" spans="1:10" ht="42.75" customHeight="1">
      <c r="A63" s="69" t="s">
        <v>73</v>
      </c>
      <c r="B63" s="69" t="s">
        <v>74</v>
      </c>
      <c r="C63" s="69" t="s">
        <v>24</v>
      </c>
      <c r="D63" s="65">
        <v>3</v>
      </c>
      <c r="E63" s="65">
        <v>1</v>
      </c>
      <c r="F63" s="65">
        <f>D63*E63</f>
        <v>3</v>
      </c>
      <c r="G63" s="65">
        <v>0.25</v>
      </c>
      <c r="H63" s="66">
        <f>F63*G63</f>
        <v>0.75</v>
      </c>
      <c r="I63" s="67">
        <v>30</v>
      </c>
      <c r="J63" s="67">
        <f>H63*I63</f>
        <v>22.5</v>
      </c>
    </row>
    <row r="64" spans="1:10" ht="42.75" customHeight="1">
      <c r="A64" s="56"/>
      <c r="B64" s="55" t="s">
        <v>114</v>
      </c>
      <c r="C64" s="56"/>
      <c r="D64" s="65"/>
      <c r="E64" s="65"/>
      <c r="F64" s="85">
        <f>SUM(F62:F63)</f>
        <v>6</v>
      </c>
      <c r="G64" s="65"/>
      <c r="H64" s="86">
        <f>SUM(H62:H63)</f>
        <v>1.5</v>
      </c>
      <c r="I64" s="67"/>
      <c r="J64" s="83">
        <f>SUM(J62:J63)</f>
        <v>45</v>
      </c>
    </row>
    <row r="65" spans="1:10" ht="42.75" customHeight="1">
      <c r="A65" s="56"/>
      <c r="B65" s="87" t="s">
        <v>99</v>
      </c>
      <c r="C65" s="56"/>
      <c r="D65" s="65"/>
      <c r="E65" s="65"/>
      <c r="F65" s="81">
        <f>F45+F59+F64</f>
        <v>1946</v>
      </c>
      <c r="G65" s="85"/>
      <c r="H65" s="86">
        <f>H45+H59+H64</f>
        <v>2310.5</v>
      </c>
      <c r="I65" s="83"/>
      <c r="J65" s="83">
        <f>J45+J59+J64</f>
        <v>69315</v>
      </c>
    </row>
    <row r="66" spans="1:10" ht="42.75" customHeight="1">
      <c r="A66" s="56"/>
      <c r="B66" s="87"/>
      <c r="C66" s="56"/>
      <c r="D66" s="65"/>
      <c r="E66" s="65"/>
      <c r="F66" s="81"/>
      <c r="G66" s="85"/>
      <c r="H66" s="86"/>
      <c r="I66" s="83"/>
      <c r="J66" s="83"/>
    </row>
    <row r="67" spans="1:10" ht="42.75" customHeight="1">
      <c r="A67" s="102" t="s">
        <v>20</v>
      </c>
      <c r="B67" s="103" t="s">
        <v>21</v>
      </c>
      <c r="C67" s="103" t="s">
        <v>139</v>
      </c>
      <c r="D67" s="91">
        <v>70</v>
      </c>
      <c r="E67" s="92">
        <v>1</v>
      </c>
      <c r="F67" s="92">
        <f>D67*E67</f>
        <v>70</v>
      </c>
      <c r="G67" s="93">
        <v>0.25</v>
      </c>
      <c r="H67" s="94">
        <f>F67*G67</f>
        <v>17.5</v>
      </c>
      <c r="I67" s="95">
        <v>26</v>
      </c>
      <c r="J67" s="96">
        <f>H67*I67</f>
        <v>455</v>
      </c>
    </row>
    <row r="68" spans="1:10" ht="42.75" customHeight="1">
      <c r="A68" s="102" t="s">
        <v>20</v>
      </c>
      <c r="B68" s="103" t="s">
        <v>22</v>
      </c>
      <c r="C68" s="103" t="s">
        <v>138</v>
      </c>
      <c r="D68" s="91">
        <v>70</v>
      </c>
      <c r="E68" s="92">
        <v>1</v>
      </c>
      <c r="F68" s="92">
        <f>D68*E68</f>
        <v>70</v>
      </c>
      <c r="G68" s="93">
        <v>0.25</v>
      </c>
      <c r="H68" s="94">
        <f>F68*G68</f>
        <v>17.5</v>
      </c>
      <c r="I68" s="95">
        <v>26</v>
      </c>
      <c r="J68" s="96">
        <f>H68*I68</f>
        <v>455</v>
      </c>
    </row>
    <row r="69" spans="1:10" ht="42.75" customHeight="1">
      <c r="A69" s="97"/>
      <c r="B69" s="101" t="s">
        <v>99</v>
      </c>
      <c r="C69" s="77"/>
      <c r="D69" s="98"/>
      <c r="E69" s="85"/>
      <c r="F69" s="85">
        <f>SUM(F67:F68)</f>
        <v>140</v>
      </c>
      <c r="G69" s="99"/>
      <c r="H69" s="86">
        <f>SUM(H67:H68)</f>
        <v>35</v>
      </c>
      <c r="I69" s="83"/>
      <c r="J69" s="100">
        <f>SUM(J67:J68)</f>
        <v>910</v>
      </c>
    </row>
    <row r="70" spans="1:10" ht="42.75" customHeight="1">
      <c r="A70" s="56"/>
      <c r="B70" s="87"/>
      <c r="C70" s="56"/>
      <c r="D70" s="65"/>
      <c r="E70" s="65"/>
      <c r="F70" s="65"/>
      <c r="G70" s="65"/>
      <c r="H70" s="66"/>
      <c r="I70" s="67"/>
      <c r="J70" s="67"/>
    </row>
    <row r="71" spans="1:10" ht="42.75" customHeight="1">
      <c r="A71" s="56"/>
      <c r="B71" s="55" t="s">
        <v>96</v>
      </c>
      <c r="C71" s="56"/>
      <c r="D71" s="69" t="s">
        <v>83</v>
      </c>
      <c r="E71" s="65" t="s">
        <v>83</v>
      </c>
      <c r="F71" s="88"/>
      <c r="G71" s="69"/>
      <c r="H71" s="66"/>
      <c r="I71" s="67"/>
      <c r="J71" s="67"/>
    </row>
    <row r="72" spans="1:10" ht="42.75" customHeight="1">
      <c r="A72" s="56" t="s">
        <v>88</v>
      </c>
      <c r="B72" s="56" t="s">
        <v>115</v>
      </c>
      <c r="C72" s="56" t="s">
        <v>42</v>
      </c>
      <c r="D72" s="65">
        <v>70</v>
      </c>
      <c r="E72" s="65">
        <v>1</v>
      </c>
      <c r="F72" s="65">
        <f>D72*E72</f>
        <v>70</v>
      </c>
      <c r="G72" s="65">
        <v>0.16</v>
      </c>
      <c r="H72" s="66">
        <f>(F72)*(G72)</f>
        <v>11.200000000000001</v>
      </c>
      <c r="I72" s="67">
        <v>30</v>
      </c>
      <c r="J72" s="67">
        <f>H72*I72</f>
        <v>336.00000000000006</v>
      </c>
    </row>
    <row r="73" spans="1:10" ht="42.75" customHeight="1">
      <c r="A73" s="56" t="s">
        <v>91</v>
      </c>
      <c r="B73" s="56" t="s">
        <v>116</v>
      </c>
      <c r="C73" s="56" t="s">
        <v>42</v>
      </c>
      <c r="D73" s="65">
        <v>100</v>
      </c>
      <c r="E73" s="65">
        <v>1</v>
      </c>
      <c r="F73" s="65">
        <f>D73*E73</f>
        <v>100</v>
      </c>
      <c r="G73" s="65">
        <v>0.16</v>
      </c>
      <c r="H73" s="66">
        <f>(F73)*(G73)</f>
        <v>16</v>
      </c>
      <c r="I73" s="67">
        <v>30</v>
      </c>
      <c r="J73" s="67">
        <f>H73*I73</f>
        <v>480</v>
      </c>
    </row>
    <row r="74" spans="1:10" ht="42.75" customHeight="1">
      <c r="A74" s="56" t="s">
        <v>92</v>
      </c>
      <c r="B74" s="56" t="s">
        <v>117</v>
      </c>
      <c r="C74" s="56" t="s">
        <v>42</v>
      </c>
      <c r="D74" s="65">
        <v>50</v>
      </c>
      <c r="E74" s="65">
        <v>1</v>
      </c>
      <c r="F74" s="65">
        <f>D74*E74</f>
        <v>50</v>
      </c>
      <c r="G74" s="65">
        <v>0.16</v>
      </c>
      <c r="H74" s="66">
        <f>(F74)*(G74)</f>
        <v>8</v>
      </c>
      <c r="I74" s="67">
        <v>30</v>
      </c>
      <c r="J74" s="67">
        <f>H74*I74</f>
        <v>240</v>
      </c>
    </row>
    <row r="75" spans="1:10" ht="42.75" customHeight="1">
      <c r="A75" s="55"/>
      <c r="B75" s="87" t="s">
        <v>99</v>
      </c>
      <c r="C75" s="89"/>
      <c r="D75" s="85"/>
      <c r="E75" s="85"/>
      <c r="F75" s="85">
        <f>SUM(F72:F74)</f>
        <v>220</v>
      </c>
      <c r="G75" s="85"/>
      <c r="H75" s="82">
        <f>SUM(H72:H74)</f>
        <v>35.2</v>
      </c>
      <c r="I75" s="83"/>
      <c r="J75" s="83">
        <f>SUM(J72:J74)</f>
        <v>1056</v>
      </c>
    </row>
    <row r="76" spans="1:10" ht="42.75" customHeight="1">
      <c r="A76" s="27"/>
      <c r="B76" s="41"/>
      <c r="C76" s="44"/>
      <c r="D76" s="29"/>
      <c r="E76" s="29"/>
      <c r="F76" s="29"/>
      <c r="G76" s="29"/>
      <c r="H76" s="31"/>
      <c r="I76" s="32"/>
      <c r="J76" s="37"/>
    </row>
    <row r="77" spans="1:10" ht="42.75" customHeight="1">
      <c r="A77" s="45"/>
      <c r="B77" s="46" t="s">
        <v>101</v>
      </c>
      <c r="C77" s="47"/>
      <c r="D77" s="42"/>
      <c r="E77" s="42"/>
      <c r="F77" s="43"/>
      <c r="G77" s="42"/>
      <c r="H77" s="36"/>
      <c r="I77" s="48"/>
      <c r="J77" s="37"/>
    </row>
    <row r="78" spans="1:10" ht="42.75" customHeight="1">
      <c r="A78" s="40" t="s">
        <v>84</v>
      </c>
      <c r="B78" s="40" t="s">
        <v>120</v>
      </c>
      <c r="C78" s="40" t="s">
        <v>106</v>
      </c>
      <c r="D78" s="49">
        <v>70</v>
      </c>
      <c r="E78" s="33">
        <v>1</v>
      </c>
      <c r="F78" s="33">
        <f aca="true" t="shared" si="7" ref="F78:F86">D78*E78</f>
        <v>70</v>
      </c>
      <c r="G78" s="33">
        <v>1</v>
      </c>
      <c r="H78" s="52">
        <f aca="true" t="shared" si="8" ref="H78:H85">(F78)*(G78)</f>
        <v>70</v>
      </c>
      <c r="I78" s="37">
        <v>24</v>
      </c>
      <c r="J78" s="54">
        <f aca="true" t="shared" si="9" ref="J78:J86">H78*I78</f>
        <v>1680</v>
      </c>
    </row>
    <row r="79" spans="1:10" ht="42.75" customHeight="1">
      <c r="A79" s="40" t="s">
        <v>85</v>
      </c>
      <c r="B79" s="40" t="s">
        <v>121</v>
      </c>
      <c r="C79" s="40" t="s">
        <v>102</v>
      </c>
      <c r="D79" s="49">
        <v>70</v>
      </c>
      <c r="E79" s="33">
        <v>1</v>
      </c>
      <c r="F79" s="33">
        <f t="shared" si="7"/>
        <v>70</v>
      </c>
      <c r="G79" s="33">
        <v>3</v>
      </c>
      <c r="H79" s="52">
        <f t="shared" si="8"/>
        <v>210</v>
      </c>
      <c r="I79" s="37">
        <v>26</v>
      </c>
      <c r="J79" s="54">
        <f t="shared" si="9"/>
        <v>5460</v>
      </c>
    </row>
    <row r="80" spans="1:10" ht="42.75" customHeight="1">
      <c r="A80" s="40" t="s">
        <v>87</v>
      </c>
      <c r="B80" s="50" t="s">
        <v>122</v>
      </c>
      <c r="C80" s="38" t="s">
        <v>103</v>
      </c>
      <c r="D80" s="49">
        <v>70</v>
      </c>
      <c r="E80" s="33">
        <v>1</v>
      </c>
      <c r="F80" s="33">
        <f t="shared" si="7"/>
        <v>70</v>
      </c>
      <c r="G80" s="39">
        <v>0.5</v>
      </c>
      <c r="H80" s="36">
        <f t="shared" si="8"/>
        <v>35</v>
      </c>
      <c r="I80" s="37">
        <v>26</v>
      </c>
      <c r="J80" s="54">
        <f t="shared" si="9"/>
        <v>910</v>
      </c>
    </row>
    <row r="81" spans="1:10" ht="42.75" customHeight="1">
      <c r="A81" s="40" t="s">
        <v>90</v>
      </c>
      <c r="B81" s="50" t="s">
        <v>123</v>
      </c>
      <c r="C81" s="38" t="s">
        <v>104</v>
      </c>
      <c r="D81" s="49">
        <v>840</v>
      </c>
      <c r="E81" s="33">
        <v>1</v>
      </c>
      <c r="F81" s="33">
        <f t="shared" si="7"/>
        <v>840</v>
      </c>
      <c r="G81" s="39">
        <v>1</v>
      </c>
      <c r="H81" s="52">
        <f t="shared" si="8"/>
        <v>840</v>
      </c>
      <c r="I81" s="37">
        <v>26</v>
      </c>
      <c r="J81" s="54">
        <f t="shared" si="9"/>
        <v>21840</v>
      </c>
    </row>
    <row r="82" spans="1:10" ht="42.75" customHeight="1">
      <c r="A82" s="40" t="s">
        <v>89</v>
      </c>
      <c r="B82" s="50" t="s">
        <v>124</v>
      </c>
      <c r="C82" s="38" t="s">
        <v>105</v>
      </c>
      <c r="D82" s="49">
        <v>140</v>
      </c>
      <c r="E82" s="33">
        <v>1</v>
      </c>
      <c r="F82" s="33">
        <f t="shared" si="7"/>
        <v>140</v>
      </c>
      <c r="G82" s="39">
        <v>1.5</v>
      </c>
      <c r="H82" s="53">
        <f t="shared" si="8"/>
        <v>210</v>
      </c>
      <c r="I82" s="37">
        <v>26</v>
      </c>
      <c r="J82" s="54">
        <f t="shared" si="9"/>
        <v>5460</v>
      </c>
    </row>
    <row r="83" spans="1:10" ht="42.75" customHeight="1">
      <c r="A83" s="38" t="s">
        <v>97</v>
      </c>
      <c r="B83" s="38" t="s">
        <v>125</v>
      </c>
      <c r="C83" s="38" t="s">
        <v>98</v>
      </c>
      <c r="D83" s="49">
        <v>70</v>
      </c>
      <c r="E83" s="33">
        <v>1</v>
      </c>
      <c r="F83" s="33">
        <f t="shared" si="7"/>
        <v>70</v>
      </c>
      <c r="G83" s="39">
        <v>3</v>
      </c>
      <c r="H83" s="52">
        <f t="shared" si="8"/>
        <v>210</v>
      </c>
      <c r="I83" s="37">
        <v>26</v>
      </c>
      <c r="J83" s="54">
        <f t="shared" si="9"/>
        <v>5460</v>
      </c>
    </row>
    <row r="84" spans="1:10" ht="42.75" customHeight="1">
      <c r="A84" s="40" t="s">
        <v>86</v>
      </c>
      <c r="B84" s="40" t="s">
        <v>118</v>
      </c>
      <c r="C84" s="40" t="s">
        <v>136</v>
      </c>
      <c r="D84" s="49">
        <v>70</v>
      </c>
      <c r="E84" s="33">
        <v>1</v>
      </c>
      <c r="F84" s="33">
        <f t="shared" si="7"/>
        <v>70</v>
      </c>
      <c r="G84" s="33">
        <v>0.16</v>
      </c>
      <c r="H84" s="36">
        <f t="shared" si="8"/>
        <v>11.200000000000001</v>
      </c>
      <c r="I84" s="37">
        <v>26</v>
      </c>
      <c r="J84" s="37">
        <f t="shared" si="9"/>
        <v>291.20000000000005</v>
      </c>
    </row>
    <row r="85" spans="1:10" ht="42.75" customHeight="1">
      <c r="A85" s="40" t="s">
        <v>87</v>
      </c>
      <c r="B85" s="40" t="s">
        <v>119</v>
      </c>
      <c r="C85" s="40" t="s">
        <v>137</v>
      </c>
      <c r="D85" s="49">
        <v>70</v>
      </c>
      <c r="E85" s="33">
        <v>1</v>
      </c>
      <c r="F85" s="33">
        <f t="shared" si="7"/>
        <v>70</v>
      </c>
      <c r="G85" s="33">
        <v>0.25</v>
      </c>
      <c r="H85" s="36">
        <f t="shared" si="8"/>
        <v>17.5</v>
      </c>
      <c r="I85" s="37">
        <v>26</v>
      </c>
      <c r="J85" s="37">
        <f t="shared" si="9"/>
        <v>455</v>
      </c>
    </row>
    <row r="86" spans="1:10" ht="42.75" customHeight="1">
      <c r="A86" s="104" t="s">
        <v>69</v>
      </c>
      <c r="B86" s="105" t="s">
        <v>35</v>
      </c>
      <c r="C86" s="106" t="s">
        <v>135</v>
      </c>
      <c r="D86" s="49">
        <v>70</v>
      </c>
      <c r="E86" s="33">
        <v>1</v>
      </c>
      <c r="F86" s="33">
        <f t="shared" si="7"/>
        <v>70</v>
      </c>
      <c r="G86" s="39">
        <v>0.16</v>
      </c>
      <c r="H86" s="52">
        <f>F86*G86</f>
        <v>11.200000000000001</v>
      </c>
      <c r="I86" s="37">
        <v>30</v>
      </c>
      <c r="J86" s="54">
        <f t="shared" si="9"/>
        <v>336.00000000000006</v>
      </c>
    </row>
    <row r="87" spans="1:10" ht="42.75" customHeight="1">
      <c r="A87" s="15"/>
      <c r="B87" s="15"/>
      <c r="C87" s="3"/>
      <c r="D87" s="3"/>
      <c r="E87" s="3"/>
      <c r="F87" s="16"/>
      <c r="G87" s="3"/>
      <c r="H87" s="26"/>
      <c r="I87" s="13"/>
      <c r="J87" s="12"/>
    </row>
    <row r="88" spans="1:10" ht="20.25">
      <c r="A88" s="15"/>
      <c r="B88" s="21" t="s">
        <v>126</v>
      </c>
      <c r="C88" s="24"/>
      <c r="D88" s="24"/>
      <c r="E88" s="24"/>
      <c r="F88" s="8">
        <f>F65+F69</f>
        <v>2086</v>
      </c>
      <c r="G88" s="2"/>
      <c r="H88" s="51">
        <f>H65+H69</f>
        <v>2345.5</v>
      </c>
      <c r="I88" s="12"/>
      <c r="J88" s="12">
        <f>J65+J69</f>
        <v>70225</v>
      </c>
    </row>
    <row r="89" spans="1:10" ht="9.75">
      <c r="A89" s="15"/>
      <c r="B89" s="21" t="s">
        <v>93</v>
      </c>
      <c r="C89" s="24"/>
      <c r="D89" s="24"/>
      <c r="E89" s="24"/>
      <c r="F89" s="8">
        <f>F75</f>
        <v>220</v>
      </c>
      <c r="G89" s="2"/>
      <c r="H89" s="51">
        <f>H75</f>
        <v>35.2</v>
      </c>
      <c r="I89" s="12" t="s">
        <v>83</v>
      </c>
      <c r="J89" s="12">
        <f>J75</f>
        <v>1056</v>
      </c>
    </row>
    <row r="90" spans="1:10" ht="28.5" customHeight="1" thickBot="1">
      <c r="A90" s="15"/>
      <c r="B90" s="21" t="s">
        <v>94</v>
      </c>
      <c r="C90" s="24"/>
      <c r="D90" s="24"/>
      <c r="E90" s="24"/>
      <c r="F90" s="8">
        <f>F88+F89</f>
        <v>2306</v>
      </c>
      <c r="G90" s="2"/>
      <c r="H90" s="51">
        <f>H88+H89</f>
        <v>2380.7</v>
      </c>
      <c r="I90" s="12"/>
      <c r="J90" s="12">
        <f>J88+J89</f>
        <v>71281</v>
      </c>
    </row>
    <row r="91" spans="1:10" ht="28.5" customHeight="1" thickBot="1" thickTop="1">
      <c r="A91" s="15"/>
      <c r="B91" s="15"/>
      <c r="C91" s="3"/>
      <c r="D91" s="3" t="s">
        <v>83</v>
      </c>
      <c r="E91" s="3"/>
      <c r="F91" s="9"/>
      <c r="G91" s="3"/>
      <c r="H91" s="26"/>
      <c r="I91" s="13"/>
      <c r="J91" s="18"/>
    </row>
    <row r="92" spans="1:9" ht="28.5" customHeight="1" thickTop="1">
      <c r="A92" s="90"/>
      <c r="B92" s="90"/>
      <c r="C92" s="5"/>
      <c r="D92" s="6"/>
      <c r="E92" s="6"/>
      <c r="F92" s="10"/>
      <c r="G92" s="6"/>
      <c r="I92" s="14"/>
    </row>
    <row r="96" spans="2:10" ht="9.75">
      <c r="B96" s="22"/>
      <c r="J96" s="19"/>
    </row>
    <row r="97" ht="9.75">
      <c r="B97" s="22"/>
    </row>
    <row r="98" ht="9.75">
      <c r="A98" s="20" t="s">
        <v>83</v>
      </c>
    </row>
  </sheetData>
  <sheetProtection/>
  <mergeCells count="1">
    <mergeCell ref="A92:B92"/>
  </mergeCells>
  <printOptions/>
  <pageMargins left="0.7" right="0.7" top="0.75" bottom="0.75" header="0.3" footer="0.3"/>
  <pageSetup horizontalDpi="600" verticalDpi="600" orientation="landscape" scale="98" r:id="rId1"/>
  <headerFooter alignWithMargins="0">
    <oddHeader>&amp;C2021 7 CFR 194-I, Self-Help Technical Assistance Grants
OMB No. 0575-0043</oddHead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Kost</dc:creator>
  <cp:keywords/>
  <dc:description/>
  <cp:lastModifiedBy>Brown, Kimble - OCIO-CIO, Washington, DC</cp:lastModifiedBy>
  <cp:lastPrinted>2018-05-17T19:38:02Z</cp:lastPrinted>
  <dcterms:created xsi:type="dcterms:W3CDTF">2000-11-30T19:10:00Z</dcterms:created>
  <dcterms:modified xsi:type="dcterms:W3CDTF">2021-11-24T15:51:41Z</dcterms:modified>
  <cp:category/>
  <cp:version/>
  <cp:contentType/>
  <cp:contentStatus/>
</cp:coreProperties>
</file>