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176 Aerial Photography\"/>
    </mc:Choice>
  </mc:AlternateContent>
  <xr:revisionPtr revIDLastSave="0" documentId="13_ncr:1_{7672F4B5-B0F1-4B9A-89FA-61362468657C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" i="19" l="1"/>
  <c r="M26" i="19"/>
  <c r="R26" i="19" s="1"/>
  <c r="M27" i="19"/>
  <c r="M28" i="19"/>
  <c r="M29" i="19"/>
  <c r="M30" i="19"/>
  <c r="M31" i="19"/>
  <c r="M32" i="19"/>
  <c r="R32" i="19" s="1"/>
  <c r="M25" i="19"/>
  <c r="M23" i="19"/>
  <c r="R30" i="19"/>
  <c r="R33" i="19"/>
  <c r="R27" i="19"/>
  <c r="J29" i="19"/>
  <c r="J28" i="19"/>
  <c r="R28" i="19" s="1"/>
  <c r="R25" i="19" l="1"/>
  <c r="R29" i="19"/>
  <c r="J21" i="19"/>
  <c r="M21" i="19" s="1"/>
  <c r="R21" i="19" s="1"/>
  <c r="J22" i="19"/>
  <c r="M22" i="19" s="1"/>
  <c r="J23" i="19"/>
  <c r="R23" i="19" s="1"/>
  <c r="J24" i="19"/>
  <c r="J25" i="19"/>
  <c r="M24" i="19" l="1"/>
  <c r="R24" i="19" s="1"/>
  <c r="R22" i="19"/>
  <c r="J20" i="19"/>
  <c r="J35" i="19" s="1"/>
  <c r="J36" i="19" l="1"/>
  <c r="M20" i="19"/>
  <c r="M35" i="19" s="1"/>
  <c r="P35" i="19"/>
  <c r="P36" i="19" s="1"/>
  <c r="L35" i="19" l="1"/>
  <c r="L36" i="19" s="1"/>
  <c r="M36" i="19"/>
  <c r="M37" i="19" s="1"/>
  <c r="R20" i="19"/>
  <c r="J37" i="19"/>
  <c r="R35" i="19" l="1"/>
  <c r="R36" i="19" s="1"/>
</calcChain>
</file>

<file path=xl/sharedStrings.xml><?xml version="1.0" encoding="utf-8"?>
<sst xmlns="http://schemas.openxmlformats.org/spreadsheetml/2006/main" count="109" uniqueCount="79">
  <si>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</si>
  <si>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</si>
  <si>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</si>
  <si>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</si>
  <si>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</si>
  <si>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</si>
  <si>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</si>
  <si>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</si>
  <si>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</si>
  <si>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</si>
  <si>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</si>
  <si>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</si>
  <si>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</si>
  <si>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</si>
  <si>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</si>
  <si>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</si>
  <si>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</si>
  <si>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</si>
  <si>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</si>
  <si>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</si>
  <si>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</si>
  <si>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</si>
  <si>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</si>
  <si>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</si>
  <si>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</si>
  <si>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</si>
  <si>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</si>
  <si>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</si>
  <si>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</si>
  <si>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</si>
  <si>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</si>
  <si>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</si>
  <si>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</si>
  <si>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</si>
  <si>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</si>
  <si>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</si>
  <si>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</si>
  <si>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</si>
  <si>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</si>
  <si>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</si>
  <si>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</si>
  <si>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</si>
  <si>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</si>
  <si>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</si>
  <si>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</si>
  <si>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</si>
  <si>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</si>
  <si>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</si>
  <si>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</si>
  <si>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</si>
  <si>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</si>
  <si>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</si>
  <si>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</si>
  <si>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</si>
  <si>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</si>
  <si>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</si>
  <si>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</si>
  <si>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</si>
  <si>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</si>
  <si>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0560-0176 </t>
  </si>
  <si>
    <t>Non-Form Request</t>
  </si>
  <si>
    <t>None</t>
  </si>
  <si>
    <t>Research and Preparation</t>
  </si>
  <si>
    <t>7 CFR 2.16</t>
  </si>
  <si>
    <t>Request for Geospatial Products and Services</t>
  </si>
  <si>
    <t>Request for Custom Aerial Print</t>
  </si>
  <si>
    <t>GEO Service Quality Survey</t>
  </si>
  <si>
    <t>8 CFR 2.16</t>
  </si>
  <si>
    <t>9 CFR 2.16</t>
  </si>
  <si>
    <t>10 CFR 2.16</t>
  </si>
  <si>
    <t>11 CFR 2.16</t>
  </si>
  <si>
    <t>One Time Credit Card Payment Authorization</t>
  </si>
  <si>
    <t>Request Preparation</t>
  </si>
  <si>
    <t xml:space="preserve"> </t>
  </si>
  <si>
    <t>FPAC-ISD-441</t>
  </si>
  <si>
    <t>FPAC-ISD-441B</t>
  </si>
  <si>
    <t>FPAC-ISD-441C</t>
  </si>
  <si>
    <t>FPAC-ISD-441D</t>
  </si>
  <si>
    <t>Walk-in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</si>
</sst>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7"/>
  <sheetViews>
    <sheetView tabSelected="1" topLeftCell="D1" zoomScaleNormal="100" zoomScaleSheetLayoutView="75" workbookViewId="0">
      <pane ySplit="19" topLeftCell="A33" activePane="bottomLeft" state="frozen"/>
      <selection pane="bottomLeft" activeCell="Q28" sqref="Q28:Q33"/>
    </sheetView>
  </sheetViews>
  <sheetFormatPr defaultColWidth="9.1796875" defaultRowHeight="8" x14ac:dyDescent="0.2"/>
  <cols>
    <col min="1" max="1" width="11.1796875" style="1" customWidth="1"/>
    <col min="2" max="6" width="7.81640625" style="1" customWidth="1"/>
    <col min="7" max="7" width="10.1796875" style="29" customWidth="1"/>
    <col min="8" max="8" width="9.1796875" style="4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.15" customHeight="1" x14ac:dyDescent="0.25">
      <c r="A1" s="121" t="s">
        <v>46</v>
      </c>
      <c r="B1" s="122"/>
      <c r="C1" s="122"/>
      <c r="D1" s="122"/>
      <c r="E1" s="122"/>
      <c r="F1" s="122"/>
      <c r="G1" s="122"/>
      <c r="H1" s="123"/>
      <c r="I1" s="132" t="s">
        <v>44</v>
      </c>
      <c r="J1" s="133"/>
      <c r="K1" s="133"/>
      <c r="L1" s="133"/>
      <c r="M1" s="133"/>
      <c r="N1" s="134"/>
      <c r="O1" s="41" t="s">
        <v>1</v>
      </c>
      <c r="P1" s="130" t="s">
        <v>59</v>
      </c>
      <c r="Q1" s="52"/>
      <c r="R1" s="53"/>
      <c r="S1" s="43"/>
      <c r="T1" s="43"/>
      <c r="U1" s="43"/>
    </row>
    <row r="2" spans="1:21" ht="8.25" customHeight="1" x14ac:dyDescent="0.2">
      <c r="A2" s="124"/>
      <c r="B2" s="125"/>
      <c r="C2" s="125"/>
      <c r="D2" s="125"/>
      <c r="E2" s="125"/>
      <c r="F2" s="125"/>
      <c r="G2" s="125"/>
      <c r="H2" s="126"/>
      <c r="I2" s="19"/>
      <c r="K2" s="20"/>
      <c r="L2" s="20"/>
      <c r="M2" s="20"/>
      <c r="N2" s="12"/>
      <c r="O2" s="20"/>
      <c r="P2" s="131"/>
      <c r="Q2" s="44"/>
      <c r="R2" s="45"/>
    </row>
    <row r="3" spans="1:21" ht="12.75" customHeight="1" x14ac:dyDescent="0.2">
      <c r="A3" s="124"/>
      <c r="B3" s="125"/>
      <c r="C3" s="125"/>
      <c r="D3" s="125"/>
      <c r="E3" s="125"/>
      <c r="F3" s="125"/>
      <c r="G3" s="125"/>
      <c r="H3" s="126"/>
      <c r="I3" s="105" t="s">
        <v>64</v>
      </c>
      <c r="J3" s="106"/>
      <c r="K3" s="106"/>
      <c r="L3" s="106"/>
      <c r="M3" s="106"/>
      <c r="N3" s="107"/>
      <c r="P3" s="40"/>
      <c r="Q3" s="44"/>
      <c r="R3" s="45"/>
    </row>
    <row r="4" spans="1:21" ht="8.25" customHeight="1" x14ac:dyDescent="0.25">
      <c r="A4" s="124"/>
      <c r="B4" s="125"/>
      <c r="C4" s="125"/>
      <c r="D4" s="125"/>
      <c r="E4" s="125"/>
      <c r="F4" s="125"/>
      <c r="G4" s="125"/>
      <c r="H4" s="126"/>
      <c r="I4" s="108"/>
      <c r="J4" s="106"/>
      <c r="K4" s="106"/>
      <c r="L4" s="106"/>
      <c r="M4" s="106"/>
      <c r="N4" s="107"/>
      <c r="O4" s="9" t="s">
        <v>2</v>
      </c>
      <c r="P4" s="40"/>
      <c r="Q4" s="44"/>
      <c r="R4" s="45"/>
    </row>
    <row r="5" spans="1:21" ht="8.25" customHeight="1" x14ac:dyDescent="0.2">
      <c r="A5" s="124"/>
      <c r="B5" s="125"/>
      <c r="C5" s="125"/>
      <c r="D5" s="125"/>
      <c r="E5" s="125"/>
      <c r="F5" s="125"/>
      <c r="G5" s="125"/>
      <c r="H5" s="126"/>
      <c r="I5" s="108"/>
      <c r="J5" s="106"/>
      <c r="K5" s="106"/>
      <c r="L5" s="106"/>
      <c r="M5" s="106"/>
      <c r="N5" s="107"/>
      <c r="O5" s="117">
        <v>44447</v>
      </c>
      <c r="P5" s="118"/>
      <c r="Q5" s="44"/>
      <c r="R5" s="45"/>
    </row>
    <row r="6" spans="1:21" ht="9" customHeight="1" x14ac:dyDescent="0.2">
      <c r="A6" s="124"/>
      <c r="B6" s="125"/>
      <c r="C6" s="125"/>
      <c r="D6" s="125"/>
      <c r="E6" s="125"/>
      <c r="F6" s="125"/>
      <c r="G6" s="125"/>
      <c r="H6" s="126"/>
      <c r="I6" s="108"/>
      <c r="J6" s="106"/>
      <c r="K6" s="106"/>
      <c r="L6" s="106"/>
      <c r="M6" s="106"/>
      <c r="N6" s="107"/>
      <c r="O6" s="119"/>
      <c r="P6" s="120"/>
      <c r="Q6" s="44"/>
      <c r="R6" s="45"/>
    </row>
    <row r="7" spans="1:21" ht="8.25" customHeight="1" x14ac:dyDescent="0.2">
      <c r="A7" s="124"/>
      <c r="B7" s="125"/>
      <c r="C7" s="125"/>
      <c r="D7" s="125"/>
      <c r="E7" s="125"/>
      <c r="F7" s="125"/>
      <c r="G7" s="125"/>
      <c r="H7" s="126"/>
      <c r="I7" s="108"/>
      <c r="J7" s="106"/>
      <c r="K7" s="106"/>
      <c r="L7" s="106"/>
      <c r="M7" s="106"/>
      <c r="N7" s="107"/>
      <c r="O7" s="20"/>
      <c r="P7" s="40"/>
      <c r="Q7" s="44"/>
      <c r="R7" s="45"/>
    </row>
    <row r="8" spans="1:21" ht="4.5" customHeight="1" x14ac:dyDescent="0.2">
      <c r="A8" s="124"/>
      <c r="B8" s="125"/>
      <c r="C8" s="125"/>
      <c r="D8" s="125"/>
      <c r="E8" s="125"/>
      <c r="F8" s="125"/>
      <c r="G8" s="125"/>
      <c r="H8" s="126"/>
      <c r="I8" s="108"/>
      <c r="J8" s="106"/>
      <c r="K8" s="106"/>
      <c r="L8" s="106"/>
      <c r="M8" s="106"/>
      <c r="N8" s="107"/>
      <c r="Q8" s="46"/>
      <c r="R8" s="47"/>
    </row>
    <row r="9" spans="1:21" ht="8.25" hidden="1" customHeight="1" x14ac:dyDescent="0.2">
      <c r="A9" s="127"/>
      <c r="B9" s="128"/>
      <c r="C9" s="128"/>
      <c r="D9" s="128"/>
      <c r="E9" s="128"/>
      <c r="F9" s="128"/>
      <c r="G9" s="128"/>
      <c r="H9" s="129"/>
      <c r="I9" s="109"/>
      <c r="J9" s="110"/>
      <c r="K9" s="110"/>
      <c r="L9" s="110"/>
      <c r="M9" s="110"/>
      <c r="N9" s="111"/>
      <c r="Q9" s="46"/>
      <c r="R9" s="47"/>
    </row>
    <row r="10" spans="1:21" x14ac:dyDescent="0.2">
      <c r="A10" s="150" t="s">
        <v>0</v>
      </c>
      <c r="B10" s="151"/>
      <c r="C10" s="151"/>
      <c r="D10" s="151"/>
      <c r="E10" s="151"/>
      <c r="F10" s="152"/>
      <c r="G10" s="61"/>
      <c r="H10" s="156" t="s">
        <v>3</v>
      </c>
      <c r="I10" s="112"/>
      <c r="J10" s="112"/>
      <c r="K10" s="112"/>
      <c r="L10" s="112"/>
      <c r="M10" s="112"/>
      <c r="N10" s="112"/>
      <c r="O10" s="112"/>
      <c r="P10" s="113"/>
      <c r="Q10" s="48"/>
      <c r="R10" s="49"/>
    </row>
    <row r="11" spans="1:21" x14ac:dyDescent="0.2">
      <c r="A11" s="153"/>
      <c r="B11" s="154"/>
      <c r="C11" s="154"/>
      <c r="D11" s="154"/>
      <c r="E11" s="154"/>
      <c r="F11" s="155"/>
      <c r="G11" s="30"/>
      <c r="H11" s="114"/>
      <c r="I11" s="115"/>
      <c r="J11" s="115"/>
      <c r="K11" s="115"/>
      <c r="L11" s="115"/>
      <c r="M11" s="115"/>
      <c r="N11" s="115"/>
      <c r="O11" s="115"/>
      <c r="P11" s="116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44" t="s">
        <v>4</v>
      </c>
      <c r="I12" s="145"/>
      <c r="J12" s="145"/>
      <c r="K12" s="145"/>
      <c r="L12" s="146"/>
      <c r="M12" s="66"/>
      <c r="N12" s="101" t="s">
        <v>5</v>
      </c>
      <c r="O12" s="112"/>
      <c r="P12" s="113"/>
      <c r="Q12" s="101" t="s">
        <v>47</v>
      </c>
      <c r="R12" s="102"/>
    </row>
    <row r="13" spans="1:21" x14ac:dyDescent="0.2">
      <c r="A13" s="13"/>
      <c r="B13" s="11"/>
      <c r="C13" s="11"/>
      <c r="D13" s="11"/>
      <c r="E13" s="11"/>
      <c r="F13" s="12"/>
      <c r="G13" s="30"/>
      <c r="H13" s="147"/>
      <c r="I13" s="148"/>
      <c r="J13" s="148"/>
      <c r="K13" s="148"/>
      <c r="L13" s="149"/>
      <c r="M13" s="67"/>
      <c r="N13" s="114"/>
      <c r="O13" s="115"/>
      <c r="P13" s="116"/>
      <c r="Q13" s="103"/>
      <c r="R13" s="104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57" t="s">
        <v>55</v>
      </c>
      <c r="M14" s="158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41" t="s">
        <v>56</v>
      </c>
      <c r="M15" s="159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41" t="s">
        <v>12</v>
      </c>
      <c r="C16" s="142"/>
      <c r="D16" s="142"/>
      <c r="E16" s="142"/>
      <c r="F16" s="143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0" t="s">
        <v>28</v>
      </c>
      <c r="M16" s="161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41" t="s">
        <v>11</v>
      </c>
      <c r="C19" s="142"/>
      <c r="D19" s="142"/>
      <c r="E19" s="142"/>
      <c r="F19" s="143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87" t="s">
        <v>63</v>
      </c>
      <c r="B20" s="138" t="s">
        <v>64</v>
      </c>
      <c r="C20" s="139"/>
      <c r="D20" s="139"/>
      <c r="E20" s="139"/>
      <c r="F20" s="140"/>
      <c r="G20" s="88" t="s">
        <v>74</v>
      </c>
      <c r="H20" s="89">
        <v>125</v>
      </c>
      <c r="I20" s="90">
        <v>1</v>
      </c>
      <c r="J20" s="91">
        <f t="shared" ref="J20:J29" si="0">SUM(H20*I20)</f>
        <v>125</v>
      </c>
      <c r="K20" s="92">
        <v>0.25</v>
      </c>
      <c r="L20" s="93"/>
      <c r="M20" s="94">
        <f t="shared" ref="M20:M23" si="1">SUM(J20*K20)</f>
        <v>31.25</v>
      </c>
      <c r="N20" s="90"/>
      <c r="O20" s="95"/>
      <c r="P20" s="96"/>
      <c r="Q20" s="97">
        <v>53.71</v>
      </c>
      <c r="R20" s="98">
        <f t="shared" ref="R20:R33" si="2">SUM(M20*Q20)</f>
        <v>1678.4375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 t="s">
        <v>63</v>
      </c>
      <c r="B21" s="135" t="s">
        <v>60</v>
      </c>
      <c r="C21" s="165"/>
      <c r="D21" s="165"/>
      <c r="E21" s="165"/>
      <c r="F21" s="166"/>
      <c r="G21" s="88" t="s">
        <v>61</v>
      </c>
      <c r="H21" s="89">
        <v>800</v>
      </c>
      <c r="I21" s="90">
        <v>1</v>
      </c>
      <c r="J21" s="91">
        <f t="shared" si="0"/>
        <v>800</v>
      </c>
      <c r="K21" s="92">
        <v>0.25</v>
      </c>
      <c r="L21" s="93"/>
      <c r="M21" s="94">
        <f t="shared" si="1"/>
        <v>200</v>
      </c>
      <c r="N21" s="90"/>
      <c r="O21" s="95"/>
      <c r="P21" s="96"/>
      <c r="Q21" s="97">
        <v>53.71</v>
      </c>
      <c r="R21" s="98">
        <f t="shared" si="2"/>
        <v>10742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 t="s">
        <v>63</v>
      </c>
      <c r="B22" s="135" t="s">
        <v>62</v>
      </c>
      <c r="C22" s="174"/>
      <c r="D22" s="174"/>
      <c r="E22" s="174"/>
      <c r="F22" s="175"/>
      <c r="G22" s="88" t="s">
        <v>61</v>
      </c>
      <c r="H22" s="89">
        <v>450</v>
      </c>
      <c r="I22" s="90">
        <v>1</v>
      </c>
      <c r="J22" s="91">
        <f t="shared" si="0"/>
        <v>450</v>
      </c>
      <c r="K22" s="92">
        <v>0.41665999999999997</v>
      </c>
      <c r="L22" s="93"/>
      <c r="M22" s="94">
        <f t="shared" si="1"/>
        <v>187.49699999999999</v>
      </c>
      <c r="N22" s="90"/>
      <c r="O22" s="95"/>
      <c r="P22" s="96"/>
      <c r="Q22" s="97">
        <v>53.71</v>
      </c>
      <c r="R22" s="98">
        <f t="shared" si="2"/>
        <v>10070.46387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 t="s">
        <v>63</v>
      </c>
      <c r="B23" s="135" t="s">
        <v>78</v>
      </c>
      <c r="C23" s="169"/>
      <c r="D23" s="169"/>
      <c r="E23" s="169"/>
      <c r="F23" s="170"/>
      <c r="G23" s="88" t="s">
        <v>61</v>
      </c>
      <c r="H23" s="89">
        <v>10</v>
      </c>
      <c r="I23" s="90">
        <v>1</v>
      </c>
      <c r="J23" s="91">
        <f t="shared" si="0"/>
        <v>10</v>
      </c>
      <c r="K23" s="92">
        <v>1</v>
      </c>
      <c r="L23" s="93"/>
      <c r="M23" s="94">
        <f t="shared" si="1"/>
        <v>10</v>
      </c>
      <c r="N23" s="90"/>
      <c r="O23" s="95"/>
      <c r="P23" s="96"/>
      <c r="Q23" s="97">
        <v>53.71</v>
      </c>
      <c r="R23" s="98">
        <f t="shared" si="2"/>
        <v>537.1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 t="s">
        <v>63</v>
      </c>
      <c r="B24" s="135" t="s">
        <v>65</v>
      </c>
      <c r="C24" s="171"/>
      <c r="D24" s="171"/>
      <c r="E24" s="171"/>
      <c r="F24" s="172"/>
      <c r="G24" s="88" t="s">
        <v>75</v>
      </c>
      <c r="H24" s="5">
        <v>10</v>
      </c>
      <c r="I24" s="6">
        <v>1</v>
      </c>
      <c r="J24" s="91">
        <f t="shared" si="0"/>
        <v>10</v>
      </c>
      <c r="K24" s="59">
        <v>0.1666</v>
      </c>
      <c r="L24" s="78"/>
      <c r="M24" s="94">
        <f>SUM(J24*K24)</f>
        <v>1.6659999999999999</v>
      </c>
      <c r="N24" s="6"/>
      <c r="O24" s="7"/>
      <c r="P24" s="42"/>
      <c r="Q24" s="97">
        <v>53.71</v>
      </c>
      <c r="R24" s="98">
        <f t="shared" si="2"/>
        <v>89.480859999999993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40.4" customHeight="1" x14ac:dyDescent="0.3">
      <c r="A25" s="86" t="s">
        <v>63</v>
      </c>
      <c r="B25" s="173" t="s">
        <v>60</v>
      </c>
      <c r="C25" s="171"/>
      <c r="D25" s="171"/>
      <c r="E25" s="171"/>
      <c r="F25" s="172"/>
      <c r="G25" s="22" t="s">
        <v>61</v>
      </c>
      <c r="H25" s="5">
        <v>15</v>
      </c>
      <c r="I25" s="6">
        <v>1</v>
      </c>
      <c r="J25" s="91">
        <f t="shared" si="0"/>
        <v>15</v>
      </c>
      <c r="K25" s="59">
        <v>0.16666</v>
      </c>
      <c r="L25" s="79"/>
      <c r="M25" s="94">
        <f>SUM(J25*K25)</f>
        <v>2.4999000000000002</v>
      </c>
      <c r="N25" s="6"/>
      <c r="O25" s="7"/>
      <c r="P25" s="42"/>
      <c r="Q25" s="97">
        <v>53.71</v>
      </c>
      <c r="R25" s="98">
        <f>SUM(M25*Q25)</f>
        <v>134.26962900000001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2.75" customHeight="1" x14ac:dyDescent="0.3">
      <c r="A26" s="8" t="s">
        <v>63</v>
      </c>
      <c r="B26" s="173" t="s">
        <v>62</v>
      </c>
      <c r="C26" s="171"/>
      <c r="D26" s="171"/>
      <c r="E26" s="171"/>
      <c r="F26" s="172"/>
      <c r="G26" s="22" t="s">
        <v>61</v>
      </c>
      <c r="H26" s="5">
        <v>15</v>
      </c>
      <c r="I26" s="6">
        <v>1</v>
      </c>
      <c r="J26" s="62">
        <v>15</v>
      </c>
      <c r="K26" s="59">
        <v>0.33</v>
      </c>
      <c r="L26" s="79"/>
      <c r="M26" s="94">
        <f t="shared" ref="M26:M32" si="3">SUM(J26*K26)</f>
        <v>4.95</v>
      </c>
      <c r="N26" s="6"/>
      <c r="O26" s="7"/>
      <c r="P26" s="42"/>
      <c r="Q26" s="97">
        <v>53.71</v>
      </c>
      <c r="R26" s="82">
        <f t="shared" si="2"/>
        <v>265.86450000000002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36" customHeight="1" x14ac:dyDescent="0.3">
      <c r="A27" s="8" t="s">
        <v>63</v>
      </c>
      <c r="B27" s="135" t="s">
        <v>78</v>
      </c>
      <c r="C27" s="167"/>
      <c r="D27" s="167"/>
      <c r="E27" s="167"/>
      <c r="F27" s="168"/>
      <c r="G27" s="22" t="s">
        <v>61</v>
      </c>
      <c r="H27" s="5">
        <v>1</v>
      </c>
      <c r="I27" s="6">
        <v>1</v>
      </c>
      <c r="J27" s="62">
        <v>1</v>
      </c>
      <c r="K27" s="59">
        <v>1</v>
      </c>
      <c r="L27" s="79"/>
      <c r="M27" s="94">
        <f t="shared" si="3"/>
        <v>1</v>
      </c>
      <c r="N27" s="6"/>
      <c r="O27" s="7"/>
      <c r="P27" s="42"/>
      <c r="Q27" s="97">
        <v>53.71</v>
      </c>
      <c r="R27" s="82">
        <f t="shared" si="2"/>
        <v>53.71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 t="s">
        <v>63</v>
      </c>
      <c r="B28" s="135" t="s">
        <v>66</v>
      </c>
      <c r="C28" s="167"/>
      <c r="D28" s="167"/>
      <c r="E28" s="167"/>
      <c r="F28" s="168"/>
      <c r="G28" s="22" t="s">
        <v>76</v>
      </c>
      <c r="H28" s="5">
        <v>10</v>
      </c>
      <c r="I28" s="6">
        <v>1</v>
      </c>
      <c r="J28" s="62">
        <f t="shared" si="0"/>
        <v>10</v>
      </c>
      <c r="K28" s="59">
        <v>8.3299999999999999E-2</v>
      </c>
      <c r="L28" s="79"/>
      <c r="M28" s="94">
        <f t="shared" si="3"/>
        <v>0.83299999999999996</v>
      </c>
      <c r="N28" s="6"/>
      <c r="O28" s="7"/>
      <c r="P28" s="42"/>
      <c r="Q28" s="97">
        <v>53.71</v>
      </c>
      <c r="R28" s="82">
        <f t="shared" si="2"/>
        <v>44.740429999999996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 t="s">
        <v>63</v>
      </c>
      <c r="B29" s="135" t="s">
        <v>60</v>
      </c>
      <c r="C29" s="136"/>
      <c r="D29" s="136"/>
      <c r="E29" s="136"/>
      <c r="F29" s="137"/>
      <c r="G29" s="22" t="s">
        <v>61</v>
      </c>
      <c r="H29" s="5">
        <v>30</v>
      </c>
      <c r="I29" s="6">
        <v>1</v>
      </c>
      <c r="J29" s="62">
        <f t="shared" si="0"/>
        <v>30</v>
      </c>
      <c r="K29" s="59">
        <v>8.3333000000000004E-2</v>
      </c>
      <c r="L29" s="79"/>
      <c r="M29" s="94">
        <f t="shared" si="3"/>
        <v>2.4999899999999999</v>
      </c>
      <c r="N29" s="6"/>
      <c r="O29" s="7"/>
      <c r="P29" s="42"/>
      <c r="Q29" s="97">
        <v>53.71</v>
      </c>
      <c r="R29" s="82">
        <f t="shared" si="2"/>
        <v>134.2744629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100" t="s">
        <v>67</v>
      </c>
      <c r="B30" s="135" t="s">
        <v>71</v>
      </c>
      <c r="C30" s="136"/>
      <c r="D30" s="136"/>
      <c r="E30" s="136"/>
      <c r="F30" s="137"/>
      <c r="G30" s="99" t="s">
        <v>77</v>
      </c>
      <c r="H30" s="5">
        <v>200</v>
      </c>
      <c r="I30" s="6">
        <v>1</v>
      </c>
      <c r="J30" s="62">
        <v>200</v>
      </c>
      <c r="K30" s="59">
        <v>0.17</v>
      </c>
      <c r="L30" s="79"/>
      <c r="M30" s="94">
        <f t="shared" si="3"/>
        <v>34</v>
      </c>
      <c r="N30" s="6"/>
      <c r="O30" s="7"/>
      <c r="P30" s="42"/>
      <c r="Q30" s="97">
        <v>53.71</v>
      </c>
      <c r="R30" s="82">
        <f t="shared" si="2"/>
        <v>1826.14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100" t="s">
        <v>68</v>
      </c>
      <c r="B31" s="135" t="s">
        <v>60</v>
      </c>
      <c r="C31" s="136"/>
      <c r="D31" s="136"/>
      <c r="E31" s="136"/>
      <c r="F31" s="137"/>
      <c r="G31" s="99" t="s">
        <v>61</v>
      </c>
      <c r="H31" s="5">
        <v>800</v>
      </c>
      <c r="I31" s="6">
        <v>1</v>
      </c>
      <c r="J31" s="62">
        <v>800</v>
      </c>
      <c r="K31" s="59">
        <v>0.08</v>
      </c>
      <c r="L31" s="79"/>
      <c r="M31" s="94">
        <f t="shared" si="3"/>
        <v>64</v>
      </c>
      <c r="N31" s="6"/>
      <c r="O31" s="7" t="s">
        <v>73</v>
      </c>
      <c r="P31" s="42"/>
      <c r="Q31" s="97">
        <v>53.71</v>
      </c>
      <c r="R31" s="82">
        <f>SUM(M31*Q31)</f>
        <v>3437.44</v>
      </c>
      <c r="T31" s="1"/>
      <c r="U31" s="1"/>
      <c r="V31" s="1"/>
      <c r="W31" s="1"/>
      <c r="X31" s="1"/>
      <c r="Y31" s="3"/>
      <c r="Z31" s="1"/>
      <c r="AA31" s="1"/>
    </row>
    <row r="32" spans="1:27" s="2" customFormat="1" ht="35.15" customHeight="1" x14ac:dyDescent="0.3">
      <c r="A32" s="100" t="s">
        <v>69</v>
      </c>
      <c r="B32" s="135" t="s">
        <v>72</v>
      </c>
      <c r="C32" s="136"/>
      <c r="D32" s="136"/>
      <c r="E32" s="136"/>
      <c r="F32" s="137"/>
      <c r="G32" s="99" t="s">
        <v>61</v>
      </c>
      <c r="H32" s="5">
        <v>10</v>
      </c>
      <c r="I32" s="6">
        <v>1</v>
      </c>
      <c r="J32" s="62">
        <v>10</v>
      </c>
      <c r="K32" s="59">
        <v>0.08</v>
      </c>
      <c r="L32" s="79"/>
      <c r="M32" s="94">
        <f t="shared" si="3"/>
        <v>0.8</v>
      </c>
      <c r="N32" s="6"/>
      <c r="O32" s="7"/>
      <c r="P32" s="42"/>
      <c r="Q32" s="97">
        <v>53.71</v>
      </c>
      <c r="R32" s="82">
        <f t="shared" si="2"/>
        <v>42.968000000000004</v>
      </c>
      <c r="T32" s="1"/>
      <c r="U32" s="1"/>
      <c r="V32" s="1"/>
      <c r="W32" s="1"/>
      <c r="X32" s="1"/>
      <c r="Y32" s="3"/>
      <c r="Z32" s="1"/>
      <c r="AA32" s="1"/>
    </row>
    <row r="33" spans="1:27" s="2" customFormat="1" ht="35.15" customHeight="1" x14ac:dyDescent="0.3">
      <c r="A33" s="100" t="s">
        <v>70</v>
      </c>
      <c r="B33" s="135" t="s">
        <v>78</v>
      </c>
      <c r="C33" s="136"/>
      <c r="D33" s="136"/>
      <c r="E33" s="136"/>
      <c r="F33" s="137"/>
      <c r="G33" s="99" t="s">
        <v>61</v>
      </c>
      <c r="H33" s="5">
        <v>1</v>
      </c>
      <c r="I33" s="6">
        <v>1</v>
      </c>
      <c r="J33" s="62">
        <v>1</v>
      </c>
      <c r="K33" s="59">
        <v>1</v>
      </c>
      <c r="L33" s="79"/>
      <c r="M33" s="94">
        <v>1</v>
      </c>
      <c r="N33" s="6"/>
      <c r="O33" s="7"/>
      <c r="P33" s="42"/>
      <c r="Q33" s="97">
        <v>53.71</v>
      </c>
      <c r="R33" s="82">
        <f t="shared" si="2"/>
        <v>53.71</v>
      </c>
      <c r="T33" s="1"/>
      <c r="U33" s="1"/>
      <c r="V33" s="1"/>
      <c r="W33" s="1"/>
      <c r="X33" s="1"/>
      <c r="Y33" s="3"/>
      <c r="Z33" s="1"/>
      <c r="AA33" s="1"/>
    </row>
    <row r="34" spans="1:27" s="2" customFormat="1" ht="35.15" customHeight="1" x14ac:dyDescent="0.3">
      <c r="A34" s="8"/>
      <c r="B34" s="135"/>
      <c r="C34" s="136"/>
      <c r="D34" s="136"/>
      <c r="E34" s="136"/>
      <c r="F34" s="137"/>
      <c r="G34" s="22"/>
      <c r="H34" s="5"/>
      <c r="I34" s="6"/>
      <c r="J34" s="62"/>
      <c r="K34" s="59"/>
      <c r="L34" s="80"/>
      <c r="M34" s="80"/>
      <c r="N34" s="6"/>
      <c r="O34" s="7"/>
      <c r="P34" s="42"/>
      <c r="Q34" s="60"/>
      <c r="R34" s="82"/>
      <c r="T34" s="1"/>
      <c r="U34" s="1"/>
      <c r="V34" s="1"/>
      <c r="W34" s="1"/>
      <c r="X34" s="1"/>
      <c r="Y34" s="3"/>
      <c r="Z34" s="1"/>
      <c r="AA34" s="1"/>
    </row>
    <row r="35" spans="1:27" s="11" customFormat="1" ht="20.149999999999999" customHeight="1" thickBot="1" x14ac:dyDescent="0.35">
      <c r="A35" s="25"/>
      <c r="B35" s="179" t="s">
        <v>41</v>
      </c>
      <c r="C35" s="180"/>
      <c r="D35" s="180"/>
      <c r="E35" s="180"/>
      <c r="F35" s="181"/>
      <c r="G35" s="68"/>
      <c r="H35" s="69"/>
      <c r="I35" s="70"/>
      <c r="J35" s="63">
        <f>SUM(J20:J34)</f>
        <v>2477</v>
      </c>
      <c r="K35" s="74"/>
      <c r="L35" s="63">
        <f>SUM(L20:L24)</f>
        <v>0</v>
      </c>
      <c r="M35" s="63">
        <f>SUM(M20:M34)</f>
        <v>541.99588999999992</v>
      </c>
      <c r="N35" s="74"/>
      <c r="O35" s="74"/>
      <c r="P35" s="23">
        <f>SUM(P20:P34)</f>
        <v>0</v>
      </c>
      <c r="Q35" s="76"/>
      <c r="R35" s="83">
        <f>SUM(R20:R34)</f>
        <v>29110.599251899996</v>
      </c>
      <c r="S35" s="20"/>
      <c r="T35" s="21"/>
      <c r="U35" s="21"/>
      <c r="V35" s="21"/>
      <c r="W35" s="21"/>
      <c r="X35" s="21"/>
      <c r="Y35" s="26"/>
      <c r="Z35" s="21"/>
    </row>
    <row r="36" spans="1:27" s="11" customFormat="1" ht="19.5" customHeight="1" thickBot="1" x14ac:dyDescent="0.25">
      <c r="A36" s="27"/>
      <c r="B36" s="176" t="s">
        <v>45</v>
      </c>
      <c r="C36" s="177"/>
      <c r="D36" s="177"/>
      <c r="E36" s="177"/>
      <c r="F36" s="178"/>
      <c r="G36" s="71"/>
      <c r="H36" s="72"/>
      <c r="I36" s="73"/>
      <c r="J36" s="64">
        <f>SUM(J35)</f>
        <v>2477</v>
      </c>
      <c r="K36" s="75"/>
      <c r="L36" s="64">
        <f>SUM(L35)</f>
        <v>0</v>
      </c>
      <c r="M36" s="64">
        <f>SUM(M35)</f>
        <v>541.99588999999992</v>
      </c>
      <c r="N36" s="74"/>
      <c r="O36" s="75"/>
      <c r="P36" s="24">
        <f>SUM(P35)</f>
        <v>0</v>
      </c>
      <c r="Q36" s="77"/>
      <c r="R36" s="84">
        <f>SUM(R35)</f>
        <v>29110.599251899996</v>
      </c>
      <c r="S36" s="20"/>
      <c r="T36" s="20"/>
      <c r="U36" s="20"/>
      <c r="V36" s="20"/>
      <c r="W36" s="20"/>
      <c r="X36" s="20"/>
      <c r="Y36" s="28"/>
      <c r="Z36" s="20"/>
    </row>
    <row r="37" spans="1:27" s="11" customFormat="1" ht="50.15" customHeight="1" thickBot="1" x14ac:dyDescent="0.25">
      <c r="A37" s="162" t="s">
        <v>54</v>
      </c>
      <c r="B37" s="163"/>
      <c r="C37" s="163"/>
      <c r="D37" s="163"/>
      <c r="E37" s="163"/>
      <c r="F37" s="164"/>
      <c r="G37" s="71"/>
      <c r="H37" s="72"/>
      <c r="I37" s="73"/>
      <c r="J37" s="65">
        <f>SUM(J36+N36)</f>
        <v>2477</v>
      </c>
      <c r="K37" s="75"/>
      <c r="L37" s="81"/>
      <c r="M37" s="65">
        <f>SUM(M36+P36)</f>
        <v>541.99588999999992</v>
      </c>
      <c r="N37" s="74"/>
      <c r="O37" s="75"/>
      <c r="P37" s="24"/>
      <c r="Q37" s="75"/>
      <c r="R37" s="85"/>
    </row>
  </sheetData>
  <mergeCells count="33">
    <mergeCell ref="B33:F33"/>
    <mergeCell ref="A37:F37"/>
    <mergeCell ref="B21:F21"/>
    <mergeCell ref="B34:F34"/>
    <mergeCell ref="B28:F28"/>
    <mergeCell ref="B29:F29"/>
    <mergeCell ref="B23:F23"/>
    <mergeCell ref="B24:F24"/>
    <mergeCell ref="B25:F25"/>
    <mergeCell ref="B26:F26"/>
    <mergeCell ref="B22:F22"/>
    <mergeCell ref="B36:F36"/>
    <mergeCell ref="B35:F35"/>
    <mergeCell ref="B27:F27"/>
    <mergeCell ref="B30:F30"/>
    <mergeCell ref="B31:F31"/>
    <mergeCell ref="B32:F3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8:R33 R20:R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2021-12-14T16:52:31Z</dcterms:modified>
</cp:coreProperties>
</file>