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142\2021\IMB\"/>
    </mc:Choice>
  </mc:AlternateContent>
  <xr:revisionPtr revIDLastSave="0" documentId="13_ncr:1_{14CB50FB-6A54-42B8-87AB-7ADFED97F871}" xr6:coauthVersionLast="45" xr6:coauthVersionMax="45" xr10:uidLastSave="{00000000-0000-0000-0000-000000000000}"/>
  <bookViews>
    <workbookView xWindow="-28920" yWindow="-120" windowWidth="29040" windowHeight="15840" tabRatio="599" xr2:uid="{00000000-000D-0000-FFFF-FFFF00000000}"/>
  </bookViews>
  <sheets>
    <sheet name="APHIS 79" sheetId="3" r:id="rId1"/>
  </sheets>
  <definedNames>
    <definedName name="_xlnm.Print_Area" localSheetId="0">'APHIS 79'!$A$1:$G$17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D15" i="3"/>
  <c r="D16" i="3"/>
  <c r="D17" i="3"/>
  <c r="D13" i="3"/>
  <c r="G17" i="3" l="1"/>
  <c r="G16" i="3"/>
  <c r="G15" i="3"/>
  <c r="G14" i="3"/>
  <c r="G13" i="3" l="1"/>
  <c r="E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<sst xmlns="http://schemas.openxmlformats.org/spreadsheetml/2006/main" count="38" uniqueCount="34">
  <si>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</si>
  <si>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</si>
  <si>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</si>
  <si>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</si>
  <si>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</si>
  <si>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</si>
  <si>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</si>
  <si>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</si>
  <si>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</si>
  <si>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</si>
  <si>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</si>
  <si>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</si>
  <si>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</si>
  <si>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</si>
  <si>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</si>
  <si>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</si>
  <si>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</si>
  <si>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</si>
  <si>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</si>
  <si>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</si>
  <si>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</si>
  <si>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</si>
  <si>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</si>
  <si>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</si>
  <si>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Importation of Gypsy Moth Host Materials From Canada</t>
  </si>
  <si>
    <t>0579-0142</t>
  </si>
  <si>
    <t>Phytosanitary Certificates</t>
  </si>
  <si>
    <t>Certificate of Origin</t>
  </si>
  <si>
    <t>Written Statement</t>
  </si>
  <si>
    <t>Compliance Agreement</t>
  </si>
  <si>
    <t>PPQ 523</t>
  </si>
  <si>
    <t>11</t>
  </si>
  <si>
    <t>2021-DCB</t>
  </si>
  <si>
    <t>07/23/2021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</si>
</sst>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"/>
  </numFmts>
  <fonts count="9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41" fontId="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166" fontId="4" fillId="0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169" fontId="7" fillId="0" borderId="5" xfId="1" applyNumberFormat="1" applyFont="1" applyBorder="1" applyAlignment="1">
      <alignment horizontal="center" vertical="center" wrapText="1"/>
    </xf>
    <xf numFmtId="169" fontId="7" fillId="0" borderId="7" xfId="1" applyNumberFormat="1" applyFont="1" applyBorder="1" applyAlignment="1">
      <alignment horizontal="center" vertical="center" wrapText="1"/>
    </xf>
    <xf numFmtId="169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tabSelected="1" view="pageBreakPreview" zoomScale="115" zoomScaleNormal="100" zoomScaleSheetLayoutView="115" workbookViewId="0">
      <selection activeCell="L12" sqref="L12:L13"/>
    </sheetView>
  </sheetViews>
  <sheetFormatPr defaultColWidth="9.140625" defaultRowHeight="8.25" x14ac:dyDescent="0.2"/>
  <cols>
    <col min="1" max="1" width="29.28515625" style="8" customWidth="1"/>
    <col min="2" max="2" width="13" style="8" customWidth="1"/>
    <col min="3" max="3" width="13" style="9" customWidth="1"/>
    <col min="4" max="4" width="13" style="8" customWidth="1"/>
    <col min="5" max="5" width="6.5703125" style="10" customWidth="1"/>
    <col min="6" max="6" width="6.5703125" style="11" customWidth="1"/>
    <col min="7" max="7" width="15.7109375" style="8" customWidth="1"/>
    <col min="8" max="16384" width="9.140625" style="8"/>
  </cols>
  <sheetData>
    <row r="1" spans="1:14" s="1" customFormat="1" ht="12" customHeight="1" x14ac:dyDescent="0.2">
      <c r="A1" s="38" t="s">
        <v>10</v>
      </c>
      <c r="B1" s="39"/>
      <c r="C1" s="39"/>
      <c r="D1" s="39"/>
      <c r="E1" s="39"/>
      <c r="F1" s="40"/>
      <c r="G1" s="12" t="s">
        <v>11</v>
      </c>
    </row>
    <row r="2" spans="1:14" s="1" customFormat="1" ht="15" customHeight="1" x14ac:dyDescent="0.2">
      <c r="A2" s="43" t="s">
        <v>24</v>
      </c>
      <c r="B2" s="44"/>
      <c r="C2" s="44"/>
      <c r="D2" s="44"/>
      <c r="E2" s="44"/>
      <c r="F2" s="45"/>
      <c r="G2" s="35" t="s">
        <v>25</v>
      </c>
    </row>
    <row r="3" spans="1:14" s="1" customFormat="1" ht="12" customHeight="1" x14ac:dyDescent="0.2">
      <c r="A3" s="43"/>
      <c r="B3" s="44"/>
      <c r="C3" s="44"/>
      <c r="D3" s="44"/>
      <c r="E3" s="44"/>
      <c r="F3" s="45"/>
      <c r="G3" s="12" t="s">
        <v>0</v>
      </c>
    </row>
    <row r="4" spans="1:14" s="1" customFormat="1" ht="15" customHeight="1" x14ac:dyDescent="0.2">
      <c r="A4" s="46"/>
      <c r="B4" s="47"/>
      <c r="C4" s="47"/>
      <c r="D4" s="47"/>
      <c r="E4" s="47"/>
      <c r="F4" s="48"/>
      <c r="G4" s="36" t="s">
        <v>33</v>
      </c>
    </row>
    <row r="5" spans="1:14" s="1" customFormat="1" ht="15" customHeight="1" x14ac:dyDescent="0.2">
      <c r="A5" s="5"/>
      <c r="B5" s="5"/>
      <c r="C5" s="5"/>
      <c r="D5" s="5"/>
      <c r="E5" s="5"/>
      <c r="F5" s="5"/>
      <c r="G5" s="25"/>
    </row>
    <row r="6" spans="1:14" s="4" customFormat="1" ht="37.5" customHeight="1" x14ac:dyDescent="0.2">
      <c r="A6" s="20"/>
      <c r="B6" s="24" t="s">
        <v>22</v>
      </c>
      <c r="C6" s="22" t="s">
        <v>18</v>
      </c>
      <c r="D6" s="24" t="s">
        <v>19</v>
      </c>
      <c r="E6" s="55" t="s">
        <v>23</v>
      </c>
      <c r="F6" s="56"/>
      <c r="G6" s="57"/>
    </row>
    <row r="7" spans="1:14" s="4" customFormat="1" ht="12" customHeight="1" x14ac:dyDescent="0.2">
      <c r="A7" s="23"/>
      <c r="B7" s="24" t="s">
        <v>1</v>
      </c>
      <c r="C7" s="22" t="s">
        <v>2</v>
      </c>
      <c r="D7" s="24" t="s">
        <v>3</v>
      </c>
      <c r="E7" s="52"/>
      <c r="F7" s="53"/>
      <c r="G7" s="54"/>
    </row>
    <row r="8" spans="1:14" s="4" customFormat="1" ht="15" customHeight="1" x14ac:dyDescent="0.2">
      <c r="A8" s="21"/>
      <c r="B8" s="34" t="s">
        <v>32</v>
      </c>
      <c r="C8" s="27">
        <v>0.61299999999999999</v>
      </c>
      <c r="D8" s="26">
        <v>0.13900000000000001</v>
      </c>
      <c r="E8" s="49">
        <f>SUM(G13:G17)</f>
        <v>116102.93759999999</v>
      </c>
      <c r="F8" s="50"/>
      <c r="G8" s="51"/>
    </row>
    <row r="9" spans="1:14" s="4" customFormat="1" ht="15" customHeight="1" x14ac:dyDescent="0.2">
      <c r="A9" s="3"/>
      <c r="B9" s="5"/>
      <c r="C9" s="6"/>
      <c r="D9" s="5"/>
      <c r="E9" s="42"/>
      <c r="F9" s="42"/>
      <c r="G9" s="2"/>
    </row>
    <row r="10" spans="1:14" s="4" customFormat="1" ht="12" customHeight="1" x14ac:dyDescent="0.2">
      <c r="A10" s="41" t="s">
        <v>20</v>
      </c>
      <c r="B10" s="41" t="s">
        <v>9</v>
      </c>
      <c r="C10" s="58" t="s">
        <v>12</v>
      </c>
      <c r="D10" s="41" t="s">
        <v>13</v>
      </c>
      <c r="E10" s="41" t="s">
        <v>14</v>
      </c>
      <c r="F10" s="41"/>
      <c r="G10" s="41" t="s">
        <v>15</v>
      </c>
    </row>
    <row r="11" spans="1:14" s="4" customFormat="1" ht="24" customHeight="1" x14ac:dyDescent="0.2">
      <c r="A11" s="41"/>
      <c r="B11" s="41"/>
      <c r="C11" s="58"/>
      <c r="D11" s="41"/>
      <c r="E11" s="13" t="s">
        <v>16</v>
      </c>
      <c r="F11" s="14" t="s">
        <v>17</v>
      </c>
      <c r="G11" s="41"/>
      <c r="H11" s="31"/>
      <c r="I11" s="32"/>
      <c r="J11" s="32"/>
      <c r="K11" s="32"/>
      <c r="L11" s="32"/>
      <c r="M11" s="32"/>
      <c r="N11" s="32"/>
    </row>
    <row r="12" spans="1:14" s="4" customFormat="1" ht="12" customHeight="1" x14ac:dyDescent="0.2">
      <c r="A12" s="12"/>
      <c r="B12" s="12" t="s">
        <v>4</v>
      </c>
      <c r="C12" s="15" t="s">
        <v>5</v>
      </c>
      <c r="D12" s="12" t="s">
        <v>6</v>
      </c>
      <c r="E12" s="16" t="s">
        <v>7</v>
      </c>
      <c r="F12" s="17" t="s">
        <v>8</v>
      </c>
      <c r="G12" s="12" t="s">
        <v>21</v>
      </c>
      <c r="H12" s="32"/>
    </row>
    <row r="13" spans="1:14" s="7" customFormat="1" ht="30" customHeight="1" x14ac:dyDescent="0.2">
      <c r="A13" s="37" t="s">
        <v>26</v>
      </c>
      <c r="B13" s="28">
        <v>5100</v>
      </c>
      <c r="C13" s="29">
        <v>0.3</v>
      </c>
      <c r="D13" s="18">
        <f>ROUNDUP(B13*C13,0)</f>
        <v>1530</v>
      </c>
      <c r="E13" s="30" t="s">
        <v>31</v>
      </c>
      <c r="F13" s="33">
        <v>38.35</v>
      </c>
      <c r="G13" s="19">
        <f>(D13*F13)*(1+$C$8+$D$8)</f>
        <v>102799.476</v>
      </c>
    </row>
    <row r="14" spans="1:14" s="7" customFormat="1" ht="30" customHeight="1" x14ac:dyDescent="0.2">
      <c r="A14" s="37" t="s">
        <v>27</v>
      </c>
      <c r="B14" s="28">
        <v>3510</v>
      </c>
      <c r="C14" s="29">
        <v>0.03</v>
      </c>
      <c r="D14" s="18">
        <f t="shared" ref="D14:D17" si="0">ROUNDUP(B14*C14,0)</f>
        <v>106</v>
      </c>
      <c r="E14" s="30" t="s">
        <v>31</v>
      </c>
      <c r="F14" s="33">
        <v>38.35</v>
      </c>
      <c r="G14" s="19">
        <f t="shared" ref="G14:G17" si="1">(D14*F14)*(1+$C$8+$D$8)</f>
        <v>7122.0552000000007</v>
      </c>
    </row>
    <row r="15" spans="1:14" s="7" customFormat="1" ht="30" customHeight="1" x14ac:dyDescent="0.2">
      <c r="A15" s="37" t="s">
        <v>28</v>
      </c>
      <c r="B15" s="28">
        <v>3000</v>
      </c>
      <c r="C15" s="29">
        <v>0.03</v>
      </c>
      <c r="D15" s="18">
        <f t="shared" si="0"/>
        <v>90</v>
      </c>
      <c r="E15" s="30" t="s">
        <v>31</v>
      </c>
      <c r="F15" s="33">
        <v>38.35</v>
      </c>
      <c r="G15" s="19">
        <f t="shared" si="1"/>
        <v>6047.0280000000002</v>
      </c>
    </row>
    <row r="16" spans="1:14" s="7" customFormat="1" ht="30" customHeight="1" x14ac:dyDescent="0.2">
      <c r="A16" s="37" t="s">
        <v>29</v>
      </c>
      <c r="B16" s="28">
        <v>1</v>
      </c>
      <c r="C16" s="29">
        <v>0.5</v>
      </c>
      <c r="D16" s="18">
        <f t="shared" si="0"/>
        <v>1</v>
      </c>
      <c r="E16" s="30" t="s">
        <v>31</v>
      </c>
      <c r="F16" s="33">
        <v>38.35</v>
      </c>
      <c r="G16" s="19">
        <f t="shared" si="1"/>
        <v>67.1892</v>
      </c>
    </row>
    <row r="17" spans="1:7" s="7" customFormat="1" ht="30" customHeight="1" x14ac:dyDescent="0.2">
      <c r="A17" s="37" t="s">
        <v>30</v>
      </c>
      <c r="B17" s="28">
        <v>1</v>
      </c>
      <c r="C17" s="29">
        <v>0.3</v>
      </c>
      <c r="D17" s="18">
        <f t="shared" si="0"/>
        <v>1</v>
      </c>
      <c r="E17" s="30" t="s">
        <v>31</v>
      </c>
      <c r="F17" s="33">
        <v>38.35</v>
      </c>
      <c r="G17" s="19">
        <f t="shared" si="1"/>
        <v>67.1892</v>
      </c>
    </row>
    <row r="18" spans="1:7" ht="23.85" customHeight="1" x14ac:dyDescent="0.2"/>
    <row r="19" spans="1:7" ht="23.85" customHeight="1" x14ac:dyDescent="0.2"/>
    <row r="20" spans="1:7" ht="23.85" customHeight="1" x14ac:dyDescent="0.2"/>
    <row r="21" spans="1:7" ht="23.85" customHeight="1" x14ac:dyDescent="0.2"/>
    <row r="22" spans="1:7" ht="23.85" customHeight="1" x14ac:dyDescent="0.2"/>
    <row r="23" spans="1:7" ht="23.85" customHeight="1" x14ac:dyDescent="0.2"/>
    <row r="24" spans="1:7" ht="23.85" customHeight="1" x14ac:dyDescent="0.2"/>
    <row r="25" spans="1:7" ht="23.85" customHeight="1" x14ac:dyDescent="0.2"/>
    <row r="26" spans="1:7" ht="23.85" customHeight="1" x14ac:dyDescent="0.2"/>
    <row r="27" spans="1:7" ht="23.85" customHeight="1" x14ac:dyDescent="0.2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ignoredErrors>
    <ignoredError sqref="E13 E14:E17" numberStoredAsText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0C7E5F30840F4C963CBA9BDE4354B1" ma:contentTypeVersion="6" ma:contentTypeDescription="Create a new document." ma:contentTypeScope="" ma:versionID="0d431b712b56b4cbbe78b356dfbc0572">
  <xsd:schema xmlns:xsd="http://www.w3.org/2001/XMLSchema" xmlns:xs="http://www.w3.org/2001/XMLSchema" xmlns:p="http://schemas.microsoft.com/office/2006/metadata/properties" xmlns:ns3="2db4a76c-0e60-4651-869e-9fe5a520f540" targetNamespace="http://schemas.microsoft.com/office/2006/metadata/properties" ma:root="true" ma:fieldsID="fd97c983b4a4f01e1df9342bad9b16ed" ns3:_="">
    <xsd:import namespace="2db4a76c-0e60-4651-869e-9fe5a520f54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4a76c-0e60-4651-869e-9fe5a520f5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C79776-E362-4068-BA33-DD8FF65BFB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b4a76c-0e60-4651-869e-9fe5a520f5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F56B0-5585-4860-9B17-905871F436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5F900B-C0AF-4715-977E-9648668C84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Keegan, Regina - MRP-APHIS, Riverdale, MD</cp:lastModifiedBy>
  <cp:lastPrinted>2020-02-28T17:25:24Z</cp:lastPrinted>
  <dcterms:created xsi:type="dcterms:W3CDTF">2002-09-24T19:35:59Z</dcterms:created>
  <dcterms:modified xsi:type="dcterms:W3CDTF">2021-07-23T11:50:36Z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0x010100E10C7E5F30840F4C963CBA9BDE4354B1</vt:lpwstr>
  </property>
</Properties>
</file>