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142\2021\IMB\"/>
    </mc:Choice>
  </mc:AlternateContent>
  <xr:revisionPtr revIDLastSave="0" documentId="13_ncr:1_{14CB50FB-6A54-42B8-87AB-7ADFED97F871}" xr6:coauthVersionLast="45" xr6:coauthVersionMax="45" xr10:uidLastSave="{00000000-0000-0000-0000-000000000000}"/>
  <bookViews>
    <workbookView xWindow="-28920" yWindow="-120" windowWidth="29040" windowHeight="15840" tabRatio="599" xr2:uid="{00000000-000D-0000-FFFF-FFFF00000000}"/>
  </bookViews>
  <sheets>
    <sheet name="APHIS 79" sheetId="3" r:id="rId1"/>
  </sheets>
  <definedNames>
    <definedName name="_xlnm.Print_Area" localSheetId="0">'APHIS 79'!$A$1:$G$17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3" i="3"/>
  <c r="G17" i="3" l="1"/>
  <c r="G16" i="3"/>
  <c r="G15" i="3"/>
  <c r="G14" i="3"/>
  <c r="G13" i="3" l="1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<sst xmlns="http://schemas.openxmlformats.org/spreadsheetml/2006/main" count="38" uniqueCount="34">
  <si>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</si>
  <si>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</si>
  <si>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</si>
  <si>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</si>
  <si>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</si>
  <si>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</si>
  <si>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</si>
  <si>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</si>
  <si>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</si>
  <si>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</si>
  <si>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</si>
  <si>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</si>
  <si>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</si>
  <si>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</si>
  <si>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</si>
  <si>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</si>
  <si>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</si>
  <si>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</si>
  <si>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</si>
  <si>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</si>
  <si>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</si>
  <si>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</si>
  <si>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</si>
  <si>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</si>
  <si>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Importation of Gypsy Moth Host Materials From Canada</t>
  </si>
  <si>
    <t>0579-0142</t>
  </si>
  <si>
    <t>Phytosanitary Certificates</t>
  </si>
  <si>
    <t>Certificate of Origin</t>
  </si>
  <si>
    <t>Written Statement</t>
  </si>
  <si>
    <t>Compliance Agreement</t>
  </si>
  <si>
    <t>PPQ 523</t>
  </si>
  <si>
    <t>11</t>
  </si>
  <si>
    <t>2021-DCB</t>
  </si>
  <si>
    <t>07/23/2021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</si>
</sst>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166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169" fontId="7" fillId="0" borderId="5" xfId="1" applyNumberFormat="1" applyFont="1" applyBorder="1" applyAlignment="1">
      <alignment horizontal="center" vertical="center" wrapText="1"/>
    </xf>
    <xf numFmtId="169" fontId="7" fillId="0" borderId="7" xfId="1" applyNumberFormat="1" applyFont="1" applyBorder="1" applyAlignment="1">
      <alignment horizontal="center" vertical="center" wrapText="1"/>
    </xf>
    <xf numFmtId="169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tabSelected="1" view="pageBreakPreview" zoomScale="115" zoomScaleNormal="100" zoomScaleSheetLayoutView="115" workbookViewId="0">
      <selection activeCell="L12" sqref="L12:L13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14" s="1" customFormat="1" ht="12" customHeight="1" x14ac:dyDescent="0.2">
      <c r="A1" s="38" t="s">
        <v>10</v>
      </c>
      <c r="B1" s="39"/>
      <c r="C1" s="39"/>
      <c r="D1" s="39"/>
      <c r="E1" s="39"/>
      <c r="F1" s="40"/>
      <c r="G1" s="12" t="s">
        <v>11</v>
      </c>
    </row>
    <row r="2" spans="1:14" s="1" customFormat="1" ht="15" customHeight="1" x14ac:dyDescent="0.2">
      <c r="A2" s="43" t="s">
        <v>24</v>
      </c>
      <c r="B2" s="44"/>
      <c r="C2" s="44"/>
      <c r="D2" s="44"/>
      <c r="E2" s="44"/>
      <c r="F2" s="45"/>
      <c r="G2" s="35" t="s">
        <v>25</v>
      </c>
    </row>
    <row r="3" spans="1:14" s="1" customFormat="1" ht="12" customHeight="1" x14ac:dyDescent="0.2">
      <c r="A3" s="43"/>
      <c r="B3" s="44"/>
      <c r="C3" s="44"/>
      <c r="D3" s="44"/>
      <c r="E3" s="44"/>
      <c r="F3" s="45"/>
      <c r="G3" s="12" t="s">
        <v>0</v>
      </c>
    </row>
    <row r="4" spans="1:14" s="1" customFormat="1" ht="15" customHeight="1" x14ac:dyDescent="0.2">
      <c r="A4" s="46"/>
      <c r="B4" s="47"/>
      <c r="C4" s="47"/>
      <c r="D4" s="47"/>
      <c r="E4" s="47"/>
      <c r="F4" s="48"/>
      <c r="G4" s="36" t="s">
        <v>33</v>
      </c>
    </row>
    <row r="5" spans="1:14" s="1" customFormat="1" ht="15" customHeight="1" x14ac:dyDescent="0.2">
      <c r="A5" s="5"/>
      <c r="B5" s="5"/>
      <c r="C5" s="5"/>
      <c r="D5" s="5"/>
      <c r="E5" s="5"/>
      <c r="F5" s="5"/>
      <c r="G5" s="25"/>
    </row>
    <row r="6" spans="1:14" s="4" customFormat="1" ht="37.5" customHeight="1" x14ac:dyDescent="0.2">
      <c r="A6" s="20"/>
      <c r="B6" s="24" t="s">
        <v>22</v>
      </c>
      <c r="C6" s="22" t="s">
        <v>18</v>
      </c>
      <c r="D6" s="24" t="s">
        <v>19</v>
      </c>
      <c r="E6" s="55" t="s">
        <v>23</v>
      </c>
      <c r="F6" s="56"/>
      <c r="G6" s="57"/>
    </row>
    <row r="7" spans="1:14" s="4" customFormat="1" ht="12" customHeight="1" x14ac:dyDescent="0.2">
      <c r="A7" s="23"/>
      <c r="B7" s="24" t="s">
        <v>1</v>
      </c>
      <c r="C7" s="22" t="s">
        <v>2</v>
      </c>
      <c r="D7" s="24" t="s">
        <v>3</v>
      </c>
      <c r="E7" s="52"/>
      <c r="F7" s="53"/>
      <c r="G7" s="54"/>
    </row>
    <row r="8" spans="1:14" s="4" customFormat="1" ht="15" customHeight="1" x14ac:dyDescent="0.2">
      <c r="A8" s="21"/>
      <c r="B8" s="34" t="s">
        <v>32</v>
      </c>
      <c r="C8" s="27">
        <v>0.61299999999999999</v>
      </c>
      <c r="D8" s="26">
        <v>0.13900000000000001</v>
      </c>
      <c r="E8" s="49">
        <f>SUM(G13:G17)</f>
        <v>116102.93759999999</v>
      </c>
      <c r="F8" s="50"/>
      <c r="G8" s="51"/>
    </row>
    <row r="9" spans="1:14" s="4" customFormat="1" ht="15" customHeight="1" x14ac:dyDescent="0.2">
      <c r="A9" s="3"/>
      <c r="B9" s="5"/>
      <c r="C9" s="6"/>
      <c r="D9" s="5"/>
      <c r="E9" s="42"/>
      <c r="F9" s="42"/>
      <c r="G9" s="2"/>
    </row>
    <row r="10" spans="1:14" s="4" customFormat="1" ht="12" customHeight="1" x14ac:dyDescent="0.2">
      <c r="A10" s="41" t="s">
        <v>20</v>
      </c>
      <c r="B10" s="41" t="s">
        <v>9</v>
      </c>
      <c r="C10" s="58" t="s">
        <v>12</v>
      </c>
      <c r="D10" s="41" t="s">
        <v>13</v>
      </c>
      <c r="E10" s="41" t="s">
        <v>14</v>
      </c>
      <c r="F10" s="41"/>
      <c r="G10" s="41" t="s">
        <v>15</v>
      </c>
    </row>
    <row r="11" spans="1:14" s="4" customFormat="1" ht="24" customHeight="1" x14ac:dyDescent="0.2">
      <c r="A11" s="41"/>
      <c r="B11" s="41"/>
      <c r="C11" s="58"/>
      <c r="D11" s="41"/>
      <c r="E11" s="13" t="s">
        <v>16</v>
      </c>
      <c r="F11" s="14" t="s">
        <v>17</v>
      </c>
      <c r="G11" s="41"/>
      <c r="H11" s="31"/>
      <c r="I11" s="32"/>
      <c r="J11" s="32"/>
      <c r="K11" s="32"/>
      <c r="L11" s="32"/>
      <c r="M11" s="32"/>
      <c r="N11" s="32"/>
    </row>
    <row r="12" spans="1:14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  <c r="H12" s="32"/>
    </row>
    <row r="13" spans="1:14" s="7" customFormat="1" ht="30" customHeight="1" x14ac:dyDescent="0.2">
      <c r="A13" s="37" t="s">
        <v>26</v>
      </c>
      <c r="B13" s="28">
        <v>5100</v>
      </c>
      <c r="C13" s="29">
        <v>0.3</v>
      </c>
      <c r="D13" s="18">
        <f>ROUNDUP(B13*C13,0)</f>
        <v>1530</v>
      </c>
      <c r="E13" s="30" t="s">
        <v>31</v>
      </c>
      <c r="F13" s="33">
        <v>38.35</v>
      </c>
      <c r="G13" s="19">
        <f>(D13*F13)*(1+$C$8+$D$8)</f>
        <v>102799.476</v>
      </c>
    </row>
    <row r="14" spans="1:14" s="7" customFormat="1" ht="30" customHeight="1" x14ac:dyDescent="0.2">
      <c r="A14" s="37" t="s">
        <v>27</v>
      </c>
      <c r="B14" s="28">
        <v>3510</v>
      </c>
      <c r="C14" s="29">
        <v>0.03</v>
      </c>
      <c r="D14" s="18">
        <f t="shared" ref="D14:D17" si="0">ROUNDUP(B14*C14,0)</f>
        <v>106</v>
      </c>
      <c r="E14" s="30" t="s">
        <v>31</v>
      </c>
      <c r="F14" s="33">
        <v>38.35</v>
      </c>
      <c r="G14" s="19">
        <f t="shared" ref="G14:G17" si="1">(D14*F14)*(1+$C$8+$D$8)</f>
        <v>7122.0552000000007</v>
      </c>
    </row>
    <row r="15" spans="1:14" s="7" customFormat="1" ht="30" customHeight="1" x14ac:dyDescent="0.2">
      <c r="A15" s="37" t="s">
        <v>28</v>
      </c>
      <c r="B15" s="28">
        <v>3000</v>
      </c>
      <c r="C15" s="29">
        <v>0.03</v>
      </c>
      <c r="D15" s="18">
        <f t="shared" si="0"/>
        <v>90</v>
      </c>
      <c r="E15" s="30" t="s">
        <v>31</v>
      </c>
      <c r="F15" s="33">
        <v>38.35</v>
      </c>
      <c r="G15" s="19">
        <f t="shared" si="1"/>
        <v>6047.0280000000002</v>
      </c>
    </row>
    <row r="16" spans="1:14" s="7" customFormat="1" ht="30" customHeight="1" x14ac:dyDescent="0.2">
      <c r="A16" s="37" t="s">
        <v>29</v>
      </c>
      <c r="B16" s="28">
        <v>1</v>
      </c>
      <c r="C16" s="29">
        <v>0.5</v>
      </c>
      <c r="D16" s="18">
        <f t="shared" si="0"/>
        <v>1</v>
      </c>
      <c r="E16" s="30" t="s">
        <v>31</v>
      </c>
      <c r="F16" s="33">
        <v>38.35</v>
      </c>
      <c r="G16" s="19">
        <f t="shared" si="1"/>
        <v>67.1892</v>
      </c>
    </row>
    <row r="17" spans="1:7" s="7" customFormat="1" ht="30" customHeight="1" x14ac:dyDescent="0.2">
      <c r="A17" s="37" t="s">
        <v>30</v>
      </c>
      <c r="B17" s="28">
        <v>1</v>
      </c>
      <c r="C17" s="29">
        <v>0.3</v>
      </c>
      <c r="D17" s="18">
        <f t="shared" si="0"/>
        <v>1</v>
      </c>
      <c r="E17" s="30" t="s">
        <v>31</v>
      </c>
      <c r="F17" s="33">
        <v>38.35</v>
      </c>
      <c r="G17" s="19">
        <f t="shared" si="1"/>
        <v>67.1892</v>
      </c>
    </row>
    <row r="18" spans="1:7" ht="23.85" customHeight="1" x14ac:dyDescent="0.2"/>
    <row r="19" spans="1:7" ht="23.85" customHeight="1" x14ac:dyDescent="0.2"/>
    <row r="20" spans="1:7" ht="23.85" customHeight="1" x14ac:dyDescent="0.2"/>
    <row r="21" spans="1:7" ht="23.85" customHeight="1" x14ac:dyDescent="0.2"/>
    <row r="22" spans="1:7" ht="23.85" customHeight="1" x14ac:dyDescent="0.2"/>
    <row r="23" spans="1:7" ht="23.85" customHeight="1" x14ac:dyDescent="0.2"/>
    <row r="24" spans="1:7" ht="23.85" customHeight="1" x14ac:dyDescent="0.2"/>
    <row r="25" spans="1:7" ht="23.85" customHeight="1" x14ac:dyDescent="0.2"/>
    <row r="26" spans="1:7" ht="23.85" customHeight="1" x14ac:dyDescent="0.2"/>
    <row r="27" spans="1: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ignoredErrors>
    <ignoredError sqref="E13 E14:E17" numberStoredAsText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2021-07-23T11:50:36Z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