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AAPMDRD3MRFS11\Info\MRPBS - Marketing &amp; Regulatory Programs Business Services\ITD - Information Technology Division\IMC\ICS - VS\0440\2021\IMB\"/>
    </mc:Choice>
  </mc:AlternateContent>
  <xr:revisionPtr revIDLastSave="0" documentId="13_ncr:1_{63B1C899-F6AA-4586-BC7B-A4AD654C20F8}" xr6:coauthVersionLast="45" xr6:coauthVersionMax="45" xr10:uidLastSave="{00000000-0000-0000-0000-000000000000}"/>
  <bookViews>
    <workbookView xWindow="31200" yWindow="210" windowWidth="17655" windowHeight="15990" xr2:uid="{00000000-000D-0000-FFFF-FFFF00000000}"/>
  </bookViews>
  <sheets>
    <sheet name="APHIS Form 79" sheetId="2" r:id="rId1"/>
  </sheets>
  <definedNames>
    <definedName name="_xlnm.Print_Area" localSheetId="0">'APHIS Form 79'!$A$1:$J$17</definedName>
    <definedName name="_xlnm.Print_Titles" localSheetId="0">'APHIS Form 79'!$1:$4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6" i="2" l="1"/>
  <c r="J7" i="2"/>
  <c r="J8" i="2"/>
  <c r="J9" i="2"/>
  <c r="J10" i="2"/>
  <c r="J11" i="2"/>
  <c r="J12" i="2"/>
  <c r="J13" i="2"/>
  <c r="J14" i="2"/>
  <c r="J15" i="2"/>
  <c r="G6" i="2"/>
  <c r="G7" i="2"/>
  <c r="G8" i="2"/>
  <c r="G9" i="2"/>
  <c r="G10" i="2"/>
  <c r="G11" i="2"/>
  <c r="G12" i="2"/>
  <c r="G13" i="2"/>
  <c r="G14" i="2"/>
  <c r="G15" i="2"/>
  <c r="D6" i="2" l="1"/>
  <c r="D7" i="2"/>
  <c r="D10" i="2"/>
  <c r="D11" i="2"/>
  <c r="D12" i="2"/>
  <c r="D9" i="2"/>
  <c r="D14" i="2"/>
  <c r="D8" i="2"/>
  <c r="D15" i="2"/>
  <c r="D13" i="2"/>
  <c r="D5" i="2"/>
  <c r="I9" i="2" l="1"/>
  <c r="I12" i="2"/>
  <c r="I11" i="2"/>
  <c r="G5" i="2"/>
  <c r="I8" i="2"/>
  <c r="H11" i="2" l="1"/>
  <c r="H14" i="2"/>
  <c r="I14" i="2"/>
  <c r="H15" i="2"/>
  <c r="I15" i="2"/>
  <c r="I7" i="2"/>
  <c r="H7" i="2"/>
  <c r="I13" i="2"/>
  <c r="H13" i="2"/>
  <c r="H9" i="2"/>
  <c r="I10" i="2"/>
  <c r="H8" i="2"/>
  <c r="H10" i="2"/>
  <c r="H12" i="2"/>
  <c r="H5" i="2"/>
  <c r="I5" i="2"/>
  <c r="J5" i="2" s="1"/>
  <c r="I6" i="2"/>
  <c r="H6" i="2"/>
  <c r="J17" i="2" l="1"/>
</calcChain>
</file>

<file path=xl/sharedStrings.xml><?xml version="1.0" encoding="utf-8"?>
<sst xmlns="http://schemas.openxmlformats.org/spreadsheetml/2006/main" count="44" uniqueCount="42">
  <si>
    <t>Total Annual Responses</t>
  </si>
  <si>
    <t>(A)</t>
  </si>
  <si>
    <t>(B)</t>
  </si>
  <si>
    <t>(C)</t>
  </si>
  <si>
    <t>(D)</t>
  </si>
  <si>
    <t>(F)</t>
  </si>
  <si>
    <t>(G)</t>
  </si>
  <si>
    <t>(H)</t>
  </si>
  <si>
    <t>(E.1)</t>
  </si>
  <si>
    <t>(E.2)</t>
  </si>
  <si>
    <t>(F x 0.139)</t>
  </si>
  <si>
    <t>(D x (E.2))</t>
  </si>
  <si>
    <t>(B x C)</t>
  </si>
  <si>
    <t>Total Hours Per Year</t>
  </si>
  <si>
    <t>Overhead Costs</t>
  </si>
  <si>
    <t>Total Costs</t>
  </si>
  <si>
    <t>Avg. Time Per Response</t>
  </si>
  <si>
    <t>Form Number or Other Identification</t>
  </si>
  <si>
    <t>TOTAL</t>
  </si>
  <si>
    <t>Fringe Benefits</t>
  </si>
  <si>
    <t>Grade</t>
  </si>
  <si>
    <t>(I)</t>
  </si>
  <si>
    <t>(F + G + H)</t>
  </si>
  <si>
    <t>Wage Costs</t>
  </si>
  <si>
    <t>Federal Employee</t>
  </si>
  <si>
    <t>Wage (Step 4)</t>
  </si>
  <si>
    <t>13</t>
  </si>
  <si>
    <t>Initial State Response and Containment Plan</t>
  </si>
  <si>
    <t>Biosecurity Plans</t>
  </si>
  <si>
    <t>Flock Plan and Compliance Agreement</t>
  </si>
  <si>
    <t>12</t>
  </si>
  <si>
    <t>14</t>
  </si>
  <si>
    <t>Restocking and HPAI Testing</t>
  </si>
  <si>
    <t xml:space="preserve">Initial Contact and Epidemiological Report </t>
  </si>
  <si>
    <t>Compost Windrow Checklist</t>
  </si>
  <si>
    <t>(F x 0.613)</t>
  </si>
  <si>
    <t xml:space="preserve">Check Audit </t>
  </si>
  <si>
    <t>OSA Biosecurity Audit</t>
  </si>
  <si>
    <t>VS 1-23, Appraisal and Indemnity Claim</t>
  </si>
  <si>
    <t>VS 9-13, Appraisal and Indemnity Request</t>
  </si>
  <si>
    <t>VS 9-14, Indemnity and Compensation Decision Determination Worksheet</t>
  </si>
  <si>
    <t>0579-0440, Conditions for Payment of Avian Influenza Indemnity Claims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</si>
</sst>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  <numFmt numFmtId="165" formatCode="0.0"/>
    <numFmt numFmtId="166" formatCode="&quot;$&quot;#,##0"/>
    <numFmt numFmtId="167" formatCode="_(* #,##0_);_(* \(#,##0\);_(* &quot;-&quot;??_);_(@_)"/>
    <numFmt numFmtId="168" formatCode="_(&quot;$&quot;* #,##0_);_(&quot;$&quot;* \(#,##0\);_(&quot;$&quot;* &quot;-&quot;??_);_(@_)"/>
    <numFmt numFmtId="169" formatCode="#,##0.000"/>
  </numFmts>
  <fonts count="7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4">
    <xf numFmtId="0" fontId="0" fillId="0" borderId="0" xfId="0"/>
    <xf numFmtId="0" fontId="2" fillId="0" borderId="1" xfId="0" applyFont="1" applyBorder="1" applyAlignment="1">
      <alignment horizontal="center" wrapText="1"/>
    </xf>
    <xf numFmtId="165" fontId="2" fillId="0" borderId="1" xfId="0" applyNumberFormat="1" applyFont="1" applyBorder="1" applyAlignment="1">
      <alignment horizontal="center" wrapText="1"/>
    </xf>
    <xf numFmtId="3" fontId="2" fillId="0" borderId="1" xfId="0" applyNumberFormat="1" applyFont="1" applyBorder="1" applyAlignment="1">
      <alignment horizontal="center" wrapText="1"/>
    </xf>
    <xf numFmtId="4" fontId="2" fillId="0" borderId="1" xfId="0" applyNumberFormat="1" applyFont="1" applyBorder="1" applyAlignment="1">
      <alignment horizontal="center" wrapText="1"/>
    </xf>
    <xf numFmtId="166" fontId="2" fillId="0" borderId="1" xfId="0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4" fontId="2" fillId="0" borderId="1" xfId="0" applyNumberFormat="1" applyFont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166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166" fontId="2" fillId="0" borderId="1" xfId="0" applyNumberFormat="1" applyFont="1" applyBorder="1" applyAlignment="1">
      <alignment horizontal="center" vertical="center"/>
    </xf>
    <xf numFmtId="44" fontId="2" fillId="0" borderId="1" xfId="0" applyNumberFormat="1" applyFont="1" applyFill="1" applyBorder="1" applyAlignment="1">
      <alignment vertical="center"/>
    </xf>
    <xf numFmtId="167" fontId="2" fillId="0" borderId="1" xfId="1" applyNumberFormat="1" applyFont="1" applyFill="1" applyBorder="1" applyAlignment="1">
      <alignment vertical="center"/>
    </xf>
    <xf numFmtId="164" fontId="2" fillId="0" borderId="1" xfId="0" applyNumberFormat="1" applyFont="1" applyFill="1" applyBorder="1" applyAlignment="1">
      <alignment vertical="center"/>
    </xf>
    <xf numFmtId="49" fontId="2" fillId="0" borderId="1" xfId="0" applyNumberFormat="1" applyFont="1" applyFill="1" applyBorder="1" applyAlignment="1">
      <alignment horizontal="center" vertical="center"/>
    </xf>
    <xf numFmtId="44" fontId="2" fillId="0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/>
    <xf numFmtId="0" fontId="5" fillId="0" borderId="0" xfId="0" applyFont="1" applyAlignment="1">
      <alignment vertical="center"/>
    </xf>
    <xf numFmtId="0" fontId="5" fillId="0" borderId="0" xfId="0" applyFont="1" applyFill="1" applyAlignment="1">
      <alignment vertical="center"/>
    </xf>
    <xf numFmtId="165" fontId="5" fillId="0" borderId="0" xfId="0" applyNumberFormat="1" applyFont="1"/>
    <xf numFmtId="3" fontId="5" fillId="0" borderId="0" xfId="0" applyNumberFormat="1" applyFont="1"/>
    <xf numFmtId="49" fontId="5" fillId="0" borderId="0" xfId="0" applyNumberFormat="1" applyFont="1"/>
    <xf numFmtId="4" fontId="5" fillId="0" borderId="0" xfId="0" applyNumberFormat="1" applyFont="1"/>
    <xf numFmtId="166" fontId="5" fillId="0" borderId="0" xfId="0" applyNumberFormat="1" applyFont="1"/>
    <xf numFmtId="49" fontId="3" fillId="0" borderId="1" xfId="0" applyNumberFormat="1" applyFont="1" applyFill="1" applyBorder="1" applyAlignment="1" applyProtection="1">
      <alignment horizontal="right" vertical="center" wrapText="1"/>
      <protection locked="0"/>
    </xf>
    <xf numFmtId="0" fontId="2" fillId="0" borderId="1" xfId="0" applyFont="1" applyBorder="1" applyAlignment="1">
      <alignment vertical="center"/>
    </xf>
    <xf numFmtId="3" fontId="2" fillId="0" borderId="1" xfId="0" applyNumberFormat="1" applyFont="1" applyBorder="1" applyAlignment="1">
      <alignment vertical="center"/>
    </xf>
    <xf numFmtId="4" fontId="2" fillId="0" borderId="1" xfId="0" applyNumberFormat="1" applyFont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3" fontId="2" fillId="0" borderId="1" xfId="0" applyNumberFormat="1" applyFont="1" applyFill="1" applyBorder="1" applyAlignment="1">
      <alignment vertical="center"/>
    </xf>
    <xf numFmtId="1" fontId="2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Fill="1" applyBorder="1" applyAlignment="1">
      <alignment horizontal="center" vertical="center"/>
    </xf>
    <xf numFmtId="44" fontId="2" fillId="0" borderId="1" xfId="0" applyNumberFormat="1" applyFont="1" applyBorder="1" applyAlignment="1">
      <alignment vertical="center"/>
    </xf>
    <xf numFmtId="49" fontId="2" fillId="0" borderId="1" xfId="0" applyNumberFormat="1" applyFont="1" applyFill="1" applyBorder="1" applyAlignment="1" applyProtection="1">
      <alignment vertical="center" wrapText="1"/>
      <protection locked="0"/>
    </xf>
    <xf numFmtId="0" fontId="2" fillId="0" borderId="1" xfId="0" applyFont="1" applyFill="1" applyBorder="1" applyAlignment="1">
      <alignment vertical="center" wrapText="1"/>
    </xf>
    <xf numFmtId="164" fontId="2" fillId="0" borderId="1" xfId="0" applyNumberFormat="1" applyFont="1" applyFill="1" applyBorder="1" applyAlignment="1">
      <alignment horizontal="right" vertical="center"/>
    </xf>
    <xf numFmtId="0" fontId="2" fillId="0" borderId="1" xfId="0" applyFont="1" applyFill="1" applyBorder="1" applyAlignment="1">
      <alignment horizontal="center" vertical="center"/>
    </xf>
    <xf numFmtId="3" fontId="2" fillId="0" borderId="1" xfId="1" applyNumberFormat="1" applyFont="1" applyFill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168" fontId="2" fillId="0" borderId="1" xfId="0" applyNumberFormat="1" applyFont="1" applyBorder="1" applyAlignment="1">
      <alignment vertical="center"/>
    </xf>
    <xf numFmtId="168" fontId="2" fillId="0" borderId="1" xfId="0" applyNumberFormat="1" applyFont="1" applyFill="1" applyBorder="1" applyAlignment="1">
      <alignment vertical="center"/>
    </xf>
    <xf numFmtId="1" fontId="2" fillId="0" borderId="1" xfId="0" applyNumberFormat="1" applyFont="1" applyFill="1" applyBorder="1" applyAlignment="1">
      <alignment vertical="center"/>
    </xf>
    <xf numFmtId="1" fontId="2" fillId="0" borderId="1" xfId="0" applyNumberFormat="1" applyFont="1" applyFill="1" applyBorder="1" applyAlignment="1">
      <alignment horizontal="right" vertical="center"/>
    </xf>
    <xf numFmtId="169" fontId="2" fillId="0" borderId="1" xfId="0" applyNumberFormat="1" applyFont="1" applyBorder="1" applyAlignment="1">
      <alignment vertical="center"/>
    </xf>
    <xf numFmtId="167" fontId="2" fillId="0" borderId="1" xfId="1" applyNumberFormat="1" applyFont="1" applyFill="1" applyBorder="1" applyAlignment="1">
      <alignment horizontal="right" vertical="center"/>
    </xf>
    <xf numFmtId="4" fontId="2" fillId="0" borderId="1" xfId="0" applyNumberFormat="1" applyFont="1" applyBorder="1" applyAlignment="1">
      <alignment horizontal="center" wrapText="1"/>
    </xf>
    <xf numFmtId="4" fontId="6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7"/>
  <sheetViews>
    <sheetView tabSelected="1" view="pageLayout" zoomScaleNormal="100" zoomScaleSheetLayoutView="100" workbookViewId="0">
      <selection activeCell="J17" sqref="J17"/>
    </sheetView>
  </sheetViews>
  <sheetFormatPr defaultColWidth="9.109375" defaultRowHeight="11.4" x14ac:dyDescent="0.2"/>
  <cols>
    <col min="1" max="1" width="41.88671875" style="22" customWidth="1"/>
    <col min="2" max="2" width="10.5546875" style="22" customWidth="1"/>
    <col min="3" max="3" width="10.5546875" style="25" customWidth="1"/>
    <col min="4" max="4" width="9.5546875" style="26" customWidth="1"/>
    <col min="5" max="5" width="7.109375" style="27" customWidth="1"/>
    <col min="6" max="6" width="7.109375" style="28" customWidth="1"/>
    <col min="7" max="8" width="10.44140625" style="26" customWidth="1"/>
    <col min="9" max="9" width="10.44140625" style="29" customWidth="1"/>
    <col min="10" max="10" width="11.44140625" style="29" customWidth="1"/>
    <col min="11" max="16384" width="9.109375" style="22"/>
  </cols>
  <sheetData>
    <row r="1" spans="1:10" s="21" customFormat="1" ht="17.25" customHeight="1" x14ac:dyDescent="0.25">
      <c r="A1" s="52" t="s">
        <v>41</v>
      </c>
      <c r="B1" s="53"/>
      <c r="C1" s="53"/>
      <c r="D1" s="53"/>
      <c r="E1" s="53"/>
      <c r="F1" s="53"/>
      <c r="G1" s="53"/>
      <c r="H1" s="53"/>
      <c r="I1" s="53"/>
      <c r="J1" s="53"/>
    </row>
    <row r="2" spans="1:10" ht="24" customHeight="1" x14ac:dyDescent="0.2">
      <c r="A2" s="1" t="s">
        <v>17</v>
      </c>
      <c r="B2" s="1" t="s">
        <v>0</v>
      </c>
      <c r="C2" s="2" t="s">
        <v>16</v>
      </c>
      <c r="D2" s="3" t="s">
        <v>13</v>
      </c>
      <c r="E2" s="51" t="s">
        <v>24</v>
      </c>
      <c r="F2" s="51"/>
      <c r="G2" s="3" t="s">
        <v>23</v>
      </c>
      <c r="H2" s="3" t="s">
        <v>19</v>
      </c>
      <c r="I2" s="5" t="s">
        <v>14</v>
      </c>
      <c r="J2" s="5" t="s">
        <v>15</v>
      </c>
    </row>
    <row r="3" spans="1:10" ht="24.9" customHeight="1" x14ac:dyDescent="0.2">
      <c r="A3" s="6"/>
      <c r="B3" s="6"/>
      <c r="C3" s="7"/>
      <c r="D3" s="8" t="s">
        <v>12</v>
      </c>
      <c r="E3" s="9" t="s">
        <v>20</v>
      </c>
      <c r="F3" s="4" t="s">
        <v>25</v>
      </c>
      <c r="G3" s="8" t="s">
        <v>11</v>
      </c>
      <c r="H3" s="8" t="s">
        <v>35</v>
      </c>
      <c r="I3" s="10" t="s">
        <v>10</v>
      </c>
      <c r="J3" s="10" t="s">
        <v>22</v>
      </c>
    </row>
    <row r="4" spans="1:10" s="23" customFormat="1" ht="15" customHeight="1" x14ac:dyDescent="0.25">
      <c r="A4" s="11" t="s">
        <v>1</v>
      </c>
      <c r="B4" s="11" t="s">
        <v>2</v>
      </c>
      <c r="C4" s="12" t="s">
        <v>3</v>
      </c>
      <c r="D4" s="13" t="s">
        <v>4</v>
      </c>
      <c r="E4" s="14" t="s">
        <v>8</v>
      </c>
      <c r="F4" s="12" t="s">
        <v>9</v>
      </c>
      <c r="G4" s="13" t="s">
        <v>5</v>
      </c>
      <c r="H4" s="13" t="s">
        <v>6</v>
      </c>
      <c r="I4" s="15" t="s">
        <v>7</v>
      </c>
      <c r="J4" s="15" t="s">
        <v>21</v>
      </c>
    </row>
    <row r="5" spans="1:10" s="23" customFormat="1" ht="23.7" customHeight="1" x14ac:dyDescent="0.25">
      <c r="A5" s="39" t="s">
        <v>28</v>
      </c>
      <c r="B5" s="17">
        <v>18900</v>
      </c>
      <c r="C5" s="18">
        <v>0.83299999999999996</v>
      </c>
      <c r="D5" s="43">
        <f>B5*C5</f>
        <v>15743.699999999999</v>
      </c>
      <c r="E5" s="19" t="s">
        <v>26</v>
      </c>
      <c r="F5" s="38">
        <v>54.65</v>
      </c>
      <c r="G5" s="45">
        <f>D5*F5</f>
        <v>860393.20499999996</v>
      </c>
      <c r="H5" s="45">
        <f>0.613*G5</f>
        <v>527421.03466499993</v>
      </c>
      <c r="I5" s="45">
        <f t="shared" ref="I5:I15" si="0">0.139*G5</f>
        <v>119594.655495</v>
      </c>
      <c r="J5" s="45">
        <f t="shared" ref="J5:J15" si="1">G5+H5+I5</f>
        <v>1507408.8951599998</v>
      </c>
    </row>
    <row r="6" spans="1:10" s="23" customFormat="1" ht="23.7" customHeight="1" x14ac:dyDescent="0.25">
      <c r="A6" s="44" t="s">
        <v>37</v>
      </c>
      <c r="B6" s="17">
        <v>600</v>
      </c>
      <c r="C6" s="18">
        <v>8.3000000000000004E-2</v>
      </c>
      <c r="D6" s="43">
        <f t="shared" ref="D6:D15" si="2">B6*C6</f>
        <v>49.800000000000004</v>
      </c>
      <c r="E6" s="19" t="s">
        <v>31</v>
      </c>
      <c r="F6" s="38">
        <v>64.58</v>
      </c>
      <c r="G6" s="45">
        <f t="shared" ref="G6:G15" si="3">D6*F6</f>
        <v>3216.0840000000003</v>
      </c>
      <c r="H6" s="45">
        <f t="shared" ref="H6:H15" si="4">0.613*G6</f>
        <v>1971.4594920000002</v>
      </c>
      <c r="I6" s="45">
        <f t="shared" si="0"/>
        <v>447.03567600000008</v>
      </c>
      <c r="J6" s="45">
        <f t="shared" si="1"/>
        <v>5634.5791680000011</v>
      </c>
    </row>
    <row r="7" spans="1:10" s="23" customFormat="1" ht="23.7" customHeight="1" x14ac:dyDescent="0.25">
      <c r="A7" s="31" t="s">
        <v>36</v>
      </c>
      <c r="B7" s="17">
        <v>5</v>
      </c>
      <c r="C7" s="47">
        <v>16</v>
      </c>
      <c r="D7" s="43">
        <f t="shared" si="2"/>
        <v>80</v>
      </c>
      <c r="E7" s="19" t="s">
        <v>31</v>
      </c>
      <c r="F7" s="38">
        <v>64.58</v>
      </c>
      <c r="G7" s="45">
        <f t="shared" si="3"/>
        <v>5166.3999999999996</v>
      </c>
      <c r="H7" s="45">
        <f t="shared" si="4"/>
        <v>3167.0031999999997</v>
      </c>
      <c r="I7" s="45">
        <f t="shared" si="0"/>
        <v>718.12959999999998</v>
      </c>
      <c r="J7" s="45">
        <f t="shared" si="1"/>
        <v>9051.532799999999</v>
      </c>
    </row>
    <row r="8" spans="1:10" s="23" customFormat="1" ht="23.7" customHeight="1" x14ac:dyDescent="0.25">
      <c r="A8" s="31" t="s">
        <v>32</v>
      </c>
      <c r="B8" s="35">
        <v>25</v>
      </c>
      <c r="C8" s="49">
        <v>1.5</v>
      </c>
      <c r="D8" s="43">
        <f>B8*C8</f>
        <v>37.5</v>
      </c>
      <c r="E8" s="36">
        <v>12</v>
      </c>
      <c r="F8" s="38">
        <v>45.96</v>
      </c>
      <c r="G8" s="45">
        <f t="shared" si="3"/>
        <v>1723.5</v>
      </c>
      <c r="H8" s="45">
        <f>0.613*G8</f>
        <v>1056.5055</v>
      </c>
      <c r="I8" s="45">
        <f>0.139*G8</f>
        <v>239.56650000000002</v>
      </c>
      <c r="J8" s="45">
        <f t="shared" si="1"/>
        <v>3019.5720000000001</v>
      </c>
    </row>
    <row r="9" spans="1:10" s="23" customFormat="1" ht="23.7" customHeight="1" x14ac:dyDescent="0.25">
      <c r="A9" s="40" t="s">
        <v>40</v>
      </c>
      <c r="B9" s="50">
        <v>7</v>
      </c>
      <c r="C9" s="48">
        <v>2</v>
      </c>
      <c r="D9" s="43">
        <f>B9*C9</f>
        <v>14</v>
      </c>
      <c r="E9" s="42">
        <v>13</v>
      </c>
      <c r="F9" s="16">
        <v>54.65</v>
      </c>
      <c r="G9" s="45">
        <f t="shared" si="3"/>
        <v>765.1</v>
      </c>
      <c r="H9" s="45">
        <f>0.613*G9</f>
        <v>469.00630000000001</v>
      </c>
      <c r="I9" s="45">
        <f>0.139*G9</f>
        <v>106.34890000000001</v>
      </c>
      <c r="J9" s="45">
        <f t="shared" si="1"/>
        <v>1340.4551999999999</v>
      </c>
    </row>
    <row r="10" spans="1:10" s="23" customFormat="1" ht="23.7" customHeight="1" x14ac:dyDescent="0.25">
      <c r="A10" s="39" t="s">
        <v>39</v>
      </c>
      <c r="B10" s="17">
        <v>30</v>
      </c>
      <c r="C10" s="47">
        <v>2</v>
      </c>
      <c r="D10" s="43">
        <f t="shared" si="2"/>
        <v>60</v>
      </c>
      <c r="E10" s="19" t="s">
        <v>30</v>
      </c>
      <c r="F10" s="16">
        <v>45.96</v>
      </c>
      <c r="G10" s="45">
        <f t="shared" si="3"/>
        <v>2757.6</v>
      </c>
      <c r="H10" s="45">
        <f t="shared" si="4"/>
        <v>1690.4087999999999</v>
      </c>
      <c r="I10" s="45">
        <f t="shared" si="0"/>
        <v>383.3064</v>
      </c>
      <c r="J10" s="45">
        <f t="shared" si="1"/>
        <v>4831.3152</v>
      </c>
    </row>
    <row r="11" spans="1:10" s="23" customFormat="1" ht="23.7" customHeight="1" x14ac:dyDescent="0.25">
      <c r="A11" s="39" t="s">
        <v>29</v>
      </c>
      <c r="B11" s="17">
        <v>35</v>
      </c>
      <c r="C11" s="47">
        <v>5</v>
      </c>
      <c r="D11" s="43">
        <f t="shared" si="2"/>
        <v>175</v>
      </c>
      <c r="E11" s="19" t="s">
        <v>30</v>
      </c>
      <c r="F11" s="16">
        <v>45.96</v>
      </c>
      <c r="G11" s="45">
        <f t="shared" si="3"/>
        <v>8043</v>
      </c>
      <c r="H11" s="45">
        <f t="shared" si="4"/>
        <v>4930.3589999999995</v>
      </c>
      <c r="I11" s="45">
        <f t="shared" si="0"/>
        <v>1117.9770000000001</v>
      </c>
      <c r="J11" s="45">
        <f t="shared" si="1"/>
        <v>14091.336000000001</v>
      </c>
    </row>
    <row r="12" spans="1:10" s="23" customFormat="1" ht="23.7" customHeight="1" x14ac:dyDescent="0.25">
      <c r="A12" s="40" t="s">
        <v>38</v>
      </c>
      <c r="B12" s="50">
        <v>32</v>
      </c>
      <c r="C12" s="41">
        <v>1.5</v>
      </c>
      <c r="D12" s="43">
        <f t="shared" si="2"/>
        <v>48</v>
      </c>
      <c r="E12" s="42">
        <v>12</v>
      </c>
      <c r="F12" s="16">
        <v>45.96</v>
      </c>
      <c r="G12" s="45">
        <f t="shared" si="3"/>
        <v>2206.08</v>
      </c>
      <c r="H12" s="45">
        <f t="shared" si="4"/>
        <v>1352.3270399999999</v>
      </c>
      <c r="I12" s="45">
        <f t="shared" si="0"/>
        <v>306.64512000000002</v>
      </c>
      <c r="J12" s="45">
        <f t="shared" si="1"/>
        <v>3865.0521600000002</v>
      </c>
    </row>
    <row r="13" spans="1:10" s="24" customFormat="1" ht="23.7" customHeight="1" x14ac:dyDescent="0.25">
      <c r="A13" s="31" t="s">
        <v>34</v>
      </c>
      <c r="B13" s="35">
        <v>25</v>
      </c>
      <c r="C13" s="32">
        <v>4</v>
      </c>
      <c r="D13" s="43">
        <f>B13*C13</f>
        <v>100</v>
      </c>
      <c r="E13" s="36">
        <v>12</v>
      </c>
      <c r="F13" s="38">
        <v>45.96</v>
      </c>
      <c r="G13" s="45">
        <f t="shared" si="3"/>
        <v>4596</v>
      </c>
      <c r="H13" s="45">
        <f>0.613*G13</f>
        <v>2817.348</v>
      </c>
      <c r="I13" s="45">
        <f>0.139*G13</f>
        <v>638.84400000000005</v>
      </c>
      <c r="J13" s="45">
        <f t="shared" si="1"/>
        <v>8052.192</v>
      </c>
    </row>
    <row r="14" spans="1:10" s="23" customFormat="1" ht="23.7" customHeight="1" x14ac:dyDescent="0.25">
      <c r="A14" s="34" t="s">
        <v>27</v>
      </c>
      <c r="B14" s="35">
        <v>49</v>
      </c>
      <c r="C14" s="47">
        <v>5</v>
      </c>
      <c r="D14" s="43">
        <f t="shared" si="2"/>
        <v>245</v>
      </c>
      <c r="E14" s="37">
        <v>13</v>
      </c>
      <c r="F14" s="16">
        <v>54.65</v>
      </c>
      <c r="G14" s="45">
        <f t="shared" si="3"/>
        <v>13389.25</v>
      </c>
      <c r="H14" s="45">
        <f t="shared" si="4"/>
        <v>8207.6102499999997</v>
      </c>
      <c r="I14" s="45">
        <f t="shared" si="0"/>
        <v>1861.1057500000002</v>
      </c>
      <c r="J14" s="45">
        <f t="shared" si="1"/>
        <v>23457.965999999997</v>
      </c>
    </row>
    <row r="15" spans="1:10" s="24" customFormat="1" ht="23.7" customHeight="1" x14ac:dyDescent="0.25">
      <c r="A15" s="34" t="s">
        <v>33</v>
      </c>
      <c r="B15" s="35">
        <v>25</v>
      </c>
      <c r="C15" s="35">
        <v>6</v>
      </c>
      <c r="D15" s="43">
        <f t="shared" si="2"/>
        <v>150</v>
      </c>
      <c r="E15" s="37">
        <v>13</v>
      </c>
      <c r="F15" s="16">
        <v>54.65</v>
      </c>
      <c r="G15" s="45">
        <f t="shared" si="3"/>
        <v>8197.5</v>
      </c>
      <c r="H15" s="45">
        <f t="shared" si="4"/>
        <v>5025.0675000000001</v>
      </c>
      <c r="I15" s="45">
        <f t="shared" si="0"/>
        <v>1139.4525000000001</v>
      </c>
      <c r="J15" s="45">
        <f t="shared" si="1"/>
        <v>14362.02</v>
      </c>
    </row>
    <row r="16" spans="1:10" s="23" customFormat="1" ht="20.85" customHeight="1" x14ac:dyDescent="0.25">
      <c r="A16" s="31"/>
      <c r="B16" s="32"/>
      <c r="C16" s="33"/>
      <c r="D16" s="32"/>
      <c r="E16" s="36"/>
      <c r="F16" s="38"/>
      <c r="G16" s="38"/>
      <c r="H16" s="38"/>
      <c r="I16" s="38"/>
      <c r="J16" s="38"/>
    </row>
    <row r="17" spans="1:10" s="23" customFormat="1" ht="18" customHeight="1" x14ac:dyDescent="0.25">
      <c r="A17" s="30" t="s">
        <v>18</v>
      </c>
      <c r="B17" s="17"/>
      <c r="C17" s="18"/>
      <c r="D17" s="17"/>
      <c r="E17" s="19"/>
      <c r="F17" s="20"/>
      <c r="G17" s="16"/>
      <c r="H17" s="16"/>
      <c r="I17" s="16"/>
      <c r="J17" s="46">
        <f>SUM(J5:J16)</f>
        <v>1595114.9156879997</v>
      </c>
    </row>
  </sheetData>
  <mergeCells count="2">
    <mergeCell ref="E2:F2"/>
    <mergeCell ref="A1:J1"/>
  </mergeCells>
  <phoneticPr fontId="0" type="noConversion"/>
  <pageMargins left="0.5" right="0.5" top="0.75" bottom="0.3" header="0.5" footer="0.5"/>
  <pageSetup fitToHeight="3" orientation="landscape" r:id="rId1"/>
  <headerFooter alignWithMargins="0">
    <oddHeader>&amp;LAPHIS 79&amp;CWorksheet for Calculating Costs to the Federal Government for Information Collection&amp;R&amp;8Page &amp;P of &amp;N</oddHeader>
  </headerFooter>
  <ignoredErrors>
    <ignoredError sqref="E10:E12 E14:E15 E5:E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APHIS Form 79</vt:lpstr>
      <vt:lpstr>'APHIS Form 79'!Print_Area</vt:lpstr>
      <vt:lpstr>'APHIS Form 79'!Print_Titles</vt:lpstr>
    </vt:vector>
  </TitlesOfParts>
  <Company>USDA GIPSA PSP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IRM</dc:creator>
  <cp:lastModifiedBy>Moxey, Joseph  - APHIS</cp:lastModifiedBy>
  <cp:lastPrinted>2019-03-12T18:43:44Z</cp:lastPrinted>
  <dcterms:created xsi:type="dcterms:W3CDTF">2001-05-15T11:23:39Z</dcterms:created>
  <dcterms:modified xsi:type="dcterms:W3CDTF">2021-07-14T18:25:55Z</dcterms:modified>
</cp:coreProperties>
</file>