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02"/>
  <workbookPr/>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542 - Flammable Cryogenic Liquids/2021 Renewal/"/>
    </mc:Choice>
  </mc:AlternateContent>
  <xr:revisionPtr revIDLastSave="29" documentId="11_FCA755DCBA27AAD88944321259E000134BB78B4C" xr6:coauthVersionLast="47" xr6:coauthVersionMax="47" xr10:uidLastSave="{4F297FAC-FD60-45D1-892E-DD534FC30E3E}"/>
  <bookViews>
    <workbookView xWindow="0" yWindow="0" windowWidth="19170" windowHeight="807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 l="1"/>
  <c r="G5" i="1" l="1"/>
  <c r="G2" i="1"/>
  <c r="C5" i="1"/>
  <c r="C2" i="1"/>
  <c r="D5" i="1" l="1"/>
  <c r="F5" i="1" s="1"/>
  <c r="F9" i="1"/>
  <c r="B9" i="1"/>
  <c r="H5" i="1" l="1"/>
  <c r="D2" i="1"/>
  <c r="F2" i="1" l="1"/>
  <c r="C9" i="1"/>
  <c r="H2" i="1" l="1"/>
  <c r="E9" i="1" s="1"/>
  <c r="D9" i="1"/>
</calcChain>
</file>

<file path=xl/sharedStrings.xml><?xml version="1.0" encoding="utf-8"?>
<sst xmlns="http://schemas.openxmlformats.org/spreadsheetml/2006/main" count="28" uniqueCount="18">
  <si>
    <t>Flammable Cryogenic Liquids - 173.318, 177.816, 177.840, 180.405</t>
  </si>
  <si>
    <t>Number of Respondents</t>
  </si>
  <si>
    <t>Response per Carrier</t>
  </si>
  <si>
    <t>Number of Responses</t>
  </si>
  <si>
    <t>Minutes per Response</t>
  </si>
  <si>
    <t>Total Burden Hours</t>
  </si>
  <si>
    <t>Salary Cost per Hour</t>
  </si>
  <si>
    <t>Total Salary Cost</t>
  </si>
  <si>
    <t>Burden Cost per Hour</t>
  </si>
  <si>
    <t>Annual Burden Costs</t>
  </si>
  <si>
    <t>Reporting</t>
  </si>
  <si>
    <t>Flammable Cryogenic Liquids - 173.318</t>
  </si>
  <si>
    <t>Seconds per Response</t>
  </si>
  <si>
    <t>Recordkeeping</t>
  </si>
  <si>
    <t>Total Number of Respondents</t>
  </si>
  <si>
    <t>Total Number of Responses</t>
  </si>
  <si>
    <t>Total Burden Cost</t>
  </si>
  <si>
    <t>Occupation labor rates based on 2020 Occupational and Employment Statistics Survey (OES) for “Management Occupations (11-0000)” (https://www.bls.gov/oes/current/oes110000.htm).  The hourly mean wage for this occupation ($60.81)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</si>
</sst>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0.0"/>
    <numFmt numFmtId="166" formatCode="&quot;$&quot;#,##0.00"/>
    <numFmt numFmtId="167" formatCode="0.0%"/>
  </numFmts>
  <fonts count="5">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s>
  <cellStyleXfs count="2">
    <xf numFmtId="0" fontId="0" fillId="0" borderId="0"/>
    <xf numFmtId="44" fontId="4" fillId="0" borderId="0" applyFont="0" applyFill="0" applyBorder="0" applyAlignment="0" applyProtection="0"/>
  </cellStyleXfs>
  <cellXfs count="24">
    <xf numFmtId="0" fontId="0" fillId="0" borderId="0" xfId="0"/>
    <xf numFmtId="0" fontId="1" fillId="0" borderId="1" xfId="0" applyFont="1" applyBorder="1" applyAlignment="1">
      <alignment wrapText="1"/>
    </xf>
    <xf numFmtId="0" fontId="1" fillId="0" borderId="0" xfId="0" applyFont="1" applyAlignment="1">
      <alignment wrapText="1"/>
    </xf>
    <xf numFmtId="0" fontId="1" fillId="0" borderId="1" xfId="0" applyFont="1" applyBorder="1"/>
    <xf numFmtId="6" fontId="1" fillId="0" borderId="1" xfId="0" applyNumberFormat="1" applyFont="1" applyBorder="1"/>
    <xf numFmtId="0" fontId="1" fillId="0" borderId="0" xfId="0" applyFont="1"/>
    <xf numFmtId="0" fontId="1" fillId="0" borderId="0" xfId="0" applyFont="1" applyBorder="1" applyAlignment="1">
      <alignment wrapText="1"/>
    </xf>
    <xf numFmtId="0" fontId="1" fillId="0" borderId="0" xfId="0" applyFont="1" applyBorder="1"/>
    <xf numFmtId="0" fontId="2" fillId="0" borderId="0" xfId="0" applyFont="1" applyBorder="1" applyAlignment="1">
      <alignment horizontal="center" wrapText="1"/>
    </xf>
    <xf numFmtId="164" fontId="1" fillId="0" borderId="1" xfId="0" applyNumberFormat="1" applyFont="1" applyBorder="1"/>
    <xf numFmtId="8" fontId="1" fillId="0" borderId="0" xfId="0" applyNumberFormat="1" applyFont="1" applyBorder="1"/>
    <xf numFmtId="164" fontId="1" fillId="0" borderId="0" xfId="0" applyNumberFormat="1" applyFont="1" applyBorder="1"/>
    <xf numFmtId="0" fontId="3" fillId="0" borderId="1" xfId="0" applyFont="1" applyBorder="1" applyAlignment="1">
      <alignment wrapText="1"/>
    </xf>
    <xf numFmtId="1" fontId="1" fillId="0" borderId="1" xfId="0" applyNumberFormat="1" applyFont="1" applyBorder="1"/>
    <xf numFmtId="0" fontId="2" fillId="0" borderId="1" xfId="0" applyFont="1" applyBorder="1" applyAlignment="1">
      <alignment horizontal="center" wrapText="1"/>
    </xf>
    <xf numFmtId="8" fontId="1" fillId="0" borderId="1" xfId="0" applyNumberFormat="1" applyFont="1" applyBorder="1"/>
    <xf numFmtId="1" fontId="1" fillId="0" borderId="0" xfId="0" applyNumberFormat="1" applyFont="1" applyBorder="1"/>
    <xf numFmtId="6" fontId="1" fillId="0" borderId="0" xfId="0" applyNumberFormat="1" applyFont="1" applyBorder="1"/>
    <xf numFmtId="165" fontId="1" fillId="0" borderId="1" xfId="0" applyNumberFormat="1" applyFont="1" applyBorder="1"/>
    <xf numFmtId="0" fontId="1" fillId="2" borderId="2" xfId="0" applyFont="1" applyFill="1" applyBorder="1" applyAlignment="1">
      <alignment wrapText="1"/>
    </xf>
    <xf numFmtId="3" fontId="1" fillId="0" borderId="1" xfId="0" applyNumberFormat="1" applyFont="1" applyBorder="1"/>
    <xf numFmtId="166" fontId="1" fillId="0" borderId="0" xfId="1" applyNumberFormat="1" applyFont="1"/>
    <xf numFmtId="167" fontId="1" fillId="0" borderId="0" xfId="0" applyNumberFormat="1" applyFont="1"/>
    <xf numFmtId="8" fontId="1" fillId="0" borderId="0" xfId="0" applyNumberFormat="1" applyFont="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
  <sheetViews>
    <sheetView tabSelected="1" zoomScale="90" zoomScaleNormal="90" workbookViewId="0">
      <selection activeCell="F2" sqref="F2"/>
    </sheetView>
  </sheetViews>
  <sheetFormatPr defaultColWidth="9.140625" defaultRowHeight="15.6"/>
  <cols>
    <col min="1" max="1" width="36.85546875" style="2" customWidth="1"/>
    <col min="2" max="2" width="16.7109375" style="5" customWidth="1"/>
    <col min="3" max="3" width="20.28515625" style="5" customWidth="1"/>
    <col min="4" max="4" width="15.42578125" style="5" customWidth="1"/>
    <col min="5" max="5" width="15.140625" style="5" customWidth="1"/>
    <col min="6" max="6" width="14.5703125" style="5" customWidth="1"/>
    <col min="7" max="7" width="15.28515625" style="5" customWidth="1"/>
    <col min="8" max="8" width="15" style="5" customWidth="1"/>
    <col min="9" max="9" width="13.7109375" style="5" customWidth="1"/>
    <col min="10" max="10" width="15.28515625" style="5" customWidth="1"/>
    <col min="11" max="16384" width="9.140625" style="5"/>
  </cols>
  <sheetData>
    <row r="1" spans="1:10" s="2" customFormat="1" ht="31.5">
      <c r="A1" s="12" t="s">
        <v>0</v>
      </c>
      <c r="B1" s="14" t="s">
        <v>1</v>
      </c>
      <c r="C1" s="14" t="s">
        <v>2</v>
      </c>
      <c r="D1" s="14" t="s">
        <v>3</v>
      </c>
      <c r="E1" s="14" t="s">
        <v>4</v>
      </c>
      <c r="F1" s="14" t="s">
        <v>5</v>
      </c>
      <c r="G1" s="14" t="s">
        <v>6</v>
      </c>
      <c r="H1" s="14" t="s">
        <v>7</v>
      </c>
      <c r="I1" s="14" t="s">
        <v>8</v>
      </c>
      <c r="J1" s="14" t="s">
        <v>9</v>
      </c>
    </row>
    <row r="2" spans="1:10" ht="15.75">
      <c r="A2" s="1" t="s">
        <v>10</v>
      </c>
      <c r="B2" s="13">
        <v>175</v>
      </c>
      <c r="C2" s="3">
        <f>2*52</f>
        <v>104</v>
      </c>
      <c r="D2" s="20">
        <f>B2*C2</f>
        <v>18200</v>
      </c>
      <c r="E2" s="18">
        <v>3.5</v>
      </c>
      <c r="F2" s="20">
        <f>D2*(E2/60)</f>
        <v>1061.6666666666667</v>
      </c>
      <c r="G2" s="15">
        <f>D11</f>
        <v>89.033674963396777</v>
      </c>
      <c r="H2" s="4">
        <f>F2*G2</f>
        <v>94524.084919472924</v>
      </c>
      <c r="I2" s="9">
        <v>0</v>
      </c>
      <c r="J2" s="9">
        <v>0</v>
      </c>
    </row>
    <row r="3" spans="1:10" s="7" customFormat="1" ht="15.75">
      <c r="A3" s="6"/>
      <c r="B3" s="16"/>
      <c r="D3" s="16"/>
      <c r="G3" s="10"/>
      <c r="H3" s="17"/>
      <c r="I3" s="11"/>
      <c r="J3" s="11"/>
    </row>
    <row r="4" spans="1:10" ht="31.5">
      <c r="A4" s="12" t="s">
        <v>11</v>
      </c>
      <c r="B4" s="14" t="s">
        <v>1</v>
      </c>
      <c r="C4" s="14" t="s">
        <v>2</v>
      </c>
      <c r="D4" s="14" t="s">
        <v>3</v>
      </c>
      <c r="E4" s="14" t="s">
        <v>12</v>
      </c>
      <c r="F4" s="14" t="s">
        <v>5</v>
      </c>
      <c r="G4" s="14" t="s">
        <v>6</v>
      </c>
      <c r="H4" s="14" t="s">
        <v>7</v>
      </c>
      <c r="I4" s="14" t="s">
        <v>8</v>
      </c>
      <c r="J4" s="14" t="s">
        <v>9</v>
      </c>
    </row>
    <row r="5" spans="1:10" ht="15.75">
      <c r="A5" s="1" t="s">
        <v>13</v>
      </c>
      <c r="B5" s="13">
        <v>175</v>
      </c>
      <c r="C5" s="3">
        <f>2*52</f>
        <v>104</v>
      </c>
      <c r="D5" s="20">
        <f>B5*C5</f>
        <v>18200</v>
      </c>
      <c r="E5" s="13">
        <v>30</v>
      </c>
      <c r="F5" s="13">
        <f>D5*(E5/60/60)</f>
        <v>151.66666666666666</v>
      </c>
      <c r="G5" s="15">
        <f>D11</f>
        <v>89.033674963396777</v>
      </c>
      <c r="H5" s="4">
        <f>F5*G5</f>
        <v>13503.440702781843</v>
      </c>
      <c r="I5" s="9">
        <v>0</v>
      </c>
      <c r="J5" s="9">
        <v>0</v>
      </c>
    </row>
    <row r="8" spans="1:10" ht="31.5">
      <c r="B8" s="14" t="s">
        <v>14</v>
      </c>
      <c r="C8" s="14" t="s">
        <v>15</v>
      </c>
      <c r="D8" s="14" t="s">
        <v>5</v>
      </c>
      <c r="E8" s="14" t="s">
        <v>7</v>
      </c>
      <c r="F8" s="14" t="s">
        <v>16</v>
      </c>
    </row>
    <row r="9" spans="1:10" ht="15.75">
      <c r="B9" s="13">
        <f>SUM(B2,B5)</f>
        <v>350</v>
      </c>
      <c r="C9" s="20">
        <f>SUM(D2,D5)</f>
        <v>36400</v>
      </c>
      <c r="D9" s="20">
        <f>SUM(F2, F5)</f>
        <v>1213.3333333333335</v>
      </c>
      <c r="E9" s="4">
        <f>SUM(H2, H5)</f>
        <v>108027.52562225476</v>
      </c>
      <c r="F9" s="9">
        <f>SUM(J2, J5)</f>
        <v>0</v>
      </c>
    </row>
    <row r="10" spans="1:10" ht="15.75">
      <c r="B10" s="8"/>
      <c r="C10" s="8"/>
      <c r="D10" s="8"/>
      <c r="E10" s="8"/>
    </row>
    <row r="11" spans="1:10" ht="236.25">
      <c r="A11" s="19" t="s">
        <v>17</v>
      </c>
      <c r="B11" s="23">
        <v>60.81</v>
      </c>
      <c r="C11" s="22">
        <v>0.68300000000000005</v>
      </c>
      <c r="D11" s="21">
        <f>B11/C11</f>
        <v>89.033674963396777</v>
      </c>
    </row>
    <row r="12" spans="1:10" ht="15.75"/>
    <row r="13" spans="1:10" ht="15.75"/>
  </sheetData>
  <pageMargins left="0.7" right="0.7" top="0.75" bottom="0.75" header="0.3" footer="0.3"/>
  <pageSetup scale="7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A605B6-39B0-4514-BA0F-94861CCE8575}"/>
</file>

<file path=customXml/itemProps2.xml><?xml version="1.0" encoding="utf-8"?>
<ds:datastoreItem xmlns:ds="http://schemas.openxmlformats.org/officeDocument/2006/customXml" ds:itemID="{661A402A-D539-4140-8A13-3A15D2E984E3}"/>
</file>

<file path=customXml/itemProps3.xml><?xml version="1.0" encoding="utf-8"?>
<ds:datastoreItem xmlns:ds="http://schemas.openxmlformats.org/officeDocument/2006/customXml" ds:itemID="{B985FB24-FA8C-419F-BC8F-11A0550D3A31}"/>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Geller, Shelby (PHMSA)</cp:lastModifiedBy>
  <cp:revision/>
  <dcterms:created xsi:type="dcterms:W3CDTF">2017-10-30T20:20:31Z</dcterms:created>
  <dcterms:modified xsi:type="dcterms:W3CDTF">2021-07-14T19:39:11Z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