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4B0DB640-DC10-4099-9B8D-53CFDDADAC38}" xr6:coauthVersionLast="44" xr6:coauthVersionMax="45" xr10:uidLastSave="{00000000-0000-0000-0000-000000000000}"/>
  <workbookProtection workbookAlgorithmName="SHA-512" workbookHashValue="Z5GLUvfjRf3OzM+w7YGUsi9PgHT6K5r2CQqpG2Jb9MRf59u/fjhju0+IaJ5H9iaGrfafpwATwWb9P5YIYJmooA==" workbookSaltValue="bjx9LwsqTG+mAtpfUXOGpA==" workbookSpinCount="100000" lockStructure="1"/>
  <bookViews>
    <workbookView xWindow="-110" yWindow="-110" windowWidth="19420" windowHeight="10420" tabRatio="770" xr2:uid="{00000000-000D-0000-FFFF-FFFF00000000}"/>
  </bookViews>
  <sheets>
    <sheet name="Instructions" sheetId="2" r:id="rId1"/>
    <sheet name="Section 1" sheetId="1" r:id="rId2"/>
    <sheet name="Section 2" sheetId="3" r:id="rId3"/>
    <sheet name="Section 3" sheetId="4" r:id="rId4"/>
    <sheet name="Summary" sheetId="8" r:id="rId5"/>
    <sheet name="Reference List" sheetId="13" r:id="rId6"/>
    <sheet name="Lists" sheetId="7" state="hidden" r:id="rId7"/>
    <sheet name="Checks" sheetId="11" state="hidden" r:id="rId8"/>
    <sheet name="OutputForCSV" sheetId="10" state="hidden" r:id="rId9"/>
    <sheet name="TempOutput" sheetId="14" state="hidden" r:id="rId10"/>
    <sheet name="Data for Summary" sheetId="12" state="hidden" r:id="rId11"/>
  </sheets>
  <definedNames>
    <definedName name="AllError">Checks!$D$21</definedName>
    <definedName name="ClassIChemicals">Lists!$D$3:$D$25</definedName>
    <definedName name="ClassIPurpose">Lists!$J$3:$J$6</definedName>
    <definedName name="CompName">OutputForCSV!$G$1</definedName>
    <definedName name="Countries">Lists!$B$3:$B$203</definedName>
    <definedName name="CSVDate">Lists!$O$3</definedName>
    <definedName name="CSVS2End">Lists!$Y$3</definedName>
    <definedName name="CSVS3End">Lists!$Y$5</definedName>
    <definedName name="CSVS3Start">Lists!$Y$4</definedName>
    <definedName name="DateCheck">Checks!$D$4</definedName>
    <definedName name="DateWanted">Checks!$D$6</definedName>
    <definedName name="EndDate">Lists!$I$4</definedName>
    <definedName name="EndRowS2">'Section 2'!$A$514</definedName>
    <definedName name="FormVersion">OutputForCSV!$E$1</definedName>
    <definedName name="HeelsIntendedUses">Lists!$N$5:$N$8</definedName>
    <definedName name="ImporterCol">'Section 2'!$K$1</definedName>
    <definedName name="ImportNum">'Section 2'!$K$2</definedName>
    <definedName name="LastCol">OutputForCSV!$U$1</definedName>
    <definedName name="LastRow">OutputForCSV!$B$511</definedName>
    <definedName name="LockStatus">Instructions!$H$15</definedName>
    <definedName name="MaxOutput">Lists!$Y$6</definedName>
    <definedName name="NewIntendedUses">Lists!$L$5:$L$10</definedName>
    <definedName name="_xlnm.Print_Area" localSheetId="0">Instructions!$B$2:$D$22</definedName>
    <definedName name="_xlnm.Print_Area" localSheetId="5">'Reference List'!$B$2:$K$79</definedName>
    <definedName name="_xlnm.Print_Area" localSheetId="1">'Section 1'!$B$2:$G$14</definedName>
    <definedName name="_xlnm.Print_Area" localSheetId="2">'Section 2'!$B$4:$O$515</definedName>
    <definedName name="_xlnm.Print_Area" localSheetId="3">'Section 3'!$C$2:$H$28</definedName>
    <definedName name="_xlnm.Print_Area" localSheetId="4">Summary!$C$2:$N$22</definedName>
    <definedName name="Purpose">Lists!$J$3:$J$4</definedName>
    <definedName name="ReportingQuarter">Lists!$G$3:$G$6</definedName>
    <definedName name="ReportingYear">Lists!$F$3:$F$14</definedName>
    <definedName name="ReportQtr">'Section 1'!$D$12</definedName>
    <definedName name="ReportType">Lists!$P$3</definedName>
    <definedName name="ReportYr">'Section 1'!$D$11</definedName>
    <definedName name="RowComplete">Checks!$D$5</definedName>
    <definedName name="Sec1Status">Checks!$D$3</definedName>
    <definedName name="Sec2Error">Checks!$D$11</definedName>
    <definedName name="Sec2Filled">Checks!$D$12</definedName>
    <definedName name="Sec2inSec3">Checks!$D$19</definedName>
    <definedName name="Sec2inSec3TransDest">Checks!$D$19</definedName>
    <definedName name="Sec2inSec3Use">Checks!$D$15</definedName>
    <definedName name="Sec2ValidChem">Checks!$D$8</definedName>
    <definedName name="Sec2ValidIntendedUse">Checks!$D$10</definedName>
    <definedName name="Sec2ValidTransactionType">Checks!$D$9</definedName>
    <definedName name="Sec3Complete">Checks!$D$13</definedName>
    <definedName name="Sec3Error">Checks!$D$18</definedName>
    <definedName name="Sec3inSec2">Checks!$D$20</definedName>
    <definedName name="Sec3inSec2TransDest">Checks!$D$20</definedName>
    <definedName name="Sec3inSec2Use">Checks!$D$16</definedName>
    <definedName name="Sec3PasteRow">Lists!$Y$7</definedName>
    <definedName name="Sec3ValidChem">Checks!$D$14</definedName>
    <definedName name="Sec3ValidIntendedUse">Checks!$D$10</definedName>
    <definedName name="Sec3ValidPurpose">Checks!$D$17</definedName>
    <definedName name="StartDate">Lists!$I$3</definedName>
    <definedName name="StartRowS2">'Section 2'!$A$16</definedName>
    <definedName name="SubmissionType">Lists!$E$3:$E$4</definedName>
    <definedName name="SubTSelection">'Section 1'!$D$10</definedName>
    <definedName name="Table2">Lists!$L$4:$N$10</definedName>
    <definedName name="TransactionType">Lists!$K$3:$K$5</definedName>
    <definedName name="UsedIntendedUses">Lists!$M$5:$M$10</definedName>
    <definedName name="ValidCountry">Checks!$D$7</definedName>
    <definedName name="ValidIntendedUse">Checks!$D$10</definedName>
    <definedName name="ValidTransactionType">Checks!$D$9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3" l="1"/>
  <c r="Y17" i="3" l="1"/>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16" i="3"/>
  <c r="X16" i="3" l="1"/>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D15" i="11" l="1"/>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16" i="3"/>
  <c r="D6" i="11" l="1"/>
  <c r="C511" i="3"/>
  <c r="U511" i="3" s="1"/>
  <c r="C512" i="3"/>
  <c r="U512" i="3" s="1"/>
  <c r="C513" i="3"/>
  <c r="U513" i="3" s="1"/>
  <c r="C514" i="3"/>
  <c r="U514" i="3" s="1"/>
  <c r="C321" i="3"/>
  <c r="U321" i="3" s="1"/>
  <c r="C322" i="3"/>
  <c r="U322" i="3" s="1"/>
  <c r="C323" i="3"/>
  <c r="U323" i="3" s="1"/>
  <c r="C324" i="3"/>
  <c r="U324" i="3" s="1"/>
  <c r="C325" i="3"/>
  <c r="U325" i="3" s="1"/>
  <c r="C326" i="3"/>
  <c r="U326" i="3" s="1"/>
  <c r="C327" i="3"/>
  <c r="U327" i="3" s="1"/>
  <c r="C328" i="3"/>
  <c r="U328" i="3" s="1"/>
  <c r="C329" i="3"/>
  <c r="U329" i="3" s="1"/>
  <c r="C330" i="3"/>
  <c r="U330" i="3" s="1"/>
  <c r="C331" i="3"/>
  <c r="U331" i="3" s="1"/>
  <c r="C332" i="3"/>
  <c r="U332" i="3" s="1"/>
  <c r="C333" i="3"/>
  <c r="U333" i="3" s="1"/>
  <c r="C334" i="3"/>
  <c r="U334" i="3" s="1"/>
  <c r="C335" i="3"/>
  <c r="U335" i="3" s="1"/>
  <c r="C336" i="3"/>
  <c r="U336" i="3" s="1"/>
  <c r="C337" i="3"/>
  <c r="U337" i="3" s="1"/>
  <c r="C338" i="3"/>
  <c r="U338" i="3" s="1"/>
  <c r="C339" i="3"/>
  <c r="U339" i="3" s="1"/>
  <c r="C340" i="3"/>
  <c r="U340" i="3" s="1"/>
  <c r="C341" i="3"/>
  <c r="U341" i="3" s="1"/>
  <c r="C342" i="3"/>
  <c r="U342" i="3" s="1"/>
  <c r="C343" i="3"/>
  <c r="U343" i="3" s="1"/>
  <c r="C344" i="3"/>
  <c r="U344" i="3" s="1"/>
  <c r="C345" i="3"/>
  <c r="U345" i="3" s="1"/>
  <c r="C346" i="3"/>
  <c r="U346" i="3" s="1"/>
  <c r="C347" i="3"/>
  <c r="U347" i="3" s="1"/>
  <c r="C348" i="3"/>
  <c r="U348" i="3" s="1"/>
  <c r="C349" i="3"/>
  <c r="U349" i="3" s="1"/>
  <c r="C350" i="3"/>
  <c r="U350" i="3" s="1"/>
  <c r="C351" i="3"/>
  <c r="U351" i="3" s="1"/>
  <c r="C352" i="3"/>
  <c r="U352" i="3" s="1"/>
  <c r="C353" i="3"/>
  <c r="U353" i="3" s="1"/>
  <c r="C354" i="3"/>
  <c r="U354" i="3" s="1"/>
  <c r="C355" i="3"/>
  <c r="U355" i="3" s="1"/>
  <c r="C356" i="3"/>
  <c r="U356" i="3" s="1"/>
  <c r="C357" i="3"/>
  <c r="U357" i="3" s="1"/>
  <c r="C358" i="3"/>
  <c r="U358" i="3" s="1"/>
  <c r="C359" i="3"/>
  <c r="U359" i="3" s="1"/>
  <c r="C360" i="3"/>
  <c r="U360" i="3" s="1"/>
  <c r="C361" i="3"/>
  <c r="U361" i="3" s="1"/>
  <c r="C362" i="3"/>
  <c r="U362" i="3" s="1"/>
  <c r="C363" i="3"/>
  <c r="U363" i="3" s="1"/>
  <c r="C364" i="3"/>
  <c r="U364" i="3" s="1"/>
  <c r="C365" i="3"/>
  <c r="U365" i="3" s="1"/>
  <c r="C366" i="3"/>
  <c r="U366" i="3" s="1"/>
  <c r="C367" i="3"/>
  <c r="U367" i="3" s="1"/>
  <c r="C368" i="3"/>
  <c r="U368" i="3" s="1"/>
  <c r="C369" i="3"/>
  <c r="U369" i="3" s="1"/>
  <c r="C370" i="3"/>
  <c r="U370" i="3" s="1"/>
  <c r="C371" i="3"/>
  <c r="U371" i="3" s="1"/>
  <c r="C372" i="3"/>
  <c r="U372" i="3" s="1"/>
  <c r="C373" i="3"/>
  <c r="U373" i="3" s="1"/>
  <c r="C374" i="3"/>
  <c r="U374" i="3" s="1"/>
  <c r="C375" i="3"/>
  <c r="U375" i="3" s="1"/>
  <c r="C376" i="3"/>
  <c r="U376" i="3" s="1"/>
  <c r="C377" i="3"/>
  <c r="U377" i="3" s="1"/>
  <c r="C378" i="3"/>
  <c r="U378" i="3" s="1"/>
  <c r="C379" i="3"/>
  <c r="U379" i="3" s="1"/>
  <c r="C380" i="3"/>
  <c r="U380" i="3" s="1"/>
  <c r="C381" i="3"/>
  <c r="U381" i="3" s="1"/>
  <c r="C382" i="3"/>
  <c r="U382" i="3" s="1"/>
  <c r="C383" i="3"/>
  <c r="U383" i="3" s="1"/>
  <c r="C384" i="3"/>
  <c r="U384" i="3" s="1"/>
  <c r="C385" i="3"/>
  <c r="U385" i="3" s="1"/>
  <c r="C386" i="3"/>
  <c r="U386" i="3" s="1"/>
  <c r="C387" i="3"/>
  <c r="U387" i="3" s="1"/>
  <c r="C388" i="3"/>
  <c r="U388" i="3" s="1"/>
  <c r="C389" i="3"/>
  <c r="U389" i="3" s="1"/>
  <c r="C390" i="3"/>
  <c r="U390" i="3" s="1"/>
  <c r="C391" i="3"/>
  <c r="U391" i="3" s="1"/>
  <c r="C392" i="3"/>
  <c r="U392" i="3" s="1"/>
  <c r="C393" i="3"/>
  <c r="U393" i="3" s="1"/>
  <c r="C394" i="3"/>
  <c r="U394" i="3" s="1"/>
  <c r="C395" i="3"/>
  <c r="U395" i="3" s="1"/>
  <c r="C396" i="3"/>
  <c r="U396" i="3" s="1"/>
  <c r="C397" i="3"/>
  <c r="U397" i="3" s="1"/>
  <c r="C398" i="3"/>
  <c r="U398" i="3" s="1"/>
  <c r="C399" i="3"/>
  <c r="U399" i="3" s="1"/>
  <c r="C400" i="3"/>
  <c r="U400" i="3" s="1"/>
  <c r="C401" i="3"/>
  <c r="U401" i="3" s="1"/>
  <c r="C402" i="3"/>
  <c r="U402" i="3" s="1"/>
  <c r="C403" i="3"/>
  <c r="U403" i="3" s="1"/>
  <c r="C404" i="3"/>
  <c r="U404" i="3" s="1"/>
  <c r="C405" i="3"/>
  <c r="U405" i="3" s="1"/>
  <c r="C406" i="3"/>
  <c r="U406" i="3" s="1"/>
  <c r="C407" i="3"/>
  <c r="U407" i="3" s="1"/>
  <c r="C408" i="3"/>
  <c r="U408" i="3" s="1"/>
  <c r="C409" i="3"/>
  <c r="U409" i="3" s="1"/>
  <c r="C410" i="3"/>
  <c r="U410" i="3" s="1"/>
  <c r="C411" i="3"/>
  <c r="U411" i="3" s="1"/>
  <c r="C412" i="3"/>
  <c r="U412" i="3" s="1"/>
  <c r="C413" i="3"/>
  <c r="U413" i="3" s="1"/>
  <c r="C414" i="3"/>
  <c r="U414" i="3" s="1"/>
  <c r="C415" i="3"/>
  <c r="U415" i="3" s="1"/>
  <c r="C416" i="3"/>
  <c r="U416" i="3" s="1"/>
  <c r="C417" i="3"/>
  <c r="U417" i="3" s="1"/>
  <c r="C418" i="3"/>
  <c r="U418" i="3" s="1"/>
  <c r="C419" i="3"/>
  <c r="U419" i="3" s="1"/>
  <c r="C420" i="3"/>
  <c r="U420" i="3" s="1"/>
  <c r="C421" i="3"/>
  <c r="U421" i="3" s="1"/>
  <c r="C422" i="3"/>
  <c r="U422" i="3" s="1"/>
  <c r="C423" i="3"/>
  <c r="U423" i="3" s="1"/>
  <c r="C424" i="3"/>
  <c r="U424" i="3" s="1"/>
  <c r="C425" i="3"/>
  <c r="U425" i="3" s="1"/>
  <c r="C426" i="3"/>
  <c r="U426" i="3" s="1"/>
  <c r="C427" i="3"/>
  <c r="U427" i="3" s="1"/>
  <c r="C428" i="3"/>
  <c r="U428" i="3" s="1"/>
  <c r="C429" i="3"/>
  <c r="U429" i="3" s="1"/>
  <c r="C430" i="3"/>
  <c r="U430" i="3" s="1"/>
  <c r="C431" i="3"/>
  <c r="U431" i="3" s="1"/>
  <c r="C432" i="3"/>
  <c r="U432" i="3" s="1"/>
  <c r="C433" i="3"/>
  <c r="U433" i="3" s="1"/>
  <c r="C434" i="3"/>
  <c r="U434" i="3" s="1"/>
  <c r="C435" i="3"/>
  <c r="U435" i="3" s="1"/>
  <c r="C436" i="3"/>
  <c r="U436" i="3" s="1"/>
  <c r="C437" i="3"/>
  <c r="U437" i="3" s="1"/>
  <c r="C438" i="3"/>
  <c r="U438" i="3" s="1"/>
  <c r="C439" i="3"/>
  <c r="U439" i="3" s="1"/>
  <c r="C440" i="3"/>
  <c r="U440" i="3" s="1"/>
  <c r="C441" i="3"/>
  <c r="U441" i="3" s="1"/>
  <c r="C442" i="3"/>
  <c r="U442" i="3" s="1"/>
  <c r="C443" i="3"/>
  <c r="U443" i="3" s="1"/>
  <c r="C444" i="3"/>
  <c r="U444" i="3" s="1"/>
  <c r="C445" i="3"/>
  <c r="U445" i="3" s="1"/>
  <c r="C446" i="3"/>
  <c r="U446" i="3" s="1"/>
  <c r="C447" i="3"/>
  <c r="U447" i="3" s="1"/>
  <c r="C448" i="3"/>
  <c r="U448" i="3" s="1"/>
  <c r="C449" i="3"/>
  <c r="U449" i="3" s="1"/>
  <c r="C450" i="3"/>
  <c r="U450" i="3" s="1"/>
  <c r="C451" i="3"/>
  <c r="U451" i="3" s="1"/>
  <c r="C452" i="3"/>
  <c r="U452" i="3" s="1"/>
  <c r="C453" i="3"/>
  <c r="U453" i="3" s="1"/>
  <c r="C454" i="3"/>
  <c r="U454" i="3" s="1"/>
  <c r="C455" i="3"/>
  <c r="U455" i="3" s="1"/>
  <c r="C456" i="3"/>
  <c r="U456" i="3" s="1"/>
  <c r="C457" i="3"/>
  <c r="U457" i="3" s="1"/>
  <c r="C458" i="3"/>
  <c r="U458" i="3" s="1"/>
  <c r="C459" i="3"/>
  <c r="U459" i="3" s="1"/>
  <c r="C460" i="3"/>
  <c r="U460" i="3" s="1"/>
  <c r="C461" i="3"/>
  <c r="U461" i="3" s="1"/>
  <c r="C462" i="3"/>
  <c r="U462" i="3" s="1"/>
  <c r="C463" i="3"/>
  <c r="U463" i="3" s="1"/>
  <c r="C464" i="3"/>
  <c r="U464" i="3" s="1"/>
  <c r="C465" i="3"/>
  <c r="U465" i="3" s="1"/>
  <c r="C466" i="3"/>
  <c r="U466" i="3" s="1"/>
  <c r="C467" i="3"/>
  <c r="U467" i="3" s="1"/>
  <c r="C468" i="3"/>
  <c r="U468" i="3" s="1"/>
  <c r="C469" i="3"/>
  <c r="U469" i="3" s="1"/>
  <c r="C470" i="3"/>
  <c r="U470" i="3" s="1"/>
  <c r="C471" i="3"/>
  <c r="U471" i="3" s="1"/>
  <c r="C472" i="3"/>
  <c r="U472" i="3" s="1"/>
  <c r="C473" i="3"/>
  <c r="U473" i="3" s="1"/>
  <c r="C474" i="3"/>
  <c r="U474" i="3" s="1"/>
  <c r="C475" i="3"/>
  <c r="U475" i="3" s="1"/>
  <c r="C476" i="3"/>
  <c r="U476" i="3" s="1"/>
  <c r="C477" i="3"/>
  <c r="U477" i="3" s="1"/>
  <c r="C478" i="3"/>
  <c r="U478" i="3" s="1"/>
  <c r="C479" i="3"/>
  <c r="U479" i="3" s="1"/>
  <c r="C480" i="3"/>
  <c r="U480" i="3" s="1"/>
  <c r="C481" i="3"/>
  <c r="U481" i="3" s="1"/>
  <c r="C482" i="3"/>
  <c r="U482" i="3" s="1"/>
  <c r="C483" i="3"/>
  <c r="U483" i="3" s="1"/>
  <c r="C484" i="3"/>
  <c r="U484" i="3" s="1"/>
  <c r="C485" i="3"/>
  <c r="U485" i="3" s="1"/>
  <c r="C486" i="3"/>
  <c r="U486" i="3" s="1"/>
  <c r="C487" i="3"/>
  <c r="U487" i="3" s="1"/>
  <c r="C488" i="3"/>
  <c r="U488" i="3" s="1"/>
  <c r="C489" i="3"/>
  <c r="U489" i="3" s="1"/>
  <c r="C490" i="3"/>
  <c r="U490" i="3" s="1"/>
  <c r="C491" i="3"/>
  <c r="U491" i="3" s="1"/>
  <c r="C492" i="3"/>
  <c r="U492" i="3" s="1"/>
  <c r="C493" i="3"/>
  <c r="U493" i="3" s="1"/>
  <c r="C494" i="3"/>
  <c r="U494" i="3" s="1"/>
  <c r="C495" i="3"/>
  <c r="U495" i="3" s="1"/>
  <c r="C496" i="3"/>
  <c r="U496" i="3" s="1"/>
  <c r="C497" i="3"/>
  <c r="U497" i="3" s="1"/>
  <c r="C498" i="3"/>
  <c r="U498" i="3" s="1"/>
  <c r="C499" i="3"/>
  <c r="U499" i="3" s="1"/>
  <c r="C500" i="3"/>
  <c r="U500" i="3" s="1"/>
  <c r="C501" i="3"/>
  <c r="U501" i="3" s="1"/>
  <c r="C502" i="3"/>
  <c r="U502" i="3" s="1"/>
  <c r="C503" i="3"/>
  <c r="U503" i="3" s="1"/>
  <c r="C504" i="3"/>
  <c r="U504" i="3" s="1"/>
  <c r="C505" i="3"/>
  <c r="U505" i="3" s="1"/>
  <c r="C506" i="3"/>
  <c r="U506" i="3" s="1"/>
  <c r="C507" i="3"/>
  <c r="U507" i="3" s="1"/>
  <c r="C508" i="3"/>
  <c r="U508" i="3" s="1"/>
  <c r="C509" i="3"/>
  <c r="U509" i="3" s="1"/>
  <c r="C510" i="3"/>
  <c r="U510" i="3" s="1"/>
  <c r="C162" i="3"/>
  <c r="U162" i="3" s="1"/>
  <c r="C163" i="3"/>
  <c r="U163" i="3" s="1"/>
  <c r="C164" i="3"/>
  <c r="U164" i="3" s="1"/>
  <c r="C165" i="3"/>
  <c r="U165" i="3" s="1"/>
  <c r="C166" i="3"/>
  <c r="U166" i="3" s="1"/>
  <c r="C167" i="3"/>
  <c r="U167" i="3" s="1"/>
  <c r="C168" i="3"/>
  <c r="U168" i="3" s="1"/>
  <c r="C169" i="3"/>
  <c r="U169" i="3" s="1"/>
  <c r="C170" i="3"/>
  <c r="U170" i="3" s="1"/>
  <c r="C171" i="3"/>
  <c r="U171" i="3" s="1"/>
  <c r="C172" i="3"/>
  <c r="U172" i="3" s="1"/>
  <c r="C173" i="3"/>
  <c r="U173" i="3" s="1"/>
  <c r="C174" i="3"/>
  <c r="U174" i="3" s="1"/>
  <c r="C175" i="3"/>
  <c r="U175" i="3" s="1"/>
  <c r="C176" i="3"/>
  <c r="U176" i="3" s="1"/>
  <c r="C177" i="3"/>
  <c r="U177" i="3" s="1"/>
  <c r="C178" i="3"/>
  <c r="U178" i="3" s="1"/>
  <c r="C179" i="3"/>
  <c r="U179" i="3" s="1"/>
  <c r="C180" i="3"/>
  <c r="U180" i="3" s="1"/>
  <c r="C181" i="3"/>
  <c r="U181" i="3" s="1"/>
  <c r="C182" i="3"/>
  <c r="U182" i="3" s="1"/>
  <c r="C183" i="3"/>
  <c r="U183" i="3" s="1"/>
  <c r="C184" i="3"/>
  <c r="U184" i="3" s="1"/>
  <c r="C185" i="3"/>
  <c r="U185" i="3" s="1"/>
  <c r="C186" i="3"/>
  <c r="U186" i="3" s="1"/>
  <c r="C187" i="3"/>
  <c r="U187" i="3" s="1"/>
  <c r="C188" i="3"/>
  <c r="U188" i="3" s="1"/>
  <c r="C189" i="3"/>
  <c r="U189" i="3" s="1"/>
  <c r="C190" i="3"/>
  <c r="U190" i="3" s="1"/>
  <c r="C191" i="3"/>
  <c r="U191" i="3" s="1"/>
  <c r="C192" i="3"/>
  <c r="U192" i="3" s="1"/>
  <c r="C193" i="3"/>
  <c r="U193" i="3" s="1"/>
  <c r="C194" i="3"/>
  <c r="U194" i="3" s="1"/>
  <c r="C195" i="3"/>
  <c r="U195" i="3" s="1"/>
  <c r="C196" i="3"/>
  <c r="U196" i="3" s="1"/>
  <c r="C197" i="3"/>
  <c r="U197" i="3" s="1"/>
  <c r="C198" i="3"/>
  <c r="U198" i="3" s="1"/>
  <c r="C199" i="3"/>
  <c r="U199" i="3" s="1"/>
  <c r="C200" i="3"/>
  <c r="U200" i="3" s="1"/>
  <c r="C201" i="3"/>
  <c r="U201" i="3" s="1"/>
  <c r="C202" i="3"/>
  <c r="U202" i="3" s="1"/>
  <c r="C203" i="3"/>
  <c r="U203" i="3" s="1"/>
  <c r="C204" i="3"/>
  <c r="U204" i="3" s="1"/>
  <c r="C205" i="3"/>
  <c r="U205" i="3" s="1"/>
  <c r="C206" i="3"/>
  <c r="U206" i="3" s="1"/>
  <c r="C207" i="3"/>
  <c r="U207" i="3" s="1"/>
  <c r="C208" i="3"/>
  <c r="U208" i="3" s="1"/>
  <c r="C209" i="3"/>
  <c r="U209" i="3" s="1"/>
  <c r="C210" i="3"/>
  <c r="U210" i="3" s="1"/>
  <c r="C211" i="3"/>
  <c r="U211" i="3" s="1"/>
  <c r="C212" i="3"/>
  <c r="U212" i="3" s="1"/>
  <c r="C213" i="3"/>
  <c r="U213" i="3" s="1"/>
  <c r="C214" i="3"/>
  <c r="U214" i="3" s="1"/>
  <c r="C215" i="3"/>
  <c r="U215" i="3" s="1"/>
  <c r="C216" i="3"/>
  <c r="U216" i="3" s="1"/>
  <c r="C217" i="3"/>
  <c r="U217" i="3" s="1"/>
  <c r="C218" i="3"/>
  <c r="U218" i="3" s="1"/>
  <c r="C219" i="3"/>
  <c r="U219" i="3" s="1"/>
  <c r="C220" i="3"/>
  <c r="U220" i="3" s="1"/>
  <c r="C221" i="3"/>
  <c r="U221" i="3" s="1"/>
  <c r="C222" i="3"/>
  <c r="U222" i="3" s="1"/>
  <c r="C223" i="3"/>
  <c r="U223" i="3" s="1"/>
  <c r="C224" i="3"/>
  <c r="U224" i="3" s="1"/>
  <c r="C225" i="3"/>
  <c r="U225" i="3" s="1"/>
  <c r="C226" i="3"/>
  <c r="U226" i="3" s="1"/>
  <c r="C227" i="3"/>
  <c r="U227" i="3" s="1"/>
  <c r="C228" i="3"/>
  <c r="U228" i="3" s="1"/>
  <c r="C229" i="3"/>
  <c r="U229" i="3" s="1"/>
  <c r="C230" i="3"/>
  <c r="U230" i="3" s="1"/>
  <c r="C231" i="3"/>
  <c r="U231" i="3" s="1"/>
  <c r="C232" i="3"/>
  <c r="U232" i="3" s="1"/>
  <c r="C233" i="3"/>
  <c r="U233" i="3" s="1"/>
  <c r="C234" i="3"/>
  <c r="U234" i="3" s="1"/>
  <c r="C235" i="3"/>
  <c r="U235" i="3" s="1"/>
  <c r="C236" i="3"/>
  <c r="U236" i="3" s="1"/>
  <c r="C237" i="3"/>
  <c r="U237" i="3" s="1"/>
  <c r="C238" i="3"/>
  <c r="U238" i="3" s="1"/>
  <c r="C239" i="3"/>
  <c r="U239" i="3" s="1"/>
  <c r="C240" i="3"/>
  <c r="U240" i="3" s="1"/>
  <c r="C241" i="3"/>
  <c r="U241" i="3" s="1"/>
  <c r="C242" i="3"/>
  <c r="U242" i="3" s="1"/>
  <c r="C243" i="3"/>
  <c r="U243" i="3" s="1"/>
  <c r="C244" i="3"/>
  <c r="U244" i="3" s="1"/>
  <c r="C245" i="3"/>
  <c r="U245" i="3" s="1"/>
  <c r="C246" i="3"/>
  <c r="U246" i="3" s="1"/>
  <c r="C247" i="3"/>
  <c r="U247" i="3" s="1"/>
  <c r="C248" i="3"/>
  <c r="U248" i="3" s="1"/>
  <c r="C249" i="3"/>
  <c r="U249" i="3" s="1"/>
  <c r="C250" i="3"/>
  <c r="U250" i="3" s="1"/>
  <c r="C251" i="3"/>
  <c r="U251" i="3" s="1"/>
  <c r="C252" i="3"/>
  <c r="U252" i="3" s="1"/>
  <c r="C253" i="3"/>
  <c r="U253" i="3" s="1"/>
  <c r="C254" i="3"/>
  <c r="U254" i="3" s="1"/>
  <c r="C255" i="3"/>
  <c r="U255" i="3" s="1"/>
  <c r="C256" i="3"/>
  <c r="U256" i="3" s="1"/>
  <c r="C257" i="3"/>
  <c r="U257" i="3" s="1"/>
  <c r="C258" i="3"/>
  <c r="U258" i="3" s="1"/>
  <c r="C259" i="3"/>
  <c r="U259" i="3" s="1"/>
  <c r="C260" i="3"/>
  <c r="U260" i="3" s="1"/>
  <c r="C261" i="3"/>
  <c r="U261" i="3" s="1"/>
  <c r="C262" i="3"/>
  <c r="U262" i="3" s="1"/>
  <c r="C263" i="3"/>
  <c r="U263" i="3" s="1"/>
  <c r="C264" i="3"/>
  <c r="U264" i="3" s="1"/>
  <c r="C265" i="3"/>
  <c r="U265" i="3" s="1"/>
  <c r="C266" i="3"/>
  <c r="U266" i="3" s="1"/>
  <c r="C267" i="3"/>
  <c r="U267" i="3" s="1"/>
  <c r="C268" i="3"/>
  <c r="U268" i="3" s="1"/>
  <c r="C269" i="3"/>
  <c r="U269" i="3" s="1"/>
  <c r="C270" i="3"/>
  <c r="U270" i="3" s="1"/>
  <c r="C271" i="3"/>
  <c r="U271" i="3" s="1"/>
  <c r="C272" i="3"/>
  <c r="U272" i="3" s="1"/>
  <c r="C273" i="3"/>
  <c r="U273" i="3" s="1"/>
  <c r="C274" i="3"/>
  <c r="U274" i="3" s="1"/>
  <c r="C275" i="3"/>
  <c r="U275" i="3" s="1"/>
  <c r="C276" i="3"/>
  <c r="U276" i="3" s="1"/>
  <c r="C277" i="3"/>
  <c r="U277" i="3" s="1"/>
  <c r="C278" i="3"/>
  <c r="U278" i="3" s="1"/>
  <c r="C279" i="3"/>
  <c r="U279" i="3" s="1"/>
  <c r="C280" i="3"/>
  <c r="U280" i="3" s="1"/>
  <c r="C281" i="3"/>
  <c r="U281" i="3" s="1"/>
  <c r="C282" i="3"/>
  <c r="U282" i="3" s="1"/>
  <c r="C283" i="3"/>
  <c r="U283" i="3" s="1"/>
  <c r="C284" i="3"/>
  <c r="U284" i="3" s="1"/>
  <c r="C285" i="3"/>
  <c r="U285" i="3" s="1"/>
  <c r="C286" i="3"/>
  <c r="U286" i="3" s="1"/>
  <c r="C287" i="3"/>
  <c r="U287" i="3" s="1"/>
  <c r="C288" i="3"/>
  <c r="U288" i="3" s="1"/>
  <c r="C289" i="3"/>
  <c r="U289" i="3" s="1"/>
  <c r="C290" i="3"/>
  <c r="U290" i="3" s="1"/>
  <c r="C291" i="3"/>
  <c r="U291" i="3" s="1"/>
  <c r="C292" i="3"/>
  <c r="U292" i="3" s="1"/>
  <c r="C293" i="3"/>
  <c r="U293" i="3" s="1"/>
  <c r="C294" i="3"/>
  <c r="U294" i="3" s="1"/>
  <c r="C295" i="3"/>
  <c r="U295" i="3" s="1"/>
  <c r="C296" i="3"/>
  <c r="U296" i="3" s="1"/>
  <c r="C297" i="3"/>
  <c r="U297" i="3" s="1"/>
  <c r="C298" i="3"/>
  <c r="U298" i="3" s="1"/>
  <c r="C299" i="3"/>
  <c r="U299" i="3" s="1"/>
  <c r="C300" i="3"/>
  <c r="U300" i="3" s="1"/>
  <c r="C301" i="3"/>
  <c r="U301" i="3" s="1"/>
  <c r="C302" i="3"/>
  <c r="U302" i="3" s="1"/>
  <c r="C303" i="3"/>
  <c r="U303" i="3" s="1"/>
  <c r="C304" i="3"/>
  <c r="U304" i="3" s="1"/>
  <c r="C305" i="3"/>
  <c r="U305" i="3" s="1"/>
  <c r="C306" i="3"/>
  <c r="U306" i="3" s="1"/>
  <c r="C307" i="3"/>
  <c r="U307" i="3" s="1"/>
  <c r="C308" i="3"/>
  <c r="U308" i="3" s="1"/>
  <c r="C309" i="3"/>
  <c r="U309" i="3" s="1"/>
  <c r="C310" i="3"/>
  <c r="U310" i="3" s="1"/>
  <c r="C311" i="3"/>
  <c r="U311" i="3" s="1"/>
  <c r="C312" i="3"/>
  <c r="U312" i="3" s="1"/>
  <c r="C313" i="3"/>
  <c r="U313" i="3" s="1"/>
  <c r="C314" i="3"/>
  <c r="U314" i="3" s="1"/>
  <c r="C315" i="3"/>
  <c r="U315" i="3" s="1"/>
  <c r="C316" i="3"/>
  <c r="U316" i="3" s="1"/>
  <c r="C317" i="3"/>
  <c r="U317" i="3" s="1"/>
  <c r="C318" i="3"/>
  <c r="U318" i="3" s="1"/>
  <c r="C319" i="3"/>
  <c r="U319" i="3" s="1"/>
  <c r="C320" i="3"/>
  <c r="U320" i="3" s="1"/>
  <c r="C153" i="3"/>
  <c r="U153" i="3" s="1"/>
  <c r="C154" i="3"/>
  <c r="U154" i="3" s="1"/>
  <c r="C155" i="3"/>
  <c r="U155" i="3" s="1"/>
  <c r="C156" i="3"/>
  <c r="U156" i="3" s="1"/>
  <c r="C157" i="3"/>
  <c r="U157" i="3" s="1"/>
  <c r="C158" i="3"/>
  <c r="U158" i="3" s="1"/>
  <c r="C159" i="3"/>
  <c r="U159" i="3" s="1"/>
  <c r="C160" i="3"/>
  <c r="U160" i="3" s="1"/>
  <c r="C161" i="3"/>
  <c r="U161" i="3" s="1"/>
  <c r="C18" i="3"/>
  <c r="U18" i="3" s="1"/>
  <c r="C19" i="3"/>
  <c r="U19" i="3" s="1"/>
  <c r="C20" i="3"/>
  <c r="U20" i="3" s="1"/>
  <c r="C21" i="3"/>
  <c r="U21" i="3" s="1"/>
  <c r="C22" i="3"/>
  <c r="U22" i="3" s="1"/>
  <c r="C23" i="3"/>
  <c r="U23" i="3" s="1"/>
  <c r="C24" i="3"/>
  <c r="U24" i="3" s="1"/>
  <c r="C25" i="3"/>
  <c r="U25" i="3" s="1"/>
  <c r="C26" i="3"/>
  <c r="U26" i="3" s="1"/>
  <c r="C27" i="3"/>
  <c r="U27" i="3" s="1"/>
  <c r="C28" i="3"/>
  <c r="U28" i="3" s="1"/>
  <c r="C29" i="3"/>
  <c r="U29" i="3" s="1"/>
  <c r="C30" i="3"/>
  <c r="U30" i="3" s="1"/>
  <c r="C31" i="3"/>
  <c r="U31" i="3" s="1"/>
  <c r="C32" i="3"/>
  <c r="U32" i="3" s="1"/>
  <c r="C33" i="3"/>
  <c r="U33" i="3" s="1"/>
  <c r="C34" i="3"/>
  <c r="U34" i="3" s="1"/>
  <c r="C35" i="3"/>
  <c r="U35" i="3" s="1"/>
  <c r="C36" i="3"/>
  <c r="U36" i="3" s="1"/>
  <c r="C37" i="3"/>
  <c r="U37" i="3" s="1"/>
  <c r="C38" i="3"/>
  <c r="U38" i="3" s="1"/>
  <c r="C39" i="3"/>
  <c r="U39" i="3" s="1"/>
  <c r="C40" i="3"/>
  <c r="U40" i="3" s="1"/>
  <c r="C41" i="3"/>
  <c r="U41" i="3" s="1"/>
  <c r="C42" i="3"/>
  <c r="U42" i="3" s="1"/>
  <c r="C43" i="3"/>
  <c r="U43" i="3" s="1"/>
  <c r="C44" i="3"/>
  <c r="U44" i="3" s="1"/>
  <c r="C45" i="3"/>
  <c r="U45" i="3" s="1"/>
  <c r="C46" i="3"/>
  <c r="U46" i="3" s="1"/>
  <c r="C47" i="3"/>
  <c r="U47" i="3" s="1"/>
  <c r="C48" i="3"/>
  <c r="U48" i="3" s="1"/>
  <c r="C49" i="3"/>
  <c r="U49" i="3" s="1"/>
  <c r="C50" i="3"/>
  <c r="U50" i="3" s="1"/>
  <c r="C51" i="3"/>
  <c r="U51" i="3" s="1"/>
  <c r="C52" i="3"/>
  <c r="U52" i="3" s="1"/>
  <c r="C53" i="3"/>
  <c r="U53" i="3" s="1"/>
  <c r="C54" i="3"/>
  <c r="U54" i="3" s="1"/>
  <c r="C55" i="3"/>
  <c r="U55" i="3" s="1"/>
  <c r="C56" i="3"/>
  <c r="U56" i="3" s="1"/>
  <c r="C57" i="3"/>
  <c r="U57" i="3" s="1"/>
  <c r="C58" i="3"/>
  <c r="U58" i="3" s="1"/>
  <c r="C59" i="3"/>
  <c r="U59" i="3" s="1"/>
  <c r="C60" i="3"/>
  <c r="U60" i="3" s="1"/>
  <c r="C61" i="3"/>
  <c r="U61" i="3" s="1"/>
  <c r="C62" i="3"/>
  <c r="U62" i="3" s="1"/>
  <c r="C63" i="3"/>
  <c r="U63" i="3" s="1"/>
  <c r="C64" i="3"/>
  <c r="U64" i="3" s="1"/>
  <c r="C65" i="3"/>
  <c r="U65" i="3" s="1"/>
  <c r="C66" i="3"/>
  <c r="U66" i="3" s="1"/>
  <c r="C67" i="3"/>
  <c r="U67" i="3" s="1"/>
  <c r="C68" i="3"/>
  <c r="U68" i="3" s="1"/>
  <c r="C69" i="3"/>
  <c r="U69" i="3" s="1"/>
  <c r="C70" i="3"/>
  <c r="U70" i="3" s="1"/>
  <c r="C71" i="3"/>
  <c r="U71" i="3" s="1"/>
  <c r="C72" i="3"/>
  <c r="U72" i="3" s="1"/>
  <c r="C73" i="3"/>
  <c r="U73" i="3" s="1"/>
  <c r="C74" i="3"/>
  <c r="U74" i="3" s="1"/>
  <c r="C75" i="3"/>
  <c r="U75" i="3" s="1"/>
  <c r="C76" i="3"/>
  <c r="U76" i="3" s="1"/>
  <c r="C77" i="3"/>
  <c r="U77" i="3" s="1"/>
  <c r="C78" i="3"/>
  <c r="U78" i="3" s="1"/>
  <c r="C79" i="3"/>
  <c r="U79" i="3" s="1"/>
  <c r="C80" i="3"/>
  <c r="U80" i="3" s="1"/>
  <c r="C81" i="3"/>
  <c r="U81" i="3" s="1"/>
  <c r="C82" i="3"/>
  <c r="U82" i="3" s="1"/>
  <c r="C83" i="3"/>
  <c r="U83" i="3" s="1"/>
  <c r="C84" i="3"/>
  <c r="U84" i="3" s="1"/>
  <c r="C85" i="3"/>
  <c r="U85" i="3" s="1"/>
  <c r="C86" i="3"/>
  <c r="U86" i="3" s="1"/>
  <c r="C87" i="3"/>
  <c r="U87" i="3" s="1"/>
  <c r="C88" i="3"/>
  <c r="U88" i="3" s="1"/>
  <c r="C89" i="3"/>
  <c r="U89" i="3" s="1"/>
  <c r="C90" i="3"/>
  <c r="U90" i="3" s="1"/>
  <c r="C91" i="3"/>
  <c r="U91" i="3" s="1"/>
  <c r="C92" i="3"/>
  <c r="U92" i="3" s="1"/>
  <c r="C93" i="3"/>
  <c r="U93" i="3" s="1"/>
  <c r="C94" i="3"/>
  <c r="U94" i="3" s="1"/>
  <c r="C95" i="3"/>
  <c r="U95" i="3" s="1"/>
  <c r="C96" i="3"/>
  <c r="U96" i="3" s="1"/>
  <c r="C97" i="3"/>
  <c r="U97" i="3" s="1"/>
  <c r="C98" i="3"/>
  <c r="U98" i="3" s="1"/>
  <c r="C99" i="3"/>
  <c r="U99" i="3" s="1"/>
  <c r="C100" i="3"/>
  <c r="U100" i="3" s="1"/>
  <c r="C101" i="3"/>
  <c r="U101" i="3" s="1"/>
  <c r="C102" i="3"/>
  <c r="U102" i="3" s="1"/>
  <c r="C103" i="3"/>
  <c r="U103" i="3" s="1"/>
  <c r="C104" i="3"/>
  <c r="U104" i="3" s="1"/>
  <c r="C105" i="3"/>
  <c r="U105" i="3" s="1"/>
  <c r="C106" i="3"/>
  <c r="U106" i="3" s="1"/>
  <c r="C107" i="3"/>
  <c r="U107" i="3" s="1"/>
  <c r="C108" i="3"/>
  <c r="U108" i="3" s="1"/>
  <c r="C109" i="3"/>
  <c r="U109" i="3" s="1"/>
  <c r="C110" i="3"/>
  <c r="U110" i="3" s="1"/>
  <c r="C111" i="3"/>
  <c r="U111" i="3" s="1"/>
  <c r="C112" i="3"/>
  <c r="U112" i="3" s="1"/>
  <c r="C113" i="3"/>
  <c r="U113" i="3" s="1"/>
  <c r="C114" i="3"/>
  <c r="U114" i="3" s="1"/>
  <c r="C115" i="3"/>
  <c r="U115" i="3" s="1"/>
  <c r="C116" i="3"/>
  <c r="U116" i="3" s="1"/>
  <c r="C117" i="3"/>
  <c r="U117" i="3" s="1"/>
  <c r="C118" i="3"/>
  <c r="U118" i="3" s="1"/>
  <c r="C119" i="3"/>
  <c r="U119" i="3" s="1"/>
  <c r="C120" i="3"/>
  <c r="U120" i="3" s="1"/>
  <c r="C121" i="3"/>
  <c r="U121" i="3" s="1"/>
  <c r="C122" i="3"/>
  <c r="U122" i="3" s="1"/>
  <c r="C123" i="3"/>
  <c r="U123" i="3" s="1"/>
  <c r="C124" i="3"/>
  <c r="U124" i="3" s="1"/>
  <c r="C125" i="3"/>
  <c r="U125" i="3" s="1"/>
  <c r="C126" i="3"/>
  <c r="U126" i="3" s="1"/>
  <c r="C127" i="3"/>
  <c r="U127" i="3" s="1"/>
  <c r="C128" i="3"/>
  <c r="U128" i="3" s="1"/>
  <c r="C129" i="3"/>
  <c r="U129" i="3" s="1"/>
  <c r="C130" i="3"/>
  <c r="U130" i="3" s="1"/>
  <c r="C131" i="3"/>
  <c r="U131" i="3" s="1"/>
  <c r="C132" i="3"/>
  <c r="U132" i="3" s="1"/>
  <c r="C133" i="3"/>
  <c r="U133" i="3" s="1"/>
  <c r="C134" i="3"/>
  <c r="U134" i="3" s="1"/>
  <c r="C135" i="3"/>
  <c r="U135" i="3" s="1"/>
  <c r="C136" i="3"/>
  <c r="U136" i="3" s="1"/>
  <c r="C137" i="3"/>
  <c r="U137" i="3" s="1"/>
  <c r="C138" i="3"/>
  <c r="U138" i="3" s="1"/>
  <c r="C139" i="3"/>
  <c r="U139" i="3" s="1"/>
  <c r="C140" i="3"/>
  <c r="U140" i="3" s="1"/>
  <c r="C141" i="3"/>
  <c r="U141" i="3" s="1"/>
  <c r="C142" i="3"/>
  <c r="U142" i="3" s="1"/>
  <c r="C143" i="3"/>
  <c r="U143" i="3" s="1"/>
  <c r="C144" i="3"/>
  <c r="U144" i="3" s="1"/>
  <c r="C145" i="3"/>
  <c r="U145" i="3" s="1"/>
  <c r="C146" i="3"/>
  <c r="U146" i="3" s="1"/>
  <c r="C147" i="3"/>
  <c r="U147" i="3" s="1"/>
  <c r="C148" i="3"/>
  <c r="U148" i="3" s="1"/>
  <c r="C149" i="3"/>
  <c r="U149" i="3" s="1"/>
  <c r="C150" i="3"/>
  <c r="U150" i="3" s="1"/>
  <c r="C151" i="3"/>
  <c r="U151" i="3" s="1"/>
  <c r="C152" i="3"/>
  <c r="U152" i="3" s="1"/>
  <c r="W17" i="3" l="1"/>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16" i="3"/>
  <c r="D8" i="11" l="1"/>
  <c r="A2" i="14"/>
  <c r="A3" i="14"/>
  <c r="A4" i="14"/>
  <c r="J4" i="12" l="1"/>
  <c r="J5" i="12"/>
  <c r="J6" i="12"/>
  <c r="J7" i="12"/>
  <c r="J8" i="12"/>
  <c r="J9" i="12"/>
  <c r="J10" i="12"/>
  <c r="J11" i="12"/>
  <c r="J12" i="12"/>
  <c r="J13" i="12"/>
  <c r="J14" i="12"/>
  <c r="J15" i="12"/>
  <c r="J16" i="12"/>
  <c r="J17" i="12"/>
  <c r="J18" i="12"/>
  <c r="J19" i="12"/>
  <c r="J20" i="12"/>
  <c r="J21" i="12"/>
  <c r="J22" i="12"/>
  <c r="J23" i="12"/>
  <c r="J24" i="12"/>
  <c r="J25" i="12"/>
  <c r="J3" i="12"/>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16" i="3"/>
  <c r="D49" i="4" l="1"/>
  <c r="D50" i="4"/>
  <c r="D51" i="4"/>
  <c r="D30" i="4"/>
  <c r="D31" i="4"/>
  <c r="D32" i="4"/>
  <c r="D33" i="4"/>
  <c r="D34" i="4"/>
  <c r="D35" i="4"/>
  <c r="D36" i="4"/>
  <c r="D37" i="4"/>
  <c r="D38" i="4"/>
  <c r="D39" i="4"/>
  <c r="D40" i="4"/>
  <c r="D41" i="4"/>
  <c r="D42" i="4"/>
  <c r="D43" i="4"/>
  <c r="D44" i="4"/>
  <c r="D45" i="4"/>
  <c r="D46" i="4"/>
  <c r="D47" i="4"/>
  <c r="D48" i="4"/>
  <c r="D29" i="4"/>
  <c r="F534" i="3"/>
  <c r="F535" i="3"/>
  <c r="F536" i="3"/>
  <c r="F537" i="3"/>
  <c r="F538" i="3"/>
  <c r="F517" i="3"/>
  <c r="F518" i="3"/>
  <c r="F519" i="3"/>
  <c r="F520" i="3"/>
  <c r="F521" i="3"/>
  <c r="F522" i="3"/>
  <c r="F523" i="3"/>
  <c r="F524" i="3"/>
  <c r="F525" i="3"/>
  <c r="F526" i="3"/>
  <c r="F527" i="3"/>
  <c r="F528" i="3"/>
  <c r="F529" i="3"/>
  <c r="F530" i="3"/>
  <c r="F531" i="3"/>
  <c r="F532" i="3"/>
  <c r="F533" i="3"/>
  <c r="F516" i="3"/>
  <c r="G30" i="4" l="1"/>
  <c r="G31" i="4"/>
  <c r="G32" i="4"/>
  <c r="G29" i="4"/>
  <c r="M527" i="3"/>
  <c r="M528" i="3"/>
  <c r="M529" i="3"/>
  <c r="M526" i="3"/>
  <c r="M523" i="3"/>
  <c r="M524" i="3"/>
  <c r="M525" i="3"/>
  <c r="M522" i="3"/>
  <c r="M517" i="3"/>
  <c r="M518" i="3"/>
  <c r="M519" i="3"/>
  <c r="M520" i="3"/>
  <c r="M521" i="3"/>
  <c r="M516" i="3"/>
  <c r="L517" i="3"/>
  <c r="L518" i="3"/>
  <c r="L516" i="3"/>
  <c r="E711" i="3"/>
  <c r="E704" i="3"/>
  <c r="E705" i="3"/>
  <c r="E706" i="3"/>
  <c r="E707" i="3"/>
  <c r="E708" i="3"/>
  <c r="E709" i="3"/>
  <c r="E710" i="3"/>
  <c r="E697" i="3"/>
  <c r="E698" i="3"/>
  <c r="E699" i="3"/>
  <c r="E700" i="3"/>
  <c r="E701" i="3"/>
  <c r="E702" i="3"/>
  <c r="E703" i="3"/>
  <c r="E692" i="3"/>
  <c r="E693" i="3"/>
  <c r="E694" i="3"/>
  <c r="E695" i="3"/>
  <c r="E696" i="3"/>
  <c r="E683" i="3"/>
  <c r="E684" i="3"/>
  <c r="E685" i="3"/>
  <c r="E686" i="3"/>
  <c r="E687" i="3"/>
  <c r="E688" i="3"/>
  <c r="E689" i="3"/>
  <c r="E690" i="3"/>
  <c r="E691" i="3"/>
  <c r="E672" i="3"/>
  <c r="E673" i="3"/>
  <c r="E674" i="3"/>
  <c r="E675" i="3"/>
  <c r="E676" i="3"/>
  <c r="E677" i="3"/>
  <c r="E678" i="3"/>
  <c r="E679" i="3"/>
  <c r="E680" i="3"/>
  <c r="E681" i="3"/>
  <c r="E682"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17" i="3"/>
  <c r="E518" i="3"/>
  <c r="E519" i="3"/>
  <c r="E520" i="3"/>
  <c r="E521" i="3"/>
  <c r="E522" i="3"/>
  <c r="E523" i="3"/>
  <c r="E524" i="3"/>
  <c r="E525" i="3"/>
  <c r="E516" i="3"/>
  <c r="D16" i="1"/>
  <c r="D15" i="1"/>
  <c r="F13" i="1" l="1"/>
  <c r="I13" i="1"/>
  <c r="AB16" i="3" l="1"/>
  <c r="O17" i="4" l="1"/>
  <c r="O18" i="4"/>
  <c r="O19" i="4"/>
  <c r="O20" i="4"/>
  <c r="O21" i="4"/>
  <c r="O22" i="4"/>
  <c r="O23" i="4"/>
  <c r="O24" i="4"/>
  <c r="O25" i="4"/>
  <c r="O16" i="4"/>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17"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AA507" i="3"/>
  <c r="AA508" i="3"/>
  <c r="AA509" i="3"/>
  <c r="AA510" i="3"/>
  <c r="AA511" i="3"/>
  <c r="AA512" i="3"/>
  <c r="AA513" i="3"/>
  <c r="AA514" i="3"/>
  <c r="AA16" i="3"/>
  <c r="F12" i="1"/>
  <c r="I12" i="1"/>
  <c r="F10" i="1"/>
  <c r="I10" i="1"/>
  <c r="D17" i="11" l="1"/>
  <c r="D10" i="11"/>
  <c r="D9" i="11"/>
  <c r="K1" i="10" l="1"/>
  <c r="U16" i="3" l="1"/>
  <c r="S16" i="3" l="1"/>
  <c r="S510" i="3"/>
  <c r="S509" i="3"/>
  <c r="S508" i="3"/>
  <c r="S507" i="3"/>
  <c r="S506" i="3"/>
  <c r="S505" i="3"/>
  <c r="S504" i="3"/>
  <c r="S503" i="3"/>
  <c r="S502" i="3"/>
  <c r="S501" i="3"/>
  <c r="S500" i="3"/>
  <c r="S499" i="3"/>
  <c r="S498" i="3"/>
  <c r="S497" i="3"/>
  <c r="S496" i="3"/>
  <c r="S495" i="3"/>
  <c r="S494" i="3"/>
  <c r="S493" i="3"/>
  <c r="S492" i="3"/>
  <c r="S491" i="3"/>
  <c r="S490" i="3"/>
  <c r="S489" i="3"/>
  <c r="S488" i="3"/>
  <c r="S487" i="3"/>
  <c r="S486" i="3"/>
  <c r="S485" i="3"/>
  <c r="S484" i="3"/>
  <c r="S483" i="3"/>
  <c r="S482" i="3"/>
  <c r="S481" i="3"/>
  <c r="S480" i="3"/>
  <c r="S479" i="3"/>
  <c r="S478" i="3"/>
  <c r="S477" i="3"/>
  <c r="S476" i="3"/>
  <c r="S475" i="3"/>
  <c r="S474" i="3"/>
  <c r="S473" i="3"/>
  <c r="S472" i="3"/>
  <c r="S471" i="3"/>
  <c r="S470" i="3"/>
  <c r="S469" i="3"/>
  <c r="S468" i="3"/>
  <c r="S467" i="3"/>
  <c r="S466" i="3"/>
  <c r="S465" i="3"/>
  <c r="S464" i="3"/>
  <c r="S463" i="3"/>
  <c r="S462" i="3"/>
  <c r="S461" i="3"/>
  <c r="S460" i="3"/>
  <c r="S459" i="3"/>
  <c r="S458" i="3"/>
  <c r="S457" i="3"/>
  <c r="S456" i="3"/>
  <c r="S455" i="3"/>
  <c r="S454" i="3"/>
  <c r="S453" i="3"/>
  <c r="S452" i="3"/>
  <c r="S451" i="3"/>
  <c r="S450" i="3"/>
  <c r="S449" i="3"/>
  <c r="S448" i="3"/>
  <c r="S447" i="3"/>
  <c r="S446" i="3"/>
  <c r="S445" i="3"/>
  <c r="S444" i="3"/>
  <c r="S443" i="3"/>
  <c r="S442" i="3"/>
  <c r="S441" i="3"/>
  <c r="S440" i="3"/>
  <c r="S439" i="3"/>
  <c r="S438" i="3"/>
  <c r="S437" i="3"/>
  <c r="S436" i="3"/>
  <c r="S435" i="3"/>
  <c r="S434" i="3"/>
  <c r="S433" i="3"/>
  <c r="S432" i="3"/>
  <c r="S431" i="3"/>
  <c r="S430" i="3"/>
  <c r="S429" i="3"/>
  <c r="S428" i="3"/>
  <c r="S427" i="3"/>
  <c r="S426" i="3"/>
  <c r="S425" i="3"/>
  <c r="S424" i="3"/>
  <c r="S423" i="3"/>
  <c r="S422" i="3"/>
  <c r="S421" i="3"/>
  <c r="S420" i="3"/>
  <c r="S419" i="3"/>
  <c r="S418" i="3"/>
  <c r="S417" i="3"/>
  <c r="S416" i="3"/>
  <c r="S415" i="3"/>
  <c r="S414" i="3"/>
  <c r="S413" i="3"/>
  <c r="S412" i="3"/>
  <c r="S411" i="3"/>
  <c r="S410" i="3"/>
  <c r="S409" i="3"/>
  <c r="S408" i="3"/>
  <c r="S407" i="3"/>
  <c r="S406" i="3"/>
  <c r="S405" i="3"/>
  <c r="S404" i="3"/>
  <c r="S403" i="3"/>
  <c r="S402" i="3"/>
  <c r="S401" i="3"/>
  <c r="S400" i="3"/>
  <c r="S399" i="3"/>
  <c r="S398" i="3"/>
  <c r="S397" i="3"/>
  <c r="S396" i="3"/>
  <c r="S395" i="3"/>
  <c r="S394" i="3"/>
  <c r="S393" i="3"/>
  <c r="S392" i="3"/>
  <c r="S391" i="3"/>
  <c r="S390" i="3"/>
  <c r="S389" i="3"/>
  <c r="S388" i="3"/>
  <c r="S387" i="3"/>
  <c r="S386" i="3"/>
  <c r="S385" i="3"/>
  <c r="S384" i="3"/>
  <c r="S383" i="3"/>
  <c r="S382" i="3"/>
  <c r="S381" i="3"/>
  <c r="S380" i="3"/>
  <c r="S379" i="3"/>
  <c r="S378" i="3"/>
  <c r="S377" i="3"/>
  <c r="S376" i="3"/>
  <c r="S375" i="3"/>
  <c r="S374" i="3"/>
  <c r="S373" i="3"/>
  <c r="S372" i="3"/>
  <c r="S371" i="3"/>
  <c r="S370" i="3"/>
  <c r="S369" i="3"/>
  <c r="S368" i="3"/>
  <c r="S367" i="3"/>
  <c r="S366" i="3"/>
  <c r="S365" i="3"/>
  <c r="S364" i="3"/>
  <c r="S363" i="3"/>
  <c r="S362" i="3"/>
  <c r="S361" i="3"/>
  <c r="S360" i="3"/>
  <c r="S359" i="3"/>
  <c r="S358" i="3"/>
  <c r="S357" i="3"/>
  <c r="S356" i="3"/>
  <c r="S355" i="3"/>
  <c r="S354" i="3"/>
  <c r="S353" i="3"/>
  <c r="S352" i="3"/>
  <c r="S351" i="3"/>
  <c r="S350" i="3"/>
  <c r="S349" i="3"/>
  <c r="S348" i="3"/>
  <c r="S347" i="3"/>
  <c r="S346" i="3"/>
  <c r="S345" i="3"/>
  <c r="S344" i="3"/>
  <c r="S343" i="3"/>
  <c r="S342" i="3"/>
  <c r="S341" i="3"/>
  <c r="S340" i="3"/>
  <c r="S339" i="3"/>
  <c r="S338" i="3"/>
  <c r="S337" i="3"/>
  <c r="S336" i="3"/>
  <c r="S335" i="3"/>
  <c r="S334" i="3"/>
  <c r="S333" i="3"/>
  <c r="S332" i="3"/>
  <c r="S331" i="3"/>
  <c r="S330" i="3"/>
  <c r="S329" i="3"/>
  <c r="S328" i="3"/>
  <c r="S327" i="3"/>
  <c r="S326" i="3"/>
  <c r="S325" i="3"/>
  <c r="S324" i="3"/>
  <c r="S323" i="3"/>
  <c r="S322" i="3"/>
  <c r="S321" i="3"/>
  <c r="S161" i="3"/>
  <c r="S160" i="3"/>
  <c r="S159" i="3"/>
  <c r="S158" i="3"/>
  <c r="S157" i="3"/>
  <c r="S156" i="3"/>
  <c r="S155" i="3"/>
  <c r="S154" i="3"/>
  <c r="S153" i="3"/>
  <c r="A312" i="14" l="1"/>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Y6" i="7" l="1"/>
  <c r="E6" i="8" l="1"/>
  <c r="E5" i="8"/>
  <c r="L17" i="4" l="1"/>
  <c r="L18" i="4"/>
  <c r="L19" i="4"/>
  <c r="L20" i="4"/>
  <c r="L21" i="4"/>
  <c r="L22" i="4"/>
  <c r="L23" i="4"/>
  <c r="L24" i="4"/>
  <c r="L25" i="4"/>
  <c r="L16" i="4"/>
  <c r="D20" i="11" l="1"/>
  <c r="D19" i="11"/>
  <c r="K17" i="4"/>
  <c r="K18" i="4"/>
  <c r="K19" i="4"/>
  <c r="K20" i="4"/>
  <c r="K21" i="4"/>
  <c r="K22" i="4"/>
  <c r="K23" i="4"/>
  <c r="K24" i="4"/>
  <c r="K25" i="4"/>
  <c r="K16" i="4"/>
  <c r="D16" i="11" l="1"/>
  <c r="N25" i="4" l="1"/>
  <c r="N24" i="4"/>
  <c r="N23" i="4"/>
  <c r="N22" i="4"/>
  <c r="N21" i="4"/>
  <c r="N20" i="4"/>
  <c r="N19" i="4"/>
  <c r="N18" i="4"/>
  <c r="N17" i="4"/>
  <c r="N16" i="4"/>
  <c r="C3" i="12" l="1"/>
  <c r="C33" i="12"/>
  <c r="D33" i="12" s="1"/>
  <c r="C34" i="12"/>
  <c r="D34" i="12" s="1"/>
  <c r="C35" i="12"/>
  <c r="D35" i="12" s="1"/>
  <c r="C36" i="12"/>
  <c r="D36" i="12" s="1"/>
  <c r="C37" i="12"/>
  <c r="D37" i="12" s="1"/>
  <c r="C38" i="12"/>
  <c r="D38" i="12" s="1"/>
  <c r="C39" i="12"/>
  <c r="D39" i="12" s="1"/>
  <c r="C40" i="12"/>
  <c r="D40" i="12" s="1"/>
  <c r="C41" i="12"/>
  <c r="D41" i="12" s="1"/>
  <c r="C42" i="12"/>
  <c r="D42" i="12" s="1"/>
  <c r="C43" i="12"/>
  <c r="D43" i="12" s="1"/>
  <c r="C44" i="12"/>
  <c r="D44" i="12" s="1"/>
  <c r="C45" i="12"/>
  <c r="D45" i="12" s="1"/>
  <c r="C46" i="12"/>
  <c r="D46" i="12" s="1"/>
  <c r="C47" i="12"/>
  <c r="D47" i="12" s="1"/>
  <c r="C48" i="12"/>
  <c r="D48" i="12" s="1"/>
  <c r="C49" i="12"/>
  <c r="D49" i="12" s="1"/>
  <c r="C50" i="12"/>
  <c r="D50" i="12" s="1"/>
  <c r="C51" i="12"/>
  <c r="D51" i="12" s="1"/>
  <c r="C52" i="12"/>
  <c r="D52" i="12" s="1"/>
  <c r="C53" i="12"/>
  <c r="D53" i="12" s="1"/>
  <c r="C54" i="12"/>
  <c r="D54" i="12" s="1"/>
  <c r="C55" i="12"/>
  <c r="D55" i="12" s="1"/>
  <c r="C56" i="12"/>
  <c r="D56" i="12" s="1"/>
  <c r="C57" i="12"/>
  <c r="D57" i="12" s="1"/>
  <c r="C58" i="12"/>
  <c r="D58" i="12" s="1"/>
  <c r="C59" i="12"/>
  <c r="D59" i="12" s="1"/>
  <c r="C60" i="12"/>
  <c r="D60" i="12" s="1"/>
  <c r="C61" i="12"/>
  <c r="D61" i="12" s="1"/>
  <c r="C62" i="12"/>
  <c r="D62" i="12" s="1"/>
  <c r="C63" i="12"/>
  <c r="D63" i="12" s="1"/>
  <c r="C64" i="12"/>
  <c r="D64" i="12" s="1"/>
  <c r="C65" i="12"/>
  <c r="D65" i="12" s="1"/>
  <c r="C66" i="12"/>
  <c r="D66" i="12" s="1"/>
  <c r="C67" i="12"/>
  <c r="D67" i="12" s="1"/>
  <c r="C68" i="12"/>
  <c r="D68" i="12" s="1"/>
  <c r="C69" i="12"/>
  <c r="D69" i="12" s="1"/>
  <c r="C70" i="12"/>
  <c r="D70" i="12" s="1"/>
  <c r="C71" i="12"/>
  <c r="D71" i="12" s="1"/>
  <c r="C72" i="12"/>
  <c r="D72" i="12" s="1"/>
  <c r="C73" i="12"/>
  <c r="D73" i="12" s="1"/>
  <c r="C74" i="12"/>
  <c r="D74" i="12" s="1"/>
  <c r="C75" i="12"/>
  <c r="D75" i="12" s="1"/>
  <c r="C76" i="12"/>
  <c r="D76" i="12" s="1"/>
  <c r="C77" i="12"/>
  <c r="D77" i="12" s="1"/>
  <c r="C78" i="12"/>
  <c r="D78" i="12" s="1"/>
  <c r="C79" i="12"/>
  <c r="D79" i="12" s="1"/>
  <c r="C80" i="12"/>
  <c r="D80" i="12" s="1"/>
  <c r="C81" i="12"/>
  <c r="D81" i="12" s="1"/>
  <c r="C82" i="12"/>
  <c r="D82" i="12" s="1"/>
  <c r="C83" i="12"/>
  <c r="D83" i="12" s="1"/>
  <c r="C84" i="12"/>
  <c r="D84" i="12" s="1"/>
  <c r="C85" i="12"/>
  <c r="D85" i="12" s="1"/>
  <c r="C86" i="12"/>
  <c r="D86" i="12" s="1"/>
  <c r="C87" i="12"/>
  <c r="D87" i="12" s="1"/>
  <c r="C88" i="12"/>
  <c r="D88" i="12" s="1"/>
  <c r="C89" i="12"/>
  <c r="D89" i="12" s="1"/>
  <c r="C90" i="12"/>
  <c r="D90" i="12" s="1"/>
  <c r="C91" i="12"/>
  <c r="D91" i="12" s="1"/>
  <c r="C92" i="12"/>
  <c r="D92" i="12" s="1"/>
  <c r="C93" i="12"/>
  <c r="D93" i="12" s="1"/>
  <c r="C94" i="12"/>
  <c r="D94" i="12" s="1"/>
  <c r="C95" i="12"/>
  <c r="D95" i="12" s="1"/>
  <c r="C96" i="12"/>
  <c r="D96" i="12" s="1"/>
  <c r="C97" i="12"/>
  <c r="D97" i="12" s="1"/>
  <c r="C98" i="12"/>
  <c r="D98" i="12" s="1"/>
  <c r="C99" i="12"/>
  <c r="D99" i="12" s="1"/>
  <c r="C100" i="12"/>
  <c r="D100" i="12" s="1"/>
  <c r="C101" i="12"/>
  <c r="D101" i="12" s="1"/>
  <c r="C102" i="12"/>
  <c r="D102" i="12" s="1"/>
  <c r="C103" i="12"/>
  <c r="D103" i="12" s="1"/>
  <c r="C104" i="12"/>
  <c r="D104" i="12" s="1"/>
  <c r="C105" i="12"/>
  <c r="D105" i="12" s="1"/>
  <c r="C106" i="12"/>
  <c r="D106" i="12" s="1"/>
  <c r="C107" i="12"/>
  <c r="D107" i="12" s="1"/>
  <c r="C108" i="12"/>
  <c r="D108" i="12" s="1"/>
  <c r="C109" i="12"/>
  <c r="D109" i="12" s="1"/>
  <c r="C110" i="12"/>
  <c r="D110" i="12" s="1"/>
  <c r="C111" i="12"/>
  <c r="D111" i="12" s="1"/>
  <c r="C112" i="12"/>
  <c r="D112" i="12" s="1"/>
  <c r="C113" i="12"/>
  <c r="D113" i="12" s="1"/>
  <c r="C114" i="12"/>
  <c r="D114" i="12" s="1"/>
  <c r="C115" i="12"/>
  <c r="D115" i="12" s="1"/>
  <c r="C116" i="12"/>
  <c r="F116" i="12" s="1"/>
  <c r="C117" i="12"/>
  <c r="C118" i="12"/>
  <c r="D118" i="12" s="1"/>
  <c r="C119" i="12"/>
  <c r="D119" i="12" s="1"/>
  <c r="C120" i="12"/>
  <c r="D120" i="12" s="1"/>
  <c r="C121" i="12"/>
  <c r="D121" i="12" s="1"/>
  <c r="C122" i="12"/>
  <c r="D122" i="12" s="1"/>
  <c r="C123" i="12"/>
  <c r="D123" i="12" s="1"/>
  <c r="C124" i="12"/>
  <c r="E124" i="12" s="1"/>
  <c r="C125" i="12"/>
  <c r="D125" i="12" s="1"/>
  <c r="C126" i="12"/>
  <c r="E126" i="12" s="1"/>
  <c r="C127" i="12"/>
  <c r="D127" i="12" s="1"/>
  <c r="C128" i="12"/>
  <c r="D128" i="12" s="1"/>
  <c r="C129" i="12"/>
  <c r="D129" i="12" s="1"/>
  <c r="C130" i="12"/>
  <c r="D130" i="12" s="1"/>
  <c r="C131" i="12"/>
  <c r="D131" i="12" s="1"/>
  <c r="C132" i="12"/>
  <c r="E132" i="12" s="1"/>
  <c r="C133" i="12"/>
  <c r="D133" i="12" s="1"/>
  <c r="C134" i="12"/>
  <c r="E134" i="12" s="1"/>
  <c r="C135" i="12"/>
  <c r="D135" i="12" s="1"/>
  <c r="C136" i="12"/>
  <c r="D136" i="12" s="1"/>
  <c r="C137" i="12"/>
  <c r="E137" i="12" s="1"/>
  <c r="C138" i="12"/>
  <c r="D138" i="12" s="1"/>
  <c r="C139" i="12"/>
  <c r="D139" i="12" s="1"/>
  <c r="C140" i="12"/>
  <c r="D140" i="12" s="1"/>
  <c r="C141" i="12"/>
  <c r="D141" i="12" s="1"/>
  <c r="C142" i="12"/>
  <c r="E142" i="12" s="1"/>
  <c r="C143" i="12"/>
  <c r="D143" i="12" s="1"/>
  <c r="C144" i="12"/>
  <c r="D144" i="12" s="1"/>
  <c r="C145" i="12"/>
  <c r="D145" i="12" s="1"/>
  <c r="C146" i="12"/>
  <c r="F146" i="12" s="1"/>
  <c r="C147" i="12"/>
  <c r="C148" i="12"/>
  <c r="C149" i="12"/>
  <c r="D149" i="12" s="1"/>
  <c r="C150" i="12"/>
  <c r="F150" i="12" s="1"/>
  <c r="C151" i="12"/>
  <c r="D151" i="12" s="1"/>
  <c r="C152" i="12"/>
  <c r="F152" i="12" s="1"/>
  <c r="C153" i="12"/>
  <c r="D153" i="12" s="1"/>
  <c r="C154" i="12"/>
  <c r="F154" i="12" s="1"/>
  <c r="C155" i="12"/>
  <c r="C156" i="12"/>
  <c r="D156" i="12" s="1"/>
  <c r="C157" i="12"/>
  <c r="C158" i="12"/>
  <c r="F158" i="12" s="1"/>
  <c r="C159" i="12"/>
  <c r="C160" i="12"/>
  <c r="D160" i="12" s="1"/>
  <c r="C161" i="12"/>
  <c r="E161" i="12" s="1"/>
  <c r="C162" i="12"/>
  <c r="D162" i="12" s="1"/>
  <c r="C163" i="12"/>
  <c r="F163" i="12" s="1"/>
  <c r="C164" i="12"/>
  <c r="F164" i="12" s="1"/>
  <c r="C165" i="12"/>
  <c r="F165" i="12" s="1"/>
  <c r="C166" i="12"/>
  <c r="F166" i="12" s="1"/>
  <c r="C167" i="12"/>
  <c r="F167" i="12" s="1"/>
  <c r="C168" i="12"/>
  <c r="D168" i="12" s="1"/>
  <c r="C169" i="12"/>
  <c r="E169" i="12" s="1"/>
  <c r="C170" i="12"/>
  <c r="F170" i="12" s="1"/>
  <c r="C171" i="12"/>
  <c r="D171" i="12" s="1"/>
  <c r="C172" i="12"/>
  <c r="D172" i="12" s="1"/>
  <c r="C173" i="12"/>
  <c r="D173" i="12" s="1"/>
  <c r="C174" i="12"/>
  <c r="D174" i="12" s="1"/>
  <c r="C175" i="12"/>
  <c r="D175" i="12" s="1"/>
  <c r="C176" i="12"/>
  <c r="F176" i="12" s="1"/>
  <c r="C177" i="12"/>
  <c r="E177" i="12" s="1"/>
  <c r="C178" i="12"/>
  <c r="C179" i="12"/>
  <c r="D179" i="12" s="1"/>
  <c r="C180" i="12"/>
  <c r="F180" i="12" s="1"/>
  <c r="C181" i="12"/>
  <c r="D181" i="12" s="1"/>
  <c r="C182" i="12"/>
  <c r="F182" i="12" s="1"/>
  <c r="C183" i="12"/>
  <c r="D183" i="12" s="1"/>
  <c r="C184" i="12"/>
  <c r="F184" i="12" s="1"/>
  <c r="C185" i="12"/>
  <c r="E185" i="12" s="1"/>
  <c r="C186" i="12"/>
  <c r="C187" i="12"/>
  <c r="C188" i="12"/>
  <c r="F188" i="12" s="1"/>
  <c r="C189" i="12"/>
  <c r="C190" i="12"/>
  <c r="F190" i="12" s="1"/>
  <c r="C191" i="12"/>
  <c r="D191" i="12" s="1"/>
  <c r="C192" i="12"/>
  <c r="F192" i="12" s="1"/>
  <c r="C193" i="12"/>
  <c r="E193" i="12" s="1"/>
  <c r="C194" i="12"/>
  <c r="C195" i="12"/>
  <c r="D195" i="12" s="1"/>
  <c r="C196" i="12"/>
  <c r="F196" i="12" s="1"/>
  <c r="C197" i="12"/>
  <c r="D197" i="12" s="1"/>
  <c r="C198" i="12"/>
  <c r="F198" i="12" s="1"/>
  <c r="C199" i="12"/>
  <c r="D199" i="12" s="1"/>
  <c r="C200" i="12"/>
  <c r="F200" i="12" s="1"/>
  <c r="C201" i="12"/>
  <c r="E201" i="12" s="1"/>
  <c r="C202" i="12"/>
  <c r="C203" i="12"/>
  <c r="C204" i="12"/>
  <c r="D204" i="12" s="1"/>
  <c r="C205" i="12"/>
  <c r="D205" i="12" s="1"/>
  <c r="C206" i="12"/>
  <c r="F206" i="12" s="1"/>
  <c r="C207" i="12"/>
  <c r="D207" i="12" s="1"/>
  <c r="C208" i="12"/>
  <c r="D208" i="12" s="1"/>
  <c r="C209" i="12"/>
  <c r="D209" i="12" s="1"/>
  <c r="C210" i="12"/>
  <c r="D210" i="12" s="1"/>
  <c r="C211" i="12"/>
  <c r="E211" i="12" s="1"/>
  <c r="C212" i="12"/>
  <c r="D212" i="12" s="1"/>
  <c r="C213" i="12"/>
  <c r="D213" i="12" s="1"/>
  <c r="C214" i="12"/>
  <c r="F214" i="12" s="1"/>
  <c r="C215" i="12"/>
  <c r="C216" i="12"/>
  <c r="D216" i="12" s="1"/>
  <c r="C217" i="12"/>
  <c r="D217" i="12" s="1"/>
  <c r="C218" i="12"/>
  <c r="C219" i="12"/>
  <c r="D219" i="12" s="1"/>
  <c r="C220" i="12"/>
  <c r="D220" i="12" s="1"/>
  <c r="C221" i="12"/>
  <c r="D221" i="12" s="1"/>
  <c r="C222" i="12"/>
  <c r="F222" i="12" s="1"/>
  <c r="C223" i="12"/>
  <c r="C224" i="12"/>
  <c r="D224" i="12" s="1"/>
  <c r="C225" i="12"/>
  <c r="D225" i="12" s="1"/>
  <c r="C226" i="12"/>
  <c r="C227" i="12"/>
  <c r="C228" i="12"/>
  <c r="D228" i="12" s="1"/>
  <c r="C229" i="12"/>
  <c r="D229" i="12" s="1"/>
  <c r="C230" i="12"/>
  <c r="F230" i="12" s="1"/>
  <c r="C231" i="12"/>
  <c r="D231" i="12" s="1"/>
  <c r="C232" i="12"/>
  <c r="D232" i="12" s="1"/>
  <c r="C233" i="12"/>
  <c r="D233" i="12" s="1"/>
  <c r="C234" i="12"/>
  <c r="F234" i="12" s="1"/>
  <c r="C235" i="12"/>
  <c r="D235" i="12" s="1"/>
  <c r="C236" i="12"/>
  <c r="D236" i="12" s="1"/>
  <c r="C237" i="12"/>
  <c r="D237" i="12" s="1"/>
  <c r="C238" i="12"/>
  <c r="D238" i="12" s="1"/>
  <c r="C239" i="12"/>
  <c r="C240" i="12"/>
  <c r="D240" i="12" s="1"/>
  <c r="C241" i="12"/>
  <c r="D241" i="12" s="1"/>
  <c r="C242" i="12"/>
  <c r="C243" i="12"/>
  <c r="C244" i="12"/>
  <c r="D244" i="12" s="1"/>
  <c r="C245" i="12"/>
  <c r="D245" i="12" s="1"/>
  <c r="C246" i="12"/>
  <c r="F246" i="12" s="1"/>
  <c r="C247" i="12"/>
  <c r="D247" i="12" s="1"/>
  <c r="C248" i="12"/>
  <c r="D248" i="12" s="1"/>
  <c r="C249" i="12"/>
  <c r="D249" i="12" s="1"/>
  <c r="C250" i="12"/>
  <c r="F250" i="12" s="1"/>
  <c r="C251" i="12"/>
  <c r="C252" i="12"/>
  <c r="D252" i="12" s="1"/>
  <c r="C253" i="12"/>
  <c r="D253" i="12" s="1"/>
  <c r="C254" i="12"/>
  <c r="F254" i="12" s="1"/>
  <c r="C255" i="12"/>
  <c r="D255" i="12" s="1"/>
  <c r="C256" i="12"/>
  <c r="D256" i="12" s="1"/>
  <c r="C257" i="12"/>
  <c r="D257" i="12" s="1"/>
  <c r="C258" i="12"/>
  <c r="D258" i="12" s="1"/>
  <c r="C259" i="12"/>
  <c r="F259" i="12" s="1"/>
  <c r="C260" i="12"/>
  <c r="E260" i="12" s="1"/>
  <c r="C261" i="12"/>
  <c r="E261" i="12" s="1"/>
  <c r="C262" i="12"/>
  <c r="E262" i="12" s="1"/>
  <c r="C263" i="12"/>
  <c r="E263" i="12" s="1"/>
  <c r="C264" i="12"/>
  <c r="E264" i="12" s="1"/>
  <c r="C265" i="12"/>
  <c r="E265" i="12" s="1"/>
  <c r="C266" i="12"/>
  <c r="E266" i="12" s="1"/>
  <c r="C267" i="12"/>
  <c r="E267" i="12" s="1"/>
  <c r="C268" i="12"/>
  <c r="E268" i="12" s="1"/>
  <c r="C269" i="12"/>
  <c r="E269" i="12" s="1"/>
  <c r="C270" i="12"/>
  <c r="E270" i="12" s="1"/>
  <c r="C271" i="12"/>
  <c r="C272" i="12"/>
  <c r="E272" i="12" s="1"/>
  <c r="C273" i="12"/>
  <c r="E273" i="12" s="1"/>
  <c r="C274" i="12"/>
  <c r="E274" i="12" s="1"/>
  <c r="C275" i="12"/>
  <c r="C276" i="12"/>
  <c r="E276" i="12" s="1"/>
  <c r="C277" i="12"/>
  <c r="E277" i="12" s="1"/>
  <c r="C278" i="12"/>
  <c r="E278" i="12" s="1"/>
  <c r="C279" i="12"/>
  <c r="C280" i="12"/>
  <c r="E280" i="12" s="1"/>
  <c r="C281" i="12"/>
  <c r="E281" i="12" s="1"/>
  <c r="C282" i="12"/>
  <c r="E282" i="12" s="1"/>
  <c r="C283" i="12"/>
  <c r="C284" i="12"/>
  <c r="E284" i="12" s="1"/>
  <c r="C285" i="12"/>
  <c r="E285" i="12" s="1"/>
  <c r="C286" i="12"/>
  <c r="E286" i="12" s="1"/>
  <c r="C287" i="12"/>
  <c r="C288" i="12"/>
  <c r="E288" i="12" s="1"/>
  <c r="C289" i="12"/>
  <c r="E289" i="12" s="1"/>
  <c r="C290" i="12"/>
  <c r="E290" i="12" s="1"/>
  <c r="C291" i="12"/>
  <c r="C292" i="12"/>
  <c r="C293" i="12"/>
  <c r="C294" i="12"/>
  <c r="D294" i="12" s="1"/>
  <c r="C295" i="12"/>
  <c r="C296" i="12"/>
  <c r="C297" i="12"/>
  <c r="C298" i="12"/>
  <c r="D298" i="12" s="1"/>
  <c r="C299" i="12"/>
  <c r="C300" i="12"/>
  <c r="C301" i="12"/>
  <c r="C302" i="12"/>
  <c r="D302" i="12" s="1"/>
  <c r="C303" i="12"/>
  <c r="C304" i="12"/>
  <c r="C305" i="12"/>
  <c r="C306" i="12"/>
  <c r="E306" i="12" s="1"/>
  <c r="C307" i="12"/>
  <c r="C308" i="12"/>
  <c r="E308" i="12" s="1"/>
  <c r="C309" i="12"/>
  <c r="D309" i="12" s="1"/>
  <c r="C310" i="12"/>
  <c r="E310" i="12" s="1"/>
  <c r="C311" i="12"/>
  <c r="C312" i="12"/>
  <c r="E312" i="12" s="1"/>
  <c r="C313" i="12"/>
  <c r="D313" i="12" s="1"/>
  <c r="C314" i="12"/>
  <c r="E314" i="12" s="1"/>
  <c r="C315" i="12"/>
  <c r="C316" i="12"/>
  <c r="E316" i="12" s="1"/>
  <c r="C317" i="12"/>
  <c r="D317" i="12" s="1"/>
  <c r="C318" i="12"/>
  <c r="E318" i="12" s="1"/>
  <c r="C319" i="12"/>
  <c r="C320" i="12"/>
  <c r="E320" i="12" s="1"/>
  <c r="C321" i="12"/>
  <c r="D321" i="12" s="1"/>
  <c r="C322" i="12"/>
  <c r="E322" i="12" s="1"/>
  <c r="C323" i="12"/>
  <c r="C324" i="12"/>
  <c r="E324" i="12" s="1"/>
  <c r="C325" i="12"/>
  <c r="D325" i="12" s="1"/>
  <c r="C326" i="12"/>
  <c r="E326" i="12" s="1"/>
  <c r="C327" i="12"/>
  <c r="C328" i="12"/>
  <c r="F328" i="12" s="1"/>
  <c r="C329" i="12"/>
  <c r="D329" i="12" s="1"/>
  <c r="C330" i="12"/>
  <c r="D330" i="12" s="1"/>
  <c r="C331" i="12"/>
  <c r="C332" i="12"/>
  <c r="F332" i="12" s="1"/>
  <c r="C333" i="12"/>
  <c r="D333" i="12" s="1"/>
  <c r="C334" i="12"/>
  <c r="D334" i="12" s="1"/>
  <c r="C335" i="12"/>
  <c r="C336" i="12"/>
  <c r="F336" i="12" s="1"/>
  <c r="C337" i="12"/>
  <c r="D337" i="12" s="1"/>
  <c r="C338" i="12"/>
  <c r="D338" i="12" s="1"/>
  <c r="C339" i="12"/>
  <c r="C340" i="12"/>
  <c r="F340" i="12" s="1"/>
  <c r="C341" i="12"/>
  <c r="D341" i="12" s="1"/>
  <c r="C342" i="12"/>
  <c r="D342" i="12" s="1"/>
  <c r="C343" i="12"/>
  <c r="C344" i="12"/>
  <c r="F344" i="12" s="1"/>
  <c r="C345" i="12"/>
  <c r="D345" i="12" s="1"/>
  <c r="C346" i="12"/>
  <c r="D346" i="12" s="1"/>
  <c r="C347" i="12"/>
  <c r="C348" i="12"/>
  <c r="F348" i="12" s="1"/>
  <c r="C349" i="12"/>
  <c r="D349" i="12" s="1"/>
  <c r="C350" i="12"/>
  <c r="D350" i="12" s="1"/>
  <c r="C351" i="12"/>
  <c r="C352" i="12"/>
  <c r="F352" i="12" s="1"/>
  <c r="C353" i="12"/>
  <c r="D353" i="12" s="1"/>
  <c r="C354" i="12"/>
  <c r="D354" i="12" s="1"/>
  <c r="C355" i="12"/>
  <c r="C356" i="12"/>
  <c r="F356" i="12" s="1"/>
  <c r="C357" i="12"/>
  <c r="D357" i="12" s="1"/>
  <c r="C358" i="12"/>
  <c r="D358" i="12" s="1"/>
  <c r="C359" i="12"/>
  <c r="C360" i="12"/>
  <c r="F360" i="12" s="1"/>
  <c r="C361" i="12"/>
  <c r="D361" i="12" s="1"/>
  <c r="C362" i="12"/>
  <c r="D362" i="12" s="1"/>
  <c r="C363" i="12"/>
  <c r="C364" i="12"/>
  <c r="F364" i="12" s="1"/>
  <c r="C365" i="12"/>
  <c r="D365" i="12" s="1"/>
  <c r="C366" i="12"/>
  <c r="D366" i="12" s="1"/>
  <c r="C367" i="12"/>
  <c r="C368" i="12"/>
  <c r="F368" i="12" s="1"/>
  <c r="C369" i="12"/>
  <c r="D369" i="12" s="1"/>
  <c r="C370" i="12"/>
  <c r="D370" i="12" s="1"/>
  <c r="C371" i="12"/>
  <c r="C372" i="12"/>
  <c r="F372" i="12" s="1"/>
  <c r="C373" i="12"/>
  <c r="D373" i="12" s="1"/>
  <c r="C374" i="12"/>
  <c r="D374" i="12" s="1"/>
  <c r="C375" i="12"/>
  <c r="C376" i="12"/>
  <c r="F376" i="12" s="1"/>
  <c r="C377" i="12"/>
  <c r="D377" i="12" s="1"/>
  <c r="C378" i="12"/>
  <c r="D378" i="12" s="1"/>
  <c r="C379" i="12"/>
  <c r="D379" i="12" s="1"/>
  <c r="C380" i="12"/>
  <c r="D380" i="12" s="1"/>
  <c r="C381" i="12"/>
  <c r="D381" i="12" s="1"/>
  <c r="C382" i="12"/>
  <c r="D382" i="12" s="1"/>
  <c r="C383" i="12"/>
  <c r="D383" i="12" s="1"/>
  <c r="C384" i="12"/>
  <c r="D384" i="12" s="1"/>
  <c r="C385" i="12"/>
  <c r="D385" i="12" s="1"/>
  <c r="C386" i="12"/>
  <c r="D386" i="12" s="1"/>
  <c r="C387" i="12"/>
  <c r="D387" i="12" s="1"/>
  <c r="C388" i="12"/>
  <c r="D388" i="12" s="1"/>
  <c r="C389" i="12"/>
  <c r="D389" i="12" s="1"/>
  <c r="C390" i="12"/>
  <c r="D390" i="12" s="1"/>
  <c r="C391" i="12"/>
  <c r="D391" i="12" s="1"/>
  <c r="C392" i="12"/>
  <c r="D392" i="12" s="1"/>
  <c r="C393" i="12"/>
  <c r="D393" i="12" s="1"/>
  <c r="C394" i="12"/>
  <c r="D394" i="12" s="1"/>
  <c r="C395" i="12"/>
  <c r="D395" i="12" s="1"/>
  <c r="C396" i="12"/>
  <c r="D396" i="12" s="1"/>
  <c r="C397" i="12"/>
  <c r="D397" i="12" s="1"/>
  <c r="C398" i="12"/>
  <c r="F398" i="12" s="1"/>
  <c r="C399" i="12"/>
  <c r="C400" i="12"/>
  <c r="D400" i="12" s="1"/>
  <c r="C401" i="12"/>
  <c r="D401" i="12" s="1"/>
  <c r="C402" i="12"/>
  <c r="F402" i="12" s="1"/>
  <c r="C403" i="12"/>
  <c r="F403" i="12" s="1"/>
  <c r="C404" i="12"/>
  <c r="F404" i="12" s="1"/>
  <c r="C405" i="12"/>
  <c r="D405" i="12" s="1"/>
  <c r="C406" i="12"/>
  <c r="F406" i="12" s="1"/>
  <c r="C407" i="12"/>
  <c r="C408" i="12"/>
  <c r="F408" i="12" s="1"/>
  <c r="C409" i="12"/>
  <c r="D409" i="12" s="1"/>
  <c r="C410" i="12"/>
  <c r="F410" i="12" s="1"/>
  <c r="C411" i="12"/>
  <c r="F411" i="12" s="1"/>
  <c r="C412" i="12"/>
  <c r="F412" i="12" s="1"/>
  <c r="C413" i="12"/>
  <c r="D413" i="12" s="1"/>
  <c r="C414" i="12"/>
  <c r="F414" i="12" s="1"/>
  <c r="C415" i="12"/>
  <c r="C416" i="12"/>
  <c r="F416" i="12" s="1"/>
  <c r="C417" i="12"/>
  <c r="D417" i="12" s="1"/>
  <c r="C418" i="12"/>
  <c r="F418" i="12" s="1"/>
  <c r="C419" i="12"/>
  <c r="D419" i="12" s="1"/>
  <c r="C420" i="12"/>
  <c r="F420" i="12" s="1"/>
  <c r="C421" i="12"/>
  <c r="C422" i="12"/>
  <c r="F422" i="12" s="1"/>
  <c r="C423" i="12"/>
  <c r="D423" i="12" s="1"/>
  <c r="C424" i="12"/>
  <c r="D424" i="12" s="1"/>
  <c r="C425" i="12"/>
  <c r="F425" i="12" s="1"/>
  <c r="C426" i="12"/>
  <c r="F426" i="12" s="1"/>
  <c r="C427" i="12"/>
  <c r="F427" i="12" s="1"/>
  <c r="C428" i="12"/>
  <c r="F428" i="12" s="1"/>
  <c r="C429" i="12"/>
  <c r="D429" i="12" s="1"/>
  <c r="C430" i="12"/>
  <c r="F430" i="12" s="1"/>
  <c r="C431" i="12"/>
  <c r="C432" i="12"/>
  <c r="D432" i="12" s="1"/>
  <c r="C433" i="12"/>
  <c r="D433" i="12" s="1"/>
  <c r="C434" i="12"/>
  <c r="F434" i="12" s="1"/>
  <c r="C435" i="12"/>
  <c r="D435" i="12" s="1"/>
  <c r="C436" i="12"/>
  <c r="F436" i="12" s="1"/>
  <c r="C437" i="12"/>
  <c r="C438" i="12"/>
  <c r="F438" i="12" s="1"/>
  <c r="C439" i="12"/>
  <c r="D439" i="12" s="1"/>
  <c r="C440" i="12"/>
  <c r="D440" i="12" s="1"/>
  <c r="C441" i="12"/>
  <c r="C442" i="12"/>
  <c r="F442" i="12" s="1"/>
  <c r="C443" i="12"/>
  <c r="D443" i="12" s="1"/>
  <c r="C444" i="12"/>
  <c r="D444" i="12" s="1"/>
  <c r="C445" i="12"/>
  <c r="C446" i="12"/>
  <c r="F446" i="12" s="1"/>
  <c r="C447" i="12"/>
  <c r="D447" i="12" s="1"/>
  <c r="C448" i="12"/>
  <c r="D448" i="12" s="1"/>
  <c r="C449" i="12"/>
  <c r="F449" i="12" s="1"/>
  <c r="C450" i="12"/>
  <c r="F450" i="12" s="1"/>
  <c r="C451" i="12"/>
  <c r="D451" i="12" s="1"/>
  <c r="C452" i="12"/>
  <c r="F452" i="12" s="1"/>
  <c r="C453" i="12"/>
  <c r="C454" i="12"/>
  <c r="F454" i="12" s="1"/>
  <c r="C455" i="12"/>
  <c r="D455" i="12" s="1"/>
  <c r="C456" i="12"/>
  <c r="D456" i="12" s="1"/>
  <c r="C457" i="12"/>
  <c r="C458" i="12"/>
  <c r="F458" i="12" s="1"/>
  <c r="C459" i="12"/>
  <c r="D459" i="12" s="1"/>
  <c r="C460" i="12"/>
  <c r="D460" i="12" s="1"/>
  <c r="C461" i="12"/>
  <c r="C462" i="12"/>
  <c r="F462" i="12" s="1"/>
  <c r="C463" i="12"/>
  <c r="D463" i="12" s="1"/>
  <c r="C464" i="12"/>
  <c r="D464" i="12" s="1"/>
  <c r="C465" i="12"/>
  <c r="F465" i="12" s="1"/>
  <c r="C466" i="12"/>
  <c r="F466" i="12" s="1"/>
  <c r="C467" i="12"/>
  <c r="D467" i="12" s="1"/>
  <c r="C468" i="12"/>
  <c r="F468" i="12" s="1"/>
  <c r="C469" i="12"/>
  <c r="C470" i="12"/>
  <c r="F470" i="12" s="1"/>
  <c r="C471" i="12"/>
  <c r="D471" i="12" s="1"/>
  <c r="C472" i="12"/>
  <c r="F472" i="12" s="1"/>
  <c r="C473" i="12"/>
  <c r="C474" i="12"/>
  <c r="F474" i="12" s="1"/>
  <c r="C475" i="12"/>
  <c r="D475" i="12" s="1"/>
  <c r="C476" i="12"/>
  <c r="F476" i="12" s="1"/>
  <c r="C477" i="12"/>
  <c r="C478" i="12"/>
  <c r="F478" i="12" s="1"/>
  <c r="C479" i="12"/>
  <c r="C480" i="12"/>
  <c r="D480" i="12" s="1"/>
  <c r="C481" i="12"/>
  <c r="D481" i="12" s="1"/>
  <c r="C482" i="12"/>
  <c r="F482" i="12" s="1"/>
  <c r="C483" i="12"/>
  <c r="C484" i="12"/>
  <c r="F484" i="12" s="1"/>
  <c r="C485" i="12"/>
  <c r="D485" i="12" s="1"/>
  <c r="C486" i="12"/>
  <c r="F486" i="12" s="1"/>
  <c r="C487" i="12"/>
  <c r="C488" i="12"/>
  <c r="D488" i="12" s="1"/>
  <c r="C489" i="12"/>
  <c r="D489" i="12" s="1"/>
  <c r="C490" i="12"/>
  <c r="F490" i="12" s="1"/>
  <c r="C491" i="12"/>
  <c r="F491" i="12" s="1"/>
  <c r="C492" i="12"/>
  <c r="D492" i="12" s="1"/>
  <c r="C493" i="12"/>
  <c r="D493" i="12" s="1"/>
  <c r="C494" i="12"/>
  <c r="F494" i="12" s="1"/>
  <c r="C495" i="12"/>
  <c r="C496" i="12"/>
  <c r="D496" i="12" s="1"/>
  <c r="C497" i="12"/>
  <c r="D497" i="12" s="1"/>
  <c r="C498" i="12"/>
  <c r="F498" i="12" s="1"/>
  <c r="C499" i="12"/>
  <c r="C500" i="12"/>
  <c r="F500" i="12" s="1"/>
  <c r="C501" i="12"/>
  <c r="D501" i="12" s="1"/>
  <c r="C32" i="12"/>
  <c r="D32" i="12" s="1"/>
  <c r="E207" i="12" l="1"/>
  <c r="E182" i="12"/>
  <c r="E175" i="12"/>
  <c r="E210" i="12"/>
  <c r="F424" i="12"/>
  <c r="F264" i="12"/>
  <c r="D230" i="12"/>
  <c r="F308" i="12"/>
  <c r="F289" i="12"/>
  <c r="F276" i="12"/>
  <c r="F273" i="12"/>
  <c r="F260" i="12"/>
  <c r="E173" i="12"/>
  <c r="E170" i="12"/>
  <c r="F456" i="12"/>
  <c r="F284" i="12"/>
  <c r="F281" i="12"/>
  <c r="F268" i="12"/>
  <c r="F161" i="12"/>
  <c r="D206" i="12"/>
  <c r="F440" i="12"/>
  <c r="F266" i="12"/>
  <c r="E258" i="12"/>
  <c r="E255" i="12"/>
  <c r="E198" i="12"/>
  <c r="E191" i="12"/>
  <c r="E171" i="12"/>
  <c r="F169" i="12"/>
  <c r="E166" i="12"/>
  <c r="D276" i="12"/>
  <c r="F324" i="12"/>
  <c r="F262" i="12"/>
  <c r="D422" i="12"/>
  <c r="D284" i="12"/>
  <c r="D137" i="12"/>
  <c r="D494" i="12"/>
  <c r="D408" i="12"/>
  <c r="F488" i="12"/>
  <c r="E206" i="12"/>
  <c r="E199" i="12"/>
  <c r="E190" i="12"/>
  <c r="E183" i="12"/>
  <c r="E174" i="12"/>
  <c r="E172" i="12"/>
  <c r="D314" i="12"/>
  <c r="D268" i="12"/>
  <c r="D190" i="12"/>
  <c r="D164" i="12"/>
  <c r="D472" i="12"/>
  <c r="F288" i="12"/>
  <c r="F285" i="12"/>
  <c r="F280" i="12"/>
  <c r="F277" i="12"/>
  <c r="F272" i="12"/>
  <c r="F269" i="12"/>
  <c r="F267" i="12"/>
  <c r="F265" i="12"/>
  <c r="F263" i="12"/>
  <c r="F261" i="12"/>
  <c r="E164" i="12"/>
  <c r="E162" i="12"/>
  <c r="D434" i="12"/>
  <c r="D260" i="12"/>
  <c r="D398" i="12"/>
  <c r="D150" i="12"/>
  <c r="D126" i="12"/>
  <c r="F492" i="12"/>
  <c r="F460" i="12"/>
  <c r="F432" i="12"/>
  <c r="F400" i="12"/>
  <c r="E247" i="12"/>
  <c r="E230" i="12"/>
  <c r="E219" i="12"/>
  <c r="E152" i="12"/>
  <c r="E145" i="12"/>
  <c r="E143" i="12"/>
  <c r="E141" i="12"/>
  <c r="E139" i="12"/>
  <c r="E135" i="12"/>
  <c r="E133" i="12"/>
  <c r="E131" i="12"/>
  <c r="E129" i="12"/>
  <c r="E127" i="12"/>
  <c r="E125" i="12"/>
  <c r="E123" i="12"/>
  <c r="E121" i="12"/>
  <c r="E119" i="12"/>
  <c r="D490" i="12"/>
  <c r="D466" i="12"/>
  <c r="D446" i="12"/>
  <c r="D418" i="12"/>
  <c r="D406" i="12"/>
  <c r="D306" i="12"/>
  <c r="D290" i="12"/>
  <c r="D282" i="12"/>
  <c r="D274" i="12"/>
  <c r="D266" i="12"/>
  <c r="D246" i="12"/>
  <c r="D188" i="12"/>
  <c r="D161" i="12"/>
  <c r="D134" i="12"/>
  <c r="D124" i="12"/>
  <c r="F168" i="12"/>
  <c r="F160" i="12"/>
  <c r="D462" i="12"/>
  <c r="D430" i="12"/>
  <c r="D416" i="12"/>
  <c r="D402" i="12"/>
  <c r="D288" i="12"/>
  <c r="D280" i="12"/>
  <c r="D272" i="12"/>
  <c r="D264" i="12"/>
  <c r="D214" i="12"/>
  <c r="D198" i="12"/>
  <c r="D182" i="12"/>
  <c r="D169" i="12"/>
  <c r="D158" i="12"/>
  <c r="D142" i="12"/>
  <c r="D132" i="12"/>
  <c r="F480" i="12"/>
  <c r="F448" i="12"/>
  <c r="F316" i="12"/>
  <c r="E234" i="12"/>
  <c r="E231" i="12"/>
  <c r="E168" i="12"/>
  <c r="E160" i="12"/>
  <c r="E153" i="12"/>
  <c r="E144" i="12"/>
  <c r="E140" i="12"/>
  <c r="E138" i="12"/>
  <c r="E136" i="12"/>
  <c r="E130" i="12"/>
  <c r="E128" i="12"/>
  <c r="E122" i="12"/>
  <c r="E120" i="12"/>
  <c r="E118" i="12"/>
  <c r="D498" i="12"/>
  <c r="D478" i="12"/>
  <c r="D458" i="12"/>
  <c r="D438" i="12"/>
  <c r="D414" i="12"/>
  <c r="D322" i="12"/>
  <c r="D286" i="12"/>
  <c r="D278" i="12"/>
  <c r="D270" i="12"/>
  <c r="D262" i="12"/>
  <c r="D222" i="12"/>
  <c r="D196" i="12"/>
  <c r="D180" i="12"/>
  <c r="D166" i="12"/>
  <c r="D323" i="12"/>
  <c r="F323" i="12"/>
  <c r="D307" i="12"/>
  <c r="F307" i="12"/>
  <c r="E291" i="12"/>
  <c r="D291" i="12"/>
  <c r="F291" i="12"/>
  <c r="F499" i="12"/>
  <c r="D499" i="12"/>
  <c r="F479" i="12"/>
  <c r="D479" i="12"/>
  <c r="F469" i="12"/>
  <c r="D469" i="12"/>
  <c r="F445" i="12"/>
  <c r="D445" i="12"/>
  <c r="F421" i="12"/>
  <c r="D421" i="12"/>
  <c r="F407" i="12"/>
  <c r="D407" i="12"/>
  <c r="D315" i="12"/>
  <c r="F315" i="12"/>
  <c r="E305" i="12"/>
  <c r="D305" i="12"/>
  <c r="F305" i="12"/>
  <c r="E301" i="12"/>
  <c r="D301" i="12"/>
  <c r="F301" i="12"/>
  <c r="E297" i="12"/>
  <c r="D297" i="12"/>
  <c r="F297" i="12"/>
  <c r="E293" i="12"/>
  <c r="D293" i="12"/>
  <c r="F293" i="12"/>
  <c r="E287" i="12"/>
  <c r="D287" i="12"/>
  <c r="E279" i="12"/>
  <c r="D279" i="12"/>
  <c r="E271" i="12"/>
  <c r="D271" i="12"/>
  <c r="E189" i="12"/>
  <c r="D189" i="12"/>
  <c r="F148" i="12"/>
  <c r="E148" i="12"/>
  <c r="D3" i="12"/>
  <c r="D486" i="12"/>
  <c r="D470" i="12"/>
  <c r="D454" i="12"/>
  <c r="D326" i="12"/>
  <c r="D318" i="12"/>
  <c r="D310" i="12"/>
  <c r="D177" i="12"/>
  <c r="F495" i="12"/>
  <c r="D495" i="12"/>
  <c r="F464" i="12"/>
  <c r="F461" i="12"/>
  <c r="D461" i="12"/>
  <c r="F444" i="12"/>
  <c r="F441" i="12"/>
  <c r="D441" i="12"/>
  <c r="F431" i="12"/>
  <c r="D431" i="12"/>
  <c r="F399" i="12"/>
  <c r="D399" i="12"/>
  <c r="D375" i="12"/>
  <c r="F375" i="12"/>
  <c r="D371" i="12"/>
  <c r="F371" i="12"/>
  <c r="D367" i="12"/>
  <c r="F367" i="12"/>
  <c r="D363" i="12"/>
  <c r="F363" i="12"/>
  <c r="D359" i="12"/>
  <c r="F359" i="12"/>
  <c r="D355" i="12"/>
  <c r="F355" i="12"/>
  <c r="D351" i="12"/>
  <c r="F351" i="12"/>
  <c r="D347" i="12"/>
  <c r="F347" i="12"/>
  <c r="D343" i="12"/>
  <c r="F343" i="12"/>
  <c r="D339" i="12"/>
  <c r="F339" i="12"/>
  <c r="D335" i="12"/>
  <c r="F335" i="12"/>
  <c r="D331" i="12"/>
  <c r="F331" i="12"/>
  <c r="D327" i="12"/>
  <c r="F327" i="12"/>
  <c r="F320" i="12"/>
  <c r="D311" i="12"/>
  <c r="F311" i="12"/>
  <c r="E304" i="12"/>
  <c r="F304" i="12"/>
  <c r="E300" i="12"/>
  <c r="F300" i="12"/>
  <c r="E296" i="12"/>
  <c r="F296" i="12"/>
  <c r="E292" i="12"/>
  <c r="F292" i="12"/>
  <c r="D251" i="12"/>
  <c r="E251" i="12"/>
  <c r="F227" i="12"/>
  <c r="D227" i="12"/>
  <c r="D223" i="12"/>
  <c r="E223" i="12"/>
  <c r="F194" i="12"/>
  <c r="D194" i="12"/>
  <c r="E194" i="12"/>
  <c r="F178" i="12"/>
  <c r="D178" i="12"/>
  <c r="E178" i="12"/>
  <c r="E157" i="12"/>
  <c r="D157" i="12"/>
  <c r="D147" i="12"/>
  <c r="E147" i="12"/>
  <c r="D500" i="12"/>
  <c r="D484" i="12"/>
  <c r="D476" i="12"/>
  <c r="D468" i="12"/>
  <c r="D452" i="12"/>
  <c r="D436" i="12"/>
  <c r="D428" i="12"/>
  <c r="D420" i="12"/>
  <c r="D412" i="12"/>
  <c r="D404" i="12"/>
  <c r="D372" i="12"/>
  <c r="D364" i="12"/>
  <c r="D356" i="12"/>
  <c r="D348" i="12"/>
  <c r="D340" i="12"/>
  <c r="D332" i="12"/>
  <c r="D324" i="12"/>
  <c r="D316" i="12"/>
  <c r="D308" i="12"/>
  <c r="D300" i="12"/>
  <c r="D292" i="12"/>
  <c r="D185" i="12"/>
  <c r="F477" i="12"/>
  <c r="D477" i="12"/>
  <c r="F457" i="12"/>
  <c r="D457" i="12"/>
  <c r="F437" i="12"/>
  <c r="D437" i="12"/>
  <c r="E303" i="12"/>
  <c r="D303" i="12"/>
  <c r="F303" i="12"/>
  <c r="E299" i="12"/>
  <c r="D299" i="12"/>
  <c r="F299" i="12"/>
  <c r="E295" i="12"/>
  <c r="D295" i="12"/>
  <c r="F295" i="12"/>
  <c r="E283" i="12"/>
  <c r="D283" i="12"/>
  <c r="E275" i="12"/>
  <c r="D275" i="12"/>
  <c r="F243" i="12"/>
  <c r="D243" i="12"/>
  <c r="E243" i="12"/>
  <c r="D239" i="12"/>
  <c r="E239" i="12"/>
  <c r="D226" i="12"/>
  <c r="E226" i="12"/>
  <c r="D215" i="12"/>
  <c r="E215" i="12"/>
  <c r="E203" i="12"/>
  <c r="D203" i="12"/>
  <c r="E187" i="12"/>
  <c r="D187" i="12"/>
  <c r="D167" i="12"/>
  <c r="E167" i="12"/>
  <c r="D165" i="12"/>
  <c r="E165" i="12"/>
  <c r="F156" i="12"/>
  <c r="E156" i="12"/>
  <c r="D482" i="12"/>
  <c r="D474" i="12"/>
  <c r="D450" i="12"/>
  <c r="D442" i="12"/>
  <c r="D426" i="12"/>
  <c r="D410" i="12"/>
  <c r="D193" i="12"/>
  <c r="F496" i="12"/>
  <c r="F487" i="12"/>
  <c r="D487" i="12"/>
  <c r="F483" i="12"/>
  <c r="D483" i="12"/>
  <c r="F473" i="12"/>
  <c r="D473" i="12"/>
  <c r="F453" i="12"/>
  <c r="D453" i="12"/>
  <c r="F415" i="12"/>
  <c r="D415" i="12"/>
  <c r="D319" i="12"/>
  <c r="F319" i="12"/>
  <c r="F312" i="12"/>
  <c r="E302" i="12"/>
  <c r="F302" i="12"/>
  <c r="E298" i="12"/>
  <c r="F298" i="12"/>
  <c r="E294" i="12"/>
  <c r="F294" i="12"/>
  <c r="D242" i="12"/>
  <c r="E242" i="12"/>
  <c r="F238" i="12"/>
  <c r="E238" i="12"/>
  <c r="F218" i="12"/>
  <c r="D218" i="12"/>
  <c r="F202" i="12"/>
  <c r="E202" i="12"/>
  <c r="D202" i="12"/>
  <c r="F186" i="12"/>
  <c r="E186" i="12"/>
  <c r="D186" i="12"/>
  <c r="D163" i="12"/>
  <c r="E163" i="12"/>
  <c r="E159" i="12"/>
  <c r="D159" i="12"/>
  <c r="D155" i="12"/>
  <c r="E155" i="12"/>
  <c r="E117" i="12"/>
  <c r="D117" i="12"/>
  <c r="D376" i="12"/>
  <c r="D368" i="12"/>
  <c r="D360" i="12"/>
  <c r="D352" i="12"/>
  <c r="D344" i="12"/>
  <c r="D336" i="12"/>
  <c r="D328" i="12"/>
  <c r="D320" i="12"/>
  <c r="D312" i="12"/>
  <c r="D304" i="12"/>
  <c r="D296" i="12"/>
  <c r="D254" i="12"/>
  <c r="D201" i="12"/>
  <c r="D148" i="12"/>
  <c r="D116" i="12"/>
  <c r="F162" i="12"/>
  <c r="D465" i="12"/>
  <c r="D449" i="12"/>
  <c r="D425" i="12"/>
  <c r="D289" i="12"/>
  <c r="D285" i="12"/>
  <c r="D281" i="12"/>
  <c r="D277" i="12"/>
  <c r="D273" i="12"/>
  <c r="D269" i="12"/>
  <c r="D265" i="12"/>
  <c r="D261" i="12"/>
  <c r="D250" i="12"/>
  <c r="D234" i="12"/>
  <c r="D192" i="12"/>
  <c r="D176" i="12"/>
  <c r="D170" i="12"/>
  <c r="D154" i="12"/>
  <c r="E259" i="12"/>
  <c r="D259" i="12"/>
  <c r="F211" i="12"/>
  <c r="D211" i="12"/>
  <c r="D491" i="12"/>
  <c r="D427" i="12"/>
  <c r="D411" i="12"/>
  <c r="D403" i="12"/>
  <c r="D267" i="12"/>
  <c r="D263" i="12"/>
  <c r="D200" i="12"/>
  <c r="D184" i="12"/>
  <c r="D152" i="12"/>
  <c r="D146" i="12"/>
  <c r="F235" i="12"/>
  <c r="F197" i="12"/>
  <c r="F195" i="12"/>
  <c r="F181" i="12"/>
  <c r="F179" i="12"/>
  <c r="F151" i="12"/>
  <c r="F149" i="12"/>
  <c r="F115" i="12"/>
  <c r="E115" i="12"/>
  <c r="F111" i="12"/>
  <c r="E111" i="12"/>
  <c r="F107" i="12"/>
  <c r="E107" i="12"/>
  <c r="F103" i="12"/>
  <c r="E103" i="12"/>
  <c r="F99" i="12"/>
  <c r="E99" i="12"/>
  <c r="F95" i="12"/>
  <c r="E95" i="12"/>
  <c r="F91" i="12"/>
  <c r="E91" i="12"/>
  <c r="F87" i="12"/>
  <c r="E87" i="12"/>
  <c r="F83" i="12"/>
  <c r="E83" i="12"/>
  <c r="F79" i="12"/>
  <c r="E79" i="12"/>
  <c r="F75" i="12"/>
  <c r="E75" i="12"/>
  <c r="F71" i="12"/>
  <c r="E71" i="12"/>
  <c r="F67" i="12"/>
  <c r="E67" i="12"/>
  <c r="F63" i="12"/>
  <c r="E63" i="12"/>
  <c r="F59" i="12"/>
  <c r="E59" i="12"/>
  <c r="F55" i="12"/>
  <c r="E55" i="12"/>
  <c r="F51" i="12"/>
  <c r="E51" i="12"/>
  <c r="F47" i="12"/>
  <c r="E47" i="12"/>
  <c r="F43" i="12"/>
  <c r="E43" i="12"/>
  <c r="F39" i="12"/>
  <c r="E39" i="12"/>
  <c r="F35" i="12"/>
  <c r="E35" i="12"/>
  <c r="E375" i="12"/>
  <c r="E371" i="12"/>
  <c r="E367" i="12"/>
  <c r="E363" i="12"/>
  <c r="E359" i="12"/>
  <c r="E355" i="12"/>
  <c r="E351" i="12"/>
  <c r="E347" i="12"/>
  <c r="E343" i="12"/>
  <c r="E339" i="12"/>
  <c r="E335" i="12"/>
  <c r="E331" i="12"/>
  <c r="E327" i="12"/>
  <c r="E323" i="12"/>
  <c r="E319" i="12"/>
  <c r="E315" i="12"/>
  <c r="E311" i="12"/>
  <c r="E307" i="12"/>
  <c r="F251" i="12"/>
  <c r="F242" i="12"/>
  <c r="F239" i="12"/>
  <c r="F226" i="12"/>
  <c r="F223" i="12"/>
  <c r="F215" i="12"/>
  <c r="F193" i="12"/>
  <c r="F191" i="12"/>
  <c r="F177" i="12"/>
  <c r="F175" i="12"/>
  <c r="F173" i="12"/>
  <c r="F171" i="12"/>
  <c r="F147" i="12"/>
  <c r="F325" i="12"/>
  <c r="F321" i="12"/>
  <c r="F317" i="12"/>
  <c r="F313" i="12"/>
  <c r="F309" i="12"/>
  <c r="F290" i="12"/>
  <c r="F286" i="12"/>
  <c r="F282" i="12"/>
  <c r="F278" i="12"/>
  <c r="F274" i="12"/>
  <c r="F270" i="12"/>
  <c r="F203" i="12"/>
  <c r="F189" i="12"/>
  <c r="F187" i="12"/>
  <c r="F159" i="12"/>
  <c r="F157" i="12"/>
  <c r="F113" i="12"/>
  <c r="E113" i="12"/>
  <c r="F109" i="12"/>
  <c r="E109" i="12"/>
  <c r="F105" i="12"/>
  <c r="E105" i="12"/>
  <c r="F101" i="12"/>
  <c r="E101" i="12"/>
  <c r="F97" i="12"/>
  <c r="E97" i="12"/>
  <c r="F93" i="12"/>
  <c r="E93" i="12"/>
  <c r="F89" i="12"/>
  <c r="E89" i="12"/>
  <c r="F85" i="12"/>
  <c r="E85" i="12"/>
  <c r="F81" i="12"/>
  <c r="E81" i="12"/>
  <c r="F77" i="12"/>
  <c r="E77" i="12"/>
  <c r="F73" i="12"/>
  <c r="E73" i="12"/>
  <c r="F69" i="12"/>
  <c r="E69" i="12"/>
  <c r="F65" i="12"/>
  <c r="E65" i="12"/>
  <c r="F61" i="12"/>
  <c r="E61" i="12"/>
  <c r="F57" i="12"/>
  <c r="E57" i="12"/>
  <c r="F53" i="12"/>
  <c r="E53" i="12"/>
  <c r="F49" i="12"/>
  <c r="E49" i="12"/>
  <c r="F45" i="12"/>
  <c r="E45" i="12"/>
  <c r="F41" i="12"/>
  <c r="E41" i="12"/>
  <c r="F37" i="12"/>
  <c r="E37" i="12"/>
  <c r="F33" i="12"/>
  <c r="E33" i="12"/>
  <c r="E374" i="12"/>
  <c r="E370" i="12"/>
  <c r="E366" i="12"/>
  <c r="E362" i="12"/>
  <c r="E358" i="12"/>
  <c r="E354" i="12"/>
  <c r="E350" i="12"/>
  <c r="E346" i="12"/>
  <c r="E342" i="12"/>
  <c r="E338" i="12"/>
  <c r="E334" i="12"/>
  <c r="E330" i="12"/>
  <c r="F326" i="12"/>
  <c r="E325" i="12"/>
  <c r="F322" i="12"/>
  <c r="E321" i="12"/>
  <c r="F318" i="12"/>
  <c r="E317" i="12"/>
  <c r="F314" i="12"/>
  <c r="E313" i="12"/>
  <c r="F310" i="12"/>
  <c r="E309" i="12"/>
  <c r="F306" i="12"/>
  <c r="F287" i="12"/>
  <c r="F283" i="12"/>
  <c r="F279" i="12"/>
  <c r="F275" i="12"/>
  <c r="F271" i="12"/>
  <c r="F258" i="12"/>
  <c r="F255" i="12"/>
  <c r="F247" i="12"/>
  <c r="E235" i="12"/>
  <c r="F231" i="12"/>
  <c r="F219" i="12"/>
  <c r="F210" i="12"/>
  <c r="F207" i="12"/>
  <c r="F201" i="12"/>
  <c r="F199" i="12"/>
  <c r="E197" i="12"/>
  <c r="E195" i="12"/>
  <c r="F185" i="12"/>
  <c r="F183" i="12"/>
  <c r="E181" i="12"/>
  <c r="E179" i="12"/>
  <c r="F174" i="12"/>
  <c r="F172" i="12"/>
  <c r="F155" i="12"/>
  <c r="F153" i="12"/>
  <c r="E151" i="12"/>
  <c r="E149" i="12"/>
  <c r="E254" i="12"/>
  <c r="E250" i="12"/>
  <c r="E246" i="12"/>
  <c r="E227" i="12"/>
  <c r="E222" i="12"/>
  <c r="E218" i="12"/>
  <c r="E214" i="12"/>
  <c r="E200" i="12"/>
  <c r="E196" i="12"/>
  <c r="E192" i="12"/>
  <c r="E188" i="12"/>
  <c r="E184" i="12"/>
  <c r="E180" i="12"/>
  <c r="E176" i="12"/>
  <c r="E158" i="12"/>
  <c r="E154" i="12"/>
  <c r="E150" i="12"/>
  <c r="E146" i="12"/>
  <c r="F145" i="12"/>
  <c r="F143" i="12"/>
  <c r="F141" i="12"/>
  <c r="F139" i="12"/>
  <c r="F137" i="12"/>
  <c r="F135" i="12"/>
  <c r="F133" i="12"/>
  <c r="F131" i="12"/>
  <c r="F129" i="12"/>
  <c r="F127" i="12"/>
  <c r="F125" i="12"/>
  <c r="F123" i="12"/>
  <c r="F121" i="12"/>
  <c r="F119" i="12"/>
  <c r="F114" i="12"/>
  <c r="E114" i="12"/>
  <c r="F110" i="12"/>
  <c r="E110" i="12"/>
  <c r="F106" i="12"/>
  <c r="E106" i="12"/>
  <c r="F102" i="12"/>
  <c r="E102" i="12"/>
  <c r="F98" i="12"/>
  <c r="E98" i="12"/>
  <c r="F94" i="12"/>
  <c r="E94" i="12"/>
  <c r="F90" i="12"/>
  <c r="E90" i="12"/>
  <c r="F86" i="12"/>
  <c r="E86" i="12"/>
  <c r="F82" i="12"/>
  <c r="E82" i="12"/>
  <c r="F78" i="12"/>
  <c r="E78" i="12"/>
  <c r="F74" i="12"/>
  <c r="E74" i="12"/>
  <c r="F70" i="12"/>
  <c r="E70" i="12"/>
  <c r="F66" i="12"/>
  <c r="E66" i="12"/>
  <c r="F62" i="12"/>
  <c r="E62" i="12"/>
  <c r="F58" i="12"/>
  <c r="E58" i="12"/>
  <c r="F54" i="12"/>
  <c r="E54" i="12"/>
  <c r="F50" i="12"/>
  <c r="E50" i="12"/>
  <c r="F46" i="12"/>
  <c r="E46" i="12"/>
  <c r="F42" i="12"/>
  <c r="E42" i="12"/>
  <c r="F38" i="12"/>
  <c r="E38" i="12"/>
  <c r="F34" i="12"/>
  <c r="E34" i="12"/>
  <c r="F144" i="12"/>
  <c r="F142" i="12"/>
  <c r="F140" i="12"/>
  <c r="F138" i="12"/>
  <c r="F136" i="12"/>
  <c r="F134" i="12"/>
  <c r="F132" i="12"/>
  <c r="F130" i="12"/>
  <c r="F128" i="12"/>
  <c r="F126" i="12"/>
  <c r="F124" i="12"/>
  <c r="F122" i="12"/>
  <c r="F120" i="12"/>
  <c r="F118" i="12"/>
  <c r="E116" i="12"/>
  <c r="F112" i="12"/>
  <c r="E112" i="12"/>
  <c r="F108" i="12"/>
  <c r="E108" i="12"/>
  <c r="F104" i="12"/>
  <c r="E104" i="12"/>
  <c r="F100" i="12"/>
  <c r="E100" i="12"/>
  <c r="F96" i="12"/>
  <c r="E96" i="12"/>
  <c r="F92" i="12"/>
  <c r="E92" i="12"/>
  <c r="F88" i="12"/>
  <c r="E88" i="12"/>
  <c r="F84" i="12"/>
  <c r="E84" i="12"/>
  <c r="F80" i="12"/>
  <c r="E80" i="12"/>
  <c r="F76" i="12"/>
  <c r="E76" i="12"/>
  <c r="F72" i="12"/>
  <c r="E72" i="12"/>
  <c r="F68" i="12"/>
  <c r="E68" i="12"/>
  <c r="F64" i="12"/>
  <c r="E64" i="12"/>
  <c r="F60" i="12"/>
  <c r="E60" i="12"/>
  <c r="F56" i="12"/>
  <c r="E56" i="12"/>
  <c r="F52" i="12"/>
  <c r="E52" i="12"/>
  <c r="F48" i="12"/>
  <c r="E48" i="12"/>
  <c r="F44" i="12"/>
  <c r="E44" i="12"/>
  <c r="F40" i="12"/>
  <c r="E40" i="12"/>
  <c r="F36" i="12"/>
  <c r="E36" i="12"/>
  <c r="F117" i="12"/>
  <c r="E501" i="12"/>
  <c r="E497" i="12"/>
  <c r="E493" i="12"/>
  <c r="E489" i="12"/>
  <c r="E485" i="12"/>
  <c r="E481" i="12"/>
  <c r="E475" i="12"/>
  <c r="E471" i="12"/>
  <c r="E467" i="12"/>
  <c r="E463" i="12"/>
  <c r="E459" i="12"/>
  <c r="E455" i="12"/>
  <c r="E451" i="12"/>
  <c r="E447" i="12"/>
  <c r="E443" i="12"/>
  <c r="E439" i="12"/>
  <c r="E435" i="12"/>
  <c r="E433" i="12"/>
  <c r="E429" i="12"/>
  <c r="E423" i="12"/>
  <c r="E419" i="12"/>
  <c r="E417" i="12"/>
  <c r="E413" i="12"/>
  <c r="E409" i="12"/>
  <c r="E405" i="12"/>
  <c r="E401" i="12"/>
  <c r="E397" i="12"/>
  <c r="E389" i="12"/>
  <c r="F389" i="12"/>
  <c r="E381" i="12"/>
  <c r="F381" i="12"/>
  <c r="F373" i="12"/>
  <c r="E373" i="12"/>
  <c r="F361" i="12"/>
  <c r="E361" i="12"/>
  <c r="F353" i="12"/>
  <c r="E353" i="12"/>
  <c r="F349" i="12"/>
  <c r="E349" i="12"/>
  <c r="F341" i="12"/>
  <c r="E341" i="12"/>
  <c r="F329" i="12"/>
  <c r="E329" i="12"/>
  <c r="E392" i="12"/>
  <c r="F392" i="12"/>
  <c r="E384" i="12"/>
  <c r="F384" i="12"/>
  <c r="E500" i="12"/>
  <c r="E496" i="12"/>
  <c r="E492" i="12"/>
  <c r="E488" i="12"/>
  <c r="E484" i="12"/>
  <c r="E480" i="12"/>
  <c r="E476" i="12"/>
  <c r="E472" i="12"/>
  <c r="E468" i="12"/>
  <c r="E464" i="12"/>
  <c r="E460" i="12"/>
  <c r="E458" i="12"/>
  <c r="E454" i="12"/>
  <c r="E450" i="12"/>
  <c r="E446" i="12"/>
  <c r="E440" i="12"/>
  <c r="F501" i="12"/>
  <c r="F497" i="12"/>
  <c r="F493" i="12"/>
  <c r="F489" i="12"/>
  <c r="F485" i="12"/>
  <c r="F481" i="12"/>
  <c r="F475" i="12"/>
  <c r="F471" i="12"/>
  <c r="F467" i="12"/>
  <c r="F463" i="12"/>
  <c r="F459" i="12"/>
  <c r="F455" i="12"/>
  <c r="F451" i="12"/>
  <c r="F447" i="12"/>
  <c r="F443" i="12"/>
  <c r="F439" i="12"/>
  <c r="F435" i="12"/>
  <c r="F433" i="12"/>
  <c r="F429" i="12"/>
  <c r="F423" i="12"/>
  <c r="F419" i="12"/>
  <c r="F417" i="12"/>
  <c r="F413" i="12"/>
  <c r="F409" i="12"/>
  <c r="F405" i="12"/>
  <c r="F401" i="12"/>
  <c r="F397" i="12"/>
  <c r="E394" i="12"/>
  <c r="F394" i="12"/>
  <c r="E390" i="12"/>
  <c r="F390" i="12"/>
  <c r="E386" i="12"/>
  <c r="F386" i="12"/>
  <c r="E382" i="12"/>
  <c r="F382" i="12"/>
  <c r="E378" i="12"/>
  <c r="F378" i="12"/>
  <c r="F233" i="12"/>
  <c r="E233" i="12"/>
  <c r="E499" i="12"/>
  <c r="E495" i="12"/>
  <c r="E491" i="12"/>
  <c r="E487" i="12"/>
  <c r="E483" i="12"/>
  <c r="E479" i="12"/>
  <c r="E477" i="12"/>
  <c r="E473" i="12"/>
  <c r="E469" i="12"/>
  <c r="E465" i="12"/>
  <c r="E461" i="12"/>
  <c r="E457" i="12"/>
  <c r="E453" i="12"/>
  <c r="E449" i="12"/>
  <c r="E445" i="12"/>
  <c r="E441" i="12"/>
  <c r="E437" i="12"/>
  <c r="E431" i="12"/>
  <c r="E427" i="12"/>
  <c r="E425" i="12"/>
  <c r="E421" i="12"/>
  <c r="E415" i="12"/>
  <c r="E411" i="12"/>
  <c r="E407" i="12"/>
  <c r="E403" i="12"/>
  <c r="E399" i="12"/>
  <c r="E393" i="12"/>
  <c r="F393" i="12"/>
  <c r="E385" i="12"/>
  <c r="F385" i="12"/>
  <c r="E377" i="12"/>
  <c r="F377" i="12"/>
  <c r="F369" i="12"/>
  <c r="E369" i="12"/>
  <c r="F365" i="12"/>
  <c r="E365" i="12"/>
  <c r="F357" i="12"/>
  <c r="E357" i="12"/>
  <c r="F345" i="12"/>
  <c r="E345" i="12"/>
  <c r="F337" i="12"/>
  <c r="E337" i="12"/>
  <c r="F333" i="12"/>
  <c r="E333" i="12"/>
  <c r="F236" i="12"/>
  <c r="E236" i="12"/>
  <c r="F204" i="12"/>
  <c r="E204" i="12"/>
  <c r="E396" i="12"/>
  <c r="F396" i="12"/>
  <c r="E388" i="12"/>
  <c r="F388" i="12"/>
  <c r="E380" i="12"/>
  <c r="F380" i="12"/>
  <c r="F249" i="12"/>
  <c r="E249" i="12"/>
  <c r="F217" i="12"/>
  <c r="E217" i="12"/>
  <c r="E498" i="12"/>
  <c r="E494" i="12"/>
  <c r="E490" i="12"/>
  <c r="E486" i="12"/>
  <c r="E482" i="12"/>
  <c r="E478" i="12"/>
  <c r="E474" i="12"/>
  <c r="E470" i="12"/>
  <c r="E466" i="12"/>
  <c r="E462" i="12"/>
  <c r="E456" i="12"/>
  <c r="E452" i="12"/>
  <c r="E448" i="12"/>
  <c r="E444" i="12"/>
  <c r="E442" i="12"/>
  <c r="E438" i="12"/>
  <c r="E436" i="12"/>
  <c r="E434" i="12"/>
  <c r="E432" i="12"/>
  <c r="E430" i="12"/>
  <c r="E428" i="12"/>
  <c r="E426" i="12"/>
  <c r="E424" i="12"/>
  <c r="E422" i="12"/>
  <c r="E420" i="12"/>
  <c r="E418" i="12"/>
  <c r="E416" i="12"/>
  <c r="E414" i="12"/>
  <c r="E412" i="12"/>
  <c r="E410" i="12"/>
  <c r="E408" i="12"/>
  <c r="E406" i="12"/>
  <c r="E404" i="12"/>
  <c r="E402" i="12"/>
  <c r="E400" i="12"/>
  <c r="E398" i="12"/>
  <c r="E395" i="12"/>
  <c r="F395" i="12"/>
  <c r="E391" i="12"/>
  <c r="F391" i="12"/>
  <c r="E387" i="12"/>
  <c r="F387" i="12"/>
  <c r="E383" i="12"/>
  <c r="F383" i="12"/>
  <c r="E379" i="12"/>
  <c r="F379" i="12"/>
  <c r="F252" i="12"/>
  <c r="E252" i="12"/>
  <c r="F220" i="12"/>
  <c r="E220" i="12"/>
  <c r="F248" i="12"/>
  <c r="E248" i="12"/>
  <c r="F245" i="12"/>
  <c r="E245" i="12"/>
  <c r="F216" i="12"/>
  <c r="E216" i="12"/>
  <c r="F374" i="12"/>
  <c r="F370" i="12"/>
  <c r="F366" i="12"/>
  <c r="F362" i="12"/>
  <c r="F358" i="12"/>
  <c r="F354" i="12"/>
  <c r="F350" i="12"/>
  <c r="F346" i="12"/>
  <c r="F342" i="12"/>
  <c r="F338" i="12"/>
  <c r="F334" i="12"/>
  <c r="F330" i="12"/>
  <c r="F256" i="12"/>
  <c r="E256" i="12"/>
  <c r="F253" i="12"/>
  <c r="E253" i="12"/>
  <c r="F240" i="12"/>
  <c r="E240" i="12"/>
  <c r="F237" i="12"/>
  <c r="E237" i="12"/>
  <c r="F224" i="12"/>
  <c r="E224" i="12"/>
  <c r="F221" i="12"/>
  <c r="E221" i="12"/>
  <c r="F208" i="12"/>
  <c r="E208" i="12"/>
  <c r="F205" i="12"/>
  <c r="E205" i="12"/>
  <c r="F232" i="12"/>
  <c r="E232" i="12"/>
  <c r="F229" i="12"/>
  <c r="E229" i="12"/>
  <c r="F213" i="12"/>
  <c r="E213" i="12"/>
  <c r="E376" i="12"/>
  <c r="E372" i="12"/>
  <c r="E368" i="12"/>
  <c r="E364" i="12"/>
  <c r="E360" i="12"/>
  <c r="E356" i="12"/>
  <c r="E352" i="12"/>
  <c r="E348" i="12"/>
  <c r="E344" i="12"/>
  <c r="E340" i="12"/>
  <c r="E336" i="12"/>
  <c r="E332" i="12"/>
  <c r="E328" i="12"/>
  <c r="F257" i="12"/>
  <c r="E257" i="12"/>
  <c r="F244" i="12"/>
  <c r="E244" i="12"/>
  <c r="F241" i="12"/>
  <c r="E241" i="12"/>
  <c r="F228" i="12"/>
  <c r="E228" i="12"/>
  <c r="F225" i="12"/>
  <c r="E225" i="12"/>
  <c r="F212" i="12"/>
  <c r="E212" i="12"/>
  <c r="F209" i="12"/>
  <c r="E209" i="12"/>
  <c r="F32" i="12" l="1"/>
  <c r="C31" i="12"/>
  <c r="C30" i="12"/>
  <c r="C29" i="12"/>
  <c r="C28" i="12"/>
  <c r="C27" i="12"/>
  <c r="F27" i="12" s="1"/>
  <c r="C26" i="12"/>
  <c r="D26" i="12" s="1"/>
  <c r="C25" i="12"/>
  <c r="C24" i="12"/>
  <c r="C23" i="12"/>
  <c r="C22" i="12"/>
  <c r="D22" i="12" s="1"/>
  <c r="C21" i="12"/>
  <c r="C20" i="12"/>
  <c r="C19" i="12"/>
  <c r="D19" i="12" s="1"/>
  <c r="C18" i="12"/>
  <c r="C17" i="12"/>
  <c r="D17" i="12" s="1"/>
  <c r="C16" i="12"/>
  <c r="D16" i="12" s="1"/>
  <c r="C15" i="12"/>
  <c r="F15" i="12" s="1"/>
  <c r="C14" i="12"/>
  <c r="D14" i="12" s="1"/>
  <c r="C13" i="12"/>
  <c r="C12" i="12"/>
  <c r="C11" i="12"/>
  <c r="D11" i="12" s="1"/>
  <c r="C10" i="12"/>
  <c r="D10" i="12" s="1"/>
  <c r="C9" i="12"/>
  <c r="C8" i="12"/>
  <c r="C7" i="12"/>
  <c r="F7" i="12" s="1"/>
  <c r="C6" i="12"/>
  <c r="D6" i="12" s="1"/>
  <c r="C5" i="12"/>
  <c r="C4" i="12"/>
  <c r="E3" i="12"/>
  <c r="F3" i="12"/>
  <c r="J1" i="10"/>
  <c r="I1" i="10"/>
  <c r="H1" i="10"/>
  <c r="G1" i="10"/>
  <c r="M25" i="4"/>
  <c r="A25" i="4"/>
  <c r="J25" i="4" s="1"/>
  <c r="M24" i="4"/>
  <c r="A24" i="4"/>
  <c r="J24" i="4" s="1"/>
  <c r="M23" i="4"/>
  <c r="A23" i="4"/>
  <c r="J23" i="4" s="1"/>
  <c r="M22" i="4"/>
  <c r="A22" i="4"/>
  <c r="J22" i="4" s="1"/>
  <c r="M21" i="4"/>
  <c r="A21" i="4"/>
  <c r="J21" i="4" s="1"/>
  <c r="M20" i="4"/>
  <c r="A20" i="4"/>
  <c r="J20" i="4" s="1"/>
  <c r="M19" i="4"/>
  <c r="M18" i="4"/>
  <c r="A18" i="4"/>
  <c r="J18" i="4" s="1"/>
  <c r="M17" i="4"/>
  <c r="A17" i="4"/>
  <c r="J17" i="4" s="1"/>
  <c r="M16" i="4"/>
  <c r="A16" i="4"/>
  <c r="E6" i="4"/>
  <c r="E5" i="4"/>
  <c r="A514" i="3"/>
  <c r="C17" i="3"/>
  <c r="U17" i="3" s="1"/>
  <c r="E8" i="3"/>
  <c r="E7" i="3"/>
  <c r="K2" i="3"/>
  <c r="I11" i="1"/>
  <c r="F11" i="1"/>
  <c r="I3" i="7" s="1"/>
  <c r="F9" i="1"/>
  <c r="D5" i="1"/>
  <c r="S41" i="3" l="1"/>
  <c r="S49" i="3"/>
  <c r="S62" i="3"/>
  <c r="S70" i="3"/>
  <c r="S78" i="3"/>
  <c r="S86" i="3"/>
  <c r="S39" i="3"/>
  <c r="S43" i="3"/>
  <c r="S47" i="3"/>
  <c r="S56" i="3"/>
  <c r="S60" i="3"/>
  <c r="S64" i="3"/>
  <c r="S68" i="3"/>
  <c r="S72" i="3"/>
  <c r="S76" i="3"/>
  <c r="S80" i="3"/>
  <c r="S84" i="3"/>
  <c r="S88" i="3"/>
  <c r="S92" i="3"/>
  <c r="S96" i="3"/>
  <c r="S100" i="3"/>
  <c r="S104" i="3"/>
  <c r="S108" i="3"/>
  <c r="S112" i="3"/>
  <c r="S116" i="3"/>
  <c r="S120" i="3"/>
  <c r="S124" i="3"/>
  <c r="S128" i="3"/>
  <c r="S132" i="3"/>
  <c r="S136" i="3"/>
  <c r="S140" i="3"/>
  <c r="S144" i="3"/>
  <c r="S148" i="3"/>
  <c r="S152" i="3"/>
  <c r="S165" i="3"/>
  <c r="S169" i="3"/>
  <c r="S173" i="3"/>
  <c r="S177" i="3"/>
  <c r="S181" i="3"/>
  <c r="S185" i="3"/>
  <c r="S189" i="3"/>
  <c r="S193" i="3"/>
  <c r="S197" i="3"/>
  <c r="S201" i="3"/>
  <c r="S205" i="3"/>
  <c r="S209" i="3"/>
  <c r="S213" i="3"/>
  <c r="S217" i="3"/>
  <c r="S221" i="3"/>
  <c r="S225" i="3"/>
  <c r="S229" i="3"/>
  <c r="S233" i="3"/>
  <c r="S237" i="3"/>
  <c r="S241" i="3"/>
  <c r="S245" i="3"/>
  <c r="S249" i="3"/>
  <c r="S253" i="3"/>
  <c r="S257" i="3"/>
  <c r="S261" i="3"/>
  <c r="S265" i="3"/>
  <c r="S269" i="3"/>
  <c r="S273" i="3"/>
  <c r="S277" i="3"/>
  <c r="S281" i="3"/>
  <c r="S285" i="3"/>
  <c r="S289" i="3"/>
  <c r="S293" i="3"/>
  <c r="S297" i="3"/>
  <c r="S301" i="3"/>
  <c r="S305" i="3"/>
  <c r="S309" i="3"/>
  <c r="S313" i="3"/>
  <c r="S317" i="3"/>
  <c r="S511" i="3"/>
  <c r="S514" i="3"/>
  <c r="S40" i="3"/>
  <c r="S44" i="3"/>
  <c r="S48" i="3"/>
  <c r="S57" i="3"/>
  <c r="S61" i="3"/>
  <c r="S65" i="3"/>
  <c r="S69" i="3"/>
  <c r="S73" i="3"/>
  <c r="S77" i="3"/>
  <c r="S81" i="3"/>
  <c r="S85" i="3"/>
  <c r="S89" i="3"/>
  <c r="S93" i="3"/>
  <c r="S97" i="3"/>
  <c r="S101" i="3"/>
  <c r="S105" i="3"/>
  <c r="S109" i="3"/>
  <c r="S113" i="3"/>
  <c r="S117" i="3"/>
  <c r="S121" i="3"/>
  <c r="S125" i="3"/>
  <c r="S129" i="3"/>
  <c r="S133" i="3"/>
  <c r="S137" i="3"/>
  <c r="S141" i="3"/>
  <c r="S145" i="3"/>
  <c r="S149" i="3"/>
  <c r="S162" i="3"/>
  <c r="S166" i="3"/>
  <c r="S170" i="3"/>
  <c r="S174" i="3"/>
  <c r="S178" i="3"/>
  <c r="S182" i="3"/>
  <c r="S186" i="3"/>
  <c r="S190" i="3"/>
  <c r="S194" i="3"/>
  <c r="S198" i="3"/>
  <c r="S202" i="3"/>
  <c r="S206" i="3"/>
  <c r="S210" i="3"/>
  <c r="S214" i="3"/>
  <c r="S218" i="3"/>
  <c r="S222" i="3"/>
  <c r="S226" i="3"/>
  <c r="S230" i="3"/>
  <c r="S234" i="3"/>
  <c r="S238" i="3"/>
  <c r="S242" i="3"/>
  <c r="S246" i="3"/>
  <c r="S250" i="3"/>
  <c r="S254" i="3"/>
  <c r="S258" i="3"/>
  <c r="S262" i="3"/>
  <c r="S266" i="3"/>
  <c r="S270" i="3"/>
  <c r="S274" i="3"/>
  <c r="S278" i="3"/>
  <c r="S282" i="3"/>
  <c r="S286" i="3"/>
  <c r="S290" i="3"/>
  <c r="S294" i="3"/>
  <c r="S298" i="3"/>
  <c r="S302" i="3"/>
  <c r="S306" i="3"/>
  <c r="S310" i="3"/>
  <c r="S314" i="3"/>
  <c r="S318" i="3"/>
  <c r="S512" i="3"/>
  <c r="S45" i="3"/>
  <c r="S58" i="3"/>
  <c r="S66" i="3"/>
  <c r="S74" i="3"/>
  <c r="S82" i="3"/>
  <c r="S90" i="3"/>
  <c r="S94" i="3"/>
  <c r="S98" i="3"/>
  <c r="S102" i="3"/>
  <c r="S106" i="3"/>
  <c r="S110" i="3"/>
  <c r="S114" i="3"/>
  <c r="S118" i="3"/>
  <c r="S122" i="3"/>
  <c r="S126" i="3"/>
  <c r="S130" i="3"/>
  <c r="S134" i="3"/>
  <c r="S138" i="3"/>
  <c r="S142" i="3"/>
  <c r="S146" i="3"/>
  <c r="S150" i="3"/>
  <c r="S163" i="3"/>
  <c r="S167" i="3"/>
  <c r="S171" i="3"/>
  <c r="S175" i="3"/>
  <c r="S179" i="3"/>
  <c r="S183" i="3"/>
  <c r="S187" i="3"/>
  <c r="S191" i="3"/>
  <c r="S195" i="3"/>
  <c r="S199" i="3"/>
  <c r="S203" i="3"/>
  <c r="S207" i="3"/>
  <c r="S211" i="3"/>
  <c r="S215" i="3"/>
  <c r="S219" i="3"/>
  <c r="S223" i="3"/>
  <c r="S227" i="3"/>
  <c r="S231" i="3"/>
  <c r="S235" i="3"/>
  <c r="S239" i="3"/>
  <c r="S243" i="3"/>
  <c r="S247" i="3"/>
  <c r="S251" i="3"/>
  <c r="S255" i="3"/>
  <c r="S259" i="3"/>
  <c r="S263" i="3"/>
  <c r="S267" i="3"/>
  <c r="S271" i="3"/>
  <c r="S275" i="3"/>
  <c r="S279" i="3"/>
  <c r="S283" i="3"/>
  <c r="S287" i="3"/>
  <c r="S291" i="3"/>
  <c r="S295" i="3"/>
  <c r="S299" i="3"/>
  <c r="S303" i="3"/>
  <c r="S307" i="3"/>
  <c r="S311" i="3"/>
  <c r="S315" i="3"/>
  <c r="S319" i="3"/>
  <c r="S513" i="3"/>
  <c r="S17" i="3"/>
  <c r="S42" i="3"/>
  <c r="S46" i="3"/>
  <c r="S50" i="3"/>
  <c r="S59" i="3"/>
  <c r="S63" i="3"/>
  <c r="S67" i="3"/>
  <c r="S71" i="3"/>
  <c r="S75" i="3"/>
  <c r="S79" i="3"/>
  <c r="S83" i="3"/>
  <c r="S87" i="3"/>
  <c r="S91" i="3"/>
  <c r="S95" i="3"/>
  <c r="S99" i="3"/>
  <c r="S103" i="3"/>
  <c r="S107" i="3"/>
  <c r="S111" i="3"/>
  <c r="S115" i="3"/>
  <c r="S119" i="3"/>
  <c r="S123" i="3"/>
  <c r="S127" i="3"/>
  <c r="S131" i="3"/>
  <c r="S135" i="3"/>
  <c r="S139" i="3"/>
  <c r="S143" i="3"/>
  <c r="S147" i="3"/>
  <c r="S151" i="3"/>
  <c r="S164" i="3"/>
  <c r="S168" i="3"/>
  <c r="S172" i="3"/>
  <c r="S176" i="3"/>
  <c r="S180" i="3"/>
  <c r="S184" i="3"/>
  <c r="S188" i="3"/>
  <c r="S192" i="3"/>
  <c r="S196" i="3"/>
  <c r="S200" i="3"/>
  <c r="S204" i="3"/>
  <c r="S208" i="3"/>
  <c r="S212" i="3"/>
  <c r="S216" i="3"/>
  <c r="S220" i="3"/>
  <c r="S224" i="3"/>
  <c r="S228" i="3"/>
  <c r="S232" i="3"/>
  <c r="S236" i="3"/>
  <c r="S240" i="3"/>
  <c r="S244" i="3"/>
  <c r="S248" i="3"/>
  <c r="S252" i="3"/>
  <c r="S256" i="3"/>
  <c r="S260" i="3"/>
  <c r="S264" i="3"/>
  <c r="S268" i="3"/>
  <c r="S272" i="3"/>
  <c r="S276" i="3"/>
  <c r="S280" i="3"/>
  <c r="S284" i="3"/>
  <c r="S288" i="3"/>
  <c r="S292" i="3"/>
  <c r="S296" i="3"/>
  <c r="S300" i="3"/>
  <c r="S304" i="3"/>
  <c r="S308" i="3"/>
  <c r="S312" i="3"/>
  <c r="S316" i="3"/>
  <c r="S320" i="3"/>
  <c r="F1" i="10"/>
  <c r="O3" i="7"/>
  <c r="D13" i="11"/>
  <c r="A19" i="4"/>
  <c r="J19" i="4" s="1"/>
  <c r="E6" i="12"/>
  <c r="E16" i="12"/>
  <c r="F20" i="12"/>
  <c r="D20" i="12"/>
  <c r="E5" i="12"/>
  <c r="D5" i="12"/>
  <c r="F30" i="12"/>
  <c r="D30" i="12"/>
  <c r="E7" i="12"/>
  <c r="D7" i="12"/>
  <c r="F17" i="12"/>
  <c r="E21" i="12"/>
  <c r="D21" i="12"/>
  <c r="F23" i="12"/>
  <c r="D23" i="12"/>
  <c r="E25" i="12"/>
  <c r="D25" i="12"/>
  <c r="E31" i="12"/>
  <c r="D31" i="12"/>
  <c r="F18" i="12"/>
  <c r="D18" i="12"/>
  <c r="F24" i="12"/>
  <c r="D24" i="12"/>
  <c r="F29" i="12"/>
  <c r="D29" i="12"/>
  <c r="F8" i="12"/>
  <c r="D8" i="12"/>
  <c r="F12" i="12"/>
  <c r="D12" i="12"/>
  <c r="E27" i="12"/>
  <c r="D27" i="12"/>
  <c r="D4" i="12"/>
  <c r="I3" i="12"/>
  <c r="I4" i="12" s="1"/>
  <c r="E9" i="12"/>
  <c r="D9" i="12"/>
  <c r="E13" i="12"/>
  <c r="D13" i="12"/>
  <c r="E15" i="12"/>
  <c r="D15" i="12"/>
  <c r="F28" i="12"/>
  <c r="D28" i="12"/>
  <c r="J16" i="4"/>
  <c r="D14" i="11"/>
  <c r="F5" i="12"/>
  <c r="F6" i="12"/>
  <c r="E22" i="12"/>
  <c r="E30" i="12"/>
  <c r="E20" i="12"/>
  <c r="F21" i="12"/>
  <c r="F22" i="12"/>
  <c r="E23" i="12"/>
  <c r="F11" i="12"/>
  <c r="I14" i="12"/>
  <c r="E17" i="12"/>
  <c r="F19" i="12"/>
  <c r="E18" i="12"/>
  <c r="E19" i="12"/>
  <c r="F31" i="12"/>
  <c r="E11" i="12"/>
  <c r="F16" i="12"/>
  <c r="E10" i="12"/>
  <c r="E26" i="12"/>
  <c r="E8" i="12"/>
  <c r="F9" i="12"/>
  <c r="F10" i="12"/>
  <c r="E14" i="12"/>
  <c r="E24" i="12"/>
  <c r="F25" i="12"/>
  <c r="F26" i="12"/>
  <c r="E29" i="12"/>
  <c r="I18" i="12"/>
  <c r="I10" i="12"/>
  <c r="E12" i="12"/>
  <c r="F13" i="12"/>
  <c r="F14" i="12"/>
  <c r="E28" i="12"/>
  <c r="E32" i="12"/>
  <c r="F4" i="12"/>
  <c r="E4" i="12"/>
  <c r="I23" i="12"/>
  <c r="I15" i="12"/>
  <c r="I19" i="12"/>
  <c r="I20" i="12"/>
  <c r="I24" i="12"/>
  <c r="I17" i="12"/>
  <c r="I21" i="12"/>
  <c r="I25" i="12"/>
  <c r="D7" i="11"/>
  <c r="D3" i="11"/>
  <c r="I4" i="7"/>
  <c r="G508" i="10" l="1"/>
  <c r="G503" i="10"/>
  <c r="G504" i="10"/>
  <c r="G510" i="10"/>
  <c r="G509" i="10"/>
  <c r="G501" i="10"/>
  <c r="G506" i="10"/>
  <c r="G505" i="10"/>
  <c r="G507" i="10"/>
  <c r="G502" i="10"/>
  <c r="F501" i="10"/>
  <c r="D501" i="10"/>
  <c r="A501" i="10" s="1"/>
  <c r="Y4" i="7" s="1"/>
  <c r="E501" i="10"/>
  <c r="D18" i="11"/>
  <c r="F508" i="10"/>
  <c r="T16" i="3"/>
  <c r="Q16" i="3" s="1"/>
  <c r="E503" i="10"/>
  <c r="F502" i="10"/>
  <c r="D502" i="10"/>
  <c r="C502" i="10" s="1"/>
  <c r="E509" i="10"/>
  <c r="D508" i="10"/>
  <c r="A508" i="10" s="1"/>
  <c r="F506" i="10"/>
  <c r="E506" i="10"/>
  <c r="D504" i="10"/>
  <c r="C504" i="10" s="1"/>
  <c r="F507" i="10"/>
  <c r="E504" i="10"/>
  <c r="D510" i="10"/>
  <c r="A510" i="10" s="1"/>
  <c r="D503" i="10"/>
  <c r="A503" i="10" s="1"/>
  <c r="F503" i="10"/>
  <c r="E508" i="10"/>
  <c r="E502" i="10"/>
  <c r="D507" i="10"/>
  <c r="C507" i="10" s="1"/>
  <c r="S18" i="3"/>
  <c r="S52" i="3"/>
  <c r="S51" i="3"/>
  <c r="T513" i="3"/>
  <c r="Q513" i="3" s="1"/>
  <c r="T509" i="3"/>
  <c r="Q509" i="3" s="1"/>
  <c r="T505" i="3"/>
  <c r="Q505" i="3" s="1"/>
  <c r="T501" i="3"/>
  <c r="Q501" i="3" s="1"/>
  <c r="T497" i="3"/>
  <c r="Q497" i="3" s="1"/>
  <c r="T493" i="3"/>
  <c r="Q493" i="3" s="1"/>
  <c r="T489" i="3"/>
  <c r="Q489" i="3" s="1"/>
  <c r="T485" i="3"/>
  <c r="Q485" i="3" s="1"/>
  <c r="T481" i="3"/>
  <c r="Q481" i="3" s="1"/>
  <c r="T477" i="3"/>
  <c r="Q477" i="3" s="1"/>
  <c r="T473" i="3"/>
  <c r="Q473" i="3" s="1"/>
  <c r="T469" i="3"/>
  <c r="Q469" i="3" s="1"/>
  <c r="T465" i="3"/>
  <c r="Q465" i="3" s="1"/>
  <c r="T461" i="3"/>
  <c r="Q461" i="3" s="1"/>
  <c r="T457" i="3"/>
  <c r="Q457" i="3" s="1"/>
  <c r="T453" i="3"/>
  <c r="Q453" i="3" s="1"/>
  <c r="T449" i="3"/>
  <c r="Q449" i="3" s="1"/>
  <c r="T445" i="3"/>
  <c r="Q445" i="3" s="1"/>
  <c r="T441" i="3"/>
  <c r="Q441" i="3" s="1"/>
  <c r="T437" i="3"/>
  <c r="Q437" i="3" s="1"/>
  <c r="T433" i="3"/>
  <c r="Q433" i="3" s="1"/>
  <c r="T429" i="3"/>
  <c r="Q429" i="3" s="1"/>
  <c r="T425" i="3"/>
  <c r="Q425" i="3" s="1"/>
  <c r="T421" i="3"/>
  <c r="Q421" i="3" s="1"/>
  <c r="T417" i="3"/>
  <c r="Q417" i="3" s="1"/>
  <c r="T413" i="3"/>
  <c r="Q413" i="3" s="1"/>
  <c r="T409" i="3"/>
  <c r="Q409" i="3" s="1"/>
  <c r="T405" i="3"/>
  <c r="Q405" i="3" s="1"/>
  <c r="T401" i="3"/>
  <c r="Q401" i="3" s="1"/>
  <c r="T397" i="3"/>
  <c r="Q397" i="3" s="1"/>
  <c r="T393" i="3"/>
  <c r="Q393" i="3" s="1"/>
  <c r="T389" i="3"/>
  <c r="Q389" i="3" s="1"/>
  <c r="T385" i="3"/>
  <c r="Q385" i="3" s="1"/>
  <c r="T381" i="3"/>
  <c r="Q381" i="3" s="1"/>
  <c r="T377" i="3"/>
  <c r="Q377" i="3" s="1"/>
  <c r="T373" i="3"/>
  <c r="Q373" i="3" s="1"/>
  <c r="T369" i="3"/>
  <c r="Q369" i="3" s="1"/>
  <c r="T365" i="3"/>
  <c r="Q365" i="3" s="1"/>
  <c r="T361" i="3"/>
  <c r="Q361" i="3" s="1"/>
  <c r="T357" i="3"/>
  <c r="Q357" i="3" s="1"/>
  <c r="T353" i="3"/>
  <c r="Q353" i="3" s="1"/>
  <c r="T349" i="3"/>
  <c r="Q349" i="3" s="1"/>
  <c r="T345" i="3"/>
  <c r="Q345" i="3" s="1"/>
  <c r="T341" i="3"/>
  <c r="Q341" i="3" s="1"/>
  <c r="T337" i="3"/>
  <c r="Q337" i="3" s="1"/>
  <c r="T333" i="3"/>
  <c r="Q333" i="3" s="1"/>
  <c r="T329" i="3"/>
  <c r="Q329" i="3" s="1"/>
  <c r="T325" i="3"/>
  <c r="Q325" i="3" s="1"/>
  <c r="T321" i="3"/>
  <c r="Q321" i="3" s="1"/>
  <c r="T317" i="3"/>
  <c r="Q317" i="3" s="1"/>
  <c r="T313" i="3"/>
  <c r="Q313" i="3" s="1"/>
  <c r="T309" i="3"/>
  <c r="Q309" i="3" s="1"/>
  <c r="T305" i="3"/>
  <c r="Q305" i="3" s="1"/>
  <c r="T301" i="3"/>
  <c r="Q301" i="3" s="1"/>
  <c r="T297" i="3"/>
  <c r="Q297" i="3" s="1"/>
  <c r="T293" i="3"/>
  <c r="Q293" i="3" s="1"/>
  <c r="T289" i="3"/>
  <c r="Q289" i="3" s="1"/>
  <c r="T285" i="3"/>
  <c r="Q285" i="3" s="1"/>
  <c r="T281" i="3"/>
  <c r="Q281" i="3" s="1"/>
  <c r="T277" i="3"/>
  <c r="Q277" i="3" s="1"/>
  <c r="T273" i="3"/>
  <c r="Q273" i="3" s="1"/>
  <c r="T269" i="3"/>
  <c r="Q269" i="3" s="1"/>
  <c r="T265" i="3"/>
  <c r="Q265" i="3" s="1"/>
  <c r="T261" i="3"/>
  <c r="Q261" i="3" s="1"/>
  <c r="T257" i="3"/>
  <c r="Q257" i="3" s="1"/>
  <c r="T253" i="3"/>
  <c r="Q253" i="3" s="1"/>
  <c r="T249" i="3"/>
  <c r="Q249" i="3" s="1"/>
  <c r="T245" i="3"/>
  <c r="Q245" i="3" s="1"/>
  <c r="T241" i="3"/>
  <c r="Q241" i="3" s="1"/>
  <c r="T237" i="3"/>
  <c r="Q237" i="3" s="1"/>
  <c r="T233" i="3"/>
  <c r="Q233" i="3" s="1"/>
  <c r="T229" i="3"/>
  <c r="Q229" i="3" s="1"/>
  <c r="T225" i="3"/>
  <c r="Q225" i="3" s="1"/>
  <c r="T221" i="3"/>
  <c r="Q221" i="3" s="1"/>
  <c r="T217" i="3"/>
  <c r="Q217" i="3" s="1"/>
  <c r="T213" i="3"/>
  <c r="Q213" i="3" s="1"/>
  <c r="T209" i="3"/>
  <c r="Q209" i="3" s="1"/>
  <c r="T205" i="3"/>
  <c r="Q205" i="3" s="1"/>
  <c r="T201" i="3"/>
  <c r="Q201" i="3" s="1"/>
  <c r="T197" i="3"/>
  <c r="Q197" i="3" s="1"/>
  <c r="T193" i="3"/>
  <c r="Q193" i="3" s="1"/>
  <c r="T189" i="3"/>
  <c r="Q189" i="3" s="1"/>
  <c r="T185" i="3"/>
  <c r="Q185" i="3" s="1"/>
  <c r="T181" i="3"/>
  <c r="Q181" i="3" s="1"/>
  <c r="T177" i="3"/>
  <c r="Q177" i="3" s="1"/>
  <c r="T514" i="3"/>
  <c r="Q514" i="3" s="1"/>
  <c r="T510" i="3"/>
  <c r="Q510" i="3" s="1"/>
  <c r="T506" i="3"/>
  <c r="Q506" i="3" s="1"/>
  <c r="T502" i="3"/>
  <c r="Q502" i="3" s="1"/>
  <c r="T498" i="3"/>
  <c r="Q498" i="3" s="1"/>
  <c r="T494" i="3"/>
  <c r="Q494" i="3" s="1"/>
  <c r="T490" i="3"/>
  <c r="Q490" i="3" s="1"/>
  <c r="T486" i="3"/>
  <c r="Q486" i="3" s="1"/>
  <c r="T482" i="3"/>
  <c r="Q482" i="3" s="1"/>
  <c r="T478" i="3"/>
  <c r="Q478" i="3" s="1"/>
  <c r="T474" i="3"/>
  <c r="Q474" i="3" s="1"/>
  <c r="T470" i="3"/>
  <c r="Q470" i="3" s="1"/>
  <c r="T466" i="3"/>
  <c r="Q466" i="3" s="1"/>
  <c r="T462" i="3"/>
  <c r="Q462" i="3" s="1"/>
  <c r="T458" i="3"/>
  <c r="Q458" i="3" s="1"/>
  <c r="T454" i="3"/>
  <c r="Q454" i="3" s="1"/>
  <c r="T450" i="3"/>
  <c r="Q450" i="3" s="1"/>
  <c r="T446" i="3"/>
  <c r="Q446" i="3" s="1"/>
  <c r="T442" i="3"/>
  <c r="Q442" i="3" s="1"/>
  <c r="T438" i="3"/>
  <c r="Q438" i="3" s="1"/>
  <c r="T434" i="3"/>
  <c r="Q434" i="3" s="1"/>
  <c r="T430" i="3"/>
  <c r="Q430" i="3" s="1"/>
  <c r="T426" i="3"/>
  <c r="Q426" i="3" s="1"/>
  <c r="T422" i="3"/>
  <c r="Q422" i="3" s="1"/>
  <c r="T418" i="3"/>
  <c r="Q418" i="3" s="1"/>
  <c r="T414" i="3"/>
  <c r="Q414" i="3" s="1"/>
  <c r="T410" i="3"/>
  <c r="Q410" i="3" s="1"/>
  <c r="T406" i="3"/>
  <c r="Q406" i="3" s="1"/>
  <c r="T402" i="3"/>
  <c r="Q402" i="3" s="1"/>
  <c r="T398" i="3"/>
  <c r="Q398" i="3" s="1"/>
  <c r="T394" i="3"/>
  <c r="Q394" i="3" s="1"/>
  <c r="T390" i="3"/>
  <c r="Q390" i="3" s="1"/>
  <c r="T386" i="3"/>
  <c r="Q386" i="3" s="1"/>
  <c r="T382" i="3"/>
  <c r="Q382" i="3" s="1"/>
  <c r="T378" i="3"/>
  <c r="Q378" i="3" s="1"/>
  <c r="T374" i="3"/>
  <c r="Q374" i="3" s="1"/>
  <c r="T370" i="3"/>
  <c r="Q370" i="3" s="1"/>
  <c r="T366" i="3"/>
  <c r="Q366" i="3" s="1"/>
  <c r="T362" i="3"/>
  <c r="Q362" i="3" s="1"/>
  <c r="T358" i="3"/>
  <c r="Q358" i="3" s="1"/>
  <c r="T354" i="3"/>
  <c r="Q354" i="3" s="1"/>
  <c r="T350" i="3"/>
  <c r="Q350" i="3" s="1"/>
  <c r="T346" i="3"/>
  <c r="Q346" i="3" s="1"/>
  <c r="T342" i="3"/>
  <c r="Q342" i="3" s="1"/>
  <c r="T338" i="3"/>
  <c r="Q338" i="3" s="1"/>
  <c r="T334" i="3"/>
  <c r="Q334" i="3" s="1"/>
  <c r="T330" i="3"/>
  <c r="Q330" i="3" s="1"/>
  <c r="T326" i="3"/>
  <c r="Q326" i="3" s="1"/>
  <c r="T322" i="3"/>
  <c r="Q322" i="3" s="1"/>
  <c r="T318" i="3"/>
  <c r="Q318" i="3" s="1"/>
  <c r="T314" i="3"/>
  <c r="Q314" i="3" s="1"/>
  <c r="T310" i="3"/>
  <c r="Q310" i="3" s="1"/>
  <c r="T306" i="3"/>
  <c r="Q306" i="3" s="1"/>
  <c r="T302" i="3"/>
  <c r="Q302" i="3" s="1"/>
  <c r="T298" i="3"/>
  <c r="Q298" i="3" s="1"/>
  <c r="T294" i="3"/>
  <c r="Q294" i="3" s="1"/>
  <c r="T290" i="3"/>
  <c r="Q290" i="3" s="1"/>
  <c r="T286" i="3"/>
  <c r="Q286" i="3" s="1"/>
  <c r="T282" i="3"/>
  <c r="Q282" i="3" s="1"/>
  <c r="T278" i="3"/>
  <c r="Q278" i="3" s="1"/>
  <c r="T274" i="3"/>
  <c r="Q274" i="3" s="1"/>
  <c r="T270" i="3"/>
  <c r="Q270" i="3" s="1"/>
  <c r="T266" i="3"/>
  <c r="Q266" i="3" s="1"/>
  <c r="T262" i="3"/>
  <c r="Q262" i="3" s="1"/>
  <c r="T258" i="3"/>
  <c r="Q258" i="3" s="1"/>
  <c r="T254" i="3"/>
  <c r="Q254" i="3" s="1"/>
  <c r="T250" i="3"/>
  <c r="Q250" i="3" s="1"/>
  <c r="T246" i="3"/>
  <c r="Q246" i="3" s="1"/>
  <c r="T242" i="3"/>
  <c r="Q242" i="3" s="1"/>
  <c r="T238" i="3"/>
  <c r="Q238" i="3" s="1"/>
  <c r="T511" i="3"/>
  <c r="Q511" i="3" s="1"/>
  <c r="T507" i="3"/>
  <c r="Q507" i="3" s="1"/>
  <c r="T503" i="3"/>
  <c r="Q503" i="3" s="1"/>
  <c r="T499" i="3"/>
  <c r="Q499" i="3" s="1"/>
  <c r="T495" i="3"/>
  <c r="Q495" i="3" s="1"/>
  <c r="T491" i="3"/>
  <c r="Q491" i="3" s="1"/>
  <c r="T487" i="3"/>
  <c r="Q487" i="3" s="1"/>
  <c r="T483" i="3"/>
  <c r="Q483" i="3" s="1"/>
  <c r="T479" i="3"/>
  <c r="Q479" i="3" s="1"/>
  <c r="T475" i="3"/>
  <c r="Q475" i="3" s="1"/>
  <c r="T471" i="3"/>
  <c r="Q471" i="3" s="1"/>
  <c r="T467" i="3"/>
  <c r="Q467" i="3" s="1"/>
  <c r="T463" i="3"/>
  <c r="Q463" i="3" s="1"/>
  <c r="T459" i="3"/>
  <c r="Q459" i="3" s="1"/>
  <c r="T455" i="3"/>
  <c r="Q455" i="3" s="1"/>
  <c r="T451" i="3"/>
  <c r="Q451" i="3" s="1"/>
  <c r="T447" i="3"/>
  <c r="Q447" i="3" s="1"/>
  <c r="T443" i="3"/>
  <c r="Q443" i="3" s="1"/>
  <c r="T439" i="3"/>
  <c r="Q439" i="3" s="1"/>
  <c r="T435" i="3"/>
  <c r="Q435" i="3" s="1"/>
  <c r="T431" i="3"/>
  <c r="Q431" i="3" s="1"/>
  <c r="T427" i="3"/>
  <c r="Q427" i="3" s="1"/>
  <c r="T423" i="3"/>
  <c r="Q423" i="3" s="1"/>
  <c r="T419" i="3"/>
  <c r="Q419" i="3" s="1"/>
  <c r="T415" i="3"/>
  <c r="Q415" i="3" s="1"/>
  <c r="T411" i="3"/>
  <c r="Q411" i="3" s="1"/>
  <c r="T407" i="3"/>
  <c r="Q407" i="3" s="1"/>
  <c r="T403" i="3"/>
  <c r="Q403" i="3" s="1"/>
  <c r="T399" i="3"/>
  <c r="Q399" i="3" s="1"/>
  <c r="T395" i="3"/>
  <c r="Q395" i="3" s="1"/>
  <c r="T391" i="3"/>
  <c r="Q391" i="3" s="1"/>
  <c r="T387" i="3"/>
  <c r="Q387" i="3" s="1"/>
  <c r="T383" i="3"/>
  <c r="Q383" i="3" s="1"/>
  <c r="T379" i="3"/>
  <c r="Q379" i="3" s="1"/>
  <c r="T375" i="3"/>
  <c r="Q375" i="3" s="1"/>
  <c r="T371" i="3"/>
  <c r="Q371" i="3" s="1"/>
  <c r="T367" i="3"/>
  <c r="Q367" i="3" s="1"/>
  <c r="T363" i="3"/>
  <c r="Q363" i="3" s="1"/>
  <c r="T359" i="3"/>
  <c r="Q359" i="3" s="1"/>
  <c r="T355" i="3"/>
  <c r="Q355" i="3" s="1"/>
  <c r="T351" i="3"/>
  <c r="Q351" i="3" s="1"/>
  <c r="T347" i="3"/>
  <c r="Q347" i="3" s="1"/>
  <c r="T343" i="3"/>
  <c r="Q343" i="3" s="1"/>
  <c r="T339" i="3"/>
  <c r="Q339" i="3" s="1"/>
  <c r="T335" i="3"/>
  <c r="Q335" i="3" s="1"/>
  <c r="T331" i="3"/>
  <c r="Q331" i="3" s="1"/>
  <c r="T327" i="3"/>
  <c r="Q327" i="3" s="1"/>
  <c r="T323" i="3"/>
  <c r="Q323" i="3" s="1"/>
  <c r="T319" i="3"/>
  <c r="Q319" i="3" s="1"/>
  <c r="T315" i="3"/>
  <c r="Q315" i="3" s="1"/>
  <c r="T311" i="3"/>
  <c r="Q311" i="3" s="1"/>
  <c r="T307" i="3"/>
  <c r="Q307" i="3" s="1"/>
  <c r="T303" i="3"/>
  <c r="Q303" i="3" s="1"/>
  <c r="T299" i="3"/>
  <c r="Q299" i="3" s="1"/>
  <c r="T295" i="3"/>
  <c r="Q295" i="3" s="1"/>
  <c r="T291" i="3"/>
  <c r="Q291" i="3" s="1"/>
  <c r="T287" i="3"/>
  <c r="Q287" i="3" s="1"/>
  <c r="T283" i="3"/>
  <c r="Q283" i="3" s="1"/>
  <c r="T279" i="3"/>
  <c r="Q279" i="3" s="1"/>
  <c r="T275" i="3"/>
  <c r="Q275" i="3" s="1"/>
  <c r="T271" i="3"/>
  <c r="Q271" i="3" s="1"/>
  <c r="T267" i="3"/>
  <c r="Q267" i="3" s="1"/>
  <c r="T263" i="3"/>
  <c r="Q263" i="3" s="1"/>
  <c r="T259" i="3"/>
  <c r="Q259" i="3" s="1"/>
  <c r="T255" i="3"/>
  <c r="Q255" i="3" s="1"/>
  <c r="T251" i="3"/>
  <c r="Q251" i="3" s="1"/>
  <c r="T247" i="3"/>
  <c r="Q247" i="3" s="1"/>
  <c r="T243" i="3"/>
  <c r="Q243" i="3" s="1"/>
  <c r="T239" i="3"/>
  <c r="Q239" i="3" s="1"/>
  <c r="T500" i="3"/>
  <c r="Q500" i="3" s="1"/>
  <c r="T484" i="3"/>
  <c r="Q484" i="3" s="1"/>
  <c r="T468" i="3"/>
  <c r="Q468" i="3" s="1"/>
  <c r="T452" i="3"/>
  <c r="Q452" i="3" s="1"/>
  <c r="T436" i="3"/>
  <c r="Q436" i="3" s="1"/>
  <c r="T420" i="3"/>
  <c r="Q420" i="3" s="1"/>
  <c r="T404" i="3"/>
  <c r="Q404" i="3" s="1"/>
  <c r="T388" i="3"/>
  <c r="Q388" i="3" s="1"/>
  <c r="T372" i="3"/>
  <c r="Q372" i="3" s="1"/>
  <c r="T356" i="3"/>
  <c r="Q356" i="3" s="1"/>
  <c r="T340" i="3"/>
  <c r="Q340" i="3" s="1"/>
  <c r="T324" i="3"/>
  <c r="Q324" i="3" s="1"/>
  <c r="T308" i="3"/>
  <c r="Q308" i="3" s="1"/>
  <c r="T292" i="3"/>
  <c r="Q292" i="3" s="1"/>
  <c r="T276" i="3"/>
  <c r="Q276" i="3" s="1"/>
  <c r="T260" i="3"/>
  <c r="Q260" i="3" s="1"/>
  <c r="T244" i="3"/>
  <c r="Q244" i="3" s="1"/>
  <c r="T234" i="3"/>
  <c r="Q234" i="3" s="1"/>
  <c r="T231" i="3"/>
  <c r="Q231" i="3" s="1"/>
  <c r="T228" i="3"/>
  <c r="Q228" i="3" s="1"/>
  <c r="T218" i="3"/>
  <c r="Q218" i="3" s="1"/>
  <c r="T215" i="3"/>
  <c r="Q215" i="3" s="1"/>
  <c r="T212" i="3"/>
  <c r="Q212" i="3" s="1"/>
  <c r="T202" i="3"/>
  <c r="Q202" i="3" s="1"/>
  <c r="T199" i="3"/>
  <c r="Q199" i="3" s="1"/>
  <c r="T196" i="3"/>
  <c r="Q196" i="3" s="1"/>
  <c r="T186" i="3"/>
  <c r="Q186" i="3" s="1"/>
  <c r="T183" i="3"/>
  <c r="Q183" i="3" s="1"/>
  <c r="T180" i="3"/>
  <c r="Q180" i="3" s="1"/>
  <c r="T173" i="3"/>
  <c r="Q173" i="3" s="1"/>
  <c r="T169" i="3"/>
  <c r="Q169" i="3" s="1"/>
  <c r="T165" i="3"/>
  <c r="Q165" i="3" s="1"/>
  <c r="T161" i="3"/>
  <c r="Q161" i="3" s="1"/>
  <c r="T157" i="3"/>
  <c r="Q157" i="3" s="1"/>
  <c r="T153" i="3"/>
  <c r="Q153" i="3" s="1"/>
  <c r="T149" i="3"/>
  <c r="Q149" i="3" s="1"/>
  <c r="T145" i="3"/>
  <c r="Q145" i="3" s="1"/>
  <c r="T141" i="3"/>
  <c r="Q141" i="3" s="1"/>
  <c r="T137" i="3"/>
  <c r="Q137" i="3" s="1"/>
  <c r="T133" i="3"/>
  <c r="Q133" i="3" s="1"/>
  <c r="T129" i="3"/>
  <c r="Q129" i="3" s="1"/>
  <c r="T125" i="3"/>
  <c r="Q125" i="3" s="1"/>
  <c r="T121" i="3"/>
  <c r="Q121" i="3" s="1"/>
  <c r="T117" i="3"/>
  <c r="Q117" i="3" s="1"/>
  <c r="T113" i="3"/>
  <c r="Q113" i="3" s="1"/>
  <c r="T109" i="3"/>
  <c r="Q109" i="3" s="1"/>
  <c r="T105" i="3"/>
  <c r="Q105" i="3" s="1"/>
  <c r="T101" i="3"/>
  <c r="Q101" i="3" s="1"/>
  <c r="T97" i="3"/>
  <c r="Q97" i="3" s="1"/>
  <c r="T93" i="3"/>
  <c r="Q93" i="3" s="1"/>
  <c r="T89" i="3"/>
  <c r="Q89" i="3" s="1"/>
  <c r="T85" i="3"/>
  <c r="Q85" i="3" s="1"/>
  <c r="T81" i="3"/>
  <c r="Q81" i="3" s="1"/>
  <c r="T77" i="3"/>
  <c r="Q77" i="3" s="1"/>
  <c r="T73" i="3"/>
  <c r="Q73" i="3" s="1"/>
  <c r="T69" i="3"/>
  <c r="Q69" i="3" s="1"/>
  <c r="T65" i="3"/>
  <c r="Q65" i="3" s="1"/>
  <c r="T61" i="3"/>
  <c r="Q61" i="3" s="1"/>
  <c r="T57" i="3"/>
  <c r="Q57" i="3" s="1"/>
  <c r="T53" i="3"/>
  <c r="T49" i="3"/>
  <c r="Q49" i="3" s="1"/>
  <c r="T45" i="3"/>
  <c r="Q45" i="3" s="1"/>
  <c r="T41" i="3"/>
  <c r="Q41" i="3" s="1"/>
  <c r="T37" i="3"/>
  <c r="T33" i="3"/>
  <c r="T29" i="3"/>
  <c r="T25" i="3"/>
  <c r="T21" i="3"/>
  <c r="T17" i="3"/>
  <c r="T74" i="3"/>
  <c r="Q74" i="3" s="1"/>
  <c r="T70" i="3"/>
  <c r="Q70" i="3" s="1"/>
  <c r="T66" i="3"/>
  <c r="Q66" i="3" s="1"/>
  <c r="T62" i="3"/>
  <c r="Q62" i="3" s="1"/>
  <c r="T46" i="3"/>
  <c r="Q46" i="3" s="1"/>
  <c r="T30" i="3"/>
  <c r="T26" i="3"/>
  <c r="T22" i="3"/>
  <c r="T18" i="3"/>
  <c r="T35" i="3"/>
  <c r="T31" i="3"/>
  <c r="T19" i="3"/>
  <c r="T392" i="3"/>
  <c r="Q392" i="3" s="1"/>
  <c r="T344" i="3"/>
  <c r="Q344" i="3" s="1"/>
  <c r="T312" i="3"/>
  <c r="Q312" i="3" s="1"/>
  <c r="T264" i="3"/>
  <c r="Q264" i="3" s="1"/>
  <c r="T230" i="3"/>
  <c r="Q230" i="3" s="1"/>
  <c r="T224" i="3"/>
  <c r="Q224" i="3" s="1"/>
  <c r="T198" i="3"/>
  <c r="Q198" i="3" s="1"/>
  <c r="T192" i="3"/>
  <c r="Q192" i="3" s="1"/>
  <c r="T182" i="3"/>
  <c r="Q182" i="3" s="1"/>
  <c r="T179" i="3"/>
  <c r="Q179" i="3" s="1"/>
  <c r="T176" i="3"/>
  <c r="Q176" i="3" s="1"/>
  <c r="T168" i="3"/>
  <c r="Q168" i="3" s="1"/>
  <c r="T160" i="3"/>
  <c r="Q160" i="3" s="1"/>
  <c r="T156" i="3"/>
  <c r="Q156" i="3" s="1"/>
  <c r="T152" i="3"/>
  <c r="Q152" i="3" s="1"/>
  <c r="T148" i="3"/>
  <c r="Q148" i="3" s="1"/>
  <c r="T136" i="3"/>
  <c r="Q136" i="3" s="1"/>
  <c r="T132" i="3"/>
  <c r="Q132" i="3" s="1"/>
  <c r="T124" i="3"/>
  <c r="Q124" i="3" s="1"/>
  <c r="T104" i="3"/>
  <c r="Q104" i="3" s="1"/>
  <c r="T100" i="3"/>
  <c r="Q100" i="3" s="1"/>
  <c r="T96" i="3"/>
  <c r="Q96" i="3" s="1"/>
  <c r="T92" i="3"/>
  <c r="Q92" i="3" s="1"/>
  <c r="T88" i="3"/>
  <c r="Q88" i="3" s="1"/>
  <c r="T84" i="3"/>
  <c r="Q84" i="3" s="1"/>
  <c r="T76" i="3"/>
  <c r="Q76" i="3" s="1"/>
  <c r="T72" i="3"/>
  <c r="Q72" i="3" s="1"/>
  <c r="T68" i="3"/>
  <c r="Q68" i="3" s="1"/>
  <c r="T64" i="3"/>
  <c r="Q64" i="3" s="1"/>
  <c r="T60" i="3"/>
  <c r="Q60" i="3" s="1"/>
  <c r="T56" i="3"/>
  <c r="Q56" i="3" s="1"/>
  <c r="T44" i="3"/>
  <c r="Q44" i="3" s="1"/>
  <c r="T32" i="3"/>
  <c r="T24" i="3"/>
  <c r="T512" i="3"/>
  <c r="Q512" i="3" s="1"/>
  <c r="T496" i="3"/>
  <c r="Q496" i="3" s="1"/>
  <c r="T480" i="3"/>
  <c r="Q480" i="3" s="1"/>
  <c r="T464" i="3"/>
  <c r="Q464" i="3" s="1"/>
  <c r="T448" i="3"/>
  <c r="Q448" i="3" s="1"/>
  <c r="T432" i="3"/>
  <c r="Q432" i="3" s="1"/>
  <c r="T416" i="3"/>
  <c r="Q416" i="3" s="1"/>
  <c r="T400" i="3"/>
  <c r="Q400" i="3" s="1"/>
  <c r="T384" i="3"/>
  <c r="Q384" i="3" s="1"/>
  <c r="T368" i="3"/>
  <c r="Q368" i="3" s="1"/>
  <c r="T352" i="3"/>
  <c r="Q352" i="3" s="1"/>
  <c r="T336" i="3"/>
  <c r="Q336" i="3" s="1"/>
  <c r="T320" i="3"/>
  <c r="Q320" i="3" s="1"/>
  <c r="T304" i="3"/>
  <c r="Q304" i="3" s="1"/>
  <c r="T288" i="3"/>
  <c r="Q288" i="3" s="1"/>
  <c r="T272" i="3"/>
  <c r="Q272" i="3" s="1"/>
  <c r="T256" i="3"/>
  <c r="Q256" i="3" s="1"/>
  <c r="T240" i="3"/>
  <c r="Q240" i="3" s="1"/>
  <c r="T235" i="3"/>
  <c r="Q235" i="3" s="1"/>
  <c r="T232" i="3"/>
  <c r="Q232" i="3" s="1"/>
  <c r="T222" i="3"/>
  <c r="Q222" i="3" s="1"/>
  <c r="T219" i="3"/>
  <c r="Q219" i="3" s="1"/>
  <c r="T216" i="3"/>
  <c r="Q216" i="3" s="1"/>
  <c r="T206" i="3"/>
  <c r="Q206" i="3" s="1"/>
  <c r="T203" i="3"/>
  <c r="Q203" i="3" s="1"/>
  <c r="T200" i="3"/>
  <c r="Q200" i="3" s="1"/>
  <c r="T190" i="3"/>
  <c r="Q190" i="3" s="1"/>
  <c r="T187" i="3"/>
  <c r="Q187" i="3" s="1"/>
  <c r="T184" i="3"/>
  <c r="Q184" i="3" s="1"/>
  <c r="T174" i="3"/>
  <c r="Q174" i="3" s="1"/>
  <c r="T170" i="3"/>
  <c r="Q170" i="3" s="1"/>
  <c r="T166" i="3"/>
  <c r="Q166" i="3" s="1"/>
  <c r="T162" i="3"/>
  <c r="Q162" i="3" s="1"/>
  <c r="T158" i="3"/>
  <c r="Q158" i="3" s="1"/>
  <c r="T154" i="3"/>
  <c r="Q154" i="3" s="1"/>
  <c r="T150" i="3"/>
  <c r="Q150" i="3" s="1"/>
  <c r="T146" i="3"/>
  <c r="Q146" i="3" s="1"/>
  <c r="T142" i="3"/>
  <c r="Q142" i="3" s="1"/>
  <c r="T138" i="3"/>
  <c r="Q138" i="3" s="1"/>
  <c r="T134" i="3"/>
  <c r="Q134" i="3" s="1"/>
  <c r="T130" i="3"/>
  <c r="Q130" i="3" s="1"/>
  <c r="T126" i="3"/>
  <c r="Q126" i="3" s="1"/>
  <c r="T122" i="3"/>
  <c r="Q122" i="3" s="1"/>
  <c r="T118" i="3"/>
  <c r="Q118" i="3" s="1"/>
  <c r="T114" i="3"/>
  <c r="Q114" i="3" s="1"/>
  <c r="T110" i="3"/>
  <c r="Q110" i="3" s="1"/>
  <c r="T106" i="3"/>
  <c r="Q106" i="3" s="1"/>
  <c r="T102" i="3"/>
  <c r="Q102" i="3" s="1"/>
  <c r="T98" i="3"/>
  <c r="Q98" i="3" s="1"/>
  <c r="T94" i="3"/>
  <c r="Q94" i="3" s="1"/>
  <c r="T90" i="3"/>
  <c r="Q90" i="3" s="1"/>
  <c r="T86" i="3"/>
  <c r="Q86" i="3" s="1"/>
  <c r="T82" i="3"/>
  <c r="Q82" i="3" s="1"/>
  <c r="T78" i="3"/>
  <c r="Q78" i="3" s="1"/>
  <c r="T58" i="3"/>
  <c r="Q58" i="3" s="1"/>
  <c r="T54" i="3"/>
  <c r="T50" i="3"/>
  <c r="Q50" i="3" s="1"/>
  <c r="T42" i="3"/>
  <c r="Q42" i="3" s="1"/>
  <c r="T38" i="3"/>
  <c r="T34" i="3"/>
  <c r="T23" i="3"/>
  <c r="T488" i="3"/>
  <c r="Q488" i="3" s="1"/>
  <c r="T472" i="3"/>
  <c r="Q472" i="3" s="1"/>
  <c r="T456" i="3"/>
  <c r="Q456" i="3" s="1"/>
  <c r="T440" i="3"/>
  <c r="Q440" i="3" s="1"/>
  <c r="T424" i="3"/>
  <c r="Q424" i="3" s="1"/>
  <c r="T408" i="3"/>
  <c r="Q408" i="3" s="1"/>
  <c r="T296" i="3"/>
  <c r="Q296" i="3" s="1"/>
  <c r="T227" i="3"/>
  <c r="Q227" i="3" s="1"/>
  <c r="T211" i="3"/>
  <c r="Q211" i="3" s="1"/>
  <c r="T208" i="3"/>
  <c r="Q208" i="3" s="1"/>
  <c r="T144" i="3"/>
  <c r="Q144" i="3" s="1"/>
  <c r="T140" i="3"/>
  <c r="Q140" i="3" s="1"/>
  <c r="T120" i="3"/>
  <c r="Q120" i="3" s="1"/>
  <c r="T112" i="3"/>
  <c r="Q112" i="3" s="1"/>
  <c r="T80" i="3"/>
  <c r="Q80" i="3" s="1"/>
  <c r="T52" i="3"/>
  <c r="T48" i="3"/>
  <c r="Q48" i="3" s="1"/>
  <c r="T40" i="3"/>
  <c r="Q40" i="3" s="1"/>
  <c r="T28" i="3"/>
  <c r="T20" i="3"/>
  <c r="T508" i="3"/>
  <c r="Q508" i="3" s="1"/>
  <c r="T492" i="3"/>
  <c r="Q492" i="3" s="1"/>
  <c r="T476" i="3"/>
  <c r="Q476" i="3" s="1"/>
  <c r="T460" i="3"/>
  <c r="Q460" i="3" s="1"/>
  <c r="T444" i="3"/>
  <c r="Q444" i="3" s="1"/>
  <c r="T428" i="3"/>
  <c r="Q428" i="3" s="1"/>
  <c r="T412" i="3"/>
  <c r="Q412" i="3" s="1"/>
  <c r="T396" i="3"/>
  <c r="Q396" i="3" s="1"/>
  <c r="T380" i="3"/>
  <c r="Q380" i="3" s="1"/>
  <c r="T364" i="3"/>
  <c r="Q364" i="3" s="1"/>
  <c r="T348" i="3"/>
  <c r="Q348" i="3" s="1"/>
  <c r="T332" i="3"/>
  <c r="Q332" i="3" s="1"/>
  <c r="T316" i="3"/>
  <c r="Q316" i="3" s="1"/>
  <c r="T300" i="3"/>
  <c r="Q300" i="3" s="1"/>
  <c r="T284" i="3"/>
  <c r="Q284" i="3" s="1"/>
  <c r="T268" i="3"/>
  <c r="Q268" i="3" s="1"/>
  <c r="T252" i="3"/>
  <c r="Q252" i="3" s="1"/>
  <c r="T236" i="3"/>
  <c r="Q236" i="3" s="1"/>
  <c r="T226" i="3"/>
  <c r="Q226" i="3" s="1"/>
  <c r="T223" i="3"/>
  <c r="Q223" i="3" s="1"/>
  <c r="T220" i="3"/>
  <c r="Q220" i="3" s="1"/>
  <c r="T210" i="3"/>
  <c r="Q210" i="3" s="1"/>
  <c r="T207" i="3"/>
  <c r="Q207" i="3" s="1"/>
  <c r="T204" i="3"/>
  <c r="Q204" i="3" s="1"/>
  <c r="T194" i="3"/>
  <c r="Q194" i="3" s="1"/>
  <c r="T191" i="3"/>
  <c r="Q191" i="3" s="1"/>
  <c r="T188" i="3"/>
  <c r="Q188" i="3" s="1"/>
  <c r="T178" i="3"/>
  <c r="Q178" i="3" s="1"/>
  <c r="T175" i="3"/>
  <c r="Q175" i="3" s="1"/>
  <c r="T171" i="3"/>
  <c r="Q171" i="3" s="1"/>
  <c r="T167" i="3"/>
  <c r="Q167" i="3" s="1"/>
  <c r="T163" i="3"/>
  <c r="Q163" i="3" s="1"/>
  <c r="T159" i="3"/>
  <c r="Q159" i="3" s="1"/>
  <c r="T155" i="3"/>
  <c r="Q155" i="3" s="1"/>
  <c r="T151" i="3"/>
  <c r="Q151" i="3" s="1"/>
  <c r="T147" i="3"/>
  <c r="Q147" i="3" s="1"/>
  <c r="T143" i="3"/>
  <c r="Q143" i="3" s="1"/>
  <c r="T139" i="3"/>
  <c r="Q139" i="3" s="1"/>
  <c r="T135" i="3"/>
  <c r="Q135" i="3" s="1"/>
  <c r="T131" i="3"/>
  <c r="Q131" i="3" s="1"/>
  <c r="T127" i="3"/>
  <c r="Q127" i="3" s="1"/>
  <c r="T123" i="3"/>
  <c r="Q123" i="3" s="1"/>
  <c r="T119" i="3"/>
  <c r="Q119" i="3" s="1"/>
  <c r="T115" i="3"/>
  <c r="Q115" i="3" s="1"/>
  <c r="T111" i="3"/>
  <c r="Q111" i="3" s="1"/>
  <c r="T107" i="3"/>
  <c r="Q107" i="3" s="1"/>
  <c r="T103" i="3"/>
  <c r="Q103" i="3" s="1"/>
  <c r="T99" i="3"/>
  <c r="Q99" i="3" s="1"/>
  <c r="T95" i="3"/>
  <c r="Q95" i="3" s="1"/>
  <c r="T91" i="3"/>
  <c r="Q91" i="3" s="1"/>
  <c r="T87" i="3"/>
  <c r="Q87" i="3" s="1"/>
  <c r="T83" i="3"/>
  <c r="Q83" i="3" s="1"/>
  <c r="T79" i="3"/>
  <c r="Q79" i="3" s="1"/>
  <c r="T75" i="3"/>
  <c r="Q75" i="3" s="1"/>
  <c r="T71" i="3"/>
  <c r="Q71" i="3" s="1"/>
  <c r="T67" i="3"/>
  <c r="Q67" i="3" s="1"/>
  <c r="T63" i="3"/>
  <c r="Q63" i="3" s="1"/>
  <c r="T59" i="3"/>
  <c r="Q59" i="3" s="1"/>
  <c r="T55" i="3"/>
  <c r="T51" i="3"/>
  <c r="Q51" i="3" s="1"/>
  <c r="T47" i="3"/>
  <c r="Q47" i="3" s="1"/>
  <c r="T43" i="3"/>
  <c r="Q43" i="3" s="1"/>
  <c r="T39" i="3"/>
  <c r="Q39" i="3" s="1"/>
  <c r="T27" i="3"/>
  <c r="T504" i="3"/>
  <c r="Q504" i="3" s="1"/>
  <c r="T376" i="3"/>
  <c r="Q376" i="3" s="1"/>
  <c r="T360" i="3"/>
  <c r="Q360" i="3" s="1"/>
  <c r="T328" i="3"/>
  <c r="Q328" i="3" s="1"/>
  <c r="T280" i="3"/>
  <c r="Q280" i="3" s="1"/>
  <c r="T248" i="3"/>
  <c r="Q248" i="3" s="1"/>
  <c r="T214" i="3"/>
  <c r="Q214" i="3" s="1"/>
  <c r="T195" i="3"/>
  <c r="Q195" i="3" s="1"/>
  <c r="T172" i="3"/>
  <c r="Q172" i="3" s="1"/>
  <c r="T164" i="3"/>
  <c r="Q164" i="3" s="1"/>
  <c r="T128" i="3"/>
  <c r="Q128" i="3" s="1"/>
  <c r="T116" i="3"/>
  <c r="Q116" i="3" s="1"/>
  <c r="T108" i="3"/>
  <c r="Q108" i="3" s="1"/>
  <c r="T36" i="3"/>
  <c r="F510" i="10"/>
  <c r="F504" i="10"/>
  <c r="E510" i="10"/>
  <c r="E505" i="10"/>
  <c r="D506" i="10"/>
  <c r="C506" i="10" s="1"/>
  <c r="F509" i="10"/>
  <c r="F505" i="10"/>
  <c r="E507" i="10"/>
  <c r="D509" i="10"/>
  <c r="C509" i="10" s="1"/>
  <c r="D505" i="10"/>
  <c r="A505" i="10" s="1"/>
  <c r="I5" i="12"/>
  <c r="Q17" i="3" l="1"/>
  <c r="C501" i="10"/>
  <c r="Q52" i="3"/>
  <c r="Q18" i="3"/>
  <c r="A507" i="10"/>
  <c r="A502" i="10"/>
  <c r="A504" i="10"/>
  <c r="C503" i="10"/>
  <c r="C508" i="10"/>
  <c r="C510" i="10"/>
  <c r="A506" i="10"/>
  <c r="Q53" i="3"/>
  <c r="S53" i="3"/>
  <c r="S54" i="3"/>
  <c r="Q54" i="3"/>
  <c r="S19" i="3"/>
  <c r="Q19" i="3"/>
  <c r="S55" i="3"/>
  <c r="Q55" i="3"/>
  <c r="A509" i="10"/>
  <c r="D26" i="11"/>
  <c r="C505" i="10"/>
  <c r="I6" i="12"/>
  <c r="I11" i="12"/>
  <c r="I13" i="12" s="1"/>
  <c r="D4" i="11"/>
  <c r="Q20" i="3" l="1"/>
  <c r="S20" i="3"/>
  <c r="I12" i="12"/>
  <c r="Y5" i="7"/>
  <c r="Q21" i="3"/>
  <c r="S21" i="3"/>
  <c r="I7" i="12"/>
  <c r="I16" i="12"/>
  <c r="I9" i="12" l="1"/>
  <c r="I8" i="12"/>
  <c r="S22" i="3"/>
  <c r="Q22" i="3"/>
  <c r="S23" i="3"/>
  <c r="Q23" i="3"/>
  <c r="I22" i="12"/>
  <c r="D19" i="8" l="1"/>
  <c r="H19" i="8" s="1"/>
  <c r="S24" i="3"/>
  <c r="Q24" i="3"/>
  <c r="Q25" i="3"/>
  <c r="S25" i="3"/>
  <c r="D16" i="8"/>
  <c r="E16" i="8" s="1"/>
  <c r="D15" i="8"/>
  <c r="G15" i="8" s="1"/>
  <c r="D20" i="8"/>
  <c r="I20" i="8" s="1"/>
  <c r="D21" i="8"/>
  <c r="F21" i="8" s="1"/>
  <c r="D13" i="8"/>
  <c r="H13" i="8" s="1"/>
  <c r="D18" i="8"/>
  <c r="J18" i="8" s="1"/>
  <c r="D12" i="8"/>
  <c r="E12" i="8" s="1"/>
  <c r="D17" i="8"/>
  <c r="K17" i="8" s="1"/>
  <c r="D14" i="8"/>
  <c r="J14" i="8" s="1"/>
  <c r="J19" i="8" l="1"/>
  <c r="F19" i="8"/>
  <c r="L19" i="8"/>
  <c r="E19" i="8"/>
  <c r="G19" i="8"/>
  <c r="K19" i="8"/>
  <c r="I19" i="8"/>
  <c r="M19" i="8"/>
  <c r="F15" i="8"/>
  <c r="H14" i="8"/>
  <c r="L16" i="8"/>
  <c r="E13" i="8"/>
  <c r="M14" i="8"/>
  <c r="E15" i="8"/>
  <c r="K16" i="8"/>
  <c r="M16" i="8"/>
  <c r="L13" i="8"/>
  <c r="S27" i="3"/>
  <c r="Q27" i="3"/>
  <c r="F14" i="8"/>
  <c r="J13" i="8"/>
  <c r="I13" i="8"/>
  <c r="E14" i="8"/>
  <c r="S26" i="3"/>
  <c r="Q26" i="3"/>
  <c r="I16" i="8"/>
  <c r="J12" i="8"/>
  <c r="G14" i="8"/>
  <c r="I14" i="8"/>
  <c r="F13" i="8"/>
  <c r="J15" i="8"/>
  <c r="K15" i="8" s="1"/>
  <c r="H15" i="8"/>
  <c r="G16" i="8"/>
  <c r="H16" i="8"/>
  <c r="M18" i="8"/>
  <c r="M13" i="8"/>
  <c r="F16" i="8"/>
  <c r="L14" i="8"/>
  <c r="J16" i="8"/>
  <c r="G13" i="8"/>
  <c r="H21" i="8"/>
  <c r="F18" i="8"/>
  <c r="L17" i="8"/>
  <c r="J17" i="8"/>
  <c r="G18" i="8"/>
  <c r="K21" i="8"/>
  <c r="G17" i="8"/>
  <c r="H17" i="8"/>
  <c r="M17" i="8"/>
  <c r="I21" i="8"/>
  <c r="J21" i="8"/>
  <c r="J20" i="8"/>
  <c r="F17" i="8"/>
  <c r="E21" i="8"/>
  <c r="G21" i="8"/>
  <c r="G20" i="8"/>
  <c r="I17" i="8"/>
  <c r="L21" i="8"/>
  <c r="E17" i="8"/>
  <c r="M21" i="8"/>
  <c r="H12" i="8"/>
  <c r="K20" i="8"/>
  <c r="M12" i="8"/>
  <c r="H20" i="8"/>
  <c r="E18" i="8"/>
  <c r="H18" i="8"/>
  <c r="E20" i="8"/>
  <c r="I18" i="8"/>
  <c r="L18" i="8"/>
  <c r="I12" i="8"/>
  <c r="F12" i="8"/>
  <c r="M20" i="8"/>
  <c r="I15" i="8"/>
  <c r="M15" i="8"/>
  <c r="F20" i="8"/>
  <c r="L20" i="8"/>
  <c r="G12" i="8"/>
  <c r="K18" i="8"/>
  <c r="L12" i="8"/>
  <c r="L15" i="8"/>
  <c r="K13" i="8" l="1"/>
  <c r="K14" i="8"/>
  <c r="S30" i="3"/>
  <c r="Q30" i="3"/>
  <c r="S28" i="3"/>
  <c r="Q28" i="3"/>
  <c r="K12" i="8"/>
  <c r="Q29" i="3" l="1"/>
  <c r="S29" i="3"/>
  <c r="S31" i="3"/>
  <c r="Q31" i="3"/>
  <c r="S32" i="3" l="1"/>
  <c r="Q32" i="3"/>
  <c r="Q33" i="3" l="1"/>
  <c r="S33" i="3"/>
  <c r="S34" i="3" l="1"/>
  <c r="Q34" i="3"/>
  <c r="S35" i="3" l="1"/>
  <c r="Q35" i="3"/>
  <c r="S36" i="3" l="1"/>
  <c r="Q36" i="3"/>
  <c r="S37" i="3" l="1"/>
  <c r="Q37" i="3"/>
  <c r="D17" i="10" l="1"/>
  <c r="S38" i="3"/>
  <c r="Q38" i="3"/>
  <c r="D3" i="10"/>
  <c r="D2" i="10"/>
  <c r="J2" i="10" s="1"/>
  <c r="D5" i="10"/>
  <c r="D4" i="10"/>
  <c r="D7" i="10"/>
  <c r="D8" i="10"/>
  <c r="D6" i="10"/>
  <c r="D15" i="10"/>
  <c r="D13" i="10"/>
  <c r="D10" i="10"/>
  <c r="D11" i="10"/>
  <c r="D14" i="10"/>
  <c r="D16" i="10"/>
  <c r="D12" i="10"/>
  <c r="D9" i="10"/>
  <c r="D306" i="10"/>
  <c r="D471" i="10"/>
  <c r="D360" i="10"/>
  <c r="D439" i="10"/>
  <c r="D411" i="10"/>
  <c r="D376" i="10"/>
  <c r="D453" i="10"/>
  <c r="D401" i="10"/>
  <c r="D463" i="10"/>
  <c r="D331" i="10"/>
  <c r="D446" i="10"/>
  <c r="D347" i="10"/>
  <c r="D393" i="10"/>
  <c r="D417" i="10"/>
  <c r="D345" i="10"/>
  <c r="D457" i="10"/>
  <c r="D248" i="10"/>
  <c r="D257" i="10"/>
  <c r="D78" i="10"/>
  <c r="D472" i="10"/>
  <c r="D145" i="10"/>
  <c r="D218" i="10"/>
  <c r="D377" i="10"/>
  <c r="D333" i="10"/>
  <c r="D242" i="10"/>
  <c r="D26" i="10"/>
  <c r="D159" i="10"/>
  <c r="D344" i="10"/>
  <c r="D425" i="10"/>
  <c r="D259" i="10"/>
  <c r="D317" i="10"/>
  <c r="D392" i="10"/>
  <c r="D228" i="10"/>
  <c r="D97" i="10"/>
  <c r="D134" i="10"/>
  <c r="D283" i="10"/>
  <c r="D81" i="10"/>
  <c r="D209" i="10"/>
  <c r="D438" i="10"/>
  <c r="D291" i="10"/>
  <c r="D24" i="10"/>
  <c r="D493" i="10"/>
  <c r="D474" i="10"/>
  <c r="D65" i="10"/>
  <c r="D183" i="10"/>
  <c r="D383" i="10"/>
  <c r="D470" i="10"/>
  <c r="D140" i="10"/>
  <c r="D101" i="10"/>
  <c r="D136" i="10"/>
  <c r="D163" i="10"/>
  <c r="D489" i="10"/>
  <c r="D213" i="10"/>
  <c r="D146" i="10"/>
  <c r="D311" i="10"/>
  <c r="D195" i="10"/>
  <c r="D94" i="10"/>
  <c r="D343" i="10"/>
  <c r="D208" i="10"/>
  <c r="D86" i="10"/>
  <c r="D227" i="10"/>
  <c r="D289" i="10"/>
  <c r="D444" i="10"/>
  <c r="D429" i="10"/>
  <c r="D314" i="10"/>
  <c r="D298" i="10"/>
  <c r="D441" i="10"/>
  <c r="D308" i="10"/>
  <c r="D421" i="10"/>
  <c r="D206" i="10"/>
  <c r="D56" i="10"/>
  <c r="D250" i="10"/>
  <c r="D20" i="10"/>
  <c r="D440" i="10"/>
  <c r="D53" i="10"/>
  <c r="D220" i="10"/>
  <c r="D385" i="10"/>
  <c r="D461" i="10"/>
  <c r="D464" i="10"/>
  <c r="D280" i="10"/>
  <c r="D155" i="10"/>
  <c r="D435" i="10"/>
  <c r="D79" i="10"/>
  <c r="D139" i="10"/>
  <c r="D322" i="10"/>
  <c r="D91" i="10"/>
  <c r="D254" i="10"/>
  <c r="D69" i="10"/>
  <c r="D427" i="10"/>
  <c r="D201" i="10"/>
  <c r="D130" i="10"/>
  <c r="D239" i="10"/>
  <c r="D362" i="10"/>
  <c r="D255" i="10"/>
  <c r="D127" i="10"/>
  <c r="D426" i="10"/>
  <c r="D83" i="10"/>
  <c r="D480" i="10"/>
  <c r="D364" i="10"/>
  <c r="D413" i="10"/>
  <c r="D63" i="10"/>
  <c r="D166" i="10"/>
  <c r="D231" i="10"/>
  <c r="D279" i="10"/>
  <c r="D342" i="10"/>
  <c r="D176" i="10"/>
  <c r="D394" i="10"/>
  <c r="D30" i="10"/>
  <c r="D276" i="10"/>
  <c r="D483" i="10"/>
  <c r="D151" i="10"/>
  <c r="D271" i="10"/>
  <c r="D285" i="10"/>
  <c r="D299" i="10"/>
  <c r="D71" i="10"/>
  <c r="D490" i="10"/>
  <c r="D419" i="10"/>
  <c r="D29" i="10"/>
  <c r="D172" i="10"/>
  <c r="D266" i="10"/>
  <c r="D268" i="10"/>
  <c r="D300" i="10"/>
  <c r="D88" i="10"/>
  <c r="D365" i="10"/>
  <c r="D269" i="10"/>
  <c r="D217" i="10"/>
  <c r="D273" i="10"/>
  <c r="D27" i="10"/>
  <c r="D141" i="10"/>
  <c r="D105" i="10"/>
  <c r="D198" i="10"/>
  <c r="D468" i="10"/>
  <c r="D380" i="10"/>
  <c r="D460" i="10"/>
  <c r="D253" i="10"/>
  <c r="D442" i="10"/>
  <c r="D162" i="10"/>
  <c r="D477" i="10"/>
  <c r="D424" i="10"/>
  <c r="D160" i="10"/>
  <c r="D484" i="10"/>
  <c r="D204" i="10"/>
  <c r="D294" i="10"/>
  <c r="D319" i="10"/>
  <c r="D367" i="10"/>
  <c r="D25" i="10"/>
  <c r="D355" i="10"/>
  <c r="D124" i="10"/>
  <c r="D66" i="10"/>
  <c r="D249" i="10"/>
  <c r="D70" i="10"/>
  <c r="D370" i="10"/>
  <c r="D443" i="10"/>
  <c r="D449" i="10"/>
  <c r="D241" i="10"/>
  <c r="D323" i="10"/>
  <c r="D117" i="10"/>
  <c r="D192" i="10"/>
  <c r="D337" i="10"/>
  <c r="D436" i="10"/>
  <c r="D310" i="10"/>
  <c r="D499" i="10"/>
  <c r="D60" i="10"/>
  <c r="D95" i="10"/>
  <c r="D341" i="10"/>
  <c r="D418" i="10"/>
  <c r="D114" i="10"/>
  <c r="D395" i="10"/>
  <c r="D403" i="10"/>
  <c r="D104" i="10"/>
  <c r="D301" i="10"/>
  <c r="D389" i="10"/>
  <c r="D42" i="10"/>
  <c r="D423" i="10"/>
  <c r="D230" i="10"/>
  <c r="D131" i="10"/>
  <c r="D288" i="10"/>
  <c r="D459" i="10"/>
  <c r="D405" i="10"/>
  <c r="D404" i="10"/>
  <c r="D157" i="10"/>
  <c r="D132" i="10"/>
  <c r="D320" i="10"/>
  <c r="D128" i="10"/>
  <c r="D330" i="10"/>
  <c r="D179" i="10"/>
  <c r="D28" i="10"/>
  <c r="D33" i="10"/>
  <c r="D478" i="10"/>
  <c r="D175" i="10"/>
  <c r="D40" i="10"/>
  <c r="D205" i="10"/>
  <c r="D356" i="10"/>
  <c r="D193" i="10"/>
  <c r="D154" i="10"/>
  <c r="D270" i="10"/>
  <c r="D335" i="10"/>
  <c r="D110" i="10"/>
  <c r="D353" i="10"/>
  <c r="D144" i="10"/>
  <c r="D62" i="10"/>
  <c r="D302" i="10"/>
  <c r="D326" i="10"/>
  <c r="D407" i="10"/>
  <c r="D397" i="10"/>
  <c r="D181" i="10"/>
  <c r="D197" i="10"/>
  <c r="D210" i="10"/>
  <c r="D256" i="10"/>
  <c r="D153" i="10"/>
  <c r="D129" i="10"/>
  <c r="D112" i="10"/>
  <c r="D235" i="10"/>
  <c r="D327" i="10"/>
  <c r="D448" i="10"/>
  <c r="D488" i="10"/>
  <c r="D304" i="10"/>
  <c r="D67" i="10"/>
  <c r="D467" i="10"/>
  <c r="D388" i="10"/>
  <c r="D184" i="10"/>
  <c r="D469" i="10"/>
  <c r="D50" i="10"/>
  <c r="D272" i="10"/>
  <c r="D221" i="10"/>
  <c r="D363" i="10"/>
  <c r="D309" i="10"/>
  <c r="D108" i="10"/>
  <c r="D156" i="10"/>
  <c r="D164" i="10"/>
  <c r="D39" i="10"/>
  <c r="D336" i="10"/>
  <c r="D465" i="10"/>
  <c r="D475" i="10"/>
  <c r="D219" i="10"/>
  <c r="D349" i="10"/>
  <c r="D165" i="10"/>
  <c r="D23" i="10"/>
  <c r="D479" i="10"/>
  <c r="D391" i="10"/>
  <c r="D390" i="10"/>
  <c r="D89" i="10"/>
  <c r="D379" i="10"/>
  <c r="D203" i="10"/>
  <c r="D180" i="10"/>
  <c r="D375" i="10"/>
  <c r="D123" i="10"/>
  <c r="D433" i="10"/>
  <c r="D286" i="10"/>
  <c r="D261" i="10"/>
  <c r="D100" i="10"/>
  <c r="D84" i="10"/>
  <c r="D357" i="10"/>
  <c r="D290" i="10"/>
  <c r="D295" i="10"/>
  <c r="D456" i="10"/>
  <c r="D171" i="10"/>
  <c r="D247" i="10"/>
  <c r="D18" i="10"/>
  <c r="D318" i="10"/>
  <c r="D93" i="10"/>
  <c r="D38" i="10"/>
  <c r="D352" i="10"/>
  <c r="D216" i="10"/>
  <c r="D119" i="10"/>
  <c r="D64" i="10"/>
  <c r="D142" i="10"/>
  <c r="D334" i="10"/>
  <c r="D138" i="10"/>
  <c r="D237" i="10"/>
  <c r="D245" i="10"/>
  <c r="D387" i="10"/>
  <c r="D85" i="10"/>
  <c r="D211" i="10"/>
  <c r="D432" i="10"/>
  <c r="D381" i="10"/>
  <c r="D37" i="10"/>
  <c r="D473" i="10"/>
  <c r="D215" i="10"/>
  <c r="D282" i="10"/>
  <c r="D422" i="10"/>
  <c r="D466" i="10"/>
  <c r="D212" i="10"/>
  <c r="D223" i="10"/>
  <c r="D109" i="10"/>
  <c r="D214" i="10"/>
  <c r="D226" i="10"/>
  <c r="D372" i="10"/>
  <c r="D44" i="10"/>
  <c r="D251" i="10"/>
  <c r="D414" i="10"/>
  <c r="D265" i="10"/>
  <c r="D35" i="10"/>
  <c r="D59" i="10"/>
  <c r="D278" i="10"/>
  <c r="D116" i="10"/>
  <c r="D402" i="10"/>
  <c r="D313" i="10"/>
  <c r="D229" i="10"/>
  <c r="D52" i="10"/>
  <c r="D431" i="10"/>
  <c r="D80" i="10"/>
  <c r="D58" i="10"/>
  <c r="D137" i="10"/>
  <c r="D92" i="10"/>
  <c r="D409" i="10"/>
  <c r="D121" i="10"/>
  <c r="D312" i="10"/>
  <c r="D75" i="10"/>
  <c r="D149" i="10"/>
  <c r="D111" i="10"/>
  <c r="D454" i="10"/>
  <c r="D238" i="10"/>
  <c r="D400" i="10"/>
  <c r="D90" i="10"/>
  <c r="D415" i="10"/>
  <c r="D99" i="10"/>
  <c r="D133" i="10"/>
  <c r="D47" i="10"/>
  <c r="D152" i="10"/>
  <c r="D147" i="10"/>
  <c r="D340" i="10"/>
  <c r="D48" i="10"/>
  <c r="D199" i="10"/>
  <c r="D135" i="10"/>
  <c r="D408" i="10"/>
  <c r="D244" i="10"/>
  <c r="D125" i="10"/>
  <c r="D386" i="10"/>
  <c r="D185" i="10"/>
  <c r="D305" i="10"/>
  <c r="D34" i="10"/>
  <c r="D277" i="10"/>
  <c r="D281" i="10"/>
  <c r="D19" i="10"/>
  <c r="D36" i="10"/>
  <c r="D292" i="10"/>
  <c r="D115" i="10"/>
  <c r="D57" i="10"/>
  <c r="D158" i="10"/>
  <c r="D351" i="10"/>
  <c r="D200" i="10"/>
  <c r="D445" i="10"/>
  <c r="D451" i="10"/>
  <c r="D167" i="10"/>
  <c r="D430" i="10"/>
  <c r="D495" i="10"/>
  <c r="D369" i="10"/>
  <c r="D194" i="10"/>
  <c r="D428" i="10"/>
  <c r="D168" i="10"/>
  <c r="D338" i="10"/>
  <c r="D458" i="10"/>
  <c r="D43" i="10"/>
  <c r="D106" i="10"/>
  <c r="D303" i="10"/>
  <c r="D252" i="10"/>
  <c r="D450" i="10"/>
  <c r="D232" i="10"/>
  <c r="D225" i="10"/>
  <c r="D118" i="10"/>
  <c r="D196" i="10"/>
  <c r="D182" i="10"/>
  <c r="D497" i="10"/>
  <c r="D371" i="10"/>
  <c r="D494" i="10"/>
  <c r="D284" i="10"/>
  <c r="D234" i="10"/>
  <c r="D32" i="10"/>
  <c r="D384" i="10"/>
  <c r="D476" i="10"/>
  <c r="D186" i="10"/>
  <c r="D487" i="10"/>
  <c r="D329" i="10"/>
  <c r="D143" i="10"/>
  <c r="D102" i="10"/>
  <c r="D354" i="10"/>
  <c r="D107" i="10"/>
  <c r="D452" i="10"/>
  <c r="D236" i="10"/>
  <c r="D485" i="10"/>
  <c r="D74" i="10"/>
  <c r="D332" i="10"/>
  <c r="D374" i="10"/>
  <c r="D264" i="10"/>
  <c r="D398" i="10"/>
  <c r="D274" i="10"/>
  <c r="D263" i="10"/>
  <c r="D496" i="10"/>
  <c r="D150" i="10"/>
  <c r="D31" i="10"/>
  <c r="D262" i="10"/>
  <c r="D120" i="10"/>
  <c r="D293" i="10"/>
  <c r="D240" i="10"/>
  <c r="D325" i="10"/>
  <c r="D96" i="10"/>
  <c r="D169" i="10"/>
  <c r="D492" i="10"/>
  <c r="D49" i="10"/>
  <c r="D260" i="10"/>
  <c r="D368" i="10"/>
  <c r="D207" i="10"/>
  <c r="D72" i="10"/>
  <c r="D12" i="11"/>
  <c r="D434" i="10"/>
  <c r="D267" i="10"/>
  <c r="D396" i="10"/>
  <c r="D307" i="10"/>
  <c r="D486" i="10"/>
  <c r="D455" i="10"/>
  <c r="D420" i="10"/>
  <c r="D246" i="10"/>
  <c r="D174" i="10"/>
  <c r="D148" i="10"/>
  <c r="D87" i="10"/>
  <c r="D191" i="10"/>
  <c r="D202" i="10"/>
  <c r="D222" i="10"/>
  <c r="D410" i="10"/>
  <c r="D73" i="10"/>
  <c r="D189" i="10"/>
  <c r="D177" i="10"/>
  <c r="D321" i="10"/>
  <c r="D315" i="10"/>
  <c r="D324" i="10"/>
  <c r="D350" i="10"/>
  <c r="D178" i="10"/>
  <c r="D61" i="10"/>
  <c r="D462" i="10"/>
  <c r="D412" i="10"/>
  <c r="D437" i="10"/>
  <c r="D161" i="10"/>
  <c r="D22" i="10"/>
  <c r="D76" i="10"/>
  <c r="D500" i="10"/>
  <c r="D297" i="10"/>
  <c r="D406" i="10"/>
  <c r="D103" i="10"/>
  <c r="D233" i="10"/>
  <c r="D287" i="10"/>
  <c r="D82" i="10"/>
  <c r="D68" i="10"/>
  <c r="D258" i="10"/>
  <c r="D339" i="10"/>
  <c r="D243" i="10"/>
  <c r="D275" i="10"/>
  <c r="D482" i="10"/>
  <c r="D55" i="10"/>
  <c r="D46" i="10"/>
  <c r="D491" i="10"/>
  <c r="D378" i="10"/>
  <c r="D113" i="10"/>
  <c r="D190" i="10"/>
  <c r="D447" i="10"/>
  <c r="D481" i="10"/>
  <c r="D373" i="10"/>
  <c r="D296" i="10"/>
  <c r="D316" i="10"/>
  <c r="D498" i="10"/>
  <c r="D77" i="10"/>
  <c r="D173" i="10"/>
  <c r="D382" i="10"/>
  <c r="D366" i="10"/>
  <c r="D188" i="10"/>
  <c r="D348" i="10"/>
  <c r="D54" i="10"/>
  <c r="D51" i="10"/>
  <c r="D98" i="10"/>
  <c r="D416" i="10"/>
  <c r="D41" i="10"/>
  <c r="D399" i="10"/>
  <c r="D21" i="10"/>
  <c r="D361" i="10"/>
  <c r="D187" i="10"/>
  <c r="D126" i="10"/>
  <c r="D45" i="10"/>
  <c r="D224" i="10"/>
  <c r="D346" i="10"/>
  <c r="D170" i="10"/>
  <c r="D328" i="10"/>
  <c r="D359" i="10"/>
  <c r="D358" i="10"/>
  <c r="D122" i="10"/>
  <c r="O359" i="10" l="1"/>
  <c r="J359" i="10"/>
  <c r="O361" i="10"/>
  <c r="J361" i="10"/>
  <c r="O348" i="10"/>
  <c r="J348" i="10"/>
  <c r="O296" i="10"/>
  <c r="J296" i="10"/>
  <c r="O243" i="10"/>
  <c r="J243" i="10"/>
  <c r="O82" i="10"/>
  <c r="J82" i="10"/>
  <c r="O462" i="10"/>
  <c r="J462" i="10"/>
  <c r="O324" i="10"/>
  <c r="J324" i="10"/>
  <c r="O174" i="10"/>
  <c r="J174" i="10"/>
  <c r="O486" i="10"/>
  <c r="J486" i="10"/>
  <c r="O169" i="10"/>
  <c r="J169" i="10"/>
  <c r="O150" i="10"/>
  <c r="J150" i="10"/>
  <c r="O74" i="10"/>
  <c r="J74" i="10"/>
  <c r="O329" i="10"/>
  <c r="J329" i="10"/>
  <c r="O384" i="10"/>
  <c r="J384" i="10"/>
  <c r="O196" i="10"/>
  <c r="J196" i="10"/>
  <c r="O428" i="10"/>
  <c r="J428" i="10"/>
  <c r="O200" i="10"/>
  <c r="J200" i="10"/>
  <c r="O281" i="10"/>
  <c r="J281" i="10"/>
  <c r="O408" i="10"/>
  <c r="J408" i="10"/>
  <c r="O340" i="10"/>
  <c r="J340" i="10"/>
  <c r="O133" i="10"/>
  <c r="J133" i="10"/>
  <c r="O400" i="10"/>
  <c r="J400" i="10"/>
  <c r="O149" i="10"/>
  <c r="J149" i="10"/>
  <c r="O409" i="10"/>
  <c r="J409" i="10"/>
  <c r="O80" i="10"/>
  <c r="J80" i="10"/>
  <c r="O313" i="10"/>
  <c r="J313" i="10"/>
  <c r="O59" i="10"/>
  <c r="J59" i="10"/>
  <c r="O251" i="10"/>
  <c r="J251" i="10"/>
  <c r="O214" i="10"/>
  <c r="J214" i="10"/>
  <c r="O466" i="10"/>
  <c r="J466" i="10"/>
  <c r="O473" i="10"/>
  <c r="J473" i="10"/>
  <c r="O211" i="10"/>
  <c r="J211" i="10"/>
  <c r="O237" i="10"/>
  <c r="J237" i="10"/>
  <c r="O64" i="10"/>
  <c r="J64" i="10"/>
  <c r="O38" i="10"/>
  <c r="J38" i="10"/>
  <c r="O247" i="10"/>
  <c r="J247" i="10"/>
  <c r="O290" i="10"/>
  <c r="J290" i="10"/>
  <c r="O261" i="10"/>
  <c r="J261" i="10"/>
  <c r="O375" i="10"/>
  <c r="J375" i="10"/>
  <c r="O89" i="10"/>
  <c r="J89" i="10"/>
  <c r="O23" i="10"/>
  <c r="J23" i="10"/>
  <c r="O475" i="10"/>
  <c r="J475" i="10"/>
  <c r="O164" i="10"/>
  <c r="J164" i="10"/>
  <c r="O363" i="10"/>
  <c r="J363" i="10"/>
  <c r="O469" i="10"/>
  <c r="J469" i="10"/>
  <c r="O67" i="10"/>
  <c r="J67" i="10"/>
  <c r="O327" i="10"/>
  <c r="J327" i="10"/>
  <c r="O153" i="10"/>
  <c r="J153" i="10"/>
  <c r="O181" i="10"/>
  <c r="J181" i="10"/>
  <c r="O302" i="10"/>
  <c r="J302" i="10"/>
  <c r="O110" i="10"/>
  <c r="J110" i="10"/>
  <c r="O193" i="10"/>
  <c r="J193" i="10"/>
  <c r="O175" i="10"/>
  <c r="J175" i="10"/>
  <c r="O179" i="10"/>
  <c r="J179" i="10"/>
  <c r="O132" i="10"/>
  <c r="J132" i="10"/>
  <c r="O459" i="10"/>
  <c r="J459" i="10"/>
  <c r="O423" i="10"/>
  <c r="J423" i="10"/>
  <c r="O104" i="10"/>
  <c r="J104" i="10"/>
  <c r="O418" i="10"/>
  <c r="J418" i="10"/>
  <c r="O499" i="10"/>
  <c r="J499" i="10"/>
  <c r="O192" i="10"/>
  <c r="J192" i="10"/>
  <c r="O449" i="10"/>
  <c r="J449" i="10"/>
  <c r="O249" i="10"/>
  <c r="J249" i="10"/>
  <c r="O25" i="10"/>
  <c r="J25" i="10"/>
  <c r="O204" i="10"/>
  <c r="J204" i="10"/>
  <c r="O477" i="10"/>
  <c r="J477" i="10"/>
  <c r="O460" i="10"/>
  <c r="J460" i="10"/>
  <c r="O105" i="10"/>
  <c r="J105" i="10"/>
  <c r="O217" i="10"/>
  <c r="J217" i="10"/>
  <c r="O300" i="10"/>
  <c r="J300" i="10"/>
  <c r="O29" i="10"/>
  <c r="J29" i="10"/>
  <c r="O299" i="10"/>
  <c r="J299" i="10"/>
  <c r="O483" i="10"/>
  <c r="J483" i="10"/>
  <c r="O176" i="10"/>
  <c r="J176" i="10"/>
  <c r="O166" i="10"/>
  <c r="J166" i="10"/>
  <c r="O480" i="10"/>
  <c r="J480" i="10"/>
  <c r="O255" i="10"/>
  <c r="J255" i="10"/>
  <c r="O201" i="10"/>
  <c r="J201" i="10"/>
  <c r="O91" i="10"/>
  <c r="J91" i="10"/>
  <c r="O435" i="10"/>
  <c r="J435" i="10"/>
  <c r="O461" i="10"/>
  <c r="J461" i="10"/>
  <c r="O440" i="10"/>
  <c r="J440" i="10"/>
  <c r="O206" i="10"/>
  <c r="J206" i="10"/>
  <c r="O298" i="10"/>
  <c r="J298" i="10"/>
  <c r="O289" i="10"/>
  <c r="J289" i="10"/>
  <c r="O343" i="10"/>
  <c r="J343" i="10"/>
  <c r="O146" i="10"/>
  <c r="J146" i="10"/>
  <c r="O136" i="10"/>
  <c r="J136" i="10"/>
  <c r="O383" i="10"/>
  <c r="J383" i="10"/>
  <c r="O493" i="10"/>
  <c r="J493" i="10"/>
  <c r="O209" i="10"/>
  <c r="J209" i="10"/>
  <c r="O97" i="10"/>
  <c r="J97" i="10"/>
  <c r="O259" i="10"/>
  <c r="J259" i="10"/>
  <c r="O26" i="10"/>
  <c r="J26" i="10"/>
  <c r="O218" i="10"/>
  <c r="J218" i="10"/>
  <c r="O257" i="10"/>
  <c r="J257" i="10"/>
  <c r="O417" i="10"/>
  <c r="J417" i="10"/>
  <c r="O331" i="10"/>
  <c r="J331" i="10"/>
  <c r="O376" i="10"/>
  <c r="J376" i="10"/>
  <c r="O471" i="10"/>
  <c r="J471" i="10"/>
  <c r="O16" i="10"/>
  <c r="J16" i="10"/>
  <c r="O13" i="10"/>
  <c r="J13" i="10"/>
  <c r="O7" i="10"/>
  <c r="J7" i="10"/>
  <c r="O3" i="10"/>
  <c r="J3" i="10"/>
  <c r="O328" i="10"/>
  <c r="J328" i="10"/>
  <c r="O45" i="10"/>
  <c r="J45" i="10"/>
  <c r="O21" i="10"/>
  <c r="J21" i="10"/>
  <c r="O98" i="10"/>
  <c r="J98" i="10"/>
  <c r="O188" i="10"/>
  <c r="J188" i="10"/>
  <c r="O77" i="10"/>
  <c r="J77" i="10"/>
  <c r="O373" i="10"/>
  <c r="J373" i="10"/>
  <c r="O113" i="10"/>
  <c r="J113" i="10"/>
  <c r="O55" i="10"/>
  <c r="J55" i="10"/>
  <c r="O339" i="10"/>
  <c r="J339" i="10"/>
  <c r="O287" i="10"/>
  <c r="J287" i="10"/>
  <c r="O297" i="10"/>
  <c r="J297" i="10"/>
  <c r="O161" i="10"/>
  <c r="J161" i="10"/>
  <c r="O61" i="10"/>
  <c r="J61" i="10"/>
  <c r="O315" i="10"/>
  <c r="J315" i="10"/>
  <c r="O73" i="10"/>
  <c r="J73" i="10"/>
  <c r="O191" i="10"/>
  <c r="J191" i="10"/>
  <c r="O246" i="10"/>
  <c r="J246" i="10"/>
  <c r="O307" i="10"/>
  <c r="J307" i="10"/>
  <c r="O260" i="10"/>
  <c r="J260" i="10"/>
  <c r="O96" i="10"/>
  <c r="J96" i="10"/>
  <c r="O120" i="10"/>
  <c r="J120" i="10"/>
  <c r="O496" i="10"/>
  <c r="J496" i="10"/>
  <c r="O264" i="10"/>
  <c r="J264" i="10"/>
  <c r="O485" i="10"/>
  <c r="J485" i="10"/>
  <c r="O354" i="10"/>
  <c r="J354" i="10"/>
  <c r="O487" i="10"/>
  <c r="J487" i="10"/>
  <c r="O32" i="10"/>
  <c r="J32" i="10"/>
  <c r="O371" i="10"/>
  <c r="J371" i="10"/>
  <c r="O118" i="10"/>
  <c r="J118" i="10"/>
  <c r="O252" i="10"/>
  <c r="J252" i="10"/>
  <c r="O458" i="10"/>
  <c r="J458" i="10"/>
  <c r="O194" i="10"/>
  <c r="J194" i="10"/>
  <c r="O167" i="10"/>
  <c r="J167" i="10"/>
  <c r="O351" i="10"/>
  <c r="J351" i="10"/>
  <c r="O292" i="10"/>
  <c r="J292" i="10"/>
  <c r="O277" i="10"/>
  <c r="J277" i="10"/>
  <c r="O386" i="10"/>
  <c r="J386" i="10"/>
  <c r="O135" i="10"/>
  <c r="J135" i="10"/>
  <c r="O147" i="10"/>
  <c r="J147" i="10"/>
  <c r="O99" i="10"/>
  <c r="J99" i="10"/>
  <c r="O238" i="10"/>
  <c r="J238" i="10"/>
  <c r="O75" i="10"/>
  <c r="J75" i="10"/>
  <c r="O92" i="10"/>
  <c r="J92" i="10"/>
  <c r="O431" i="10"/>
  <c r="J431" i="10"/>
  <c r="O402" i="10"/>
  <c r="J402" i="10"/>
  <c r="O35" i="10"/>
  <c r="J35" i="10"/>
  <c r="O44" i="10"/>
  <c r="J44" i="10"/>
  <c r="O109" i="10"/>
  <c r="J109" i="10"/>
  <c r="O422" i="10"/>
  <c r="J422" i="10"/>
  <c r="O37" i="10"/>
  <c r="J37" i="10"/>
  <c r="O85" i="10"/>
  <c r="J85" i="10"/>
  <c r="O138" i="10"/>
  <c r="J138" i="10"/>
  <c r="O119" i="10"/>
  <c r="J119" i="10"/>
  <c r="O93" i="10"/>
  <c r="J93" i="10"/>
  <c r="O171" i="10"/>
  <c r="J171" i="10"/>
  <c r="O357" i="10"/>
  <c r="J357" i="10"/>
  <c r="O286" i="10"/>
  <c r="J286" i="10"/>
  <c r="O180" i="10"/>
  <c r="J180" i="10"/>
  <c r="O390" i="10"/>
  <c r="J390" i="10"/>
  <c r="O165" i="10"/>
  <c r="J165" i="10"/>
  <c r="O465" i="10"/>
  <c r="J465" i="10"/>
  <c r="O156" i="10"/>
  <c r="J156" i="10"/>
  <c r="O221" i="10"/>
  <c r="J221" i="10"/>
  <c r="O184" i="10"/>
  <c r="J184" i="10"/>
  <c r="O304" i="10"/>
  <c r="J304" i="10"/>
  <c r="O235" i="10"/>
  <c r="J235" i="10"/>
  <c r="O256" i="10"/>
  <c r="J256" i="10"/>
  <c r="O397" i="10"/>
  <c r="J397" i="10"/>
  <c r="O62" i="10"/>
  <c r="J62" i="10"/>
  <c r="O335" i="10"/>
  <c r="J335" i="10"/>
  <c r="O356" i="10"/>
  <c r="J356" i="10"/>
  <c r="O478" i="10"/>
  <c r="J478" i="10"/>
  <c r="O330" i="10"/>
  <c r="J330" i="10"/>
  <c r="O157" i="10"/>
  <c r="J157" i="10"/>
  <c r="O288" i="10"/>
  <c r="J288" i="10"/>
  <c r="O42" i="10"/>
  <c r="J42" i="10"/>
  <c r="O403" i="10"/>
  <c r="J403" i="10"/>
  <c r="O341" i="10"/>
  <c r="J341" i="10"/>
  <c r="O310" i="10"/>
  <c r="J310" i="10"/>
  <c r="O117" i="10"/>
  <c r="J117" i="10"/>
  <c r="O443" i="10"/>
  <c r="J443" i="10"/>
  <c r="O66" i="10"/>
  <c r="J66" i="10"/>
  <c r="O367" i="10"/>
  <c r="J367" i="10"/>
  <c r="O484" i="10"/>
  <c r="J484" i="10"/>
  <c r="O162" i="10"/>
  <c r="J162" i="10"/>
  <c r="O380" i="10"/>
  <c r="J380" i="10"/>
  <c r="O141" i="10"/>
  <c r="J141" i="10"/>
  <c r="O269" i="10"/>
  <c r="J269" i="10"/>
  <c r="O268" i="10"/>
  <c r="J268" i="10"/>
  <c r="O419" i="10"/>
  <c r="J419" i="10"/>
  <c r="O285" i="10"/>
  <c r="J285" i="10"/>
  <c r="O276" i="10"/>
  <c r="J276" i="10"/>
  <c r="O342" i="10"/>
  <c r="J342" i="10"/>
  <c r="O63" i="10"/>
  <c r="J63" i="10"/>
  <c r="O83" i="10"/>
  <c r="J83" i="10"/>
  <c r="O362" i="10"/>
  <c r="J362" i="10"/>
  <c r="O427" i="10"/>
  <c r="J427" i="10"/>
  <c r="O322" i="10"/>
  <c r="J322" i="10"/>
  <c r="O155" i="10"/>
  <c r="J155" i="10"/>
  <c r="O385" i="10"/>
  <c r="J385" i="10"/>
  <c r="O20" i="10"/>
  <c r="J20" i="10"/>
  <c r="O421" i="10"/>
  <c r="J421" i="10"/>
  <c r="O314" i="10"/>
  <c r="J314" i="10"/>
  <c r="O227" i="10"/>
  <c r="J227" i="10"/>
  <c r="O94" i="10"/>
  <c r="J94" i="10"/>
  <c r="O213" i="10"/>
  <c r="J213" i="10"/>
  <c r="O101" i="10"/>
  <c r="J101" i="10"/>
  <c r="O183" i="10"/>
  <c r="J183" i="10"/>
  <c r="O24" i="10"/>
  <c r="J24" i="10"/>
  <c r="O81" i="10"/>
  <c r="J81" i="10"/>
  <c r="O228" i="10"/>
  <c r="J228" i="10"/>
  <c r="O425" i="10"/>
  <c r="J425" i="10"/>
  <c r="O242" i="10"/>
  <c r="J242" i="10"/>
  <c r="O145" i="10"/>
  <c r="J145" i="10"/>
  <c r="O248" i="10"/>
  <c r="J248" i="10"/>
  <c r="O393" i="10"/>
  <c r="J393" i="10"/>
  <c r="O463" i="10"/>
  <c r="J463" i="10"/>
  <c r="O411" i="10"/>
  <c r="J411" i="10"/>
  <c r="O306" i="10"/>
  <c r="J306" i="10"/>
  <c r="O14" i="10"/>
  <c r="J14" i="10"/>
  <c r="O15" i="10"/>
  <c r="J15" i="10"/>
  <c r="O4" i="10"/>
  <c r="J4" i="10"/>
  <c r="O365" i="10"/>
  <c r="J365" i="10"/>
  <c r="O266" i="10"/>
  <c r="J266" i="10"/>
  <c r="O490" i="10"/>
  <c r="J490" i="10"/>
  <c r="O271" i="10"/>
  <c r="J271" i="10"/>
  <c r="O30" i="10"/>
  <c r="J30" i="10"/>
  <c r="O279" i="10"/>
  <c r="J279" i="10"/>
  <c r="O413" i="10"/>
  <c r="J413" i="10"/>
  <c r="O426" i="10"/>
  <c r="J426" i="10"/>
  <c r="O239" i="10"/>
  <c r="J239" i="10"/>
  <c r="O69" i="10"/>
  <c r="J69" i="10"/>
  <c r="O139" i="10"/>
  <c r="J139" i="10"/>
  <c r="O280" i="10"/>
  <c r="J280" i="10"/>
  <c r="O220" i="10"/>
  <c r="J220" i="10"/>
  <c r="O250" i="10"/>
  <c r="J250" i="10"/>
  <c r="O308" i="10"/>
  <c r="J308" i="10"/>
  <c r="O429" i="10"/>
  <c r="J429" i="10"/>
  <c r="O86" i="10"/>
  <c r="J86" i="10"/>
  <c r="O195" i="10"/>
  <c r="J195" i="10"/>
  <c r="O489" i="10"/>
  <c r="J489" i="10"/>
  <c r="O140" i="10"/>
  <c r="J140" i="10"/>
  <c r="O65" i="10"/>
  <c r="J65" i="10"/>
  <c r="O291" i="10"/>
  <c r="J291" i="10"/>
  <c r="O283" i="10"/>
  <c r="J283" i="10"/>
  <c r="O392" i="10"/>
  <c r="J392" i="10"/>
  <c r="O344" i="10"/>
  <c r="J344" i="10"/>
  <c r="O333" i="10"/>
  <c r="J333" i="10"/>
  <c r="O472" i="10"/>
  <c r="J472" i="10"/>
  <c r="O457" i="10"/>
  <c r="J457" i="10"/>
  <c r="O347" i="10"/>
  <c r="J347" i="10"/>
  <c r="O401" i="10"/>
  <c r="J401" i="10"/>
  <c r="O439" i="10"/>
  <c r="J439" i="10"/>
  <c r="O9" i="10"/>
  <c r="J9" i="10"/>
  <c r="O11" i="10"/>
  <c r="J11" i="10"/>
  <c r="O6" i="10"/>
  <c r="J6" i="10"/>
  <c r="O5" i="10"/>
  <c r="J5" i="10"/>
  <c r="O224" i="10"/>
  <c r="J224" i="10"/>
  <c r="O416" i="10"/>
  <c r="J416" i="10"/>
  <c r="O173" i="10"/>
  <c r="J173" i="10"/>
  <c r="O190" i="10"/>
  <c r="J190" i="10"/>
  <c r="O46" i="10"/>
  <c r="J46" i="10"/>
  <c r="O406" i="10"/>
  <c r="J406" i="10"/>
  <c r="O22" i="10"/>
  <c r="J22" i="10"/>
  <c r="O189" i="10"/>
  <c r="J189" i="10"/>
  <c r="O202" i="10"/>
  <c r="J202" i="10"/>
  <c r="O434" i="10"/>
  <c r="J434" i="10"/>
  <c r="O368" i="10"/>
  <c r="J368" i="10"/>
  <c r="O293" i="10"/>
  <c r="J293" i="10"/>
  <c r="O398" i="10"/>
  <c r="J398" i="10"/>
  <c r="O107" i="10"/>
  <c r="J107" i="10"/>
  <c r="O494" i="10"/>
  <c r="J494" i="10"/>
  <c r="O450" i="10"/>
  <c r="J450" i="10"/>
  <c r="O43" i="10"/>
  <c r="J43" i="10"/>
  <c r="O430" i="10"/>
  <c r="J430" i="10"/>
  <c r="O115" i="10"/>
  <c r="J115" i="10"/>
  <c r="O185" i="10"/>
  <c r="J185" i="10"/>
  <c r="O122" i="10"/>
  <c r="J122" i="10"/>
  <c r="O170" i="10"/>
  <c r="J170" i="10"/>
  <c r="O126" i="10"/>
  <c r="J126" i="10"/>
  <c r="O399" i="10"/>
  <c r="J399" i="10"/>
  <c r="O51" i="10"/>
  <c r="J51" i="10"/>
  <c r="O366" i="10"/>
  <c r="J366" i="10"/>
  <c r="O498" i="10"/>
  <c r="J498" i="10"/>
  <c r="O481" i="10"/>
  <c r="J481" i="10"/>
  <c r="O378" i="10"/>
  <c r="J378" i="10"/>
  <c r="O482" i="10"/>
  <c r="J482" i="10"/>
  <c r="O258" i="10"/>
  <c r="J258" i="10"/>
  <c r="O233" i="10"/>
  <c r="J233" i="10"/>
  <c r="O500" i="10"/>
  <c r="J500" i="10"/>
  <c r="O437" i="10"/>
  <c r="J437" i="10"/>
  <c r="O178" i="10"/>
  <c r="J178" i="10"/>
  <c r="O321" i="10"/>
  <c r="J321" i="10"/>
  <c r="O410" i="10"/>
  <c r="J410" i="10"/>
  <c r="O87" i="10"/>
  <c r="J87" i="10"/>
  <c r="O420" i="10"/>
  <c r="J420" i="10"/>
  <c r="O396" i="10"/>
  <c r="J396" i="10"/>
  <c r="O72" i="10"/>
  <c r="J72" i="10"/>
  <c r="O49" i="10"/>
  <c r="J49" i="10"/>
  <c r="O325" i="10"/>
  <c r="J325" i="10"/>
  <c r="O262" i="10"/>
  <c r="J262" i="10"/>
  <c r="O263" i="10"/>
  <c r="J263" i="10"/>
  <c r="O374" i="10"/>
  <c r="J374" i="10"/>
  <c r="O236" i="10"/>
  <c r="J236" i="10"/>
  <c r="O102" i="10"/>
  <c r="J102" i="10"/>
  <c r="O186" i="10"/>
  <c r="J186" i="10"/>
  <c r="O234" i="10"/>
  <c r="J234" i="10"/>
  <c r="O497" i="10"/>
  <c r="J497" i="10"/>
  <c r="O225" i="10"/>
  <c r="J225" i="10"/>
  <c r="O303" i="10"/>
  <c r="J303" i="10"/>
  <c r="O338" i="10"/>
  <c r="J338" i="10"/>
  <c r="O369" i="10"/>
  <c r="J369" i="10"/>
  <c r="O451" i="10"/>
  <c r="J451" i="10"/>
  <c r="O158" i="10"/>
  <c r="J158" i="10"/>
  <c r="O36" i="10"/>
  <c r="J36" i="10"/>
  <c r="O34" i="10"/>
  <c r="J34" i="10"/>
  <c r="O125" i="10"/>
  <c r="J125" i="10"/>
  <c r="O199" i="10"/>
  <c r="J199" i="10"/>
  <c r="O152" i="10"/>
  <c r="J152" i="10"/>
  <c r="O415" i="10"/>
  <c r="J415" i="10"/>
  <c r="O454" i="10"/>
  <c r="J454" i="10"/>
  <c r="O312" i="10"/>
  <c r="J312" i="10"/>
  <c r="O137" i="10"/>
  <c r="J137" i="10"/>
  <c r="O52" i="10"/>
  <c r="J52" i="10"/>
  <c r="O116" i="10"/>
  <c r="J116" i="10"/>
  <c r="O265" i="10"/>
  <c r="J265" i="10"/>
  <c r="O372" i="10"/>
  <c r="J372" i="10"/>
  <c r="O223" i="10"/>
  <c r="J223" i="10"/>
  <c r="O282" i="10"/>
  <c r="J282" i="10"/>
  <c r="O381" i="10"/>
  <c r="J381" i="10"/>
  <c r="O387" i="10"/>
  <c r="J387" i="10"/>
  <c r="O334" i="10"/>
  <c r="J334" i="10"/>
  <c r="O216" i="10"/>
  <c r="J216" i="10"/>
  <c r="O318" i="10"/>
  <c r="J318" i="10"/>
  <c r="O456" i="10"/>
  <c r="J456" i="10"/>
  <c r="O84" i="10"/>
  <c r="J84" i="10"/>
  <c r="O433" i="10"/>
  <c r="J433" i="10"/>
  <c r="O203" i="10"/>
  <c r="J203" i="10"/>
  <c r="O391" i="10"/>
  <c r="J391" i="10"/>
  <c r="O349" i="10"/>
  <c r="J349" i="10"/>
  <c r="O336" i="10"/>
  <c r="J336" i="10"/>
  <c r="O108" i="10"/>
  <c r="J108" i="10"/>
  <c r="O272" i="10"/>
  <c r="J272" i="10"/>
  <c r="O388" i="10"/>
  <c r="J388" i="10"/>
  <c r="O488" i="10"/>
  <c r="J488" i="10"/>
  <c r="O112" i="10"/>
  <c r="J112" i="10"/>
  <c r="O210" i="10"/>
  <c r="J210" i="10"/>
  <c r="O407" i="10"/>
  <c r="J407" i="10"/>
  <c r="O144" i="10"/>
  <c r="J144" i="10"/>
  <c r="O270" i="10"/>
  <c r="J270" i="10"/>
  <c r="O205" i="10"/>
  <c r="J205" i="10"/>
  <c r="O33" i="10"/>
  <c r="J33" i="10"/>
  <c r="O128" i="10"/>
  <c r="J128" i="10"/>
  <c r="O404" i="10"/>
  <c r="J404" i="10"/>
  <c r="O131" i="10"/>
  <c r="J131" i="10"/>
  <c r="O389" i="10"/>
  <c r="J389" i="10"/>
  <c r="O395" i="10"/>
  <c r="J395" i="10"/>
  <c r="O95" i="10"/>
  <c r="J95" i="10"/>
  <c r="O436" i="10"/>
  <c r="J436" i="10"/>
  <c r="O323" i="10"/>
  <c r="J323" i="10"/>
  <c r="O370" i="10"/>
  <c r="J370" i="10"/>
  <c r="O124" i="10"/>
  <c r="J124" i="10"/>
  <c r="O319" i="10"/>
  <c r="J319" i="10"/>
  <c r="O160" i="10"/>
  <c r="J160" i="10"/>
  <c r="O442" i="10"/>
  <c r="J442" i="10"/>
  <c r="O468" i="10"/>
  <c r="J468" i="10"/>
  <c r="O27" i="10"/>
  <c r="J27" i="10"/>
  <c r="O358" i="10"/>
  <c r="J358" i="10"/>
  <c r="O346" i="10"/>
  <c r="J346" i="10"/>
  <c r="O187" i="10"/>
  <c r="J187" i="10"/>
  <c r="O41" i="10"/>
  <c r="J41" i="10"/>
  <c r="O54" i="10"/>
  <c r="J54" i="10"/>
  <c r="O382" i="10"/>
  <c r="J382" i="10"/>
  <c r="O316" i="10"/>
  <c r="J316" i="10"/>
  <c r="O447" i="10"/>
  <c r="J447" i="10"/>
  <c r="O491" i="10"/>
  <c r="J491" i="10"/>
  <c r="O275" i="10"/>
  <c r="J275" i="10"/>
  <c r="O68" i="10"/>
  <c r="J68" i="10"/>
  <c r="O103" i="10"/>
  <c r="J103" i="10"/>
  <c r="O76" i="10"/>
  <c r="J76" i="10"/>
  <c r="O412" i="10"/>
  <c r="J412" i="10"/>
  <c r="O350" i="10"/>
  <c r="J350" i="10"/>
  <c r="O177" i="10"/>
  <c r="J177" i="10"/>
  <c r="O222" i="10"/>
  <c r="J222" i="10"/>
  <c r="O148" i="10"/>
  <c r="J148" i="10"/>
  <c r="O455" i="10"/>
  <c r="J455" i="10"/>
  <c r="O267" i="10"/>
  <c r="J267" i="10"/>
  <c r="O207" i="10"/>
  <c r="J207" i="10"/>
  <c r="O492" i="10"/>
  <c r="J492" i="10"/>
  <c r="O240" i="10"/>
  <c r="J240" i="10"/>
  <c r="O31" i="10"/>
  <c r="J31" i="10"/>
  <c r="O274" i="10"/>
  <c r="J274" i="10"/>
  <c r="O332" i="10"/>
  <c r="J332" i="10"/>
  <c r="O452" i="10"/>
  <c r="J452" i="10"/>
  <c r="O143" i="10"/>
  <c r="J143" i="10"/>
  <c r="O476" i="10"/>
  <c r="J476" i="10"/>
  <c r="O284" i="10"/>
  <c r="J284" i="10"/>
  <c r="O182" i="10"/>
  <c r="J182" i="10"/>
  <c r="O232" i="10"/>
  <c r="J232" i="10"/>
  <c r="O106" i="10"/>
  <c r="J106" i="10"/>
  <c r="O168" i="10"/>
  <c r="J168" i="10"/>
  <c r="O495" i="10"/>
  <c r="J495" i="10"/>
  <c r="O445" i="10"/>
  <c r="J445" i="10"/>
  <c r="O57" i="10"/>
  <c r="J57" i="10"/>
  <c r="O19" i="10"/>
  <c r="J19" i="10"/>
  <c r="O305" i="10"/>
  <c r="J305" i="10"/>
  <c r="O244" i="10"/>
  <c r="J244" i="10"/>
  <c r="O48" i="10"/>
  <c r="J48" i="10"/>
  <c r="O47" i="10"/>
  <c r="J47" i="10"/>
  <c r="O90" i="10"/>
  <c r="J90" i="10"/>
  <c r="O111" i="10"/>
  <c r="J111" i="10"/>
  <c r="O121" i="10"/>
  <c r="J121" i="10"/>
  <c r="O58" i="10"/>
  <c r="J58" i="10"/>
  <c r="O229" i="10"/>
  <c r="J229" i="10"/>
  <c r="O278" i="10"/>
  <c r="J278" i="10"/>
  <c r="O414" i="10"/>
  <c r="J414" i="10"/>
  <c r="O226" i="10"/>
  <c r="J226" i="10"/>
  <c r="O212" i="10"/>
  <c r="J212" i="10"/>
  <c r="O215" i="10"/>
  <c r="J215" i="10"/>
  <c r="O432" i="10"/>
  <c r="J432" i="10"/>
  <c r="O245" i="10"/>
  <c r="J245" i="10"/>
  <c r="O142" i="10"/>
  <c r="J142" i="10"/>
  <c r="O352" i="10"/>
  <c r="J352" i="10"/>
  <c r="O18" i="10"/>
  <c r="J18" i="10"/>
  <c r="O295" i="10"/>
  <c r="J295" i="10"/>
  <c r="O100" i="10"/>
  <c r="J100" i="10"/>
  <c r="O123" i="10"/>
  <c r="J123" i="10"/>
  <c r="O379" i="10"/>
  <c r="J379" i="10"/>
  <c r="O479" i="10"/>
  <c r="J479" i="10"/>
  <c r="O219" i="10"/>
  <c r="J219" i="10"/>
  <c r="O39" i="10"/>
  <c r="J39" i="10"/>
  <c r="O309" i="10"/>
  <c r="J309" i="10"/>
  <c r="O50" i="10"/>
  <c r="J50" i="10"/>
  <c r="O467" i="10"/>
  <c r="J467" i="10"/>
  <c r="O448" i="10"/>
  <c r="J448" i="10"/>
  <c r="O129" i="10"/>
  <c r="J129" i="10"/>
  <c r="O197" i="10"/>
  <c r="J197" i="10"/>
  <c r="O326" i="10"/>
  <c r="J326" i="10"/>
  <c r="O353" i="10"/>
  <c r="J353" i="10"/>
  <c r="O154" i="10"/>
  <c r="J154" i="10"/>
  <c r="O40" i="10"/>
  <c r="J40" i="10"/>
  <c r="O28" i="10"/>
  <c r="J28" i="10"/>
  <c r="O320" i="10"/>
  <c r="J320" i="10"/>
  <c r="O405" i="10"/>
  <c r="J405" i="10"/>
  <c r="O230" i="10"/>
  <c r="J230" i="10"/>
  <c r="O301" i="10"/>
  <c r="J301" i="10"/>
  <c r="O114" i="10"/>
  <c r="J114" i="10"/>
  <c r="O60" i="10"/>
  <c r="J60" i="10"/>
  <c r="O337" i="10"/>
  <c r="J337" i="10"/>
  <c r="O241" i="10"/>
  <c r="J241" i="10"/>
  <c r="O70" i="10"/>
  <c r="J70" i="10"/>
  <c r="O355" i="10"/>
  <c r="J355" i="10"/>
  <c r="O294" i="10"/>
  <c r="J294" i="10"/>
  <c r="O424" i="10"/>
  <c r="J424" i="10"/>
  <c r="O253" i="10"/>
  <c r="J253" i="10"/>
  <c r="O198" i="10"/>
  <c r="J198" i="10"/>
  <c r="O273" i="10"/>
  <c r="J273" i="10"/>
  <c r="O88" i="10"/>
  <c r="J88" i="10"/>
  <c r="O172" i="10"/>
  <c r="J172" i="10"/>
  <c r="O71" i="10"/>
  <c r="J71" i="10"/>
  <c r="O151" i="10"/>
  <c r="J151" i="10"/>
  <c r="O394" i="10"/>
  <c r="J394" i="10"/>
  <c r="O231" i="10"/>
  <c r="J231" i="10"/>
  <c r="O364" i="10"/>
  <c r="J364" i="10"/>
  <c r="O127" i="10"/>
  <c r="J127" i="10"/>
  <c r="O130" i="10"/>
  <c r="J130" i="10"/>
  <c r="O254" i="10"/>
  <c r="J254" i="10"/>
  <c r="O79" i="10"/>
  <c r="J79" i="10"/>
  <c r="O464" i="10"/>
  <c r="J464" i="10"/>
  <c r="O53" i="10"/>
  <c r="J53" i="10"/>
  <c r="O56" i="10"/>
  <c r="J56" i="10"/>
  <c r="O441" i="10"/>
  <c r="J441" i="10"/>
  <c r="O444" i="10"/>
  <c r="J444" i="10"/>
  <c r="O208" i="10"/>
  <c r="J208" i="10"/>
  <c r="O311" i="10"/>
  <c r="J311" i="10"/>
  <c r="O163" i="10"/>
  <c r="J163" i="10"/>
  <c r="O470" i="10"/>
  <c r="J470" i="10"/>
  <c r="O474" i="10"/>
  <c r="J474" i="10"/>
  <c r="O438" i="10"/>
  <c r="J438" i="10"/>
  <c r="O134" i="10"/>
  <c r="J134" i="10"/>
  <c r="O317" i="10"/>
  <c r="J317" i="10"/>
  <c r="O159" i="10"/>
  <c r="J159" i="10"/>
  <c r="O377" i="10"/>
  <c r="J377" i="10"/>
  <c r="O78" i="10"/>
  <c r="J78" i="10"/>
  <c r="O345" i="10"/>
  <c r="J345" i="10"/>
  <c r="O446" i="10"/>
  <c r="J446" i="10"/>
  <c r="O453" i="10"/>
  <c r="J453" i="10"/>
  <c r="O360" i="10"/>
  <c r="J360" i="10"/>
  <c r="O12" i="10"/>
  <c r="J12" i="10"/>
  <c r="O10" i="10"/>
  <c r="J10" i="10"/>
  <c r="O8" i="10"/>
  <c r="J8" i="10"/>
  <c r="O17" i="10"/>
  <c r="J17" i="10"/>
  <c r="M2" i="10"/>
  <c r="O2" i="10"/>
  <c r="M45" i="10"/>
  <c r="N45" i="10"/>
  <c r="N188" i="10"/>
  <c r="M188" i="10"/>
  <c r="M113" i="10"/>
  <c r="N113" i="10"/>
  <c r="M297" i="10"/>
  <c r="N297" i="10"/>
  <c r="M73" i="10"/>
  <c r="N73" i="10"/>
  <c r="M96" i="10"/>
  <c r="N96" i="10"/>
  <c r="M354" i="10"/>
  <c r="N354" i="10"/>
  <c r="M371" i="10"/>
  <c r="N371" i="10"/>
  <c r="M194" i="10"/>
  <c r="N194" i="10"/>
  <c r="M292" i="10"/>
  <c r="N292" i="10"/>
  <c r="M147" i="10"/>
  <c r="N147" i="10"/>
  <c r="M75" i="10"/>
  <c r="N75" i="10"/>
  <c r="M35" i="10"/>
  <c r="N35" i="10"/>
  <c r="M37" i="10"/>
  <c r="N37" i="10"/>
  <c r="M93" i="10"/>
  <c r="N93" i="10"/>
  <c r="M180" i="10"/>
  <c r="N180" i="10"/>
  <c r="M465" i="10"/>
  <c r="N465" i="10"/>
  <c r="M304" i="10"/>
  <c r="N304" i="10"/>
  <c r="M397" i="10"/>
  <c r="N397" i="10"/>
  <c r="N478" i="10"/>
  <c r="M478" i="10"/>
  <c r="M403" i="10"/>
  <c r="N403" i="10"/>
  <c r="N310" i="10"/>
  <c r="M310" i="10"/>
  <c r="M367" i="10"/>
  <c r="N367" i="10"/>
  <c r="M359" i="10"/>
  <c r="N359" i="10"/>
  <c r="M224" i="10"/>
  <c r="N224" i="10"/>
  <c r="M361" i="10"/>
  <c r="N361" i="10"/>
  <c r="M416" i="10"/>
  <c r="N416" i="10"/>
  <c r="M348" i="10"/>
  <c r="N348" i="10"/>
  <c r="M173" i="10"/>
  <c r="N173" i="10"/>
  <c r="M296" i="10"/>
  <c r="N296" i="10"/>
  <c r="M190" i="10"/>
  <c r="N190" i="10"/>
  <c r="M46" i="10"/>
  <c r="N46" i="10"/>
  <c r="M243" i="10"/>
  <c r="N243" i="10"/>
  <c r="M82" i="10"/>
  <c r="N82" i="10"/>
  <c r="N406" i="10"/>
  <c r="M406" i="10"/>
  <c r="N22" i="10"/>
  <c r="M22" i="10"/>
  <c r="N462" i="10"/>
  <c r="M462" i="10"/>
  <c r="M324" i="10"/>
  <c r="N324" i="10"/>
  <c r="M189" i="10"/>
  <c r="N189" i="10"/>
  <c r="M202" i="10"/>
  <c r="N202" i="10"/>
  <c r="M174" i="10"/>
  <c r="N174" i="10"/>
  <c r="N486" i="10"/>
  <c r="M486" i="10"/>
  <c r="N434" i="10"/>
  <c r="M434" i="10"/>
  <c r="M368" i="10"/>
  <c r="N368" i="10"/>
  <c r="M169" i="10"/>
  <c r="N169" i="10"/>
  <c r="M293" i="10"/>
  <c r="N293" i="10"/>
  <c r="N150" i="10"/>
  <c r="M150" i="10"/>
  <c r="N398" i="10"/>
  <c r="M398" i="10"/>
  <c r="M74" i="10"/>
  <c r="N74" i="10"/>
  <c r="M107" i="10"/>
  <c r="N107" i="10"/>
  <c r="M329" i="10"/>
  <c r="N329" i="10"/>
  <c r="M384" i="10"/>
  <c r="N384" i="10"/>
  <c r="N494" i="10"/>
  <c r="M494" i="10"/>
  <c r="M196" i="10"/>
  <c r="N196" i="10"/>
  <c r="N450" i="10"/>
  <c r="M450" i="10"/>
  <c r="M43" i="10"/>
  <c r="N43" i="10"/>
  <c r="M428" i="10"/>
  <c r="N428" i="10"/>
  <c r="N430" i="10"/>
  <c r="M430" i="10"/>
  <c r="M200" i="10"/>
  <c r="N200" i="10"/>
  <c r="M115" i="10"/>
  <c r="N115" i="10"/>
  <c r="M281" i="10"/>
  <c r="N281" i="10"/>
  <c r="M185" i="10"/>
  <c r="N185" i="10"/>
  <c r="M408" i="10"/>
  <c r="N408" i="10"/>
  <c r="M340" i="10"/>
  <c r="N340" i="10"/>
  <c r="M133" i="10"/>
  <c r="N133" i="10"/>
  <c r="M400" i="10"/>
  <c r="N400" i="10"/>
  <c r="M149" i="10"/>
  <c r="N149" i="10"/>
  <c r="M409" i="10"/>
  <c r="N409" i="10"/>
  <c r="M80" i="10"/>
  <c r="N80" i="10"/>
  <c r="M313" i="10"/>
  <c r="N313" i="10"/>
  <c r="M59" i="10"/>
  <c r="N59" i="10"/>
  <c r="M251" i="10"/>
  <c r="N251" i="10"/>
  <c r="N214" i="10"/>
  <c r="M214" i="10"/>
  <c r="N466" i="10"/>
  <c r="M466" i="10"/>
  <c r="M473" i="10"/>
  <c r="N473" i="10"/>
  <c r="M211" i="10"/>
  <c r="N211" i="10"/>
  <c r="M237" i="10"/>
  <c r="N237" i="10"/>
  <c r="M64" i="10"/>
  <c r="N64" i="10"/>
  <c r="M38" i="10"/>
  <c r="N38" i="10"/>
  <c r="M247" i="10"/>
  <c r="N247" i="10"/>
  <c r="M290" i="10"/>
  <c r="N290" i="10"/>
  <c r="M261" i="10"/>
  <c r="N261" i="10"/>
  <c r="M375" i="10"/>
  <c r="N375" i="10"/>
  <c r="M89" i="10"/>
  <c r="N89" i="10"/>
  <c r="M23" i="10"/>
  <c r="N23" i="10"/>
  <c r="M475" i="10"/>
  <c r="N475" i="10"/>
  <c r="M164" i="10"/>
  <c r="N164" i="10"/>
  <c r="M363" i="10"/>
  <c r="N363" i="10"/>
  <c r="M469" i="10"/>
  <c r="N469" i="10"/>
  <c r="M67" i="10"/>
  <c r="N67" i="10"/>
  <c r="M327" i="10"/>
  <c r="N327" i="10"/>
  <c r="M153" i="10"/>
  <c r="N153" i="10"/>
  <c r="M181" i="10"/>
  <c r="N181" i="10"/>
  <c r="M302" i="10"/>
  <c r="N302" i="10"/>
  <c r="M110" i="10"/>
  <c r="N110" i="10"/>
  <c r="N193" i="10"/>
  <c r="M193" i="10"/>
  <c r="M175" i="10"/>
  <c r="N175" i="10"/>
  <c r="M179" i="10"/>
  <c r="N179" i="10"/>
  <c r="M132" i="10"/>
  <c r="N132" i="10"/>
  <c r="M459" i="10"/>
  <c r="N459" i="10"/>
  <c r="M423" i="10"/>
  <c r="N423" i="10"/>
  <c r="M104" i="10"/>
  <c r="N104" i="10"/>
  <c r="M418" i="10"/>
  <c r="N418" i="10"/>
  <c r="M499" i="10"/>
  <c r="N499" i="10"/>
  <c r="M192" i="10"/>
  <c r="N192" i="10"/>
  <c r="M449" i="10"/>
  <c r="N449" i="10"/>
  <c r="M249" i="10"/>
  <c r="N249" i="10"/>
  <c r="M25" i="10"/>
  <c r="N25" i="10"/>
  <c r="N204" i="10"/>
  <c r="M204" i="10"/>
  <c r="M477" i="10"/>
  <c r="N477" i="10"/>
  <c r="M460" i="10"/>
  <c r="N460" i="10"/>
  <c r="M105" i="10"/>
  <c r="N105" i="10"/>
  <c r="M217" i="10"/>
  <c r="N217" i="10"/>
  <c r="N300" i="10"/>
  <c r="M300" i="10"/>
  <c r="M29" i="10"/>
  <c r="N29" i="10"/>
  <c r="M299" i="10"/>
  <c r="N299" i="10"/>
  <c r="M483" i="10"/>
  <c r="N483" i="10"/>
  <c r="M176" i="10"/>
  <c r="N176" i="10"/>
  <c r="M166" i="10"/>
  <c r="N166" i="10"/>
  <c r="N480" i="10"/>
  <c r="M480" i="10"/>
  <c r="M255" i="10"/>
  <c r="N255" i="10"/>
  <c r="M201" i="10"/>
  <c r="N201" i="10"/>
  <c r="M91" i="10"/>
  <c r="N91" i="10"/>
  <c r="M435" i="10"/>
  <c r="N435" i="10"/>
  <c r="M461" i="10"/>
  <c r="N461" i="10"/>
  <c r="N440" i="10"/>
  <c r="M440" i="10"/>
  <c r="M206" i="10"/>
  <c r="N206" i="10"/>
  <c r="M298" i="10"/>
  <c r="N298" i="10"/>
  <c r="M289" i="10"/>
  <c r="N289" i="10"/>
  <c r="M343" i="10"/>
  <c r="N343" i="10"/>
  <c r="M146" i="10"/>
  <c r="N146" i="10"/>
  <c r="M136" i="10"/>
  <c r="N136" i="10"/>
  <c r="M383" i="10"/>
  <c r="N383" i="10"/>
  <c r="M493" i="10"/>
  <c r="N493" i="10"/>
  <c r="M209" i="10"/>
  <c r="N209" i="10"/>
  <c r="N97" i="10"/>
  <c r="M97" i="10"/>
  <c r="M259" i="10"/>
  <c r="N259" i="10"/>
  <c r="M26" i="10"/>
  <c r="N26" i="10"/>
  <c r="M218" i="10"/>
  <c r="N218" i="10"/>
  <c r="N257" i="10"/>
  <c r="M257" i="10"/>
  <c r="M417" i="10"/>
  <c r="N417" i="10"/>
  <c r="M331" i="10"/>
  <c r="N331" i="10"/>
  <c r="M376" i="10"/>
  <c r="N376" i="10"/>
  <c r="M471" i="10"/>
  <c r="N471" i="10"/>
  <c r="M16" i="10"/>
  <c r="N16" i="10"/>
  <c r="M13" i="10"/>
  <c r="N13" i="10"/>
  <c r="M7" i="10"/>
  <c r="N7" i="10"/>
  <c r="M3" i="10"/>
  <c r="N3" i="10"/>
  <c r="N21" i="10"/>
  <c r="M21" i="10"/>
  <c r="M77" i="10"/>
  <c r="N77" i="10"/>
  <c r="M373" i="10"/>
  <c r="N373" i="10"/>
  <c r="M339" i="10"/>
  <c r="N339" i="10"/>
  <c r="M287" i="10"/>
  <c r="N287" i="10"/>
  <c r="M61" i="10"/>
  <c r="N61" i="10"/>
  <c r="M191" i="10"/>
  <c r="N191" i="10"/>
  <c r="N246" i="10"/>
  <c r="M246" i="10"/>
  <c r="M260" i="10"/>
  <c r="N260" i="10"/>
  <c r="N496" i="10"/>
  <c r="M496" i="10"/>
  <c r="M264" i="10"/>
  <c r="N264" i="10"/>
  <c r="M487" i="10"/>
  <c r="N487" i="10"/>
  <c r="M32" i="10"/>
  <c r="N32" i="10"/>
  <c r="N252" i="10"/>
  <c r="M252" i="10"/>
  <c r="M167" i="10"/>
  <c r="N167" i="10"/>
  <c r="M351" i="10"/>
  <c r="N351" i="10"/>
  <c r="M386" i="10"/>
  <c r="N386" i="10"/>
  <c r="M135" i="10"/>
  <c r="N135" i="10"/>
  <c r="M238" i="10"/>
  <c r="N238" i="10"/>
  <c r="M431" i="10"/>
  <c r="N431" i="10"/>
  <c r="M402" i="10"/>
  <c r="N402" i="10"/>
  <c r="M109" i="10"/>
  <c r="N109" i="10"/>
  <c r="N422" i="10"/>
  <c r="M422" i="10"/>
  <c r="M138" i="10"/>
  <c r="N138" i="10"/>
  <c r="M119" i="10"/>
  <c r="N119" i="10"/>
  <c r="M357" i="10"/>
  <c r="N357" i="10"/>
  <c r="N390" i="10"/>
  <c r="M390" i="10"/>
  <c r="M165" i="10"/>
  <c r="N165" i="10"/>
  <c r="M221" i="10"/>
  <c r="N221" i="10"/>
  <c r="M184" i="10"/>
  <c r="N184" i="10"/>
  <c r="M256" i="10"/>
  <c r="N256" i="10"/>
  <c r="M335" i="10"/>
  <c r="N335" i="10"/>
  <c r="M356" i="10"/>
  <c r="N356" i="10"/>
  <c r="M157" i="10"/>
  <c r="N157" i="10"/>
  <c r="M288" i="10"/>
  <c r="N288" i="10"/>
  <c r="M341" i="10"/>
  <c r="N341" i="10"/>
  <c r="M117" i="10"/>
  <c r="N117" i="10"/>
  <c r="M66" i="10"/>
  <c r="N66" i="10"/>
  <c r="M484" i="10"/>
  <c r="N484" i="10"/>
  <c r="M162" i="10"/>
  <c r="N162" i="10"/>
  <c r="M380" i="10"/>
  <c r="N380" i="10"/>
  <c r="M141" i="10"/>
  <c r="N141" i="10"/>
  <c r="M269" i="10"/>
  <c r="N269" i="10"/>
  <c r="N268" i="10"/>
  <c r="M268" i="10"/>
  <c r="M419" i="10"/>
  <c r="N419" i="10"/>
  <c r="M285" i="10"/>
  <c r="N285" i="10"/>
  <c r="M276" i="10"/>
  <c r="N276" i="10"/>
  <c r="N342" i="10"/>
  <c r="M342" i="10"/>
  <c r="M63" i="10"/>
  <c r="N63" i="10"/>
  <c r="M83" i="10"/>
  <c r="N83" i="10"/>
  <c r="M362" i="10"/>
  <c r="N362" i="10"/>
  <c r="M427" i="10"/>
  <c r="N427" i="10"/>
  <c r="M322" i="10"/>
  <c r="N322" i="10"/>
  <c r="M155" i="10"/>
  <c r="N155" i="10"/>
  <c r="M385" i="10"/>
  <c r="N385" i="10"/>
  <c r="M20" i="10"/>
  <c r="N20" i="10"/>
  <c r="M421" i="10"/>
  <c r="N421" i="10"/>
  <c r="M314" i="10"/>
  <c r="N314" i="10"/>
  <c r="M227" i="10"/>
  <c r="N227" i="10"/>
  <c r="M94" i="10"/>
  <c r="N94" i="10"/>
  <c r="M213" i="10"/>
  <c r="N213" i="10"/>
  <c r="M101" i="10"/>
  <c r="N101" i="10"/>
  <c r="M183" i="10"/>
  <c r="N183" i="10"/>
  <c r="M24" i="10"/>
  <c r="N24" i="10"/>
  <c r="N81" i="10"/>
  <c r="M81" i="10"/>
  <c r="M228" i="10"/>
  <c r="N228" i="10"/>
  <c r="M425" i="10"/>
  <c r="N425" i="10"/>
  <c r="M242" i="10"/>
  <c r="N242" i="10"/>
  <c r="M145" i="10"/>
  <c r="N145" i="10"/>
  <c r="M248" i="10"/>
  <c r="N248" i="10"/>
  <c r="M393" i="10"/>
  <c r="N393" i="10"/>
  <c r="M463" i="10"/>
  <c r="N463" i="10"/>
  <c r="M411" i="10"/>
  <c r="N411" i="10"/>
  <c r="M306" i="10"/>
  <c r="N306" i="10"/>
  <c r="M14" i="10"/>
  <c r="N14" i="10"/>
  <c r="M15" i="10"/>
  <c r="N15" i="10"/>
  <c r="M4" i="10"/>
  <c r="N4" i="10"/>
  <c r="M122" i="10"/>
  <c r="N122" i="10"/>
  <c r="M170" i="10"/>
  <c r="N170" i="10"/>
  <c r="M126" i="10"/>
  <c r="N126" i="10"/>
  <c r="M399" i="10"/>
  <c r="N399" i="10"/>
  <c r="M51" i="10"/>
  <c r="N51" i="10"/>
  <c r="N366" i="10"/>
  <c r="M366" i="10"/>
  <c r="N498" i="10"/>
  <c r="M498" i="10"/>
  <c r="M481" i="10"/>
  <c r="N481" i="10"/>
  <c r="M378" i="10"/>
  <c r="N378" i="10"/>
  <c r="N482" i="10"/>
  <c r="M482" i="10"/>
  <c r="M258" i="10"/>
  <c r="N258" i="10"/>
  <c r="M233" i="10"/>
  <c r="N233" i="10"/>
  <c r="M500" i="10"/>
  <c r="N500" i="10"/>
  <c r="M437" i="10"/>
  <c r="N437" i="10"/>
  <c r="M178" i="10"/>
  <c r="N178" i="10"/>
  <c r="N321" i="10"/>
  <c r="M321" i="10"/>
  <c r="M410" i="10"/>
  <c r="N410" i="10"/>
  <c r="M87" i="10"/>
  <c r="N87" i="10"/>
  <c r="M420" i="10"/>
  <c r="N420" i="10"/>
  <c r="M396" i="10"/>
  <c r="N396" i="10"/>
  <c r="M72" i="10"/>
  <c r="N72" i="10"/>
  <c r="N49" i="10"/>
  <c r="M49" i="10"/>
  <c r="M325" i="10"/>
  <c r="N325" i="10"/>
  <c r="M262" i="10"/>
  <c r="N262" i="10"/>
  <c r="M263" i="10"/>
  <c r="N263" i="10"/>
  <c r="N374" i="10"/>
  <c r="M374" i="10"/>
  <c r="N236" i="10"/>
  <c r="M236" i="10"/>
  <c r="M102" i="10"/>
  <c r="N102" i="10"/>
  <c r="M186" i="10"/>
  <c r="N186" i="10"/>
  <c r="M234" i="10"/>
  <c r="N234" i="10"/>
  <c r="M497" i="10"/>
  <c r="N497" i="10"/>
  <c r="M225" i="10"/>
  <c r="N225" i="10"/>
  <c r="M303" i="10"/>
  <c r="N303" i="10"/>
  <c r="M338" i="10"/>
  <c r="N338" i="10"/>
  <c r="M369" i="10"/>
  <c r="N369" i="10"/>
  <c r="M451" i="10"/>
  <c r="N451" i="10"/>
  <c r="M158" i="10"/>
  <c r="N158" i="10"/>
  <c r="M36" i="10"/>
  <c r="N36" i="10"/>
  <c r="M34" i="10"/>
  <c r="N34" i="10"/>
  <c r="M125" i="10"/>
  <c r="N125" i="10"/>
  <c r="M199" i="10"/>
  <c r="N199" i="10"/>
  <c r="M152" i="10"/>
  <c r="N152" i="10"/>
  <c r="M415" i="10"/>
  <c r="N415" i="10"/>
  <c r="N454" i="10"/>
  <c r="M454" i="10"/>
  <c r="M312" i="10"/>
  <c r="N312" i="10"/>
  <c r="M137" i="10"/>
  <c r="N137" i="10"/>
  <c r="M52" i="10"/>
  <c r="N52" i="10"/>
  <c r="M116" i="10"/>
  <c r="N116" i="10"/>
  <c r="M265" i="10"/>
  <c r="N265" i="10"/>
  <c r="M372" i="10"/>
  <c r="N372" i="10"/>
  <c r="M223" i="10"/>
  <c r="N223" i="10"/>
  <c r="M282" i="10"/>
  <c r="N282" i="10"/>
  <c r="M381" i="10"/>
  <c r="N381" i="10"/>
  <c r="M387" i="10"/>
  <c r="N387" i="10"/>
  <c r="M334" i="10"/>
  <c r="N334" i="10"/>
  <c r="M216" i="10"/>
  <c r="N216" i="10"/>
  <c r="M318" i="10"/>
  <c r="N318" i="10"/>
  <c r="N456" i="10"/>
  <c r="M456" i="10"/>
  <c r="M84" i="10"/>
  <c r="N84" i="10"/>
  <c r="M433" i="10"/>
  <c r="N433" i="10"/>
  <c r="M203" i="10"/>
  <c r="N203" i="10"/>
  <c r="M391" i="10"/>
  <c r="N391" i="10"/>
  <c r="M349" i="10"/>
  <c r="N349" i="10"/>
  <c r="M336" i="10"/>
  <c r="N336" i="10"/>
  <c r="N108" i="10"/>
  <c r="M108" i="10"/>
  <c r="M272" i="10"/>
  <c r="N272" i="10"/>
  <c r="M388" i="10"/>
  <c r="N388" i="10"/>
  <c r="N488" i="10"/>
  <c r="M488" i="10"/>
  <c r="M112" i="10"/>
  <c r="N112" i="10"/>
  <c r="M210" i="10"/>
  <c r="N210" i="10"/>
  <c r="M407" i="10"/>
  <c r="N407" i="10"/>
  <c r="M144" i="10"/>
  <c r="N144" i="10"/>
  <c r="M270" i="10"/>
  <c r="N270" i="10"/>
  <c r="M205" i="10"/>
  <c r="N205" i="10"/>
  <c r="N33" i="10"/>
  <c r="M33" i="10"/>
  <c r="M128" i="10"/>
  <c r="N128" i="10"/>
  <c r="M404" i="10"/>
  <c r="N404" i="10"/>
  <c r="M131" i="10"/>
  <c r="N131" i="10"/>
  <c r="M389" i="10"/>
  <c r="N389" i="10"/>
  <c r="M395" i="10"/>
  <c r="N395" i="10"/>
  <c r="M95" i="10"/>
  <c r="N95" i="10"/>
  <c r="M436" i="10"/>
  <c r="N436" i="10"/>
  <c r="M323" i="10"/>
  <c r="N323" i="10"/>
  <c r="M370" i="10"/>
  <c r="N370" i="10"/>
  <c r="N124" i="10"/>
  <c r="M124" i="10"/>
  <c r="M319" i="10"/>
  <c r="N319" i="10"/>
  <c r="M160" i="10"/>
  <c r="N160" i="10"/>
  <c r="N442" i="10"/>
  <c r="M442" i="10"/>
  <c r="M468" i="10"/>
  <c r="N468" i="10"/>
  <c r="M27" i="10"/>
  <c r="N27" i="10"/>
  <c r="M365" i="10"/>
  <c r="N365" i="10"/>
  <c r="M266" i="10"/>
  <c r="N266" i="10"/>
  <c r="N490" i="10"/>
  <c r="M490" i="10"/>
  <c r="M271" i="10"/>
  <c r="N271" i="10"/>
  <c r="M30" i="10"/>
  <c r="N30" i="10"/>
  <c r="M279" i="10"/>
  <c r="N279" i="10"/>
  <c r="M413" i="10"/>
  <c r="N413" i="10"/>
  <c r="M426" i="10"/>
  <c r="N426" i="10"/>
  <c r="M239" i="10"/>
  <c r="N239" i="10"/>
  <c r="M69" i="10"/>
  <c r="N69" i="10"/>
  <c r="M139" i="10"/>
  <c r="N139" i="10"/>
  <c r="M280" i="10"/>
  <c r="N280" i="10"/>
  <c r="M220" i="10"/>
  <c r="N220" i="10"/>
  <c r="M250" i="10"/>
  <c r="N250" i="10"/>
  <c r="M308" i="10"/>
  <c r="N308" i="10"/>
  <c r="M429" i="10"/>
  <c r="N429" i="10"/>
  <c r="N86" i="10"/>
  <c r="M86" i="10"/>
  <c r="M195" i="10"/>
  <c r="N195" i="10"/>
  <c r="M489" i="10"/>
  <c r="N489" i="10"/>
  <c r="N140" i="10"/>
  <c r="M140" i="10"/>
  <c r="N65" i="10"/>
  <c r="M65" i="10"/>
  <c r="M291" i="10"/>
  <c r="N291" i="10"/>
  <c r="M283" i="10"/>
  <c r="N283" i="10"/>
  <c r="M392" i="10"/>
  <c r="N392" i="10"/>
  <c r="M344" i="10"/>
  <c r="N344" i="10"/>
  <c r="M333" i="10"/>
  <c r="N333" i="10"/>
  <c r="N472" i="10"/>
  <c r="M472" i="10"/>
  <c r="M457" i="10"/>
  <c r="N457" i="10"/>
  <c r="M347" i="10"/>
  <c r="N347" i="10"/>
  <c r="M401" i="10"/>
  <c r="N401" i="10"/>
  <c r="M439" i="10"/>
  <c r="N439" i="10"/>
  <c r="M9" i="10"/>
  <c r="N9" i="10"/>
  <c r="M11" i="10"/>
  <c r="N11" i="10"/>
  <c r="M6" i="10"/>
  <c r="N6" i="10"/>
  <c r="M5" i="10"/>
  <c r="N5" i="10"/>
  <c r="M328" i="10"/>
  <c r="N328" i="10"/>
  <c r="M98" i="10"/>
  <c r="N98" i="10"/>
  <c r="M55" i="10"/>
  <c r="N55" i="10"/>
  <c r="M161" i="10"/>
  <c r="N161" i="10"/>
  <c r="M315" i="10"/>
  <c r="N315" i="10"/>
  <c r="M307" i="10"/>
  <c r="N307" i="10"/>
  <c r="M120" i="10"/>
  <c r="N120" i="10"/>
  <c r="M485" i="10"/>
  <c r="N485" i="10"/>
  <c r="N118" i="10"/>
  <c r="M118" i="10"/>
  <c r="N458" i="10"/>
  <c r="M458" i="10"/>
  <c r="M277" i="10"/>
  <c r="N277" i="10"/>
  <c r="M99" i="10"/>
  <c r="N99" i="10"/>
  <c r="M92" i="10"/>
  <c r="N92" i="10"/>
  <c r="N44" i="10"/>
  <c r="M44" i="10"/>
  <c r="N85" i="10"/>
  <c r="M85" i="10"/>
  <c r="M171" i="10"/>
  <c r="N171" i="10"/>
  <c r="M286" i="10"/>
  <c r="N286" i="10"/>
  <c r="M156" i="10"/>
  <c r="N156" i="10"/>
  <c r="M235" i="10"/>
  <c r="N235" i="10"/>
  <c r="M62" i="10"/>
  <c r="N62" i="10"/>
  <c r="M330" i="10"/>
  <c r="N330" i="10"/>
  <c r="M42" i="10"/>
  <c r="N42" i="10"/>
  <c r="M443" i="10"/>
  <c r="N443" i="10"/>
  <c r="N358" i="10"/>
  <c r="M358" i="10"/>
  <c r="M346" i="10"/>
  <c r="N346" i="10"/>
  <c r="M187" i="10"/>
  <c r="N187" i="10"/>
  <c r="M41" i="10"/>
  <c r="N41" i="10"/>
  <c r="N54" i="10"/>
  <c r="M54" i="10"/>
  <c r="N382" i="10"/>
  <c r="M382" i="10"/>
  <c r="N316" i="10"/>
  <c r="M316" i="10"/>
  <c r="M447" i="10"/>
  <c r="N447" i="10"/>
  <c r="M491" i="10"/>
  <c r="N491" i="10"/>
  <c r="M275" i="10"/>
  <c r="N275" i="10"/>
  <c r="M68" i="10"/>
  <c r="N68" i="10"/>
  <c r="M103" i="10"/>
  <c r="N103" i="10"/>
  <c r="M76" i="10"/>
  <c r="N76" i="10"/>
  <c r="M412" i="10"/>
  <c r="N412" i="10"/>
  <c r="N350" i="10"/>
  <c r="M350" i="10"/>
  <c r="M177" i="10"/>
  <c r="N177" i="10"/>
  <c r="M222" i="10"/>
  <c r="N222" i="10"/>
  <c r="M148" i="10"/>
  <c r="N148" i="10"/>
  <c r="M455" i="10"/>
  <c r="N455" i="10"/>
  <c r="M267" i="10"/>
  <c r="N267" i="10"/>
  <c r="M207" i="10"/>
  <c r="N207" i="10"/>
  <c r="M492" i="10"/>
  <c r="N492" i="10"/>
  <c r="M240" i="10"/>
  <c r="N240" i="10"/>
  <c r="M31" i="10"/>
  <c r="N31" i="10"/>
  <c r="M274" i="10"/>
  <c r="N274" i="10"/>
  <c r="N332" i="10"/>
  <c r="M332" i="10"/>
  <c r="M452" i="10"/>
  <c r="N452" i="10"/>
  <c r="M143" i="10"/>
  <c r="N143" i="10"/>
  <c r="M476" i="10"/>
  <c r="N476" i="10"/>
  <c r="M284" i="10"/>
  <c r="N284" i="10"/>
  <c r="N182" i="10"/>
  <c r="M182" i="10"/>
  <c r="M232" i="10"/>
  <c r="N232" i="10"/>
  <c r="M106" i="10"/>
  <c r="N106" i="10"/>
  <c r="M168" i="10"/>
  <c r="N168" i="10"/>
  <c r="M495" i="10"/>
  <c r="N495" i="10"/>
  <c r="M445" i="10"/>
  <c r="N445" i="10"/>
  <c r="M57" i="10"/>
  <c r="N57" i="10"/>
  <c r="M19" i="10"/>
  <c r="N19" i="10"/>
  <c r="M305" i="10"/>
  <c r="N305" i="10"/>
  <c r="M244" i="10"/>
  <c r="N244" i="10"/>
  <c r="M48" i="10"/>
  <c r="N48" i="10"/>
  <c r="M47" i="10"/>
  <c r="N47" i="10"/>
  <c r="M90" i="10"/>
  <c r="N90" i="10"/>
  <c r="M111" i="10"/>
  <c r="N111" i="10"/>
  <c r="M121" i="10"/>
  <c r="N121" i="10"/>
  <c r="M58" i="10"/>
  <c r="N58" i="10"/>
  <c r="M229" i="10"/>
  <c r="N229" i="10"/>
  <c r="N278" i="10"/>
  <c r="M278" i="10"/>
  <c r="N414" i="10"/>
  <c r="M414" i="10"/>
  <c r="M226" i="10"/>
  <c r="N226" i="10"/>
  <c r="M212" i="10"/>
  <c r="N212" i="10"/>
  <c r="M215" i="10"/>
  <c r="N215" i="10"/>
  <c r="N432" i="10"/>
  <c r="M432" i="10"/>
  <c r="M245" i="10"/>
  <c r="N245" i="10"/>
  <c r="M142" i="10"/>
  <c r="N142" i="10"/>
  <c r="M352" i="10"/>
  <c r="N352" i="10"/>
  <c r="M18" i="10"/>
  <c r="N18" i="10"/>
  <c r="M295" i="10"/>
  <c r="N295" i="10"/>
  <c r="M100" i="10"/>
  <c r="N100" i="10"/>
  <c r="M123" i="10"/>
  <c r="N123" i="10"/>
  <c r="M379" i="10"/>
  <c r="N379" i="10"/>
  <c r="M479" i="10"/>
  <c r="N479" i="10"/>
  <c r="M219" i="10"/>
  <c r="N219" i="10"/>
  <c r="M39" i="10"/>
  <c r="N39" i="10"/>
  <c r="M309" i="10"/>
  <c r="N309" i="10"/>
  <c r="M50" i="10"/>
  <c r="N50" i="10"/>
  <c r="M467" i="10"/>
  <c r="N467" i="10"/>
  <c r="N448" i="10"/>
  <c r="M448" i="10"/>
  <c r="N129" i="10"/>
  <c r="M129" i="10"/>
  <c r="M197" i="10"/>
  <c r="N197" i="10"/>
  <c r="M326" i="10"/>
  <c r="N326" i="10"/>
  <c r="M353" i="10"/>
  <c r="N353" i="10"/>
  <c r="M154" i="10"/>
  <c r="N154" i="10"/>
  <c r="M40" i="10"/>
  <c r="N40" i="10"/>
  <c r="M28" i="10"/>
  <c r="N28" i="10"/>
  <c r="M320" i="10"/>
  <c r="N320" i="10"/>
  <c r="M405" i="10"/>
  <c r="N405" i="10"/>
  <c r="M230" i="10"/>
  <c r="N230" i="10"/>
  <c r="M301" i="10"/>
  <c r="N301" i="10"/>
  <c r="M114" i="10"/>
  <c r="N114" i="10"/>
  <c r="M60" i="10"/>
  <c r="N60" i="10"/>
  <c r="M337" i="10"/>
  <c r="N337" i="10"/>
  <c r="M241" i="10"/>
  <c r="N241" i="10"/>
  <c r="M70" i="10"/>
  <c r="N70" i="10"/>
  <c r="M355" i="10"/>
  <c r="N355" i="10"/>
  <c r="M294" i="10"/>
  <c r="N294" i="10"/>
  <c r="M424" i="10"/>
  <c r="N424" i="10"/>
  <c r="M253" i="10"/>
  <c r="N253" i="10"/>
  <c r="M198" i="10"/>
  <c r="N198" i="10"/>
  <c r="M273" i="10"/>
  <c r="N273" i="10"/>
  <c r="M88" i="10"/>
  <c r="N88" i="10"/>
  <c r="N172" i="10"/>
  <c r="M172" i="10"/>
  <c r="M71" i="10"/>
  <c r="N71" i="10"/>
  <c r="M151" i="10"/>
  <c r="N151" i="10"/>
  <c r="M394" i="10"/>
  <c r="N394" i="10"/>
  <c r="M231" i="10"/>
  <c r="N231" i="10"/>
  <c r="M364" i="10"/>
  <c r="N364" i="10"/>
  <c r="M127" i="10"/>
  <c r="N127" i="10"/>
  <c r="M130" i="10"/>
  <c r="N130" i="10"/>
  <c r="M254" i="10"/>
  <c r="N254" i="10"/>
  <c r="M79" i="10"/>
  <c r="N79" i="10"/>
  <c r="N464" i="10"/>
  <c r="M464" i="10"/>
  <c r="N53" i="10"/>
  <c r="M53" i="10"/>
  <c r="M56" i="10"/>
  <c r="N56" i="10"/>
  <c r="M441" i="10"/>
  <c r="N441" i="10"/>
  <c r="M444" i="10"/>
  <c r="N444" i="10"/>
  <c r="M208" i="10"/>
  <c r="N208" i="10"/>
  <c r="M311" i="10"/>
  <c r="N311" i="10"/>
  <c r="M163" i="10"/>
  <c r="N163" i="10"/>
  <c r="N470" i="10"/>
  <c r="M470" i="10"/>
  <c r="N474" i="10"/>
  <c r="M474" i="10"/>
  <c r="N438" i="10"/>
  <c r="M438" i="10"/>
  <c r="M134" i="10"/>
  <c r="N134" i="10"/>
  <c r="M317" i="10"/>
  <c r="N317" i="10"/>
  <c r="M159" i="10"/>
  <c r="N159" i="10"/>
  <c r="M377" i="10"/>
  <c r="N377" i="10"/>
  <c r="M78" i="10"/>
  <c r="N78" i="10"/>
  <c r="M345" i="10"/>
  <c r="N345" i="10"/>
  <c r="N446" i="10"/>
  <c r="M446" i="10"/>
  <c r="M453" i="10"/>
  <c r="N453" i="10"/>
  <c r="M360" i="10"/>
  <c r="N360" i="10"/>
  <c r="M12" i="10"/>
  <c r="N12" i="10"/>
  <c r="M10" i="10"/>
  <c r="N10" i="10"/>
  <c r="M8" i="10"/>
  <c r="N8" i="10"/>
  <c r="N17" i="10"/>
  <c r="M17" i="10"/>
  <c r="N2" i="10"/>
  <c r="K297" i="10"/>
  <c r="K339" i="10"/>
  <c r="K45" i="10"/>
  <c r="K98" i="10"/>
  <c r="K77" i="10"/>
  <c r="K113" i="10"/>
  <c r="K287" i="10"/>
  <c r="K328" i="10"/>
  <c r="K21" i="10"/>
  <c r="K188" i="10"/>
  <c r="K373" i="10"/>
  <c r="K55" i="10"/>
  <c r="K161" i="10"/>
  <c r="K61" i="10"/>
  <c r="K73" i="10"/>
  <c r="K246" i="10"/>
  <c r="K260" i="10"/>
  <c r="K120" i="10"/>
  <c r="K485" i="10"/>
  <c r="K487" i="10"/>
  <c r="K371" i="10"/>
  <c r="K252" i="10"/>
  <c r="K194" i="10"/>
  <c r="K351" i="10"/>
  <c r="K277" i="10"/>
  <c r="K135" i="10"/>
  <c r="K99" i="10"/>
  <c r="K75" i="10"/>
  <c r="K431" i="10"/>
  <c r="K35" i="10"/>
  <c r="K109" i="10"/>
  <c r="K37" i="10"/>
  <c r="K138" i="10"/>
  <c r="K93" i="10"/>
  <c r="K357" i="10"/>
  <c r="K180" i="10"/>
  <c r="K165" i="10"/>
  <c r="K156" i="10"/>
  <c r="K256" i="10"/>
  <c r="K62" i="10"/>
  <c r="K356" i="10"/>
  <c r="K330" i="10"/>
  <c r="K288" i="10"/>
  <c r="K403" i="10"/>
  <c r="K310" i="10"/>
  <c r="K443" i="10"/>
  <c r="K367" i="10"/>
  <c r="K162" i="10"/>
  <c r="K141" i="10"/>
  <c r="K268" i="10"/>
  <c r="K285" i="10"/>
  <c r="K342" i="10"/>
  <c r="K83" i="10"/>
  <c r="K427" i="10"/>
  <c r="K155" i="10"/>
  <c r="K20" i="10"/>
  <c r="K314" i="10"/>
  <c r="K94" i="10"/>
  <c r="K101" i="10"/>
  <c r="K24" i="10"/>
  <c r="K228" i="10"/>
  <c r="K242" i="10"/>
  <c r="K248" i="10"/>
  <c r="K463" i="10"/>
  <c r="K306" i="10"/>
  <c r="K4" i="10"/>
  <c r="K122" i="10"/>
  <c r="K126" i="10"/>
  <c r="K51" i="10"/>
  <c r="K498" i="10"/>
  <c r="K378" i="10"/>
  <c r="K258" i="10"/>
  <c r="K500" i="10"/>
  <c r="K178" i="10"/>
  <c r="K410" i="10"/>
  <c r="K420" i="10"/>
  <c r="K72" i="10"/>
  <c r="K325" i="10"/>
  <c r="K263" i="10"/>
  <c r="K236" i="10"/>
  <c r="K186" i="10"/>
  <c r="K497" i="10"/>
  <c r="K303" i="10"/>
  <c r="K369" i="10"/>
  <c r="K158" i="10"/>
  <c r="K34" i="10"/>
  <c r="K199" i="10"/>
  <c r="K415" i="10"/>
  <c r="K312" i="10"/>
  <c r="K52" i="10"/>
  <c r="K265" i="10"/>
  <c r="K223" i="10"/>
  <c r="K381" i="10"/>
  <c r="K334" i="10"/>
  <c r="K318" i="10"/>
  <c r="K84" i="10"/>
  <c r="K203" i="10"/>
  <c r="K349" i="10"/>
  <c r="K108" i="10"/>
  <c r="K388" i="10"/>
  <c r="K112" i="10"/>
  <c r="K407" i="10"/>
  <c r="K270" i="10"/>
  <c r="K33" i="10"/>
  <c r="K404" i="10"/>
  <c r="K389" i="10"/>
  <c r="K95" i="10"/>
  <c r="K323" i="10"/>
  <c r="K124" i="10"/>
  <c r="K160" i="10"/>
  <c r="K468" i="10"/>
  <c r="K365" i="10"/>
  <c r="K490" i="10"/>
  <c r="K30" i="10"/>
  <c r="K413" i="10"/>
  <c r="K239" i="10"/>
  <c r="K139" i="10"/>
  <c r="K220" i="10"/>
  <c r="K308" i="10"/>
  <c r="K195" i="10"/>
  <c r="K359" i="10"/>
  <c r="K224" i="10"/>
  <c r="K361" i="10"/>
  <c r="K416" i="10"/>
  <c r="K348" i="10"/>
  <c r="K173" i="10"/>
  <c r="K296" i="10"/>
  <c r="K190" i="10"/>
  <c r="K46" i="10"/>
  <c r="K243" i="10"/>
  <c r="K82" i="10"/>
  <c r="K406" i="10"/>
  <c r="K22" i="10"/>
  <c r="K462" i="10"/>
  <c r="K324" i="10"/>
  <c r="K189" i="10"/>
  <c r="K202" i="10"/>
  <c r="K174" i="10"/>
  <c r="K486" i="10"/>
  <c r="K434" i="10"/>
  <c r="K368" i="10"/>
  <c r="K169" i="10"/>
  <c r="K293" i="10"/>
  <c r="K150" i="10"/>
  <c r="K398" i="10"/>
  <c r="K74" i="10"/>
  <c r="K107" i="10"/>
  <c r="K329" i="10"/>
  <c r="K384" i="10"/>
  <c r="K494" i="10"/>
  <c r="K196" i="10"/>
  <c r="K450" i="10"/>
  <c r="K43" i="10"/>
  <c r="K428" i="10"/>
  <c r="K430" i="10"/>
  <c r="K200" i="10"/>
  <c r="K115" i="10"/>
  <c r="K281" i="10"/>
  <c r="K185" i="10"/>
  <c r="K408" i="10"/>
  <c r="K340" i="10"/>
  <c r="K133" i="10"/>
  <c r="K400" i="10"/>
  <c r="K149" i="10"/>
  <c r="K409" i="10"/>
  <c r="K80" i="10"/>
  <c r="K313" i="10"/>
  <c r="K59" i="10"/>
  <c r="K251" i="10"/>
  <c r="K214" i="10"/>
  <c r="K466" i="10"/>
  <c r="K473" i="10"/>
  <c r="K211" i="10"/>
  <c r="K237" i="10"/>
  <c r="K64" i="10"/>
  <c r="K38" i="10"/>
  <c r="K247" i="10"/>
  <c r="K290" i="10"/>
  <c r="K261" i="10"/>
  <c r="K375" i="10"/>
  <c r="K89" i="10"/>
  <c r="K23" i="10"/>
  <c r="K475" i="10"/>
  <c r="K164" i="10"/>
  <c r="K363" i="10"/>
  <c r="K469" i="10"/>
  <c r="K67" i="10"/>
  <c r="K327" i="10"/>
  <c r="K153" i="10"/>
  <c r="K181" i="10"/>
  <c r="K302" i="10"/>
  <c r="K110" i="10"/>
  <c r="K193" i="10"/>
  <c r="K175" i="10"/>
  <c r="K179" i="10"/>
  <c r="K132" i="10"/>
  <c r="K459" i="10"/>
  <c r="K423" i="10"/>
  <c r="K104" i="10"/>
  <c r="K418" i="10"/>
  <c r="K499" i="10"/>
  <c r="K192" i="10"/>
  <c r="K449" i="10"/>
  <c r="K249" i="10"/>
  <c r="K25" i="10"/>
  <c r="K204" i="10"/>
  <c r="K477" i="10"/>
  <c r="K460" i="10"/>
  <c r="K105" i="10"/>
  <c r="K217" i="10"/>
  <c r="K300" i="10"/>
  <c r="K29" i="10"/>
  <c r="K299" i="10"/>
  <c r="K483" i="10"/>
  <c r="K176" i="10"/>
  <c r="K166" i="10"/>
  <c r="K480" i="10"/>
  <c r="K255" i="10"/>
  <c r="K201" i="10"/>
  <c r="K91" i="10"/>
  <c r="K435" i="10"/>
  <c r="K461" i="10"/>
  <c r="K440" i="10"/>
  <c r="K206" i="10"/>
  <c r="K298" i="10"/>
  <c r="K289" i="10"/>
  <c r="K343" i="10"/>
  <c r="K146" i="10"/>
  <c r="K136" i="10"/>
  <c r="K383" i="10"/>
  <c r="K493" i="10"/>
  <c r="K209" i="10"/>
  <c r="K97" i="10"/>
  <c r="K259" i="10"/>
  <c r="K26" i="10"/>
  <c r="K218" i="10"/>
  <c r="K257" i="10"/>
  <c r="K417" i="10"/>
  <c r="K331" i="10"/>
  <c r="K376" i="10"/>
  <c r="K471" i="10"/>
  <c r="K16" i="10"/>
  <c r="K13" i="10"/>
  <c r="K7" i="10"/>
  <c r="K3" i="10"/>
  <c r="K315" i="10"/>
  <c r="K191" i="10"/>
  <c r="K307" i="10"/>
  <c r="K96" i="10"/>
  <c r="K496" i="10"/>
  <c r="K264" i="10"/>
  <c r="K354" i="10"/>
  <c r="K32" i="10"/>
  <c r="K118" i="10"/>
  <c r="K458" i="10"/>
  <c r="K167" i="10"/>
  <c r="K292" i="10"/>
  <c r="K386" i="10"/>
  <c r="K147" i="10"/>
  <c r="K238" i="10"/>
  <c r="K92" i="10"/>
  <c r="K402" i="10"/>
  <c r="K44" i="10"/>
  <c r="K422" i="10"/>
  <c r="K85" i="10"/>
  <c r="K119" i="10"/>
  <c r="K171" i="10"/>
  <c r="K286" i="10"/>
  <c r="K390" i="10"/>
  <c r="K465" i="10"/>
  <c r="K221" i="10"/>
  <c r="K184" i="10"/>
  <c r="K304" i="10"/>
  <c r="K235" i="10"/>
  <c r="K397" i="10"/>
  <c r="K335" i="10"/>
  <c r="K478" i="10"/>
  <c r="K157" i="10"/>
  <c r="K42" i="10"/>
  <c r="K341" i="10"/>
  <c r="K117" i="10"/>
  <c r="K66" i="10"/>
  <c r="K484" i="10"/>
  <c r="K380" i="10"/>
  <c r="K269" i="10"/>
  <c r="K419" i="10"/>
  <c r="K276" i="10"/>
  <c r="K63" i="10"/>
  <c r="K362" i="10"/>
  <c r="K322" i="10"/>
  <c r="K385" i="10"/>
  <c r="K421" i="10"/>
  <c r="K227" i="10"/>
  <c r="K213" i="10"/>
  <c r="K183" i="10"/>
  <c r="K81" i="10"/>
  <c r="K425" i="10"/>
  <c r="K145" i="10"/>
  <c r="K393" i="10"/>
  <c r="K411" i="10"/>
  <c r="K14" i="10"/>
  <c r="K15" i="10"/>
  <c r="K170" i="10"/>
  <c r="K399" i="10"/>
  <c r="K366" i="10"/>
  <c r="K481" i="10"/>
  <c r="K482" i="10"/>
  <c r="K233" i="10"/>
  <c r="K437" i="10"/>
  <c r="K321" i="10"/>
  <c r="K87" i="10"/>
  <c r="K396" i="10"/>
  <c r="K49" i="10"/>
  <c r="K262" i="10"/>
  <c r="K374" i="10"/>
  <c r="K102" i="10"/>
  <c r="K234" i="10"/>
  <c r="K225" i="10"/>
  <c r="K338" i="10"/>
  <c r="K451" i="10"/>
  <c r="K36" i="10"/>
  <c r="K125" i="10"/>
  <c r="K152" i="10"/>
  <c r="K454" i="10"/>
  <c r="K137" i="10"/>
  <c r="K116" i="10"/>
  <c r="K372" i="10"/>
  <c r="K282" i="10"/>
  <c r="K387" i="10"/>
  <c r="K216" i="10"/>
  <c r="K456" i="10"/>
  <c r="K433" i="10"/>
  <c r="K391" i="10"/>
  <c r="K336" i="10"/>
  <c r="K272" i="10"/>
  <c r="K488" i="10"/>
  <c r="K210" i="10"/>
  <c r="K144" i="10"/>
  <c r="K205" i="10"/>
  <c r="K128" i="10"/>
  <c r="K131" i="10"/>
  <c r="K395" i="10"/>
  <c r="K436" i="10"/>
  <c r="K370" i="10"/>
  <c r="K319" i="10"/>
  <c r="K442" i="10"/>
  <c r="K27" i="10"/>
  <c r="K266" i="10"/>
  <c r="K271" i="10"/>
  <c r="K279" i="10"/>
  <c r="K426" i="10"/>
  <c r="K69" i="10"/>
  <c r="K280" i="10"/>
  <c r="K250" i="10"/>
  <c r="K429" i="10"/>
  <c r="K86" i="10"/>
  <c r="K489" i="10"/>
  <c r="K140" i="10"/>
  <c r="K65" i="10"/>
  <c r="K291" i="10"/>
  <c r="K283" i="10"/>
  <c r="K392" i="10"/>
  <c r="K344" i="10"/>
  <c r="K333" i="10"/>
  <c r="K472" i="10"/>
  <c r="K457" i="10"/>
  <c r="K347" i="10"/>
  <c r="K401" i="10"/>
  <c r="K439" i="10"/>
  <c r="K9" i="10"/>
  <c r="K11" i="10"/>
  <c r="K6" i="10"/>
  <c r="K5" i="10"/>
  <c r="K358" i="10"/>
  <c r="K346" i="10"/>
  <c r="K187" i="10"/>
  <c r="K41" i="10"/>
  <c r="K54" i="10"/>
  <c r="K382" i="10"/>
  <c r="K316" i="10"/>
  <c r="K447" i="10"/>
  <c r="K491" i="10"/>
  <c r="K275" i="10"/>
  <c r="K68" i="10"/>
  <c r="K103" i="10"/>
  <c r="K76" i="10"/>
  <c r="K412" i="10"/>
  <c r="K350" i="10"/>
  <c r="K177" i="10"/>
  <c r="K222" i="10"/>
  <c r="K148" i="10"/>
  <c r="K455" i="10"/>
  <c r="K267" i="10"/>
  <c r="K207" i="10"/>
  <c r="K492" i="10"/>
  <c r="K240" i="10"/>
  <c r="K31" i="10"/>
  <c r="K274" i="10"/>
  <c r="K332" i="10"/>
  <c r="K452" i="10"/>
  <c r="K143" i="10"/>
  <c r="K476" i="10"/>
  <c r="K284" i="10"/>
  <c r="K182" i="10"/>
  <c r="K232" i="10"/>
  <c r="K106" i="10"/>
  <c r="K168" i="10"/>
  <c r="K495" i="10"/>
  <c r="K445" i="10"/>
  <c r="K57" i="10"/>
  <c r="K19" i="10"/>
  <c r="K305" i="10"/>
  <c r="K244" i="10"/>
  <c r="K48" i="10"/>
  <c r="K47" i="10"/>
  <c r="K90" i="10"/>
  <c r="K111" i="10"/>
  <c r="K121" i="10"/>
  <c r="K58" i="10"/>
  <c r="K229" i="10"/>
  <c r="K278" i="10"/>
  <c r="K414" i="10"/>
  <c r="K226" i="10"/>
  <c r="K212" i="10"/>
  <c r="K215" i="10"/>
  <c r="K432" i="10"/>
  <c r="K245" i="10"/>
  <c r="K142" i="10"/>
  <c r="K352" i="10"/>
  <c r="K18" i="10"/>
  <c r="K295" i="10"/>
  <c r="K100" i="10"/>
  <c r="K123" i="10"/>
  <c r="K379" i="10"/>
  <c r="K479" i="10"/>
  <c r="K219" i="10"/>
  <c r="K39" i="10"/>
  <c r="K309" i="10"/>
  <c r="K50" i="10"/>
  <c r="K467" i="10"/>
  <c r="K448" i="10"/>
  <c r="K129" i="10"/>
  <c r="K197" i="10"/>
  <c r="K326" i="10"/>
  <c r="K353" i="10"/>
  <c r="K154" i="10"/>
  <c r="K40" i="10"/>
  <c r="K28" i="10"/>
  <c r="K320" i="10"/>
  <c r="K405" i="10"/>
  <c r="K230" i="10"/>
  <c r="K301" i="10"/>
  <c r="K114" i="10"/>
  <c r="K60" i="10"/>
  <c r="K337" i="10"/>
  <c r="K241" i="10"/>
  <c r="K70" i="10"/>
  <c r="K355" i="10"/>
  <c r="K294" i="10"/>
  <c r="K424" i="10"/>
  <c r="K253" i="10"/>
  <c r="K198" i="10"/>
  <c r="K273" i="10"/>
  <c r="K88" i="10"/>
  <c r="K172" i="10"/>
  <c r="K71" i="10"/>
  <c r="K151" i="10"/>
  <c r="K394" i="10"/>
  <c r="K231" i="10"/>
  <c r="K364" i="10"/>
  <c r="K127" i="10"/>
  <c r="K130" i="10"/>
  <c r="K254" i="10"/>
  <c r="K79" i="10"/>
  <c r="K464" i="10"/>
  <c r="K53" i="10"/>
  <c r="K56" i="10"/>
  <c r="K441" i="10"/>
  <c r="K444" i="10"/>
  <c r="K208" i="10"/>
  <c r="K311" i="10"/>
  <c r="K163" i="10"/>
  <c r="K470" i="10"/>
  <c r="K474" i="10"/>
  <c r="K438" i="10"/>
  <c r="K134" i="10"/>
  <c r="K317" i="10"/>
  <c r="K159" i="10"/>
  <c r="K377" i="10"/>
  <c r="K78" i="10"/>
  <c r="K345" i="10"/>
  <c r="K446" i="10"/>
  <c r="K453" i="10"/>
  <c r="K360" i="10"/>
  <c r="K12" i="10"/>
  <c r="K10" i="10"/>
  <c r="K8" i="10"/>
  <c r="K2" i="10"/>
  <c r="K17" i="10"/>
  <c r="I187" i="10"/>
  <c r="I359" i="10"/>
  <c r="I416" i="10"/>
  <c r="I296" i="10"/>
  <c r="I243" i="10"/>
  <c r="I22" i="10"/>
  <c r="I189" i="10"/>
  <c r="I107" i="10"/>
  <c r="I329" i="10"/>
  <c r="I384" i="10"/>
  <c r="I494" i="10"/>
  <c r="I196" i="10"/>
  <c r="I450" i="10"/>
  <c r="I43" i="10"/>
  <c r="I428" i="10"/>
  <c r="I430" i="10"/>
  <c r="I200" i="10"/>
  <c r="I115" i="10"/>
  <c r="I281" i="10"/>
  <c r="I185" i="10"/>
  <c r="I408" i="10"/>
  <c r="I340" i="10"/>
  <c r="I133" i="10"/>
  <c r="I400" i="10"/>
  <c r="I149" i="10"/>
  <c r="I409" i="10"/>
  <c r="I80" i="10"/>
  <c r="I313" i="10"/>
  <c r="I59" i="10"/>
  <c r="I251" i="10"/>
  <c r="I214" i="10"/>
  <c r="I466" i="10"/>
  <c r="I473" i="10"/>
  <c r="I211" i="10"/>
  <c r="I237" i="10"/>
  <c r="I64" i="10"/>
  <c r="I38" i="10"/>
  <c r="I247" i="10"/>
  <c r="I290" i="10"/>
  <c r="I261" i="10"/>
  <c r="I375" i="10"/>
  <c r="I89" i="10"/>
  <c r="I23" i="10"/>
  <c r="I475" i="10"/>
  <c r="I164" i="10"/>
  <c r="I363" i="10"/>
  <c r="I469" i="10"/>
  <c r="I67" i="10"/>
  <c r="I327" i="10"/>
  <c r="I153" i="10"/>
  <c r="I181" i="10"/>
  <c r="I302" i="10"/>
  <c r="I110" i="10"/>
  <c r="I193" i="10"/>
  <c r="I175" i="10"/>
  <c r="I179" i="10"/>
  <c r="I132" i="10"/>
  <c r="I459" i="10"/>
  <c r="I423" i="10"/>
  <c r="I104" i="10"/>
  <c r="I418" i="10"/>
  <c r="I499" i="10"/>
  <c r="I192" i="10"/>
  <c r="I449" i="10"/>
  <c r="I249" i="10"/>
  <c r="I25" i="10"/>
  <c r="I204" i="10"/>
  <c r="I477" i="10"/>
  <c r="I460" i="10"/>
  <c r="I105" i="10"/>
  <c r="I217" i="10"/>
  <c r="I300" i="10"/>
  <c r="I29" i="10"/>
  <c r="I299" i="10"/>
  <c r="I483" i="10"/>
  <c r="I176" i="10"/>
  <c r="I166" i="10"/>
  <c r="I480" i="10"/>
  <c r="I255" i="10"/>
  <c r="I201" i="10"/>
  <c r="I91" i="10"/>
  <c r="I435" i="10"/>
  <c r="I461" i="10"/>
  <c r="I440" i="10"/>
  <c r="I206" i="10"/>
  <c r="I298" i="10"/>
  <c r="I289" i="10"/>
  <c r="I343" i="10"/>
  <c r="I146" i="10"/>
  <c r="I136" i="10"/>
  <c r="I383" i="10"/>
  <c r="I493" i="10"/>
  <c r="I209" i="10"/>
  <c r="I97" i="10"/>
  <c r="I259" i="10"/>
  <c r="I26" i="10"/>
  <c r="I218" i="10"/>
  <c r="I257" i="10"/>
  <c r="I417" i="10"/>
  <c r="I331" i="10"/>
  <c r="I376" i="10"/>
  <c r="I471" i="10"/>
  <c r="I16" i="10"/>
  <c r="I13" i="10"/>
  <c r="I7" i="10"/>
  <c r="I3" i="10"/>
  <c r="I346" i="10"/>
  <c r="I382" i="10"/>
  <c r="I361" i="10"/>
  <c r="I348" i="10"/>
  <c r="I190" i="10"/>
  <c r="I82" i="10"/>
  <c r="I324" i="10"/>
  <c r="I174" i="10"/>
  <c r="I486" i="10"/>
  <c r="I368" i="10"/>
  <c r="I293" i="10"/>
  <c r="I74" i="10"/>
  <c r="I45" i="10"/>
  <c r="I98" i="10"/>
  <c r="I77" i="10"/>
  <c r="I113" i="10"/>
  <c r="I339" i="10"/>
  <c r="I287" i="10"/>
  <c r="I297" i="10"/>
  <c r="I161" i="10"/>
  <c r="I61" i="10"/>
  <c r="I315" i="10"/>
  <c r="I73" i="10"/>
  <c r="I191" i="10"/>
  <c r="I246" i="10"/>
  <c r="I307" i="10"/>
  <c r="I260" i="10"/>
  <c r="I96" i="10"/>
  <c r="I120" i="10"/>
  <c r="I496" i="10"/>
  <c r="I264" i="10"/>
  <c r="I485" i="10"/>
  <c r="I354" i="10"/>
  <c r="I487" i="10"/>
  <c r="I32" i="10"/>
  <c r="I371" i="10"/>
  <c r="I118" i="10"/>
  <c r="I252" i="10"/>
  <c r="I458" i="10"/>
  <c r="I194" i="10"/>
  <c r="I167" i="10"/>
  <c r="I351" i="10"/>
  <c r="I292" i="10"/>
  <c r="I277" i="10"/>
  <c r="I386" i="10"/>
  <c r="I135" i="10"/>
  <c r="I147" i="10"/>
  <c r="I99" i="10"/>
  <c r="I238" i="10"/>
  <c r="I75" i="10"/>
  <c r="I92" i="10"/>
  <c r="I431" i="10"/>
  <c r="I402" i="10"/>
  <c r="I35" i="10"/>
  <c r="I44" i="10"/>
  <c r="I109" i="10"/>
  <c r="I422" i="10"/>
  <c r="I37" i="10"/>
  <c r="I85" i="10"/>
  <c r="I138" i="10"/>
  <c r="I119" i="10"/>
  <c r="I93" i="10"/>
  <c r="I171" i="10"/>
  <c r="I357" i="10"/>
  <c r="I286" i="10"/>
  <c r="I180" i="10"/>
  <c r="I390" i="10"/>
  <c r="I165" i="10"/>
  <c r="I465" i="10"/>
  <c r="I156" i="10"/>
  <c r="I221" i="10"/>
  <c r="I184" i="10"/>
  <c r="I304" i="10"/>
  <c r="I235" i="10"/>
  <c r="I256" i="10"/>
  <c r="I397" i="10"/>
  <c r="I62" i="10"/>
  <c r="I335" i="10"/>
  <c r="I356" i="10"/>
  <c r="I478" i="10"/>
  <c r="I330" i="10"/>
  <c r="I157" i="10"/>
  <c r="I288" i="10"/>
  <c r="I42" i="10"/>
  <c r="I403" i="10"/>
  <c r="I341" i="10"/>
  <c r="I310" i="10"/>
  <c r="I117" i="10"/>
  <c r="I443" i="10"/>
  <c r="I66" i="10"/>
  <c r="I367" i="10"/>
  <c r="I484" i="10"/>
  <c r="I162" i="10"/>
  <c r="I380" i="10"/>
  <c r="I141" i="10"/>
  <c r="I269" i="10"/>
  <c r="I268" i="10"/>
  <c r="I419" i="10"/>
  <c r="I285" i="10"/>
  <c r="I276" i="10"/>
  <c r="I342" i="10"/>
  <c r="I63" i="10"/>
  <c r="I83" i="10"/>
  <c r="I362" i="10"/>
  <c r="I427" i="10"/>
  <c r="I322" i="10"/>
  <c r="I155" i="10"/>
  <c r="I385" i="10"/>
  <c r="I20" i="10"/>
  <c r="I421" i="10"/>
  <c r="I314" i="10"/>
  <c r="I227" i="10"/>
  <c r="I94" i="10"/>
  <c r="I213" i="10"/>
  <c r="I101" i="10"/>
  <c r="I183" i="10"/>
  <c r="I24" i="10"/>
  <c r="I81" i="10"/>
  <c r="I228" i="10"/>
  <c r="I425" i="10"/>
  <c r="I242" i="10"/>
  <c r="I145" i="10"/>
  <c r="I248" i="10"/>
  <c r="I393" i="10"/>
  <c r="I463" i="10"/>
  <c r="I411" i="10"/>
  <c r="I306" i="10"/>
  <c r="I14" i="10"/>
  <c r="I15" i="10"/>
  <c r="I4" i="10"/>
  <c r="I358" i="10"/>
  <c r="I54" i="10"/>
  <c r="I224" i="10"/>
  <c r="I173" i="10"/>
  <c r="I46" i="10"/>
  <c r="I406" i="10"/>
  <c r="I462" i="10"/>
  <c r="I202" i="10"/>
  <c r="I434" i="10"/>
  <c r="I169" i="10"/>
  <c r="I150" i="10"/>
  <c r="I398" i="10"/>
  <c r="I328" i="10"/>
  <c r="I21" i="10"/>
  <c r="I188" i="10"/>
  <c r="I373" i="10"/>
  <c r="I55" i="10"/>
  <c r="I122" i="10"/>
  <c r="I170" i="10"/>
  <c r="I126" i="10"/>
  <c r="I399" i="10"/>
  <c r="I51" i="10"/>
  <c r="I366" i="10"/>
  <c r="I498" i="10"/>
  <c r="I481" i="10"/>
  <c r="I378" i="10"/>
  <c r="I482" i="10"/>
  <c r="I258" i="10"/>
  <c r="I233" i="10"/>
  <c r="I500" i="10"/>
  <c r="I437" i="10"/>
  <c r="I178" i="10"/>
  <c r="I321" i="10"/>
  <c r="I410" i="10"/>
  <c r="I87" i="10"/>
  <c r="I420" i="10"/>
  <c r="I396" i="10"/>
  <c r="I72" i="10"/>
  <c r="I49" i="10"/>
  <c r="I325" i="10"/>
  <c r="I262" i="10"/>
  <c r="I263" i="10"/>
  <c r="I374" i="10"/>
  <c r="I236" i="10"/>
  <c r="I102" i="10"/>
  <c r="I186" i="10"/>
  <c r="I234" i="10"/>
  <c r="I497" i="10"/>
  <c r="I225" i="10"/>
  <c r="I303" i="10"/>
  <c r="I338" i="10"/>
  <c r="I369" i="10"/>
  <c r="I451" i="10"/>
  <c r="I158" i="10"/>
  <c r="I36" i="10"/>
  <c r="I34" i="10"/>
  <c r="I125" i="10"/>
  <c r="I199" i="10"/>
  <c r="I152" i="10"/>
  <c r="I415" i="10"/>
  <c r="I454" i="10"/>
  <c r="I312" i="10"/>
  <c r="I137" i="10"/>
  <c r="I52" i="10"/>
  <c r="I116" i="10"/>
  <c r="I265" i="10"/>
  <c r="I372" i="10"/>
  <c r="I223" i="10"/>
  <c r="I282" i="10"/>
  <c r="I381" i="10"/>
  <c r="I387" i="10"/>
  <c r="I334" i="10"/>
  <c r="I216" i="10"/>
  <c r="I318" i="10"/>
  <c r="I456" i="10"/>
  <c r="I84" i="10"/>
  <c r="I433" i="10"/>
  <c r="I203" i="10"/>
  <c r="I391" i="10"/>
  <c r="I349" i="10"/>
  <c r="I336" i="10"/>
  <c r="I108" i="10"/>
  <c r="I272" i="10"/>
  <c r="I388" i="10"/>
  <c r="I488" i="10"/>
  <c r="I112" i="10"/>
  <c r="I210" i="10"/>
  <c r="I407" i="10"/>
  <c r="I144" i="10"/>
  <c r="I270" i="10"/>
  <c r="I205" i="10"/>
  <c r="I33" i="10"/>
  <c r="I128" i="10"/>
  <c r="I404" i="10"/>
  <c r="I131" i="10"/>
  <c r="I389" i="10"/>
  <c r="I395" i="10"/>
  <c r="I95" i="10"/>
  <c r="I436" i="10"/>
  <c r="I323" i="10"/>
  <c r="I370" i="10"/>
  <c r="I124" i="10"/>
  <c r="I319" i="10"/>
  <c r="I160" i="10"/>
  <c r="I442" i="10"/>
  <c r="I468" i="10"/>
  <c r="I27" i="10"/>
  <c r="I365" i="10"/>
  <c r="I266" i="10"/>
  <c r="I490" i="10"/>
  <c r="I271" i="10"/>
  <c r="I30" i="10"/>
  <c r="I279" i="10"/>
  <c r="I413" i="10"/>
  <c r="I426" i="10"/>
  <c r="I239" i="10"/>
  <c r="I69" i="10"/>
  <c r="I139" i="10"/>
  <c r="I280" i="10"/>
  <c r="I220" i="10"/>
  <c r="I250" i="10"/>
  <c r="I308" i="10"/>
  <c r="I429" i="10"/>
  <c r="I86" i="10"/>
  <c r="I195" i="10"/>
  <c r="I489" i="10"/>
  <c r="I140" i="10"/>
  <c r="I65" i="10"/>
  <c r="I291" i="10"/>
  <c r="I283" i="10"/>
  <c r="I392" i="10"/>
  <c r="I344" i="10"/>
  <c r="I333" i="10"/>
  <c r="I472" i="10"/>
  <c r="I457" i="10"/>
  <c r="I347" i="10"/>
  <c r="I401" i="10"/>
  <c r="I439" i="10"/>
  <c r="I9" i="10"/>
  <c r="I11" i="10"/>
  <c r="I6" i="10"/>
  <c r="I5" i="10"/>
  <c r="I41" i="10"/>
  <c r="I316" i="10"/>
  <c r="I447" i="10"/>
  <c r="I491" i="10"/>
  <c r="I275" i="10"/>
  <c r="I68" i="10"/>
  <c r="I103" i="10"/>
  <c r="I76" i="10"/>
  <c r="I412" i="10"/>
  <c r="I350" i="10"/>
  <c r="I177" i="10"/>
  <c r="I222" i="10"/>
  <c r="I148" i="10"/>
  <c r="I455" i="10"/>
  <c r="I267" i="10"/>
  <c r="I207" i="10"/>
  <c r="I492" i="10"/>
  <c r="I240" i="10"/>
  <c r="I31" i="10"/>
  <c r="I274" i="10"/>
  <c r="I332" i="10"/>
  <c r="I452" i="10"/>
  <c r="I143" i="10"/>
  <c r="I476" i="10"/>
  <c r="I284" i="10"/>
  <c r="I182" i="10"/>
  <c r="I232" i="10"/>
  <c r="I106" i="10"/>
  <c r="I168" i="10"/>
  <c r="I495" i="10"/>
  <c r="I445" i="10"/>
  <c r="I57" i="10"/>
  <c r="I19" i="10"/>
  <c r="I305" i="10"/>
  <c r="I244" i="10"/>
  <c r="I48" i="10"/>
  <c r="I47" i="10"/>
  <c r="I90" i="10"/>
  <c r="I111" i="10"/>
  <c r="I121" i="10"/>
  <c r="I58" i="10"/>
  <c r="I229" i="10"/>
  <c r="I278" i="10"/>
  <c r="I414" i="10"/>
  <c r="I226" i="10"/>
  <c r="I212" i="10"/>
  <c r="I215" i="10"/>
  <c r="I432" i="10"/>
  <c r="I245" i="10"/>
  <c r="I142" i="10"/>
  <c r="I352" i="10"/>
  <c r="I18" i="10"/>
  <c r="I295" i="10"/>
  <c r="I100" i="10"/>
  <c r="I123" i="10"/>
  <c r="I379" i="10"/>
  <c r="I479" i="10"/>
  <c r="I219" i="10"/>
  <c r="I39" i="10"/>
  <c r="I309" i="10"/>
  <c r="I50" i="10"/>
  <c r="I467" i="10"/>
  <c r="I448" i="10"/>
  <c r="I129" i="10"/>
  <c r="I197" i="10"/>
  <c r="I326" i="10"/>
  <c r="I353" i="10"/>
  <c r="I154" i="10"/>
  <c r="I40" i="10"/>
  <c r="I28" i="10"/>
  <c r="I320" i="10"/>
  <c r="I405" i="10"/>
  <c r="I230" i="10"/>
  <c r="I301" i="10"/>
  <c r="I114" i="10"/>
  <c r="I60" i="10"/>
  <c r="I337" i="10"/>
  <c r="I241" i="10"/>
  <c r="I70" i="10"/>
  <c r="I355" i="10"/>
  <c r="I294" i="10"/>
  <c r="I424" i="10"/>
  <c r="I253" i="10"/>
  <c r="I198" i="10"/>
  <c r="I273" i="10"/>
  <c r="I88" i="10"/>
  <c r="I172" i="10"/>
  <c r="I71" i="10"/>
  <c r="I151" i="10"/>
  <c r="I394" i="10"/>
  <c r="I231" i="10"/>
  <c r="I364" i="10"/>
  <c r="I127" i="10"/>
  <c r="I130" i="10"/>
  <c r="I254" i="10"/>
  <c r="I79" i="10"/>
  <c r="I464" i="10"/>
  <c r="I53" i="10"/>
  <c r="I56" i="10"/>
  <c r="I441" i="10"/>
  <c r="I444" i="10"/>
  <c r="I208" i="10"/>
  <c r="I311" i="10"/>
  <c r="I163" i="10"/>
  <c r="I470" i="10"/>
  <c r="I474" i="10"/>
  <c r="I438" i="10"/>
  <c r="I134" i="10"/>
  <c r="I317" i="10"/>
  <c r="I159" i="10"/>
  <c r="I377" i="10"/>
  <c r="I78" i="10"/>
  <c r="I345" i="10"/>
  <c r="I446" i="10"/>
  <c r="I453" i="10"/>
  <c r="I360" i="10"/>
  <c r="I12" i="10"/>
  <c r="I10" i="10"/>
  <c r="I8" i="10"/>
  <c r="I2" i="10"/>
  <c r="I17" i="10"/>
  <c r="E17" i="10"/>
  <c r="G17" i="10"/>
  <c r="A17" i="10"/>
  <c r="C17" i="10"/>
  <c r="L17" i="10"/>
  <c r="F17" i="10"/>
  <c r="H17" i="10"/>
  <c r="A122" i="10"/>
  <c r="C122" i="10"/>
  <c r="C126" i="10"/>
  <c r="A126" i="10"/>
  <c r="C51" i="10"/>
  <c r="A51" i="10"/>
  <c r="A498" i="10"/>
  <c r="C498" i="10"/>
  <c r="C378" i="10"/>
  <c r="A378" i="10"/>
  <c r="A258" i="10"/>
  <c r="C258" i="10"/>
  <c r="A500" i="10"/>
  <c r="C500" i="10"/>
  <c r="A178" i="10"/>
  <c r="C178" i="10"/>
  <c r="C410" i="10"/>
  <c r="A410" i="10"/>
  <c r="A420" i="10"/>
  <c r="C420" i="10"/>
  <c r="A72" i="10"/>
  <c r="C72" i="10"/>
  <c r="A325" i="10"/>
  <c r="C325" i="10"/>
  <c r="C263" i="10"/>
  <c r="A263" i="10"/>
  <c r="A236" i="10"/>
  <c r="C236" i="10"/>
  <c r="C186" i="10"/>
  <c r="A186" i="10"/>
  <c r="A497" i="10"/>
  <c r="C497" i="10"/>
  <c r="C303" i="10"/>
  <c r="A303" i="10"/>
  <c r="A369" i="10"/>
  <c r="C369" i="10"/>
  <c r="C158" i="10"/>
  <c r="A158" i="10"/>
  <c r="A34" i="10"/>
  <c r="C34" i="10"/>
  <c r="C199" i="10"/>
  <c r="A199" i="10"/>
  <c r="A415" i="10"/>
  <c r="C415" i="10"/>
  <c r="A312" i="10"/>
  <c r="C312" i="10"/>
  <c r="A52" i="10"/>
  <c r="C52" i="10"/>
  <c r="A265" i="10"/>
  <c r="C265" i="10"/>
  <c r="C223" i="10"/>
  <c r="A223" i="10"/>
  <c r="A381" i="10"/>
  <c r="C381" i="10"/>
  <c r="A334" i="10"/>
  <c r="C334" i="10"/>
  <c r="A318" i="10"/>
  <c r="C318" i="10"/>
  <c r="A84" i="10"/>
  <c r="C84" i="10"/>
  <c r="C203" i="10"/>
  <c r="A203" i="10"/>
  <c r="A349" i="10"/>
  <c r="C349" i="10"/>
  <c r="A108" i="10"/>
  <c r="C108" i="10"/>
  <c r="A388" i="10"/>
  <c r="C388" i="10"/>
  <c r="A112" i="10"/>
  <c r="C112" i="10"/>
  <c r="A407" i="10"/>
  <c r="C407" i="10"/>
  <c r="A270" i="10"/>
  <c r="C270" i="10"/>
  <c r="C33" i="10"/>
  <c r="A33" i="10"/>
  <c r="A404" i="10"/>
  <c r="C404" i="10"/>
  <c r="A389" i="10"/>
  <c r="C389" i="10"/>
  <c r="A395" i="10"/>
  <c r="C395" i="10"/>
  <c r="A436" i="10"/>
  <c r="C436" i="10"/>
  <c r="A370" i="10"/>
  <c r="C370" i="10"/>
  <c r="C319" i="10"/>
  <c r="A319" i="10"/>
  <c r="C442" i="10"/>
  <c r="A442" i="10"/>
  <c r="C27" i="10"/>
  <c r="A27" i="10"/>
  <c r="C266" i="10"/>
  <c r="A266" i="10"/>
  <c r="C30" i="10"/>
  <c r="A30" i="10"/>
  <c r="A413" i="10"/>
  <c r="C413" i="10"/>
  <c r="C239" i="10"/>
  <c r="A239" i="10"/>
  <c r="A69" i="10"/>
  <c r="C69" i="10"/>
  <c r="A280" i="10"/>
  <c r="C280" i="10"/>
  <c r="C250" i="10"/>
  <c r="A250" i="10"/>
  <c r="A429" i="10"/>
  <c r="C429" i="10"/>
  <c r="C195" i="10"/>
  <c r="A195" i="10"/>
  <c r="A140" i="10"/>
  <c r="C140" i="10"/>
  <c r="C291" i="10"/>
  <c r="A291" i="10"/>
  <c r="A392" i="10"/>
  <c r="C392" i="10"/>
  <c r="A333" i="10"/>
  <c r="C333" i="10"/>
  <c r="A457" i="10"/>
  <c r="C457" i="10"/>
  <c r="A401" i="10"/>
  <c r="C401" i="10"/>
  <c r="A16" i="10"/>
  <c r="C16" i="10"/>
  <c r="A7" i="10"/>
  <c r="C7" i="10"/>
  <c r="C346" i="10"/>
  <c r="A346" i="10"/>
  <c r="C41" i="10"/>
  <c r="A41" i="10"/>
  <c r="A382" i="10"/>
  <c r="C382" i="10"/>
  <c r="A447" i="10"/>
  <c r="C447" i="10"/>
  <c r="C275" i="10"/>
  <c r="A275" i="10"/>
  <c r="C103" i="10"/>
  <c r="A103" i="10"/>
  <c r="A412" i="10"/>
  <c r="C412" i="10"/>
  <c r="A177" i="10"/>
  <c r="C177" i="10"/>
  <c r="A148" i="10"/>
  <c r="C148" i="10"/>
  <c r="C267" i="10"/>
  <c r="A267" i="10"/>
  <c r="A492" i="10"/>
  <c r="C492" i="10"/>
  <c r="C31" i="10"/>
  <c r="A31" i="10"/>
  <c r="A332" i="10"/>
  <c r="C332" i="10"/>
  <c r="C143" i="10"/>
  <c r="A143" i="10"/>
  <c r="A284" i="10"/>
  <c r="C284" i="10"/>
  <c r="A232" i="10"/>
  <c r="C232" i="10"/>
  <c r="A168" i="10"/>
  <c r="C168" i="10"/>
  <c r="A445" i="10"/>
  <c r="C445" i="10"/>
  <c r="C19" i="10"/>
  <c r="A19" i="10"/>
  <c r="A244" i="10"/>
  <c r="C244" i="10"/>
  <c r="C47" i="10"/>
  <c r="A47" i="10"/>
  <c r="C111" i="10"/>
  <c r="A111" i="10"/>
  <c r="A58" i="10"/>
  <c r="C58" i="10"/>
  <c r="A278" i="10"/>
  <c r="C278" i="10"/>
  <c r="A226" i="10"/>
  <c r="C226" i="10"/>
  <c r="C215" i="10"/>
  <c r="A215" i="10"/>
  <c r="A245" i="10"/>
  <c r="C245" i="10"/>
  <c r="A352" i="10"/>
  <c r="C352" i="10"/>
  <c r="C295" i="10"/>
  <c r="A295" i="10"/>
  <c r="C123" i="10"/>
  <c r="A123" i="10"/>
  <c r="A479" i="10"/>
  <c r="C479" i="10"/>
  <c r="C39" i="10"/>
  <c r="A39" i="10"/>
  <c r="A50" i="10"/>
  <c r="C50" i="10"/>
  <c r="A448" i="10"/>
  <c r="C448" i="10"/>
  <c r="A197" i="10"/>
  <c r="C197" i="10"/>
  <c r="A353" i="10"/>
  <c r="C353" i="10"/>
  <c r="A40" i="10"/>
  <c r="C40" i="10"/>
  <c r="A320" i="10"/>
  <c r="C320" i="10"/>
  <c r="A230" i="10"/>
  <c r="C230" i="10"/>
  <c r="A114" i="10"/>
  <c r="C114" i="10"/>
  <c r="A337" i="10"/>
  <c r="C337" i="10"/>
  <c r="A70" i="10"/>
  <c r="C70" i="10"/>
  <c r="A294" i="10"/>
  <c r="C294" i="10"/>
  <c r="A253" i="10"/>
  <c r="C253" i="10"/>
  <c r="A273" i="10"/>
  <c r="C273" i="10"/>
  <c r="A172" i="10"/>
  <c r="C172" i="10"/>
  <c r="C151" i="10"/>
  <c r="A151" i="10"/>
  <c r="C231" i="10"/>
  <c r="A231" i="10"/>
  <c r="C127" i="10"/>
  <c r="A127" i="10"/>
  <c r="A464" i="10"/>
  <c r="C464" i="10"/>
  <c r="A53" i="10"/>
  <c r="C53" i="10"/>
  <c r="A441" i="10"/>
  <c r="C441" i="10"/>
  <c r="A208" i="10"/>
  <c r="C208" i="10"/>
  <c r="C311" i="10"/>
  <c r="A311" i="10"/>
  <c r="A470" i="10"/>
  <c r="C470" i="10"/>
  <c r="A438" i="10"/>
  <c r="C438" i="10"/>
  <c r="A317" i="10"/>
  <c r="C317" i="10"/>
  <c r="A377" i="10"/>
  <c r="C377" i="10"/>
  <c r="A345" i="10"/>
  <c r="C345" i="10"/>
  <c r="A453" i="10"/>
  <c r="C453" i="10"/>
  <c r="C14" i="10"/>
  <c r="A14" i="10"/>
  <c r="A2" i="10"/>
  <c r="C2" i="10"/>
  <c r="A224" i="10"/>
  <c r="C224" i="10"/>
  <c r="A416" i="10"/>
  <c r="C416" i="10"/>
  <c r="A173" i="10"/>
  <c r="C173" i="10"/>
  <c r="A190" i="10"/>
  <c r="C190" i="10"/>
  <c r="A46" i="10"/>
  <c r="C46" i="10"/>
  <c r="A82" i="10"/>
  <c r="C82" i="10"/>
  <c r="A406" i="10"/>
  <c r="C406" i="10"/>
  <c r="C22" i="10"/>
  <c r="A22" i="10"/>
  <c r="A462" i="10"/>
  <c r="C462" i="10"/>
  <c r="A324" i="10"/>
  <c r="C324" i="10"/>
  <c r="A189" i="10"/>
  <c r="C189" i="10"/>
  <c r="C202" i="10"/>
  <c r="A202" i="10"/>
  <c r="A174" i="10"/>
  <c r="C174" i="10"/>
  <c r="A486" i="10"/>
  <c r="C486" i="10"/>
  <c r="A434" i="10"/>
  <c r="C434" i="10"/>
  <c r="A368" i="10"/>
  <c r="C368" i="10"/>
  <c r="A169" i="10"/>
  <c r="C169" i="10"/>
  <c r="A293" i="10"/>
  <c r="C293" i="10"/>
  <c r="C150" i="10"/>
  <c r="A150" i="10"/>
  <c r="A398" i="10"/>
  <c r="C398" i="10"/>
  <c r="A74" i="10"/>
  <c r="C74" i="10"/>
  <c r="C107" i="10"/>
  <c r="A107" i="10"/>
  <c r="A329" i="10"/>
  <c r="C329" i="10"/>
  <c r="A384" i="10"/>
  <c r="C384" i="10"/>
  <c r="A494" i="10"/>
  <c r="C494" i="10"/>
  <c r="A196" i="10"/>
  <c r="C196" i="10"/>
  <c r="C450" i="10"/>
  <c r="A450" i="10"/>
  <c r="C43" i="10"/>
  <c r="A43" i="10"/>
  <c r="A428" i="10"/>
  <c r="C428" i="10"/>
  <c r="A430" i="10"/>
  <c r="C430" i="10"/>
  <c r="A200" i="10"/>
  <c r="C200" i="10"/>
  <c r="C115" i="10"/>
  <c r="A115" i="10"/>
  <c r="A281" i="10"/>
  <c r="C281" i="10"/>
  <c r="A185" i="10"/>
  <c r="C185" i="10"/>
  <c r="A408" i="10"/>
  <c r="C408" i="10"/>
  <c r="A340" i="10"/>
  <c r="C340" i="10"/>
  <c r="A133" i="10"/>
  <c r="C133" i="10"/>
  <c r="A400" i="10"/>
  <c r="C400" i="10"/>
  <c r="A149" i="10"/>
  <c r="C149" i="10"/>
  <c r="A409" i="10"/>
  <c r="C409" i="10"/>
  <c r="A80" i="10"/>
  <c r="C80" i="10"/>
  <c r="A313" i="10"/>
  <c r="C313" i="10"/>
  <c r="C59" i="10"/>
  <c r="A59" i="10"/>
  <c r="C251" i="10"/>
  <c r="A251" i="10"/>
  <c r="A214" i="10"/>
  <c r="C214" i="10"/>
  <c r="A466" i="10"/>
  <c r="C466" i="10"/>
  <c r="A473" i="10"/>
  <c r="C473" i="10"/>
  <c r="C211" i="10"/>
  <c r="A211" i="10"/>
  <c r="A237" i="10"/>
  <c r="C237" i="10"/>
  <c r="A64" i="10"/>
  <c r="C64" i="10"/>
  <c r="A38" i="10"/>
  <c r="C38" i="10"/>
  <c r="C247" i="10"/>
  <c r="A247" i="10"/>
  <c r="A290" i="10"/>
  <c r="C290" i="10"/>
  <c r="A261" i="10"/>
  <c r="C261" i="10"/>
  <c r="A375" i="10"/>
  <c r="C375" i="10"/>
  <c r="C89" i="10"/>
  <c r="A89" i="10"/>
  <c r="C23" i="10"/>
  <c r="A23" i="10"/>
  <c r="A475" i="10"/>
  <c r="C475" i="10"/>
  <c r="A164" i="10"/>
  <c r="C164" i="10"/>
  <c r="A363" i="10"/>
  <c r="C363" i="10"/>
  <c r="A469" i="10"/>
  <c r="C469" i="10"/>
  <c r="C67" i="10"/>
  <c r="A67" i="10"/>
  <c r="C327" i="10"/>
  <c r="A327" i="10"/>
  <c r="C153" i="10"/>
  <c r="A153" i="10"/>
  <c r="A181" i="10"/>
  <c r="C181" i="10"/>
  <c r="A302" i="10"/>
  <c r="C302" i="10"/>
  <c r="A110" i="10"/>
  <c r="C110" i="10"/>
  <c r="A193" i="10"/>
  <c r="C193" i="10"/>
  <c r="C175" i="10"/>
  <c r="A175" i="10"/>
  <c r="C179" i="10"/>
  <c r="A179" i="10"/>
  <c r="A132" i="10"/>
  <c r="C132" i="10"/>
  <c r="A459" i="10"/>
  <c r="C459" i="10"/>
  <c r="A423" i="10"/>
  <c r="C423" i="10"/>
  <c r="A104" i="10"/>
  <c r="C104" i="10"/>
  <c r="A418" i="10"/>
  <c r="C418" i="10"/>
  <c r="A499" i="10"/>
  <c r="C499" i="10"/>
  <c r="A192" i="10"/>
  <c r="C192" i="10"/>
  <c r="A449" i="10"/>
  <c r="C449" i="10"/>
  <c r="A249" i="10"/>
  <c r="C249" i="10"/>
  <c r="C25" i="10"/>
  <c r="A25" i="10"/>
  <c r="A204" i="10"/>
  <c r="C204" i="10"/>
  <c r="A477" i="10"/>
  <c r="C477" i="10"/>
  <c r="A460" i="10"/>
  <c r="C460" i="10"/>
  <c r="C105" i="10"/>
  <c r="A105" i="10"/>
  <c r="A217" i="10"/>
  <c r="C217" i="10"/>
  <c r="A300" i="10"/>
  <c r="C300" i="10"/>
  <c r="A29" i="10"/>
  <c r="C29" i="10"/>
  <c r="C299" i="10"/>
  <c r="A299" i="10"/>
  <c r="A483" i="10"/>
  <c r="C483" i="10"/>
  <c r="A176" i="10"/>
  <c r="C176" i="10"/>
  <c r="A166" i="10"/>
  <c r="C166" i="10"/>
  <c r="A480" i="10"/>
  <c r="C480" i="10"/>
  <c r="C255" i="10"/>
  <c r="A255" i="10"/>
  <c r="A201" i="10"/>
  <c r="C201" i="10"/>
  <c r="C91" i="10"/>
  <c r="A91" i="10"/>
  <c r="A435" i="10"/>
  <c r="C435" i="10"/>
  <c r="A461" i="10"/>
  <c r="C461" i="10"/>
  <c r="A440" i="10"/>
  <c r="C440" i="10"/>
  <c r="A206" i="10"/>
  <c r="C206" i="10"/>
  <c r="C298" i="10"/>
  <c r="A298" i="10"/>
  <c r="A289" i="10"/>
  <c r="C289" i="10"/>
  <c r="A343" i="10"/>
  <c r="C343" i="10"/>
  <c r="A146" i="10"/>
  <c r="C146" i="10"/>
  <c r="A136" i="10"/>
  <c r="C136" i="10"/>
  <c r="A383" i="10"/>
  <c r="C383" i="10"/>
  <c r="A493" i="10"/>
  <c r="C493" i="10"/>
  <c r="A209" i="10"/>
  <c r="C209" i="10"/>
  <c r="C97" i="10"/>
  <c r="A97" i="10"/>
  <c r="C259" i="10"/>
  <c r="A259" i="10"/>
  <c r="A26" i="10"/>
  <c r="C26" i="10"/>
  <c r="C218" i="10"/>
  <c r="A218" i="10"/>
  <c r="A257" i="10"/>
  <c r="C257" i="10"/>
  <c r="A417" i="10"/>
  <c r="C417" i="10"/>
  <c r="C331" i="10"/>
  <c r="A331" i="10"/>
  <c r="A376" i="10"/>
  <c r="C376" i="10"/>
  <c r="A471" i="10"/>
  <c r="C471" i="10"/>
  <c r="A9" i="10"/>
  <c r="C9" i="10"/>
  <c r="A11" i="10"/>
  <c r="C11" i="10"/>
  <c r="C6" i="10"/>
  <c r="A6" i="10"/>
  <c r="A3" i="10"/>
  <c r="C3" i="10"/>
  <c r="C170" i="10"/>
  <c r="A170" i="10"/>
  <c r="A399" i="10"/>
  <c r="C399" i="10"/>
  <c r="A366" i="10"/>
  <c r="C366" i="10"/>
  <c r="A481" i="10"/>
  <c r="C481" i="10"/>
  <c r="A482" i="10"/>
  <c r="C482" i="10"/>
  <c r="A233" i="10"/>
  <c r="C233" i="10"/>
  <c r="A437" i="10"/>
  <c r="C437" i="10"/>
  <c r="A321" i="10"/>
  <c r="C321" i="10"/>
  <c r="C87" i="10"/>
  <c r="A87" i="10"/>
  <c r="A396" i="10"/>
  <c r="C396" i="10"/>
  <c r="C49" i="10"/>
  <c r="A49" i="10"/>
  <c r="A262" i="10"/>
  <c r="C262" i="10"/>
  <c r="A374" i="10"/>
  <c r="C374" i="10"/>
  <c r="A102" i="10"/>
  <c r="C102" i="10"/>
  <c r="C234" i="10"/>
  <c r="A234" i="10"/>
  <c r="A225" i="10"/>
  <c r="C225" i="10"/>
  <c r="A338" i="10"/>
  <c r="C338" i="10"/>
  <c r="A451" i="10"/>
  <c r="C451" i="10"/>
  <c r="A36" i="10"/>
  <c r="C36" i="10"/>
  <c r="A125" i="10"/>
  <c r="C125" i="10"/>
  <c r="A152" i="10"/>
  <c r="C152" i="10"/>
  <c r="A454" i="10"/>
  <c r="C454" i="10"/>
  <c r="C137" i="10"/>
  <c r="A137" i="10"/>
  <c r="A116" i="10"/>
  <c r="C116" i="10"/>
  <c r="A372" i="10"/>
  <c r="C372" i="10"/>
  <c r="C282" i="10"/>
  <c r="A282" i="10"/>
  <c r="A387" i="10"/>
  <c r="C387" i="10"/>
  <c r="A216" i="10"/>
  <c r="C216" i="10"/>
  <c r="A456" i="10"/>
  <c r="C456" i="10"/>
  <c r="A433" i="10"/>
  <c r="C433" i="10"/>
  <c r="A391" i="10"/>
  <c r="C391" i="10"/>
  <c r="A336" i="10"/>
  <c r="C336" i="10"/>
  <c r="A272" i="10"/>
  <c r="C272" i="10"/>
  <c r="A488" i="10"/>
  <c r="C488" i="10"/>
  <c r="A210" i="10"/>
  <c r="C210" i="10"/>
  <c r="A144" i="10"/>
  <c r="C144" i="10"/>
  <c r="A205" i="10"/>
  <c r="C205" i="10"/>
  <c r="A128" i="10"/>
  <c r="C128" i="10"/>
  <c r="C131" i="10"/>
  <c r="A131" i="10"/>
  <c r="C95" i="10"/>
  <c r="A95" i="10"/>
  <c r="C323" i="10"/>
  <c r="A323" i="10"/>
  <c r="A124" i="10"/>
  <c r="C124" i="10"/>
  <c r="A160" i="10"/>
  <c r="C160" i="10"/>
  <c r="A468" i="10"/>
  <c r="C468" i="10"/>
  <c r="A365" i="10"/>
  <c r="C365" i="10"/>
  <c r="C490" i="10"/>
  <c r="A490" i="10"/>
  <c r="C271" i="10"/>
  <c r="A271" i="10"/>
  <c r="C279" i="10"/>
  <c r="A279" i="10"/>
  <c r="C426" i="10"/>
  <c r="A426" i="10"/>
  <c r="C139" i="10"/>
  <c r="A139" i="10"/>
  <c r="A220" i="10"/>
  <c r="C220" i="10"/>
  <c r="A308" i="10"/>
  <c r="C308" i="10"/>
  <c r="C86" i="10"/>
  <c r="A86" i="10"/>
  <c r="A489" i="10"/>
  <c r="C489" i="10"/>
  <c r="C65" i="10"/>
  <c r="A65" i="10"/>
  <c r="C283" i="10"/>
  <c r="A283" i="10"/>
  <c r="A344" i="10"/>
  <c r="C344" i="10"/>
  <c r="A472" i="10"/>
  <c r="C472" i="10"/>
  <c r="A347" i="10"/>
  <c r="C347" i="10"/>
  <c r="A439" i="10"/>
  <c r="C439" i="10"/>
  <c r="A13" i="10"/>
  <c r="C13" i="10"/>
  <c r="A5" i="10"/>
  <c r="C5" i="10"/>
  <c r="A358" i="10"/>
  <c r="C358" i="10"/>
  <c r="C187" i="10"/>
  <c r="A187" i="10"/>
  <c r="C54" i="10"/>
  <c r="A54" i="10"/>
  <c r="A316" i="10"/>
  <c r="C316" i="10"/>
  <c r="A491" i="10"/>
  <c r="C491" i="10"/>
  <c r="A68" i="10"/>
  <c r="C68" i="10"/>
  <c r="A76" i="10"/>
  <c r="C76" i="10"/>
  <c r="A350" i="10"/>
  <c r="C350" i="10"/>
  <c r="A222" i="10"/>
  <c r="C222" i="10"/>
  <c r="A455" i="10"/>
  <c r="C455" i="10"/>
  <c r="C207" i="10"/>
  <c r="A207" i="10"/>
  <c r="A240" i="10"/>
  <c r="C240" i="10"/>
  <c r="A274" i="10"/>
  <c r="C274" i="10"/>
  <c r="A452" i="10"/>
  <c r="C452" i="10"/>
  <c r="A476" i="10"/>
  <c r="C476" i="10"/>
  <c r="A182" i="10"/>
  <c r="C182" i="10"/>
  <c r="A106" i="10"/>
  <c r="C106" i="10"/>
  <c r="A495" i="10"/>
  <c r="C495" i="10"/>
  <c r="C57" i="10"/>
  <c r="A57" i="10"/>
  <c r="A305" i="10"/>
  <c r="C305" i="10"/>
  <c r="A48" i="10"/>
  <c r="C48" i="10"/>
  <c r="A90" i="10"/>
  <c r="C90" i="10"/>
  <c r="C121" i="10"/>
  <c r="A121" i="10"/>
  <c r="A229" i="10"/>
  <c r="C229" i="10"/>
  <c r="A414" i="10"/>
  <c r="C414" i="10"/>
  <c r="A212" i="10"/>
  <c r="C212" i="10"/>
  <c r="A432" i="10"/>
  <c r="C432" i="10"/>
  <c r="A142" i="10"/>
  <c r="C142" i="10"/>
  <c r="A18" i="10"/>
  <c r="C18" i="10"/>
  <c r="A100" i="10"/>
  <c r="C100" i="10"/>
  <c r="A379" i="10"/>
  <c r="C379" i="10"/>
  <c r="C219" i="10"/>
  <c r="A219" i="10"/>
  <c r="A309" i="10"/>
  <c r="C309" i="10"/>
  <c r="A467" i="10"/>
  <c r="C467" i="10"/>
  <c r="C129" i="10"/>
  <c r="A129" i="10"/>
  <c r="A326" i="10"/>
  <c r="C326" i="10"/>
  <c r="A154" i="10"/>
  <c r="C154" i="10"/>
  <c r="A28" i="10"/>
  <c r="C28" i="10"/>
  <c r="A405" i="10"/>
  <c r="C405" i="10"/>
  <c r="A301" i="10"/>
  <c r="C301" i="10"/>
  <c r="A60" i="10"/>
  <c r="C60" i="10"/>
  <c r="A241" i="10"/>
  <c r="C241" i="10"/>
  <c r="A355" i="10"/>
  <c r="C355" i="10"/>
  <c r="A424" i="10"/>
  <c r="C424" i="10"/>
  <c r="A198" i="10"/>
  <c r="C198" i="10"/>
  <c r="A88" i="10"/>
  <c r="C88" i="10"/>
  <c r="C71" i="10"/>
  <c r="A71" i="10"/>
  <c r="C394" i="10"/>
  <c r="A394" i="10"/>
  <c r="A364" i="10"/>
  <c r="C364" i="10"/>
  <c r="A130" i="10"/>
  <c r="C130" i="10"/>
  <c r="A254" i="10"/>
  <c r="C254" i="10"/>
  <c r="C79" i="10"/>
  <c r="A79" i="10"/>
  <c r="A56" i="10"/>
  <c r="C56" i="10"/>
  <c r="A444" i="10"/>
  <c r="C444" i="10"/>
  <c r="C163" i="10"/>
  <c r="A163" i="10"/>
  <c r="C474" i="10"/>
  <c r="A474" i="10"/>
  <c r="A134" i="10"/>
  <c r="C134" i="10"/>
  <c r="C159" i="10"/>
  <c r="A159" i="10"/>
  <c r="A78" i="10"/>
  <c r="C78" i="10"/>
  <c r="A446" i="10"/>
  <c r="C446" i="10"/>
  <c r="A360" i="10"/>
  <c r="C360" i="10"/>
  <c r="A15" i="10"/>
  <c r="C15" i="10"/>
  <c r="A359" i="10"/>
  <c r="C359" i="10"/>
  <c r="A361" i="10"/>
  <c r="C361" i="10"/>
  <c r="A348" i="10"/>
  <c r="C348" i="10"/>
  <c r="A296" i="10"/>
  <c r="C296" i="10"/>
  <c r="C243" i="10"/>
  <c r="A243" i="10"/>
  <c r="A328" i="10"/>
  <c r="C328" i="10"/>
  <c r="A45" i="10"/>
  <c r="C45" i="10"/>
  <c r="A21" i="10"/>
  <c r="C21" i="10"/>
  <c r="A98" i="10"/>
  <c r="C98" i="10"/>
  <c r="A188" i="10"/>
  <c r="C188" i="10"/>
  <c r="A77" i="10"/>
  <c r="C77" i="10"/>
  <c r="A373" i="10"/>
  <c r="C373" i="10"/>
  <c r="C113" i="10"/>
  <c r="A113" i="10"/>
  <c r="C55" i="10"/>
  <c r="A55" i="10"/>
  <c r="C339" i="10"/>
  <c r="A339" i="10"/>
  <c r="C287" i="10"/>
  <c r="A287" i="10"/>
  <c r="A297" i="10"/>
  <c r="C297" i="10"/>
  <c r="C161" i="10"/>
  <c r="A161" i="10"/>
  <c r="A61" i="10"/>
  <c r="C61" i="10"/>
  <c r="C315" i="10"/>
  <c r="A315" i="10"/>
  <c r="C73" i="10"/>
  <c r="A73" i="10"/>
  <c r="C191" i="10"/>
  <c r="A191" i="10"/>
  <c r="A246" i="10"/>
  <c r="C246" i="10"/>
  <c r="C307" i="10"/>
  <c r="A307" i="10"/>
  <c r="A260" i="10"/>
  <c r="C260" i="10"/>
  <c r="A96" i="10"/>
  <c r="C96" i="10"/>
  <c r="A120" i="10"/>
  <c r="C120" i="10"/>
  <c r="A496" i="10"/>
  <c r="C496" i="10"/>
  <c r="A264" i="10"/>
  <c r="C264" i="10"/>
  <c r="A485" i="10"/>
  <c r="C485" i="10"/>
  <c r="C354" i="10"/>
  <c r="A354" i="10"/>
  <c r="A487" i="10"/>
  <c r="C487" i="10"/>
  <c r="A32" i="10"/>
  <c r="C32" i="10"/>
  <c r="A371" i="10"/>
  <c r="C371" i="10"/>
  <c r="C118" i="10"/>
  <c r="A118" i="10"/>
  <c r="A252" i="10"/>
  <c r="C252" i="10"/>
  <c r="C458" i="10"/>
  <c r="A458" i="10"/>
  <c r="A194" i="10"/>
  <c r="C194" i="10"/>
  <c r="C167" i="10"/>
  <c r="A167" i="10"/>
  <c r="C351" i="10"/>
  <c r="A351" i="10"/>
  <c r="A292" i="10"/>
  <c r="C292" i="10"/>
  <c r="A277" i="10"/>
  <c r="C277" i="10"/>
  <c r="A386" i="10"/>
  <c r="C386" i="10"/>
  <c r="C135" i="10"/>
  <c r="A135" i="10"/>
  <c r="C147" i="10"/>
  <c r="A147" i="10"/>
  <c r="C99" i="10"/>
  <c r="A99" i="10"/>
  <c r="A238" i="10"/>
  <c r="C238" i="10"/>
  <c r="C75" i="10"/>
  <c r="A75" i="10"/>
  <c r="A92" i="10"/>
  <c r="C92" i="10"/>
  <c r="A431" i="10"/>
  <c r="C431" i="10"/>
  <c r="C402" i="10"/>
  <c r="A402" i="10"/>
  <c r="C35" i="10"/>
  <c r="A35" i="10"/>
  <c r="A44" i="10"/>
  <c r="C44" i="10"/>
  <c r="A109" i="10"/>
  <c r="C109" i="10"/>
  <c r="A422" i="10"/>
  <c r="C422" i="10"/>
  <c r="A37" i="10"/>
  <c r="C37" i="10"/>
  <c r="A85" i="10"/>
  <c r="C85" i="10"/>
  <c r="A138" i="10"/>
  <c r="C138" i="10"/>
  <c r="C119" i="10"/>
  <c r="A119" i="10"/>
  <c r="A93" i="10"/>
  <c r="C93" i="10"/>
  <c r="C171" i="10"/>
  <c r="A171" i="10"/>
  <c r="A357" i="10"/>
  <c r="C357" i="10"/>
  <c r="A286" i="10"/>
  <c r="C286" i="10"/>
  <c r="A180" i="10"/>
  <c r="C180" i="10"/>
  <c r="A390" i="10"/>
  <c r="C390" i="10"/>
  <c r="A165" i="10"/>
  <c r="C165" i="10"/>
  <c r="A465" i="10"/>
  <c r="C465" i="10"/>
  <c r="A156" i="10"/>
  <c r="C156" i="10"/>
  <c r="A221" i="10"/>
  <c r="C221" i="10"/>
  <c r="A184" i="10"/>
  <c r="C184" i="10"/>
  <c r="A304" i="10"/>
  <c r="C304" i="10"/>
  <c r="C235" i="10"/>
  <c r="A235" i="10"/>
  <c r="A256" i="10"/>
  <c r="C256" i="10"/>
  <c r="A397" i="10"/>
  <c r="C397" i="10"/>
  <c r="C62" i="10"/>
  <c r="A62" i="10"/>
  <c r="C335" i="10"/>
  <c r="A335" i="10"/>
  <c r="A356" i="10"/>
  <c r="C356" i="10"/>
  <c r="A478" i="10"/>
  <c r="C478" i="10"/>
  <c r="C330" i="10"/>
  <c r="A330" i="10"/>
  <c r="A157" i="10"/>
  <c r="C157" i="10"/>
  <c r="A288" i="10"/>
  <c r="C288" i="10"/>
  <c r="A42" i="10"/>
  <c r="C42" i="10"/>
  <c r="A403" i="10"/>
  <c r="C403" i="10"/>
  <c r="A341" i="10"/>
  <c r="C341" i="10"/>
  <c r="A310" i="10"/>
  <c r="C310" i="10"/>
  <c r="A117" i="10"/>
  <c r="C117" i="10"/>
  <c r="A443" i="10"/>
  <c r="C443" i="10"/>
  <c r="A66" i="10"/>
  <c r="C66" i="10"/>
  <c r="A367" i="10"/>
  <c r="C367" i="10"/>
  <c r="A484" i="10"/>
  <c r="C484" i="10"/>
  <c r="A162" i="10"/>
  <c r="C162" i="10"/>
  <c r="A380" i="10"/>
  <c r="C380" i="10"/>
  <c r="A141" i="10"/>
  <c r="C141" i="10"/>
  <c r="A269" i="10"/>
  <c r="C269" i="10"/>
  <c r="A268" i="10"/>
  <c r="C268" i="10"/>
  <c r="A419" i="10"/>
  <c r="C419" i="10"/>
  <c r="A285" i="10"/>
  <c r="C285" i="10"/>
  <c r="A276" i="10"/>
  <c r="C276" i="10"/>
  <c r="A342" i="10"/>
  <c r="C342" i="10"/>
  <c r="C63" i="10"/>
  <c r="A63" i="10"/>
  <c r="C83" i="10"/>
  <c r="A83" i="10"/>
  <c r="C362" i="10"/>
  <c r="A362" i="10"/>
  <c r="A427" i="10"/>
  <c r="C427" i="10"/>
  <c r="A322" i="10"/>
  <c r="C322" i="10"/>
  <c r="C155" i="10"/>
  <c r="A155" i="10"/>
  <c r="A385" i="10"/>
  <c r="C385" i="10"/>
  <c r="A20" i="10"/>
  <c r="C20" i="10"/>
  <c r="A421" i="10"/>
  <c r="C421" i="10"/>
  <c r="C314" i="10"/>
  <c r="A314" i="10"/>
  <c r="C227" i="10"/>
  <c r="A227" i="10"/>
  <c r="C94" i="10"/>
  <c r="A94" i="10"/>
  <c r="A213" i="10"/>
  <c r="C213" i="10"/>
  <c r="A101" i="10"/>
  <c r="C101" i="10"/>
  <c r="C183" i="10"/>
  <c r="A183" i="10"/>
  <c r="A24" i="10"/>
  <c r="C24" i="10"/>
  <c r="C81" i="10"/>
  <c r="A81" i="10"/>
  <c r="A228" i="10"/>
  <c r="C228" i="10"/>
  <c r="A425" i="10"/>
  <c r="C425" i="10"/>
  <c r="A242" i="10"/>
  <c r="C242" i="10"/>
  <c r="C145" i="10"/>
  <c r="A145" i="10"/>
  <c r="A248" i="10"/>
  <c r="C248" i="10"/>
  <c r="A393" i="10"/>
  <c r="C393" i="10"/>
  <c r="A463" i="10"/>
  <c r="C463" i="10"/>
  <c r="A411" i="10"/>
  <c r="C411" i="10"/>
  <c r="A306" i="10"/>
  <c r="C306" i="10"/>
  <c r="A12" i="10"/>
  <c r="C12" i="10"/>
  <c r="C10" i="10"/>
  <c r="A10" i="10"/>
  <c r="A8" i="10"/>
  <c r="C8" i="10"/>
  <c r="A4" i="10"/>
  <c r="C4" i="10"/>
  <c r="H4" i="10"/>
  <c r="L4" i="10"/>
  <c r="F4" i="10"/>
  <c r="E4" i="10"/>
  <c r="G4" i="10"/>
  <c r="H5" i="10"/>
  <c r="E5" i="10"/>
  <c r="F5" i="10"/>
  <c r="G5" i="10"/>
  <c r="L5" i="10"/>
  <c r="F2" i="10"/>
  <c r="E2" i="10"/>
  <c r="L2" i="10"/>
  <c r="H2" i="10"/>
  <c r="G2" i="10"/>
  <c r="G3" i="10"/>
  <c r="F3" i="10"/>
  <c r="E3" i="10"/>
  <c r="L3" i="10"/>
  <c r="H3" i="10"/>
  <c r="H12" i="10"/>
  <c r="F12" i="10"/>
  <c r="L12" i="10"/>
  <c r="G12" i="10"/>
  <c r="E12" i="10"/>
  <c r="F10" i="10"/>
  <c r="H10" i="10"/>
  <c r="G10" i="10"/>
  <c r="E10" i="10"/>
  <c r="L10" i="10"/>
  <c r="E8" i="10"/>
  <c r="G8" i="10"/>
  <c r="H8" i="10"/>
  <c r="F8" i="10"/>
  <c r="L8" i="10"/>
  <c r="F16" i="10"/>
  <c r="H16" i="10"/>
  <c r="L16" i="10"/>
  <c r="E16" i="10"/>
  <c r="G16" i="10"/>
  <c r="H13" i="10"/>
  <c r="G13" i="10"/>
  <c r="E13" i="10"/>
  <c r="L13" i="10"/>
  <c r="F13" i="10"/>
  <c r="E7" i="10"/>
  <c r="G7" i="10"/>
  <c r="L7" i="10"/>
  <c r="H7" i="10"/>
  <c r="F7" i="10"/>
  <c r="L14" i="10"/>
  <c r="F14" i="10"/>
  <c r="E14" i="10"/>
  <c r="H14" i="10"/>
  <c r="G14" i="10"/>
  <c r="L15" i="10"/>
  <c r="G15" i="10"/>
  <c r="E15" i="10"/>
  <c r="H15" i="10"/>
  <c r="F15" i="10"/>
  <c r="E9" i="10"/>
  <c r="G9" i="10"/>
  <c r="L9" i="10"/>
  <c r="H9" i="10"/>
  <c r="F9" i="10"/>
  <c r="F11" i="10"/>
  <c r="E11" i="10"/>
  <c r="L11" i="10"/>
  <c r="G11" i="10"/>
  <c r="H11" i="10"/>
  <c r="E6" i="10"/>
  <c r="L6" i="10"/>
  <c r="H6" i="10"/>
  <c r="G6" i="10"/>
  <c r="F6" i="10"/>
  <c r="L361" i="10"/>
  <c r="F361" i="10"/>
  <c r="E361" i="10"/>
  <c r="G361" i="10"/>
  <c r="H361" i="10"/>
  <c r="L416" i="10"/>
  <c r="F416" i="10"/>
  <c r="E416" i="10"/>
  <c r="H416" i="10"/>
  <c r="G416" i="10"/>
  <c r="H173" i="10"/>
  <c r="G173" i="10"/>
  <c r="F173" i="10"/>
  <c r="E173" i="10"/>
  <c r="L173" i="10"/>
  <c r="H296" i="10"/>
  <c r="L296" i="10"/>
  <c r="F296" i="10"/>
  <c r="E296" i="10"/>
  <c r="G296" i="10"/>
  <c r="H190" i="10"/>
  <c r="F190" i="10"/>
  <c r="G190" i="10"/>
  <c r="L190" i="10"/>
  <c r="E190" i="10"/>
  <c r="H46" i="10"/>
  <c r="L46" i="10"/>
  <c r="E46" i="10"/>
  <c r="G46" i="10"/>
  <c r="F46" i="10"/>
  <c r="E82" i="10"/>
  <c r="L82" i="10"/>
  <c r="F82" i="10"/>
  <c r="G82" i="10"/>
  <c r="H82" i="10"/>
  <c r="L406" i="10"/>
  <c r="G406" i="10"/>
  <c r="H406" i="10"/>
  <c r="E406" i="10"/>
  <c r="F406" i="10"/>
  <c r="E22" i="10"/>
  <c r="G22" i="10"/>
  <c r="F22" i="10"/>
  <c r="H22" i="10"/>
  <c r="L22" i="10"/>
  <c r="H462" i="10"/>
  <c r="E462" i="10"/>
  <c r="G462" i="10"/>
  <c r="F462" i="10"/>
  <c r="L462" i="10"/>
  <c r="L189" i="10"/>
  <c r="E189" i="10"/>
  <c r="G189" i="10"/>
  <c r="F189" i="10"/>
  <c r="H189" i="10"/>
  <c r="E202" i="10"/>
  <c r="F202" i="10"/>
  <c r="H202" i="10"/>
  <c r="G202" i="10"/>
  <c r="L202" i="10"/>
  <c r="F486" i="10"/>
  <c r="G486" i="10"/>
  <c r="E486" i="10"/>
  <c r="H486" i="10"/>
  <c r="L486" i="10"/>
  <c r="F368" i="10"/>
  <c r="G368" i="10"/>
  <c r="L368" i="10"/>
  <c r="E368" i="10"/>
  <c r="H368" i="10"/>
  <c r="F169" i="10"/>
  <c r="E169" i="10"/>
  <c r="H169" i="10"/>
  <c r="L169" i="10"/>
  <c r="G169" i="10"/>
  <c r="G150" i="10"/>
  <c r="L150" i="10"/>
  <c r="H150" i="10"/>
  <c r="F150" i="10"/>
  <c r="E150" i="10"/>
  <c r="G74" i="10"/>
  <c r="L74" i="10"/>
  <c r="E74" i="10"/>
  <c r="F74" i="10"/>
  <c r="H74" i="10"/>
  <c r="F107" i="10"/>
  <c r="E107" i="10"/>
  <c r="G107" i="10"/>
  <c r="H107" i="10"/>
  <c r="L107" i="10"/>
  <c r="E384" i="10"/>
  <c r="F384" i="10"/>
  <c r="G384" i="10"/>
  <c r="H384" i="10"/>
  <c r="L384" i="10"/>
  <c r="E196" i="10"/>
  <c r="H196" i="10"/>
  <c r="G196" i="10"/>
  <c r="L196" i="10"/>
  <c r="F196" i="10"/>
  <c r="E450" i="10"/>
  <c r="F450" i="10"/>
  <c r="G450" i="10"/>
  <c r="L450" i="10"/>
  <c r="H450" i="10"/>
  <c r="G43" i="10"/>
  <c r="F43" i="10"/>
  <c r="L43" i="10"/>
  <c r="E43" i="10"/>
  <c r="H43" i="10"/>
  <c r="F428" i="10"/>
  <c r="E428" i="10"/>
  <c r="H428" i="10"/>
  <c r="L428" i="10"/>
  <c r="G428" i="10"/>
  <c r="G430" i="10"/>
  <c r="F430" i="10"/>
  <c r="L430" i="10"/>
  <c r="E430" i="10"/>
  <c r="H430" i="10"/>
  <c r="F200" i="10"/>
  <c r="H200" i="10"/>
  <c r="E200" i="10"/>
  <c r="G200" i="10"/>
  <c r="L200" i="10"/>
  <c r="H115" i="10"/>
  <c r="L115" i="10"/>
  <c r="G115" i="10"/>
  <c r="E115" i="10"/>
  <c r="F115" i="10"/>
  <c r="F281" i="10"/>
  <c r="G281" i="10"/>
  <c r="E281" i="10"/>
  <c r="L281" i="10"/>
  <c r="H281" i="10"/>
  <c r="E185" i="10"/>
  <c r="L185" i="10"/>
  <c r="H185" i="10"/>
  <c r="F185" i="10"/>
  <c r="G185" i="10"/>
  <c r="F408" i="10"/>
  <c r="L408" i="10"/>
  <c r="E408" i="10"/>
  <c r="H408" i="10"/>
  <c r="G408" i="10"/>
  <c r="F340" i="10"/>
  <c r="E340" i="10"/>
  <c r="H340" i="10"/>
  <c r="G340" i="10"/>
  <c r="L340" i="10"/>
  <c r="H133" i="10"/>
  <c r="E133" i="10"/>
  <c r="L133" i="10"/>
  <c r="G133" i="10"/>
  <c r="F133" i="10"/>
  <c r="E400" i="10"/>
  <c r="G400" i="10"/>
  <c r="L400" i="10"/>
  <c r="F400" i="10"/>
  <c r="H400" i="10"/>
  <c r="E149" i="10"/>
  <c r="F149" i="10"/>
  <c r="L149" i="10"/>
  <c r="G149" i="10"/>
  <c r="H149" i="10"/>
  <c r="G409" i="10"/>
  <c r="H409" i="10"/>
  <c r="L409" i="10"/>
  <c r="F409" i="10"/>
  <c r="E409" i="10"/>
  <c r="G80" i="10"/>
  <c r="E80" i="10"/>
  <c r="H80" i="10"/>
  <c r="F80" i="10"/>
  <c r="L80" i="10"/>
  <c r="L313" i="10"/>
  <c r="G313" i="10"/>
  <c r="E313" i="10"/>
  <c r="F313" i="10"/>
  <c r="H313" i="10"/>
  <c r="E59" i="10"/>
  <c r="G59" i="10"/>
  <c r="F59" i="10"/>
  <c r="L59" i="10"/>
  <c r="H59" i="10"/>
  <c r="E251" i="10"/>
  <c r="L251" i="10"/>
  <c r="G251" i="10"/>
  <c r="F251" i="10"/>
  <c r="H251" i="10"/>
  <c r="F214" i="10"/>
  <c r="E214" i="10"/>
  <c r="H214" i="10"/>
  <c r="L214" i="10"/>
  <c r="G214" i="10"/>
  <c r="H466" i="10"/>
  <c r="G466" i="10"/>
  <c r="F466" i="10"/>
  <c r="L466" i="10"/>
  <c r="E466" i="10"/>
  <c r="E473" i="10"/>
  <c r="G473" i="10"/>
  <c r="L473" i="10"/>
  <c r="F473" i="10"/>
  <c r="H473" i="10"/>
  <c r="G211" i="10"/>
  <c r="H211" i="10"/>
  <c r="F211" i="10"/>
  <c r="L211" i="10"/>
  <c r="E211" i="10"/>
  <c r="G237" i="10"/>
  <c r="F237" i="10"/>
  <c r="E237" i="10"/>
  <c r="H237" i="10"/>
  <c r="L237" i="10"/>
  <c r="H64" i="10"/>
  <c r="G64" i="10"/>
  <c r="F64" i="10"/>
  <c r="E64" i="10"/>
  <c r="L64" i="10"/>
  <c r="F38" i="10"/>
  <c r="G38" i="10"/>
  <c r="H38" i="10"/>
  <c r="L38" i="10"/>
  <c r="E38" i="10"/>
  <c r="F247" i="10"/>
  <c r="E247" i="10"/>
  <c r="G247" i="10"/>
  <c r="L247" i="10"/>
  <c r="H247" i="10"/>
  <c r="H290" i="10"/>
  <c r="F290" i="10"/>
  <c r="E290" i="10"/>
  <c r="G290" i="10"/>
  <c r="L290" i="10"/>
  <c r="G261" i="10"/>
  <c r="E261" i="10"/>
  <c r="L261" i="10"/>
  <c r="F261" i="10"/>
  <c r="H261" i="10"/>
  <c r="F375" i="10"/>
  <c r="E375" i="10"/>
  <c r="L375" i="10"/>
  <c r="H375" i="10"/>
  <c r="G375" i="10"/>
  <c r="L89" i="10"/>
  <c r="H89" i="10"/>
  <c r="E89" i="10"/>
  <c r="F89" i="10"/>
  <c r="G89" i="10"/>
  <c r="F23" i="10"/>
  <c r="G23" i="10"/>
  <c r="H23" i="10"/>
  <c r="E23" i="10"/>
  <c r="L23" i="10"/>
  <c r="G475" i="10"/>
  <c r="F475" i="10"/>
  <c r="E475" i="10"/>
  <c r="H475" i="10"/>
  <c r="L475" i="10"/>
  <c r="L164" i="10"/>
  <c r="H164" i="10"/>
  <c r="F164" i="10"/>
  <c r="E164" i="10"/>
  <c r="G164" i="10"/>
  <c r="F363" i="10"/>
  <c r="G363" i="10"/>
  <c r="H363" i="10"/>
  <c r="L363" i="10"/>
  <c r="E363" i="10"/>
  <c r="H469" i="10"/>
  <c r="L469" i="10"/>
  <c r="F469" i="10"/>
  <c r="E469" i="10"/>
  <c r="G469" i="10"/>
  <c r="E67" i="10"/>
  <c r="H67" i="10"/>
  <c r="L67" i="10"/>
  <c r="G67" i="10"/>
  <c r="F67" i="10"/>
  <c r="H327" i="10"/>
  <c r="L327" i="10"/>
  <c r="F327" i="10"/>
  <c r="E327" i="10"/>
  <c r="G327" i="10"/>
  <c r="L153" i="10"/>
  <c r="H153" i="10"/>
  <c r="E153" i="10"/>
  <c r="F153" i="10"/>
  <c r="G153" i="10"/>
  <c r="G181" i="10"/>
  <c r="F181" i="10"/>
  <c r="H181" i="10"/>
  <c r="L181" i="10"/>
  <c r="E181" i="10"/>
  <c r="G302" i="10"/>
  <c r="H302" i="10"/>
  <c r="L302" i="10"/>
  <c r="F302" i="10"/>
  <c r="E302" i="10"/>
  <c r="E110" i="10"/>
  <c r="L110" i="10"/>
  <c r="G110" i="10"/>
  <c r="H110" i="10"/>
  <c r="F110" i="10"/>
  <c r="G193" i="10"/>
  <c r="F193" i="10"/>
  <c r="H193" i="10"/>
  <c r="E193" i="10"/>
  <c r="L193" i="10"/>
  <c r="F175" i="10"/>
  <c r="E175" i="10"/>
  <c r="H175" i="10"/>
  <c r="G175" i="10"/>
  <c r="L175" i="10"/>
  <c r="G179" i="10"/>
  <c r="F179" i="10"/>
  <c r="H179" i="10"/>
  <c r="L179" i="10"/>
  <c r="E179" i="10"/>
  <c r="E132" i="10"/>
  <c r="L132" i="10"/>
  <c r="H132" i="10"/>
  <c r="G132" i="10"/>
  <c r="F132" i="10"/>
  <c r="H459" i="10"/>
  <c r="G459" i="10"/>
  <c r="L459" i="10"/>
  <c r="E459" i="10"/>
  <c r="F459" i="10"/>
  <c r="F423" i="10"/>
  <c r="H423" i="10"/>
  <c r="E423" i="10"/>
  <c r="G423" i="10"/>
  <c r="L423" i="10"/>
  <c r="G104" i="10"/>
  <c r="H104" i="10"/>
  <c r="L104" i="10"/>
  <c r="E104" i="10"/>
  <c r="F104" i="10"/>
  <c r="F418" i="10"/>
  <c r="E418" i="10"/>
  <c r="H418" i="10"/>
  <c r="G418" i="10"/>
  <c r="L418" i="10"/>
  <c r="G499" i="10"/>
  <c r="L499" i="10"/>
  <c r="E499" i="10"/>
  <c r="H499" i="10"/>
  <c r="F499" i="10"/>
  <c r="L192" i="10"/>
  <c r="H192" i="10"/>
  <c r="G192" i="10"/>
  <c r="E192" i="10"/>
  <c r="F192" i="10"/>
  <c r="H449" i="10"/>
  <c r="E449" i="10"/>
  <c r="F449" i="10"/>
  <c r="G449" i="10"/>
  <c r="L449" i="10"/>
  <c r="G249" i="10"/>
  <c r="L249" i="10"/>
  <c r="H249" i="10"/>
  <c r="F249" i="10"/>
  <c r="E249" i="10"/>
  <c r="E25" i="10"/>
  <c r="H25" i="10"/>
  <c r="G25" i="10"/>
  <c r="F25" i="10"/>
  <c r="L25" i="10"/>
  <c r="L204" i="10"/>
  <c r="G204" i="10"/>
  <c r="H204" i="10"/>
  <c r="E204" i="10"/>
  <c r="F204" i="10"/>
  <c r="H477" i="10"/>
  <c r="E477" i="10"/>
  <c r="G477" i="10"/>
  <c r="L477" i="10"/>
  <c r="F477" i="10"/>
  <c r="E460" i="10"/>
  <c r="L460" i="10"/>
  <c r="G460" i="10"/>
  <c r="H460" i="10"/>
  <c r="F460" i="10"/>
  <c r="G105" i="10"/>
  <c r="L105" i="10"/>
  <c r="E105" i="10"/>
  <c r="F105" i="10"/>
  <c r="H105" i="10"/>
  <c r="H217" i="10"/>
  <c r="E217" i="10"/>
  <c r="G217" i="10"/>
  <c r="L217" i="10"/>
  <c r="F217" i="10"/>
  <c r="E300" i="10"/>
  <c r="L300" i="10"/>
  <c r="H300" i="10"/>
  <c r="F300" i="10"/>
  <c r="G300" i="10"/>
  <c r="E29" i="10"/>
  <c r="L29" i="10"/>
  <c r="H29" i="10"/>
  <c r="F29" i="10"/>
  <c r="G29" i="10"/>
  <c r="H299" i="10"/>
  <c r="E299" i="10"/>
  <c r="L299" i="10"/>
  <c r="F299" i="10"/>
  <c r="G299" i="10"/>
  <c r="H483" i="10"/>
  <c r="E483" i="10"/>
  <c r="L483" i="10"/>
  <c r="G483" i="10"/>
  <c r="F483" i="10"/>
  <c r="G176" i="10"/>
  <c r="L176" i="10"/>
  <c r="F176" i="10"/>
  <c r="H176" i="10"/>
  <c r="E176" i="10"/>
  <c r="E166" i="10"/>
  <c r="F166" i="10"/>
  <c r="L166" i="10"/>
  <c r="G166" i="10"/>
  <c r="H166" i="10"/>
  <c r="L480" i="10"/>
  <c r="G480" i="10"/>
  <c r="H480" i="10"/>
  <c r="E480" i="10"/>
  <c r="F480" i="10"/>
  <c r="G255" i="10"/>
  <c r="H255" i="10"/>
  <c r="E255" i="10"/>
  <c r="L255" i="10"/>
  <c r="F255" i="10"/>
  <c r="E201" i="10"/>
  <c r="H201" i="10"/>
  <c r="L201" i="10"/>
  <c r="G201" i="10"/>
  <c r="F201" i="10"/>
  <c r="G91" i="10"/>
  <c r="F91" i="10"/>
  <c r="L91" i="10"/>
  <c r="H91" i="10"/>
  <c r="E91" i="10"/>
  <c r="E435" i="10"/>
  <c r="L435" i="10"/>
  <c r="G435" i="10"/>
  <c r="F435" i="10"/>
  <c r="H435" i="10"/>
  <c r="L461" i="10"/>
  <c r="F461" i="10"/>
  <c r="E461" i="10"/>
  <c r="G461" i="10"/>
  <c r="H461" i="10"/>
  <c r="G440" i="10"/>
  <c r="H440" i="10"/>
  <c r="L440" i="10"/>
  <c r="F440" i="10"/>
  <c r="E440" i="10"/>
  <c r="F206" i="10"/>
  <c r="E206" i="10"/>
  <c r="H206" i="10"/>
  <c r="G206" i="10"/>
  <c r="L206" i="10"/>
  <c r="F298" i="10"/>
  <c r="H298" i="10"/>
  <c r="E298" i="10"/>
  <c r="L298" i="10"/>
  <c r="G298" i="10"/>
  <c r="E289" i="10"/>
  <c r="G289" i="10"/>
  <c r="F289" i="10"/>
  <c r="L289" i="10"/>
  <c r="H289" i="10"/>
  <c r="H343" i="10"/>
  <c r="E343" i="10"/>
  <c r="F343" i="10"/>
  <c r="G343" i="10"/>
  <c r="L343" i="10"/>
  <c r="G146" i="10"/>
  <c r="H146" i="10"/>
  <c r="F146" i="10"/>
  <c r="E146" i="10"/>
  <c r="L146" i="10"/>
  <c r="H136" i="10"/>
  <c r="G136" i="10"/>
  <c r="F136" i="10"/>
  <c r="L136" i="10"/>
  <c r="E136" i="10"/>
  <c r="L383" i="10"/>
  <c r="F383" i="10"/>
  <c r="E383" i="10"/>
  <c r="H383" i="10"/>
  <c r="G383" i="10"/>
  <c r="H493" i="10"/>
  <c r="L493" i="10"/>
  <c r="F493" i="10"/>
  <c r="E493" i="10"/>
  <c r="G493" i="10"/>
  <c r="E209" i="10"/>
  <c r="G209" i="10"/>
  <c r="L209" i="10"/>
  <c r="F209" i="10"/>
  <c r="H209" i="10"/>
  <c r="G97" i="10"/>
  <c r="L97" i="10"/>
  <c r="F97" i="10"/>
  <c r="E97" i="10"/>
  <c r="H97" i="10"/>
  <c r="L259" i="10"/>
  <c r="F259" i="10"/>
  <c r="G259" i="10"/>
  <c r="H259" i="10"/>
  <c r="E259" i="10"/>
  <c r="E26" i="10"/>
  <c r="G26" i="10"/>
  <c r="H26" i="10"/>
  <c r="L26" i="10"/>
  <c r="F26" i="10"/>
  <c r="L218" i="10"/>
  <c r="F218" i="10"/>
  <c r="E218" i="10"/>
  <c r="H218" i="10"/>
  <c r="G218" i="10"/>
  <c r="L257" i="10"/>
  <c r="E257" i="10"/>
  <c r="G257" i="10"/>
  <c r="F257" i="10"/>
  <c r="H257" i="10"/>
  <c r="H417" i="10"/>
  <c r="E417" i="10"/>
  <c r="G417" i="10"/>
  <c r="L417" i="10"/>
  <c r="F417" i="10"/>
  <c r="E331" i="10"/>
  <c r="F331" i="10"/>
  <c r="G331" i="10"/>
  <c r="L331" i="10"/>
  <c r="H331" i="10"/>
  <c r="L376" i="10"/>
  <c r="E376" i="10"/>
  <c r="F376" i="10"/>
  <c r="H376" i="10"/>
  <c r="G376" i="10"/>
  <c r="G471" i="10"/>
  <c r="E471" i="10"/>
  <c r="L471" i="10"/>
  <c r="F471" i="10"/>
  <c r="H471" i="10"/>
  <c r="G328" i="10"/>
  <c r="F328" i="10"/>
  <c r="H328" i="10"/>
  <c r="E328" i="10"/>
  <c r="L328" i="10"/>
  <c r="E45" i="10"/>
  <c r="G45" i="10"/>
  <c r="L45" i="10"/>
  <c r="H45" i="10"/>
  <c r="F45" i="10"/>
  <c r="H21" i="10"/>
  <c r="G21" i="10"/>
  <c r="L21" i="10"/>
  <c r="E21" i="10"/>
  <c r="F21" i="10"/>
  <c r="E98" i="10"/>
  <c r="H98" i="10"/>
  <c r="L98" i="10"/>
  <c r="G98" i="10"/>
  <c r="F98" i="10"/>
  <c r="F188" i="10"/>
  <c r="G188" i="10"/>
  <c r="E188" i="10"/>
  <c r="H188" i="10"/>
  <c r="L188" i="10"/>
  <c r="E77" i="10"/>
  <c r="F77" i="10"/>
  <c r="H77" i="10"/>
  <c r="G77" i="10"/>
  <c r="L77" i="10"/>
  <c r="H373" i="10"/>
  <c r="E373" i="10"/>
  <c r="G373" i="10"/>
  <c r="F373" i="10"/>
  <c r="L373" i="10"/>
  <c r="G113" i="10"/>
  <c r="E113" i="10"/>
  <c r="H113" i="10"/>
  <c r="F113" i="10"/>
  <c r="L113" i="10"/>
  <c r="E55" i="10"/>
  <c r="L55" i="10"/>
  <c r="H55" i="10"/>
  <c r="F55" i="10"/>
  <c r="G55" i="10"/>
  <c r="G339" i="10"/>
  <c r="E339" i="10"/>
  <c r="H339" i="10"/>
  <c r="L339" i="10"/>
  <c r="F339" i="10"/>
  <c r="L287" i="10"/>
  <c r="F287" i="10"/>
  <c r="H287" i="10"/>
  <c r="E287" i="10"/>
  <c r="G287" i="10"/>
  <c r="L297" i="10"/>
  <c r="F297" i="10"/>
  <c r="E297" i="10"/>
  <c r="H297" i="10"/>
  <c r="G297" i="10"/>
  <c r="F161" i="10"/>
  <c r="G161" i="10"/>
  <c r="H161" i="10"/>
  <c r="L161" i="10"/>
  <c r="E161" i="10"/>
  <c r="L61" i="10"/>
  <c r="F61" i="10"/>
  <c r="H61" i="10"/>
  <c r="G61" i="10"/>
  <c r="E61" i="10"/>
  <c r="E315" i="10"/>
  <c r="L315" i="10"/>
  <c r="F315" i="10"/>
  <c r="H315" i="10"/>
  <c r="G315" i="10"/>
  <c r="L73" i="10"/>
  <c r="G73" i="10"/>
  <c r="H73" i="10"/>
  <c r="F73" i="10"/>
  <c r="E73" i="10"/>
  <c r="G191" i="10"/>
  <c r="H191" i="10"/>
  <c r="F191" i="10"/>
  <c r="L191" i="10"/>
  <c r="E191" i="10"/>
  <c r="E246" i="10"/>
  <c r="H246" i="10"/>
  <c r="G246" i="10"/>
  <c r="L246" i="10"/>
  <c r="F246" i="10"/>
  <c r="L307" i="10"/>
  <c r="E307" i="10"/>
  <c r="F307" i="10"/>
  <c r="G307" i="10"/>
  <c r="H307" i="10"/>
  <c r="H260" i="10"/>
  <c r="E260" i="10"/>
  <c r="G260" i="10"/>
  <c r="F260" i="10"/>
  <c r="L260" i="10"/>
  <c r="G96" i="10"/>
  <c r="F96" i="10"/>
  <c r="E96" i="10"/>
  <c r="L96" i="10"/>
  <c r="H96" i="10"/>
  <c r="G120" i="10"/>
  <c r="F120" i="10"/>
  <c r="E120" i="10"/>
  <c r="H120" i="10"/>
  <c r="L120" i="10"/>
  <c r="H496" i="10"/>
  <c r="L496" i="10"/>
  <c r="G496" i="10"/>
  <c r="E496" i="10"/>
  <c r="F496" i="10"/>
  <c r="H264" i="10"/>
  <c r="L264" i="10"/>
  <c r="E264" i="10"/>
  <c r="F264" i="10"/>
  <c r="G264" i="10"/>
  <c r="L485" i="10"/>
  <c r="H485" i="10"/>
  <c r="F485" i="10"/>
  <c r="G485" i="10"/>
  <c r="E485" i="10"/>
  <c r="E354" i="10"/>
  <c r="L354" i="10"/>
  <c r="F354" i="10"/>
  <c r="G354" i="10"/>
  <c r="H354" i="10"/>
  <c r="L487" i="10"/>
  <c r="F487" i="10"/>
  <c r="H487" i="10"/>
  <c r="G487" i="10"/>
  <c r="E487" i="10"/>
  <c r="L32" i="10"/>
  <c r="E32" i="10"/>
  <c r="G32" i="10"/>
  <c r="F32" i="10"/>
  <c r="H32" i="10"/>
  <c r="H371" i="10"/>
  <c r="E371" i="10"/>
  <c r="F371" i="10"/>
  <c r="L371" i="10"/>
  <c r="G371" i="10"/>
  <c r="G118" i="10"/>
  <c r="L118" i="10"/>
  <c r="F118" i="10"/>
  <c r="E118" i="10"/>
  <c r="H118" i="10"/>
  <c r="E252" i="10"/>
  <c r="F252" i="10"/>
  <c r="H252" i="10"/>
  <c r="G252" i="10"/>
  <c r="L252" i="10"/>
  <c r="E458" i="10"/>
  <c r="H458" i="10"/>
  <c r="F458" i="10"/>
  <c r="G458" i="10"/>
  <c r="L458" i="10"/>
  <c r="H194" i="10"/>
  <c r="F194" i="10"/>
  <c r="L194" i="10"/>
  <c r="G194" i="10"/>
  <c r="E194" i="10"/>
  <c r="F167" i="10"/>
  <c r="H167" i="10"/>
  <c r="E167" i="10"/>
  <c r="L167" i="10"/>
  <c r="G167" i="10"/>
  <c r="E351" i="10"/>
  <c r="G351" i="10"/>
  <c r="L351" i="10"/>
  <c r="H351" i="10"/>
  <c r="F351" i="10"/>
  <c r="F292" i="10"/>
  <c r="L292" i="10"/>
  <c r="H292" i="10"/>
  <c r="G292" i="10"/>
  <c r="E292" i="10"/>
  <c r="H277" i="10"/>
  <c r="E277" i="10"/>
  <c r="G277" i="10"/>
  <c r="F277" i="10"/>
  <c r="L277" i="10"/>
  <c r="E386" i="10"/>
  <c r="F386" i="10"/>
  <c r="L386" i="10"/>
  <c r="G386" i="10"/>
  <c r="H386" i="10"/>
  <c r="L135" i="10"/>
  <c r="F135" i="10"/>
  <c r="E135" i="10"/>
  <c r="G135" i="10"/>
  <c r="H135" i="10"/>
  <c r="E147" i="10"/>
  <c r="L147" i="10"/>
  <c r="F147" i="10"/>
  <c r="G147" i="10"/>
  <c r="H147" i="10"/>
  <c r="G99" i="10"/>
  <c r="F99" i="10"/>
  <c r="H99" i="10"/>
  <c r="L99" i="10"/>
  <c r="E99" i="10"/>
  <c r="H238" i="10"/>
  <c r="E238" i="10"/>
  <c r="L238" i="10"/>
  <c r="F238" i="10"/>
  <c r="G238" i="10"/>
  <c r="H75" i="10"/>
  <c r="F75" i="10"/>
  <c r="E75" i="10"/>
  <c r="L75" i="10"/>
  <c r="G75" i="10"/>
  <c r="G92" i="10"/>
  <c r="L92" i="10"/>
  <c r="H92" i="10"/>
  <c r="E92" i="10"/>
  <c r="F92" i="10"/>
  <c r="F431" i="10"/>
  <c r="G431" i="10"/>
  <c r="H431" i="10"/>
  <c r="L431" i="10"/>
  <c r="E431" i="10"/>
  <c r="L402" i="10"/>
  <c r="G402" i="10"/>
  <c r="F402" i="10"/>
  <c r="E402" i="10"/>
  <c r="H402" i="10"/>
  <c r="L35" i="10"/>
  <c r="E35" i="10"/>
  <c r="G35" i="10"/>
  <c r="F35" i="10"/>
  <c r="H35" i="10"/>
  <c r="F44" i="10"/>
  <c r="G44" i="10"/>
  <c r="E44" i="10"/>
  <c r="L44" i="10"/>
  <c r="H44" i="10"/>
  <c r="E109" i="10"/>
  <c r="H109" i="10"/>
  <c r="L109" i="10"/>
  <c r="F109" i="10"/>
  <c r="G109" i="10"/>
  <c r="L422" i="10"/>
  <c r="E422" i="10"/>
  <c r="F422" i="10"/>
  <c r="H422" i="10"/>
  <c r="G422" i="10"/>
  <c r="L37" i="10"/>
  <c r="G37" i="10"/>
  <c r="F37" i="10"/>
  <c r="H37" i="10"/>
  <c r="E37" i="10"/>
  <c r="E85" i="10"/>
  <c r="H85" i="10"/>
  <c r="F85" i="10"/>
  <c r="L85" i="10"/>
  <c r="G85" i="10"/>
  <c r="L138" i="10"/>
  <c r="G138" i="10"/>
  <c r="F138" i="10"/>
  <c r="H138" i="10"/>
  <c r="E138" i="10"/>
  <c r="G119" i="10"/>
  <c r="L119" i="10"/>
  <c r="F119" i="10"/>
  <c r="H119" i="10"/>
  <c r="E119" i="10"/>
  <c r="E93" i="10"/>
  <c r="H93" i="10"/>
  <c r="G93" i="10"/>
  <c r="L93" i="10"/>
  <c r="F93" i="10"/>
  <c r="E171" i="10"/>
  <c r="F171" i="10"/>
  <c r="L171" i="10"/>
  <c r="H171" i="10"/>
  <c r="G171" i="10"/>
  <c r="H357" i="10"/>
  <c r="G357" i="10"/>
  <c r="F357" i="10"/>
  <c r="L357" i="10"/>
  <c r="E357" i="10"/>
  <c r="E286" i="10"/>
  <c r="F286" i="10"/>
  <c r="H286" i="10"/>
  <c r="G286" i="10"/>
  <c r="L286" i="10"/>
  <c r="E180" i="10"/>
  <c r="F180" i="10"/>
  <c r="L180" i="10"/>
  <c r="G180" i="10"/>
  <c r="H180" i="10"/>
  <c r="H390" i="10"/>
  <c r="F390" i="10"/>
  <c r="G390" i="10"/>
  <c r="E390" i="10"/>
  <c r="L390" i="10"/>
  <c r="E165" i="10"/>
  <c r="H165" i="10"/>
  <c r="L165" i="10"/>
  <c r="G165" i="10"/>
  <c r="F165" i="10"/>
  <c r="E465" i="10"/>
  <c r="H465" i="10"/>
  <c r="G465" i="10"/>
  <c r="L465" i="10"/>
  <c r="F465" i="10"/>
  <c r="L156" i="10"/>
  <c r="H156" i="10"/>
  <c r="E156" i="10"/>
  <c r="G156" i="10"/>
  <c r="F156" i="10"/>
  <c r="L221" i="10"/>
  <c r="E221" i="10"/>
  <c r="H221" i="10"/>
  <c r="F221" i="10"/>
  <c r="G221" i="10"/>
  <c r="E184" i="10"/>
  <c r="G184" i="10"/>
  <c r="L184" i="10"/>
  <c r="F184" i="10"/>
  <c r="H184" i="10"/>
  <c r="F304" i="10"/>
  <c r="H304" i="10"/>
  <c r="E304" i="10"/>
  <c r="G304" i="10"/>
  <c r="L304" i="10"/>
  <c r="H235" i="10"/>
  <c r="E235" i="10"/>
  <c r="L235" i="10"/>
  <c r="G235" i="10"/>
  <c r="F235" i="10"/>
  <c r="H256" i="10"/>
  <c r="L256" i="10"/>
  <c r="F256" i="10"/>
  <c r="G256" i="10"/>
  <c r="E256" i="10"/>
  <c r="L397" i="10"/>
  <c r="E397" i="10"/>
  <c r="F397" i="10"/>
  <c r="G397" i="10"/>
  <c r="H397" i="10"/>
  <c r="G62" i="10"/>
  <c r="E62" i="10"/>
  <c r="H62" i="10"/>
  <c r="F62" i="10"/>
  <c r="L62" i="10"/>
  <c r="E335" i="10"/>
  <c r="L335" i="10"/>
  <c r="G335" i="10"/>
  <c r="H335" i="10"/>
  <c r="F335" i="10"/>
  <c r="G356" i="10"/>
  <c r="E356" i="10"/>
  <c r="F356" i="10"/>
  <c r="L356" i="10"/>
  <c r="H356" i="10"/>
  <c r="G478" i="10"/>
  <c r="E478" i="10"/>
  <c r="F478" i="10"/>
  <c r="H478" i="10"/>
  <c r="L478" i="10"/>
  <c r="L330" i="10"/>
  <c r="G330" i="10"/>
  <c r="E330" i="10"/>
  <c r="H330" i="10"/>
  <c r="F330" i="10"/>
  <c r="H157" i="10"/>
  <c r="E157" i="10"/>
  <c r="F157" i="10"/>
  <c r="L157" i="10"/>
  <c r="G157" i="10"/>
  <c r="L288" i="10"/>
  <c r="F288" i="10"/>
  <c r="H288" i="10"/>
  <c r="G288" i="10"/>
  <c r="E288" i="10"/>
  <c r="G42" i="10"/>
  <c r="E42" i="10"/>
  <c r="F42" i="10"/>
  <c r="L42" i="10"/>
  <c r="H42" i="10"/>
  <c r="H403" i="10"/>
  <c r="F403" i="10"/>
  <c r="G403" i="10"/>
  <c r="E403" i="10"/>
  <c r="L403" i="10"/>
  <c r="G341" i="10"/>
  <c r="L341" i="10"/>
  <c r="H341" i="10"/>
  <c r="E341" i="10"/>
  <c r="F341" i="10"/>
  <c r="F310" i="10"/>
  <c r="L310" i="10"/>
  <c r="H310" i="10"/>
  <c r="E310" i="10"/>
  <c r="G310" i="10"/>
  <c r="G117" i="10"/>
  <c r="F117" i="10"/>
  <c r="H117" i="10"/>
  <c r="L117" i="10"/>
  <c r="E117" i="10"/>
  <c r="F443" i="10"/>
  <c r="L443" i="10"/>
  <c r="E443" i="10"/>
  <c r="G443" i="10"/>
  <c r="H443" i="10"/>
  <c r="G66" i="10"/>
  <c r="F66" i="10"/>
  <c r="H66" i="10"/>
  <c r="L66" i="10"/>
  <c r="E66" i="10"/>
  <c r="F367" i="10"/>
  <c r="G367" i="10"/>
  <c r="E367" i="10"/>
  <c r="L367" i="10"/>
  <c r="H367" i="10"/>
  <c r="L484" i="10"/>
  <c r="E484" i="10"/>
  <c r="G484" i="10"/>
  <c r="F484" i="10"/>
  <c r="H484" i="10"/>
  <c r="F162" i="10"/>
  <c r="H162" i="10"/>
  <c r="L162" i="10"/>
  <c r="G162" i="10"/>
  <c r="E162" i="10"/>
  <c r="L380" i="10"/>
  <c r="G380" i="10"/>
  <c r="H380" i="10"/>
  <c r="F380" i="10"/>
  <c r="E380" i="10"/>
  <c r="E141" i="10"/>
  <c r="L141" i="10"/>
  <c r="G141" i="10"/>
  <c r="H141" i="10"/>
  <c r="F141" i="10"/>
  <c r="E269" i="10"/>
  <c r="L269" i="10"/>
  <c r="G269" i="10"/>
  <c r="F269" i="10"/>
  <c r="H269" i="10"/>
  <c r="F268" i="10"/>
  <c r="G268" i="10"/>
  <c r="E268" i="10"/>
  <c r="L268" i="10"/>
  <c r="H268" i="10"/>
  <c r="L419" i="10"/>
  <c r="E419" i="10"/>
  <c r="H419" i="10"/>
  <c r="F419" i="10"/>
  <c r="G419" i="10"/>
  <c r="L285" i="10"/>
  <c r="G285" i="10"/>
  <c r="F285" i="10"/>
  <c r="H285" i="10"/>
  <c r="E285" i="10"/>
  <c r="E276" i="10"/>
  <c r="L276" i="10"/>
  <c r="H276" i="10"/>
  <c r="G276" i="10"/>
  <c r="F276" i="10"/>
  <c r="E342" i="10"/>
  <c r="G342" i="10"/>
  <c r="H342" i="10"/>
  <c r="F342" i="10"/>
  <c r="L342" i="10"/>
  <c r="F63" i="10"/>
  <c r="E63" i="10"/>
  <c r="G63" i="10"/>
  <c r="L63" i="10"/>
  <c r="H63" i="10"/>
  <c r="E83" i="10"/>
  <c r="L83" i="10"/>
  <c r="G83" i="10"/>
  <c r="F83" i="10"/>
  <c r="H83" i="10"/>
  <c r="H362" i="10"/>
  <c r="G362" i="10"/>
  <c r="F362" i="10"/>
  <c r="E362" i="10"/>
  <c r="L362" i="10"/>
  <c r="E427" i="10"/>
  <c r="F427" i="10"/>
  <c r="L427" i="10"/>
  <c r="H427" i="10"/>
  <c r="G427" i="10"/>
  <c r="E322" i="10"/>
  <c r="L322" i="10"/>
  <c r="G322" i="10"/>
  <c r="H322" i="10"/>
  <c r="F322" i="10"/>
  <c r="F155" i="10"/>
  <c r="L155" i="10"/>
  <c r="H155" i="10"/>
  <c r="E155" i="10"/>
  <c r="G155" i="10"/>
  <c r="E385" i="10"/>
  <c r="H385" i="10"/>
  <c r="G385" i="10"/>
  <c r="L385" i="10"/>
  <c r="F385" i="10"/>
  <c r="E20" i="10"/>
  <c r="F20" i="10"/>
  <c r="L20" i="10"/>
  <c r="H20" i="10"/>
  <c r="G20" i="10"/>
  <c r="E421" i="10"/>
  <c r="L421" i="10"/>
  <c r="F421" i="10"/>
  <c r="H421" i="10"/>
  <c r="G421" i="10"/>
  <c r="F314" i="10"/>
  <c r="L314" i="10"/>
  <c r="G314" i="10"/>
  <c r="E314" i="10"/>
  <c r="H314" i="10"/>
  <c r="L227" i="10"/>
  <c r="E227" i="10"/>
  <c r="G227" i="10"/>
  <c r="H227" i="10"/>
  <c r="F227" i="10"/>
  <c r="H94" i="10"/>
  <c r="F94" i="10"/>
  <c r="E94" i="10"/>
  <c r="G94" i="10"/>
  <c r="L94" i="10"/>
  <c r="E213" i="10"/>
  <c r="H213" i="10"/>
  <c r="G213" i="10"/>
  <c r="L213" i="10"/>
  <c r="F213" i="10"/>
  <c r="F101" i="10"/>
  <c r="G101" i="10"/>
  <c r="H101" i="10"/>
  <c r="E101" i="10"/>
  <c r="L101" i="10"/>
  <c r="E183" i="10"/>
  <c r="F183" i="10"/>
  <c r="G183" i="10"/>
  <c r="L183" i="10"/>
  <c r="H183" i="10"/>
  <c r="E24" i="10"/>
  <c r="F24" i="10"/>
  <c r="L24" i="10"/>
  <c r="H24" i="10"/>
  <c r="G24" i="10"/>
  <c r="E81" i="10"/>
  <c r="L81" i="10"/>
  <c r="H81" i="10"/>
  <c r="G81" i="10"/>
  <c r="F81" i="10"/>
  <c r="H228" i="10"/>
  <c r="F228" i="10"/>
  <c r="E228" i="10"/>
  <c r="L228" i="10"/>
  <c r="G228" i="10"/>
  <c r="H425" i="10"/>
  <c r="E425" i="10"/>
  <c r="G425" i="10"/>
  <c r="F425" i="10"/>
  <c r="L425" i="10"/>
  <c r="F242" i="10"/>
  <c r="H242" i="10"/>
  <c r="L242" i="10"/>
  <c r="E242" i="10"/>
  <c r="G242" i="10"/>
  <c r="H145" i="10"/>
  <c r="L145" i="10"/>
  <c r="E145" i="10"/>
  <c r="F145" i="10"/>
  <c r="G145" i="10"/>
  <c r="E248" i="10"/>
  <c r="H248" i="10"/>
  <c r="F248" i="10"/>
  <c r="L248" i="10"/>
  <c r="G248" i="10"/>
  <c r="L393" i="10"/>
  <c r="H393" i="10"/>
  <c r="G393" i="10"/>
  <c r="F393" i="10"/>
  <c r="E393" i="10"/>
  <c r="L463" i="10"/>
  <c r="H463" i="10"/>
  <c r="E463" i="10"/>
  <c r="F463" i="10"/>
  <c r="G463" i="10"/>
  <c r="E411" i="10"/>
  <c r="H411" i="10"/>
  <c r="G411" i="10"/>
  <c r="F411" i="10"/>
  <c r="L411" i="10"/>
  <c r="H306" i="10"/>
  <c r="G306" i="10"/>
  <c r="E306" i="10"/>
  <c r="F306" i="10"/>
  <c r="L306" i="10"/>
  <c r="F224" i="10"/>
  <c r="E224" i="10"/>
  <c r="H224" i="10"/>
  <c r="L224" i="10"/>
  <c r="G224" i="10"/>
  <c r="L348" i="10"/>
  <c r="H348" i="10"/>
  <c r="F348" i="10"/>
  <c r="G348" i="10"/>
  <c r="E348" i="10"/>
  <c r="F243" i="10"/>
  <c r="H243" i="10"/>
  <c r="G243" i="10"/>
  <c r="E243" i="10"/>
  <c r="L243" i="10"/>
  <c r="H321" i="10"/>
  <c r="G321" i="10"/>
  <c r="F321" i="10"/>
  <c r="L321" i="10"/>
  <c r="E321" i="10"/>
  <c r="F410" i="10"/>
  <c r="E410" i="10"/>
  <c r="L410" i="10"/>
  <c r="H410" i="10"/>
  <c r="G410" i="10"/>
  <c r="H87" i="10"/>
  <c r="F87" i="10"/>
  <c r="E87" i="10"/>
  <c r="G87" i="10"/>
  <c r="L87" i="10"/>
  <c r="H420" i="10"/>
  <c r="F420" i="10"/>
  <c r="L420" i="10"/>
  <c r="E420" i="10"/>
  <c r="G420" i="10"/>
  <c r="E396" i="10"/>
  <c r="L396" i="10"/>
  <c r="H396" i="10"/>
  <c r="F396" i="10"/>
  <c r="G396" i="10"/>
  <c r="L72" i="10"/>
  <c r="H72" i="10"/>
  <c r="G72" i="10"/>
  <c r="F72" i="10"/>
  <c r="E72" i="10"/>
  <c r="F49" i="10"/>
  <c r="E49" i="10"/>
  <c r="G49" i="10"/>
  <c r="H49" i="10"/>
  <c r="L49" i="10"/>
  <c r="E325" i="10"/>
  <c r="L325" i="10"/>
  <c r="F325" i="10"/>
  <c r="G325" i="10"/>
  <c r="H325" i="10"/>
  <c r="F262" i="10"/>
  <c r="H262" i="10"/>
  <c r="E262" i="10"/>
  <c r="L262" i="10"/>
  <c r="G262" i="10"/>
  <c r="L263" i="10"/>
  <c r="E263" i="10"/>
  <c r="H263" i="10"/>
  <c r="G263" i="10"/>
  <c r="F263" i="10"/>
  <c r="E374" i="10"/>
  <c r="L374" i="10"/>
  <c r="G374" i="10"/>
  <c r="H374" i="10"/>
  <c r="F374" i="10"/>
  <c r="H236" i="10"/>
  <c r="F236" i="10"/>
  <c r="L236" i="10"/>
  <c r="E236" i="10"/>
  <c r="G236" i="10"/>
  <c r="F102" i="10"/>
  <c r="L102" i="10"/>
  <c r="G102" i="10"/>
  <c r="H102" i="10"/>
  <c r="E102" i="10"/>
  <c r="E186" i="10"/>
  <c r="L186" i="10"/>
  <c r="H186" i="10"/>
  <c r="G186" i="10"/>
  <c r="F186" i="10"/>
  <c r="L234" i="10"/>
  <c r="E234" i="10"/>
  <c r="G234" i="10"/>
  <c r="H234" i="10"/>
  <c r="F234" i="10"/>
  <c r="L497" i="10"/>
  <c r="F497" i="10"/>
  <c r="H497" i="10"/>
  <c r="E497" i="10"/>
  <c r="G497" i="10"/>
  <c r="G225" i="10"/>
  <c r="F225" i="10"/>
  <c r="H225" i="10"/>
  <c r="L225" i="10"/>
  <c r="E225" i="10"/>
  <c r="F303" i="10"/>
  <c r="G303" i="10"/>
  <c r="E303" i="10"/>
  <c r="H303" i="10"/>
  <c r="L303" i="10"/>
  <c r="H338" i="10"/>
  <c r="L338" i="10"/>
  <c r="E338" i="10"/>
  <c r="F338" i="10"/>
  <c r="G338" i="10"/>
  <c r="G369" i="10"/>
  <c r="L369" i="10"/>
  <c r="E369" i="10"/>
  <c r="F369" i="10"/>
  <c r="H369" i="10"/>
  <c r="E451" i="10"/>
  <c r="H451" i="10"/>
  <c r="G451" i="10"/>
  <c r="F451" i="10"/>
  <c r="L451" i="10"/>
  <c r="F158" i="10"/>
  <c r="G158" i="10"/>
  <c r="L158" i="10"/>
  <c r="E158" i="10"/>
  <c r="H158" i="10"/>
  <c r="H36" i="10"/>
  <c r="G36" i="10"/>
  <c r="L36" i="10"/>
  <c r="F36" i="10"/>
  <c r="E36" i="10"/>
  <c r="L34" i="10"/>
  <c r="H34" i="10"/>
  <c r="F34" i="10"/>
  <c r="E34" i="10"/>
  <c r="G34" i="10"/>
  <c r="H125" i="10"/>
  <c r="E125" i="10"/>
  <c r="F125" i="10"/>
  <c r="L125" i="10"/>
  <c r="G125" i="10"/>
  <c r="L199" i="10"/>
  <c r="H199" i="10"/>
  <c r="E199" i="10"/>
  <c r="G199" i="10"/>
  <c r="F199" i="10"/>
  <c r="E152" i="10"/>
  <c r="H152" i="10"/>
  <c r="L152" i="10"/>
  <c r="G152" i="10"/>
  <c r="F152" i="10"/>
  <c r="H415" i="10"/>
  <c r="L415" i="10"/>
  <c r="F415" i="10"/>
  <c r="G415" i="10"/>
  <c r="E415" i="10"/>
  <c r="E454" i="10"/>
  <c r="F454" i="10"/>
  <c r="G454" i="10"/>
  <c r="H454" i="10"/>
  <c r="L454" i="10"/>
  <c r="G312" i="10"/>
  <c r="F312" i="10"/>
  <c r="E312" i="10"/>
  <c r="H312" i="10"/>
  <c r="L312" i="10"/>
  <c r="H137" i="10"/>
  <c r="G137" i="10"/>
  <c r="F137" i="10"/>
  <c r="L137" i="10"/>
  <c r="E137" i="10"/>
  <c r="G52" i="10"/>
  <c r="F52" i="10"/>
  <c r="E52" i="10"/>
  <c r="L52" i="10"/>
  <c r="H52" i="10"/>
  <c r="G116" i="10"/>
  <c r="H116" i="10"/>
  <c r="F116" i="10"/>
  <c r="E116" i="10"/>
  <c r="L116" i="10"/>
  <c r="F265" i="10"/>
  <c r="L265" i="10"/>
  <c r="E265" i="10"/>
  <c r="H265" i="10"/>
  <c r="G265" i="10"/>
  <c r="F372" i="10"/>
  <c r="E372" i="10"/>
  <c r="G372" i="10"/>
  <c r="H372" i="10"/>
  <c r="L372" i="10"/>
  <c r="H223" i="10"/>
  <c r="E223" i="10"/>
  <c r="F223" i="10"/>
  <c r="G223" i="10"/>
  <c r="L223" i="10"/>
  <c r="L282" i="10"/>
  <c r="E282" i="10"/>
  <c r="F282" i="10"/>
  <c r="H282" i="10"/>
  <c r="G282" i="10"/>
  <c r="E381" i="10"/>
  <c r="G381" i="10"/>
  <c r="L381" i="10"/>
  <c r="H381" i="10"/>
  <c r="F381" i="10"/>
  <c r="H387" i="10"/>
  <c r="F387" i="10"/>
  <c r="G387" i="10"/>
  <c r="E387" i="10"/>
  <c r="L387" i="10"/>
  <c r="G334" i="10"/>
  <c r="L334" i="10"/>
  <c r="E334" i="10"/>
  <c r="F334" i="10"/>
  <c r="H334" i="10"/>
  <c r="F216" i="10"/>
  <c r="E216" i="10"/>
  <c r="H216" i="10"/>
  <c r="L216" i="10"/>
  <c r="G216" i="10"/>
  <c r="F318" i="10"/>
  <c r="H318" i="10"/>
  <c r="G318" i="10"/>
  <c r="L318" i="10"/>
  <c r="E318" i="10"/>
  <c r="E456" i="10"/>
  <c r="L456" i="10"/>
  <c r="H456" i="10"/>
  <c r="G456" i="10"/>
  <c r="F456" i="10"/>
  <c r="G84" i="10"/>
  <c r="F84" i="10"/>
  <c r="H84" i="10"/>
  <c r="E84" i="10"/>
  <c r="L84" i="10"/>
  <c r="E433" i="10"/>
  <c r="H433" i="10"/>
  <c r="G433" i="10"/>
  <c r="F433" i="10"/>
  <c r="L433" i="10"/>
  <c r="L203" i="10"/>
  <c r="H203" i="10"/>
  <c r="G203" i="10"/>
  <c r="E203" i="10"/>
  <c r="F203" i="10"/>
  <c r="H391" i="10"/>
  <c r="E391" i="10"/>
  <c r="G391" i="10"/>
  <c r="F391" i="10"/>
  <c r="L391" i="10"/>
  <c r="L349" i="10"/>
  <c r="F349" i="10"/>
  <c r="H349" i="10"/>
  <c r="E349" i="10"/>
  <c r="G349" i="10"/>
  <c r="L336" i="10"/>
  <c r="F336" i="10"/>
  <c r="G336" i="10"/>
  <c r="H336" i="10"/>
  <c r="E336" i="10"/>
  <c r="H108" i="10"/>
  <c r="E108" i="10"/>
  <c r="F108" i="10"/>
  <c r="G108" i="10"/>
  <c r="L108" i="10"/>
  <c r="H272" i="10"/>
  <c r="L272" i="10"/>
  <c r="F272" i="10"/>
  <c r="E272" i="10"/>
  <c r="G272" i="10"/>
  <c r="G388" i="10"/>
  <c r="L388" i="10"/>
  <c r="E388" i="10"/>
  <c r="F388" i="10"/>
  <c r="H388" i="10"/>
  <c r="F488" i="10"/>
  <c r="H488" i="10"/>
  <c r="G488" i="10"/>
  <c r="L488" i="10"/>
  <c r="E488" i="10"/>
  <c r="G112" i="10"/>
  <c r="F112" i="10"/>
  <c r="H112" i="10"/>
  <c r="L112" i="10"/>
  <c r="E112" i="10"/>
  <c r="L210" i="10"/>
  <c r="E210" i="10"/>
  <c r="H210" i="10"/>
  <c r="G210" i="10"/>
  <c r="F210" i="10"/>
  <c r="F407" i="10"/>
  <c r="E407" i="10"/>
  <c r="H407" i="10"/>
  <c r="G407" i="10"/>
  <c r="L407" i="10"/>
  <c r="H144" i="10"/>
  <c r="G144" i="10"/>
  <c r="L144" i="10"/>
  <c r="E144" i="10"/>
  <c r="F144" i="10"/>
  <c r="H270" i="10"/>
  <c r="F270" i="10"/>
  <c r="L270" i="10"/>
  <c r="G270" i="10"/>
  <c r="E270" i="10"/>
  <c r="E205" i="10"/>
  <c r="H205" i="10"/>
  <c r="L205" i="10"/>
  <c r="G205" i="10"/>
  <c r="F205" i="10"/>
  <c r="E33" i="10"/>
  <c r="F33" i="10"/>
  <c r="G33" i="10"/>
  <c r="L33" i="10"/>
  <c r="H33" i="10"/>
  <c r="F128" i="10"/>
  <c r="L128" i="10"/>
  <c r="G128" i="10"/>
  <c r="E128" i="10"/>
  <c r="H128" i="10"/>
  <c r="G404" i="10"/>
  <c r="L404" i="10"/>
  <c r="E404" i="10"/>
  <c r="H404" i="10"/>
  <c r="F404" i="10"/>
  <c r="H131" i="10"/>
  <c r="E131" i="10"/>
  <c r="G131" i="10"/>
  <c r="L131" i="10"/>
  <c r="F131" i="10"/>
  <c r="H389" i="10"/>
  <c r="L389" i="10"/>
  <c r="E389" i="10"/>
  <c r="F389" i="10"/>
  <c r="G389" i="10"/>
  <c r="E395" i="10"/>
  <c r="H395" i="10"/>
  <c r="G395" i="10"/>
  <c r="F395" i="10"/>
  <c r="L395" i="10"/>
  <c r="E95" i="10"/>
  <c r="F95" i="10"/>
  <c r="H95" i="10"/>
  <c r="L95" i="10"/>
  <c r="G95" i="10"/>
  <c r="F436" i="10"/>
  <c r="L436" i="10"/>
  <c r="H436" i="10"/>
  <c r="E436" i="10"/>
  <c r="G436" i="10"/>
  <c r="L323" i="10"/>
  <c r="F323" i="10"/>
  <c r="G323" i="10"/>
  <c r="E323" i="10"/>
  <c r="H323" i="10"/>
  <c r="E370" i="10"/>
  <c r="H370" i="10"/>
  <c r="F370" i="10"/>
  <c r="L370" i="10"/>
  <c r="G370" i="10"/>
  <c r="H124" i="10"/>
  <c r="F124" i="10"/>
  <c r="E124" i="10"/>
  <c r="L124" i="10"/>
  <c r="G124" i="10"/>
  <c r="H319" i="10"/>
  <c r="E319" i="10"/>
  <c r="F319" i="10"/>
  <c r="L319" i="10"/>
  <c r="G319" i="10"/>
  <c r="G160" i="10"/>
  <c r="H160" i="10"/>
  <c r="L160" i="10"/>
  <c r="F160" i="10"/>
  <c r="E160" i="10"/>
  <c r="F442" i="10"/>
  <c r="G442" i="10"/>
  <c r="H442" i="10"/>
  <c r="E442" i="10"/>
  <c r="L442" i="10"/>
  <c r="F468" i="10"/>
  <c r="E468" i="10"/>
  <c r="H468" i="10"/>
  <c r="G468" i="10"/>
  <c r="L468" i="10"/>
  <c r="G27" i="10"/>
  <c r="L27" i="10"/>
  <c r="E27" i="10"/>
  <c r="F27" i="10"/>
  <c r="H27" i="10"/>
  <c r="F365" i="10"/>
  <c r="G365" i="10"/>
  <c r="H365" i="10"/>
  <c r="L365" i="10"/>
  <c r="E365" i="10"/>
  <c r="E266" i="10"/>
  <c r="H266" i="10"/>
  <c r="F266" i="10"/>
  <c r="L266" i="10"/>
  <c r="G266" i="10"/>
  <c r="F490" i="10"/>
  <c r="L490" i="10"/>
  <c r="H490" i="10"/>
  <c r="G490" i="10"/>
  <c r="E490" i="10"/>
  <c r="H271" i="10"/>
  <c r="E271" i="10"/>
  <c r="G271" i="10"/>
  <c r="F271" i="10"/>
  <c r="L271" i="10"/>
  <c r="G30" i="10"/>
  <c r="H30" i="10"/>
  <c r="E30" i="10"/>
  <c r="L30" i="10"/>
  <c r="F30" i="10"/>
  <c r="G279" i="10"/>
  <c r="H279" i="10"/>
  <c r="E279" i="10"/>
  <c r="F279" i="10"/>
  <c r="L279" i="10"/>
  <c r="F413" i="10"/>
  <c r="L413" i="10"/>
  <c r="E413" i="10"/>
  <c r="H413" i="10"/>
  <c r="G413" i="10"/>
  <c r="H426" i="10"/>
  <c r="E426" i="10"/>
  <c r="L426" i="10"/>
  <c r="F426" i="10"/>
  <c r="G426" i="10"/>
  <c r="H239" i="10"/>
  <c r="F239" i="10"/>
  <c r="E239" i="10"/>
  <c r="L239" i="10"/>
  <c r="G239" i="10"/>
  <c r="E69" i="10"/>
  <c r="H69" i="10"/>
  <c r="G69" i="10"/>
  <c r="L69" i="10"/>
  <c r="F69" i="10"/>
  <c r="L139" i="10"/>
  <c r="H139" i="10"/>
  <c r="E139" i="10"/>
  <c r="F139" i="10"/>
  <c r="G139" i="10"/>
  <c r="H280" i="10"/>
  <c r="E280" i="10"/>
  <c r="F280" i="10"/>
  <c r="L280" i="10"/>
  <c r="G280" i="10"/>
  <c r="H220" i="10"/>
  <c r="F220" i="10"/>
  <c r="E220" i="10"/>
  <c r="G220" i="10"/>
  <c r="L220" i="10"/>
  <c r="E250" i="10"/>
  <c r="F250" i="10"/>
  <c r="L250" i="10"/>
  <c r="H250" i="10"/>
  <c r="G250" i="10"/>
  <c r="F308" i="10"/>
  <c r="E308" i="10"/>
  <c r="G308" i="10"/>
  <c r="H308" i="10"/>
  <c r="L308" i="10"/>
  <c r="H429" i="10"/>
  <c r="E429" i="10"/>
  <c r="G429" i="10"/>
  <c r="F429" i="10"/>
  <c r="L429" i="10"/>
  <c r="L86" i="10"/>
  <c r="E86" i="10"/>
  <c r="G86" i="10"/>
  <c r="H86" i="10"/>
  <c r="F86" i="10"/>
  <c r="G195" i="10"/>
  <c r="H195" i="10"/>
  <c r="E195" i="10"/>
  <c r="L195" i="10"/>
  <c r="F195" i="10"/>
  <c r="H489" i="10"/>
  <c r="F489" i="10"/>
  <c r="L489" i="10"/>
  <c r="G489" i="10"/>
  <c r="E489" i="10"/>
  <c r="G140" i="10"/>
  <c r="F140" i="10"/>
  <c r="E140" i="10"/>
  <c r="H140" i="10"/>
  <c r="L140" i="10"/>
  <c r="G65" i="10"/>
  <c r="E65" i="10"/>
  <c r="F65" i="10"/>
  <c r="H65" i="10"/>
  <c r="L65" i="10"/>
  <c r="F291" i="10"/>
  <c r="L291" i="10"/>
  <c r="E291" i="10"/>
  <c r="G291" i="10"/>
  <c r="H291" i="10"/>
  <c r="L283" i="10"/>
  <c r="F283" i="10"/>
  <c r="E283" i="10"/>
  <c r="G283" i="10"/>
  <c r="H283" i="10"/>
  <c r="H392" i="10"/>
  <c r="G392" i="10"/>
  <c r="L392" i="10"/>
  <c r="E392" i="10"/>
  <c r="F392" i="10"/>
  <c r="H344" i="10"/>
  <c r="L344" i="10"/>
  <c r="G344" i="10"/>
  <c r="E344" i="10"/>
  <c r="F344" i="10"/>
  <c r="L333" i="10"/>
  <c r="E333" i="10"/>
  <c r="H333" i="10"/>
  <c r="G333" i="10"/>
  <c r="F333" i="10"/>
  <c r="G472" i="10"/>
  <c r="E472" i="10"/>
  <c r="F472" i="10"/>
  <c r="H472" i="10"/>
  <c r="L472" i="10"/>
  <c r="L457" i="10"/>
  <c r="E457" i="10"/>
  <c r="F457" i="10"/>
  <c r="H457" i="10"/>
  <c r="G457" i="10"/>
  <c r="F347" i="10"/>
  <c r="L347" i="10"/>
  <c r="E347" i="10"/>
  <c r="G347" i="10"/>
  <c r="H347" i="10"/>
  <c r="F401" i="10"/>
  <c r="E401" i="10"/>
  <c r="H401" i="10"/>
  <c r="L401" i="10"/>
  <c r="G401" i="10"/>
  <c r="E439" i="10"/>
  <c r="G439" i="10"/>
  <c r="H439" i="10"/>
  <c r="L439" i="10"/>
  <c r="F439" i="10"/>
  <c r="L359" i="10"/>
  <c r="E359" i="10"/>
  <c r="H359" i="10"/>
  <c r="F359" i="10"/>
  <c r="G359" i="10"/>
  <c r="H324" i="10"/>
  <c r="F324" i="10"/>
  <c r="L324" i="10"/>
  <c r="E324" i="10"/>
  <c r="G324" i="10"/>
  <c r="G174" i="10"/>
  <c r="H174" i="10"/>
  <c r="L174" i="10"/>
  <c r="E174" i="10"/>
  <c r="F174" i="10"/>
  <c r="F434" i="10"/>
  <c r="E434" i="10"/>
  <c r="G434" i="10"/>
  <c r="L434" i="10"/>
  <c r="H434" i="10"/>
  <c r="G293" i="10"/>
  <c r="L293" i="10"/>
  <c r="H293" i="10"/>
  <c r="E293" i="10"/>
  <c r="F293" i="10"/>
  <c r="H398" i="10"/>
  <c r="L398" i="10"/>
  <c r="G398" i="10"/>
  <c r="E398" i="10"/>
  <c r="F398" i="10"/>
  <c r="L329" i="10"/>
  <c r="H329" i="10"/>
  <c r="E329" i="10"/>
  <c r="F329" i="10"/>
  <c r="G329" i="10"/>
  <c r="L494" i="10"/>
  <c r="F494" i="10"/>
  <c r="H494" i="10"/>
  <c r="G494" i="10"/>
  <c r="E494" i="10"/>
  <c r="G122" i="10"/>
  <c r="E122" i="10"/>
  <c r="H122" i="10"/>
  <c r="L122" i="10"/>
  <c r="F122" i="10"/>
  <c r="E170" i="10"/>
  <c r="L170" i="10"/>
  <c r="G170" i="10"/>
  <c r="F170" i="10"/>
  <c r="H170" i="10"/>
  <c r="H126" i="10"/>
  <c r="G126" i="10"/>
  <c r="E126" i="10"/>
  <c r="F126" i="10"/>
  <c r="L126" i="10"/>
  <c r="F399" i="10"/>
  <c r="L399" i="10"/>
  <c r="G399" i="10"/>
  <c r="E399" i="10"/>
  <c r="H399" i="10"/>
  <c r="H51" i="10"/>
  <c r="L51" i="10"/>
  <c r="E51" i="10"/>
  <c r="G51" i="10"/>
  <c r="F51" i="10"/>
  <c r="L366" i="10"/>
  <c r="E366" i="10"/>
  <c r="G366" i="10"/>
  <c r="H366" i="10"/>
  <c r="F366" i="10"/>
  <c r="F498" i="10"/>
  <c r="E498" i="10"/>
  <c r="L498" i="10"/>
  <c r="H498" i="10"/>
  <c r="G498" i="10"/>
  <c r="L481" i="10"/>
  <c r="G481" i="10"/>
  <c r="H481" i="10"/>
  <c r="E481" i="10"/>
  <c r="F481" i="10"/>
  <c r="L378" i="10"/>
  <c r="E378" i="10"/>
  <c r="F378" i="10"/>
  <c r="H378" i="10"/>
  <c r="G378" i="10"/>
  <c r="E482" i="10"/>
  <c r="L482" i="10"/>
  <c r="G482" i="10"/>
  <c r="H482" i="10"/>
  <c r="F482" i="10"/>
  <c r="H258" i="10"/>
  <c r="F258" i="10"/>
  <c r="G258" i="10"/>
  <c r="L258" i="10"/>
  <c r="E258" i="10"/>
  <c r="E233" i="10"/>
  <c r="H233" i="10"/>
  <c r="G233" i="10"/>
  <c r="F233" i="10"/>
  <c r="L233" i="10"/>
  <c r="F500" i="10"/>
  <c r="G500" i="10"/>
  <c r="H500" i="10"/>
  <c r="E500" i="10"/>
  <c r="L500" i="10"/>
  <c r="E437" i="10"/>
  <c r="H437" i="10"/>
  <c r="G437" i="10"/>
  <c r="L437" i="10"/>
  <c r="F437" i="10"/>
  <c r="F178" i="10"/>
  <c r="E178" i="10"/>
  <c r="G178" i="10"/>
  <c r="H178" i="10"/>
  <c r="L178" i="10"/>
  <c r="G358" i="10"/>
  <c r="H358" i="10"/>
  <c r="L358" i="10"/>
  <c r="E358" i="10"/>
  <c r="F358" i="10"/>
  <c r="L346" i="10"/>
  <c r="E346" i="10"/>
  <c r="F346" i="10"/>
  <c r="G346" i="10"/>
  <c r="H346" i="10"/>
  <c r="E187" i="10"/>
  <c r="G187" i="10"/>
  <c r="F187" i="10"/>
  <c r="L187" i="10"/>
  <c r="H187" i="10"/>
  <c r="F41" i="10"/>
  <c r="H41" i="10"/>
  <c r="E41" i="10"/>
  <c r="L41" i="10"/>
  <c r="G41" i="10"/>
  <c r="F54" i="10"/>
  <c r="L54" i="10"/>
  <c r="E54" i="10"/>
  <c r="H54" i="10"/>
  <c r="G54" i="10"/>
  <c r="E382" i="10"/>
  <c r="F382" i="10"/>
  <c r="G382" i="10"/>
  <c r="L382" i="10"/>
  <c r="H382" i="10"/>
  <c r="L316" i="10"/>
  <c r="H316" i="10"/>
  <c r="E316" i="10"/>
  <c r="F316" i="10"/>
  <c r="G316" i="10"/>
  <c r="E447" i="10"/>
  <c r="L447" i="10"/>
  <c r="G447" i="10"/>
  <c r="F447" i="10"/>
  <c r="H447" i="10"/>
  <c r="L491" i="10"/>
  <c r="G491" i="10"/>
  <c r="E491" i="10"/>
  <c r="F491" i="10"/>
  <c r="H491" i="10"/>
  <c r="F275" i="10"/>
  <c r="G275" i="10"/>
  <c r="L275" i="10"/>
  <c r="H275" i="10"/>
  <c r="E275" i="10"/>
  <c r="E68" i="10"/>
  <c r="F68" i="10"/>
  <c r="G68" i="10"/>
  <c r="L68" i="10"/>
  <c r="H68" i="10"/>
  <c r="G103" i="10"/>
  <c r="H103" i="10"/>
  <c r="L103" i="10"/>
  <c r="F103" i="10"/>
  <c r="E103" i="10"/>
  <c r="F76" i="10"/>
  <c r="L76" i="10"/>
  <c r="G76" i="10"/>
  <c r="H76" i="10"/>
  <c r="E76" i="10"/>
  <c r="L412" i="10"/>
  <c r="E412" i="10"/>
  <c r="H412" i="10"/>
  <c r="F412" i="10"/>
  <c r="G412" i="10"/>
  <c r="G350" i="10"/>
  <c r="L350" i="10"/>
  <c r="E350" i="10"/>
  <c r="H350" i="10"/>
  <c r="F350" i="10"/>
  <c r="G177" i="10"/>
  <c r="F177" i="10"/>
  <c r="L177" i="10"/>
  <c r="E177" i="10"/>
  <c r="H177" i="10"/>
  <c r="L222" i="10"/>
  <c r="E222" i="10"/>
  <c r="F222" i="10"/>
  <c r="H222" i="10"/>
  <c r="G222" i="10"/>
  <c r="H148" i="10"/>
  <c r="E148" i="10"/>
  <c r="L148" i="10"/>
  <c r="G148" i="10"/>
  <c r="F148" i="10"/>
  <c r="E455" i="10"/>
  <c r="L455" i="10"/>
  <c r="G455" i="10"/>
  <c r="H455" i="10"/>
  <c r="F455" i="10"/>
  <c r="G267" i="10"/>
  <c r="F267" i="10"/>
  <c r="E267" i="10"/>
  <c r="H267" i="10"/>
  <c r="L267" i="10"/>
  <c r="L207" i="10"/>
  <c r="H207" i="10"/>
  <c r="E207" i="10"/>
  <c r="F207" i="10"/>
  <c r="G207" i="10"/>
  <c r="G492" i="10"/>
  <c r="H492" i="10"/>
  <c r="L492" i="10"/>
  <c r="E492" i="10"/>
  <c r="F492" i="10"/>
  <c r="F240" i="10"/>
  <c r="E240" i="10"/>
  <c r="H240" i="10"/>
  <c r="G240" i="10"/>
  <c r="L240" i="10"/>
  <c r="E31" i="10"/>
  <c r="H31" i="10"/>
  <c r="F31" i="10"/>
  <c r="G31" i="10"/>
  <c r="L31" i="10"/>
  <c r="G274" i="10"/>
  <c r="E274" i="10"/>
  <c r="L274" i="10"/>
  <c r="H274" i="10"/>
  <c r="F274" i="10"/>
  <c r="E332" i="10"/>
  <c r="G332" i="10"/>
  <c r="F332" i="10"/>
  <c r="L332" i="10"/>
  <c r="H332" i="10"/>
  <c r="F452" i="10"/>
  <c r="G452" i="10"/>
  <c r="H452" i="10"/>
  <c r="L452" i="10"/>
  <c r="E452" i="10"/>
  <c r="L143" i="10"/>
  <c r="E143" i="10"/>
  <c r="H143" i="10"/>
  <c r="G143" i="10"/>
  <c r="F143" i="10"/>
  <c r="E476" i="10"/>
  <c r="H476" i="10"/>
  <c r="F476" i="10"/>
  <c r="L476" i="10"/>
  <c r="G476" i="10"/>
  <c r="F284" i="10"/>
  <c r="L284" i="10"/>
  <c r="E284" i="10"/>
  <c r="H284" i="10"/>
  <c r="G284" i="10"/>
  <c r="H182" i="10"/>
  <c r="G182" i="10"/>
  <c r="L182" i="10"/>
  <c r="F182" i="10"/>
  <c r="E182" i="10"/>
  <c r="L232" i="10"/>
  <c r="E232" i="10"/>
  <c r="G232" i="10"/>
  <c r="F232" i="10"/>
  <c r="H232" i="10"/>
  <c r="G106" i="10"/>
  <c r="E106" i="10"/>
  <c r="F106" i="10"/>
  <c r="L106" i="10"/>
  <c r="H106" i="10"/>
  <c r="L168" i="10"/>
  <c r="H168" i="10"/>
  <c r="G168" i="10"/>
  <c r="E168" i="10"/>
  <c r="F168" i="10"/>
  <c r="G495" i="10"/>
  <c r="L495" i="10"/>
  <c r="H495" i="10"/>
  <c r="E495" i="10"/>
  <c r="F495" i="10"/>
  <c r="E445" i="10"/>
  <c r="F445" i="10"/>
  <c r="L445" i="10"/>
  <c r="G445" i="10"/>
  <c r="H445" i="10"/>
  <c r="L57" i="10"/>
  <c r="E57" i="10"/>
  <c r="G57" i="10"/>
  <c r="F57" i="10"/>
  <c r="H57" i="10"/>
  <c r="F19" i="10"/>
  <c r="G19" i="10"/>
  <c r="L19" i="10"/>
  <c r="H19" i="10"/>
  <c r="E19" i="10"/>
  <c r="G305" i="10"/>
  <c r="H305" i="10"/>
  <c r="E305" i="10"/>
  <c r="L305" i="10"/>
  <c r="F305" i="10"/>
  <c r="F244" i="10"/>
  <c r="G244" i="10"/>
  <c r="H244" i="10"/>
  <c r="L244" i="10"/>
  <c r="E244" i="10"/>
  <c r="E48" i="10"/>
  <c r="G48" i="10"/>
  <c r="L48" i="10"/>
  <c r="F48" i="10"/>
  <c r="H48" i="10"/>
  <c r="F47" i="10"/>
  <c r="H47" i="10"/>
  <c r="E47" i="10"/>
  <c r="G47" i="10"/>
  <c r="L47" i="10"/>
  <c r="L90" i="10"/>
  <c r="E90" i="10"/>
  <c r="G90" i="10"/>
  <c r="F90" i="10"/>
  <c r="H90" i="10"/>
  <c r="H111" i="10"/>
  <c r="F111" i="10"/>
  <c r="E111" i="10"/>
  <c r="G111" i="10"/>
  <c r="L111" i="10"/>
  <c r="G121" i="10"/>
  <c r="E121" i="10"/>
  <c r="L121" i="10"/>
  <c r="F121" i="10"/>
  <c r="H121" i="10"/>
  <c r="L58" i="10"/>
  <c r="G58" i="10"/>
  <c r="H58" i="10"/>
  <c r="F58" i="10"/>
  <c r="E58" i="10"/>
  <c r="H229" i="10"/>
  <c r="E229" i="10"/>
  <c r="G229" i="10"/>
  <c r="F229" i="10"/>
  <c r="L229" i="10"/>
  <c r="F278" i="10"/>
  <c r="G278" i="10"/>
  <c r="E278" i="10"/>
  <c r="H278" i="10"/>
  <c r="L278" i="10"/>
  <c r="L414" i="10"/>
  <c r="E414" i="10"/>
  <c r="G414" i="10"/>
  <c r="F414" i="10"/>
  <c r="H414" i="10"/>
  <c r="E226" i="10"/>
  <c r="F226" i="10"/>
  <c r="G226" i="10"/>
  <c r="L226" i="10"/>
  <c r="H226" i="10"/>
  <c r="F212" i="10"/>
  <c r="E212" i="10"/>
  <c r="H212" i="10"/>
  <c r="G212" i="10"/>
  <c r="L212" i="10"/>
  <c r="H215" i="10"/>
  <c r="F215" i="10"/>
  <c r="G215" i="10"/>
  <c r="L215" i="10"/>
  <c r="E215" i="10"/>
  <c r="L432" i="10"/>
  <c r="E432" i="10"/>
  <c r="H432" i="10"/>
  <c r="G432" i="10"/>
  <c r="F432" i="10"/>
  <c r="E245" i="10"/>
  <c r="L245" i="10"/>
  <c r="G245" i="10"/>
  <c r="H245" i="10"/>
  <c r="F245" i="10"/>
  <c r="G142" i="10"/>
  <c r="H142" i="10"/>
  <c r="E142" i="10"/>
  <c r="F142" i="10"/>
  <c r="L142" i="10"/>
  <c r="G352" i="10"/>
  <c r="H352" i="10"/>
  <c r="E352" i="10"/>
  <c r="L352" i="10"/>
  <c r="F352" i="10"/>
  <c r="H18" i="10"/>
  <c r="E18" i="10"/>
  <c r="G18" i="10"/>
  <c r="F18" i="10"/>
  <c r="L18" i="10"/>
  <c r="G295" i="10"/>
  <c r="F295" i="10"/>
  <c r="L295" i="10"/>
  <c r="E295" i="10"/>
  <c r="H295" i="10"/>
  <c r="G100" i="10"/>
  <c r="F100" i="10"/>
  <c r="L100" i="10"/>
  <c r="E100" i="10"/>
  <c r="H100" i="10"/>
  <c r="E123" i="10"/>
  <c r="H123" i="10"/>
  <c r="F123" i="10"/>
  <c r="L123" i="10"/>
  <c r="G123" i="10"/>
  <c r="H379" i="10"/>
  <c r="E379" i="10"/>
  <c r="L379" i="10"/>
  <c r="F379" i="10"/>
  <c r="G379" i="10"/>
  <c r="L479" i="10"/>
  <c r="G479" i="10"/>
  <c r="F479" i="10"/>
  <c r="H479" i="10"/>
  <c r="E479" i="10"/>
  <c r="L219" i="10"/>
  <c r="E219" i="10"/>
  <c r="G219" i="10"/>
  <c r="F219" i="10"/>
  <c r="H219" i="10"/>
  <c r="H39" i="10"/>
  <c r="F39" i="10"/>
  <c r="E39" i="10"/>
  <c r="L39" i="10"/>
  <c r="G39" i="10"/>
  <c r="G309" i="10"/>
  <c r="L309" i="10"/>
  <c r="H309" i="10"/>
  <c r="F309" i="10"/>
  <c r="E309" i="10"/>
  <c r="L50" i="10"/>
  <c r="H50" i="10"/>
  <c r="F50" i="10"/>
  <c r="G50" i="10"/>
  <c r="E50" i="10"/>
  <c r="F467" i="10"/>
  <c r="E467" i="10"/>
  <c r="L467" i="10"/>
  <c r="H467" i="10"/>
  <c r="G467" i="10"/>
  <c r="L448" i="10"/>
  <c r="G448" i="10"/>
  <c r="F448" i="10"/>
  <c r="H448" i="10"/>
  <c r="E448" i="10"/>
  <c r="E129" i="10"/>
  <c r="F129" i="10"/>
  <c r="G129" i="10"/>
  <c r="L129" i="10"/>
  <c r="H129" i="10"/>
  <c r="L197" i="10"/>
  <c r="G197" i="10"/>
  <c r="F197" i="10"/>
  <c r="E197" i="10"/>
  <c r="H197" i="10"/>
  <c r="F326" i="10"/>
  <c r="G326" i="10"/>
  <c r="H326" i="10"/>
  <c r="L326" i="10"/>
  <c r="E326" i="10"/>
  <c r="G353" i="10"/>
  <c r="E353" i="10"/>
  <c r="F353" i="10"/>
  <c r="H353" i="10"/>
  <c r="L353" i="10"/>
  <c r="L154" i="10"/>
  <c r="G154" i="10"/>
  <c r="H154" i="10"/>
  <c r="F154" i="10"/>
  <c r="E154" i="10"/>
  <c r="H40" i="10"/>
  <c r="F40" i="10"/>
  <c r="G40" i="10"/>
  <c r="E40" i="10"/>
  <c r="L40" i="10"/>
  <c r="H28" i="10"/>
  <c r="G28" i="10"/>
  <c r="E28" i="10"/>
  <c r="F28" i="10"/>
  <c r="L28" i="10"/>
  <c r="G320" i="10"/>
  <c r="H320" i="10"/>
  <c r="E320" i="10"/>
  <c r="L320" i="10"/>
  <c r="F320" i="10"/>
  <c r="F405" i="10"/>
  <c r="L405" i="10"/>
  <c r="G405" i="10"/>
  <c r="H405" i="10"/>
  <c r="E405" i="10"/>
  <c r="G230" i="10"/>
  <c r="L230" i="10"/>
  <c r="H230" i="10"/>
  <c r="F230" i="10"/>
  <c r="E230" i="10"/>
  <c r="L301" i="10"/>
  <c r="H301" i="10"/>
  <c r="F301" i="10"/>
  <c r="E301" i="10"/>
  <c r="G301" i="10"/>
  <c r="F114" i="10"/>
  <c r="L114" i="10"/>
  <c r="G114" i="10"/>
  <c r="H114" i="10"/>
  <c r="E114" i="10"/>
  <c r="G60" i="10"/>
  <c r="F60" i="10"/>
  <c r="E60" i="10"/>
  <c r="H60" i="10"/>
  <c r="L60" i="10"/>
  <c r="L337" i="10"/>
  <c r="H337" i="10"/>
  <c r="F337" i="10"/>
  <c r="G337" i="10"/>
  <c r="E337" i="10"/>
  <c r="E241" i="10"/>
  <c r="F241" i="10"/>
  <c r="H241" i="10"/>
  <c r="G241" i="10"/>
  <c r="L241" i="10"/>
  <c r="H70" i="10"/>
  <c r="F70" i="10"/>
  <c r="E70" i="10"/>
  <c r="G70" i="10"/>
  <c r="L70" i="10"/>
  <c r="L355" i="10"/>
  <c r="H355" i="10"/>
  <c r="E355" i="10"/>
  <c r="G355" i="10"/>
  <c r="F355" i="10"/>
  <c r="E294" i="10"/>
  <c r="F294" i="10"/>
  <c r="H294" i="10"/>
  <c r="L294" i="10"/>
  <c r="G294" i="10"/>
  <c r="F424" i="10"/>
  <c r="G424" i="10"/>
  <c r="L424" i="10"/>
  <c r="H424" i="10"/>
  <c r="E424" i="10"/>
  <c r="G253" i="10"/>
  <c r="E253" i="10"/>
  <c r="F253" i="10"/>
  <c r="L253" i="10"/>
  <c r="H253" i="10"/>
  <c r="G198" i="10"/>
  <c r="H198" i="10"/>
  <c r="F198" i="10"/>
  <c r="E198" i="10"/>
  <c r="L198" i="10"/>
  <c r="F273" i="10"/>
  <c r="L273" i="10"/>
  <c r="G273" i="10"/>
  <c r="H273" i="10"/>
  <c r="E273" i="10"/>
  <c r="H88" i="10"/>
  <c r="F88" i="10"/>
  <c r="L88" i="10"/>
  <c r="E88" i="10"/>
  <c r="G88" i="10"/>
  <c r="F172" i="10"/>
  <c r="H172" i="10"/>
  <c r="L172" i="10"/>
  <c r="G172" i="10"/>
  <c r="E172" i="10"/>
  <c r="F71" i="10"/>
  <c r="L71" i="10"/>
  <c r="H71" i="10"/>
  <c r="E71" i="10"/>
  <c r="G71" i="10"/>
  <c r="L151" i="10"/>
  <c r="H151" i="10"/>
  <c r="G151" i="10"/>
  <c r="E151" i="10"/>
  <c r="F151" i="10"/>
  <c r="F394" i="10"/>
  <c r="E394" i="10"/>
  <c r="H394" i="10"/>
  <c r="L394" i="10"/>
  <c r="G394" i="10"/>
  <c r="L231" i="10"/>
  <c r="F231" i="10"/>
  <c r="H231" i="10"/>
  <c r="G231" i="10"/>
  <c r="E231" i="10"/>
  <c r="E364" i="10"/>
  <c r="H364" i="10"/>
  <c r="G364" i="10"/>
  <c r="F364" i="10"/>
  <c r="L364" i="10"/>
  <c r="G127" i="10"/>
  <c r="L127" i="10"/>
  <c r="F127" i="10"/>
  <c r="E127" i="10"/>
  <c r="H127" i="10"/>
  <c r="E130" i="10"/>
  <c r="H130" i="10"/>
  <c r="F130" i="10"/>
  <c r="G130" i="10"/>
  <c r="L130" i="10"/>
  <c r="H254" i="10"/>
  <c r="L254" i="10"/>
  <c r="F254" i="10"/>
  <c r="G254" i="10"/>
  <c r="E254" i="10"/>
  <c r="H79" i="10"/>
  <c r="E79" i="10"/>
  <c r="G79" i="10"/>
  <c r="L79" i="10"/>
  <c r="F79" i="10"/>
  <c r="H464" i="10"/>
  <c r="F464" i="10"/>
  <c r="G464" i="10"/>
  <c r="L464" i="10"/>
  <c r="E464" i="10"/>
  <c r="F53" i="10"/>
  <c r="L53" i="10"/>
  <c r="G53" i="10"/>
  <c r="E53" i="10"/>
  <c r="H53" i="10"/>
  <c r="F56" i="10"/>
  <c r="E56" i="10"/>
  <c r="G56" i="10"/>
  <c r="H56" i="10"/>
  <c r="L56" i="10"/>
  <c r="L441" i="10"/>
  <c r="E441" i="10"/>
  <c r="H441" i="10"/>
  <c r="G441" i="10"/>
  <c r="F441" i="10"/>
  <c r="L444" i="10"/>
  <c r="G444" i="10"/>
  <c r="F444" i="10"/>
  <c r="E444" i="10"/>
  <c r="H444" i="10"/>
  <c r="L208" i="10"/>
  <c r="F208" i="10"/>
  <c r="E208" i="10"/>
  <c r="G208" i="10"/>
  <c r="H208" i="10"/>
  <c r="F311" i="10"/>
  <c r="E311" i="10"/>
  <c r="L311" i="10"/>
  <c r="G311" i="10"/>
  <c r="H311" i="10"/>
  <c r="H163" i="10"/>
  <c r="E163" i="10"/>
  <c r="G163" i="10"/>
  <c r="L163" i="10"/>
  <c r="F163" i="10"/>
  <c r="F470" i="10"/>
  <c r="H470" i="10"/>
  <c r="L470" i="10"/>
  <c r="E470" i="10"/>
  <c r="G470" i="10"/>
  <c r="F474" i="10"/>
  <c r="G474" i="10"/>
  <c r="H474" i="10"/>
  <c r="L474" i="10"/>
  <c r="E474" i="10"/>
  <c r="E438" i="10"/>
  <c r="G438" i="10"/>
  <c r="H438" i="10"/>
  <c r="F438" i="10"/>
  <c r="L438" i="10"/>
  <c r="F134" i="10"/>
  <c r="G134" i="10"/>
  <c r="H134" i="10"/>
  <c r="E134" i="10"/>
  <c r="L134" i="10"/>
  <c r="H317" i="10"/>
  <c r="F317" i="10"/>
  <c r="E317" i="10"/>
  <c r="G317" i="10"/>
  <c r="L317" i="10"/>
  <c r="E159" i="10"/>
  <c r="G159" i="10"/>
  <c r="H159" i="10"/>
  <c r="L159" i="10"/>
  <c r="F159" i="10"/>
  <c r="E377" i="10"/>
  <c r="H377" i="10"/>
  <c r="F377" i="10"/>
  <c r="G377" i="10"/>
  <c r="L377" i="10"/>
  <c r="G78" i="10"/>
  <c r="H78" i="10"/>
  <c r="E78" i="10"/>
  <c r="F78" i="10"/>
  <c r="L78" i="10"/>
  <c r="G345" i="10"/>
  <c r="F345" i="10"/>
  <c r="E345" i="10"/>
  <c r="L345" i="10"/>
  <c r="H345" i="10"/>
  <c r="E446" i="10"/>
  <c r="G446" i="10"/>
  <c r="F446" i="10"/>
  <c r="L446" i="10"/>
  <c r="H446" i="10"/>
  <c r="F453" i="10"/>
  <c r="G453" i="10"/>
  <c r="E453" i="10"/>
  <c r="L453" i="10"/>
  <c r="H453" i="10"/>
  <c r="L360" i="10"/>
  <c r="G360" i="10"/>
  <c r="E360" i="10"/>
  <c r="F360" i="10"/>
  <c r="H360" i="10"/>
  <c r="D5" i="11"/>
  <c r="D11" i="11" s="1"/>
  <c r="Y3" i="7" l="1"/>
  <c r="Y7" i="7" s="1"/>
  <c r="D25" i="11"/>
  <c r="D27" i="11" s="1"/>
  <c r="D2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r>
          <rPr>
            <sz val="9"/>
            <color indexed="81"/>
            <rFont val="Tahoma"/>
            <family val="2"/>
          </rPr>
          <t xml:space="preserve">
</t>
        </r>
      </text>
    </comment>
    <comment ref="C13" authorId="0" shapeId="0" xr:uid="{00000000-0006-0000-0100-000002000000}">
      <text>
        <r>
          <rPr>
            <sz val="8"/>
            <color indexed="81"/>
            <rFont val="Tahoma"/>
            <family val="2"/>
          </rPr>
          <t>Per Customs and Border Patrol, this number could be the: 
 - Internal Revenue Service (IRS) Employer Identification Number (EIN): NN-NNNNNNN;
 - IRS EIN with suffix: NN-NNNNNNNXX;
 - Social Security Number (SSN): NNN-NN-NNNN; or
 - CBP assigned number: YYDDPP-NNNNN.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Golla</author>
    <author>Daniel Lieberman</author>
    <author>Lauren Flinn</author>
    <author>Cory Jemison</author>
    <author>Caswell, Helena</author>
    <author>Benjamin Eskin</author>
  </authors>
  <commentList>
    <comment ref="C13" authorId="0" shapeId="0" xr:uid="{00000000-0006-0000-0200-000001000000}">
      <text>
        <r>
          <rPr>
            <sz val="8"/>
            <color indexed="81"/>
            <rFont val="Tahoma"/>
            <family val="2"/>
          </rPr>
          <t>The transaction number is autopopulated.</t>
        </r>
      </text>
    </comment>
    <comment ref="D13" authorId="1" shapeId="0" xr:uid="{00000000-0006-0000-0200-000002000000}">
      <text>
        <r>
          <rPr>
            <sz val="8"/>
            <color rgb="FF000000"/>
            <rFont val="Tahoma"/>
            <family val="2"/>
          </rPr>
          <t>Enter the date for when the shipment entered the United States.</t>
        </r>
      </text>
    </comment>
    <comment ref="E13" authorId="0" shapeId="0" xr:uid="{00000000-0006-0000-0200-000003000000}">
      <text>
        <r>
          <rPr>
            <sz val="8"/>
            <color indexed="81"/>
            <rFont val="Tahoma"/>
            <family val="2"/>
          </rPr>
          <t xml:space="preserve">Select the country from which the shipment was imported.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F13" authorId="0" shapeId="0" xr:uid="{00000000-0006-0000-0200-000004000000}">
      <text>
        <r>
          <rPr>
            <sz val="8"/>
            <color indexed="81"/>
            <rFont val="Tahoma"/>
            <family val="2"/>
          </rPr>
          <t xml:space="preserve">Select the name of the chemical imported.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G13" authorId="0" shapeId="0" xr:uid="{00000000-0006-0000-0200-000005000000}">
      <text>
        <r>
          <rPr>
            <sz val="8"/>
            <color indexed="81"/>
            <rFont val="Tahoma"/>
            <family val="2"/>
          </rPr>
          <t xml:space="preserve">Enter the total quantity (kg) of the chemical imported.  </t>
        </r>
      </text>
    </comment>
    <comment ref="H13" authorId="0" shapeId="0" xr:uid="{00000000-0006-0000-0200-000006000000}">
      <text>
        <r>
          <rPr>
            <sz val="8"/>
            <color indexed="81"/>
            <rFont val="Tahoma"/>
            <family val="2"/>
          </rPr>
          <t>Enter the 10-digit commodity code of the chemical imported as it appears on Customs documentation.  
Refer to the Reference List for a list of commonly used commodity codes for class I chemicals.</t>
        </r>
      </text>
    </comment>
    <comment ref="I13" authorId="1" shapeId="0" xr:uid="{00000000-0006-0000-0200-000007000000}">
      <text>
        <r>
          <rPr>
            <sz val="8"/>
            <color indexed="81"/>
            <rFont val="Tahoma"/>
            <family val="2"/>
          </rPr>
          <t>Enter the name of the port where the shipment entered the United States.</t>
        </r>
      </text>
    </comment>
    <comment ref="J13" authorId="1" shapeId="0" xr:uid="{00000000-0006-0000-0200-000008000000}">
      <text>
        <r>
          <rPr>
            <sz val="8"/>
            <color indexed="81"/>
            <rFont val="Tahoma"/>
            <family val="2"/>
          </rPr>
          <t xml:space="preserve">Enter the Customs Entry Summary Number for the shipment.  This number identifies the specific shipment. The Customs Entry Summary Number is generally three (3) letters followed by nine (9) digits. </t>
        </r>
      </text>
    </comment>
    <comment ref="K13" authorId="0" shapeId="0" xr:uid="{00000000-0006-0000-0200-000009000000}">
      <text>
        <r>
          <rPr>
            <sz val="8"/>
            <color indexed="81"/>
            <rFont val="Tahoma"/>
            <family val="2"/>
          </rPr>
          <t>Enter the Importer Number of the shipment.  Your company's Importer Number as entered in Section 1 of this report will automatically populate for each transaction entered.  Revise the number if the Importer Number for the shipment is different from your company's Importer Number.
The number entered should have no dashes.</t>
        </r>
      </text>
    </comment>
    <comment ref="L13" authorId="1" shapeId="0" xr:uid="{00000000-0006-0000-0200-00000A000000}">
      <text>
        <r>
          <rPr>
            <sz val="8"/>
            <color indexed="81"/>
            <rFont val="Tahoma"/>
            <family val="2"/>
          </rPr>
          <t xml:space="preserve">Select the transaction type of the material. The transaction type can be New, Used, or Heels.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M13" authorId="0" shapeId="0" xr:uid="{00000000-0006-0000-0200-00000B000000}">
      <text>
        <r>
          <rPr>
            <sz val="8"/>
            <color indexed="81"/>
            <rFont val="Tahoma"/>
            <family val="2"/>
          </rPr>
          <t xml:space="preserve">Select the intended use of the material. </t>
        </r>
        <r>
          <rPr>
            <u/>
            <sz val="8"/>
            <color indexed="81"/>
            <rFont val="Tahoma"/>
            <family val="2"/>
          </rPr>
          <t>Note that the Transaction Type in Column L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Global Lab, Other Essential Uses (EU), In-House Transformation, 2nd Party Transformation, In-House Destruction, or 2nd Party Destruction.
 - If the material is </t>
        </r>
        <r>
          <rPr>
            <b/>
            <sz val="8"/>
            <color indexed="81"/>
            <rFont val="Tahoma"/>
            <family val="2"/>
          </rPr>
          <t>Used</t>
        </r>
        <r>
          <rPr>
            <sz val="8"/>
            <color indexed="81"/>
            <rFont val="Tahoma"/>
            <family val="2"/>
          </rPr>
          <t>, the intended use can be In-House Transformation, 2nd Party Transformation, In-House Destruction, 2nd Party Destruction, Halon Aircraft Bottles, or Other.
 - If the material is a</t>
        </r>
        <r>
          <rPr>
            <b/>
            <sz val="8"/>
            <color indexed="81"/>
            <rFont val="Tahoma"/>
            <family val="2"/>
          </rPr>
          <t xml:space="preserve"> Heel</t>
        </r>
        <r>
          <rPr>
            <sz val="8"/>
            <color indexed="81"/>
            <rFont val="Tahoma"/>
            <family val="2"/>
          </rPr>
          <t xml:space="preserve">, the intended use can be Included in Future Shipment, Transformation, Destruction, or Non-Emissive Use.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N13" authorId="2" shapeId="0" xr:uid="{00000000-0006-0000-0200-00000C000000}">
      <text>
        <r>
          <rPr>
            <sz val="8"/>
            <color indexed="81"/>
            <rFont val="Tahoma"/>
            <family val="2"/>
          </rPr>
          <t>Enter the date of the non-objection notice or acknowledgement letter issued by EPA for the shipment if the material imported is used and the intended use is not Aircraft Halon Bottles. Do not enter a date for Aircraft Halon Bottles.</t>
        </r>
      </text>
    </comment>
    <comment ref="S14" authorId="3" shapeId="0" xr:uid="{00000000-0006-0000-0200-00000D000000}">
      <text>
        <r>
          <rPr>
            <b/>
            <sz val="9"/>
            <color indexed="81"/>
            <rFont val="Tahoma"/>
            <family val="2"/>
          </rPr>
          <t>Cory Jemison:</t>
        </r>
        <r>
          <rPr>
            <sz val="9"/>
            <color indexed="81"/>
            <rFont val="Tahoma"/>
            <family val="2"/>
          </rPr>
          <t xml:space="preserve">
0=OK
1=Flag.</t>
        </r>
      </text>
    </comment>
    <comment ref="V15" authorId="4" shapeId="0" xr:uid="{00000000-0006-0000-0200-00000E000000}">
      <text>
        <r>
          <rPr>
            <b/>
            <sz val="9"/>
            <color indexed="81"/>
            <rFont val="Tahoma"/>
            <family val="2"/>
          </rPr>
          <t>Caswell, Helena:</t>
        </r>
        <r>
          <rPr>
            <sz val="9"/>
            <color indexed="81"/>
            <rFont val="Tahoma"/>
            <family val="2"/>
          </rPr>
          <t xml:space="preserve">
Check to ensure dates are only entered if Used and not Halon Aircraft Bottle</t>
        </r>
      </text>
    </comment>
    <comment ref="X15" authorId="3" shapeId="0" xr:uid="{00000000-0006-0000-0200-00000F000000}">
      <text>
        <r>
          <rPr>
            <b/>
            <sz val="9"/>
            <color indexed="81"/>
            <rFont val="Tahoma"/>
            <family val="2"/>
          </rPr>
          <t>Cory Jemison:</t>
        </r>
        <r>
          <rPr>
            <sz val="9"/>
            <color indexed="81"/>
            <rFont val="Tahoma"/>
            <family val="2"/>
          </rPr>
          <t xml:space="preserve">
If import of a chemical for other EU is identified in Section 2, the chemical must also be selected in Section 3 with the corresponding purpose selected </t>
        </r>
      </text>
    </comment>
    <comment ref="Y15" authorId="5" shapeId="0" xr:uid="{00000000-0006-0000-0200-000010000000}">
      <text>
        <r>
          <rPr>
            <b/>
            <sz val="9"/>
            <color indexed="81"/>
            <rFont val="Tahoma"/>
            <family val="2"/>
          </rPr>
          <t>Benjamin Eskin:</t>
        </r>
        <r>
          <rPr>
            <sz val="9"/>
            <color indexed="81"/>
            <rFont val="Tahoma"/>
            <family val="2"/>
          </rPr>
          <t xml:space="preserve">
If import of a chemical for second party transformation, second party destruction, or global lab is identified in Section 2, but the chemical isn't selected in Section 3 with the corresponding purpose, the user is notified with a warning message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Lieberman</author>
    <author>Emily Golla</author>
    <author>Cory Jemison</author>
    <author>Benjamin Eskin</author>
  </authors>
  <commentList>
    <comment ref="D13" authorId="0" shapeId="0" xr:uid="{00000000-0006-0000-0300-000001000000}">
      <text>
        <r>
          <rPr>
            <sz val="8"/>
            <color indexed="81"/>
            <rFont val="Tahoma"/>
            <family val="2"/>
          </rPr>
          <t xml:space="preserve">Select the chemical name from the dropdown list if the controlled substance was imported during the reporting period and subsequently shipped to a second party for transformation or destruction, or purchased by a company for lab use or other EU.  If the material was shipped to or purchased by more than one company, enter the chemical name in more than one row.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E13" authorId="1" shapeId="0" xr:uid="{00000000-0006-0000-0300-000002000000}">
      <text>
        <r>
          <rPr>
            <sz val="8"/>
            <color indexed="81"/>
            <rFont val="Tahoma"/>
            <family val="2"/>
          </rPr>
          <t>Enter the name of the company that received or purchased material during the quarter for transformation, destruction, global lab, or other EU.</t>
        </r>
      </text>
    </comment>
    <comment ref="F13" authorId="1" shapeId="0" xr:uid="{00000000-0006-0000-0300-000003000000}">
      <text>
        <r>
          <rPr>
            <sz val="8"/>
            <color indexed="81"/>
            <rFont val="Tahoma"/>
            <family val="2"/>
          </rPr>
          <t xml:space="preserve">Enter the quantity (kg) of the chemical shipped to or purchased by the recipient company during the reporting period.  </t>
        </r>
      </text>
    </comment>
    <comment ref="G13" authorId="1" shapeId="0" xr:uid="{00000000-0006-0000-0300-000004000000}">
      <text>
        <r>
          <rPr>
            <sz val="8"/>
            <color indexed="81"/>
            <rFont val="Tahoma"/>
            <family val="2"/>
          </rPr>
          <t>Identify whether the material will be (1) transformed (2) destroyed, (3) distributed for global lab, or (4) used for other essential uses.</t>
        </r>
      </text>
    </comment>
    <comment ref="K15" authorId="2" shapeId="0" xr:uid="{00000000-0006-0000-0300-000005000000}">
      <text>
        <r>
          <rPr>
            <b/>
            <sz val="9"/>
            <color indexed="81"/>
            <rFont val="Tahoma"/>
            <family val="2"/>
          </rPr>
          <t>Cory Jemison:</t>
        </r>
        <r>
          <rPr>
            <sz val="9"/>
            <color indexed="81"/>
            <rFont val="Tahoma"/>
            <family val="2"/>
          </rPr>
          <t xml:space="preserve">
If a chemical is selected in Section 3 with a purpose = global lab or other EU,  import of that chemical for global lab or other EU, accordingly, must also appear in Section 2. </t>
        </r>
      </text>
    </comment>
    <comment ref="L15" authorId="3" shapeId="0" xr:uid="{00000000-0006-0000-0300-000006000000}">
      <text>
        <r>
          <rPr>
            <b/>
            <sz val="9"/>
            <color indexed="81"/>
            <rFont val="Tahoma"/>
            <family val="2"/>
          </rPr>
          <t>Benjamin Eskin:</t>
        </r>
        <r>
          <rPr>
            <sz val="9"/>
            <color indexed="81"/>
            <rFont val="Tahoma"/>
            <family val="2"/>
          </rPr>
          <t xml:space="preserve">
If a chemical is selected in Section 3 with transformation or destruction selected as the purpose, but import of that chemical for second party transformation or second party destruction, accordingly isn't identified in Section 2 , the user is notified with a warning message.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H2" authorId="0" shapeId="0" xr:uid="{00000000-0006-0000-0600-000001000000}">
      <text>
        <r>
          <rPr>
            <b/>
            <sz val="9"/>
            <color indexed="81"/>
            <rFont val="Tahoma"/>
            <family val="2"/>
          </rPr>
          <t>Cory Jemison:</t>
        </r>
        <r>
          <rPr>
            <sz val="9"/>
            <color indexed="81"/>
            <rFont val="Tahoma"/>
            <family val="2"/>
          </rPr>
          <t xml:space="preserve">
Date Range uses this column for a vlookup with Reporting Quarter</t>
        </r>
      </text>
    </comment>
    <comment ref="L3" authorId="0" shapeId="0" xr:uid="{00000000-0006-0000-0600-000002000000}">
      <text>
        <r>
          <rPr>
            <b/>
            <sz val="9"/>
            <color indexed="81"/>
            <rFont val="Tahoma"/>
            <family val="2"/>
          </rPr>
          <t>Cory Jemison:</t>
        </r>
        <r>
          <rPr>
            <sz val="9"/>
            <color indexed="81"/>
            <rFont val="Tahoma"/>
            <family val="2"/>
          </rPr>
          <t xml:space="preserve">
Transaction Type</t>
        </r>
      </text>
    </comment>
    <comment ref="L4" authorId="0" shapeId="0" xr:uid="{00000000-0006-0000-0600-000003000000}">
      <text>
        <r>
          <rPr>
            <b/>
            <sz val="9"/>
            <color indexed="81"/>
            <rFont val="Tahoma"/>
            <family val="2"/>
          </rPr>
          <t>Cory Jemison:</t>
        </r>
        <r>
          <rPr>
            <sz val="9"/>
            <color indexed="81"/>
            <rFont val="Tahoma"/>
            <family val="2"/>
          </rPr>
          <t xml:space="preserve">
Named range. This range looked up based on the Transaction Type.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Cory Jemison</author>
    <author>Caswell, Helena</author>
  </authors>
  <commentList>
    <comment ref="C5" authorId="0" shapeId="0" xr:uid="{00000000-0006-0000-0700-000001000000}">
      <text>
        <r>
          <rPr>
            <b/>
            <sz val="9"/>
            <color indexed="81"/>
            <rFont val="Tahoma"/>
            <family val="2"/>
          </rPr>
          <t>Cory Jemison:</t>
        </r>
        <r>
          <rPr>
            <sz val="9"/>
            <color indexed="81"/>
            <rFont val="Tahoma"/>
            <family val="2"/>
          </rPr>
          <t xml:space="preserve">
A row is checked for completeness if a chemical is chosen in col F.</t>
        </r>
      </text>
    </comment>
    <comment ref="C6" authorId="1" shapeId="0" xr:uid="{00000000-0006-0000-0700-000002000000}">
      <text>
        <r>
          <rPr>
            <b/>
            <sz val="9"/>
            <color indexed="81"/>
            <rFont val="Tahoma"/>
            <family val="2"/>
          </rPr>
          <t>Caswell, Helena:</t>
        </r>
        <r>
          <rPr>
            <sz val="9"/>
            <color indexed="81"/>
            <rFont val="Tahoma"/>
            <family val="2"/>
          </rPr>
          <t xml:space="preserve">
Check to ensure dates are only entered if Used and not Halon Aircraft Bottle</t>
        </r>
      </text>
    </comment>
    <comment ref="C12" authorId="0" shapeId="0" xr:uid="{00000000-0006-0000-0700-000003000000}">
      <text>
        <r>
          <rPr>
            <b/>
            <sz val="9"/>
            <color indexed="81"/>
            <rFont val="Tahoma"/>
            <family val="2"/>
          </rPr>
          <t>Cory Jemison:</t>
        </r>
        <r>
          <rPr>
            <sz val="9"/>
            <color indexed="81"/>
            <rFont val="Tahoma"/>
            <family val="2"/>
          </rPr>
          <t xml:space="preserve">
This will appear as a 1 if it is left blank</t>
        </r>
      </text>
    </comment>
    <comment ref="C13" authorId="0" shapeId="0" xr:uid="{00000000-0006-0000-0700-000004000000}">
      <text>
        <r>
          <rPr>
            <b/>
            <sz val="9"/>
            <color indexed="81"/>
            <rFont val="Tahoma"/>
            <family val="2"/>
          </rPr>
          <t>Cory Jemison:</t>
        </r>
        <r>
          <rPr>
            <sz val="9"/>
            <color indexed="81"/>
            <rFont val="Tahoma"/>
            <family val="2"/>
          </rPr>
          <t xml:space="preserve">
A row is checked for completeness if a chemical is chosen in col D.</t>
        </r>
      </text>
    </comment>
    <comment ref="C15" authorId="0" shapeId="0" xr:uid="{00000000-0006-0000-0700-000005000000}">
      <text>
        <r>
          <rPr>
            <b/>
            <sz val="9"/>
            <color indexed="81"/>
            <rFont val="Tahoma"/>
            <family val="2"/>
          </rPr>
          <t>Cory Jemison:</t>
        </r>
        <r>
          <rPr>
            <sz val="9"/>
            <color indexed="81"/>
            <rFont val="Tahoma"/>
            <family val="2"/>
          </rPr>
          <t xml:space="preserve">
If import of a chemical for global lab or other EU is identified in Section 2, the chemical must also be selected in Section 3 with the corresponding purpose selected </t>
        </r>
      </text>
    </comment>
    <comment ref="C19" authorId="0" shapeId="0" xr:uid="{00000000-0006-0000-0700-000006000000}">
      <text>
        <r>
          <rPr>
            <b/>
            <sz val="9"/>
            <color indexed="81"/>
            <rFont val="Tahoma"/>
            <family val="2"/>
          </rPr>
          <t>Cory Jemison:</t>
        </r>
        <r>
          <rPr>
            <sz val="9"/>
            <color indexed="81"/>
            <rFont val="Tahoma"/>
            <family val="2"/>
          </rPr>
          <t xml:space="preserve">
Warning check: If import of a chemical for second party transformation, second party destruction, or global lab is identified in Section 2, but the chemical isn't selected in Section 3 with the corresponding purpose, the user is notified with a warning message</t>
        </r>
      </text>
    </comment>
    <comment ref="C20" authorId="0" shapeId="0" xr:uid="{00000000-0006-0000-0700-000007000000}">
      <text>
        <r>
          <rPr>
            <b/>
            <sz val="9"/>
            <color indexed="81"/>
            <rFont val="Tahoma"/>
            <family val="2"/>
          </rPr>
          <t>Cory Jemison:</t>
        </r>
        <r>
          <rPr>
            <sz val="9"/>
            <color indexed="81"/>
            <rFont val="Tahoma"/>
            <family val="2"/>
          </rPr>
          <t xml:space="preserve">
Just a warning check so it does not get incorporated into the overall Section 3 Error Check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B1" authorId="0" shapeId="0" xr:uid="{00000000-0006-0000-08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U1" authorId="0" shapeId="0" xr:uid="{00000000-0006-0000-0800-000002000000}">
      <text>
        <r>
          <rPr>
            <b/>
            <sz val="9"/>
            <color indexed="81"/>
            <rFont val="Tahoma"/>
            <family val="2"/>
          </rPr>
          <t>Cory Jemison:</t>
        </r>
        <r>
          <rPr>
            <sz val="9"/>
            <color indexed="81"/>
            <rFont val="Tahoma"/>
            <family val="2"/>
          </rPr>
          <t xml:space="preserve">
Used for export to CSV</t>
        </r>
      </text>
    </comment>
    <comment ref="B511" authorId="0" shapeId="0" xr:uid="{00000000-0006-0000-0800-000003000000}">
      <text>
        <r>
          <rPr>
            <b/>
            <sz val="9"/>
            <color indexed="81"/>
            <rFont val="Tahoma"/>
            <family val="2"/>
          </rPr>
          <t>Cory Jemison:</t>
        </r>
        <r>
          <rPr>
            <sz val="9"/>
            <color indexed="81"/>
            <rFont val="Tahoma"/>
            <family val="2"/>
          </rPr>
          <t xml:space="preserve">
Used for Export to CSV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Lieberman</author>
    <author>Emily Golla</author>
  </authors>
  <commentList>
    <comment ref="E2" authorId="0" shapeId="0" xr:uid="{00000000-0006-0000-0A00-000001000000}">
      <text>
        <r>
          <rPr>
            <sz val="8"/>
            <color indexed="81"/>
            <rFont val="Tahoma"/>
            <family val="2"/>
          </rPr>
          <t>Select the transaction type of the shipment. The transaction type can be New, Used, or Heels.
Heels should only be reported at the end of the year (i.e., on Q4 reports).</t>
        </r>
      </text>
    </comment>
    <comment ref="F2" authorId="1" shapeId="0" xr:uid="{00000000-0006-0000-0A00-000002000000}">
      <text>
        <r>
          <rPr>
            <sz val="8"/>
            <color indexed="81"/>
            <rFont val="Tahoma"/>
            <family val="2"/>
          </rPr>
          <t xml:space="preserve">Select the intended use for the material.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or None Apply.
 - If the material is </t>
        </r>
        <r>
          <rPr>
            <b/>
            <sz val="8"/>
            <color indexed="81"/>
            <rFont val="Tahoma"/>
            <family val="2"/>
          </rPr>
          <t>Used</t>
        </r>
        <r>
          <rPr>
            <sz val="8"/>
            <color indexed="81"/>
            <rFont val="Tahoma"/>
            <family val="2"/>
          </rPr>
          <t>, the intended use can be Transformation, Destruction, or Other.
 - If the material is a</t>
        </r>
        <r>
          <rPr>
            <b/>
            <sz val="8"/>
            <color indexed="81"/>
            <rFont val="Tahoma"/>
            <family val="2"/>
          </rPr>
          <t xml:space="preserve"> Heel</t>
        </r>
        <r>
          <rPr>
            <sz val="8"/>
            <color indexed="81"/>
            <rFont val="Tahoma"/>
            <family val="2"/>
          </rPr>
          <t>, the intended use can be  Included in Future Shipment, Transformation, Destruction. or Non-Emissive Use.</t>
        </r>
      </text>
    </comment>
  </commentList>
</comments>
</file>

<file path=xl/sharedStrings.xml><?xml version="1.0" encoding="utf-8"?>
<sst xmlns="http://schemas.openxmlformats.org/spreadsheetml/2006/main" count="1399" uniqueCount="485">
  <si>
    <t>Stratospheric Ozone Protection Program</t>
  </si>
  <si>
    <t>U.S. Environmental Protection Agency</t>
  </si>
  <si>
    <t xml:space="preserve">Section 1: Report Identification Information </t>
  </si>
  <si>
    <t>Instructions</t>
  </si>
  <si>
    <t>Chemical Name</t>
  </si>
  <si>
    <t>Selection</t>
  </si>
  <si>
    <t>kg</t>
  </si>
  <si>
    <t>Recipient Company Name</t>
  </si>
  <si>
    <t>Quantity</t>
  </si>
  <si>
    <t>Purpose</t>
  </si>
  <si>
    <t>Text</t>
  </si>
  <si>
    <t>Company A</t>
  </si>
  <si>
    <t>Transformation</t>
  </si>
  <si>
    <t>Submission Type</t>
  </si>
  <si>
    <t>Reporting Year:</t>
  </si>
  <si>
    <t>Reporting Year</t>
  </si>
  <si>
    <t>Reporting Quarter</t>
  </si>
  <si>
    <t>Submission Type:</t>
  </si>
  <si>
    <t>Reporting Quarter:</t>
  </si>
  <si>
    <t>Original Submission</t>
  </si>
  <si>
    <t>Re-Submittal</t>
  </si>
  <si>
    <t>Destruction</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</si>
  <si>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</si>
  <si>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</si>
  <si>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</si>
  <si>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</si>
  <si>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Section 2: Import Transaction Data</t>
  </si>
  <si>
    <t>Transaction Number</t>
  </si>
  <si>
    <t>Number</t>
  </si>
  <si>
    <t>Source Country</t>
  </si>
  <si>
    <t>Date of Import</t>
  </si>
  <si>
    <t>Customs Entry Summary Number</t>
  </si>
  <si>
    <t>Transaction Type</t>
  </si>
  <si>
    <t>Port of Entry into the United States</t>
  </si>
  <si>
    <t>Commodity Code</t>
  </si>
  <si>
    <t>Date</t>
  </si>
  <si>
    <t>Import Totals</t>
  </si>
  <si>
    <t>Gross Imports</t>
  </si>
  <si>
    <t xml:space="preserve">In-House Transformation </t>
  </si>
  <si>
    <t xml:space="preserve">In-House Destruction </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</si>
  <si>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</si>
  <si>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</si>
  <si>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</si>
  <si>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</si>
  <si>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</si>
  <si>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</si>
  <si>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</si>
  <si>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</si>
  <si>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</si>
  <si>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</si>
  <si>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</si>
  <si>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</si>
  <si>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</si>
  <si>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</si>
  <si>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</si>
  <si>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</si>
  <si>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</si>
  <si>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</si>
  <si>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</si>
  <si>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</si>
  <si>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</si>
  <si>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</si>
  <si>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</si>
  <si>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</si>
  <si>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</si>
  <si>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</si>
  <si>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</si>
  <si>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</si>
  <si>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</si>
  <si>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</si>
  <si>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</si>
  <si>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</si>
  <si>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</si>
  <si>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</si>
  <si>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</si>
  <si>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</si>
  <si>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</si>
  <si>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</si>
  <si>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</si>
  <si>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</si>
  <si>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</si>
  <si>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</si>
  <si>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</si>
  <si>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</si>
  <si>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</si>
  <si>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</si>
  <si>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</si>
  <si>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</si>
  <si>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</si>
  <si>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</si>
  <si>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</si>
  <si>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</si>
  <si>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</si>
  <si>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</si>
  <si>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</si>
  <si>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</si>
  <si>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</si>
  <si>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</si>
  <si>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</si>
  <si>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</si>
  <si>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</si>
  <si>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</si>
  <si>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</si>
  <si>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</si>
  <si>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</si>
  <si>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</si>
  <si>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</si>
  <si>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</si>
  <si>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</si>
  <si>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</si>
  <si>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</si>
  <si>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</si>
  <si>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</si>
  <si>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</si>
  <si>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</si>
  <si>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</si>
  <si>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</si>
  <si>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</si>
  <si>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</si>
  <si>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</si>
  <si>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</si>
  <si>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</si>
  <si>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</si>
  <si>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</si>
  <si>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</si>
  <si>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</si>
  <si>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</si>
  <si>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</si>
  <si>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</si>
  <si>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</si>
  <si>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</si>
  <si>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</si>
  <si>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</si>
  <si>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</si>
  <si>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</si>
  <si>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</si>
  <si>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</si>
  <si>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</si>
  <si>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</si>
  <si>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</si>
  <si>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</si>
  <si>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</si>
  <si>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</si>
  <si>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</si>
  <si>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</si>
  <si>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</si>
  <si>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</si>
  <si>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</si>
  <si>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</si>
  <si>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</si>
  <si>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</si>
  <si>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</si>
  <si>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</si>
  <si>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</si>
  <si>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</si>
  <si>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</si>
  <si>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</si>
  <si>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</si>
  <si>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</si>
  <si>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</si>
  <si>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</si>
  <si>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</si>
  <si>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</si>
  <si>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</si>
  <si>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</si>
  <si>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</si>
  <si>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</si>
  <si>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</si>
  <si>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</si>
  <si>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</si>
  <si>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</si>
  <si>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</si>
  <si>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</si>
  <si>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</si>
  <si>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</si>
  <si>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</si>
  <si>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</si>
  <si>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</si>
  <si>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</si>
  <si>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</si>
  <si>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</si>
  <si>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</si>
  <si>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</si>
  <si>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</si>
  <si>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</si>
  <si>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</si>
  <si>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</si>
  <si>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</si>
  <si>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</si>
  <si>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</si>
  <si>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</si>
  <si>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</si>
  <si>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</si>
  <si>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</si>
  <si>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</si>
  <si>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</si>
  <si>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</si>
  <si>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</si>
  <si>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</si>
  <si>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</si>
  <si>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</si>
  <si>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</si>
  <si>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</si>
  <si>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</si>
  <si>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</si>
  <si>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</si>
  <si>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</si>
  <si>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</si>
  <si>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</si>
  <si>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</si>
  <si>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</si>
  <si>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</si>
  <si>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</si>
  <si>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</si>
  <si>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</si>
  <si>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</si>
  <si>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</si>
  <si>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</si>
  <si>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</si>
  <si>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</si>
  <si>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</si>
  <si>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</si>
  <si>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</si>
  <si>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</si>
  <si>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</si>
  <si>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</si>
  <si>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</si>
  <si>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</si>
  <si>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</si>
  <si>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</si>
  <si>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Quantity Imported</t>
  </si>
  <si>
    <t>Other</t>
  </si>
  <si>
    <t>Total Quantity of Chemical Imported</t>
  </si>
  <si>
    <t>abc123456789</t>
  </si>
  <si>
    <t>Miami, FL</t>
  </si>
  <si>
    <t>New</t>
  </si>
  <si>
    <t>Heels</t>
  </si>
  <si>
    <t>Intended Use</t>
  </si>
  <si>
    <t xml:space="preserve">Intended Uses_New </t>
  </si>
  <si>
    <t xml:space="preserve">Intended Uses_Used </t>
  </si>
  <si>
    <t xml:space="preserve">Intended Uses_Heels </t>
  </si>
  <si>
    <t xml:space="preserve">Non-Emissive Use </t>
  </si>
  <si>
    <t>Future Shipment</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</si>
  <si>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</si>
  <si>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</si>
  <si>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</si>
  <si>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</si>
  <si>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</si>
  <si>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</si>
  <si>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</si>
  <si>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</si>
  <si>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</si>
  <si>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</si>
  <si>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</si>
  <si>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</si>
  <si>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</si>
  <si>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</si>
  <si>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</si>
  <si>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</si>
  <si>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</si>
  <si>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</si>
  <si>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</si>
  <si>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</si>
  <si>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</si>
  <si>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</si>
  <si>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</si>
  <si>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</si>
  <si>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</si>
  <si>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</si>
  <si>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</si>
  <si>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</si>
  <si>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</si>
  <si>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</si>
  <si>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</si>
  <si>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</si>
  <si>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</si>
  <si>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</si>
  <si>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</si>
  <si>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</si>
  <si>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</si>
  <si>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</si>
  <si>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</si>
  <si>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</si>
  <si>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</si>
  <si>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</si>
  <si>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</si>
  <si>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</si>
  <si>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</si>
  <si>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</si>
  <si>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</si>
  <si>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</si>
  <si>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</si>
  <si>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</si>
  <si>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</si>
  <si>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</si>
  <si>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</si>
  <si>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</si>
  <si>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</si>
  <si>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</si>
  <si>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</si>
  <si>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</si>
  <si>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</si>
  <si>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</si>
  <si>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Section 3</t>
  </si>
  <si>
    <t>Sec2 2nd party trans/destruction reflected in Sec 3?</t>
  </si>
  <si>
    <t>Complete?</t>
  </si>
  <si>
    <t>Date Range</t>
  </si>
  <si>
    <t>Quarter Start Month</t>
  </si>
  <si>
    <t>Checks</t>
  </si>
  <si>
    <t>Date Range Check</t>
  </si>
  <si>
    <t>Row Completed?</t>
  </si>
  <si>
    <t>Used</t>
  </si>
  <si>
    <t>NewIntendedUses</t>
  </si>
  <si>
    <t>UsedIntendedUses</t>
  </si>
  <si>
    <t>HeelsIntendedUses</t>
  </si>
  <si>
    <t>Importer Number:</t>
  </si>
  <si>
    <t>ImporterCol</t>
  </si>
  <si>
    <t>Sec 2 Inclusion</t>
  </si>
  <si>
    <t>Completeness check</t>
  </si>
  <si>
    <t>Column Set</t>
  </si>
  <si>
    <t>Valid Chem</t>
  </si>
  <si>
    <t>Valid Country</t>
  </si>
  <si>
    <t>FOR REFERENCE ONLY</t>
  </si>
  <si>
    <t>ActiveRow?</t>
  </si>
  <si>
    <t>Section 3 Quantity</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</si>
  <si>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</si>
  <si>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</si>
  <si>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</si>
  <si>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</si>
  <si>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</si>
  <si>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Intended Uses - If Transaction Type = New </t>
  </si>
  <si>
    <t xml:space="preserve">Intended Uses - If Transaction Type = Used </t>
  </si>
  <si>
    <t xml:space="preserve">Intended Uses - If Transaction Type = Heels </t>
  </si>
  <si>
    <t xml:space="preserve">Source Country </t>
  </si>
  <si>
    <t>CFC-11</t>
  </si>
  <si>
    <t>Global Lab</t>
  </si>
  <si>
    <t>CFC-12</t>
  </si>
  <si>
    <t>Other EU</t>
  </si>
  <si>
    <t>CFC-13</t>
  </si>
  <si>
    <t>Aircraft Halon Bottles</t>
  </si>
  <si>
    <t>CFC-111</t>
  </si>
  <si>
    <t>CFC-112</t>
  </si>
  <si>
    <t>CFC-113</t>
  </si>
  <si>
    <t>CFC-114</t>
  </si>
  <si>
    <t>CFC-115</t>
  </si>
  <si>
    <t>CFC-211</t>
  </si>
  <si>
    <t>CFC-212</t>
  </si>
  <si>
    <t>CFC-213</t>
  </si>
  <si>
    <t>CFC-214</t>
  </si>
  <si>
    <t>CFC-215</t>
  </si>
  <si>
    <t>CFC-216</t>
  </si>
  <si>
    <t>CFC-217</t>
  </si>
  <si>
    <t>Halon 1202</t>
  </si>
  <si>
    <t>Halon 1211</t>
  </si>
  <si>
    <t>Halon 1301</t>
  </si>
  <si>
    <t>Halon 2402</t>
  </si>
  <si>
    <t>CBM</t>
  </si>
  <si>
    <t>CCL4</t>
  </si>
  <si>
    <t>CH3CCL3</t>
  </si>
  <si>
    <t>HBFCs</t>
  </si>
  <si>
    <t>Class I Chemical</t>
  </si>
  <si>
    <t>Shipment Importer Number</t>
  </si>
  <si>
    <t>Class I Chemicals</t>
  </si>
  <si>
    <t>Class I Chem List</t>
  </si>
  <si>
    <t>Class I Importer Quarterly Report</t>
  </si>
  <si>
    <t>In-House Trans</t>
  </si>
  <si>
    <t>In-House Dest</t>
  </si>
  <si>
    <t>2nd Party Trans</t>
  </si>
  <si>
    <t>2nd Party Dest</t>
  </si>
  <si>
    <t/>
  </si>
  <si>
    <t>Lab/EU in Section 3, also in Section 2?</t>
  </si>
  <si>
    <t>2ndParty in Section 3</t>
  </si>
  <si>
    <t>Sec 2 Inclusion TransDestr</t>
  </si>
  <si>
    <t>Sec 3 reflected in Sec 2? (Trans/Dest)</t>
  </si>
  <si>
    <t>Section 3: Shipment/Sales Data</t>
  </si>
  <si>
    <r>
      <t xml:space="preserve">Identify the recipient company(s) of the material imported for second party transformation, second party destruction, global lab, and/or other essential uses (EU), and the amount shipped to or purchased by each company during the quarter. 
</t>
    </r>
    <r>
      <rPr>
        <b/>
        <i/>
        <sz val="10"/>
        <color theme="1"/>
        <rFont val="Calibri"/>
        <family val="2"/>
        <scheme val="minor"/>
      </rPr>
      <t/>
    </r>
  </si>
  <si>
    <t>Check Type</t>
  </si>
  <si>
    <t>Error</t>
  </si>
  <si>
    <t>Warning</t>
  </si>
  <si>
    <t>Row #</t>
  </si>
  <si>
    <t>Sec2End</t>
  </si>
  <si>
    <t>Sec3Start</t>
  </si>
  <si>
    <t>Sec3End</t>
  </si>
  <si>
    <t>MaxTempRow</t>
  </si>
  <si>
    <t>Sec3PasteRow</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</si>
  <si>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</si>
  <si>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Hong Kong</t>
  </si>
  <si>
    <t>British Virgin Islands</t>
  </si>
  <si>
    <t>Tahiti</t>
  </si>
  <si>
    <t>Class I Importer Quarterly Report (Sec 82.13)</t>
  </si>
  <si>
    <t>2903.77.0020</t>
  </si>
  <si>
    <t>Date for CSV Title</t>
  </si>
  <si>
    <t>Form Name for CSV Title</t>
  </si>
  <si>
    <t xml:space="preserve">Second Party Transformation </t>
  </si>
  <si>
    <t xml:space="preserve">Second Party Destruction </t>
  </si>
  <si>
    <t>ValidTransaction Type</t>
  </si>
  <si>
    <t>Valid Intended Use</t>
  </si>
  <si>
    <t>Valid Transaction Type</t>
  </si>
  <si>
    <t>Valid Purpose</t>
  </si>
  <si>
    <t>As a reminder, a copy of the transformation verification, destruction verification, or essential use certification from each second party for whom material was imported must be provided to EPA along with the submission of this report.</t>
  </si>
  <si>
    <t>https://www.epa.gov/ods-phaseout/ods-recordkeeping-and-reporting</t>
  </si>
  <si>
    <t xml:space="preserve">Name of the Class I Chemical Imported </t>
  </si>
  <si>
    <t>Quantity of the Class I Chemical Imported</t>
  </si>
  <si>
    <t>EPA Form #5900-150</t>
  </si>
  <si>
    <t>Date of Non-Objection Notice or Acknowledgement Letter</t>
  </si>
  <si>
    <r>
      <t xml:space="preserve">In the table below, enter data for each import transaction containing a class I controlled substance that took place during the reporting period.  If no controlled substances were imported, the table may be left blank. For all controlled substances that are imported, all fields are required unless otherwise indicated. As a reminder, if material was imported for </t>
    </r>
    <r>
      <rPr>
        <b/>
        <i/>
        <sz val="10"/>
        <color theme="1"/>
        <rFont val="Calibri"/>
        <family val="2"/>
        <scheme val="minor"/>
      </rPr>
      <t>global lab, other essential uses (EU), second party transformation, or second party destruction</t>
    </r>
    <r>
      <rPr>
        <i/>
        <sz val="10"/>
        <color theme="1"/>
        <rFont val="Calibri"/>
        <family val="2"/>
        <scheme val="minor"/>
      </rPr>
      <t xml:space="preserve">, a copy of the transformation verification, destruction verification, and/or essential use certification from each company for whom material was imported must be provided to EPA along with the submission of this report.
</t>
    </r>
  </si>
  <si>
    <t>2903.77.0010</t>
  </si>
  <si>
    <t>2903.77.0050</t>
  </si>
  <si>
    <t>2903.77.0030</t>
  </si>
  <si>
    <t>2903.77.0040</t>
  </si>
  <si>
    <t>2903.77.0080</t>
  </si>
  <si>
    <t>3824.71.0100</t>
  </si>
  <si>
    <t>2903.14.0000</t>
  </si>
  <si>
    <t>2903.76.0010</t>
  </si>
  <si>
    <t>2903.76.0050</t>
  </si>
  <si>
    <t>2903.39.1520</t>
  </si>
  <si>
    <t>2903.19.6010</t>
  </si>
  <si>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</si>
  <si>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</si>
  <si>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 xml:space="preserve">The table below lists the valid transaction types that may be used when entering data into Section 2 of this form. </t>
    </r>
  </si>
  <si>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</si>
  <si>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</si>
  <si>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t>NOT CURRENTLY USED</t>
  </si>
  <si>
    <t>2903.79.1000</t>
  </si>
  <si>
    <t>3824.72.0000</t>
  </si>
  <si>
    <t>3824.73.0000</t>
  </si>
  <si>
    <t>3824.75.0000</t>
  </si>
  <si>
    <t>3824.76.0000</t>
  </si>
  <si>
    <t>Autopopulated</t>
  </si>
  <si>
    <t>x</t>
  </si>
  <si>
    <r>
      <rPr>
        <b/>
        <i/>
        <sz val="10"/>
        <rFont val="Calibri"/>
        <family val="2"/>
        <scheme val="minor"/>
      </rPr>
      <t xml:space="preserve">Commodity Code List: </t>
    </r>
    <r>
      <rPr>
        <i/>
        <sz val="10"/>
        <rFont val="Calibri"/>
        <family val="2"/>
        <scheme val="minor"/>
      </rPr>
      <t xml:space="preserve">The table below lists the commonly used class I commodity codes that may be used when entering data into Section 2 of this form.  A complete list of commodity codes can be found in the </t>
    </r>
    <r>
      <rPr>
        <i/>
        <sz val="10"/>
        <color theme="10"/>
        <rFont val="Calibri"/>
        <family val="2"/>
        <scheme val="minor"/>
      </rPr>
      <t>Official Harmonized Tariff Schedule.</t>
    </r>
  </si>
  <si>
    <t>Class I Commodity Codes/Description</t>
  </si>
  <si>
    <t>Dichlorotetrafluoroethane (CFC-114)</t>
  </si>
  <si>
    <t>Monochloropentafluoroethane (CFC-115)</t>
  </si>
  <si>
    <t>Other CFCs</t>
  </si>
  <si>
    <t>Bromotrifluoromethane (Halon 1301)</t>
  </si>
  <si>
    <t>Carbon tetrachloride</t>
  </si>
  <si>
    <t>Methylchloroform (1,1,1-Trichloroethane)</t>
  </si>
  <si>
    <t>Bromochloromethane (CBM)</t>
  </si>
  <si>
    <t>Trichlorofluoromethane (CFC-11)</t>
  </si>
  <si>
    <t>Trichlorotrifluoroethanes (CFC-113)</t>
  </si>
  <si>
    <t>Dichlorodifluoromethane (CFC-12)</t>
  </si>
  <si>
    <t>Mixtures containing chlorofluorocarbons (CFCs)</t>
  </si>
  <si>
    <t>Bromochlorodifluoromethane (Halon 1211) and dibromotetrafluoroethanes (Halon 2402)</t>
  </si>
  <si>
    <t>Mixtures containing bromochlorodifluoromethane (Halon 1211),
bromotrifluoromethane (Halon 1301), or dibromotetrafluoroethanes (Halon 2402)</t>
  </si>
  <si>
    <t>Mixtures containing hydrobromofluorocarbons (HBFCs)</t>
  </si>
  <si>
    <t>Mixtures containing carbon tetrachloride</t>
  </si>
  <si>
    <t>Mixtures containing 1,1,1-trichloroethane (methyl chloroform)</t>
  </si>
  <si>
    <t>MaxRow</t>
  </si>
  <si>
    <t>New Imports (kg)</t>
  </si>
  <si>
    <t>Total Used Imports (kg)</t>
  </si>
  <si>
    <t>Total Heel Imports (kg)</t>
  </si>
  <si>
    <t xml:space="preserve">   Date Prepared:</t>
  </si>
  <si>
    <t>Bermuda</t>
  </si>
  <si>
    <t>Bolivia (Plurinational State of)</t>
  </si>
  <si>
    <t>European Union</t>
  </si>
  <si>
    <t>Holy See</t>
  </si>
  <si>
    <t>Montenegro</t>
  </si>
  <si>
    <t>North Korea (Democratic People's Republic of Korea)</t>
  </si>
  <si>
    <t>San Marino</t>
  </si>
  <si>
    <t>Somalia (Federal Republic of)</t>
  </si>
  <si>
    <t>Cote d'Ivoire</t>
  </si>
  <si>
    <t>Non-Emissive Use</t>
  </si>
  <si>
    <t>DateWanted?</t>
  </si>
  <si>
    <t>Date Wanted?</t>
  </si>
  <si>
    <t xml:space="preserve">Complete this form by filling in the data fields that are highlighted in blue.  Guidance on how to complete individual data fields are provided in comment bubbles. Use the arrows to navigate between the tabs. Once completed, use the 'prepare submission' button on the Summary tab to generate your CSV file.  </t>
  </si>
  <si>
    <t>3</t>
  </si>
  <si>
    <t>sdf</t>
  </si>
  <si>
    <t>EU in Section3</t>
  </si>
  <si>
    <t>EU in Section 2, also in Section 3?</t>
  </si>
  <si>
    <r>
      <rPr>
        <b/>
        <i/>
        <sz val="10"/>
        <color theme="1"/>
        <rFont val="Calibri"/>
        <family val="2"/>
        <scheme val="minor"/>
      </rPr>
      <t>Note:</t>
    </r>
    <r>
      <rPr>
        <i/>
        <sz val="10"/>
        <color theme="1"/>
        <rFont val="Calibri"/>
        <family val="2"/>
        <scheme val="minor"/>
      </rPr>
      <t xml:space="preserve"> Due to a potential time lag between the date of import and the date of shipment, it is recognized that for a given quarter the information in Section 3 may not match the information reported in Section 2 for second party transformation, second party destruction, and global lab; however, it is expected that all material imported for second party transformation, second party destruction, and global lab will eventually be shipped to a second party and must be reported as such in the applicable quarterly report. </t>
    </r>
  </si>
  <si>
    <t>1112221112</t>
  </si>
  <si>
    <t>dsfgsdfg</t>
  </si>
  <si>
    <t>1234323434</t>
  </si>
  <si>
    <t>Fdsgsdfg</t>
  </si>
  <si>
    <t>Last Updated: April 2020</t>
  </si>
  <si>
    <t>4</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</si>
  <si>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</si>
  <si>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
        <rFont val="Calibri"/>
        <family val="2"/>
        <scheme val="minor"/>
      </rPr>
      <t xml:space="preserve"> </t>
    </r>
    <r>
      <rPr>
        <i/>
        <sz val="10"/>
        <color theme="1"/>
        <rFont val="Calibri"/>
        <family val="2"/>
        <scheme val="minor"/>
      </rPr>
      <t>Reference List</t>
    </r>
    <r>
      <rPr>
        <sz val="10"/>
        <color theme="1"/>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</si>
  <si>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</si>
  <si>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This collection of information is approved by OMB under the Paperwork Reduction Act, 44 U.S.C. 3501 et seq. (OMB Control No. 2060-0170).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4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</si>
  <si>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 xml:space="preserve">U.S. Environmental Protection Agency       </t>
  </si>
  <si>
    <t>OMB Control #: 2060-0170</t>
  </si>
  <si>
    <t>Version 5.0</t>
  </si>
  <si>
    <t>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</si>
</sst>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8"/>
      <color theme="1"/>
      <name val="Arial"/>
      <family val="2"/>
    </font>
    <font>
      <sz val="10"/>
      <color rgb="FFFF0000"/>
      <name val="Calibri"/>
      <family val="2"/>
      <scheme val="minor"/>
    </font>
    <font>
      <sz val="11"/>
      <color theme="0" tint="-4.9989318521683403E-2"/>
      <name val="Calibri"/>
      <family val="2"/>
      <scheme val="minor"/>
    </font>
    <font>
      <b/>
      <sz val="10"/>
      <color indexed="8"/>
      <name val="Calibri"/>
      <family val="2"/>
      <scheme val="minor"/>
    </font>
    <font>
      <b/>
      <i/>
      <sz val="10"/>
      <color theme="1"/>
      <name val="Calibri"/>
      <family val="2"/>
      <scheme val="minor"/>
    </font>
    <font>
      <sz val="10"/>
      <name val="Arial"/>
      <family val="2"/>
    </font>
    <font>
      <i/>
      <sz val="10"/>
      <color theme="10"/>
      <name val="Calibri"/>
      <family val="2"/>
      <scheme val="minor"/>
    </font>
    <font>
      <i/>
      <sz val="10"/>
      <name val="Calibri"/>
      <family val="2"/>
      <scheme val="minor"/>
    </font>
    <font>
      <b/>
      <i/>
      <sz val="10"/>
      <name val="Calibri"/>
      <family val="2"/>
      <scheme val="minor"/>
    </font>
    <font>
      <u/>
      <sz val="10"/>
      <color theme="10"/>
      <name val="Calibri"/>
      <family val="2"/>
      <scheme val="minor"/>
    </font>
    <font>
      <u/>
      <sz val="8"/>
      <color indexed="81"/>
      <name val="Tahoma"/>
      <family val="2"/>
    </font>
    <font>
      <i/>
      <sz val="10"/>
      <color theme="0"/>
      <name val="Calibri"/>
      <family val="2"/>
      <scheme val="minor"/>
    </font>
    <font>
      <sz val="11"/>
      <color theme="1"/>
      <name val="Calibri"/>
      <family val="2"/>
      <scheme val="minor"/>
    </font>
    <font>
      <sz val="13"/>
      <color theme="1"/>
      <name val="Calibri"/>
      <family val="2"/>
      <scheme val="minor"/>
    </font>
    <font>
      <b/>
      <sz val="11"/>
      <color theme="1"/>
      <name val="Calibri"/>
      <family val="2"/>
      <scheme val="minor"/>
    </font>
    <font>
      <b/>
      <i/>
      <sz val="12"/>
      <color theme="1"/>
      <name val="Calibri"/>
      <family val="2"/>
      <scheme val="minor"/>
    </font>
    <font>
      <sz val="10"/>
      <color theme="1"/>
      <name val="Calibri"/>
      <family val="2"/>
      <scheme val="minor"/>
    </font>
    <font>
      <b/>
      <sz val="12"/>
      <color theme="1"/>
      <name val="Calibri"/>
      <family val="2"/>
      <scheme val="minor"/>
    </font>
    <font>
      <sz val="10"/>
      <color theme="10"/>
      <name val="Calibri"/>
      <family val="2"/>
      <scheme val="minor"/>
    </font>
    <font>
      <u/>
      <sz val="10"/>
      <color theme="10"/>
      <name val="Calibri"/>
      <family val="2"/>
      <scheme val="minor"/>
    </font>
    <font>
      <i/>
      <sz val="9"/>
      <color theme="1"/>
      <name val="Calibri"/>
      <family val="2"/>
      <scheme val="minor"/>
    </font>
    <font>
      <i/>
      <sz val="9"/>
      <name val="Calibri"/>
      <family val="2"/>
      <scheme val="minor"/>
    </font>
    <font>
      <sz val="8"/>
      <color rgb="FF000000"/>
      <name val="Tahoma"/>
      <family val="2"/>
    </font>
    <font>
      <sz val="8"/>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indexed="64"/>
      </bottom>
      <diagonal/>
    </border>
  </borders>
  <cellStyleXfs count="5">
    <xf numFmtId="0" fontId="0" fillId="0" borderId="0"/>
    <xf numFmtId="43" fontId="1" fillId="0" borderId="0" applyFont="0" applyFill="0" applyBorder="0" applyAlignment="0" applyProtection="0"/>
    <xf numFmtId="0" fontId="17" fillId="0" borderId="0" applyNumberFormat="0" applyFill="0" applyBorder="0" applyAlignment="0" applyProtection="0"/>
    <xf numFmtId="0" fontId="32" fillId="0" borderId="0"/>
    <xf numFmtId="0" fontId="32" fillId="0" borderId="0"/>
  </cellStyleXfs>
  <cellXfs count="248">
    <xf numFmtId="0" fontId="0" fillId="0" borderId="0" xfId="0"/>
    <xf numFmtId="0" fontId="0" fillId="0" borderId="0" xfId="0" applyBorder="1"/>
    <xf numFmtId="0" fontId="8" fillId="0" borderId="0" xfId="0" applyFont="1"/>
    <xf numFmtId="0" fontId="8" fillId="0" borderId="0"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2" borderId="0" xfId="0" applyFill="1"/>
    <xf numFmtId="0" fontId="6" fillId="2" borderId="0" xfId="0" applyFont="1" applyFill="1"/>
    <xf numFmtId="0" fontId="0" fillId="2" borderId="0" xfId="0" applyFill="1" applyBorder="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2" fillId="2" borderId="0" xfId="0" applyFont="1" applyFill="1" applyBorder="1" applyProtection="1">
      <protection locked="0"/>
    </xf>
    <xf numFmtId="0" fontId="0" fillId="2" borderId="0" xfId="0" applyFill="1" applyProtection="1">
      <protection locked="0"/>
    </xf>
    <xf numFmtId="0" fontId="12" fillId="0" borderId="6" xfId="0" applyFont="1" applyFill="1" applyBorder="1" applyProtection="1">
      <protection locked="0"/>
    </xf>
    <xf numFmtId="0" fontId="0" fillId="0" borderId="6" xfId="0" applyFill="1" applyBorder="1" applyProtection="1">
      <protection locked="0"/>
    </xf>
    <xf numFmtId="0" fontId="14" fillId="2" borderId="0" xfId="0" applyFont="1" applyFill="1" applyBorder="1" applyProtection="1">
      <protection locked="0"/>
    </xf>
    <xf numFmtId="0" fontId="14" fillId="0" borderId="6" xfId="0" applyFont="1" applyFill="1" applyBorder="1" applyProtection="1">
      <protection locked="0"/>
    </xf>
    <xf numFmtId="39" fontId="15" fillId="4" borderId="1" xfId="1" applyNumberFormat="1" applyFont="1" applyFill="1" applyBorder="1" applyProtection="1">
      <protection locked="0"/>
    </xf>
    <xf numFmtId="0" fontId="10"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15" fillId="0" borderId="1" xfId="0" applyFont="1" applyBorder="1"/>
    <xf numFmtId="0" fontId="0" fillId="0" borderId="0" xfId="0" applyFont="1" applyFill="1"/>
    <xf numFmtId="0" fontId="8" fillId="0" borderId="1" xfId="0" applyFont="1" applyBorder="1"/>
    <xf numFmtId="0" fontId="10" fillId="0" borderId="1" xfId="0" applyFont="1" applyBorder="1"/>
    <xf numFmtId="0" fontId="0" fillId="0" borderId="0" xfId="0" applyAlignment="1">
      <alignment horizontal="center"/>
    </xf>
    <xf numFmtId="0" fontId="24" fillId="0" borderId="0" xfId="0" applyFont="1"/>
    <xf numFmtId="0" fontId="24" fillId="0" borderId="0" xfId="0" applyFont="1" applyAlignment="1">
      <alignment wrapText="1"/>
    </xf>
    <xf numFmtId="14" fontId="8" fillId="0" borderId="0" xfId="0" applyNumberFormat="1" applyFont="1"/>
    <xf numFmtId="0" fontId="25" fillId="2" borderId="0" xfId="0" applyFont="1" applyFill="1" applyBorder="1" applyProtection="1">
      <protection locked="0"/>
    </xf>
    <xf numFmtId="0" fontId="0" fillId="2" borderId="0" xfId="0" applyFill="1" applyProtection="1"/>
    <xf numFmtId="0" fontId="8" fillId="0" borderId="1" xfId="0" applyFont="1" applyBorder="1" applyAlignment="1">
      <alignment wrapText="1"/>
    </xf>
    <xf numFmtId="14" fontId="16" fillId="4" borderId="1" xfId="0" applyNumberFormat="1" applyFont="1" applyFill="1" applyBorder="1" applyAlignment="1" applyProtection="1">
      <protection locked="0"/>
    </xf>
    <xf numFmtId="0" fontId="14" fillId="2" borderId="0" xfId="0" applyFont="1" applyFill="1" applyBorder="1" applyProtection="1"/>
    <xf numFmtId="0" fontId="8" fillId="2" borderId="0" xfId="0" applyFont="1" applyFill="1" applyBorder="1" applyProtection="1"/>
    <xf numFmtId="0" fontId="12"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27" fillId="0" borderId="1" xfId="0" applyFont="1" applyBorder="1"/>
    <xf numFmtId="0" fontId="10" fillId="3" borderId="1" xfId="0" applyFont="1" applyFill="1" applyBorder="1" applyAlignment="1">
      <alignment horizontal="center" vertical="center" wrapText="1"/>
    </xf>
    <xf numFmtId="0" fontId="0" fillId="2" borderId="10" xfId="0" applyFill="1" applyBorder="1"/>
    <xf numFmtId="0" fontId="0" fillId="2" borderId="13" xfId="0" applyFill="1" applyBorder="1"/>
    <xf numFmtId="0" fontId="0" fillId="2" borderId="11" xfId="0" applyFill="1" applyBorder="1"/>
    <xf numFmtId="0" fontId="28" fillId="2" borderId="0" xfId="0" applyFont="1" applyFill="1" applyBorder="1" applyAlignment="1">
      <alignment horizontal="left" indent="1"/>
    </xf>
    <xf numFmtId="0" fontId="0" fillId="0" borderId="0" xfId="0" applyAlignment="1">
      <alignment vertical="center"/>
    </xf>
    <xf numFmtId="0" fontId="6" fillId="2" borderId="0" xfId="0" applyFont="1" applyFill="1" applyProtection="1">
      <protection locked="0"/>
    </xf>
    <xf numFmtId="0" fontId="26" fillId="2" borderId="0" xfId="0" applyFont="1" applyFill="1" applyProtection="1"/>
    <xf numFmtId="0" fontId="26" fillId="2" borderId="0" xfId="0" applyFont="1" applyFill="1" applyAlignment="1" applyProtection="1">
      <alignment horizontal="left"/>
    </xf>
    <xf numFmtId="0" fontId="3" fillId="5" borderId="1" xfId="0" applyFont="1" applyFill="1" applyBorder="1" applyAlignment="1">
      <alignment horizontal="left"/>
    </xf>
    <xf numFmtId="0" fontId="3" fillId="5" borderId="1" xfId="0" applyFont="1" applyFill="1" applyBorder="1" applyAlignment="1">
      <alignment horizontal="left" wrapText="1"/>
    </xf>
    <xf numFmtId="0" fontId="8" fillId="0" borderId="12" xfId="0" applyFont="1" applyBorder="1"/>
    <xf numFmtId="14" fontId="8" fillId="0" borderId="1" xfId="0" applyNumberFormat="1" applyFont="1" applyBorder="1"/>
    <xf numFmtId="0" fontId="8" fillId="6" borderId="1" xfId="0" applyFont="1" applyFill="1" applyBorder="1"/>
    <xf numFmtId="0" fontId="8" fillId="7" borderId="1" xfId="0" applyFont="1" applyFill="1" applyBorder="1"/>
    <xf numFmtId="0" fontId="8" fillId="6" borderId="12" xfId="0" applyFont="1" applyFill="1" applyBorder="1"/>
    <xf numFmtId="0" fontId="8" fillId="7" borderId="12" xfId="0" applyFont="1" applyFill="1" applyBorder="1"/>
    <xf numFmtId="39" fontId="0" fillId="2" borderId="0" xfId="0" applyNumberFormat="1" applyFill="1"/>
    <xf numFmtId="0" fontId="0" fillId="0" borderId="1" xfId="0" applyFont="1" applyBorder="1"/>
    <xf numFmtId="0" fontId="24"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29" fillId="2" borderId="0" xfId="0" applyFont="1" applyFill="1" applyProtection="1"/>
    <xf numFmtId="0" fontId="6" fillId="2" borderId="0" xfId="0" applyFont="1" applyFill="1" applyProtection="1"/>
    <xf numFmtId="0" fontId="0" fillId="2" borderId="10" xfId="0" applyFill="1" applyBorder="1" applyProtection="1"/>
    <xf numFmtId="0" fontId="0" fillId="2" borderId="13" xfId="0" applyFill="1" applyBorder="1" applyProtection="1"/>
    <xf numFmtId="0" fontId="0" fillId="2" borderId="11" xfId="0" applyFill="1" applyBorder="1" applyProtection="1"/>
    <xf numFmtId="0" fontId="3" fillId="5" borderId="12" xfId="0" applyFont="1" applyFill="1" applyBorder="1" applyAlignment="1">
      <alignment horizontal="left"/>
    </xf>
    <xf numFmtId="0" fontId="3" fillId="5" borderId="1" xfId="0" applyFont="1" applyFill="1" applyBorder="1" applyAlignment="1">
      <alignment horizontal="center" wrapText="1"/>
    </xf>
    <xf numFmtId="0" fontId="10" fillId="5" borderId="1" xfId="0" applyFont="1" applyFill="1" applyBorder="1"/>
    <xf numFmtId="0" fontId="10" fillId="5" borderId="12" xfId="0" applyFont="1" applyFill="1" applyBorder="1"/>
    <xf numFmtId="0" fontId="2" fillId="0" borderId="0" xfId="0" applyFont="1" applyFill="1" applyBorder="1" applyAlignment="1"/>
    <xf numFmtId="0" fontId="16" fillId="4" borderId="1" xfId="0" applyFont="1" applyFill="1" applyBorder="1" applyAlignment="1">
      <alignment vertical="top"/>
    </xf>
    <xf numFmtId="0" fontId="0" fillId="0" borderId="0" xfId="0" applyBorder="1" applyAlignment="1">
      <alignment vertical="center"/>
    </xf>
    <xf numFmtId="0" fontId="8" fillId="4" borderId="1" xfId="0" applyFont="1" applyFill="1" applyBorder="1" applyAlignment="1">
      <alignment vertical="center" wrapText="1"/>
    </xf>
    <xf numFmtId="0" fontId="9" fillId="0" borderId="2" xfId="0" applyFont="1" applyFill="1" applyBorder="1" applyAlignment="1">
      <alignment horizontal="left" vertical="top" wrapText="1"/>
    </xf>
    <xf numFmtId="0" fontId="0" fillId="2" borderId="0" xfId="0" applyFill="1" applyBorder="1" applyAlignment="1"/>
    <xf numFmtId="0" fontId="0" fillId="2" borderId="0" xfId="0" applyFill="1" applyBorder="1" applyProtection="1"/>
    <xf numFmtId="0" fontId="9" fillId="0" borderId="0" xfId="0" applyFont="1" applyFill="1" applyBorder="1" applyAlignment="1">
      <alignment wrapText="1"/>
    </xf>
    <xf numFmtId="0" fontId="9" fillId="8" borderId="0" xfId="0" applyFont="1" applyFill="1" applyBorder="1" applyAlignment="1">
      <alignment wrapText="1"/>
    </xf>
    <xf numFmtId="0" fontId="15" fillId="0" borderId="1" xfId="0" applyFont="1" applyFill="1" applyBorder="1"/>
    <xf numFmtId="0" fontId="30" fillId="0" borderId="0" xfId="0" applyFont="1" applyFill="1" applyBorder="1" applyAlignment="1">
      <alignment vertical="center" wrapText="1"/>
    </xf>
    <xf numFmtId="0" fontId="0" fillId="0" borderId="1" xfId="0" applyBorder="1" applyAlignment="1">
      <alignment wrapText="1"/>
    </xf>
    <xf numFmtId="0" fontId="0" fillId="0" borderId="1" xfId="0" applyFont="1" applyFill="1" applyBorder="1"/>
    <xf numFmtId="0" fontId="0" fillId="0" borderId="1" xfId="0" applyFont="1" applyFill="1" applyBorder="1" applyAlignment="1">
      <alignment wrapText="1"/>
    </xf>
    <xf numFmtId="0" fontId="0" fillId="0" borderId="1" xfId="0" applyFill="1" applyBorder="1"/>
    <xf numFmtId="0" fontId="0" fillId="0" borderId="0" xfId="0" applyProtection="1">
      <protection locked="0"/>
    </xf>
    <xf numFmtId="0" fontId="8" fillId="3" borderId="10" xfId="0" applyFont="1" applyFill="1" applyBorder="1" applyAlignment="1" applyProtection="1">
      <alignment horizontal="center" vertical="center" wrapText="1"/>
      <protection locked="0"/>
    </xf>
    <xf numFmtId="14" fontId="8" fillId="3" borderId="10"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4" fontId="15" fillId="3" borderId="1" xfId="0" applyNumberFormat="1" applyFont="1" applyFill="1" applyBorder="1" applyAlignment="1" applyProtection="1">
      <alignment horizontal="center" vertical="center" wrapText="1"/>
      <protection locked="0"/>
    </xf>
    <xf numFmtId="0" fontId="0" fillId="0" borderId="0" xfId="0" applyFont="1" applyFill="1" applyProtection="1">
      <protection locked="0"/>
    </xf>
    <xf numFmtId="0" fontId="0" fillId="0" borderId="6" xfId="0" applyFill="1" applyBorder="1" applyProtection="1"/>
    <xf numFmtId="49" fontId="8" fillId="3" borderId="10"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22" fillId="2" borderId="0" xfId="0" applyFont="1" applyFill="1" applyProtection="1"/>
    <xf numFmtId="49" fontId="0" fillId="2" borderId="0" xfId="0" applyNumberFormat="1" applyFill="1" applyProtection="1"/>
    <xf numFmtId="0" fontId="6" fillId="0" borderId="4" xfId="0" applyFont="1" applyBorder="1" applyProtection="1"/>
    <xf numFmtId="0" fontId="6" fillId="0" borderId="5" xfId="0" applyFont="1" applyBorder="1" applyProtection="1"/>
    <xf numFmtId="0" fontId="6" fillId="0" borderId="0" xfId="0" applyFont="1" applyBorder="1" applyProtection="1"/>
    <xf numFmtId="0" fontId="6" fillId="0" borderId="2" xfId="0" applyFont="1" applyBorder="1" applyProtection="1"/>
    <xf numFmtId="0" fontId="0" fillId="0" borderId="0" xfId="0" applyBorder="1" applyProtection="1"/>
    <xf numFmtId="0" fontId="0" fillId="0" borderId="2" xfId="0" applyBorder="1" applyProtection="1"/>
    <xf numFmtId="0" fontId="23" fillId="0" borderId="0" xfId="0" applyFont="1" applyFill="1" applyBorder="1" applyProtection="1"/>
    <xf numFmtId="0" fontId="23" fillId="0" borderId="0" xfId="0" applyFont="1" applyFill="1" applyBorder="1" applyAlignment="1" applyProtection="1">
      <alignment horizontal="left"/>
    </xf>
    <xf numFmtId="0" fontId="0" fillId="0" borderId="8" xfId="0" applyBorder="1" applyProtection="1"/>
    <xf numFmtId="0" fontId="0" fillId="0" borderId="9" xfId="0" applyBorder="1" applyProtection="1"/>
    <xf numFmtId="0" fontId="6" fillId="0" borderId="3" xfId="0" applyFont="1" applyBorder="1" applyProtection="1"/>
    <xf numFmtId="0" fontId="5" fillId="0" borderId="4" xfId="0" applyFont="1" applyBorder="1" applyProtection="1"/>
    <xf numFmtId="0" fontId="6" fillId="0" borderId="6" xfId="0" applyFont="1" applyBorder="1" applyProtection="1"/>
    <xf numFmtId="0" fontId="7" fillId="0" borderId="0" xfId="0" applyFont="1" applyBorder="1" applyProtection="1"/>
    <xf numFmtId="0" fontId="0" fillId="0" borderId="6" xfId="0" applyBorder="1" applyProtection="1"/>
    <xf numFmtId="0" fontId="10" fillId="0" borderId="0" xfId="0" applyNumberFormat="1" applyFont="1" applyFill="1" applyBorder="1" applyAlignment="1" applyProtection="1">
      <alignment horizontal="left" vertical="center"/>
    </xf>
    <xf numFmtId="14" fontId="8" fillId="0" borderId="0" xfId="0" applyNumberFormat="1" applyFont="1" applyBorder="1" applyAlignment="1" applyProtection="1">
      <alignment horizontal="left" vertical="center"/>
    </xf>
    <xf numFmtId="0" fontId="10"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4" fillId="0" borderId="0" xfId="0" applyFont="1" applyBorder="1" applyAlignment="1" applyProtection="1">
      <alignment vertical="center"/>
    </xf>
    <xf numFmtId="0" fontId="0" fillId="0" borderId="7" xfId="0" applyBorder="1" applyProtection="1"/>
    <xf numFmtId="0" fontId="0" fillId="0" borderId="7" xfId="0" applyFill="1" applyBorder="1" applyProtection="1"/>
    <xf numFmtId="0" fontId="0" fillId="0" borderId="9" xfId="0" applyFill="1" applyBorder="1" applyProtection="1"/>
    <xf numFmtId="0" fontId="10" fillId="5" borderId="1" xfId="0" applyFont="1" applyFill="1" applyBorder="1" applyAlignment="1">
      <alignment horizontal="center" wrapText="1"/>
    </xf>
    <xf numFmtId="0" fontId="15" fillId="3" borderId="1" xfId="0" applyNumberFormat="1" applyFont="1" applyFill="1" applyBorder="1" applyAlignment="1" applyProtection="1">
      <alignment horizontal="center" vertical="center" wrapText="1"/>
      <protection locked="0"/>
    </xf>
    <xf numFmtId="0" fontId="9" fillId="0" borderId="0" xfId="0" applyFont="1" applyAlignment="1">
      <alignment wrapText="1"/>
    </xf>
    <xf numFmtId="0" fontId="3" fillId="0" borderId="1" xfId="0" applyFont="1" applyBorder="1" applyAlignment="1">
      <alignment horizontal="left"/>
    </xf>
    <xf numFmtId="0" fontId="29" fillId="2" borderId="0" xfId="0" applyFont="1" applyFill="1" applyBorder="1"/>
    <xf numFmtId="0" fontId="29" fillId="2" borderId="0" xfId="0" applyFont="1" applyFill="1" applyBorder="1" applyAlignment="1"/>
    <xf numFmtId="0" fontId="29" fillId="2" borderId="4" xfId="0" applyFont="1" applyFill="1" applyBorder="1" applyAlignment="1"/>
    <xf numFmtId="0" fontId="29" fillId="2" borderId="0" xfId="0" applyFont="1" applyFill="1" applyBorder="1" applyAlignment="1">
      <alignment horizontal="left"/>
    </xf>
    <xf numFmtId="0" fontId="29" fillId="2" borderId="0" xfId="0" applyFont="1" applyFill="1"/>
    <xf numFmtId="0" fontId="38" fillId="0" borderId="8" xfId="0" applyFont="1" applyFill="1" applyBorder="1" applyAlignment="1">
      <alignment wrapText="1"/>
    </xf>
    <xf numFmtId="0" fontId="16" fillId="2" borderId="1" xfId="0" applyFont="1" applyFill="1" applyBorder="1" applyAlignment="1">
      <alignment horizontal="left" vertical="top"/>
    </xf>
    <xf numFmtId="0" fontId="13"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xf>
    <xf numFmtId="14" fontId="18" fillId="3" borderId="1" xfId="0" applyNumberFormat="1" applyFont="1" applyFill="1" applyBorder="1" applyProtection="1"/>
    <xf numFmtId="0" fontId="18" fillId="3" borderId="1" xfId="0" applyFont="1" applyFill="1" applyBorder="1" applyProtection="1"/>
    <xf numFmtId="0" fontId="15" fillId="5" borderId="1" xfId="0" applyFont="1" applyFill="1" applyBorder="1" applyAlignment="1" applyProtection="1">
      <alignment horizontal="center"/>
    </xf>
    <xf numFmtId="0" fontId="0" fillId="0" borderId="8" xfId="0" applyFill="1" applyBorder="1" applyAlignment="1" applyProtection="1"/>
    <xf numFmtId="0" fontId="23" fillId="0" borderId="8" xfId="0" applyFont="1" applyFill="1" applyBorder="1" applyAlignment="1" applyProtection="1"/>
    <xf numFmtId="0" fontId="23" fillId="0" borderId="8" xfId="0" applyFont="1" applyFill="1" applyBorder="1" applyAlignment="1" applyProtection="1">
      <alignment horizontal="left"/>
    </xf>
    <xf numFmtId="0" fontId="23" fillId="0" borderId="8" xfId="0" applyFont="1" applyFill="1" applyBorder="1" applyProtection="1"/>
    <xf numFmtId="164" fontId="23" fillId="0" borderId="8" xfId="0" applyNumberFormat="1" applyFont="1" applyFill="1" applyBorder="1" applyAlignment="1" applyProtection="1">
      <alignment horizontal="left"/>
    </xf>
    <xf numFmtId="0" fontId="0" fillId="0" borderId="8" xfId="0" applyFill="1" applyBorder="1" applyProtection="1"/>
    <xf numFmtId="0" fontId="10" fillId="3" borderId="1" xfId="0" applyFont="1" applyFill="1" applyBorder="1" applyAlignment="1">
      <alignment horizontal="center" vertical="center"/>
    </xf>
    <xf numFmtId="39" fontId="18" fillId="3" borderId="1" xfId="1" applyNumberFormat="1" applyFont="1" applyFill="1" applyBorder="1" applyProtection="1"/>
    <xf numFmtId="43" fontId="18" fillId="3" borderId="1" xfId="1" applyFont="1" applyFill="1" applyBorder="1" applyProtection="1"/>
    <xf numFmtId="39" fontId="18" fillId="3" borderId="1" xfId="1" applyNumberFormat="1" applyFont="1" applyFill="1" applyBorder="1" applyAlignment="1" applyProtection="1"/>
    <xf numFmtId="1" fontId="18" fillId="3" borderId="1" xfId="1" applyNumberFormat="1" applyFont="1" applyFill="1" applyBorder="1" applyProtection="1"/>
    <xf numFmtId="14" fontId="15" fillId="4" borderId="1" xfId="1" applyNumberFormat="1" applyFont="1" applyFill="1" applyBorder="1" applyProtection="1">
      <protection locked="0"/>
    </xf>
    <xf numFmtId="0" fontId="23" fillId="0" borderId="8" xfId="0" quotePrefix="1" applyFont="1" applyBorder="1" applyProtection="1"/>
    <xf numFmtId="0" fontId="10" fillId="5" borderId="1" xfId="0" applyFont="1" applyFill="1" applyBorder="1" applyAlignment="1" applyProtection="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49" fontId="8" fillId="4" borderId="1" xfId="0" applyNumberFormat="1" applyFont="1" applyFill="1" applyBorder="1" applyAlignment="1" applyProtection="1">
      <alignment horizontal="left"/>
      <protection locked="0"/>
    </xf>
    <xf numFmtId="4" fontId="3" fillId="3" borderId="1" xfId="0" applyNumberFormat="1" applyFont="1" applyFill="1" applyBorder="1" applyAlignment="1" applyProtection="1">
      <alignment horizontal="center" vertical="center" wrapText="1"/>
    </xf>
    <xf numFmtId="0" fontId="16" fillId="4" borderId="1" xfId="0" applyFont="1" applyFill="1" applyBorder="1" applyAlignment="1">
      <alignment vertical="center"/>
    </xf>
    <xf numFmtId="0" fontId="0" fillId="4" borderId="1" xfId="0" applyFill="1" applyBorder="1"/>
    <xf numFmtId="0" fontId="15" fillId="5" borderId="1" xfId="0" applyFont="1" applyFill="1" applyBorder="1" applyAlignment="1" applyProtection="1">
      <alignment horizontal="left"/>
    </xf>
    <xf numFmtId="4" fontId="8" fillId="5" borderId="1" xfId="0" applyNumberFormat="1" applyFont="1" applyFill="1" applyBorder="1" applyAlignment="1">
      <alignment horizontal="center"/>
    </xf>
    <xf numFmtId="0" fontId="8" fillId="0" borderId="14" xfId="0" applyFont="1" applyBorder="1"/>
    <xf numFmtId="0" fontId="8" fillId="0" borderId="15" xfId="0" applyFont="1" applyBorder="1"/>
    <xf numFmtId="0" fontId="16" fillId="4" borderId="11" xfId="0" applyFont="1" applyFill="1" applyBorder="1" applyAlignment="1">
      <alignment vertical="center"/>
    </xf>
    <xf numFmtId="0" fontId="16" fillId="4" borderId="10" xfId="0" applyFont="1" applyFill="1" applyBorder="1" applyAlignment="1">
      <alignment vertical="center"/>
    </xf>
    <xf numFmtId="0" fontId="16" fillId="4" borderId="16" xfId="0" applyFont="1" applyFill="1" applyBorder="1" applyAlignment="1">
      <alignment vertical="center"/>
    </xf>
    <xf numFmtId="0" fontId="16" fillId="4" borderId="17" xfId="0" applyFont="1" applyFill="1" applyBorder="1" applyAlignment="1">
      <alignment vertical="center"/>
    </xf>
    <xf numFmtId="49" fontId="16" fillId="4" borderId="1" xfId="0" applyNumberFormat="1" applyFont="1" applyFill="1" applyBorder="1" applyAlignment="1" applyProtection="1">
      <protection locked="0"/>
    </xf>
    <xf numFmtId="49" fontId="15" fillId="4" borderId="1" xfId="1" applyNumberFormat="1" applyFont="1" applyFill="1" applyBorder="1" applyProtection="1">
      <protection locked="0"/>
    </xf>
    <xf numFmtId="4" fontId="15" fillId="4" borderId="1" xfId="1" applyNumberFormat="1" applyFont="1" applyFill="1" applyBorder="1" applyProtection="1">
      <protection locked="0"/>
    </xf>
    <xf numFmtId="49" fontId="15" fillId="4" borderId="1" xfId="1" applyNumberFormat="1" applyFont="1" applyFill="1" applyBorder="1" applyAlignment="1" applyProtection="1">
      <alignment horizontal="right"/>
      <protection locked="0"/>
    </xf>
    <xf numFmtId="49" fontId="23" fillId="0" borderId="8" xfId="0" applyNumberFormat="1" applyFont="1" applyFill="1" applyBorder="1" applyProtection="1"/>
    <xf numFmtId="49" fontId="29" fillId="2" borderId="0" xfId="0" applyNumberFormat="1" applyFont="1" applyFill="1" applyProtection="1"/>
    <xf numFmtId="0" fontId="39" fillId="0" borderId="3" xfId="0" applyFont="1" applyBorder="1"/>
    <xf numFmtId="0" fontId="39" fillId="0" borderId="5" xfId="0" applyFont="1" applyBorder="1" applyAlignment="1"/>
    <xf numFmtId="0" fontId="39" fillId="2" borderId="0" xfId="0" applyFont="1" applyFill="1"/>
    <xf numFmtId="0" fontId="39" fillId="0" borderId="6" xfId="0" applyFont="1" applyBorder="1"/>
    <xf numFmtId="0" fontId="40" fillId="0" borderId="0" xfId="0" applyFont="1" applyBorder="1" applyAlignment="1">
      <alignment horizontal="center"/>
    </xf>
    <xf numFmtId="0" fontId="39" fillId="0" borderId="2" xfId="0" applyFont="1" applyBorder="1"/>
    <xf numFmtId="0" fontId="41" fillId="0" borderId="0" xfId="0" applyFont="1" applyBorder="1" applyAlignment="1">
      <alignment horizontal="left"/>
    </xf>
    <xf numFmtId="0" fontId="39" fillId="0" borderId="2" xfId="0" applyFont="1" applyBorder="1" applyAlignment="1">
      <alignment horizontal="left"/>
    </xf>
    <xf numFmtId="0" fontId="42" fillId="0" borderId="0" xfId="0" applyFont="1" applyBorder="1" applyAlignment="1">
      <alignment horizontal="left" wrapText="1"/>
    </xf>
    <xf numFmtId="164" fontId="39" fillId="0" borderId="2" xfId="0" applyNumberFormat="1" applyFont="1" applyBorder="1" applyAlignment="1">
      <alignment horizontal="left"/>
    </xf>
    <xf numFmtId="0" fontId="43" fillId="0" borderId="0" xfId="0" applyFont="1" applyBorder="1"/>
    <xf numFmtId="0" fontId="44" fillId="0" borderId="0" xfId="0" applyFont="1" applyBorder="1" applyAlignment="1">
      <alignment vertical="center"/>
    </xf>
    <xf numFmtId="0" fontId="43" fillId="0" borderId="0" xfId="0" applyFont="1" applyFill="1" applyBorder="1" applyAlignment="1">
      <alignment vertical="center" wrapText="1"/>
    </xf>
    <xf numFmtId="0" fontId="45" fillId="0" borderId="0" xfId="2" applyFont="1" applyFill="1" applyBorder="1" applyAlignment="1">
      <alignment vertical="top" wrapText="1"/>
    </xf>
    <xf numFmtId="0" fontId="41" fillId="2" borderId="0" xfId="0" applyFont="1" applyFill="1" applyProtection="1">
      <protection locked="0"/>
    </xf>
    <xf numFmtId="0" fontId="43" fillId="0" borderId="6" xfId="0" applyFont="1" applyBorder="1"/>
    <xf numFmtId="0" fontId="46" fillId="0" borderId="0" xfId="2" applyFont="1" applyFill="1" applyProtection="1"/>
    <xf numFmtId="164" fontId="43" fillId="0" borderId="2" xfId="0" applyNumberFormat="1" applyFont="1" applyBorder="1" applyAlignment="1">
      <alignment horizontal="left"/>
    </xf>
    <xf numFmtId="0" fontId="43" fillId="2" borderId="0" xfId="0" applyFont="1" applyFill="1"/>
    <xf numFmtId="0" fontId="39" fillId="0" borderId="0" xfId="0" applyFont="1" applyBorder="1"/>
    <xf numFmtId="0" fontId="47" fillId="0" borderId="0" xfId="0" applyFont="1" applyBorder="1" applyAlignment="1">
      <alignment wrapText="1"/>
    </xf>
    <xf numFmtId="0" fontId="48" fillId="0" borderId="0" xfId="0" applyFont="1" applyBorder="1" applyAlignment="1">
      <alignment wrapText="1"/>
    </xf>
    <xf numFmtId="0" fontId="47" fillId="0" borderId="0" xfId="0" applyFont="1"/>
    <xf numFmtId="0" fontId="39" fillId="0" borderId="7" xfId="0" applyFont="1" applyBorder="1"/>
    <xf numFmtId="0" fontId="39" fillId="0" borderId="8" xfId="0" applyFont="1" applyBorder="1"/>
    <xf numFmtId="0" fontId="39" fillId="0" borderId="9" xfId="0" applyFont="1" applyBorder="1"/>
    <xf numFmtId="0" fontId="8" fillId="0" borderId="0" xfId="0" applyFont="1" applyBorder="1" applyAlignment="1"/>
    <xf numFmtId="0" fontId="16" fillId="4" borderId="1" xfId="0" applyFont="1" applyFill="1" applyBorder="1" applyAlignment="1" applyProtection="1">
      <alignment vertical="top"/>
      <protection locked="0"/>
    </xf>
    <xf numFmtId="0" fontId="8" fillId="0" borderId="0" xfId="0" applyFont="1" applyFill="1" applyBorder="1" applyAlignment="1">
      <alignment wrapText="1"/>
    </xf>
    <xf numFmtId="0" fontId="5" fillId="0" borderId="0" xfId="0" applyFont="1" applyBorder="1" applyAlignment="1">
      <alignment horizontal="center"/>
    </xf>
    <xf numFmtId="0" fontId="39" fillId="0" borderId="2" xfId="0" applyFont="1" applyBorder="1" applyAlignment="1"/>
    <xf numFmtId="0" fontId="47" fillId="0" borderId="4" xfId="0" applyFont="1" applyBorder="1" applyAlignment="1">
      <alignment horizontal="right"/>
    </xf>
    <xf numFmtId="0" fontId="47" fillId="0" borderId="0" xfId="0" applyFont="1" applyBorder="1" applyAlignment="1">
      <alignment horizontal="right"/>
    </xf>
    <xf numFmtId="0" fontId="9" fillId="0" borderId="0" xfId="0" applyFont="1" applyFill="1" applyBorder="1" applyAlignment="1" applyProtection="1">
      <alignment horizontal="left" vertical="top" wrapText="1"/>
    </xf>
    <xf numFmtId="0" fontId="10" fillId="0" borderId="0" xfId="0" applyFont="1" applyFill="1" applyBorder="1" applyAlignment="1">
      <alignment horizontal="right"/>
    </xf>
    <xf numFmtId="0" fontId="9" fillId="0" borderId="0" xfId="0" applyFont="1" applyFill="1" applyBorder="1" applyAlignment="1">
      <alignment horizontal="left" vertical="top" wrapText="1"/>
    </xf>
    <xf numFmtId="0" fontId="33" fillId="0" borderId="0" xfId="2" applyFont="1" applyFill="1" applyBorder="1" applyAlignment="1">
      <alignment horizontal="left" vertical="top"/>
    </xf>
    <xf numFmtId="0" fontId="17" fillId="0" borderId="0" xfId="2" applyFill="1" applyBorder="1" applyAlignment="1">
      <alignment horizontal="left" vertical="top"/>
    </xf>
    <xf numFmtId="0" fontId="31" fillId="0" borderId="0" xfId="0" applyFont="1" applyFill="1" applyBorder="1" applyAlignment="1">
      <alignment vertical="top" wrapText="1"/>
    </xf>
    <xf numFmtId="0" fontId="33" fillId="0" borderId="0" xfId="2" applyFont="1" applyFill="1" applyBorder="1" applyAlignment="1">
      <alignment horizontal="left" vertical="top" wrapText="1"/>
    </xf>
    <xf numFmtId="0" fontId="3" fillId="3" borderId="1" xfId="0" applyFont="1" applyFill="1" applyBorder="1" applyAlignment="1" applyProtection="1">
      <alignment horizontal="center" vertical="center" wrapText="1"/>
    </xf>
    <xf numFmtId="4" fontId="3" fillId="3" borderId="1" xfId="0" applyNumberFormat="1" applyFont="1" applyFill="1" applyBorder="1" applyAlignment="1" applyProtection="1">
      <alignment horizontal="center" vertical="center" wrapText="1"/>
    </xf>
    <xf numFmtId="0" fontId="10" fillId="3" borderId="1" xfId="0" applyFont="1" applyFill="1" applyBorder="1" applyAlignment="1">
      <alignment horizontal="center" vertical="top"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6" fillId="2" borderId="1" xfId="0" applyFont="1" applyFill="1" applyBorder="1" applyAlignment="1">
      <alignment horizontal="left" vertical="top"/>
    </xf>
    <xf numFmtId="0" fontId="16" fillId="2" borderId="1" xfId="0" applyFont="1" applyFill="1" applyBorder="1" applyAlignment="1">
      <alignment horizontal="left" vertical="top" wrapText="1"/>
    </xf>
    <xf numFmtId="0" fontId="9" fillId="0" borderId="0" xfId="0" applyFont="1" applyBorder="1" applyAlignment="1">
      <alignment horizontal="left" vertical="top" wrapText="1"/>
    </xf>
    <xf numFmtId="0" fontId="9" fillId="0" borderId="0" xfId="0" applyFont="1" applyBorder="1" applyAlignment="1">
      <alignment vertical="center" wrapText="1"/>
    </xf>
    <xf numFmtId="0" fontId="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5" borderId="1" xfId="0" applyFont="1" applyFill="1" applyBorder="1" applyAlignment="1">
      <alignment horizontal="center" vertical="center"/>
    </xf>
    <xf numFmtId="0" fontId="36" fillId="0" borderId="0" xfId="2" applyFont="1" applyFill="1" applyBorder="1" applyAlignment="1">
      <alignment horizontal="left" vertical="top" wrapText="1"/>
    </xf>
    <xf numFmtId="0" fontId="9" fillId="0" borderId="0" xfId="0" applyFont="1" applyAlignment="1">
      <alignment horizontal="left" wrapText="1"/>
    </xf>
    <xf numFmtId="0" fontId="8" fillId="0" borderId="8" xfId="0" applyFont="1" applyBorder="1" applyAlignment="1">
      <alignment horizont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_rels/drawing6.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3745230</xdr:colOff>
      <xdr:row>6</xdr:row>
      <xdr:rowOff>99059</xdr:rowOff>
    </xdr:from>
    <xdr:to>
      <xdr:col>2</xdr:col>
      <xdr:colOff>5299710</xdr:colOff>
      <xdr:row>9</xdr:row>
      <xdr:rowOff>130682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149090" y="975359"/>
          <a:ext cx="1554480" cy="595503"/>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2533651</xdr:colOff>
      <xdr:row>3</xdr:row>
      <xdr:rowOff>66675</xdr:rowOff>
    </xdr:from>
    <xdr:to>
      <xdr:col>5</xdr:col>
      <xdr:colOff>17146</xdr:colOff>
      <xdr:row>7</xdr:row>
      <xdr:rowOff>0</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229101" y="847725"/>
          <a:ext cx="1550670" cy="70485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2076450</xdr:colOff>
      <xdr:row>1</xdr:row>
      <xdr:rowOff>142875</xdr:rowOff>
    </xdr:from>
    <xdr:to>
      <xdr:col>3</xdr:col>
      <xdr:colOff>3659505</xdr:colOff>
      <xdr:row>4</xdr:row>
      <xdr:rowOff>40005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771900" y="333375"/>
          <a:ext cx="1583055" cy="6781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546734</xdr:colOff>
      <xdr:row>5</xdr:row>
      <xdr:rowOff>85725</xdr:rowOff>
    </xdr:from>
    <xdr:to>
      <xdr:col>13</xdr:col>
      <xdr:colOff>891539</xdr:colOff>
      <xdr:row>9</xdr:row>
      <xdr:rowOff>30480</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11877674" y="847725"/>
          <a:ext cx="1586865"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11</xdr:col>
      <xdr:colOff>708658</xdr:colOff>
      <xdr:row>3</xdr:row>
      <xdr:rowOff>142875</xdr:rowOff>
    </xdr:from>
    <xdr:to>
      <xdr:col>13</xdr:col>
      <xdr:colOff>287653</xdr:colOff>
      <xdr:row>6</xdr:row>
      <xdr:rowOff>1905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1285218" y="325755"/>
          <a:ext cx="1575435"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66674</xdr:colOff>
      <xdr:row>1</xdr:row>
      <xdr:rowOff>180975</xdr:rowOff>
    </xdr:from>
    <xdr:to>
      <xdr:col>6</xdr:col>
      <xdr:colOff>424814</xdr:colOff>
      <xdr:row>4</xdr:row>
      <xdr:rowOff>40005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829174" y="363855"/>
          <a:ext cx="155448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628649</xdr:colOff>
      <xdr:row>3</xdr:row>
      <xdr:rowOff>114299</xdr:rowOff>
    </xdr:from>
    <xdr:to>
      <xdr:col>6</xdr:col>
      <xdr:colOff>986789</xdr:colOff>
      <xdr:row>6</xdr:row>
      <xdr:rowOff>182879</xdr:rowOff>
    </xdr:to>
    <xdr:sp macro="[0]!GoToSummary" textlink="">
      <xdr:nvSpPr>
        <xdr:cNvPr id="6" name="Right Arrow 5">
          <a:extLst>
            <a:ext uri="{FF2B5EF4-FFF2-40B4-BE49-F238E27FC236}">
              <a16:creationId xmlns:a16="http://schemas.microsoft.com/office/drawing/2014/main" id="{00000000-0008-0000-0300-000006000000}"/>
            </a:ext>
          </a:extLst>
        </xdr:cNvPr>
        <xdr:cNvSpPr/>
      </xdr:nvSpPr>
      <xdr:spPr>
        <a:xfrm>
          <a:off x="5391149" y="876299"/>
          <a:ext cx="1554480" cy="62484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931545</xdr:colOff>
      <xdr:row>4</xdr:row>
      <xdr:rowOff>87630</xdr:rowOff>
    </xdr:from>
    <xdr:to>
      <xdr:col>12</xdr:col>
      <xdr:colOff>634365</xdr:colOff>
      <xdr:row>6</xdr:row>
      <xdr:rowOff>97155</xdr:rowOff>
    </xdr:to>
    <xdr:sp macro="[0]!PrepareSubmission" textlink="">
      <xdr:nvSpPr>
        <xdr:cNvPr id="2" name="Rectangle 1">
          <a:extLst>
            <a:ext uri="{FF2B5EF4-FFF2-40B4-BE49-F238E27FC236}">
              <a16:creationId xmlns:a16="http://schemas.microsoft.com/office/drawing/2014/main" id="{00000000-0008-0000-0400-000002000000}"/>
            </a:ext>
          </a:extLst>
        </xdr:cNvPr>
        <xdr:cNvSpPr/>
      </xdr:nvSpPr>
      <xdr:spPr>
        <a:xfrm>
          <a:off x="7987665" y="1032510"/>
          <a:ext cx="1577340" cy="39052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10</xdr:col>
      <xdr:colOff>177164</xdr:colOff>
      <xdr:row>1</xdr:row>
      <xdr:rowOff>173355</xdr:rowOff>
    </xdr:from>
    <xdr:to>
      <xdr:col>11</xdr:col>
      <xdr:colOff>817244</xdr:colOff>
      <xdr:row>4</xdr:row>
      <xdr:rowOff>32385</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7233284" y="356235"/>
          <a:ext cx="157734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215265</xdr:colOff>
      <xdr:row>1</xdr:row>
      <xdr:rowOff>167641</xdr:rowOff>
    </xdr:from>
    <xdr:to>
      <xdr:col>8</xdr:col>
      <xdr:colOff>1797558</xdr:colOff>
      <xdr:row>4</xdr:row>
      <xdr:rowOff>3811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223885" y="350521"/>
          <a:ext cx="1582293"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9</xdr:col>
      <xdr:colOff>148590</xdr:colOff>
      <xdr:row>1</xdr:row>
      <xdr:rowOff>167639</xdr:rowOff>
    </xdr:from>
    <xdr:to>
      <xdr:col>9</xdr:col>
      <xdr:colOff>1730883</xdr:colOff>
      <xdr:row>4</xdr:row>
      <xdr:rowOff>3809</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0069830" y="350519"/>
          <a:ext cx="1582293"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usitc.gov/tata/hts/index.ht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election activeCell="C3" sqref="C3"/>
    </sheetView>
  </sheetViews>
  <sheetFormatPr defaultColWidth="9.1796875" defaultRowHeight="14.5" x14ac:dyDescent="0.35"/>
  <cols>
    <col min="1" max="1" width="3.453125" style="192" customWidth="1"/>
    <col min="2" max="2" width="2.26953125" style="192" customWidth="1"/>
    <col min="3" max="3" width="82.26953125" style="192" customWidth="1"/>
    <col min="4" max="4" width="2.453125" style="192" customWidth="1"/>
    <col min="5" max="16384" width="9.1796875" style="192"/>
  </cols>
  <sheetData>
    <row r="2" spans="2:8" ht="23.25" customHeight="1" x14ac:dyDescent="0.35">
      <c r="B2" s="190"/>
      <c r="C2" s="221" t="s">
        <v>482</v>
      </c>
      <c r="D2" s="191"/>
    </row>
    <row r="3" spans="2:8" ht="10" customHeight="1" x14ac:dyDescent="0.35">
      <c r="B3" s="193"/>
      <c r="C3" s="222" t="s">
        <v>484</v>
      </c>
      <c r="D3" s="220"/>
    </row>
    <row r="4" spans="2:8" ht="23.25" customHeight="1" x14ac:dyDescent="0.45">
      <c r="B4" s="193"/>
      <c r="C4" s="219" t="s">
        <v>481</v>
      </c>
      <c r="D4" s="220"/>
    </row>
    <row r="5" spans="2:8" ht="17" x14ac:dyDescent="0.4">
      <c r="B5" s="193"/>
      <c r="C5" s="194" t="s">
        <v>0</v>
      </c>
      <c r="D5" s="195"/>
    </row>
    <row r="6" spans="2:8" x14ac:dyDescent="0.35">
      <c r="B6" s="193"/>
      <c r="C6" s="196"/>
      <c r="D6" s="197"/>
    </row>
    <row r="7" spans="2:8" ht="15.5" x14ac:dyDescent="0.35">
      <c r="B7" s="193"/>
      <c r="C7" s="198" t="s">
        <v>389</v>
      </c>
      <c r="D7" s="195"/>
    </row>
    <row r="8" spans="2:8" x14ac:dyDescent="0.35">
      <c r="B8" s="193"/>
      <c r="C8" s="216" t="s">
        <v>483</v>
      </c>
      <c r="D8" s="199"/>
    </row>
    <row r="9" spans="2:8" x14ac:dyDescent="0.35">
      <c r="B9" s="193"/>
      <c r="C9" s="216" t="s">
        <v>475</v>
      </c>
      <c r="D9" s="199"/>
    </row>
    <row r="10" spans="2:8" x14ac:dyDescent="0.35">
      <c r="B10" s="193"/>
      <c r="C10" s="200"/>
      <c r="D10" s="199"/>
    </row>
    <row r="11" spans="2:8" ht="15.5" x14ac:dyDescent="0.35">
      <c r="B11" s="193"/>
      <c r="C11" s="201" t="s">
        <v>3</v>
      </c>
      <c r="D11" s="199"/>
    </row>
    <row r="12" spans="2:8" ht="48" customHeight="1" x14ac:dyDescent="0.35">
      <c r="B12" s="193"/>
      <c r="C12" s="202" t="s">
        <v>465</v>
      </c>
      <c r="D12" s="199"/>
    </row>
    <row r="13" spans="2:8" ht="30" customHeight="1" x14ac:dyDescent="0.35">
      <c r="B13" s="193"/>
      <c r="C13" s="218" t="s">
        <v>477</v>
      </c>
      <c r="D13" s="199"/>
    </row>
    <row r="14" spans="2:8" ht="31.5" customHeight="1" x14ac:dyDescent="0.35">
      <c r="B14" s="193"/>
      <c r="C14" s="203" t="s">
        <v>478</v>
      </c>
      <c r="D14" s="199"/>
    </row>
    <row r="15" spans="2:8" ht="39.5" x14ac:dyDescent="0.35">
      <c r="B15" s="193"/>
      <c r="C15" s="218" t="s">
        <v>479</v>
      </c>
      <c r="D15" s="199"/>
      <c r="H15" s="204"/>
    </row>
    <row r="16" spans="2:8" s="208" customFormat="1" ht="13.9" customHeight="1" x14ac:dyDescent="0.3">
      <c r="B16" s="205"/>
      <c r="C16" s="206" t="s">
        <v>400</v>
      </c>
      <c r="D16" s="207"/>
    </row>
    <row r="17" spans="2:4" x14ac:dyDescent="0.35">
      <c r="B17" s="193"/>
      <c r="C17" s="209"/>
      <c r="D17" s="195"/>
    </row>
    <row r="18" spans="2:4" ht="24.5" x14ac:dyDescent="0.35">
      <c r="B18" s="193"/>
      <c r="C18" s="210" t="s">
        <v>328</v>
      </c>
      <c r="D18" s="195"/>
    </row>
    <row r="19" spans="2:4" ht="113.5" customHeight="1" x14ac:dyDescent="0.35">
      <c r="B19" s="193"/>
      <c r="C19" s="211" t="s">
        <v>480</v>
      </c>
      <c r="D19" s="195"/>
    </row>
    <row r="20" spans="2:4" ht="12" customHeight="1" x14ac:dyDescent="0.35">
      <c r="B20" s="193"/>
      <c r="C20" s="210"/>
      <c r="D20" s="195"/>
    </row>
    <row r="21" spans="2:4" ht="12" customHeight="1" x14ac:dyDescent="0.35">
      <c r="B21" s="193"/>
      <c r="C21" s="212" t="s">
        <v>403</v>
      </c>
      <c r="D21" s="195"/>
    </row>
    <row r="22" spans="2:4" ht="9" customHeight="1" x14ac:dyDescent="0.35">
      <c r="B22" s="213"/>
      <c r="C22" s="214"/>
      <c r="D22" s="215"/>
    </row>
  </sheetData>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2:K19"/>
  <sheetViews>
    <sheetView showGridLines="0" zoomScaleNormal="100" zoomScaleSheetLayoutView="100" workbookViewId="0"/>
  </sheetViews>
  <sheetFormatPr defaultColWidth="9.1796875" defaultRowHeight="14.5" x14ac:dyDescent="0.35"/>
  <cols>
    <col min="1" max="1" width="3.7265625" style="44" customWidth="1"/>
    <col min="2" max="2" width="2.7265625" style="44" customWidth="1"/>
    <col min="3" max="3" width="19" style="44" customWidth="1"/>
    <col min="4" max="4" width="58.26953125" style="44" customWidth="1"/>
    <col min="5" max="7" width="2.7265625" style="44" customWidth="1"/>
    <col min="8" max="8" width="2" style="44" customWidth="1"/>
    <col min="9" max="16384" width="9.1796875" style="44"/>
  </cols>
  <sheetData>
    <row r="2" spans="2:9" s="80" customFormat="1" ht="27.75" customHeight="1" x14ac:dyDescent="0.45">
      <c r="B2" s="127"/>
      <c r="C2" s="128" t="s">
        <v>1</v>
      </c>
      <c r="D2" s="117"/>
      <c r="E2" s="117"/>
      <c r="F2" s="117"/>
      <c r="G2" s="118"/>
    </row>
    <row r="3" spans="2:9" s="80" customFormat="1" ht="18.5" x14ac:dyDescent="0.45">
      <c r="B3" s="129"/>
      <c r="C3" s="130" t="s">
        <v>364</v>
      </c>
      <c r="D3" s="119"/>
      <c r="E3" s="119"/>
      <c r="F3" s="119"/>
      <c r="G3" s="120"/>
    </row>
    <row r="4" spans="2:9" x14ac:dyDescent="0.35">
      <c r="B4" s="131"/>
      <c r="C4" s="121"/>
      <c r="D4" s="121"/>
      <c r="E4" s="121"/>
      <c r="F4" s="121"/>
      <c r="G4" s="122"/>
    </row>
    <row r="5" spans="2:9" x14ac:dyDescent="0.35">
      <c r="B5" s="131"/>
      <c r="C5" s="132" t="s">
        <v>452</v>
      </c>
      <c r="D5" s="133">
        <f ca="1">TODAY()</f>
        <v>43937</v>
      </c>
      <c r="E5" s="121"/>
      <c r="F5" s="121"/>
      <c r="G5" s="122"/>
    </row>
    <row r="6" spans="2:9" x14ac:dyDescent="0.35">
      <c r="B6" s="131"/>
      <c r="C6" s="134"/>
      <c r="D6" s="135"/>
      <c r="E6" s="121"/>
      <c r="F6" s="121"/>
      <c r="G6" s="122"/>
    </row>
    <row r="7" spans="2:9" ht="15.5" x14ac:dyDescent="0.35">
      <c r="B7" s="131"/>
      <c r="C7" s="136" t="s">
        <v>2</v>
      </c>
      <c r="D7" s="121"/>
      <c r="E7" s="121"/>
      <c r="F7" s="121"/>
      <c r="G7" s="122"/>
    </row>
    <row r="8" spans="2:9" ht="18" customHeight="1" x14ac:dyDescent="0.35">
      <c r="B8" s="112"/>
      <c r="C8" s="223" t="s">
        <v>24</v>
      </c>
      <c r="D8" s="223"/>
      <c r="E8" s="121"/>
      <c r="F8" s="123"/>
      <c r="G8" s="122"/>
    </row>
    <row r="9" spans="2:9" x14ac:dyDescent="0.35">
      <c r="B9" s="131"/>
      <c r="C9" s="169" t="s">
        <v>22</v>
      </c>
      <c r="D9" s="170"/>
      <c r="E9" s="121"/>
      <c r="F9" s="124">
        <f>IF(D9=0,1,0)</f>
        <v>1</v>
      </c>
      <c r="G9" s="122"/>
      <c r="I9" s="115"/>
    </row>
    <row r="10" spans="2:9" x14ac:dyDescent="0.35">
      <c r="B10" s="131"/>
      <c r="C10" s="169" t="s">
        <v>17</v>
      </c>
      <c r="D10" s="171"/>
      <c r="E10" s="121"/>
      <c r="F10" s="124">
        <f>IF(OR(SubTSelection=Lists!E3,SubTSelection=Lists!E4),0,1)</f>
        <v>1</v>
      </c>
      <c r="G10" s="122"/>
      <c r="I10" s="115" t="str">
        <f>IF(SubTSelection="","",IF(OR(SubTSelection=Lists!E3,SubTSelection=Lists!E4),"","PLEASE SELECT A VALID SUBMISSION TYPE FROM THE DROPDOWN LIST"))</f>
        <v/>
      </c>
    </row>
    <row r="11" spans="2:9" x14ac:dyDescent="0.35">
      <c r="B11" s="131"/>
      <c r="C11" s="169" t="s">
        <v>14</v>
      </c>
      <c r="D11" s="171"/>
      <c r="E11" s="121"/>
      <c r="F11" s="124">
        <f ca="1">IF(OR($D$11=0,$D$11&gt;YEAR(TODAY())),1,0)</f>
        <v>1</v>
      </c>
      <c r="G11" s="122"/>
      <c r="I11" s="115" t="str">
        <f ca="1">IF(D11&gt;YEAR(TODAY()),"PLEASE CHOOSE A CURRENT OR PAST YEAR","")</f>
        <v/>
      </c>
    </row>
    <row r="12" spans="2:9" x14ac:dyDescent="0.35">
      <c r="B12" s="131"/>
      <c r="C12" s="169" t="s">
        <v>18</v>
      </c>
      <c r="D12" s="171"/>
      <c r="E12" s="121"/>
      <c r="F12" s="124">
        <f>IF(OR(ReportQtr=0,ReportQtr&gt;Lists!G6),1,0)</f>
        <v>1</v>
      </c>
      <c r="G12" s="122"/>
      <c r="I12" s="115" t="str">
        <f>IF(ReportQtr&gt;Lists!G6,"PLEASE SELECT A VALID QUARTER FROM THE DROPDOWN LIST","")</f>
        <v/>
      </c>
    </row>
    <row r="13" spans="2:9" x14ac:dyDescent="0.35">
      <c r="B13" s="131"/>
      <c r="C13" s="169" t="s">
        <v>315</v>
      </c>
      <c r="D13" s="172"/>
      <c r="E13" s="121"/>
      <c r="F13" s="124">
        <f>IF(OR($D$13=0,LEN(D13)&lt;9,LEN(D13)&gt;11),1,0)</f>
        <v>1</v>
      </c>
      <c r="G13" s="122"/>
      <c r="I13" s="115" t="str">
        <f>IF(D13="","",IF(OR(LEN(D13)=9,LEN(D13)=10,LEN(D13)=11),"","PLEASE ENTER A 9 OR 11-DIGIT NUMBER"))</f>
        <v/>
      </c>
    </row>
    <row r="14" spans="2:9" ht="14.25" customHeight="1" x14ac:dyDescent="0.35">
      <c r="B14" s="137"/>
      <c r="C14" s="125"/>
      <c r="D14" s="168" t="s">
        <v>369</v>
      </c>
      <c r="E14" s="125"/>
      <c r="F14" s="125"/>
      <c r="G14" s="126"/>
    </row>
    <row r="15" spans="2:9" x14ac:dyDescent="0.35">
      <c r="D15" s="79" t="str">
        <f>Lists!E3</f>
        <v>Original Submission</v>
      </c>
    </row>
    <row r="16" spans="2:9" x14ac:dyDescent="0.35">
      <c r="D16" s="79" t="str">
        <f>Lists!E4</f>
        <v>Re-Submittal</v>
      </c>
    </row>
    <row r="19" spans="11:11" x14ac:dyDescent="0.35">
      <c r="K19" s="116"/>
    </row>
  </sheetData>
  <sheetProtection algorithmName="SHA-512" hashValue="+DKVhjYIC1tC4XpM37ARtyXAra8E+8CVyQSXvMWwEekUzyncoA6+5q8UBVfAAaN2u8lWqRo/dp6ZwfrYOfZbjw==" saltValue="+h90mZ4ArlCVMrez+t7JPQ==" spinCount="100000" sheet="1" objects="1" scenarios="1"/>
  <mergeCells count="1">
    <mergeCell ref="C8:D8"/>
  </mergeCells>
  <dataValidations count="5">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xr:uid="{00000000-0002-0000-0100-000000000000}">
      <formula1>SubmissionType</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2000000}">
      <formula1>ReportingQuarter</formula1>
    </dataValidation>
    <dataValidation type="custom" allowBlank="1" showInputMessage="1" showErrorMessage="1" error="Please enter a 9 to 11 digit number." prompt="Enter your company's 9 or 11-digit Importer Number. The number entered should have no dashes." sqref="D13" xr:uid="{00000000-0002-0000-0100-000003000000}">
      <formula1>AND(ISNUMBER(VALUE(D13)),OR(LEN(D13)=9,LEN(D13)=10,LEN(D13)=11))</formula1>
    </dataValidation>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xr:uid="{00000000-0002-0000-0100-000004000000}">
      <formula1>200</formula1>
    </dataValidation>
    <dataValidation type="list" allowBlank="1" showInputMessage="1" showErrorMessage="1" error="Please select a reporting year from the drop down menu" prompt="Select the reporting year for which data in this report applies." sqref="D11" xr:uid="{00000000-0002-0000-0100-000001000000}">
      <formula1>ReportingYear</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AP711"/>
  <sheetViews>
    <sheetView showGridLines="0" topLeftCell="A3" zoomScaleNormal="100" zoomScaleSheetLayoutView="100" zoomScalePageLayoutView="40" workbookViewId="0">
      <selection activeCell="A3" sqref="A3"/>
    </sheetView>
  </sheetViews>
  <sheetFormatPr defaultColWidth="9.1796875" defaultRowHeight="14.5" x14ac:dyDescent="0.35"/>
  <cols>
    <col min="1" max="1" width="3.26953125" style="44" customWidth="1"/>
    <col min="2" max="2" width="2.7265625" style="44" customWidth="1"/>
    <col min="3" max="3" width="12.453125" style="44" customWidth="1"/>
    <col min="4" max="4" width="11" style="44" customWidth="1"/>
    <col min="5" max="5" width="43.453125" style="44" customWidth="1"/>
    <col min="6" max="7" width="14.1796875" style="44" customWidth="1"/>
    <col min="8" max="8" width="12.7265625" style="44" customWidth="1"/>
    <col min="9" max="9" width="15.453125" style="44" customWidth="1"/>
    <col min="10" max="11" width="13.453125" style="44" customWidth="1"/>
    <col min="12" max="12" width="11" style="44" customWidth="1"/>
    <col min="13" max="13" width="18.1796875" style="44" customWidth="1"/>
    <col min="14" max="14" width="17.26953125" style="44" customWidth="1"/>
    <col min="15" max="15" width="3.453125" style="44" customWidth="1"/>
    <col min="16" max="16" width="33.26953125" style="44" customWidth="1"/>
    <col min="17" max="17" width="0.26953125" style="44" hidden="1" customWidth="1"/>
    <col min="18" max="18" width="8.453125" style="44" hidden="1" customWidth="1"/>
    <col min="19" max="19" width="10.453125" style="44" hidden="1" customWidth="1"/>
    <col min="20" max="20" width="13.54296875" style="44" hidden="1" customWidth="1"/>
    <col min="21" max="21" width="16" style="44" hidden="1" customWidth="1"/>
    <col min="22" max="22" width="21.81640625" style="44" hidden="1" customWidth="1"/>
    <col min="23" max="23" width="15.81640625" style="44" hidden="1" customWidth="1"/>
    <col min="24" max="24" width="25.453125" style="44" hidden="1" customWidth="1"/>
    <col min="25" max="25" width="26.453125" style="44" hidden="1" customWidth="1"/>
    <col min="26" max="26" width="22.81640625" style="44" hidden="1" customWidth="1"/>
    <col min="27" max="27" width="24" style="44" hidden="1" customWidth="1"/>
    <col min="28" max="28" width="27" style="44" hidden="1" customWidth="1"/>
    <col min="29" max="29" width="10" style="44" customWidth="1"/>
    <col min="30" max="30" width="7.453125" style="44" customWidth="1"/>
    <col min="31" max="16384" width="9.1796875" style="44"/>
  </cols>
  <sheetData>
    <row r="1" spans="1:42" s="8" customFormat="1" ht="15" hidden="1" customHeight="1" x14ac:dyDescent="0.35">
      <c r="A1" s="44"/>
      <c r="I1" s="44"/>
      <c r="J1" s="44"/>
      <c r="K1" s="60" t="s">
        <v>316</v>
      </c>
      <c r="L1" s="44"/>
      <c r="M1" s="44"/>
      <c r="N1" s="44"/>
      <c r="O1" s="44"/>
      <c r="P1" s="44"/>
      <c r="Q1" s="44"/>
      <c r="R1" s="44"/>
      <c r="S1" s="44"/>
      <c r="T1" s="44"/>
      <c r="U1" s="44"/>
      <c r="V1" s="44"/>
      <c r="W1" s="44"/>
      <c r="X1" s="44"/>
      <c r="Y1" s="26"/>
      <c r="Z1" s="26"/>
      <c r="AA1" s="26"/>
      <c r="AB1" s="26"/>
      <c r="AC1" s="26"/>
      <c r="AD1" s="26"/>
      <c r="AE1" s="26"/>
      <c r="AF1" s="26"/>
      <c r="AG1" s="26"/>
      <c r="AH1" s="26"/>
      <c r="AI1" s="26"/>
      <c r="AJ1" s="26"/>
      <c r="AK1" s="26"/>
      <c r="AL1" s="26"/>
      <c r="AM1" s="26"/>
      <c r="AN1" s="26"/>
      <c r="AO1" s="26"/>
      <c r="AP1" s="26"/>
    </row>
    <row r="2" spans="1:42" s="8" customFormat="1" ht="32.25" hidden="1" customHeight="1" x14ac:dyDescent="0.35">
      <c r="A2" s="44"/>
      <c r="I2" s="44"/>
      <c r="J2" s="44"/>
      <c r="K2" s="61" t="str">
        <f>IF('Section 1'!D13=0,"",'Section 1'!D13)</f>
        <v/>
      </c>
      <c r="L2" s="44"/>
      <c r="M2" s="44"/>
      <c r="N2" s="44"/>
      <c r="O2" s="44"/>
      <c r="P2" s="44"/>
      <c r="Q2" s="44"/>
      <c r="R2" s="44"/>
      <c r="S2" s="44"/>
      <c r="T2" s="44"/>
      <c r="U2" s="44"/>
      <c r="V2" s="44"/>
      <c r="W2" s="44"/>
      <c r="X2" s="44"/>
      <c r="Y2" s="26"/>
      <c r="Z2" s="26"/>
      <c r="AA2" s="26"/>
      <c r="AB2" s="26"/>
      <c r="AC2" s="26"/>
      <c r="AD2" s="26"/>
      <c r="AE2" s="26"/>
      <c r="AF2" s="26"/>
      <c r="AG2" s="26"/>
      <c r="AH2" s="26"/>
      <c r="AI2" s="26"/>
      <c r="AJ2" s="26"/>
      <c r="AK2" s="26"/>
      <c r="AL2" s="26"/>
      <c r="AM2" s="26"/>
      <c r="AN2" s="26"/>
      <c r="AO2" s="26"/>
      <c r="AP2" s="26"/>
    </row>
    <row r="3" spans="1:42" s="8" customFormat="1" x14ac:dyDescent="0.35">
      <c r="A3" s="44"/>
      <c r="W3" s="26"/>
      <c r="X3" s="26"/>
      <c r="Y3" s="26"/>
      <c r="Z3" s="26"/>
      <c r="AA3" s="26"/>
      <c r="AB3" s="26"/>
      <c r="AC3" s="26"/>
      <c r="AD3" s="26"/>
      <c r="AE3" s="26"/>
      <c r="AF3" s="26"/>
      <c r="AG3" s="26"/>
      <c r="AH3" s="26"/>
      <c r="AI3" s="26"/>
      <c r="AJ3" s="26"/>
      <c r="AK3" s="26"/>
      <c r="AL3" s="26"/>
      <c r="AM3" s="26"/>
      <c r="AN3" s="26"/>
      <c r="AO3" s="26"/>
      <c r="AP3" s="26"/>
    </row>
    <row r="4" spans="1:42" s="9" customFormat="1" ht="27.75" customHeight="1" x14ac:dyDescent="0.45">
      <c r="A4" s="80"/>
      <c r="B4" s="11"/>
      <c r="C4" s="12" t="s">
        <v>1</v>
      </c>
      <c r="D4" s="13"/>
      <c r="E4" s="13"/>
      <c r="F4" s="13"/>
      <c r="G4" s="13"/>
      <c r="H4" s="13"/>
      <c r="I4" s="13"/>
      <c r="J4" s="13"/>
      <c r="K4" s="13"/>
      <c r="L4" s="13"/>
      <c r="M4" s="13"/>
      <c r="N4" s="13"/>
      <c r="O4" s="14"/>
      <c r="W4" s="59"/>
      <c r="X4" s="59"/>
      <c r="Y4" s="59"/>
      <c r="Z4" s="59"/>
      <c r="AA4" s="59"/>
      <c r="AB4" s="59"/>
      <c r="AC4" s="59"/>
      <c r="AD4" s="59"/>
      <c r="AE4" s="59"/>
      <c r="AF4" s="59"/>
      <c r="AG4" s="59"/>
      <c r="AH4" s="59"/>
      <c r="AI4" s="59"/>
      <c r="AJ4" s="59"/>
      <c r="AK4" s="59"/>
      <c r="AL4" s="59"/>
      <c r="AM4" s="59"/>
      <c r="AN4" s="59"/>
      <c r="AO4" s="59"/>
      <c r="AP4" s="59"/>
    </row>
    <row r="5" spans="1:42" s="9" customFormat="1" ht="18.5" x14ac:dyDescent="0.45">
      <c r="A5" s="80"/>
      <c r="B5" s="15"/>
      <c r="C5" s="16" t="s">
        <v>364</v>
      </c>
      <c r="D5" s="17"/>
      <c r="E5" s="17"/>
      <c r="F5" s="17"/>
      <c r="G5" s="17"/>
      <c r="H5" s="17"/>
      <c r="I5" s="17"/>
      <c r="J5" s="17"/>
      <c r="K5" s="17"/>
      <c r="L5" s="17"/>
      <c r="M5" s="17"/>
      <c r="N5" s="17"/>
      <c r="O5" s="18"/>
      <c r="W5" s="59"/>
      <c r="X5" s="59"/>
      <c r="Y5" s="59"/>
      <c r="Z5" s="59"/>
      <c r="AA5" s="59"/>
      <c r="AB5" s="59"/>
      <c r="AC5" s="59"/>
      <c r="AD5" s="59"/>
      <c r="AE5" s="59"/>
      <c r="AF5" s="59"/>
      <c r="AG5" s="59"/>
      <c r="AH5" s="59"/>
      <c r="AI5" s="59"/>
      <c r="AJ5" s="59"/>
      <c r="AK5" s="59"/>
      <c r="AL5" s="59"/>
      <c r="AM5" s="59"/>
      <c r="AN5" s="59"/>
      <c r="AO5" s="59"/>
      <c r="AP5" s="59"/>
    </row>
    <row r="6" spans="1:42" s="8" customFormat="1" x14ac:dyDescent="0.35">
      <c r="A6" s="44"/>
      <c r="B6" s="4"/>
      <c r="C6" s="1"/>
      <c r="D6" s="1"/>
      <c r="E6" s="1"/>
      <c r="F6" s="20"/>
      <c r="G6" s="20"/>
      <c r="H6" s="20"/>
      <c r="I6" s="20"/>
      <c r="J6" s="20"/>
      <c r="K6" s="20"/>
      <c r="L6" s="20"/>
      <c r="M6" s="20"/>
      <c r="N6" s="20"/>
      <c r="O6" s="21"/>
      <c r="W6" s="26"/>
      <c r="X6" s="26"/>
      <c r="Y6" s="26"/>
      <c r="Z6" s="26"/>
      <c r="AA6" s="26"/>
      <c r="AB6" s="26"/>
      <c r="AC6" s="26"/>
      <c r="AD6" s="26"/>
      <c r="AE6" s="26"/>
      <c r="AF6" s="26"/>
      <c r="AG6" s="26"/>
      <c r="AH6" s="26"/>
      <c r="AI6" s="26"/>
      <c r="AJ6" s="26"/>
      <c r="AK6" s="26"/>
      <c r="AL6" s="26"/>
      <c r="AM6" s="26"/>
      <c r="AN6" s="26"/>
      <c r="AO6" s="26"/>
      <c r="AP6" s="26"/>
    </row>
    <row r="7" spans="1:42" s="8" customFormat="1" x14ac:dyDescent="0.35">
      <c r="A7" s="44"/>
      <c r="B7" s="4"/>
      <c r="C7" s="224" t="s">
        <v>243</v>
      </c>
      <c r="D7" s="224"/>
      <c r="E7" s="33" t="str">
        <f>IF('Section 1'!D9=0,"",'Section 1'!D9)</f>
        <v/>
      </c>
      <c r="F7" s="20"/>
      <c r="G7" s="20"/>
      <c r="H7" s="20"/>
      <c r="I7" s="20"/>
      <c r="J7" s="20"/>
      <c r="K7" s="20"/>
      <c r="L7" s="20"/>
      <c r="M7" s="20"/>
      <c r="N7" s="20"/>
      <c r="O7" s="21"/>
      <c r="W7" s="26"/>
      <c r="X7" s="26"/>
      <c r="Y7" s="26"/>
      <c r="Z7" s="26"/>
      <c r="AA7" s="26"/>
      <c r="AB7" s="26"/>
      <c r="AC7" s="26"/>
      <c r="AD7" s="26"/>
      <c r="AE7" s="26"/>
      <c r="AF7" s="26"/>
      <c r="AG7" s="26"/>
      <c r="AH7" s="26"/>
      <c r="AI7" s="26"/>
      <c r="AJ7" s="26"/>
      <c r="AK7" s="26"/>
      <c r="AL7" s="26"/>
      <c r="AM7" s="26"/>
      <c r="AN7" s="26"/>
      <c r="AO7" s="26"/>
      <c r="AP7" s="26"/>
    </row>
    <row r="8" spans="1:42" s="8" customFormat="1" x14ac:dyDescent="0.35">
      <c r="A8" s="44"/>
      <c r="B8" s="4"/>
      <c r="C8" s="224" t="s">
        <v>244</v>
      </c>
      <c r="D8" s="224"/>
      <c r="E8" s="33" t="str">
        <f>IF(OR('Section 1'!D11=0,'Section 1'!D12=0),"","Quarter "&amp;'Section 1'!D12&amp;", "&amp;'Section 1'!D11)</f>
        <v/>
      </c>
      <c r="F8" s="20"/>
      <c r="G8" s="20"/>
      <c r="H8" s="20"/>
      <c r="I8" s="20"/>
      <c r="J8" s="20"/>
      <c r="K8" s="20"/>
      <c r="L8" s="20"/>
      <c r="M8" s="20"/>
      <c r="N8" s="20"/>
      <c r="O8" s="21"/>
      <c r="W8" s="26"/>
      <c r="X8" s="26"/>
      <c r="Y8" s="26"/>
      <c r="Z8" s="26"/>
      <c r="AA8" s="26"/>
      <c r="AB8" s="26"/>
      <c r="AC8" s="26"/>
      <c r="AD8" s="26"/>
      <c r="AE8" s="26"/>
      <c r="AF8" s="26"/>
      <c r="AG8" s="26"/>
      <c r="AH8" s="26"/>
      <c r="AI8" s="26"/>
      <c r="AJ8" s="26"/>
      <c r="AK8" s="26"/>
      <c r="AL8" s="26"/>
      <c r="AM8" s="26"/>
      <c r="AN8" s="26"/>
      <c r="AO8" s="26"/>
      <c r="AP8" s="26"/>
    </row>
    <row r="9" spans="1:42" s="8" customFormat="1" ht="9.75" customHeight="1" x14ac:dyDescent="0.35">
      <c r="A9" s="44"/>
      <c r="B9" s="19"/>
      <c r="C9" s="20"/>
      <c r="D9" s="20"/>
      <c r="E9" s="20"/>
      <c r="F9" s="20"/>
      <c r="G9" s="20"/>
      <c r="H9" s="20"/>
      <c r="I9" s="20"/>
      <c r="J9" s="20"/>
      <c r="K9" s="20"/>
      <c r="L9" s="20"/>
      <c r="M9" s="20"/>
      <c r="N9" s="20"/>
      <c r="O9" s="21"/>
      <c r="Q9" s="70"/>
      <c r="W9" s="26"/>
      <c r="X9" s="26"/>
      <c r="Y9" s="26"/>
      <c r="Z9" s="26"/>
      <c r="AA9" s="26"/>
      <c r="AB9" s="26"/>
      <c r="AC9" s="26"/>
      <c r="AD9" s="26"/>
      <c r="AE9" s="26"/>
      <c r="AF9" s="26"/>
      <c r="AG9" s="26"/>
      <c r="AH9" s="26"/>
      <c r="AI9" s="26"/>
      <c r="AJ9" s="26"/>
      <c r="AK9" s="26"/>
      <c r="AL9" s="26"/>
      <c r="AM9" s="26"/>
      <c r="AN9" s="26"/>
      <c r="AO9" s="26"/>
      <c r="AP9" s="26"/>
    </row>
    <row r="10" spans="1:42" s="8" customFormat="1" ht="21.75" customHeight="1" x14ac:dyDescent="0.35">
      <c r="A10" s="44"/>
      <c r="B10" s="19"/>
      <c r="C10" s="22" t="s">
        <v>26</v>
      </c>
      <c r="D10" s="20"/>
      <c r="E10" s="20"/>
      <c r="F10" s="20"/>
      <c r="G10" s="20"/>
      <c r="H10" s="20"/>
      <c r="I10" s="20"/>
      <c r="J10" s="20"/>
      <c r="K10" s="20"/>
      <c r="L10" s="20"/>
      <c r="M10" s="20"/>
      <c r="N10" s="20"/>
      <c r="O10" s="21"/>
      <c r="W10" s="26"/>
      <c r="X10" s="26"/>
      <c r="Y10" s="26"/>
      <c r="Z10" s="26"/>
      <c r="AA10" s="26"/>
      <c r="AB10" s="26"/>
      <c r="AC10" s="26"/>
      <c r="AD10" s="26"/>
      <c r="AE10" s="26"/>
      <c r="AF10" s="26"/>
      <c r="AG10" s="26"/>
      <c r="AH10" s="26"/>
      <c r="AI10" s="26"/>
      <c r="AJ10" s="26"/>
      <c r="AK10" s="26"/>
      <c r="AL10" s="26"/>
      <c r="AM10" s="26"/>
      <c r="AN10" s="26"/>
      <c r="AO10" s="26"/>
      <c r="AP10" s="26"/>
    </row>
    <row r="11" spans="1:42" s="8" customFormat="1" ht="43.15" customHeight="1" x14ac:dyDescent="0.35">
      <c r="A11" s="44"/>
      <c r="B11" s="19"/>
      <c r="C11" s="225" t="s">
        <v>405</v>
      </c>
      <c r="D11" s="225"/>
      <c r="E11" s="225"/>
      <c r="F11" s="225"/>
      <c r="G11" s="225"/>
      <c r="H11" s="225"/>
      <c r="I11" s="225"/>
      <c r="J11" s="225"/>
      <c r="K11" s="225"/>
      <c r="L11" s="225"/>
      <c r="M11" s="225"/>
      <c r="N11" s="225"/>
      <c r="O11" s="21"/>
      <c r="W11" s="26"/>
      <c r="X11" s="26"/>
      <c r="Y11" s="26"/>
      <c r="Z11" s="26"/>
      <c r="AA11" s="26"/>
      <c r="AB11" s="26"/>
      <c r="AC11" s="26"/>
      <c r="AD11" s="26"/>
      <c r="AE11" s="26"/>
      <c r="AF11" s="26"/>
      <c r="AG11" s="26"/>
      <c r="AH11" s="26"/>
      <c r="AI11" s="26"/>
      <c r="AJ11" s="26"/>
      <c r="AK11" s="26"/>
      <c r="AL11" s="26"/>
      <c r="AM11" s="26"/>
      <c r="AN11" s="26"/>
      <c r="AO11" s="26"/>
      <c r="AP11" s="26"/>
    </row>
    <row r="12" spans="1:42" s="8" customFormat="1" ht="21" customHeight="1" x14ac:dyDescent="0.35">
      <c r="B12" s="112"/>
      <c r="C12" s="226" t="s">
        <v>385</v>
      </c>
      <c r="D12" s="227"/>
      <c r="E12" s="227"/>
      <c r="F12" s="227"/>
      <c r="G12" s="227"/>
      <c r="H12" s="227"/>
      <c r="I12" s="227"/>
      <c r="J12" s="227"/>
      <c r="K12" s="20"/>
      <c r="L12" s="20"/>
      <c r="M12" s="20"/>
      <c r="N12" s="20"/>
      <c r="O12" s="21"/>
      <c r="S12" s="26"/>
      <c r="T12" s="26"/>
      <c r="U12" s="26"/>
      <c r="V12" s="26"/>
      <c r="W12" s="26"/>
      <c r="X12" s="26"/>
      <c r="Y12" s="26"/>
    </row>
    <row r="13" spans="1:42" s="8" customFormat="1" ht="52" x14ac:dyDescent="0.35">
      <c r="A13" s="44"/>
      <c r="B13" s="19"/>
      <c r="C13" s="51" t="s">
        <v>27</v>
      </c>
      <c r="D13" s="51" t="s">
        <v>30</v>
      </c>
      <c r="E13" s="51" t="s">
        <v>29</v>
      </c>
      <c r="F13" s="51" t="s">
        <v>401</v>
      </c>
      <c r="G13" s="51" t="s">
        <v>402</v>
      </c>
      <c r="H13" s="51" t="s">
        <v>34</v>
      </c>
      <c r="I13" s="51" t="s">
        <v>33</v>
      </c>
      <c r="J13" s="51" t="s">
        <v>31</v>
      </c>
      <c r="K13" s="51" t="s">
        <v>361</v>
      </c>
      <c r="L13" s="51" t="s">
        <v>32</v>
      </c>
      <c r="M13" s="162" t="s">
        <v>237</v>
      </c>
      <c r="N13" s="51" t="s">
        <v>404</v>
      </c>
      <c r="O13" s="21"/>
      <c r="W13" s="26"/>
      <c r="X13" s="26"/>
      <c r="Y13" s="26"/>
      <c r="Z13" s="26"/>
      <c r="AA13" s="26"/>
      <c r="AB13" s="26"/>
      <c r="AC13" s="26"/>
      <c r="AD13" s="26"/>
      <c r="AE13" s="26"/>
      <c r="AF13" s="26"/>
      <c r="AG13" s="26"/>
      <c r="AH13" s="26"/>
      <c r="AI13" s="26"/>
      <c r="AJ13" s="26"/>
      <c r="AK13" s="26"/>
      <c r="AL13" s="26"/>
      <c r="AM13" s="26"/>
      <c r="AN13" s="26"/>
      <c r="AO13" s="26"/>
      <c r="AP13" s="26"/>
    </row>
    <row r="14" spans="1:42" s="25" customFormat="1" x14ac:dyDescent="0.35">
      <c r="A14" s="49"/>
      <c r="B14" s="27"/>
      <c r="C14" s="151" t="s">
        <v>428</v>
      </c>
      <c r="D14" s="151" t="s">
        <v>35</v>
      </c>
      <c r="E14" s="151" t="s">
        <v>5</v>
      </c>
      <c r="F14" s="151" t="s">
        <v>5</v>
      </c>
      <c r="G14" s="151" t="s">
        <v>6</v>
      </c>
      <c r="H14" s="151" t="s">
        <v>10</v>
      </c>
      <c r="I14" s="151" t="s">
        <v>10</v>
      </c>
      <c r="J14" s="151" t="s">
        <v>10</v>
      </c>
      <c r="K14" s="151" t="s">
        <v>28</v>
      </c>
      <c r="L14" s="151" t="s">
        <v>5</v>
      </c>
      <c r="M14" s="151" t="s">
        <v>5</v>
      </c>
      <c r="N14" s="151" t="s">
        <v>35</v>
      </c>
      <c r="O14" s="21"/>
      <c r="S14" s="43" t="s">
        <v>308</v>
      </c>
    </row>
    <row r="15" spans="1:42" s="29" customFormat="1" x14ac:dyDescent="0.35">
      <c r="A15" s="47"/>
      <c r="B15" s="30"/>
      <c r="C15" s="152">
        <v>1</v>
      </c>
      <c r="D15" s="153">
        <v>43115</v>
      </c>
      <c r="E15" s="154" t="s">
        <v>48</v>
      </c>
      <c r="F15" s="163" t="s">
        <v>338</v>
      </c>
      <c r="G15" s="164">
        <v>5000</v>
      </c>
      <c r="H15" s="165" t="s">
        <v>390</v>
      </c>
      <c r="I15" s="163" t="s">
        <v>234</v>
      </c>
      <c r="J15" s="163" t="s">
        <v>233</v>
      </c>
      <c r="K15" s="166">
        <v>12345678900</v>
      </c>
      <c r="L15" s="163" t="s">
        <v>235</v>
      </c>
      <c r="M15" s="163" t="s">
        <v>365</v>
      </c>
      <c r="N15" s="163"/>
      <c r="O15" s="21"/>
      <c r="S15" s="29" t="s">
        <v>323</v>
      </c>
      <c r="T15" s="29" t="s">
        <v>309</v>
      </c>
      <c r="U15" s="29" t="s">
        <v>310</v>
      </c>
      <c r="V15" s="29" t="s">
        <v>463</v>
      </c>
      <c r="W15" s="29" t="s">
        <v>321</v>
      </c>
      <c r="X15" s="29" t="s">
        <v>468</v>
      </c>
      <c r="Y15" s="29" t="s">
        <v>371</v>
      </c>
      <c r="Z15" s="29" t="s">
        <v>320</v>
      </c>
      <c r="AA15" s="29" t="s">
        <v>395</v>
      </c>
      <c r="AB15" s="29" t="s">
        <v>396</v>
      </c>
    </row>
    <row r="16" spans="1:42" s="26" customFormat="1" x14ac:dyDescent="0.35">
      <c r="A16" s="79"/>
      <c r="B16" s="28"/>
      <c r="C16" s="155" t="str">
        <f>IF(F16=0,"",1)</f>
        <v/>
      </c>
      <c r="D16" s="46"/>
      <c r="E16" s="184"/>
      <c r="F16" s="185"/>
      <c r="G16" s="186"/>
      <c r="H16" s="217"/>
      <c r="I16" s="185"/>
      <c r="J16" s="185"/>
      <c r="K16" s="187" t="s">
        <v>369</v>
      </c>
      <c r="L16" s="185"/>
      <c r="M16" s="185"/>
      <c r="N16" s="167"/>
      <c r="O16" s="21"/>
      <c r="Q16" s="57" t="str">
        <f ca="1">IF(SUM(T16:W16,Z16:AB16)&gt;0,"ROW INCOMPLETE OR INVALID DATA ENTERED; ENTER/EDIT DATA IN REQUIRED FIELDS","")</f>
        <v/>
      </c>
      <c r="S16" s="50" t="str">
        <f t="shared" ref="S16" si="0">IF(C16="","N","Y")</f>
        <v>N</v>
      </c>
      <c r="T16" s="50">
        <f t="shared" ref="T16" ca="1" si="1">IF(OR(D16=0,AND(D16&gt;=StartDate,D16&lt;=EndDate)),0,1)</f>
        <v>0</v>
      </c>
      <c r="U16" s="50">
        <f>IF(C16="",0,IF(OR(D16=0,E16=0,F16=0,G16=0,H16=0,I16=0,K16=0,K16="",L16=0,M16=0,AND(OR(L16=Lists!$K$3,L16=Lists!$K$4),J16=0),AND(L16=Lists!$K$4,OR(M16=Lists!$M$5,M16=Lists!$M$6,M16=Lists!$M$7,M16=Lists!$M$8,M16=Lists!$M$10),N16=0)),1,0))</f>
        <v>0</v>
      </c>
      <c r="V16" s="50">
        <f>IF(AND(OR(M16=Lists!$M$9,L16&lt;&gt;Lists!$K$4),N16&lt;&gt;""),1,0)</f>
        <v>0</v>
      </c>
      <c r="W16" s="50">
        <f>IF(E16=0,0,IF(COUNTIF(Lists!$B$3:$B$203,E16)&gt;0,0,1))</f>
        <v>0</v>
      </c>
      <c r="X16" s="50">
        <f>IF(M16=Lists!$L$6,IF(COUNTIFS('Section 3'!$D$16:$D$25,F16,'Section 3'!$G$16:$G$25,M16)&gt;0,0,1),0)</f>
        <v>0</v>
      </c>
      <c r="Y16" s="50">
        <f>IF(M16=Lists!$L$8,IF(COUNTIFS('Section 3'!$D$16:$D$25,F16,'Section 3'!$G$16:$G$25,Lists!$J$5)&gt;0,0,1),IF(M16=Lists!$L$10,IF(COUNTIFS('Section 3'!$D$16:$D$25,F16,'Section 3'!$G$16:$G$25,Lists!$J$6)&gt;0,0,1),IF(M16=Lists!$L$5,IF(COUNTIFS('Section 3'!$D$16:$D$25,F16,'Section 3'!$G$16:$G$25,Lists!$J$3)&gt;0,0,1),0)))</f>
        <v>0</v>
      </c>
      <c r="Z16" s="50">
        <f t="shared" ref="Z16:Z79" si="2">IF(F16=0,0,IF(COUNTIF(ClassIChemicals,F16)&gt;0,0,1))</f>
        <v>0</v>
      </c>
      <c r="AA16" s="44">
        <f t="shared" ref="AA16:AA79" si="3">IF(L16=0,0,IF(COUNTIF(TransactionType,L16)&gt;0,0,1))</f>
        <v>0</v>
      </c>
      <c r="AB16" s="44">
        <f>IF(M16=0,0,IF(OR(COUNTIF(NewIntendedUses,M16)&gt;0,COUNTIF(UsedIntendedUses,M16)&gt;0,COUNTIF(HeelsIntendedUses,M16)&gt;0),0,1))</f>
        <v>0</v>
      </c>
    </row>
    <row r="17" spans="1:28" s="26" customFormat="1" x14ac:dyDescent="0.35">
      <c r="A17" s="44"/>
      <c r="B17" s="28"/>
      <c r="C17" s="155" t="str">
        <f>IF(F17=0,"",MAX($C$16:C16)+1)</f>
        <v/>
      </c>
      <c r="D17" s="46"/>
      <c r="E17" s="184"/>
      <c r="F17" s="185"/>
      <c r="G17" s="186"/>
      <c r="H17" s="185"/>
      <c r="I17" s="185"/>
      <c r="J17" s="185"/>
      <c r="K17" s="187" t="s">
        <v>369</v>
      </c>
      <c r="L17" s="185"/>
      <c r="M17" s="185"/>
      <c r="N17" s="167"/>
      <c r="O17" s="21"/>
      <c r="Q17" s="57" t="str">
        <f t="shared" ref="Q17:Q80" ca="1" si="4">IF(SUM(T17:W17,Z17:AB17)&gt;0,"ROW INCOMPLETE OR INVALID DATA ENTERED; ENTER/EDIT DATA IN REQUIRED FIELDS","")</f>
        <v/>
      </c>
      <c r="S17" s="50" t="str">
        <f t="shared" ref="S17:S80" si="5">IF(C17="","N","Y")</f>
        <v>N</v>
      </c>
      <c r="T17" s="50">
        <f t="shared" ref="T17:T80" ca="1" si="6">IF(OR(D17=0,AND(D17&gt;=StartDate,D17&lt;=EndDate)),0,1)</f>
        <v>0</v>
      </c>
      <c r="U17" s="50">
        <f>IF(C17="",0,IF(OR(D17=0,E17=0,F17=0,G17=0,H17=0,I17=0,K17=0,K17="",L17=0,M17=0,AND(OR(L17=Lists!$K$3,L17=Lists!$K$4),J17=0),AND(L17=Lists!$K$4,OR(M17=Lists!$M$5,M17=Lists!$M$6,M17=Lists!$M$7,M17=Lists!$M$8,M17=Lists!$M$10),N17=0)),1,0))</f>
        <v>0</v>
      </c>
      <c r="V17" s="50">
        <f>IF(AND(OR(M17=Lists!$M$9,L17&lt;&gt;Lists!$K$4),N17&lt;&gt;""),1,0)</f>
        <v>0</v>
      </c>
      <c r="W17" s="50">
        <f>IF(E17=0,0,IF(COUNTIF(Lists!$B$3:$B$203,E17)&gt;0,0,1))</f>
        <v>0</v>
      </c>
      <c r="X17" s="50">
        <f>IF(M17=Lists!$L$6,IF(COUNTIFS('Section 3'!$D$16:$D$25,F17,'Section 3'!$G$16:$G$25,M17)&gt;0,0,1),0)</f>
        <v>0</v>
      </c>
      <c r="Y17" s="50">
        <f>IF(M17=Lists!$L$8,IF(COUNTIFS('Section 3'!$D$16:$D$25,F17,'Section 3'!$G$16:$G$25,Lists!$J$5)&gt;0,0,1),IF(M17=Lists!$L$10,IF(COUNTIFS('Section 3'!$D$16:$D$25,F17,'Section 3'!$G$16:$G$25,Lists!$J$6)&gt;0,0,1),IF(M17=Lists!$L$5,IF(COUNTIFS('Section 3'!$D$16:$D$25,F17,'Section 3'!$G$16:$G$25,Lists!$J$3)&gt;0,0,1),0)))</f>
        <v>0</v>
      </c>
      <c r="Z17" s="50">
        <f t="shared" si="2"/>
        <v>0</v>
      </c>
      <c r="AA17" s="44">
        <f t="shared" si="3"/>
        <v>0</v>
      </c>
      <c r="AB17" s="44">
        <f t="shared" ref="AB17:AB79" si="7">IF(M17=0,0,IF(OR(COUNTIF(NewIntendedUses,M17)&gt;0,COUNTIF(UsedIntendedUses,M17)&gt;0,COUNTIF(HeelsIntendedUses,M17)&gt;0),0,1))</f>
        <v>0</v>
      </c>
    </row>
    <row r="18" spans="1:28" s="26" customFormat="1" x14ac:dyDescent="0.35">
      <c r="A18" s="44"/>
      <c r="B18" s="28"/>
      <c r="C18" s="155" t="str">
        <f>IF(F18=0,"",MAX($C$16:C17)+1)</f>
        <v/>
      </c>
      <c r="D18" s="46"/>
      <c r="E18" s="184"/>
      <c r="F18" s="185"/>
      <c r="G18" s="186"/>
      <c r="H18" s="185"/>
      <c r="I18" s="185"/>
      <c r="J18" s="185"/>
      <c r="K18" s="187" t="s">
        <v>369</v>
      </c>
      <c r="L18" s="185"/>
      <c r="M18" s="185"/>
      <c r="N18" s="167"/>
      <c r="O18" s="21"/>
      <c r="Q18" s="57" t="str">
        <f t="shared" ca="1" si="4"/>
        <v/>
      </c>
      <c r="S18" s="50" t="str">
        <f t="shared" si="5"/>
        <v>N</v>
      </c>
      <c r="T18" s="50">
        <f t="shared" ca="1" si="6"/>
        <v>0</v>
      </c>
      <c r="U18" s="50">
        <f>IF(C18="",0,IF(OR(D18=0,E18=0,F18=0,G18=0,H18=0,I18=0,K18=0,K18="",L18=0,M18=0,AND(OR(L18=Lists!$K$3,L18=Lists!$K$4),J18=0),AND(L18=Lists!$K$4,OR(M18=Lists!$M$5,M18=Lists!$M$6,M18=Lists!$M$7,M18=Lists!$M$8,M18=Lists!$M$10),N18=0)),1,0))</f>
        <v>0</v>
      </c>
      <c r="V18" s="50">
        <f>IF(AND(OR(M18=Lists!$M$9,L18&lt;&gt;Lists!$K$4),N18&lt;&gt;""),1,0)</f>
        <v>0</v>
      </c>
      <c r="W18" s="50">
        <f>IF(E18=0,0,IF(COUNTIF(Lists!$B$3:$B$203,E18)&gt;0,0,1))</f>
        <v>0</v>
      </c>
      <c r="X18" s="50">
        <f>IF(M18=Lists!$L$6,IF(COUNTIFS('Section 3'!$D$16:$D$25,F18,'Section 3'!$G$16:$G$25,M18)&gt;0,0,1),0)</f>
        <v>0</v>
      </c>
      <c r="Y18" s="50">
        <f>IF(M18=Lists!$L$8,IF(COUNTIFS('Section 3'!$D$16:$D$25,F18,'Section 3'!$G$16:$G$25,Lists!$J$5)&gt;0,0,1),IF(M18=Lists!$L$10,IF(COUNTIFS('Section 3'!$D$16:$D$25,F18,'Section 3'!$G$16:$G$25,Lists!$J$6)&gt;0,0,1),IF(M18=Lists!$L$5,IF(COUNTIFS('Section 3'!$D$16:$D$25,F18,'Section 3'!$G$16:$G$25,Lists!$J$3)&gt;0,0,1),0)))</f>
        <v>0</v>
      </c>
      <c r="Z18" s="50">
        <f t="shared" si="2"/>
        <v>0</v>
      </c>
      <c r="AA18" s="44">
        <f t="shared" si="3"/>
        <v>0</v>
      </c>
      <c r="AB18" s="44">
        <f t="shared" si="7"/>
        <v>0</v>
      </c>
    </row>
    <row r="19" spans="1:28" s="26" customFormat="1" x14ac:dyDescent="0.35">
      <c r="A19" s="44"/>
      <c r="B19" s="28"/>
      <c r="C19" s="155" t="str">
        <f>IF(F19=0,"",MAX($C$16:C18)+1)</f>
        <v/>
      </c>
      <c r="D19" s="46"/>
      <c r="E19" s="184"/>
      <c r="F19" s="185"/>
      <c r="G19" s="186"/>
      <c r="H19" s="185"/>
      <c r="I19" s="185"/>
      <c r="J19" s="185"/>
      <c r="K19" s="187" t="s">
        <v>369</v>
      </c>
      <c r="L19" s="185"/>
      <c r="M19" s="185"/>
      <c r="N19" s="167"/>
      <c r="O19" s="21"/>
      <c r="Q19" s="57" t="str">
        <f t="shared" ca="1" si="4"/>
        <v/>
      </c>
      <c r="S19" s="50" t="str">
        <f t="shared" si="5"/>
        <v>N</v>
      </c>
      <c r="T19" s="50">
        <f t="shared" ca="1" si="6"/>
        <v>0</v>
      </c>
      <c r="U19" s="50">
        <f>IF(C19="",0,IF(OR(D19=0,E19=0,F19=0,G19=0,H19=0,I19=0,K19=0,K19="",L19=0,M19=0,AND(OR(L19=Lists!$K$3,L19=Lists!$K$4),J19=0),AND(L19=Lists!$K$4,OR(M19=Lists!$M$5,M19=Lists!$M$6,M19=Lists!$M$7,M19=Lists!$M$8,M19=Lists!$M$10),N19=0)),1,0))</f>
        <v>0</v>
      </c>
      <c r="V19" s="50">
        <f>IF(AND(OR(M19=Lists!$M$9,L19&lt;&gt;Lists!$K$4),N19&lt;&gt;""),1,0)</f>
        <v>0</v>
      </c>
      <c r="W19" s="50">
        <f>IF(E19=0,0,IF(COUNTIF(Lists!$B$3:$B$203,E19)&gt;0,0,1))</f>
        <v>0</v>
      </c>
      <c r="X19" s="50">
        <f>IF(M19=Lists!$L$6,IF(COUNTIFS('Section 3'!$D$16:$D$25,F19,'Section 3'!$G$16:$G$25,M19)&gt;0,0,1),0)</f>
        <v>0</v>
      </c>
      <c r="Y19" s="50">
        <f>IF(M19=Lists!$L$8,IF(COUNTIFS('Section 3'!$D$16:$D$25,F19,'Section 3'!$G$16:$G$25,Lists!$J$5)&gt;0,0,1),IF(M19=Lists!$L$10,IF(COUNTIFS('Section 3'!$D$16:$D$25,F19,'Section 3'!$G$16:$G$25,Lists!$J$6)&gt;0,0,1),IF(M19=Lists!$L$5,IF(COUNTIFS('Section 3'!$D$16:$D$25,F19,'Section 3'!$G$16:$G$25,Lists!$J$3)&gt;0,0,1),0)))</f>
        <v>0</v>
      </c>
      <c r="Z19" s="50">
        <f t="shared" si="2"/>
        <v>0</v>
      </c>
      <c r="AA19" s="44">
        <f t="shared" si="3"/>
        <v>0</v>
      </c>
      <c r="AB19" s="44">
        <f t="shared" si="7"/>
        <v>0</v>
      </c>
    </row>
    <row r="20" spans="1:28" s="26" customFormat="1" x14ac:dyDescent="0.35">
      <c r="A20" s="44"/>
      <c r="B20" s="28"/>
      <c r="C20" s="155" t="str">
        <f>IF(F20=0,"",MAX($C$16:C19)+1)</f>
        <v/>
      </c>
      <c r="D20" s="46"/>
      <c r="E20" s="184"/>
      <c r="F20" s="185"/>
      <c r="G20" s="186"/>
      <c r="H20" s="185"/>
      <c r="I20" s="185"/>
      <c r="J20" s="185"/>
      <c r="K20" s="187" t="s">
        <v>369</v>
      </c>
      <c r="L20" s="185"/>
      <c r="M20" s="185"/>
      <c r="N20" s="167"/>
      <c r="O20" s="21"/>
      <c r="Q20" s="57" t="str">
        <f t="shared" ca="1" si="4"/>
        <v/>
      </c>
      <c r="S20" s="50" t="str">
        <f t="shared" si="5"/>
        <v>N</v>
      </c>
      <c r="T20" s="50">
        <f t="shared" ca="1" si="6"/>
        <v>0</v>
      </c>
      <c r="U20" s="50">
        <f>IF(C20="",0,IF(OR(D20=0,E20=0,F20=0,G20=0,H20=0,I20=0,K20=0,K20="",L20=0,M20=0,AND(OR(L20=Lists!$K$3,L20=Lists!$K$4),J20=0),AND(L20=Lists!$K$4,OR(M20=Lists!$M$5,M20=Lists!$M$6,M20=Lists!$M$7,M20=Lists!$M$8,M20=Lists!$M$10),N20=0)),1,0))</f>
        <v>0</v>
      </c>
      <c r="V20" s="50">
        <f>IF(AND(OR(M20=Lists!$M$9,L20&lt;&gt;Lists!$K$4),N20&lt;&gt;""),1,0)</f>
        <v>0</v>
      </c>
      <c r="W20" s="50">
        <f>IF(E20=0,0,IF(COUNTIF(Lists!$B$3:$B$203,E20)&gt;0,0,1))</f>
        <v>0</v>
      </c>
      <c r="X20" s="50">
        <f>IF(M20=Lists!$L$6,IF(COUNTIFS('Section 3'!$D$16:$D$25,F20,'Section 3'!$G$16:$G$25,M20)&gt;0,0,1),0)</f>
        <v>0</v>
      </c>
      <c r="Y20" s="50">
        <f>IF(M20=Lists!$L$8,IF(COUNTIFS('Section 3'!$D$16:$D$25,F20,'Section 3'!$G$16:$G$25,Lists!$J$5)&gt;0,0,1),IF(M20=Lists!$L$10,IF(COUNTIFS('Section 3'!$D$16:$D$25,F20,'Section 3'!$G$16:$G$25,Lists!$J$6)&gt;0,0,1),IF(M20=Lists!$L$5,IF(COUNTIFS('Section 3'!$D$16:$D$25,F20,'Section 3'!$G$16:$G$25,Lists!$J$3)&gt;0,0,1),0)))</f>
        <v>0</v>
      </c>
      <c r="Z20" s="50">
        <f t="shared" si="2"/>
        <v>0</v>
      </c>
      <c r="AA20" s="44">
        <f t="shared" si="3"/>
        <v>0</v>
      </c>
      <c r="AB20" s="44">
        <f t="shared" si="7"/>
        <v>0</v>
      </c>
    </row>
    <row r="21" spans="1:28" s="26" customFormat="1" x14ac:dyDescent="0.35">
      <c r="A21" s="44"/>
      <c r="B21" s="28"/>
      <c r="C21" s="155" t="str">
        <f>IF(F21=0,"",MAX($C$16:C20)+1)</f>
        <v/>
      </c>
      <c r="D21" s="46"/>
      <c r="E21" s="184"/>
      <c r="F21" s="185"/>
      <c r="G21" s="186"/>
      <c r="H21" s="185"/>
      <c r="I21" s="185"/>
      <c r="J21" s="185"/>
      <c r="K21" s="187" t="s">
        <v>369</v>
      </c>
      <c r="L21" s="185"/>
      <c r="M21" s="185"/>
      <c r="N21" s="167"/>
      <c r="O21" s="21"/>
      <c r="Q21" s="57" t="str">
        <f t="shared" ca="1" si="4"/>
        <v/>
      </c>
      <c r="S21" s="50" t="str">
        <f t="shared" si="5"/>
        <v>N</v>
      </c>
      <c r="T21" s="50">
        <f t="shared" ca="1" si="6"/>
        <v>0</v>
      </c>
      <c r="U21" s="50">
        <f>IF(C21="",0,IF(OR(D21=0,E21=0,F21=0,G21=0,H21=0,I21=0,K21=0,K21="",L21=0,M21=0,AND(OR(L21=Lists!$K$3,L21=Lists!$K$4),J21=0),AND(L21=Lists!$K$4,OR(M21=Lists!$M$5,M21=Lists!$M$6,M21=Lists!$M$7,M21=Lists!$M$8,M21=Lists!$M$10),N21=0)),1,0))</f>
        <v>0</v>
      </c>
      <c r="V21" s="50">
        <f>IF(AND(OR(M21=Lists!$M$9,L21&lt;&gt;Lists!$K$4),N21&lt;&gt;""),1,0)</f>
        <v>0</v>
      </c>
      <c r="W21" s="50">
        <f>IF(E21=0,0,IF(COUNTIF(Lists!$B$3:$B$203,E21)&gt;0,0,1))</f>
        <v>0</v>
      </c>
      <c r="X21" s="50">
        <f>IF(M21=Lists!$L$6,IF(COUNTIFS('Section 3'!$D$16:$D$25,F21,'Section 3'!$G$16:$G$25,M21)&gt;0,0,1),0)</f>
        <v>0</v>
      </c>
      <c r="Y21" s="50">
        <f>IF(M21=Lists!$L$8,IF(COUNTIFS('Section 3'!$D$16:$D$25,F21,'Section 3'!$G$16:$G$25,Lists!$J$5)&gt;0,0,1),IF(M21=Lists!$L$10,IF(COUNTIFS('Section 3'!$D$16:$D$25,F21,'Section 3'!$G$16:$G$25,Lists!$J$6)&gt;0,0,1),IF(M21=Lists!$L$5,IF(COUNTIFS('Section 3'!$D$16:$D$25,F21,'Section 3'!$G$16:$G$25,Lists!$J$3)&gt;0,0,1),0)))</f>
        <v>0</v>
      </c>
      <c r="Z21" s="50">
        <f t="shared" si="2"/>
        <v>0</v>
      </c>
      <c r="AA21" s="44">
        <f t="shared" si="3"/>
        <v>0</v>
      </c>
      <c r="AB21" s="44">
        <f t="shared" si="7"/>
        <v>0</v>
      </c>
    </row>
    <row r="22" spans="1:28" s="26" customFormat="1" x14ac:dyDescent="0.35">
      <c r="A22" s="44"/>
      <c r="B22" s="28"/>
      <c r="C22" s="155" t="str">
        <f>IF(F22=0,"",MAX($C$16:C21)+1)</f>
        <v/>
      </c>
      <c r="D22" s="46"/>
      <c r="E22" s="184"/>
      <c r="F22" s="185"/>
      <c r="G22" s="186"/>
      <c r="H22" s="185"/>
      <c r="I22" s="185"/>
      <c r="J22" s="185"/>
      <c r="K22" s="187" t="s">
        <v>369</v>
      </c>
      <c r="L22" s="185"/>
      <c r="M22" s="185"/>
      <c r="N22" s="167"/>
      <c r="O22" s="21"/>
      <c r="Q22" s="57" t="str">
        <f t="shared" ca="1" si="4"/>
        <v/>
      </c>
      <c r="S22" s="50" t="str">
        <f t="shared" si="5"/>
        <v>N</v>
      </c>
      <c r="T22" s="50">
        <f t="shared" ca="1" si="6"/>
        <v>0</v>
      </c>
      <c r="U22" s="50">
        <f>IF(C22="",0,IF(OR(D22=0,E22=0,F22=0,G22=0,H22=0,I22=0,K22=0,K22="",L22=0,M22=0,AND(OR(L22=Lists!$K$3,L22=Lists!$K$4),J22=0),AND(L22=Lists!$K$4,OR(M22=Lists!$M$5,M22=Lists!$M$6,M22=Lists!$M$7,M22=Lists!$M$8,M22=Lists!$M$10),N22=0)),1,0))</f>
        <v>0</v>
      </c>
      <c r="V22" s="50">
        <f>IF(AND(OR(M22=Lists!$M$9,L22&lt;&gt;Lists!$K$4),N22&lt;&gt;""),1,0)</f>
        <v>0</v>
      </c>
      <c r="W22" s="50">
        <f>IF(E22=0,0,IF(COUNTIF(Lists!$B$3:$B$203,E22)&gt;0,0,1))</f>
        <v>0</v>
      </c>
      <c r="X22" s="50">
        <f>IF(M22=Lists!$L$6,IF(COUNTIFS('Section 3'!$D$16:$D$25,F22,'Section 3'!$G$16:$G$25,M22)&gt;0,0,1),0)</f>
        <v>0</v>
      </c>
      <c r="Y22" s="50">
        <f>IF(M22=Lists!$L$8,IF(COUNTIFS('Section 3'!$D$16:$D$25,F22,'Section 3'!$G$16:$G$25,Lists!$J$5)&gt;0,0,1),IF(M22=Lists!$L$10,IF(COUNTIFS('Section 3'!$D$16:$D$25,F22,'Section 3'!$G$16:$G$25,Lists!$J$6)&gt;0,0,1),IF(M22=Lists!$L$5,IF(COUNTIFS('Section 3'!$D$16:$D$25,F22,'Section 3'!$G$16:$G$25,Lists!$J$3)&gt;0,0,1),0)))</f>
        <v>0</v>
      </c>
      <c r="Z22" s="50">
        <f t="shared" si="2"/>
        <v>0</v>
      </c>
      <c r="AA22" s="44">
        <f t="shared" si="3"/>
        <v>0</v>
      </c>
      <c r="AB22" s="44">
        <f t="shared" si="7"/>
        <v>0</v>
      </c>
    </row>
    <row r="23" spans="1:28" s="26" customFormat="1" x14ac:dyDescent="0.35">
      <c r="A23" s="44"/>
      <c r="B23" s="28"/>
      <c r="C23" s="155" t="str">
        <f>IF(F23=0,"",MAX($C$16:C22)+1)</f>
        <v/>
      </c>
      <c r="D23" s="46"/>
      <c r="E23" s="184"/>
      <c r="F23" s="185"/>
      <c r="G23" s="186"/>
      <c r="H23" s="185"/>
      <c r="I23" s="185"/>
      <c r="J23" s="185"/>
      <c r="K23" s="187" t="s">
        <v>369</v>
      </c>
      <c r="L23" s="185"/>
      <c r="M23" s="185"/>
      <c r="N23" s="167"/>
      <c r="O23" s="21"/>
      <c r="Q23" s="57" t="str">
        <f t="shared" ca="1" si="4"/>
        <v/>
      </c>
      <c r="S23" s="50" t="str">
        <f t="shared" si="5"/>
        <v>N</v>
      </c>
      <c r="T23" s="50">
        <f t="shared" ca="1" si="6"/>
        <v>0</v>
      </c>
      <c r="U23" s="50">
        <f>IF(C23="",0,IF(OR(D23=0,E23=0,F23=0,G23=0,H23=0,I23=0,K23=0,K23="",L23=0,M23=0,AND(OR(L23=Lists!$K$3,L23=Lists!$K$4),J23=0),AND(L23=Lists!$K$4,OR(M23=Lists!$M$5,M23=Lists!$M$6,M23=Lists!$M$7,M23=Lists!$M$8,M23=Lists!$M$10),N23=0)),1,0))</f>
        <v>0</v>
      </c>
      <c r="V23" s="50">
        <f>IF(AND(OR(M23=Lists!$M$9,L23&lt;&gt;Lists!$K$4),N23&lt;&gt;""),1,0)</f>
        <v>0</v>
      </c>
      <c r="W23" s="50">
        <f>IF(E23=0,0,IF(COUNTIF(Lists!$B$3:$B$203,E23)&gt;0,0,1))</f>
        <v>0</v>
      </c>
      <c r="X23" s="50">
        <f>IF(M23=Lists!$L$6,IF(COUNTIFS('Section 3'!$D$16:$D$25,F23,'Section 3'!$G$16:$G$25,M23)&gt;0,0,1),0)</f>
        <v>0</v>
      </c>
      <c r="Y23" s="50">
        <f>IF(M23=Lists!$L$8,IF(COUNTIFS('Section 3'!$D$16:$D$25,F23,'Section 3'!$G$16:$G$25,Lists!$J$5)&gt;0,0,1),IF(M23=Lists!$L$10,IF(COUNTIFS('Section 3'!$D$16:$D$25,F23,'Section 3'!$G$16:$G$25,Lists!$J$6)&gt;0,0,1),IF(M23=Lists!$L$5,IF(COUNTIFS('Section 3'!$D$16:$D$25,F23,'Section 3'!$G$16:$G$25,Lists!$J$3)&gt;0,0,1),0)))</f>
        <v>0</v>
      </c>
      <c r="Z23" s="50">
        <f t="shared" si="2"/>
        <v>0</v>
      </c>
      <c r="AA23" s="44">
        <f t="shared" si="3"/>
        <v>0</v>
      </c>
      <c r="AB23" s="44">
        <f t="shared" si="7"/>
        <v>0</v>
      </c>
    </row>
    <row r="24" spans="1:28" s="26" customFormat="1" x14ac:dyDescent="0.35">
      <c r="A24" s="44"/>
      <c r="B24" s="28"/>
      <c r="C24" s="155" t="str">
        <f>IF(F24=0,"",MAX($C$16:C23)+1)</f>
        <v/>
      </c>
      <c r="D24" s="46"/>
      <c r="E24" s="184"/>
      <c r="F24" s="185"/>
      <c r="G24" s="186"/>
      <c r="H24" s="185"/>
      <c r="I24" s="185"/>
      <c r="J24" s="185"/>
      <c r="K24" s="187" t="s">
        <v>369</v>
      </c>
      <c r="L24" s="185"/>
      <c r="M24" s="185"/>
      <c r="N24" s="167"/>
      <c r="O24" s="21"/>
      <c r="Q24" s="57" t="str">
        <f t="shared" ca="1" si="4"/>
        <v/>
      </c>
      <c r="S24" s="50" t="str">
        <f t="shared" si="5"/>
        <v>N</v>
      </c>
      <c r="T24" s="50">
        <f t="shared" ca="1" si="6"/>
        <v>0</v>
      </c>
      <c r="U24" s="50">
        <f>IF(C24="",0,IF(OR(D24=0,E24=0,F24=0,G24=0,H24=0,I24=0,K24=0,K24="",L24=0,M24=0,AND(OR(L24=Lists!$K$3,L24=Lists!$K$4),J24=0),AND(L24=Lists!$K$4,OR(M24=Lists!$M$5,M24=Lists!$M$6,M24=Lists!$M$7,M24=Lists!$M$8,M24=Lists!$M$10),N24=0)),1,0))</f>
        <v>0</v>
      </c>
      <c r="V24" s="50">
        <f>IF(AND(OR(M24=Lists!$M$9,L24&lt;&gt;Lists!$K$4),N24&lt;&gt;""),1,0)</f>
        <v>0</v>
      </c>
      <c r="W24" s="50">
        <f>IF(E24=0,0,IF(COUNTIF(Lists!$B$3:$B$203,E24)&gt;0,0,1))</f>
        <v>0</v>
      </c>
      <c r="X24" s="50">
        <f>IF(M24=Lists!$L$6,IF(COUNTIFS('Section 3'!$D$16:$D$25,F24,'Section 3'!$G$16:$G$25,M24)&gt;0,0,1),0)</f>
        <v>0</v>
      </c>
      <c r="Y24" s="50">
        <f>IF(M24=Lists!$L$8,IF(COUNTIFS('Section 3'!$D$16:$D$25,F24,'Section 3'!$G$16:$G$25,Lists!$J$5)&gt;0,0,1),IF(M24=Lists!$L$10,IF(COUNTIFS('Section 3'!$D$16:$D$25,F24,'Section 3'!$G$16:$G$25,Lists!$J$6)&gt;0,0,1),IF(M24=Lists!$L$5,IF(COUNTIFS('Section 3'!$D$16:$D$25,F24,'Section 3'!$G$16:$G$25,Lists!$J$3)&gt;0,0,1),0)))</f>
        <v>0</v>
      </c>
      <c r="Z24" s="50">
        <f t="shared" si="2"/>
        <v>0</v>
      </c>
      <c r="AA24" s="44">
        <f t="shared" si="3"/>
        <v>0</v>
      </c>
      <c r="AB24" s="44">
        <f t="shared" si="7"/>
        <v>0</v>
      </c>
    </row>
    <row r="25" spans="1:28" s="26" customFormat="1" x14ac:dyDescent="0.35">
      <c r="A25" s="44"/>
      <c r="B25" s="28"/>
      <c r="C25" s="155" t="str">
        <f>IF(F25=0,"",MAX($C$16:C24)+1)</f>
        <v/>
      </c>
      <c r="D25" s="46"/>
      <c r="E25" s="184"/>
      <c r="F25" s="185"/>
      <c r="G25" s="186"/>
      <c r="H25" s="185"/>
      <c r="I25" s="185"/>
      <c r="J25" s="185"/>
      <c r="K25" s="187" t="s">
        <v>369</v>
      </c>
      <c r="L25" s="185"/>
      <c r="M25" s="185"/>
      <c r="N25" s="167"/>
      <c r="O25" s="21"/>
      <c r="Q25" s="57" t="str">
        <f t="shared" ca="1" si="4"/>
        <v/>
      </c>
      <c r="S25" s="50" t="str">
        <f t="shared" si="5"/>
        <v>N</v>
      </c>
      <c r="T25" s="50">
        <f t="shared" ca="1" si="6"/>
        <v>0</v>
      </c>
      <c r="U25" s="50">
        <f>IF(C25="",0,IF(OR(D25=0,E25=0,F25=0,G25=0,H25=0,I25=0,K25=0,K25="",L25=0,M25=0,AND(OR(L25=Lists!$K$3,L25=Lists!$K$4),J25=0),AND(L25=Lists!$K$4,OR(M25=Lists!$M$5,M25=Lists!$M$6,M25=Lists!$M$7,M25=Lists!$M$8,M25=Lists!$M$10),N25=0)),1,0))</f>
        <v>0</v>
      </c>
      <c r="V25" s="50">
        <f>IF(AND(OR(M25=Lists!$M$9,L25&lt;&gt;Lists!$K$4),N25&lt;&gt;""),1,0)</f>
        <v>0</v>
      </c>
      <c r="W25" s="50">
        <f>IF(E25=0,0,IF(COUNTIF(Lists!$B$3:$B$203,E25)&gt;0,0,1))</f>
        <v>0</v>
      </c>
      <c r="X25" s="50">
        <f>IF(M25=Lists!$L$6,IF(COUNTIFS('Section 3'!$D$16:$D$25,F25,'Section 3'!$G$16:$G$25,M25)&gt;0,0,1),0)</f>
        <v>0</v>
      </c>
      <c r="Y25" s="50">
        <f>IF(M25=Lists!$L$8,IF(COUNTIFS('Section 3'!$D$16:$D$25,F25,'Section 3'!$G$16:$G$25,Lists!$J$5)&gt;0,0,1),IF(M25=Lists!$L$10,IF(COUNTIFS('Section 3'!$D$16:$D$25,F25,'Section 3'!$G$16:$G$25,Lists!$J$6)&gt;0,0,1),IF(M25=Lists!$L$5,IF(COUNTIFS('Section 3'!$D$16:$D$25,F25,'Section 3'!$G$16:$G$25,Lists!$J$3)&gt;0,0,1),0)))</f>
        <v>0</v>
      </c>
      <c r="Z25" s="50">
        <f t="shared" si="2"/>
        <v>0</v>
      </c>
      <c r="AA25" s="44">
        <f t="shared" si="3"/>
        <v>0</v>
      </c>
      <c r="AB25" s="44">
        <f t="shared" si="7"/>
        <v>0</v>
      </c>
    </row>
    <row r="26" spans="1:28" s="26" customFormat="1" x14ac:dyDescent="0.35">
      <c r="A26" s="44"/>
      <c r="B26" s="28"/>
      <c r="C26" s="155" t="str">
        <f>IF(F26=0,"",MAX($C$16:C25)+1)</f>
        <v/>
      </c>
      <c r="D26" s="46"/>
      <c r="E26" s="184"/>
      <c r="F26" s="185"/>
      <c r="G26" s="186"/>
      <c r="H26" s="185"/>
      <c r="I26" s="185"/>
      <c r="J26" s="185"/>
      <c r="K26" s="187" t="s">
        <v>369</v>
      </c>
      <c r="L26" s="185"/>
      <c r="M26" s="185"/>
      <c r="N26" s="167"/>
      <c r="O26" s="21"/>
      <c r="Q26" s="57" t="str">
        <f t="shared" ca="1" si="4"/>
        <v/>
      </c>
      <c r="S26" s="50" t="str">
        <f t="shared" si="5"/>
        <v>N</v>
      </c>
      <c r="T26" s="50">
        <f t="shared" ca="1" si="6"/>
        <v>0</v>
      </c>
      <c r="U26" s="50">
        <f>IF(C26="",0,IF(OR(D26=0,E26=0,F26=0,G26=0,H26=0,I26=0,K26=0,K26="",L26=0,M26=0,AND(OR(L26=Lists!$K$3,L26=Lists!$K$4),J26=0),AND(L26=Lists!$K$4,OR(M26=Lists!$M$5,M26=Lists!$M$6,M26=Lists!$M$7,M26=Lists!$M$8,M26=Lists!$M$10),N26=0)),1,0))</f>
        <v>0</v>
      </c>
      <c r="V26" s="50">
        <f>IF(AND(OR(M26=Lists!$M$9,L26&lt;&gt;Lists!$K$4),N26&lt;&gt;""),1,0)</f>
        <v>0</v>
      </c>
      <c r="W26" s="50">
        <f>IF(E26=0,0,IF(COUNTIF(Lists!$B$3:$B$203,E26)&gt;0,0,1))</f>
        <v>0</v>
      </c>
      <c r="X26" s="50">
        <f>IF(M26=Lists!$L$6,IF(COUNTIFS('Section 3'!$D$16:$D$25,F26,'Section 3'!$G$16:$G$25,M26)&gt;0,0,1),0)</f>
        <v>0</v>
      </c>
      <c r="Y26" s="50">
        <f>IF(M26=Lists!$L$8,IF(COUNTIFS('Section 3'!$D$16:$D$25,F26,'Section 3'!$G$16:$G$25,Lists!$J$5)&gt;0,0,1),IF(M26=Lists!$L$10,IF(COUNTIFS('Section 3'!$D$16:$D$25,F26,'Section 3'!$G$16:$G$25,Lists!$J$6)&gt;0,0,1),IF(M26=Lists!$L$5,IF(COUNTIFS('Section 3'!$D$16:$D$25,F26,'Section 3'!$G$16:$G$25,Lists!$J$3)&gt;0,0,1),0)))</f>
        <v>0</v>
      </c>
      <c r="Z26" s="50">
        <f t="shared" si="2"/>
        <v>0</v>
      </c>
      <c r="AA26" s="44">
        <f t="shared" si="3"/>
        <v>0</v>
      </c>
      <c r="AB26" s="44">
        <f t="shared" si="7"/>
        <v>0</v>
      </c>
    </row>
    <row r="27" spans="1:28" s="26" customFormat="1" x14ac:dyDescent="0.35">
      <c r="A27" s="44"/>
      <c r="B27" s="28"/>
      <c r="C27" s="155" t="str">
        <f>IF(F27=0,"",MAX($C$16:C26)+1)</f>
        <v/>
      </c>
      <c r="D27" s="46"/>
      <c r="E27" s="184"/>
      <c r="F27" s="185"/>
      <c r="G27" s="186"/>
      <c r="H27" s="185"/>
      <c r="I27" s="185"/>
      <c r="J27" s="185"/>
      <c r="K27" s="187" t="s">
        <v>369</v>
      </c>
      <c r="L27" s="185"/>
      <c r="M27" s="185"/>
      <c r="N27" s="167"/>
      <c r="O27" s="21"/>
      <c r="Q27" s="57" t="str">
        <f t="shared" ca="1" si="4"/>
        <v/>
      </c>
      <c r="S27" s="50" t="str">
        <f t="shared" si="5"/>
        <v>N</v>
      </c>
      <c r="T27" s="50">
        <f t="shared" ca="1" si="6"/>
        <v>0</v>
      </c>
      <c r="U27" s="50">
        <f>IF(C27="",0,IF(OR(D27=0,E27=0,F27=0,G27=0,H27=0,I27=0,K27=0,K27="",L27=0,M27=0,AND(OR(L27=Lists!$K$3,L27=Lists!$K$4),J27=0),AND(L27=Lists!$K$4,OR(M27=Lists!$M$5,M27=Lists!$M$6,M27=Lists!$M$7,M27=Lists!$M$8,M27=Lists!$M$10),N27=0)),1,0))</f>
        <v>0</v>
      </c>
      <c r="V27" s="50">
        <f>IF(AND(OR(M27=Lists!$M$9,L27&lt;&gt;Lists!$K$4),N27&lt;&gt;""),1,0)</f>
        <v>0</v>
      </c>
      <c r="W27" s="50">
        <f>IF(E27=0,0,IF(COUNTIF(Lists!$B$3:$B$203,E27)&gt;0,0,1))</f>
        <v>0</v>
      </c>
      <c r="X27" s="50">
        <f>IF(M27=Lists!$L$6,IF(COUNTIFS('Section 3'!$D$16:$D$25,F27,'Section 3'!$G$16:$G$25,M27)&gt;0,0,1),0)</f>
        <v>0</v>
      </c>
      <c r="Y27" s="50">
        <f>IF(M27=Lists!$L$8,IF(COUNTIFS('Section 3'!$D$16:$D$25,F27,'Section 3'!$G$16:$G$25,Lists!$J$5)&gt;0,0,1),IF(M27=Lists!$L$10,IF(COUNTIFS('Section 3'!$D$16:$D$25,F27,'Section 3'!$G$16:$G$25,Lists!$J$6)&gt;0,0,1),IF(M27=Lists!$L$5,IF(COUNTIFS('Section 3'!$D$16:$D$25,F27,'Section 3'!$G$16:$G$25,Lists!$J$3)&gt;0,0,1),0)))</f>
        <v>0</v>
      </c>
      <c r="Z27" s="50">
        <f t="shared" si="2"/>
        <v>0</v>
      </c>
      <c r="AA27" s="44">
        <f t="shared" si="3"/>
        <v>0</v>
      </c>
      <c r="AB27" s="44">
        <f t="shared" si="7"/>
        <v>0</v>
      </c>
    </row>
    <row r="28" spans="1:28" s="26" customFormat="1" x14ac:dyDescent="0.35">
      <c r="A28" s="44"/>
      <c r="B28" s="28"/>
      <c r="C28" s="155" t="str">
        <f>IF(F28=0,"",MAX($C$16:C27)+1)</f>
        <v/>
      </c>
      <c r="D28" s="46"/>
      <c r="E28" s="184"/>
      <c r="F28" s="185"/>
      <c r="G28" s="186"/>
      <c r="H28" s="185"/>
      <c r="I28" s="185"/>
      <c r="J28" s="185"/>
      <c r="K28" s="187" t="s">
        <v>369</v>
      </c>
      <c r="L28" s="185"/>
      <c r="M28" s="185"/>
      <c r="N28" s="167"/>
      <c r="O28" s="21"/>
      <c r="Q28" s="57" t="str">
        <f t="shared" ca="1" si="4"/>
        <v/>
      </c>
      <c r="S28" s="50" t="str">
        <f t="shared" si="5"/>
        <v>N</v>
      </c>
      <c r="T28" s="50">
        <f t="shared" ca="1" si="6"/>
        <v>0</v>
      </c>
      <c r="U28" s="50">
        <f>IF(C28="",0,IF(OR(D28=0,E28=0,F28=0,G28=0,H28=0,I28=0,K28=0,K28="",L28=0,M28=0,AND(OR(L28=Lists!$K$3,L28=Lists!$K$4),J28=0),AND(L28=Lists!$K$4,OR(M28=Lists!$M$5,M28=Lists!$M$6,M28=Lists!$M$7,M28=Lists!$M$8,M28=Lists!$M$10),N28=0)),1,0))</f>
        <v>0</v>
      </c>
      <c r="V28" s="50">
        <f>IF(AND(OR(M28=Lists!$M$9,L28&lt;&gt;Lists!$K$4),N28&lt;&gt;""),1,0)</f>
        <v>0</v>
      </c>
      <c r="W28" s="50">
        <f>IF(E28=0,0,IF(COUNTIF(Lists!$B$3:$B$203,E28)&gt;0,0,1))</f>
        <v>0</v>
      </c>
      <c r="X28" s="50">
        <f>IF(M28=Lists!$L$6,IF(COUNTIFS('Section 3'!$D$16:$D$25,F28,'Section 3'!$G$16:$G$25,M28)&gt;0,0,1),0)</f>
        <v>0</v>
      </c>
      <c r="Y28" s="50">
        <f>IF(M28=Lists!$L$8,IF(COUNTIFS('Section 3'!$D$16:$D$25,F28,'Section 3'!$G$16:$G$25,Lists!$J$5)&gt;0,0,1),IF(M28=Lists!$L$10,IF(COUNTIFS('Section 3'!$D$16:$D$25,F28,'Section 3'!$G$16:$G$25,Lists!$J$6)&gt;0,0,1),IF(M28=Lists!$L$5,IF(COUNTIFS('Section 3'!$D$16:$D$25,F28,'Section 3'!$G$16:$G$25,Lists!$J$3)&gt;0,0,1),0)))</f>
        <v>0</v>
      </c>
      <c r="Z28" s="50">
        <f t="shared" si="2"/>
        <v>0</v>
      </c>
      <c r="AA28" s="44">
        <f t="shared" si="3"/>
        <v>0</v>
      </c>
      <c r="AB28" s="44">
        <f t="shared" si="7"/>
        <v>0</v>
      </c>
    </row>
    <row r="29" spans="1:28" s="26" customFormat="1" x14ac:dyDescent="0.35">
      <c r="A29" s="44"/>
      <c r="B29" s="28"/>
      <c r="C29" s="155" t="str">
        <f>IF(F29=0,"",MAX($C$16:C28)+1)</f>
        <v/>
      </c>
      <c r="D29" s="46"/>
      <c r="E29" s="184"/>
      <c r="F29" s="185"/>
      <c r="G29" s="186"/>
      <c r="H29" s="185"/>
      <c r="I29" s="185"/>
      <c r="J29" s="185"/>
      <c r="K29" s="187" t="s">
        <v>369</v>
      </c>
      <c r="L29" s="185"/>
      <c r="M29" s="185"/>
      <c r="N29" s="167"/>
      <c r="O29" s="21"/>
      <c r="Q29" s="57" t="str">
        <f t="shared" ca="1" si="4"/>
        <v/>
      </c>
      <c r="S29" s="50" t="str">
        <f t="shared" si="5"/>
        <v>N</v>
      </c>
      <c r="T29" s="50">
        <f t="shared" ca="1" si="6"/>
        <v>0</v>
      </c>
      <c r="U29" s="50">
        <f>IF(C29="",0,IF(OR(D29=0,E29=0,F29=0,G29=0,H29=0,I29=0,K29=0,K29="",L29=0,M29=0,AND(OR(L29=Lists!$K$3,L29=Lists!$K$4),J29=0),AND(L29=Lists!$K$4,OR(M29=Lists!$M$5,M29=Lists!$M$6,M29=Lists!$M$7,M29=Lists!$M$8,M29=Lists!$M$10),N29=0)),1,0))</f>
        <v>0</v>
      </c>
      <c r="V29" s="50">
        <f>IF(AND(OR(M29=Lists!$M$9,L29&lt;&gt;Lists!$K$4),N29&lt;&gt;""),1,0)</f>
        <v>0</v>
      </c>
      <c r="W29" s="50">
        <f>IF(E29=0,0,IF(COUNTIF(Lists!$B$3:$B$203,E29)&gt;0,0,1))</f>
        <v>0</v>
      </c>
      <c r="X29" s="50">
        <f>IF(M29=Lists!$L$6,IF(COUNTIFS('Section 3'!$D$16:$D$25,F29,'Section 3'!$G$16:$G$25,M29)&gt;0,0,1),0)</f>
        <v>0</v>
      </c>
      <c r="Y29" s="50">
        <f>IF(M29=Lists!$L$8,IF(COUNTIFS('Section 3'!$D$16:$D$25,F29,'Section 3'!$G$16:$G$25,Lists!$J$5)&gt;0,0,1),IF(M29=Lists!$L$10,IF(COUNTIFS('Section 3'!$D$16:$D$25,F29,'Section 3'!$G$16:$G$25,Lists!$J$6)&gt;0,0,1),IF(M29=Lists!$L$5,IF(COUNTIFS('Section 3'!$D$16:$D$25,F29,'Section 3'!$G$16:$G$25,Lists!$J$3)&gt;0,0,1),0)))</f>
        <v>0</v>
      </c>
      <c r="Z29" s="50">
        <f t="shared" si="2"/>
        <v>0</v>
      </c>
      <c r="AA29" s="44">
        <f t="shared" si="3"/>
        <v>0</v>
      </c>
      <c r="AB29" s="44">
        <f t="shared" si="7"/>
        <v>0</v>
      </c>
    </row>
    <row r="30" spans="1:28" s="26" customFormat="1" x14ac:dyDescent="0.35">
      <c r="A30" s="44"/>
      <c r="B30" s="28"/>
      <c r="C30" s="155" t="str">
        <f>IF(F30=0,"",MAX($C$16:C29)+1)</f>
        <v/>
      </c>
      <c r="D30" s="46"/>
      <c r="E30" s="184"/>
      <c r="F30" s="185"/>
      <c r="G30" s="186"/>
      <c r="H30" s="185"/>
      <c r="I30" s="185"/>
      <c r="J30" s="185"/>
      <c r="K30" s="187" t="s">
        <v>369</v>
      </c>
      <c r="L30" s="185"/>
      <c r="M30" s="185"/>
      <c r="N30" s="167"/>
      <c r="O30" s="21"/>
      <c r="Q30" s="57" t="str">
        <f t="shared" ca="1" si="4"/>
        <v/>
      </c>
      <c r="S30" s="50" t="str">
        <f t="shared" si="5"/>
        <v>N</v>
      </c>
      <c r="T30" s="50">
        <f t="shared" ca="1" si="6"/>
        <v>0</v>
      </c>
      <c r="U30" s="50">
        <f>IF(C30="",0,IF(OR(D30=0,E30=0,F30=0,G30=0,H30=0,I30=0,K30=0,K30="",L30=0,M30=0,AND(OR(L30=Lists!$K$3,L30=Lists!$K$4),J30=0),AND(L30=Lists!$K$4,OR(M30=Lists!$M$5,M30=Lists!$M$6,M30=Lists!$M$7,M30=Lists!$M$8,M30=Lists!$M$10),N30=0)),1,0))</f>
        <v>0</v>
      </c>
      <c r="V30" s="50">
        <f>IF(AND(OR(M30=Lists!$M$9,L30&lt;&gt;Lists!$K$4),N30&lt;&gt;""),1,0)</f>
        <v>0</v>
      </c>
      <c r="W30" s="50">
        <f>IF(E30=0,0,IF(COUNTIF(Lists!$B$3:$B$203,E30)&gt;0,0,1))</f>
        <v>0</v>
      </c>
      <c r="X30" s="50">
        <f>IF(M30=Lists!$L$6,IF(COUNTIFS('Section 3'!$D$16:$D$25,F30,'Section 3'!$G$16:$G$25,M30)&gt;0,0,1),0)</f>
        <v>0</v>
      </c>
      <c r="Y30" s="50">
        <f>IF(M30=Lists!$L$8,IF(COUNTIFS('Section 3'!$D$16:$D$25,F30,'Section 3'!$G$16:$G$25,Lists!$J$5)&gt;0,0,1),IF(M30=Lists!$L$10,IF(COUNTIFS('Section 3'!$D$16:$D$25,F30,'Section 3'!$G$16:$G$25,Lists!$J$6)&gt;0,0,1),IF(M30=Lists!$L$5,IF(COUNTIFS('Section 3'!$D$16:$D$25,F30,'Section 3'!$G$16:$G$25,Lists!$J$3)&gt;0,0,1),0)))</f>
        <v>0</v>
      </c>
      <c r="Z30" s="50">
        <f t="shared" si="2"/>
        <v>0</v>
      </c>
      <c r="AA30" s="44">
        <f t="shared" si="3"/>
        <v>0</v>
      </c>
      <c r="AB30" s="44">
        <f t="shared" si="7"/>
        <v>0</v>
      </c>
    </row>
    <row r="31" spans="1:28" s="26" customFormat="1" x14ac:dyDescent="0.35">
      <c r="A31" s="44"/>
      <c r="B31" s="28"/>
      <c r="C31" s="155" t="str">
        <f>IF(F31=0,"",MAX($C$16:C30)+1)</f>
        <v/>
      </c>
      <c r="D31" s="46"/>
      <c r="E31" s="184"/>
      <c r="F31" s="185"/>
      <c r="G31" s="186"/>
      <c r="H31" s="185"/>
      <c r="I31" s="185"/>
      <c r="J31" s="185"/>
      <c r="K31" s="187" t="s">
        <v>369</v>
      </c>
      <c r="L31" s="185"/>
      <c r="M31" s="185"/>
      <c r="N31" s="167"/>
      <c r="O31" s="21"/>
      <c r="Q31" s="57" t="str">
        <f t="shared" ca="1" si="4"/>
        <v/>
      </c>
      <c r="S31" s="50" t="str">
        <f t="shared" si="5"/>
        <v>N</v>
      </c>
      <c r="T31" s="50">
        <f t="shared" ca="1" si="6"/>
        <v>0</v>
      </c>
      <c r="U31" s="50">
        <f>IF(C31="",0,IF(OR(D31=0,E31=0,F31=0,G31=0,H31=0,I31=0,K31=0,K31="",L31=0,M31=0,AND(OR(L31=Lists!$K$3,L31=Lists!$K$4),J31=0),AND(L31=Lists!$K$4,OR(M31=Lists!$M$5,M31=Lists!$M$6,M31=Lists!$M$7,M31=Lists!$M$8,M31=Lists!$M$10),N31=0)),1,0))</f>
        <v>0</v>
      </c>
      <c r="V31" s="50">
        <f>IF(AND(OR(M31=Lists!$M$9,L31&lt;&gt;Lists!$K$4),N31&lt;&gt;""),1,0)</f>
        <v>0</v>
      </c>
      <c r="W31" s="50">
        <f>IF(E31=0,0,IF(COUNTIF(Lists!$B$3:$B$203,E31)&gt;0,0,1))</f>
        <v>0</v>
      </c>
      <c r="X31" s="50">
        <f>IF(M31=Lists!$L$6,IF(COUNTIFS('Section 3'!$D$16:$D$25,F31,'Section 3'!$G$16:$G$25,M31)&gt;0,0,1),0)</f>
        <v>0</v>
      </c>
      <c r="Y31" s="50">
        <f>IF(M31=Lists!$L$8,IF(COUNTIFS('Section 3'!$D$16:$D$25,F31,'Section 3'!$G$16:$G$25,Lists!$J$5)&gt;0,0,1),IF(M31=Lists!$L$10,IF(COUNTIFS('Section 3'!$D$16:$D$25,F31,'Section 3'!$G$16:$G$25,Lists!$J$6)&gt;0,0,1),IF(M31=Lists!$L$5,IF(COUNTIFS('Section 3'!$D$16:$D$25,F31,'Section 3'!$G$16:$G$25,Lists!$J$3)&gt;0,0,1),0)))</f>
        <v>0</v>
      </c>
      <c r="Z31" s="50">
        <f t="shared" si="2"/>
        <v>0</v>
      </c>
      <c r="AA31" s="44">
        <f t="shared" si="3"/>
        <v>0</v>
      </c>
      <c r="AB31" s="44">
        <f t="shared" si="7"/>
        <v>0</v>
      </c>
    </row>
    <row r="32" spans="1:28" s="26" customFormat="1" x14ac:dyDescent="0.35">
      <c r="A32" s="44"/>
      <c r="B32" s="28"/>
      <c r="C32" s="155" t="str">
        <f>IF(F32=0,"",MAX($C$16:C31)+1)</f>
        <v/>
      </c>
      <c r="D32" s="46"/>
      <c r="E32" s="184"/>
      <c r="F32" s="185"/>
      <c r="G32" s="186"/>
      <c r="H32" s="185"/>
      <c r="I32" s="185"/>
      <c r="J32" s="185"/>
      <c r="K32" s="187" t="s">
        <v>369</v>
      </c>
      <c r="L32" s="185"/>
      <c r="M32" s="185"/>
      <c r="N32" s="167"/>
      <c r="O32" s="21"/>
      <c r="Q32" s="57" t="str">
        <f t="shared" ca="1" si="4"/>
        <v/>
      </c>
      <c r="S32" s="50" t="str">
        <f t="shared" si="5"/>
        <v>N</v>
      </c>
      <c r="T32" s="50">
        <f t="shared" ca="1" si="6"/>
        <v>0</v>
      </c>
      <c r="U32" s="50">
        <f>IF(C32="",0,IF(OR(D32=0,E32=0,F32=0,G32=0,H32=0,I32=0,K32=0,K32="",L32=0,M32=0,AND(OR(L32=Lists!$K$3,L32=Lists!$K$4),J32=0),AND(L32=Lists!$K$4,OR(M32=Lists!$M$5,M32=Lists!$M$6,M32=Lists!$M$7,M32=Lists!$M$8,M32=Lists!$M$10),N32=0)),1,0))</f>
        <v>0</v>
      </c>
      <c r="V32" s="50">
        <f>IF(AND(OR(M32=Lists!$M$9,L32&lt;&gt;Lists!$K$4),N32&lt;&gt;""),1,0)</f>
        <v>0</v>
      </c>
      <c r="W32" s="50">
        <f>IF(E32=0,0,IF(COUNTIF(Lists!$B$3:$B$203,E32)&gt;0,0,1))</f>
        <v>0</v>
      </c>
      <c r="X32" s="50">
        <f>IF(M32=Lists!$L$6,IF(COUNTIFS('Section 3'!$D$16:$D$25,F32,'Section 3'!$G$16:$G$25,M32)&gt;0,0,1),0)</f>
        <v>0</v>
      </c>
      <c r="Y32" s="50">
        <f>IF(M32=Lists!$L$8,IF(COUNTIFS('Section 3'!$D$16:$D$25,F32,'Section 3'!$G$16:$G$25,Lists!$J$5)&gt;0,0,1),IF(M32=Lists!$L$10,IF(COUNTIFS('Section 3'!$D$16:$D$25,F32,'Section 3'!$G$16:$G$25,Lists!$J$6)&gt;0,0,1),IF(M32=Lists!$L$5,IF(COUNTIFS('Section 3'!$D$16:$D$25,F32,'Section 3'!$G$16:$G$25,Lists!$J$3)&gt;0,0,1),0)))</f>
        <v>0</v>
      </c>
      <c r="Z32" s="50">
        <f t="shared" si="2"/>
        <v>0</v>
      </c>
      <c r="AA32" s="44">
        <f t="shared" si="3"/>
        <v>0</v>
      </c>
      <c r="AB32" s="44">
        <f t="shared" si="7"/>
        <v>0</v>
      </c>
    </row>
    <row r="33" spans="1:42" s="8" customFormat="1" x14ac:dyDescent="0.35">
      <c r="A33" s="44"/>
      <c r="B33" s="28"/>
      <c r="C33" s="155" t="str">
        <f>IF(F33=0,"",MAX($C$16:C32)+1)</f>
        <v/>
      </c>
      <c r="D33" s="46"/>
      <c r="E33" s="184"/>
      <c r="F33" s="185"/>
      <c r="G33" s="186"/>
      <c r="H33" s="185"/>
      <c r="I33" s="185"/>
      <c r="J33" s="185"/>
      <c r="K33" s="187" t="s">
        <v>369</v>
      </c>
      <c r="L33" s="185"/>
      <c r="M33" s="185"/>
      <c r="N33" s="167"/>
      <c r="O33" s="21"/>
      <c r="Q33" s="57" t="str">
        <f t="shared" ca="1" si="4"/>
        <v/>
      </c>
      <c r="S33" s="50" t="str">
        <f t="shared" si="5"/>
        <v>N</v>
      </c>
      <c r="T33" s="50">
        <f t="shared" ca="1" si="6"/>
        <v>0</v>
      </c>
      <c r="U33" s="50">
        <f>IF(C33="",0,IF(OR(D33=0,E33=0,F33=0,G33=0,H33=0,I33=0,K33=0,K33="",L33=0,M33=0,AND(OR(L33=Lists!$K$3,L33=Lists!$K$4),J33=0),AND(L33=Lists!$K$4,OR(M33=Lists!$M$5,M33=Lists!$M$6,M33=Lists!$M$7,M33=Lists!$M$8,M33=Lists!$M$10),N33=0)),1,0))</f>
        <v>0</v>
      </c>
      <c r="V33" s="50">
        <f>IF(AND(OR(M33=Lists!$M$9,L33&lt;&gt;Lists!$K$4),N33&lt;&gt;""),1,0)</f>
        <v>0</v>
      </c>
      <c r="W33" s="50">
        <f>IF(E33=0,0,IF(COUNTIF(Lists!$B$3:$B$203,E33)&gt;0,0,1))</f>
        <v>0</v>
      </c>
      <c r="X33" s="50">
        <f>IF(M33=Lists!$L$6,IF(COUNTIFS('Section 3'!$D$16:$D$25,F33,'Section 3'!$G$16:$G$25,M33)&gt;0,0,1),0)</f>
        <v>0</v>
      </c>
      <c r="Y33" s="50">
        <f>IF(M33=Lists!$L$8,IF(COUNTIFS('Section 3'!$D$16:$D$25,F33,'Section 3'!$G$16:$G$25,Lists!$J$5)&gt;0,0,1),IF(M33=Lists!$L$10,IF(COUNTIFS('Section 3'!$D$16:$D$25,F33,'Section 3'!$G$16:$G$25,Lists!$J$6)&gt;0,0,1),IF(M33=Lists!$L$5,IF(COUNTIFS('Section 3'!$D$16:$D$25,F33,'Section 3'!$G$16:$G$25,Lists!$J$3)&gt;0,0,1),0)))</f>
        <v>0</v>
      </c>
      <c r="Z33" s="50">
        <f t="shared" si="2"/>
        <v>0</v>
      </c>
      <c r="AA33" s="44">
        <f t="shared" si="3"/>
        <v>0</v>
      </c>
      <c r="AB33" s="44">
        <f t="shared" si="7"/>
        <v>0</v>
      </c>
      <c r="AC33" s="26"/>
      <c r="AD33" s="26"/>
      <c r="AE33" s="26"/>
      <c r="AF33" s="26"/>
      <c r="AG33" s="26"/>
      <c r="AH33" s="26"/>
      <c r="AI33" s="26"/>
      <c r="AJ33" s="26"/>
      <c r="AK33" s="26"/>
      <c r="AL33" s="26"/>
      <c r="AM33" s="26"/>
      <c r="AN33" s="26"/>
      <c r="AO33" s="26"/>
      <c r="AP33" s="26"/>
    </row>
    <row r="34" spans="1:42" s="8" customFormat="1" x14ac:dyDescent="0.35">
      <c r="A34" s="44"/>
      <c r="B34" s="28"/>
      <c r="C34" s="155" t="str">
        <f>IF(F34=0,"",MAX($C$16:C33)+1)</f>
        <v/>
      </c>
      <c r="D34" s="46"/>
      <c r="E34" s="184"/>
      <c r="F34" s="185"/>
      <c r="G34" s="186"/>
      <c r="H34" s="185"/>
      <c r="I34" s="185"/>
      <c r="J34" s="185"/>
      <c r="K34" s="187" t="s">
        <v>369</v>
      </c>
      <c r="L34" s="185"/>
      <c r="M34" s="185"/>
      <c r="N34" s="167"/>
      <c r="O34" s="21"/>
      <c r="Q34" s="57" t="str">
        <f t="shared" ca="1" si="4"/>
        <v/>
      </c>
      <c r="S34" s="50" t="str">
        <f t="shared" si="5"/>
        <v>N</v>
      </c>
      <c r="T34" s="50">
        <f t="shared" ca="1" si="6"/>
        <v>0</v>
      </c>
      <c r="U34" s="50">
        <f>IF(C34="",0,IF(OR(D34=0,E34=0,F34=0,G34=0,H34=0,I34=0,K34=0,K34="",L34=0,M34=0,AND(OR(L34=Lists!$K$3,L34=Lists!$K$4),J34=0),AND(L34=Lists!$K$4,OR(M34=Lists!$M$5,M34=Lists!$M$6,M34=Lists!$M$7,M34=Lists!$M$8,M34=Lists!$M$10),N34=0)),1,0))</f>
        <v>0</v>
      </c>
      <c r="V34" s="50">
        <f>IF(AND(OR(M34=Lists!$M$9,L34&lt;&gt;Lists!$K$4),N34&lt;&gt;""),1,0)</f>
        <v>0</v>
      </c>
      <c r="W34" s="50">
        <f>IF(E34=0,0,IF(COUNTIF(Lists!$B$3:$B$203,E34)&gt;0,0,1))</f>
        <v>0</v>
      </c>
      <c r="X34" s="50">
        <f>IF(M34=Lists!$L$6,IF(COUNTIFS('Section 3'!$D$16:$D$25,F34,'Section 3'!$G$16:$G$25,M34)&gt;0,0,1),0)</f>
        <v>0</v>
      </c>
      <c r="Y34" s="50">
        <f>IF(M34=Lists!$L$8,IF(COUNTIFS('Section 3'!$D$16:$D$25,F34,'Section 3'!$G$16:$G$25,Lists!$J$5)&gt;0,0,1),IF(M34=Lists!$L$10,IF(COUNTIFS('Section 3'!$D$16:$D$25,F34,'Section 3'!$G$16:$G$25,Lists!$J$6)&gt;0,0,1),IF(M34=Lists!$L$5,IF(COUNTIFS('Section 3'!$D$16:$D$25,F34,'Section 3'!$G$16:$G$25,Lists!$J$3)&gt;0,0,1),0)))</f>
        <v>0</v>
      </c>
      <c r="Z34" s="50">
        <f t="shared" si="2"/>
        <v>0</v>
      </c>
      <c r="AA34" s="44">
        <f t="shared" si="3"/>
        <v>0</v>
      </c>
      <c r="AB34" s="44">
        <f t="shared" si="7"/>
        <v>0</v>
      </c>
      <c r="AC34" s="26"/>
      <c r="AD34" s="26"/>
      <c r="AE34" s="26"/>
      <c r="AF34" s="26"/>
      <c r="AG34" s="26"/>
      <c r="AH34" s="26"/>
      <c r="AI34" s="26"/>
      <c r="AJ34" s="26"/>
      <c r="AK34" s="26"/>
      <c r="AL34" s="26"/>
      <c r="AM34" s="26"/>
      <c r="AN34" s="26"/>
      <c r="AO34" s="26"/>
      <c r="AP34" s="26"/>
    </row>
    <row r="35" spans="1:42" s="8" customFormat="1" x14ac:dyDescent="0.35">
      <c r="A35" s="44"/>
      <c r="B35" s="28"/>
      <c r="C35" s="155" t="str">
        <f>IF(F35=0,"",MAX($C$16:C34)+1)</f>
        <v/>
      </c>
      <c r="D35" s="46"/>
      <c r="E35" s="184"/>
      <c r="F35" s="185"/>
      <c r="G35" s="186"/>
      <c r="H35" s="185"/>
      <c r="I35" s="185"/>
      <c r="J35" s="185"/>
      <c r="K35" s="187" t="s">
        <v>369</v>
      </c>
      <c r="L35" s="185"/>
      <c r="M35" s="185"/>
      <c r="N35" s="167"/>
      <c r="O35" s="21"/>
      <c r="Q35" s="57" t="str">
        <f t="shared" ca="1" si="4"/>
        <v/>
      </c>
      <c r="S35" s="50" t="str">
        <f t="shared" si="5"/>
        <v>N</v>
      </c>
      <c r="T35" s="50">
        <f t="shared" ca="1" si="6"/>
        <v>0</v>
      </c>
      <c r="U35" s="50">
        <f>IF(C35="",0,IF(OR(D35=0,E35=0,F35=0,G35=0,H35=0,I35=0,K35=0,K35="",L35=0,M35=0,AND(OR(L35=Lists!$K$3,L35=Lists!$K$4),J35=0),AND(L35=Lists!$K$4,OR(M35=Lists!$M$5,M35=Lists!$M$6,M35=Lists!$M$7,M35=Lists!$M$8,M35=Lists!$M$10),N35=0)),1,0))</f>
        <v>0</v>
      </c>
      <c r="V35" s="50">
        <f>IF(AND(OR(M35=Lists!$M$9,L35&lt;&gt;Lists!$K$4),N35&lt;&gt;""),1,0)</f>
        <v>0</v>
      </c>
      <c r="W35" s="50">
        <f>IF(E35=0,0,IF(COUNTIF(Lists!$B$3:$B$203,E35)&gt;0,0,1))</f>
        <v>0</v>
      </c>
      <c r="X35" s="50">
        <f>IF(M35=Lists!$L$6,IF(COUNTIFS('Section 3'!$D$16:$D$25,F35,'Section 3'!$G$16:$G$25,M35)&gt;0,0,1),0)</f>
        <v>0</v>
      </c>
      <c r="Y35" s="50">
        <f>IF(M35=Lists!$L$8,IF(COUNTIFS('Section 3'!$D$16:$D$25,F35,'Section 3'!$G$16:$G$25,Lists!$J$5)&gt;0,0,1),IF(M35=Lists!$L$10,IF(COUNTIFS('Section 3'!$D$16:$D$25,F35,'Section 3'!$G$16:$G$25,Lists!$J$6)&gt;0,0,1),IF(M35=Lists!$L$5,IF(COUNTIFS('Section 3'!$D$16:$D$25,F35,'Section 3'!$G$16:$G$25,Lists!$J$3)&gt;0,0,1),0)))</f>
        <v>0</v>
      </c>
      <c r="Z35" s="50">
        <f t="shared" si="2"/>
        <v>0</v>
      </c>
      <c r="AA35" s="44">
        <f t="shared" si="3"/>
        <v>0</v>
      </c>
      <c r="AB35" s="44">
        <f t="shared" si="7"/>
        <v>0</v>
      </c>
      <c r="AC35" s="26"/>
      <c r="AD35" s="26"/>
      <c r="AE35" s="26"/>
      <c r="AF35" s="26"/>
      <c r="AG35" s="26"/>
      <c r="AH35" s="26"/>
      <c r="AI35" s="26"/>
      <c r="AJ35" s="26"/>
      <c r="AK35" s="26"/>
      <c r="AL35" s="26"/>
      <c r="AM35" s="26"/>
      <c r="AN35" s="26"/>
      <c r="AO35" s="26"/>
      <c r="AP35" s="26"/>
    </row>
    <row r="36" spans="1:42" s="8" customFormat="1" x14ac:dyDescent="0.35">
      <c r="A36" s="44"/>
      <c r="B36" s="28"/>
      <c r="C36" s="155" t="str">
        <f>IF(F36=0,"",MAX($C$16:C35)+1)</f>
        <v/>
      </c>
      <c r="D36" s="46"/>
      <c r="E36" s="184"/>
      <c r="F36" s="185"/>
      <c r="G36" s="186"/>
      <c r="H36" s="185"/>
      <c r="I36" s="185"/>
      <c r="J36" s="185"/>
      <c r="K36" s="187" t="s">
        <v>369</v>
      </c>
      <c r="L36" s="185"/>
      <c r="M36" s="185"/>
      <c r="N36" s="167"/>
      <c r="O36" s="21"/>
      <c r="Q36" s="57" t="str">
        <f t="shared" ca="1" si="4"/>
        <v/>
      </c>
      <c r="S36" s="50" t="str">
        <f t="shared" si="5"/>
        <v>N</v>
      </c>
      <c r="T36" s="50">
        <f t="shared" ca="1" si="6"/>
        <v>0</v>
      </c>
      <c r="U36" s="50">
        <f>IF(C36="",0,IF(OR(D36=0,E36=0,F36=0,G36=0,H36=0,I36=0,K36=0,K36="",L36=0,M36=0,AND(OR(L36=Lists!$K$3,L36=Lists!$K$4),J36=0),AND(L36=Lists!$K$4,OR(M36=Lists!$M$5,M36=Lists!$M$6,M36=Lists!$M$7,M36=Lists!$M$8,M36=Lists!$M$10),N36=0)),1,0))</f>
        <v>0</v>
      </c>
      <c r="V36" s="50">
        <f>IF(AND(OR(M36=Lists!$M$9,L36&lt;&gt;Lists!$K$4),N36&lt;&gt;""),1,0)</f>
        <v>0</v>
      </c>
      <c r="W36" s="50">
        <f>IF(E36=0,0,IF(COUNTIF(Lists!$B$3:$B$203,E36)&gt;0,0,1))</f>
        <v>0</v>
      </c>
      <c r="X36" s="50">
        <f>IF(M36=Lists!$L$6,IF(COUNTIFS('Section 3'!$D$16:$D$25,F36,'Section 3'!$G$16:$G$25,M36)&gt;0,0,1),0)</f>
        <v>0</v>
      </c>
      <c r="Y36" s="50">
        <f>IF(M36=Lists!$L$8,IF(COUNTIFS('Section 3'!$D$16:$D$25,F36,'Section 3'!$G$16:$G$25,Lists!$J$5)&gt;0,0,1),IF(M36=Lists!$L$10,IF(COUNTIFS('Section 3'!$D$16:$D$25,F36,'Section 3'!$G$16:$G$25,Lists!$J$6)&gt;0,0,1),IF(M36=Lists!$L$5,IF(COUNTIFS('Section 3'!$D$16:$D$25,F36,'Section 3'!$G$16:$G$25,Lists!$J$3)&gt;0,0,1),0)))</f>
        <v>0</v>
      </c>
      <c r="Z36" s="50">
        <f t="shared" si="2"/>
        <v>0</v>
      </c>
      <c r="AA36" s="44">
        <f t="shared" si="3"/>
        <v>0</v>
      </c>
      <c r="AB36" s="44">
        <f t="shared" si="7"/>
        <v>0</v>
      </c>
      <c r="AC36" s="26"/>
      <c r="AD36" s="26"/>
      <c r="AE36" s="26"/>
      <c r="AF36" s="26"/>
      <c r="AG36" s="26"/>
      <c r="AH36" s="26"/>
      <c r="AI36" s="26"/>
      <c r="AJ36" s="26"/>
      <c r="AK36" s="26"/>
      <c r="AL36" s="26"/>
      <c r="AM36" s="26"/>
      <c r="AN36" s="26"/>
      <c r="AO36" s="26"/>
      <c r="AP36" s="26"/>
    </row>
    <row r="37" spans="1:42" s="8" customFormat="1" x14ac:dyDescent="0.35">
      <c r="A37" s="44"/>
      <c r="B37" s="28"/>
      <c r="C37" s="155" t="str">
        <f>IF(F37=0,"",MAX($C$16:C36)+1)</f>
        <v/>
      </c>
      <c r="D37" s="46"/>
      <c r="E37" s="184"/>
      <c r="F37" s="185"/>
      <c r="G37" s="186"/>
      <c r="H37" s="185"/>
      <c r="I37" s="185"/>
      <c r="J37" s="185"/>
      <c r="K37" s="187" t="s">
        <v>369</v>
      </c>
      <c r="L37" s="185"/>
      <c r="M37" s="185"/>
      <c r="N37" s="167"/>
      <c r="O37" s="21"/>
      <c r="Q37" s="57" t="str">
        <f t="shared" ca="1" si="4"/>
        <v/>
      </c>
      <c r="S37" s="50" t="str">
        <f t="shared" si="5"/>
        <v>N</v>
      </c>
      <c r="T37" s="50">
        <f t="shared" ca="1" si="6"/>
        <v>0</v>
      </c>
      <c r="U37" s="50">
        <f>IF(C37="",0,IF(OR(D37=0,E37=0,F37=0,G37=0,H37=0,I37=0,K37=0,K37="",L37=0,M37=0,AND(OR(L37=Lists!$K$3,L37=Lists!$K$4),J37=0),AND(L37=Lists!$K$4,OR(M37=Lists!$M$5,M37=Lists!$M$6,M37=Lists!$M$7,M37=Lists!$M$8,M37=Lists!$M$10),N37=0)),1,0))</f>
        <v>0</v>
      </c>
      <c r="V37" s="50">
        <f>IF(AND(OR(M37=Lists!$M$9,L37&lt;&gt;Lists!$K$4),N37&lt;&gt;""),1,0)</f>
        <v>0</v>
      </c>
      <c r="W37" s="50">
        <f>IF(E37=0,0,IF(COUNTIF(Lists!$B$3:$B$203,E37)&gt;0,0,1))</f>
        <v>0</v>
      </c>
      <c r="X37" s="50">
        <f>IF(M37=Lists!$L$6,IF(COUNTIFS('Section 3'!$D$16:$D$25,F37,'Section 3'!$G$16:$G$25,M37)&gt;0,0,1),0)</f>
        <v>0</v>
      </c>
      <c r="Y37" s="50">
        <f>IF(M37=Lists!$L$8,IF(COUNTIFS('Section 3'!$D$16:$D$25,F37,'Section 3'!$G$16:$G$25,Lists!$J$5)&gt;0,0,1),IF(M37=Lists!$L$10,IF(COUNTIFS('Section 3'!$D$16:$D$25,F37,'Section 3'!$G$16:$G$25,Lists!$J$6)&gt;0,0,1),IF(M37=Lists!$L$5,IF(COUNTIFS('Section 3'!$D$16:$D$25,F37,'Section 3'!$G$16:$G$25,Lists!$J$3)&gt;0,0,1),0)))</f>
        <v>0</v>
      </c>
      <c r="Z37" s="50">
        <f t="shared" si="2"/>
        <v>0</v>
      </c>
      <c r="AA37" s="44">
        <f t="shared" si="3"/>
        <v>0</v>
      </c>
      <c r="AB37" s="44">
        <f t="shared" si="7"/>
        <v>0</v>
      </c>
      <c r="AC37" s="26"/>
      <c r="AD37" s="26"/>
      <c r="AE37" s="26"/>
      <c r="AF37" s="26"/>
      <c r="AG37" s="26"/>
      <c r="AH37" s="26"/>
      <c r="AI37" s="26"/>
      <c r="AJ37" s="26"/>
      <c r="AK37" s="26"/>
      <c r="AL37" s="26"/>
      <c r="AM37" s="26"/>
      <c r="AN37" s="26"/>
      <c r="AO37" s="26"/>
      <c r="AP37" s="26"/>
    </row>
    <row r="38" spans="1:42" s="8" customFormat="1" x14ac:dyDescent="0.35">
      <c r="A38" s="44"/>
      <c r="B38" s="28"/>
      <c r="C38" s="155" t="str">
        <f>IF(F38=0,"",MAX($C$16:C37)+1)</f>
        <v/>
      </c>
      <c r="D38" s="46"/>
      <c r="E38" s="184"/>
      <c r="F38" s="185"/>
      <c r="G38" s="186"/>
      <c r="H38" s="185"/>
      <c r="I38" s="185"/>
      <c r="J38" s="185"/>
      <c r="K38" s="187" t="s">
        <v>369</v>
      </c>
      <c r="L38" s="185"/>
      <c r="M38" s="185"/>
      <c r="N38" s="167"/>
      <c r="O38" s="21"/>
      <c r="Q38" s="57" t="str">
        <f t="shared" ca="1" si="4"/>
        <v/>
      </c>
      <c r="S38" s="50" t="str">
        <f t="shared" si="5"/>
        <v>N</v>
      </c>
      <c r="T38" s="50">
        <f t="shared" ca="1" si="6"/>
        <v>0</v>
      </c>
      <c r="U38" s="50">
        <f>IF(C38="",0,IF(OR(D38=0,E38=0,F38=0,G38=0,H38=0,I38=0,K38=0,K38="",L38=0,M38=0,AND(OR(L38=Lists!$K$3,L38=Lists!$K$4),J38=0),AND(L38=Lists!$K$4,OR(M38=Lists!$M$5,M38=Lists!$M$6,M38=Lists!$M$7,M38=Lists!$M$8,M38=Lists!$M$10),N38=0)),1,0))</f>
        <v>0</v>
      </c>
      <c r="V38" s="50">
        <f>IF(AND(OR(M38=Lists!$M$9,L38&lt;&gt;Lists!$K$4),N38&lt;&gt;""),1,0)</f>
        <v>0</v>
      </c>
      <c r="W38" s="50">
        <f>IF(E38=0,0,IF(COUNTIF(Lists!$B$3:$B$203,E38)&gt;0,0,1))</f>
        <v>0</v>
      </c>
      <c r="X38" s="50">
        <f>IF(M38=Lists!$L$6,IF(COUNTIFS('Section 3'!$D$16:$D$25,F38,'Section 3'!$G$16:$G$25,M38)&gt;0,0,1),0)</f>
        <v>0</v>
      </c>
      <c r="Y38" s="50">
        <f>IF(M38=Lists!$L$8,IF(COUNTIFS('Section 3'!$D$16:$D$25,F38,'Section 3'!$G$16:$G$25,Lists!$J$5)&gt;0,0,1),IF(M38=Lists!$L$10,IF(COUNTIFS('Section 3'!$D$16:$D$25,F38,'Section 3'!$G$16:$G$25,Lists!$J$6)&gt;0,0,1),IF(M38=Lists!$L$5,IF(COUNTIFS('Section 3'!$D$16:$D$25,F38,'Section 3'!$G$16:$G$25,Lists!$J$3)&gt;0,0,1),0)))</f>
        <v>0</v>
      </c>
      <c r="Z38" s="50">
        <f t="shared" si="2"/>
        <v>0</v>
      </c>
      <c r="AA38" s="44">
        <f t="shared" si="3"/>
        <v>0</v>
      </c>
      <c r="AB38" s="44">
        <f t="shared" si="7"/>
        <v>0</v>
      </c>
      <c r="AC38" s="26"/>
      <c r="AD38" s="26"/>
      <c r="AE38" s="26"/>
      <c r="AF38" s="26"/>
      <c r="AG38" s="26"/>
      <c r="AH38" s="26"/>
      <c r="AI38" s="26"/>
      <c r="AJ38" s="26"/>
      <c r="AK38" s="26"/>
      <c r="AL38" s="26"/>
      <c r="AM38" s="26"/>
      <c r="AN38" s="26"/>
      <c r="AO38" s="26"/>
      <c r="AP38" s="26"/>
    </row>
    <row r="39" spans="1:42" s="8" customFormat="1" x14ac:dyDescent="0.35">
      <c r="A39" s="44"/>
      <c r="B39" s="28"/>
      <c r="C39" s="155" t="str">
        <f>IF(F39=0,"",MAX($C$16:C38)+1)</f>
        <v/>
      </c>
      <c r="D39" s="46"/>
      <c r="E39" s="184"/>
      <c r="F39" s="185"/>
      <c r="G39" s="186"/>
      <c r="H39" s="185"/>
      <c r="I39" s="185"/>
      <c r="J39" s="185"/>
      <c r="K39" s="187" t="s">
        <v>369</v>
      </c>
      <c r="L39" s="185"/>
      <c r="M39" s="185"/>
      <c r="N39" s="167"/>
      <c r="O39" s="21"/>
      <c r="Q39" s="57" t="str">
        <f t="shared" ca="1" si="4"/>
        <v/>
      </c>
      <c r="S39" s="50" t="str">
        <f t="shared" si="5"/>
        <v>N</v>
      </c>
      <c r="T39" s="50">
        <f t="shared" ca="1" si="6"/>
        <v>0</v>
      </c>
      <c r="U39" s="50">
        <f>IF(C39="",0,IF(OR(D39=0,E39=0,F39=0,G39=0,H39=0,I39=0,K39=0,K39="",L39=0,M39=0,AND(OR(L39=Lists!$K$3,L39=Lists!$K$4),J39=0),AND(L39=Lists!$K$4,OR(M39=Lists!$M$5,M39=Lists!$M$6,M39=Lists!$M$7,M39=Lists!$M$8,M39=Lists!$M$10),N39=0)),1,0))</f>
        <v>0</v>
      </c>
      <c r="V39" s="50">
        <f>IF(AND(OR(M39=Lists!$M$9,L39&lt;&gt;Lists!$K$4),N39&lt;&gt;""),1,0)</f>
        <v>0</v>
      </c>
      <c r="W39" s="50">
        <f>IF(E39=0,0,IF(COUNTIF(Lists!$B$3:$B$203,E39)&gt;0,0,1))</f>
        <v>0</v>
      </c>
      <c r="X39" s="50">
        <f>IF(M39=Lists!$L$6,IF(COUNTIFS('Section 3'!$D$16:$D$25,F39,'Section 3'!$G$16:$G$25,M39)&gt;0,0,1),0)</f>
        <v>0</v>
      </c>
      <c r="Y39" s="50">
        <f>IF(M39=Lists!$L$8,IF(COUNTIFS('Section 3'!$D$16:$D$25,F39,'Section 3'!$G$16:$G$25,Lists!$J$5)&gt;0,0,1),IF(M39=Lists!$L$10,IF(COUNTIFS('Section 3'!$D$16:$D$25,F39,'Section 3'!$G$16:$G$25,Lists!$J$6)&gt;0,0,1),IF(M39=Lists!$L$5,IF(COUNTIFS('Section 3'!$D$16:$D$25,F39,'Section 3'!$G$16:$G$25,Lists!$J$3)&gt;0,0,1),0)))</f>
        <v>0</v>
      </c>
      <c r="Z39" s="50">
        <f t="shared" si="2"/>
        <v>0</v>
      </c>
      <c r="AA39" s="44">
        <f t="shared" si="3"/>
        <v>0</v>
      </c>
      <c r="AB39" s="44">
        <f t="shared" si="7"/>
        <v>0</v>
      </c>
      <c r="AC39" s="26"/>
      <c r="AD39" s="26"/>
      <c r="AE39" s="26"/>
      <c r="AF39" s="26"/>
      <c r="AG39" s="26"/>
      <c r="AH39" s="26"/>
      <c r="AI39" s="26"/>
      <c r="AJ39" s="26"/>
      <c r="AK39" s="26"/>
      <c r="AL39" s="26"/>
      <c r="AM39" s="26"/>
      <c r="AN39" s="26"/>
      <c r="AO39" s="26"/>
      <c r="AP39" s="26"/>
    </row>
    <row r="40" spans="1:42" s="8" customFormat="1" x14ac:dyDescent="0.35">
      <c r="A40" s="44"/>
      <c r="B40" s="28"/>
      <c r="C40" s="155" t="str">
        <f>IF(F40=0,"",MAX($C$16:C39)+1)</f>
        <v/>
      </c>
      <c r="D40" s="46"/>
      <c r="E40" s="184"/>
      <c r="F40" s="185"/>
      <c r="G40" s="186"/>
      <c r="H40" s="185"/>
      <c r="I40" s="185"/>
      <c r="J40" s="185"/>
      <c r="K40" s="187" t="s">
        <v>369</v>
      </c>
      <c r="L40" s="185"/>
      <c r="M40" s="185"/>
      <c r="N40" s="167"/>
      <c r="O40" s="21"/>
      <c r="Q40" s="57" t="str">
        <f t="shared" ca="1" si="4"/>
        <v/>
      </c>
      <c r="S40" s="50" t="str">
        <f t="shared" si="5"/>
        <v>N</v>
      </c>
      <c r="T40" s="50">
        <f t="shared" ca="1" si="6"/>
        <v>0</v>
      </c>
      <c r="U40" s="50">
        <f>IF(C40="",0,IF(OR(D40=0,E40=0,F40=0,G40=0,H40=0,I40=0,K40=0,K40="",L40=0,M40=0,AND(OR(L40=Lists!$K$3,L40=Lists!$K$4),J40=0),AND(L40=Lists!$K$4,OR(M40=Lists!$M$5,M40=Lists!$M$6,M40=Lists!$M$7,M40=Lists!$M$8,M40=Lists!$M$10),N40=0)),1,0))</f>
        <v>0</v>
      </c>
      <c r="V40" s="50">
        <f>IF(AND(OR(M40=Lists!$M$9,L40&lt;&gt;Lists!$K$4),N40&lt;&gt;""),1,0)</f>
        <v>0</v>
      </c>
      <c r="W40" s="50">
        <f>IF(E40=0,0,IF(COUNTIF(Lists!$B$3:$B$203,E40)&gt;0,0,1))</f>
        <v>0</v>
      </c>
      <c r="X40" s="50">
        <f>IF(M40=Lists!$L$6,IF(COUNTIFS('Section 3'!$D$16:$D$25,F40,'Section 3'!$G$16:$G$25,M40)&gt;0,0,1),0)</f>
        <v>0</v>
      </c>
      <c r="Y40" s="50">
        <f>IF(M40=Lists!$L$8,IF(COUNTIFS('Section 3'!$D$16:$D$25,F40,'Section 3'!$G$16:$G$25,Lists!$J$5)&gt;0,0,1),IF(M40=Lists!$L$10,IF(COUNTIFS('Section 3'!$D$16:$D$25,F40,'Section 3'!$G$16:$G$25,Lists!$J$6)&gt;0,0,1),IF(M40=Lists!$L$5,IF(COUNTIFS('Section 3'!$D$16:$D$25,F40,'Section 3'!$G$16:$G$25,Lists!$J$3)&gt;0,0,1),0)))</f>
        <v>0</v>
      </c>
      <c r="Z40" s="50">
        <f t="shared" si="2"/>
        <v>0</v>
      </c>
      <c r="AA40" s="44">
        <f t="shared" si="3"/>
        <v>0</v>
      </c>
      <c r="AB40" s="44">
        <f t="shared" si="7"/>
        <v>0</v>
      </c>
      <c r="AC40" s="26"/>
      <c r="AD40" s="26"/>
      <c r="AE40" s="26"/>
      <c r="AF40" s="26"/>
      <c r="AG40" s="26"/>
      <c r="AH40" s="26"/>
      <c r="AI40" s="26"/>
      <c r="AJ40" s="26"/>
      <c r="AK40" s="26"/>
      <c r="AL40" s="26"/>
      <c r="AM40" s="26"/>
      <c r="AN40" s="26"/>
      <c r="AO40" s="26"/>
      <c r="AP40" s="26"/>
    </row>
    <row r="41" spans="1:42" s="8" customFormat="1" x14ac:dyDescent="0.35">
      <c r="A41" s="44"/>
      <c r="B41" s="28"/>
      <c r="C41" s="155" t="str">
        <f>IF(F41=0,"",MAX($C$16:C40)+1)</f>
        <v/>
      </c>
      <c r="D41" s="46"/>
      <c r="E41" s="184"/>
      <c r="F41" s="185"/>
      <c r="G41" s="186"/>
      <c r="H41" s="185"/>
      <c r="I41" s="185"/>
      <c r="J41" s="185"/>
      <c r="K41" s="187" t="s">
        <v>369</v>
      </c>
      <c r="L41" s="185"/>
      <c r="M41" s="185"/>
      <c r="N41" s="167"/>
      <c r="O41" s="21"/>
      <c r="Q41" s="57" t="str">
        <f t="shared" ca="1" si="4"/>
        <v/>
      </c>
      <c r="S41" s="50" t="str">
        <f t="shared" si="5"/>
        <v>N</v>
      </c>
      <c r="T41" s="50">
        <f t="shared" ca="1" si="6"/>
        <v>0</v>
      </c>
      <c r="U41" s="50">
        <f>IF(C41="",0,IF(OR(D41=0,E41=0,F41=0,G41=0,H41=0,I41=0,K41=0,K41="",L41=0,M41=0,AND(OR(L41=Lists!$K$3,L41=Lists!$K$4),J41=0),AND(L41=Lists!$K$4,OR(M41=Lists!$M$5,M41=Lists!$M$6,M41=Lists!$M$7,M41=Lists!$M$8,M41=Lists!$M$10),N41=0)),1,0))</f>
        <v>0</v>
      </c>
      <c r="V41" s="50">
        <f>IF(AND(OR(M41=Lists!$M$9,L41&lt;&gt;Lists!$K$4),N41&lt;&gt;""),1,0)</f>
        <v>0</v>
      </c>
      <c r="W41" s="50">
        <f>IF(E41=0,0,IF(COUNTIF(Lists!$B$3:$B$203,E41)&gt;0,0,1))</f>
        <v>0</v>
      </c>
      <c r="X41" s="50">
        <f>IF(M41=Lists!$L$6,IF(COUNTIFS('Section 3'!$D$16:$D$25,F41,'Section 3'!$G$16:$G$25,M41)&gt;0,0,1),0)</f>
        <v>0</v>
      </c>
      <c r="Y41" s="50">
        <f>IF(M41=Lists!$L$8,IF(COUNTIFS('Section 3'!$D$16:$D$25,F41,'Section 3'!$G$16:$G$25,Lists!$J$5)&gt;0,0,1),IF(M41=Lists!$L$10,IF(COUNTIFS('Section 3'!$D$16:$D$25,F41,'Section 3'!$G$16:$G$25,Lists!$J$6)&gt;0,0,1),IF(M41=Lists!$L$5,IF(COUNTIFS('Section 3'!$D$16:$D$25,F41,'Section 3'!$G$16:$G$25,Lists!$J$3)&gt;0,0,1),0)))</f>
        <v>0</v>
      </c>
      <c r="Z41" s="50">
        <f t="shared" si="2"/>
        <v>0</v>
      </c>
      <c r="AA41" s="44">
        <f t="shared" si="3"/>
        <v>0</v>
      </c>
      <c r="AB41" s="44">
        <f t="shared" si="7"/>
        <v>0</v>
      </c>
      <c r="AC41" s="26"/>
      <c r="AD41" s="26"/>
      <c r="AE41" s="26"/>
      <c r="AF41" s="26"/>
      <c r="AG41" s="26"/>
      <c r="AH41" s="26"/>
      <c r="AI41" s="26"/>
      <c r="AJ41" s="26"/>
      <c r="AK41" s="26"/>
      <c r="AL41" s="26"/>
      <c r="AM41" s="26"/>
      <c r="AN41" s="26"/>
      <c r="AO41" s="26"/>
      <c r="AP41" s="26"/>
    </row>
    <row r="42" spans="1:42" s="8" customFormat="1" ht="14.25" customHeight="1" x14ac:dyDescent="0.35">
      <c r="A42" s="44"/>
      <c r="B42" s="28"/>
      <c r="C42" s="155" t="str">
        <f>IF(F42=0,"",MAX($C$16:C41)+1)</f>
        <v/>
      </c>
      <c r="D42" s="46"/>
      <c r="E42" s="184"/>
      <c r="F42" s="185"/>
      <c r="G42" s="186"/>
      <c r="H42" s="185"/>
      <c r="I42" s="185"/>
      <c r="J42" s="185"/>
      <c r="K42" s="187" t="s">
        <v>369</v>
      </c>
      <c r="L42" s="185"/>
      <c r="M42" s="185"/>
      <c r="N42" s="167"/>
      <c r="O42" s="21"/>
      <c r="Q42" s="57" t="str">
        <f t="shared" ca="1" si="4"/>
        <v/>
      </c>
      <c r="S42" s="50" t="str">
        <f t="shared" si="5"/>
        <v>N</v>
      </c>
      <c r="T42" s="50">
        <f t="shared" ca="1" si="6"/>
        <v>0</v>
      </c>
      <c r="U42" s="50">
        <f>IF(C42="",0,IF(OR(D42=0,E42=0,F42=0,G42=0,H42=0,I42=0,K42=0,K42="",L42=0,M42=0,AND(OR(L42=Lists!$K$3,L42=Lists!$K$4),J42=0),AND(L42=Lists!$K$4,OR(M42=Lists!$M$5,M42=Lists!$M$6,M42=Lists!$M$7,M42=Lists!$M$8,M42=Lists!$M$10),N42=0)),1,0))</f>
        <v>0</v>
      </c>
      <c r="V42" s="50">
        <f>IF(AND(OR(M42=Lists!$M$9,L42&lt;&gt;Lists!$K$4),N42&lt;&gt;""),1,0)</f>
        <v>0</v>
      </c>
      <c r="W42" s="50">
        <f>IF(E42=0,0,IF(COUNTIF(Lists!$B$3:$B$203,E42)&gt;0,0,1))</f>
        <v>0</v>
      </c>
      <c r="X42" s="50">
        <f>IF(M42=Lists!$L$6,IF(COUNTIFS('Section 3'!$D$16:$D$25,F42,'Section 3'!$G$16:$G$25,M42)&gt;0,0,1),0)</f>
        <v>0</v>
      </c>
      <c r="Y42" s="50">
        <f>IF(M42=Lists!$L$8,IF(COUNTIFS('Section 3'!$D$16:$D$25,F42,'Section 3'!$G$16:$G$25,Lists!$J$5)&gt;0,0,1),IF(M42=Lists!$L$10,IF(COUNTIFS('Section 3'!$D$16:$D$25,F42,'Section 3'!$G$16:$G$25,Lists!$J$6)&gt;0,0,1),IF(M42=Lists!$L$5,IF(COUNTIFS('Section 3'!$D$16:$D$25,F42,'Section 3'!$G$16:$G$25,Lists!$J$3)&gt;0,0,1),0)))</f>
        <v>0</v>
      </c>
      <c r="Z42" s="50">
        <f t="shared" si="2"/>
        <v>0</v>
      </c>
      <c r="AA42" s="44">
        <f t="shared" si="3"/>
        <v>0</v>
      </c>
      <c r="AB42" s="44">
        <f t="shared" si="7"/>
        <v>0</v>
      </c>
      <c r="AC42" s="26"/>
      <c r="AD42" s="26"/>
      <c r="AE42" s="26"/>
      <c r="AF42" s="26"/>
      <c r="AG42" s="26"/>
      <c r="AH42" s="26"/>
      <c r="AI42" s="26"/>
      <c r="AJ42" s="26"/>
      <c r="AK42" s="26"/>
      <c r="AL42" s="26"/>
      <c r="AM42" s="26"/>
      <c r="AN42" s="26"/>
      <c r="AO42" s="26"/>
      <c r="AP42" s="26"/>
    </row>
    <row r="43" spans="1:42" s="8" customFormat="1" x14ac:dyDescent="0.35">
      <c r="A43" s="44"/>
      <c r="B43" s="28"/>
      <c r="C43" s="155" t="str">
        <f>IF(F43=0,"",MAX($C$16:C42)+1)</f>
        <v/>
      </c>
      <c r="D43" s="46"/>
      <c r="E43" s="184"/>
      <c r="F43" s="185"/>
      <c r="G43" s="186"/>
      <c r="H43" s="185"/>
      <c r="I43" s="185"/>
      <c r="J43" s="185"/>
      <c r="K43" s="187" t="s">
        <v>369</v>
      </c>
      <c r="L43" s="185"/>
      <c r="M43" s="185"/>
      <c r="N43" s="167"/>
      <c r="O43" s="21"/>
      <c r="Q43" s="57" t="str">
        <f t="shared" ca="1" si="4"/>
        <v/>
      </c>
      <c r="S43" s="50" t="str">
        <f t="shared" si="5"/>
        <v>N</v>
      </c>
      <c r="T43" s="50">
        <f t="shared" ca="1" si="6"/>
        <v>0</v>
      </c>
      <c r="U43" s="50">
        <f>IF(C43="",0,IF(OR(D43=0,E43=0,F43=0,G43=0,H43=0,I43=0,K43=0,K43="",L43=0,M43=0,AND(OR(L43=Lists!$K$3,L43=Lists!$K$4),J43=0),AND(L43=Lists!$K$4,OR(M43=Lists!$M$5,M43=Lists!$M$6,M43=Lists!$M$7,M43=Lists!$M$8,M43=Lists!$M$10),N43=0)),1,0))</f>
        <v>0</v>
      </c>
      <c r="V43" s="50">
        <f>IF(AND(OR(M43=Lists!$M$9,L43&lt;&gt;Lists!$K$4),N43&lt;&gt;""),1,0)</f>
        <v>0</v>
      </c>
      <c r="W43" s="50">
        <f>IF(E43=0,0,IF(COUNTIF(Lists!$B$3:$B$203,E43)&gt;0,0,1))</f>
        <v>0</v>
      </c>
      <c r="X43" s="50">
        <f>IF(M43=Lists!$L$6,IF(COUNTIFS('Section 3'!$D$16:$D$25,F43,'Section 3'!$G$16:$G$25,M43)&gt;0,0,1),0)</f>
        <v>0</v>
      </c>
      <c r="Y43" s="50">
        <f>IF(M43=Lists!$L$8,IF(COUNTIFS('Section 3'!$D$16:$D$25,F43,'Section 3'!$G$16:$G$25,Lists!$J$5)&gt;0,0,1),IF(M43=Lists!$L$10,IF(COUNTIFS('Section 3'!$D$16:$D$25,F43,'Section 3'!$G$16:$G$25,Lists!$J$6)&gt;0,0,1),IF(M43=Lists!$L$5,IF(COUNTIFS('Section 3'!$D$16:$D$25,F43,'Section 3'!$G$16:$G$25,Lists!$J$3)&gt;0,0,1),0)))</f>
        <v>0</v>
      </c>
      <c r="Z43" s="50">
        <f t="shared" si="2"/>
        <v>0</v>
      </c>
      <c r="AA43" s="44">
        <f t="shared" si="3"/>
        <v>0</v>
      </c>
      <c r="AB43" s="44">
        <f t="shared" si="7"/>
        <v>0</v>
      </c>
      <c r="AC43" s="26"/>
      <c r="AD43" s="26"/>
      <c r="AE43" s="26"/>
      <c r="AF43" s="26"/>
      <c r="AG43" s="26"/>
      <c r="AH43" s="26"/>
      <c r="AI43" s="26"/>
      <c r="AJ43" s="26"/>
      <c r="AK43" s="26"/>
      <c r="AL43" s="26"/>
      <c r="AM43" s="26"/>
      <c r="AN43" s="26"/>
      <c r="AO43" s="26"/>
      <c r="AP43" s="26"/>
    </row>
    <row r="44" spans="1:42" s="8" customFormat="1" x14ac:dyDescent="0.35">
      <c r="A44" s="44"/>
      <c r="B44" s="28"/>
      <c r="C44" s="155" t="str">
        <f>IF(F44=0,"",MAX($C$16:C43)+1)</f>
        <v/>
      </c>
      <c r="D44" s="46"/>
      <c r="E44" s="184"/>
      <c r="F44" s="185"/>
      <c r="G44" s="186"/>
      <c r="H44" s="185"/>
      <c r="I44" s="185"/>
      <c r="J44" s="185"/>
      <c r="K44" s="187" t="s">
        <v>369</v>
      </c>
      <c r="L44" s="185"/>
      <c r="M44" s="185"/>
      <c r="N44" s="167"/>
      <c r="O44" s="21"/>
      <c r="Q44" s="57" t="str">
        <f t="shared" ca="1" si="4"/>
        <v/>
      </c>
      <c r="S44" s="50" t="str">
        <f t="shared" si="5"/>
        <v>N</v>
      </c>
      <c r="T44" s="50">
        <f t="shared" ca="1" si="6"/>
        <v>0</v>
      </c>
      <c r="U44" s="50">
        <f>IF(C44="",0,IF(OR(D44=0,E44=0,F44=0,G44=0,H44=0,I44=0,K44=0,K44="",L44=0,M44=0,AND(OR(L44=Lists!$K$3,L44=Lists!$K$4),J44=0),AND(L44=Lists!$K$4,OR(M44=Lists!$M$5,M44=Lists!$M$6,M44=Lists!$M$7,M44=Lists!$M$8,M44=Lists!$M$10),N44=0)),1,0))</f>
        <v>0</v>
      </c>
      <c r="V44" s="50">
        <f>IF(AND(OR(M44=Lists!$M$9,L44&lt;&gt;Lists!$K$4),N44&lt;&gt;""),1,0)</f>
        <v>0</v>
      </c>
      <c r="W44" s="50">
        <f>IF(E44=0,0,IF(COUNTIF(Lists!$B$3:$B$203,E44)&gt;0,0,1))</f>
        <v>0</v>
      </c>
      <c r="X44" s="50">
        <f>IF(M44=Lists!$L$6,IF(COUNTIFS('Section 3'!$D$16:$D$25,F44,'Section 3'!$G$16:$G$25,M44)&gt;0,0,1),0)</f>
        <v>0</v>
      </c>
      <c r="Y44" s="50">
        <f>IF(M44=Lists!$L$8,IF(COUNTIFS('Section 3'!$D$16:$D$25,F44,'Section 3'!$G$16:$G$25,Lists!$J$5)&gt;0,0,1),IF(M44=Lists!$L$10,IF(COUNTIFS('Section 3'!$D$16:$D$25,F44,'Section 3'!$G$16:$G$25,Lists!$J$6)&gt;0,0,1),IF(M44=Lists!$L$5,IF(COUNTIFS('Section 3'!$D$16:$D$25,F44,'Section 3'!$G$16:$G$25,Lists!$J$3)&gt;0,0,1),0)))</f>
        <v>0</v>
      </c>
      <c r="Z44" s="50">
        <f t="shared" si="2"/>
        <v>0</v>
      </c>
      <c r="AA44" s="44">
        <f t="shared" si="3"/>
        <v>0</v>
      </c>
      <c r="AB44" s="44">
        <f t="shared" si="7"/>
        <v>0</v>
      </c>
      <c r="AC44" s="26"/>
      <c r="AD44" s="26"/>
      <c r="AE44" s="26"/>
      <c r="AF44" s="26"/>
      <c r="AG44" s="26"/>
      <c r="AH44" s="26"/>
      <c r="AI44" s="26"/>
      <c r="AJ44" s="26"/>
      <c r="AK44" s="26"/>
      <c r="AL44" s="26"/>
      <c r="AM44" s="26"/>
      <c r="AN44" s="26"/>
      <c r="AO44" s="26"/>
      <c r="AP44" s="26"/>
    </row>
    <row r="45" spans="1:42" s="8" customFormat="1" x14ac:dyDescent="0.35">
      <c r="A45" s="44"/>
      <c r="B45" s="28"/>
      <c r="C45" s="155" t="str">
        <f>IF(F45=0,"",MAX($C$16:C44)+1)</f>
        <v/>
      </c>
      <c r="D45" s="46"/>
      <c r="E45" s="184"/>
      <c r="F45" s="185"/>
      <c r="G45" s="186"/>
      <c r="H45" s="185"/>
      <c r="I45" s="185"/>
      <c r="J45" s="185"/>
      <c r="K45" s="187" t="s">
        <v>369</v>
      </c>
      <c r="L45" s="185"/>
      <c r="M45" s="185"/>
      <c r="N45" s="167"/>
      <c r="O45" s="21"/>
      <c r="Q45" s="57" t="str">
        <f t="shared" ca="1" si="4"/>
        <v/>
      </c>
      <c r="S45" s="50" t="str">
        <f t="shared" si="5"/>
        <v>N</v>
      </c>
      <c r="T45" s="50">
        <f t="shared" ca="1" si="6"/>
        <v>0</v>
      </c>
      <c r="U45" s="50">
        <f>IF(C45="",0,IF(OR(D45=0,E45=0,F45=0,G45=0,H45=0,I45=0,K45=0,K45="",L45=0,M45=0,AND(OR(L45=Lists!$K$3,L45=Lists!$K$4),J45=0),AND(L45=Lists!$K$4,OR(M45=Lists!$M$5,M45=Lists!$M$6,M45=Lists!$M$7,M45=Lists!$M$8,M45=Lists!$M$10),N45=0)),1,0))</f>
        <v>0</v>
      </c>
      <c r="V45" s="50">
        <f>IF(AND(OR(M45=Lists!$M$9,L45&lt;&gt;Lists!$K$4),N45&lt;&gt;""),1,0)</f>
        <v>0</v>
      </c>
      <c r="W45" s="50">
        <f>IF(E45=0,0,IF(COUNTIF(Lists!$B$3:$B$203,E45)&gt;0,0,1))</f>
        <v>0</v>
      </c>
      <c r="X45" s="50">
        <f>IF(M45=Lists!$L$6,IF(COUNTIFS('Section 3'!$D$16:$D$25,F45,'Section 3'!$G$16:$G$25,M45)&gt;0,0,1),0)</f>
        <v>0</v>
      </c>
      <c r="Y45" s="50">
        <f>IF(M45=Lists!$L$8,IF(COUNTIFS('Section 3'!$D$16:$D$25,F45,'Section 3'!$G$16:$G$25,Lists!$J$5)&gt;0,0,1),IF(M45=Lists!$L$10,IF(COUNTIFS('Section 3'!$D$16:$D$25,F45,'Section 3'!$G$16:$G$25,Lists!$J$6)&gt;0,0,1),IF(M45=Lists!$L$5,IF(COUNTIFS('Section 3'!$D$16:$D$25,F45,'Section 3'!$G$16:$G$25,Lists!$J$3)&gt;0,0,1),0)))</f>
        <v>0</v>
      </c>
      <c r="Z45" s="50">
        <f t="shared" si="2"/>
        <v>0</v>
      </c>
      <c r="AA45" s="44">
        <f t="shared" si="3"/>
        <v>0</v>
      </c>
      <c r="AB45" s="44">
        <f t="shared" si="7"/>
        <v>0</v>
      </c>
      <c r="AC45" s="26"/>
      <c r="AD45" s="26"/>
      <c r="AE45" s="26"/>
      <c r="AF45" s="26"/>
      <c r="AG45" s="26"/>
      <c r="AH45" s="26"/>
      <c r="AI45" s="26"/>
      <c r="AJ45" s="26"/>
      <c r="AK45" s="26"/>
      <c r="AL45" s="26"/>
      <c r="AM45" s="26"/>
      <c r="AN45" s="26"/>
      <c r="AO45" s="26"/>
      <c r="AP45" s="26"/>
    </row>
    <row r="46" spans="1:42" s="8" customFormat="1" x14ac:dyDescent="0.35">
      <c r="A46" s="44"/>
      <c r="B46" s="28"/>
      <c r="C46" s="155" t="str">
        <f>IF(F46=0,"",MAX($C$16:C45)+1)</f>
        <v/>
      </c>
      <c r="D46" s="46"/>
      <c r="E46" s="184"/>
      <c r="F46" s="185"/>
      <c r="G46" s="186"/>
      <c r="H46" s="185"/>
      <c r="I46" s="185"/>
      <c r="J46" s="185"/>
      <c r="K46" s="187" t="s">
        <v>369</v>
      </c>
      <c r="L46" s="185"/>
      <c r="M46" s="185"/>
      <c r="N46" s="167"/>
      <c r="O46" s="21"/>
      <c r="Q46" s="57" t="str">
        <f t="shared" ca="1" si="4"/>
        <v/>
      </c>
      <c r="S46" s="50" t="str">
        <f t="shared" si="5"/>
        <v>N</v>
      </c>
      <c r="T46" s="50">
        <f t="shared" ca="1" si="6"/>
        <v>0</v>
      </c>
      <c r="U46" s="50">
        <f>IF(C46="",0,IF(OR(D46=0,E46=0,F46=0,G46=0,H46=0,I46=0,K46=0,K46="",L46=0,M46=0,AND(OR(L46=Lists!$K$3,L46=Lists!$K$4),J46=0),AND(L46=Lists!$K$4,OR(M46=Lists!$M$5,M46=Lists!$M$6,M46=Lists!$M$7,M46=Lists!$M$8,M46=Lists!$M$10),N46=0)),1,0))</f>
        <v>0</v>
      </c>
      <c r="V46" s="50">
        <f>IF(AND(OR(M46=Lists!$M$9,L46&lt;&gt;Lists!$K$4),N46&lt;&gt;""),1,0)</f>
        <v>0</v>
      </c>
      <c r="W46" s="50">
        <f>IF(E46=0,0,IF(COUNTIF(Lists!$B$3:$B$203,E46)&gt;0,0,1))</f>
        <v>0</v>
      </c>
      <c r="X46" s="50">
        <f>IF(M46=Lists!$L$6,IF(COUNTIFS('Section 3'!$D$16:$D$25,F46,'Section 3'!$G$16:$G$25,M46)&gt;0,0,1),0)</f>
        <v>0</v>
      </c>
      <c r="Y46" s="50">
        <f>IF(M46=Lists!$L$8,IF(COUNTIFS('Section 3'!$D$16:$D$25,F46,'Section 3'!$G$16:$G$25,Lists!$J$5)&gt;0,0,1),IF(M46=Lists!$L$10,IF(COUNTIFS('Section 3'!$D$16:$D$25,F46,'Section 3'!$G$16:$G$25,Lists!$J$6)&gt;0,0,1),IF(M46=Lists!$L$5,IF(COUNTIFS('Section 3'!$D$16:$D$25,F46,'Section 3'!$G$16:$G$25,Lists!$J$3)&gt;0,0,1),0)))</f>
        <v>0</v>
      </c>
      <c r="Z46" s="50">
        <f t="shared" si="2"/>
        <v>0</v>
      </c>
      <c r="AA46" s="44">
        <f t="shared" si="3"/>
        <v>0</v>
      </c>
      <c r="AB46" s="44">
        <f t="shared" si="7"/>
        <v>0</v>
      </c>
      <c r="AC46" s="26"/>
      <c r="AD46" s="26"/>
      <c r="AE46" s="26"/>
      <c r="AF46" s="26"/>
      <c r="AG46" s="26"/>
      <c r="AH46" s="26"/>
      <c r="AI46" s="26"/>
      <c r="AJ46" s="26"/>
      <c r="AK46" s="26"/>
      <c r="AL46" s="26"/>
      <c r="AM46" s="26"/>
      <c r="AN46" s="26"/>
      <c r="AO46" s="26"/>
      <c r="AP46" s="26"/>
    </row>
    <row r="47" spans="1:42" s="8" customFormat="1" x14ac:dyDescent="0.35">
      <c r="A47" s="44"/>
      <c r="B47" s="28"/>
      <c r="C47" s="155" t="str">
        <f>IF(F47=0,"",MAX($C$16:C46)+1)</f>
        <v/>
      </c>
      <c r="D47" s="46"/>
      <c r="E47" s="184"/>
      <c r="F47" s="185"/>
      <c r="G47" s="186"/>
      <c r="H47" s="185"/>
      <c r="I47" s="185"/>
      <c r="J47" s="185"/>
      <c r="K47" s="187" t="s">
        <v>369</v>
      </c>
      <c r="L47" s="185"/>
      <c r="M47" s="185"/>
      <c r="N47" s="167"/>
      <c r="O47" s="21"/>
      <c r="Q47" s="57" t="str">
        <f t="shared" ca="1" si="4"/>
        <v/>
      </c>
      <c r="S47" s="50" t="str">
        <f t="shared" si="5"/>
        <v>N</v>
      </c>
      <c r="T47" s="50">
        <f t="shared" ca="1" si="6"/>
        <v>0</v>
      </c>
      <c r="U47" s="50">
        <f>IF(C47="",0,IF(OR(D47=0,E47=0,F47=0,G47=0,H47=0,I47=0,K47=0,K47="",L47=0,M47=0,AND(OR(L47=Lists!$K$3,L47=Lists!$K$4),J47=0),AND(L47=Lists!$K$4,OR(M47=Lists!$M$5,M47=Lists!$M$6,M47=Lists!$M$7,M47=Lists!$M$8,M47=Lists!$M$10),N47=0)),1,0))</f>
        <v>0</v>
      </c>
      <c r="V47" s="50">
        <f>IF(AND(OR(M47=Lists!$M$9,L47&lt;&gt;Lists!$K$4),N47&lt;&gt;""),1,0)</f>
        <v>0</v>
      </c>
      <c r="W47" s="50">
        <f>IF(E47=0,0,IF(COUNTIF(Lists!$B$3:$B$203,E47)&gt;0,0,1))</f>
        <v>0</v>
      </c>
      <c r="X47" s="50">
        <f>IF(M47=Lists!$L$6,IF(COUNTIFS('Section 3'!$D$16:$D$25,F47,'Section 3'!$G$16:$G$25,M47)&gt;0,0,1),0)</f>
        <v>0</v>
      </c>
      <c r="Y47" s="50">
        <f>IF(M47=Lists!$L$8,IF(COUNTIFS('Section 3'!$D$16:$D$25,F47,'Section 3'!$G$16:$G$25,Lists!$J$5)&gt;0,0,1),IF(M47=Lists!$L$10,IF(COUNTIFS('Section 3'!$D$16:$D$25,F47,'Section 3'!$G$16:$G$25,Lists!$J$6)&gt;0,0,1),IF(M47=Lists!$L$5,IF(COUNTIFS('Section 3'!$D$16:$D$25,F47,'Section 3'!$G$16:$G$25,Lists!$J$3)&gt;0,0,1),0)))</f>
        <v>0</v>
      </c>
      <c r="Z47" s="50">
        <f t="shared" si="2"/>
        <v>0</v>
      </c>
      <c r="AA47" s="44">
        <f t="shared" si="3"/>
        <v>0</v>
      </c>
      <c r="AB47" s="44">
        <f t="shared" si="7"/>
        <v>0</v>
      </c>
      <c r="AC47" s="26"/>
      <c r="AD47" s="26"/>
      <c r="AE47" s="26"/>
      <c r="AF47" s="26"/>
      <c r="AG47" s="26"/>
      <c r="AH47" s="26"/>
      <c r="AI47" s="26"/>
      <c r="AJ47" s="26"/>
      <c r="AK47" s="26"/>
      <c r="AL47" s="26"/>
      <c r="AM47" s="26"/>
      <c r="AN47" s="26"/>
      <c r="AO47" s="26"/>
      <c r="AP47" s="26"/>
    </row>
    <row r="48" spans="1:42" s="8" customFormat="1" x14ac:dyDescent="0.35">
      <c r="A48" s="44"/>
      <c r="B48" s="28"/>
      <c r="C48" s="155" t="str">
        <f>IF(F48=0,"",MAX($C$16:C47)+1)</f>
        <v/>
      </c>
      <c r="D48" s="46"/>
      <c r="E48" s="184"/>
      <c r="F48" s="185"/>
      <c r="G48" s="186"/>
      <c r="H48" s="185"/>
      <c r="I48" s="185"/>
      <c r="J48" s="185"/>
      <c r="K48" s="187"/>
      <c r="L48" s="185"/>
      <c r="M48" s="185"/>
      <c r="N48" s="167"/>
      <c r="O48" s="21"/>
      <c r="Q48" s="57" t="str">
        <f t="shared" ca="1" si="4"/>
        <v/>
      </c>
      <c r="S48" s="50" t="str">
        <f t="shared" si="5"/>
        <v>N</v>
      </c>
      <c r="T48" s="50">
        <f t="shared" ca="1" si="6"/>
        <v>0</v>
      </c>
      <c r="U48" s="50">
        <f>IF(C48="",0,IF(OR(D48=0,E48=0,F48=0,G48=0,H48=0,I48=0,K48=0,K48="",L48=0,M48=0,AND(OR(L48=Lists!$K$3,L48=Lists!$K$4),J48=0),AND(L48=Lists!$K$4,OR(M48=Lists!$M$5,M48=Lists!$M$6,M48=Lists!$M$7,M48=Lists!$M$8,M48=Lists!$M$10),N48=0)),1,0))</f>
        <v>0</v>
      </c>
      <c r="V48" s="50">
        <f>IF(AND(OR(M48=Lists!$M$9,L48&lt;&gt;Lists!$K$4),N48&lt;&gt;""),1,0)</f>
        <v>0</v>
      </c>
      <c r="W48" s="50">
        <f>IF(E48=0,0,IF(COUNTIF(Lists!$B$3:$B$203,E48)&gt;0,0,1))</f>
        <v>0</v>
      </c>
      <c r="X48" s="50">
        <f>IF(M48=Lists!$L$6,IF(COUNTIFS('Section 3'!$D$16:$D$25,F48,'Section 3'!$G$16:$G$25,M48)&gt;0,0,1),0)</f>
        <v>0</v>
      </c>
      <c r="Y48" s="50">
        <f>IF(M48=Lists!$L$8,IF(COUNTIFS('Section 3'!$D$16:$D$25,F48,'Section 3'!$G$16:$G$25,Lists!$J$5)&gt;0,0,1),IF(M48=Lists!$L$10,IF(COUNTIFS('Section 3'!$D$16:$D$25,F48,'Section 3'!$G$16:$G$25,Lists!$J$6)&gt;0,0,1),IF(M48=Lists!$L$5,IF(COUNTIFS('Section 3'!$D$16:$D$25,F48,'Section 3'!$G$16:$G$25,Lists!$J$3)&gt;0,0,1),0)))</f>
        <v>0</v>
      </c>
      <c r="Z48" s="50">
        <f t="shared" si="2"/>
        <v>0</v>
      </c>
      <c r="AA48" s="44">
        <f t="shared" si="3"/>
        <v>0</v>
      </c>
      <c r="AB48" s="44">
        <f t="shared" si="7"/>
        <v>0</v>
      </c>
      <c r="AC48" s="26"/>
      <c r="AD48" s="26"/>
      <c r="AE48" s="26"/>
      <c r="AF48" s="26"/>
      <c r="AG48" s="26"/>
      <c r="AH48" s="26"/>
      <c r="AI48" s="26"/>
      <c r="AJ48" s="26"/>
      <c r="AK48" s="26"/>
      <c r="AL48" s="26"/>
      <c r="AM48" s="26"/>
      <c r="AN48" s="26"/>
      <c r="AO48" s="26"/>
      <c r="AP48" s="26"/>
    </row>
    <row r="49" spans="1:42" s="8" customFormat="1" x14ac:dyDescent="0.35">
      <c r="A49" s="44"/>
      <c r="B49" s="28"/>
      <c r="C49" s="155" t="str">
        <f>IF(F49=0,"",MAX($C$16:C48)+1)</f>
        <v/>
      </c>
      <c r="D49" s="46"/>
      <c r="E49" s="184"/>
      <c r="F49" s="185"/>
      <c r="G49" s="186"/>
      <c r="H49" s="185"/>
      <c r="I49" s="185"/>
      <c r="J49" s="185"/>
      <c r="K49" s="187" t="s">
        <v>369</v>
      </c>
      <c r="L49" s="185"/>
      <c r="M49" s="185"/>
      <c r="N49" s="167"/>
      <c r="O49" s="21"/>
      <c r="Q49" s="57" t="str">
        <f t="shared" ca="1" si="4"/>
        <v/>
      </c>
      <c r="S49" s="50" t="str">
        <f t="shared" si="5"/>
        <v>N</v>
      </c>
      <c r="T49" s="50">
        <f t="shared" ca="1" si="6"/>
        <v>0</v>
      </c>
      <c r="U49" s="50">
        <f>IF(C49="",0,IF(OR(D49=0,E49=0,F49=0,G49=0,H49=0,I49=0,K49=0,K49="",L49=0,M49=0,AND(OR(L49=Lists!$K$3,L49=Lists!$K$4),J49=0),AND(L49=Lists!$K$4,OR(M49=Lists!$M$5,M49=Lists!$M$6,M49=Lists!$M$7,M49=Lists!$M$8,M49=Lists!$M$10),N49=0)),1,0))</f>
        <v>0</v>
      </c>
      <c r="V49" s="50">
        <f>IF(AND(OR(M49=Lists!$M$9,L49&lt;&gt;Lists!$K$4),N49&lt;&gt;""),1,0)</f>
        <v>0</v>
      </c>
      <c r="W49" s="50">
        <f>IF(E49=0,0,IF(COUNTIF(Lists!$B$3:$B$203,E49)&gt;0,0,1))</f>
        <v>0</v>
      </c>
      <c r="X49" s="50">
        <f>IF(M49=Lists!$L$6,IF(COUNTIFS('Section 3'!$D$16:$D$25,F49,'Section 3'!$G$16:$G$25,M49)&gt;0,0,1),0)</f>
        <v>0</v>
      </c>
      <c r="Y49" s="50">
        <f>IF(M49=Lists!$L$8,IF(COUNTIFS('Section 3'!$D$16:$D$25,F49,'Section 3'!$G$16:$G$25,Lists!$J$5)&gt;0,0,1),IF(M49=Lists!$L$10,IF(COUNTIFS('Section 3'!$D$16:$D$25,F49,'Section 3'!$G$16:$G$25,Lists!$J$6)&gt;0,0,1),IF(M49=Lists!$L$5,IF(COUNTIFS('Section 3'!$D$16:$D$25,F49,'Section 3'!$G$16:$G$25,Lists!$J$3)&gt;0,0,1),0)))</f>
        <v>0</v>
      </c>
      <c r="Z49" s="50">
        <f t="shared" si="2"/>
        <v>0</v>
      </c>
      <c r="AA49" s="44">
        <f t="shared" si="3"/>
        <v>0</v>
      </c>
      <c r="AB49" s="44">
        <f t="shared" si="7"/>
        <v>0</v>
      </c>
      <c r="AC49" s="26"/>
      <c r="AD49" s="26"/>
      <c r="AE49" s="26"/>
      <c r="AF49" s="26"/>
      <c r="AG49" s="26"/>
      <c r="AH49" s="26"/>
      <c r="AI49" s="26"/>
      <c r="AJ49" s="26"/>
      <c r="AK49" s="26"/>
      <c r="AL49" s="26"/>
      <c r="AM49" s="26"/>
      <c r="AN49" s="26"/>
      <c r="AO49" s="26"/>
      <c r="AP49" s="26"/>
    </row>
    <row r="50" spans="1:42" s="8" customFormat="1" x14ac:dyDescent="0.35">
      <c r="A50" s="44"/>
      <c r="B50" s="28"/>
      <c r="C50" s="155" t="str">
        <f>IF(F50=0,"",MAX($C$16:C49)+1)</f>
        <v/>
      </c>
      <c r="D50" s="46"/>
      <c r="E50" s="184"/>
      <c r="F50" s="185"/>
      <c r="G50" s="186"/>
      <c r="H50" s="185"/>
      <c r="I50" s="185"/>
      <c r="J50" s="185"/>
      <c r="K50" s="187" t="s">
        <v>369</v>
      </c>
      <c r="L50" s="185"/>
      <c r="M50" s="185"/>
      <c r="N50" s="167"/>
      <c r="O50" s="21"/>
      <c r="Q50" s="57" t="str">
        <f t="shared" ca="1" si="4"/>
        <v/>
      </c>
      <c r="S50" s="50" t="str">
        <f t="shared" si="5"/>
        <v>N</v>
      </c>
      <c r="T50" s="50">
        <f t="shared" ca="1" si="6"/>
        <v>0</v>
      </c>
      <c r="U50" s="50">
        <f>IF(C50="",0,IF(OR(D50=0,E50=0,F50=0,G50=0,H50=0,I50=0,K50=0,K50="",L50=0,M50=0,AND(OR(L50=Lists!$K$3,L50=Lists!$K$4),J50=0),AND(L50=Lists!$K$4,OR(M50=Lists!$M$5,M50=Lists!$M$6,M50=Lists!$M$7,M50=Lists!$M$8,M50=Lists!$M$10),N50=0)),1,0))</f>
        <v>0</v>
      </c>
      <c r="V50" s="50">
        <f>IF(AND(OR(M50=Lists!$M$9,L50&lt;&gt;Lists!$K$4),N50&lt;&gt;""),1,0)</f>
        <v>0</v>
      </c>
      <c r="W50" s="50">
        <f>IF(E50=0,0,IF(COUNTIF(Lists!$B$3:$B$203,E50)&gt;0,0,1))</f>
        <v>0</v>
      </c>
      <c r="X50" s="50">
        <f>IF(M50=Lists!$L$6,IF(COUNTIFS('Section 3'!$D$16:$D$25,F50,'Section 3'!$G$16:$G$25,M50)&gt;0,0,1),0)</f>
        <v>0</v>
      </c>
      <c r="Y50" s="50">
        <f>IF(M50=Lists!$L$8,IF(COUNTIFS('Section 3'!$D$16:$D$25,F50,'Section 3'!$G$16:$G$25,Lists!$J$5)&gt;0,0,1),IF(M50=Lists!$L$10,IF(COUNTIFS('Section 3'!$D$16:$D$25,F50,'Section 3'!$G$16:$G$25,Lists!$J$6)&gt;0,0,1),IF(M50=Lists!$L$5,IF(COUNTIFS('Section 3'!$D$16:$D$25,F50,'Section 3'!$G$16:$G$25,Lists!$J$3)&gt;0,0,1),0)))</f>
        <v>0</v>
      </c>
      <c r="Z50" s="50">
        <f t="shared" si="2"/>
        <v>0</v>
      </c>
      <c r="AA50" s="44">
        <f t="shared" si="3"/>
        <v>0</v>
      </c>
      <c r="AB50" s="44">
        <f t="shared" si="7"/>
        <v>0</v>
      </c>
      <c r="AC50" s="26"/>
      <c r="AD50" s="26"/>
      <c r="AE50" s="26"/>
      <c r="AF50" s="26"/>
      <c r="AG50" s="26"/>
      <c r="AH50" s="26"/>
      <c r="AI50" s="26"/>
      <c r="AJ50" s="26"/>
      <c r="AK50" s="26"/>
      <c r="AL50" s="26"/>
      <c r="AM50" s="26"/>
      <c r="AN50" s="26"/>
      <c r="AO50" s="26"/>
      <c r="AP50" s="26"/>
    </row>
    <row r="51" spans="1:42" s="8" customFormat="1" x14ac:dyDescent="0.35">
      <c r="A51" s="44"/>
      <c r="B51" s="28"/>
      <c r="C51" s="155" t="str">
        <f>IF(F51=0,"",MAX($C$16:C50)+1)</f>
        <v/>
      </c>
      <c r="D51" s="46"/>
      <c r="E51" s="184"/>
      <c r="F51" s="185"/>
      <c r="G51" s="186"/>
      <c r="H51" s="185"/>
      <c r="I51" s="185"/>
      <c r="J51" s="185"/>
      <c r="K51" s="187" t="s">
        <v>369</v>
      </c>
      <c r="L51" s="185"/>
      <c r="M51" s="185"/>
      <c r="N51" s="167"/>
      <c r="O51" s="21"/>
      <c r="Q51" s="57" t="str">
        <f t="shared" ca="1" si="4"/>
        <v/>
      </c>
      <c r="S51" s="50" t="str">
        <f t="shared" si="5"/>
        <v>N</v>
      </c>
      <c r="T51" s="50">
        <f t="shared" ca="1" si="6"/>
        <v>0</v>
      </c>
      <c r="U51" s="50">
        <f>IF(C51="",0,IF(OR(D51=0,E51=0,F51=0,G51=0,H51=0,I51=0,K51=0,K51="",L51=0,M51=0,AND(OR(L51=Lists!$K$3,L51=Lists!$K$4),J51=0),AND(L51=Lists!$K$4,OR(M51=Lists!$M$5,M51=Lists!$M$6,M51=Lists!$M$7,M51=Lists!$M$8,M51=Lists!$M$10),N51=0)),1,0))</f>
        <v>0</v>
      </c>
      <c r="V51" s="50">
        <f>IF(AND(OR(M51=Lists!$M$9,L51&lt;&gt;Lists!$K$4),N51&lt;&gt;""),1,0)</f>
        <v>0</v>
      </c>
      <c r="W51" s="50">
        <f>IF(E51=0,0,IF(COUNTIF(Lists!$B$3:$B$203,E51)&gt;0,0,1))</f>
        <v>0</v>
      </c>
      <c r="X51" s="50">
        <f>IF(M51=Lists!$L$6,IF(COUNTIFS('Section 3'!$D$16:$D$25,F51,'Section 3'!$G$16:$G$25,M51)&gt;0,0,1),0)</f>
        <v>0</v>
      </c>
      <c r="Y51" s="50">
        <f>IF(M51=Lists!$L$8,IF(COUNTIFS('Section 3'!$D$16:$D$25,F51,'Section 3'!$G$16:$G$25,Lists!$J$5)&gt;0,0,1),IF(M51=Lists!$L$10,IF(COUNTIFS('Section 3'!$D$16:$D$25,F51,'Section 3'!$G$16:$G$25,Lists!$J$6)&gt;0,0,1),IF(M51=Lists!$L$5,IF(COUNTIFS('Section 3'!$D$16:$D$25,F51,'Section 3'!$G$16:$G$25,Lists!$J$3)&gt;0,0,1),0)))</f>
        <v>0</v>
      </c>
      <c r="Z51" s="50">
        <f t="shared" si="2"/>
        <v>0</v>
      </c>
      <c r="AA51" s="44">
        <f t="shared" si="3"/>
        <v>0</v>
      </c>
      <c r="AB51" s="44">
        <f t="shared" si="7"/>
        <v>0</v>
      </c>
      <c r="AC51" s="26"/>
      <c r="AD51" s="26"/>
      <c r="AE51" s="26"/>
      <c r="AF51" s="26"/>
      <c r="AG51" s="26"/>
      <c r="AH51" s="26"/>
      <c r="AI51" s="26"/>
      <c r="AJ51" s="26"/>
      <c r="AK51" s="26"/>
      <c r="AL51" s="26"/>
      <c r="AM51" s="26"/>
      <c r="AN51" s="26"/>
      <c r="AO51" s="26"/>
      <c r="AP51" s="26"/>
    </row>
    <row r="52" spans="1:42" s="8" customFormat="1" x14ac:dyDescent="0.35">
      <c r="A52" s="44"/>
      <c r="B52" s="28"/>
      <c r="C52" s="155" t="str">
        <f>IF(F52=0,"",MAX($C$16:C51)+1)</f>
        <v/>
      </c>
      <c r="D52" s="46"/>
      <c r="E52" s="184"/>
      <c r="F52" s="185"/>
      <c r="G52" s="186"/>
      <c r="H52" s="185"/>
      <c r="I52" s="185"/>
      <c r="J52" s="185"/>
      <c r="K52" s="187" t="s">
        <v>369</v>
      </c>
      <c r="L52" s="185"/>
      <c r="M52" s="185"/>
      <c r="N52" s="167"/>
      <c r="O52" s="21"/>
      <c r="Q52" s="57" t="str">
        <f t="shared" ca="1" si="4"/>
        <v/>
      </c>
      <c r="S52" s="50" t="str">
        <f t="shared" si="5"/>
        <v>N</v>
      </c>
      <c r="T52" s="50">
        <f t="shared" ca="1" si="6"/>
        <v>0</v>
      </c>
      <c r="U52" s="50">
        <f>IF(C52="",0,IF(OR(D52=0,E52=0,F52=0,G52=0,H52=0,I52=0,K52=0,K52="",L52=0,M52=0,AND(OR(L52=Lists!$K$3,L52=Lists!$K$4),J52=0),AND(L52=Lists!$K$4,OR(M52=Lists!$M$5,M52=Lists!$M$6,M52=Lists!$M$7,M52=Lists!$M$8,M52=Lists!$M$10),N52=0)),1,0))</f>
        <v>0</v>
      </c>
      <c r="V52" s="50">
        <f>IF(AND(OR(M52=Lists!$M$9,L52&lt;&gt;Lists!$K$4),N52&lt;&gt;""),1,0)</f>
        <v>0</v>
      </c>
      <c r="W52" s="50">
        <f>IF(E52=0,0,IF(COUNTIF(Lists!$B$3:$B$203,E52)&gt;0,0,1))</f>
        <v>0</v>
      </c>
      <c r="X52" s="50">
        <f>IF(M52=Lists!$L$6,IF(COUNTIFS('Section 3'!$D$16:$D$25,F52,'Section 3'!$G$16:$G$25,M52)&gt;0,0,1),0)</f>
        <v>0</v>
      </c>
      <c r="Y52" s="50">
        <f>IF(M52=Lists!$L$8,IF(COUNTIFS('Section 3'!$D$16:$D$25,F52,'Section 3'!$G$16:$G$25,Lists!$J$5)&gt;0,0,1),IF(M52=Lists!$L$10,IF(COUNTIFS('Section 3'!$D$16:$D$25,F52,'Section 3'!$G$16:$G$25,Lists!$J$6)&gt;0,0,1),IF(M52=Lists!$L$5,IF(COUNTIFS('Section 3'!$D$16:$D$25,F52,'Section 3'!$G$16:$G$25,Lists!$J$3)&gt;0,0,1),0)))</f>
        <v>0</v>
      </c>
      <c r="Z52" s="50">
        <f t="shared" si="2"/>
        <v>0</v>
      </c>
      <c r="AA52" s="44">
        <f t="shared" si="3"/>
        <v>0</v>
      </c>
      <c r="AB52" s="44">
        <f t="shared" si="7"/>
        <v>0</v>
      </c>
      <c r="AC52" s="26"/>
      <c r="AD52" s="26"/>
      <c r="AE52" s="26"/>
      <c r="AF52" s="26"/>
      <c r="AG52" s="26"/>
      <c r="AH52" s="26"/>
      <c r="AI52" s="26"/>
      <c r="AJ52" s="26"/>
      <c r="AK52" s="26"/>
      <c r="AL52" s="26"/>
      <c r="AM52" s="26"/>
      <c r="AN52" s="26"/>
      <c r="AO52" s="26"/>
      <c r="AP52" s="26"/>
    </row>
    <row r="53" spans="1:42" s="8" customFormat="1" x14ac:dyDescent="0.35">
      <c r="A53" s="44"/>
      <c r="B53" s="28"/>
      <c r="C53" s="155" t="str">
        <f>IF(F53=0,"",MAX($C$16:C52)+1)</f>
        <v/>
      </c>
      <c r="D53" s="46"/>
      <c r="E53" s="184"/>
      <c r="F53" s="185"/>
      <c r="G53" s="186"/>
      <c r="H53" s="185"/>
      <c r="I53" s="185"/>
      <c r="J53" s="185"/>
      <c r="K53" s="187" t="s">
        <v>369</v>
      </c>
      <c r="L53" s="185"/>
      <c r="M53" s="185"/>
      <c r="N53" s="167"/>
      <c r="O53" s="21"/>
      <c r="Q53" s="57" t="str">
        <f t="shared" ca="1" si="4"/>
        <v/>
      </c>
      <c r="S53" s="50" t="str">
        <f t="shared" si="5"/>
        <v>N</v>
      </c>
      <c r="T53" s="50">
        <f t="shared" ca="1" si="6"/>
        <v>0</v>
      </c>
      <c r="U53" s="50">
        <f>IF(C53="",0,IF(OR(D53=0,E53=0,F53=0,G53=0,H53=0,I53=0,K53=0,K53="",L53=0,M53=0,AND(OR(L53=Lists!$K$3,L53=Lists!$K$4),J53=0),AND(L53=Lists!$K$4,OR(M53=Lists!$M$5,M53=Lists!$M$6,M53=Lists!$M$7,M53=Lists!$M$8,M53=Lists!$M$10),N53=0)),1,0))</f>
        <v>0</v>
      </c>
      <c r="V53" s="50">
        <f>IF(AND(OR(M53=Lists!$M$9,L53&lt;&gt;Lists!$K$4),N53&lt;&gt;""),1,0)</f>
        <v>0</v>
      </c>
      <c r="W53" s="50">
        <f>IF(E53=0,0,IF(COUNTIF(Lists!$B$3:$B$203,E53)&gt;0,0,1))</f>
        <v>0</v>
      </c>
      <c r="X53" s="50">
        <f>IF(M53=Lists!$L$6,IF(COUNTIFS('Section 3'!$D$16:$D$25,F53,'Section 3'!$G$16:$G$25,M53)&gt;0,0,1),0)</f>
        <v>0</v>
      </c>
      <c r="Y53" s="50">
        <f>IF(M53=Lists!$L$8,IF(COUNTIFS('Section 3'!$D$16:$D$25,F53,'Section 3'!$G$16:$G$25,Lists!$J$5)&gt;0,0,1),IF(M53=Lists!$L$10,IF(COUNTIFS('Section 3'!$D$16:$D$25,F53,'Section 3'!$G$16:$G$25,Lists!$J$6)&gt;0,0,1),IF(M53=Lists!$L$5,IF(COUNTIFS('Section 3'!$D$16:$D$25,F53,'Section 3'!$G$16:$G$25,Lists!$J$3)&gt;0,0,1),0)))</f>
        <v>0</v>
      </c>
      <c r="Z53" s="50">
        <f t="shared" si="2"/>
        <v>0</v>
      </c>
      <c r="AA53" s="44">
        <f t="shared" si="3"/>
        <v>0</v>
      </c>
      <c r="AB53" s="44">
        <f t="shared" si="7"/>
        <v>0</v>
      </c>
      <c r="AC53" s="26"/>
      <c r="AD53" s="26"/>
      <c r="AE53" s="26"/>
      <c r="AF53" s="26"/>
      <c r="AG53" s="26"/>
      <c r="AH53" s="26"/>
      <c r="AI53" s="26"/>
      <c r="AJ53" s="26"/>
      <c r="AK53" s="26"/>
      <c r="AL53" s="26"/>
      <c r="AM53" s="26"/>
      <c r="AN53" s="26"/>
      <c r="AO53" s="26"/>
      <c r="AP53" s="26"/>
    </row>
    <row r="54" spans="1:42" s="8" customFormat="1" x14ac:dyDescent="0.35">
      <c r="A54" s="44"/>
      <c r="B54" s="28"/>
      <c r="C54" s="155" t="str">
        <f>IF(F54=0,"",MAX($C$16:C53)+1)</f>
        <v/>
      </c>
      <c r="D54" s="46"/>
      <c r="E54" s="184"/>
      <c r="F54" s="185"/>
      <c r="G54" s="186"/>
      <c r="H54" s="185"/>
      <c r="I54" s="185"/>
      <c r="J54" s="185"/>
      <c r="K54" s="187" t="s">
        <v>369</v>
      </c>
      <c r="L54" s="185"/>
      <c r="M54" s="185"/>
      <c r="N54" s="167"/>
      <c r="O54" s="21"/>
      <c r="Q54" s="57" t="str">
        <f t="shared" ca="1" si="4"/>
        <v/>
      </c>
      <c r="S54" s="50" t="str">
        <f t="shared" si="5"/>
        <v>N</v>
      </c>
      <c r="T54" s="50">
        <f t="shared" ca="1" si="6"/>
        <v>0</v>
      </c>
      <c r="U54" s="50">
        <f>IF(C54="",0,IF(OR(D54=0,E54=0,F54=0,G54=0,H54=0,I54=0,K54=0,K54="",L54=0,M54=0,AND(OR(L54=Lists!$K$3,L54=Lists!$K$4),J54=0),AND(L54=Lists!$K$4,OR(M54=Lists!$M$5,M54=Lists!$M$6,M54=Lists!$M$7,M54=Lists!$M$8,M54=Lists!$M$10),N54=0)),1,0))</f>
        <v>0</v>
      </c>
      <c r="V54" s="50">
        <f>IF(AND(OR(M54=Lists!$M$9,L54&lt;&gt;Lists!$K$4),N54&lt;&gt;""),1,0)</f>
        <v>0</v>
      </c>
      <c r="W54" s="50">
        <f>IF(E54=0,0,IF(COUNTIF(Lists!$B$3:$B$203,E54)&gt;0,0,1))</f>
        <v>0</v>
      </c>
      <c r="X54" s="50">
        <f>IF(M54=Lists!$L$6,IF(COUNTIFS('Section 3'!$D$16:$D$25,F54,'Section 3'!$G$16:$G$25,M54)&gt;0,0,1),0)</f>
        <v>0</v>
      </c>
      <c r="Y54" s="50">
        <f>IF(M54=Lists!$L$8,IF(COUNTIFS('Section 3'!$D$16:$D$25,F54,'Section 3'!$G$16:$G$25,Lists!$J$5)&gt;0,0,1),IF(M54=Lists!$L$10,IF(COUNTIFS('Section 3'!$D$16:$D$25,F54,'Section 3'!$G$16:$G$25,Lists!$J$6)&gt;0,0,1),IF(M54=Lists!$L$5,IF(COUNTIFS('Section 3'!$D$16:$D$25,F54,'Section 3'!$G$16:$G$25,Lists!$J$3)&gt;0,0,1),0)))</f>
        <v>0</v>
      </c>
      <c r="Z54" s="50">
        <f t="shared" si="2"/>
        <v>0</v>
      </c>
      <c r="AA54" s="44">
        <f t="shared" si="3"/>
        <v>0</v>
      </c>
      <c r="AB54" s="44">
        <f t="shared" si="7"/>
        <v>0</v>
      </c>
      <c r="AC54" s="26"/>
      <c r="AD54" s="26"/>
      <c r="AE54" s="26"/>
      <c r="AF54" s="26"/>
      <c r="AG54" s="26"/>
      <c r="AH54" s="26"/>
      <c r="AI54" s="26"/>
      <c r="AJ54" s="26"/>
      <c r="AK54" s="26"/>
      <c r="AL54" s="26"/>
      <c r="AM54" s="26"/>
      <c r="AN54" s="26"/>
      <c r="AO54" s="26"/>
      <c r="AP54" s="26"/>
    </row>
    <row r="55" spans="1:42" s="8" customFormat="1" x14ac:dyDescent="0.35">
      <c r="A55" s="44"/>
      <c r="B55" s="28"/>
      <c r="C55" s="155" t="str">
        <f>IF(F55=0,"",MAX($C$16:C54)+1)</f>
        <v/>
      </c>
      <c r="D55" s="46"/>
      <c r="E55" s="184"/>
      <c r="F55" s="185"/>
      <c r="G55" s="186"/>
      <c r="H55" s="185"/>
      <c r="I55" s="185"/>
      <c r="J55" s="185"/>
      <c r="K55" s="187" t="s">
        <v>369</v>
      </c>
      <c r="L55" s="185"/>
      <c r="M55" s="185"/>
      <c r="N55" s="167"/>
      <c r="O55" s="21"/>
      <c r="Q55" s="57" t="str">
        <f t="shared" ca="1" si="4"/>
        <v/>
      </c>
      <c r="S55" s="50" t="str">
        <f t="shared" si="5"/>
        <v>N</v>
      </c>
      <c r="T55" s="50">
        <f t="shared" ca="1" si="6"/>
        <v>0</v>
      </c>
      <c r="U55" s="50">
        <f>IF(C55="",0,IF(OR(D55=0,E55=0,F55=0,G55=0,H55=0,I55=0,K55=0,K55="",L55=0,M55=0,AND(OR(L55=Lists!$K$3,L55=Lists!$K$4),J55=0),AND(L55=Lists!$K$4,OR(M55=Lists!$M$5,M55=Lists!$M$6,M55=Lists!$M$7,M55=Lists!$M$8,M55=Lists!$M$10),N55=0)),1,0))</f>
        <v>0</v>
      </c>
      <c r="V55" s="50">
        <f>IF(AND(OR(M55=Lists!$M$9,L55&lt;&gt;Lists!$K$4),N55&lt;&gt;""),1,0)</f>
        <v>0</v>
      </c>
      <c r="W55" s="50">
        <f>IF(E55=0,0,IF(COUNTIF(Lists!$B$3:$B$203,E55)&gt;0,0,1))</f>
        <v>0</v>
      </c>
      <c r="X55" s="50">
        <f>IF(M55=Lists!$L$6,IF(COUNTIFS('Section 3'!$D$16:$D$25,F55,'Section 3'!$G$16:$G$25,M55)&gt;0,0,1),0)</f>
        <v>0</v>
      </c>
      <c r="Y55" s="50">
        <f>IF(M55=Lists!$L$8,IF(COUNTIFS('Section 3'!$D$16:$D$25,F55,'Section 3'!$G$16:$G$25,Lists!$J$5)&gt;0,0,1),IF(M55=Lists!$L$10,IF(COUNTIFS('Section 3'!$D$16:$D$25,F55,'Section 3'!$G$16:$G$25,Lists!$J$6)&gt;0,0,1),IF(M55=Lists!$L$5,IF(COUNTIFS('Section 3'!$D$16:$D$25,F55,'Section 3'!$G$16:$G$25,Lists!$J$3)&gt;0,0,1),0)))</f>
        <v>0</v>
      </c>
      <c r="Z55" s="50">
        <f t="shared" si="2"/>
        <v>0</v>
      </c>
      <c r="AA55" s="44">
        <f t="shared" si="3"/>
        <v>0</v>
      </c>
      <c r="AB55" s="44">
        <f t="shared" si="7"/>
        <v>0</v>
      </c>
      <c r="AC55" s="26"/>
      <c r="AD55" s="26"/>
      <c r="AE55" s="26"/>
      <c r="AF55" s="26"/>
      <c r="AG55" s="26"/>
      <c r="AH55" s="26"/>
      <c r="AI55" s="26"/>
      <c r="AJ55" s="26"/>
      <c r="AK55" s="26"/>
      <c r="AL55" s="26"/>
      <c r="AM55" s="26"/>
      <c r="AN55" s="26"/>
      <c r="AO55" s="26"/>
      <c r="AP55" s="26"/>
    </row>
    <row r="56" spans="1:42" s="8" customFormat="1" x14ac:dyDescent="0.35">
      <c r="A56" s="44"/>
      <c r="B56" s="28"/>
      <c r="C56" s="155" t="str">
        <f>IF(F56=0,"",MAX($C$16:C55)+1)</f>
        <v/>
      </c>
      <c r="D56" s="46"/>
      <c r="E56" s="184"/>
      <c r="F56" s="185"/>
      <c r="G56" s="186"/>
      <c r="H56" s="185"/>
      <c r="I56" s="185"/>
      <c r="J56" s="185"/>
      <c r="K56" s="187" t="s">
        <v>369</v>
      </c>
      <c r="L56" s="185"/>
      <c r="M56" s="185"/>
      <c r="N56" s="167"/>
      <c r="O56" s="21"/>
      <c r="Q56" s="57" t="str">
        <f t="shared" ca="1" si="4"/>
        <v/>
      </c>
      <c r="S56" s="50" t="str">
        <f t="shared" si="5"/>
        <v>N</v>
      </c>
      <c r="T56" s="50">
        <f t="shared" ca="1" si="6"/>
        <v>0</v>
      </c>
      <c r="U56" s="50">
        <f>IF(C56="",0,IF(OR(D56=0,E56=0,F56=0,G56=0,H56=0,I56=0,K56=0,K56="",L56=0,M56=0,AND(OR(L56=Lists!$K$3,L56=Lists!$K$4),J56=0),AND(L56=Lists!$K$4,OR(M56=Lists!$M$5,M56=Lists!$M$6,M56=Lists!$M$7,M56=Lists!$M$8,M56=Lists!$M$10),N56=0)),1,0))</f>
        <v>0</v>
      </c>
      <c r="V56" s="50">
        <f>IF(AND(OR(M56=Lists!$M$9,L56&lt;&gt;Lists!$K$4),N56&lt;&gt;""),1,0)</f>
        <v>0</v>
      </c>
      <c r="W56" s="50">
        <f>IF(E56=0,0,IF(COUNTIF(Lists!$B$3:$B$203,E56)&gt;0,0,1))</f>
        <v>0</v>
      </c>
      <c r="X56" s="50">
        <f>IF(M56=Lists!$L$6,IF(COUNTIFS('Section 3'!$D$16:$D$25,F56,'Section 3'!$G$16:$G$25,M56)&gt;0,0,1),0)</f>
        <v>0</v>
      </c>
      <c r="Y56" s="50">
        <f>IF(M56=Lists!$L$8,IF(COUNTIFS('Section 3'!$D$16:$D$25,F56,'Section 3'!$G$16:$G$25,Lists!$J$5)&gt;0,0,1),IF(M56=Lists!$L$10,IF(COUNTIFS('Section 3'!$D$16:$D$25,F56,'Section 3'!$G$16:$G$25,Lists!$J$6)&gt;0,0,1),IF(M56=Lists!$L$5,IF(COUNTIFS('Section 3'!$D$16:$D$25,F56,'Section 3'!$G$16:$G$25,Lists!$J$3)&gt;0,0,1),0)))</f>
        <v>0</v>
      </c>
      <c r="Z56" s="50">
        <f t="shared" si="2"/>
        <v>0</v>
      </c>
      <c r="AA56" s="44">
        <f t="shared" si="3"/>
        <v>0</v>
      </c>
      <c r="AB56" s="44">
        <f t="shared" si="7"/>
        <v>0</v>
      </c>
      <c r="AC56" s="26"/>
      <c r="AD56" s="26"/>
      <c r="AE56" s="26"/>
      <c r="AF56" s="26"/>
      <c r="AG56" s="26"/>
      <c r="AH56" s="26"/>
      <c r="AI56" s="26"/>
      <c r="AJ56" s="26"/>
      <c r="AK56" s="26"/>
      <c r="AL56" s="26"/>
      <c r="AM56" s="26"/>
      <c r="AN56" s="26"/>
      <c r="AO56" s="26"/>
      <c r="AP56" s="26"/>
    </row>
    <row r="57" spans="1:42" s="8" customFormat="1" x14ac:dyDescent="0.35">
      <c r="A57" s="44"/>
      <c r="B57" s="28"/>
      <c r="C57" s="155" t="str">
        <f>IF(F57=0,"",MAX($C$16:C56)+1)</f>
        <v/>
      </c>
      <c r="D57" s="46"/>
      <c r="E57" s="184"/>
      <c r="F57" s="185"/>
      <c r="G57" s="186"/>
      <c r="H57" s="185"/>
      <c r="I57" s="185"/>
      <c r="J57" s="185"/>
      <c r="K57" s="187" t="s">
        <v>369</v>
      </c>
      <c r="L57" s="185"/>
      <c r="M57" s="185"/>
      <c r="N57" s="167"/>
      <c r="O57" s="21"/>
      <c r="Q57" s="57" t="str">
        <f t="shared" ca="1" si="4"/>
        <v/>
      </c>
      <c r="S57" s="50" t="str">
        <f t="shared" si="5"/>
        <v>N</v>
      </c>
      <c r="T57" s="50">
        <f t="shared" ca="1" si="6"/>
        <v>0</v>
      </c>
      <c r="U57" s="50">
        <f>IF(C57="",0,IF(OR(D57=0,E57=0,F57=0,G57=0,H57=0,I57=0,K57=0,K57="",L57=0,M57=0,AND(OR(L57=Lists!$K$3,L57=Lists!$K$4),J57=0),AND(L57=Lists!$K$4,OR(M57=Lists!$M$5,M57=Lists!$M$6,M57=Lists!$M$7,M57=Lists!$M$8,M57=Lists!$M$10),N57=0)),1,0))</f>
        <v>0</v>
      </c>
      <c r="V57" s="50">
        <f>IF(AND(OR(M57=Lists!$M$9,L57&lt;&gt;Lists!$K$4),N57&lt;&gt;""),1,0)</f>
        <v>0</v>
      </c>
      <c r="W57" s="50">
        <f>IF(E57=0,0,IF(COUNTIF(Lists!$B$3:$B$203,E57)&gt;0,0,1))</f>
        <v>0</v>
      </c>
      <c r="X57" s="50">
        <f>IF(M57=Lists!$L$6,IF(COUNTIFS('Section 3'!$D$16:$D$25,F57,'Section 3'!$G$16:$G$25,M57)&gt;0,0,1),0)</f>
        <v>0</v>
      </c>
      <c r="Y57" s="50">
        <f>IF(M57=Lists!$L$8,IF(COUNTIFS('Section 3'!$D$16:$D$25,F57,'Section 3'!$G$16:$G$25,Lists!$J$5)&gt;0,0,1),IF(M57=Lists!$L$10,IF(COUNTIFS('Section 3'!$D$16:$D$25,F57,'Section 3'!$G$16:$G$25,Lists!$J$6)&gt;0,0,1),IF(M57=Lists!$L$5,IF(COUNTIFS('Section 3'!$D$16:$D$25,F57,'Section 3'!$G$16:$G$25,Lists!$J$3)&gt;0,0,1),0)))</f>
        <v>0</v>
      </c>
      <c r="Z57" s="50">
        <f t="shared" si="2"/>
        <v>0</v>
      </c>
      <c r="AA57" s="44">
        <f t="shared" si="3"/>
        <v>0</v>
      </c>
      <c r="AB57" s="44">
        <f t="shared" si="7"/>
        <v>0</v>
      </c>
      <c r="AC57" s="26"/>
      <c r="AD57" s="26"/>
      <c r="AE57" s="26"/>
      <c r="AF57" s="26"/>
      <c r="AG57" s="26"/>
      <c r="AH57" s="26"/>
      <c r="AI57" s="26"/>
      <c r="AJ57" s="26"/>
      <c r="AK57" s="26"/>
      <c r="AL57" s="26"/>
      <c r="AM57" s="26"/>
      <c r="AN57" s="26"/>
      <c r="AO57" s="26"/>
      <c r="AP57" s="26"/>
    </row>
    <row r="58" spans="1:42" s="8" customFormat="1" x14ac:dyDescent="0.35">
      <c r="A58" s="44"/>
      <c r="B58" s="28"/>
      <c r="C58" s="155" t="str">
        <f>IF(F58=0,"",MAX($C$16:C57)+1)</f>
        <v/>
      </c>
      <c r="D58" s="46"/>
      <c r="E58" s="184"/>
      <c r="F58" s="185"/>
      <c r="G58" s="186"/>
      <c r="H58" s="185"/>
      <c r="I58" s="185"/>
      <c r="J58" s="185"/>
      <c r="K58" s="187" t="s">
        <v>369</v>
      </c>
      <c r="L58" s="185"/>
      <c r="M58" s="185"/>
      <c r="N58" s="167"/>
      <c r="O58" s="21"/>
      <c r="Q58" s="57" t="str">
        <f t="shared" ca="1" si="4"/>
        <v/>
      </c>
      <c r="S58" s="50" t="str">
        <f t="shared" si="5"/>
        <v>N</v>
      </c>
      <c r="T58" s="50">
        <f t="shared" ca="1" si="6"/>
        <v>0</v>
      </c>
      <c r="U58" s="50">
        <f>IF(C58="",0,IF(OR(D58=0,E58=0,F58=0,G58=0,H58=0,I58=0,K58=0,K58="",L58=0,M58=0,AND(OR(L58=Lists!$K$3,L58=Lists!$K$4),J58=0),AND(L58=Lists!$K$4,OR(M58=Lists!$M$5,M58=Lists!$M$6,M58=Lists!$M$7,M58=Lists!$M$8,M58=Lists!$M$10),N58=0)),1,0))</f>
        <v>0</v>
      </c>
      <c r="V58" s="50">
        <f>IF(AND(OR(M58=Lists!$M$9,L58&lt;&gt;Lists!$K$4),N58&lt;&gt;""),1,0)</f>
        <v>0</v>
      </c>
      <c r="W58" s="50">
        <f>IF(E58=0,0,IF(COUNTIF(Lists!$B$3:$B$203,E58)&gt;0,0,1))</f>
        <v>0</v>
      </c>
      <c r="X58" s="50">
        <f>IF(M58=Lists!$L$6,IF(COUNTIFS('Section 3'!$D$16:$D$25,F58,'Section 3'!$G$16:$G$25,M58)&gt;0,0,1),0)</f>
        <v>0</v>
      </c>
      <c r="Y58" s="50">
        <f>IF(M58=Lists!$L$8,IF(COUNTIFS('Section 3'!$D$16:$D$25,F58,'Section 3'!$G$16:$G$25,Lists!$J$5)&gt;0,0,1),IF(M58=Lists!$L$10,IF(COUNTIFS('Section 3'!$D$16:$D$25,F58,'Section 3'!$G$16:$G$25,Lists!$J$6)&gt;0,0,1),IF(M58=Lists!$L$5,IF(COUNTIFS('Section 3'!$D$16:$D$25,F58,'Section 3'!$G$16:$G$25,Lists!$J$3)&gt;0,0,1),0)))</f>
        <v>0</v>
      </c>
      <c r="Z58" s="50">
        <f t="shared" si="2"/>
        <v>0</v>
      </c>
      <c r="AA58" s="44">
        <f t="shared" si="3"/>
        <v>0</v>
      </c>
      <c r="AB58" s="44">
        <f t="shared" si="7"/>
        <v>0</v>
      </c>
      <c r="AC58" s="26"/>
      <c r="AD58" s="26"/>
      <c r="AE58" s="26"/>
      <c r="AF58" s="26"/>
      <c r="AG58" s="26"/>
      <c r="AH58" s="26"/>
      <c r="AI58" s="26"/>
      <c r="AJ58" s="26"/>
      <c r="AK58" s="26"/>
      <c r="AL58" s="26"/>
      <c r="AM58" s="26"/>
      <c r="AN58" s="26"/>
      <c r="AO58" s="26"/>
      <c r="AP58" s="26"/>
    </row>
    <row r="59" spans="1:42" s="8" customFormat="1" x14ac:dyDescent="0.35">
      <c r="A59" s="44"/>
      <c r="B59" s="28"/>
      <c r="C59" s="155" t="str">
        <f>IF(F59=0,"",MAX($C$16:C58)+1)</f>
        <v/>
      </c>
      <c r="D59" s="46"/>
      <c r="E59" s="184"/>
      <c r="F59" s="185"/>
      <c r="G59" s="186"/>
      <c r="H59" s="185"/>
      <c r="I59" s="185"/>
      <c r="J59" s="185"/>
      <c r="K59" s="187" t="s">
        <v>369</v>
      </c>
      <c r="L59" s="185"/>
      <c r="M59" s="185"/>
      <c r="N59" s="167"/>
      <c r="O59" s="21"/>
      <c r="Q59" s="57" t="str">
        <f t="shared" ca="1" si="4"/>
        <v/>
      </c>
      <c r="S59" s="50" t="str">
        <f t="shared" si="5"/>
        <v>N</v>
      </c>
      <c r="T59" s="50">
        <f t="shared" ca="1" si="6"/>
        <v>0</v>
      </c>
      <c r="U59" s="50">
        <f>IF(C59="",0,IF(OR(D59=0,E59=0,F59=0,G59=0,H59=0,I59=0,K59=0,K59="",L59=0,M59=0,AND(OR(L59=Lists!$K$3,L59=Lists!$K$4),J59=0),AND(L59=Lists!$K$4,OR(M59=Lists!$M$5,M59=Lists!$M$6,M59=Lists!$M$7,M59=Lists!$M$8,M59=Lists!$M$10),N59=0)),1,0))</f>
        <v>0</v>
      </c>
      <c r="V59" s="50">
        <f>IF(AND(OR(M59=Lists!$M$9,L59&lt;&gt;Lists!$K$4),N59&lt;&gt;""),1,0)</f>
        <v>0</v>
      </c>
      <c r="W59" s="50">
        <f>IF(E59=0,0,IF(COUNTIF(Lists!$B$3:$B$203,E59)&gt;0,0,1))</f>
        <v>0</v>
      </c>
      <c r="X59" s="50">
        <f>IF(M59=Lists!$L$6,IF(COUNTIFS('Section 3'!$D$16:$D$25,F59,'Section 3'!$G$16:$G$25,M59)&gt;0,0,1),0)</f>
        <v>0</v>
      </c>
      <c r="Y59" s="50">
        <f>IF(M59=Lists!$L$8,IF(COUNTIFS('Section 3'!$D$16:$D$25,F59,'Section 3'!$G$16:$G$25,Lists!$J$5)&gt;0,0,1),IF(M59=Lists!$L$10,IF(COUNTIFS('Section 3'!$D$16:$D$25,F59,'Section 3'!$G$16:$G$25,Lists!$J$6)&gt;0,0,1),IF(M59=Lists!$L$5,IF(COUNTIFS('Section 3'!$D$16:$D$25,F59,'Section 3'!$G$16:$G$25,Lists!$J$3)&gt;0,0,1),0)))</f>
        <v>0</v>
      </c>
      <c r="Z59" s="50">
        <f t="shared" si="2"/>
        <v>0</v>
      </c>
      <c r="AA59" s="44">
        <f t="shared" si="3"/>
        <v>0</v>
      </c>
      <c r="AB59" s="44">
        <f t="shared" si="7"/>
        <v>0</v>
      </c>
      <c r="AC59" s="26"/>
      <c r="AD59" s="26"/>
      <c r="AE59" s="26"/>
      <c r="AF59" s="26"/>
      <c r="AG59" s="26"/>
      <c r="AH59" s="26"/>
      <c r="AI59" s="26"/>
      <c r="AJ59" s="26"/>
      <c r="AK59" s="26"/>
      <c r="AL59" s="26"/>
      <c r="AM59" s="26"/>
      <c r="AN59" s="26"/>
      <c r="AO59" s="26"/>
      <c r="AP59" s="26"/>
    </row>
    <row r="60" spans="1:42" s="8" customFormat="1" x14ac:dyDescent="0.35">
      <c r="A60" s="44"/>
      <c r="B60" s="28"/>
      <c r="C60" s="155" t="str">
        <f>IF(F60=0,"",MAX($C$16:C59)+1)</f>
        <v/>
      </c>
      <c r="D60" s="46"/>
      <c r="E60" s="184"/>
      <c r="F60" s="185"/>
      <c r="G60" s="186"/>
      <c r="H60" s="185"/>
      <c r="I60" s="185"/>
      <c r="J60" s="185"/>
      <c r="K60" s="187" t="s">
        <v>369</v>
      </c>
      <c r="L60" s="185"/>
      <c r="M60" s="185"/>
      <c r="N60" s="167"/>
      <c r="O60" s="21"/>
      <c r="Q60" s="57" t="str">
        <f t="shared" ca="1" si="4"/>
        <v/>
      </c>
      <c r="S60" s="50" t="str">
        <f t="shared" si="5"/>
        <v>N</v>
      </c>
      <c r="T60" s="50">
        <f t="shared" ca="1" si="6"/>
        <v>0</v>
      </c>
      <c r="U60" s="50">
        <f>IF(C60="",0,IF(OR(D60=0,E60=0,F60=0,G60=0,H60=0,I60=0,K60=0,K60="",L60=0,M60=0,AND(OR(L60=Lists!$K$3,L60=Lists!$K$4),J60=0),AND(L60=Lists!$K$4,OR(M60=Lists!$M$5,M60=Lists!$M$6,M60=Lists!$M$7,M60=Lists!$M$8,M60=Lists!$M$10),N60=0)),1,0))</f>
        <v>0</v>
      </c>
      <c r="V60" s="50">
        <f>IF(AND(OR(M60=Lists!$M$9,L60&lt;&gt;Lists!$K$4),N60&lt;&gt;""),1,0)</f>
        <v>0</v>
      </c>
      <c r="W60" s="50">
        <f>IF(E60=0,0,IF(COUNTIF(Lists!$B$3:$B$203,E60)&gt;0,0,1))</f>
        <v>0</v>
      </c>
      <c r="X60" s="50">
        <f>IF(M60=Lists!$L$6,IF(COUNTIFS('Section 3'!$D$16:$D$25,F60,'Section 3'!$G$16:$G$25,M60)&gt;0,0,1),0)</f>
        <v>0</v>
      </c>
      <c r="Y60" s="50">
        <f>IF(M60=Lists!$L$8,IF(COUNTIFS('Section 3'!$D$16:$D$25,F60,'Section 3'!$G$16:$G$25,Lists!$J$5)&gt;0,0,1),IF(M60=Lists!$L$10,IF(COUNTIFS('Section 3'!$D$16:$D$25,F60,'Section 3'!$G$16:$G$25,Lists!$J$6)&gt;0,0,1),IF(M60=Lists!$L$5,IF(COUNTIFS('Section 3'!$D$16:$D$25,F60,'Section 3'!$G$16:$G$25,Lists!$J$3)&gt;0,0,1),0)))</f>
        <v>0</v>
      </c>
      <c r="Z60" s="50">
        <f t="shared" si="2"/>
        <v>0</v>
      </c>
      <c r="AA60" s="44">
        <f t="shared" si="3"/>
        <v>0</v>
      </c>
      <c r="AB60" s="44">
        <f t="shared" si="7"/>
        <v>0</v>
      </c>
      <c r="AC60" s="26"/>
      <c r="AD60" s="26"/>
      <c r="AE60" s="26"/>
      <c r="AF60" s="26"/>
      <c r="AG60" s="26"/>
      <c r="AH60" s="26"/>
      <c r="AI60" s="26"/>
      <c r="AJ60" s="26"/>
      <c r="AK60" s="26"/>
      <c r="AL60" s="26"/>
      <c r="AM60" s="26"/>
      <c r="AN60" s="26"/>
      <c r="AO60" s="26"/>
      <c r="AP60" s="26"/>
    </row>
    <row r="61" spans="1:42" s="8" customFormat="1" x14ac:dyDescent="0.35">
      <c r="A61" s="44"/>
      <c r="B61" s="28"/>
      <c r="C61" s="155" t="str">
        <f>IF(F61=0,"",MAX($C$16:C60)+1)</f>
        <v/>
      </c>
      <c r="D61" s="46"/>
      <c r="E61" s="184"/>
      <c r="F61" s="185"/>
      <c r="G61" s="186"/>
      <c r="H61" s="185"/>
      <c r="I61" s="185"/>
      <c r="J61" s="185"/>
      <c r="K61" s="187" t="s">
        <v>369</v>
      </c>
      <c r="L61" s="185"/>
      <c r="M61" s="185"/>
      <c r="N61" s="167"/>
      <c r="O61" s="21"/>
      <c r="Q61" s="57" t="str">
        <f t="shared" ca="1" si="4"/>
        <v/>
      </c>
      <c r="S61" s="50" t="str">
        <f t="shared" si="5"/>
        <v>N</v>
      </c>
      <c r="T61" s="50">
        <f t="shared" ca="1" si="6"/>
        <v>0</v>
      </c>
      <c r="U61" s="50">
        <f>IF(C61="",0,IF(OR(D61=0,E61=0,F61=0,G61=0,H61=0,I61=0,K61=0,K61="",L61=0,M61=0,AND(OR(L61=Lists!$K$3,L61=Lists!$K$4),J61=0),AND(L61=Lists!$K$4,OR(M61=Lists!$M$5,M61=Lists!$M$6,M61=Lists!$M$7,M61=Lists!$M$8,M61=Lists!$M$10),N61=0)),1,0))</f>
        <v>0</v>
      </c>
      <c r="V61" s="50">
        <f>IF(AND(OR(M61=Lists!$M$9,L61&lt;&gt;Lists!$K$4),N61&lt;&gt;""),1,0)</f>
        <v>0</v>
      </c>
      <c r="W61" s="50">
        <f>IF(E61=0,0,IF(COUNTIF(Lists!$B$3:$B$203,E61)&gt;0,0,1))</f>
        <v>0</v>
      </c>
      <c r="X61" s="50">
        <f>IF(M61=Lists!$L$6,IF(COUNTIFS('Section 3'!$D$16:$D$25,F61,'Section 3'!$G$16:$G$25,M61)&gt;0,0,1),0)</f>
        <v>0</v>
      </c>
      <c r="Y61" s="50">
        <f>IF(M61=Lists!$L$8,IF(COUNTIFS('Section 3'!$D$16:$D$25,F61,'Section 3'!$G$16:$G$25,Lists!$J$5)&gt;0,0,1),IF(M61=Lists!$L$10,IF(COUNTIFS('Section 3'!$D$16:$D$25,F61,'Section 3'!$G$16:$G$25,Lists!$J$6)&gt;0,0,1),IF(M61=Lists!$L$5,IF(COUNTIFS('Section 3'!$D$16:$D$25,F61,'Section 3'!$G$16:$G$25,Lists!$J$3)&gt;0,0,1),0)))</f>
        <v>0</v>
      </c>
      <c r="Z61" s="50">
        <f t="shared" si="2"/>
        <v>0</v>
      </c>
      <c r="AA61" s="44">
        <f t="shared" si="3"/>
        <v>0</v>
      </c>
      <c r="AB61" s="44">
        <f t="shared" si="7"/>
        <v>0</v>
      </c>
      <c r="AC61" s="26"/>
      <c r="AD61" s="26"/>
      <c r="AE61" s="26"/>
      <c r="AF61" s="26"/>
      <c r="AG61" s="26"/>
      <c r="AH61" s="26"/>
      <c r="AI61" s="26"/>
      <c r="AJ61" s="26"/>
      <c r="AK61" s="26"/>
      <c r="AL61" s="26"/>
      <c r="AM61" s="26"/>
      <c r="AN61" s="26"/>
      <c r="AO61" s="26"/>
      <c r="AP61" s="26"/>
    </row>
    <row r="62" spans="1:42" s="8" customFormat="1" x14ac:dyDescent="0.35">
      <c r="A62" s="44"/>
      <c r="B62" s="28"/>
      <c r="C62" s="155" t="str">
        <f>IF(F62=0,"",MAX($C$16:C61)+1)</f>
        <v/>
      </c>
      <c r="D62" s="46"/>
      <c r="E62" s="184"/>
      <c r="F62" s="185"/>
      <c r="G62" s="186"/>
      <c r="H62" s="185"/>
      <c r="I62" s="185"/>
      <c r="J62" s="185"/>
      <c r="K62" s="187" t="s">
        <v>369</v>
      </c>
      <c r="L62" s="185"/>
      <c r="M62" s="185"/>
      <c r="N62" s="167"/>
      <c r="O62" s="21"/>
      <c r="Q62" s="57" t="str">
        <f t="shared" ca="1" si="4"/>
        <v/>
      </c>
      <c r="S62" s="50" t="str">
        <f t="shared" si="5"/>
        <v>N</v>
      </c>
      <c r="T62" s="50">
        <f t="shared" ca="1" si="6"/>
        <v>0</v>
      </c>
      <c r="U62" s="50">
        <f>IF(C62="",0,IF(OR(D62=0,E62=0,F62=0,G62=0,H62=0,I62=0,K62=0,K62="",L62=0,M62=0,AND(OR(L62=Lists!$K$3,L62=Lists!$K$4),J62=0),AND(L62=Lists!$K$4,OR(M62=Lists!$M$5,M62=Lists!$M$6,M62=Lists!$M$7,M62=Lists!$M$8,M62=Lists!$M$10),N62=0)),1,0))</f>
        <v>0</v>
      </c>
      <c r="V62" s="50">
        <f>IF(AND(OR(M62=Lists!$M$9,L62&lt;&gt;Lists!$K$4),N62&lt;&gt;""),1,0)</f>
        <v>0</v>
      </c>
      <c r="W62" s="50">
        <f>IF(E62=0,0,IF(COUNTIF(Lists!$B$3:$B$203,E62)&gt;0,0,1))</f>
        <v>0</v>
      </c>
      <c r="X62" s="50">
        <f>IF(M62=Lists!$L$6,IF(COUNTIFS('Section 3'!$D$16:$D$25,F62,'Section 3'!$G$16:$G$25,M62)&gt;0,0,1),0)</f>
        <v>0</v>
      </c>
      <c r="Y62" s="50">
        <f>IF(M62=Lists!$L$8,IF(COUNTIFS('Section 3'!$D$16:$D$25,F62,'Section 3'!$G$16:$G$25,Lists!$J$5)&gt;0,0,1),IF(M62=Lists!$L$10,IF(COUNTIFS('Section 3'!$D$16:$D$25,F62,'Section 3'!$G$16:$G$25,Lists!$J$6)&gt;0,0,1),IF(M62=Lists!$L$5,IF(COUNTIFS('Section 3'!$D$16:$D$25,F62,'Section 3'!$G$16:$G$25,Lists!$J$3)&gt;0,0,1),0)))</f>
        <v>0</v>
      </c>
      <c r="Z62" s="50">
        <f t="shared" si="2"/>
        <v>0</v>
      </c>
      <c r="AA62" s="44">
        <f t="shared" si="3"/>
        <v>0</v>
      </c>
      <c r="AB62" s="44">
        <f t="shared" si="7"/>
        <v>0</v>
      </c>
      <c r="AC62" s="26"/>
      <c r="AD62" s="26"/>
      <c r="AE62" s="26"/>
      <c r="AF62" s="26"/>
      <c r="AG62" s="26"/>
      <c r="AH62" s="26"/>
      <c r="AI62" s="26"/>
      <c r="AJ62" s="26"/>
      <c r="AK62" s="26"/>
      <c r="AL62" s="26"/>
      <c r="AM62" s="26"/>
      <c r="AN62" s="26"/>
      <c r="AO62" s="26"/>
      <c r="AP62" s="26"/>
    </row>
    <row r="63" spans="1:42" s="8" customFormat="1" x14ac:dyDescent="0.35">
      <c r="A63" s="44"/>
      <c r="B63" s="28"/>
      <c r="C63" s="155" t="str">
        <f>IF(F63=0,"",MAX($C$16:C62)+1)</f>
        <v/>
      </c>
      <c r="D63" s="46"/>
      <c r="E63" s="184"/>
      <c r="F63" s="185"/>
      <c r="G63" s="186"/>
      <c r="H63" s="185"/>
      <c r="I63" s="185"/>
      <c r="J63" s="185"/>
      <c r="K63" s="187" t="s">
        <v>369</v>
      </c>
      <c r="L63" s="185"/>
      <c r="M63" s="185"/>
      <c r="N63" s="167"/>
      <c r="O63" s="21"/>
      <c r="Q63" s="57" t="str">
        <f t="shared" ca="1" si="4"/>
        <v/>
      </c>
      <c r="S63" s="50" t="str">
        <f t="shared" si="5"/>
        <v>N</v>
      </c>
      <c r="T63" s="50">
        <f t="shared" ca="1" si="6"/>
        <v>0</v>
      </c>
      <c r="U63" s="50">
        <f>IF(C63="",0,IF(OR(D63=0,E63=0,F63=0,G63=0,H63=0,I63=0,K63=0,K63="",L63=0,M63=0,AND(OR(L63=Lists!$K$3,L63=Lists!$K$4),J63=0),AND(L63=Lists!$K$4,OR(M63=Lists!$M$5,M63=Lists!$M$6,M63=Lists!$M$7,M63=Lists!$M$8,M63=Lists!$M$10),N63=0)),1,0))</f>
        <v>0</v>
      </c>
      <c r="V63" s="50">
        <f>IF(AND(OR(M63=Lists!$M$9,L63&lt;&gt;Lists!$K$4),N63&lt;&gt;""),1,0)</f>
        <v>0</v>
      </c>
      <c r="W63" s="50">
        <f>IF(E63=0,0,IF(COUNTIF(Lists!$B$3:$B$203,E63)&gt;0,0,1))</f>
        <v>0</v>
      </c>
      <c r="X63" s="50">
        <f>IF(M63=Lists!$L$6,IF(COUNTIFS('Section 3'!$D$16:$D$25,F63,'Section 3'!$G$16:$G$25,M63)&gt;0,0,1),0)</f>
        <v>0</v>
      </c>
      <c r="Y63" s="50">
        <f>IF(M63=Lists!$L$8,IF(COUNTIFS('Section 3'!$D$16:$D$25,F63,'Section 3'!$G$16:$G$25,Lists!$J$5)&gt;0,0,1),IF(M63=Lists!$L$10,IF(COUNTIFS('Section 3'!$D$16:$D$25,F63,'Section 3'!$G$16:$G$25,Lists!$J$6)&gt;0,0,1),IF(M63=Lists!$L$5,IF(COUNTIFS('Section 3'!$D$16:$D$25,F63,'Section 3'!$G$16:$G$25,Lists!$J$3)&gt;0,0,1),0)))</f>
        <v>0</v>
      </c>
      <c r="Z63" s="50">
        <f t="shared" si="2"/>
        <v>0</v>
      </c>
      <c r="AA63" s="44">
        <f t="shared" si="3"/>
        <v>0</v>
      </c>
      <c r="AB63" s="44">
        <f t="shared" si="7"/>
        <v>0</v>
      </c>
      <c r="AC63" s="26"/>
      <c r="AD63" s="26"/>
      <c r="AE63" s="26"/>
      <c r="AF63" s="26"/>
      <c r="AG63" s="26"/>
      <c r="AH63" s="26"/>
      <c r="AI63" s="26"/>
      <c r="AJ63" s="26"/>
      <c r="AK63" s="26"/>
      <c r="AL63" s="26"/>
      <c r="AM63" s="26"/>
      <c r="AN63" s="26"/>
      <c r="AO63" s="26"/>
      <c r="AP63" s="26"/>
    </row>
    <row r="64" spans="1:42" s="8" customFormat="1" x14ac:dyDescent="0.35">
      <c r="A64" s="44"/>
      <c r="B64" s="28"/>
      <c r="C64" s="155" t="str">
        <f>IF(F64=0,"",MAX($C$16:C63)+1)</f>
        <v/>
      </c>
      <c r="D64" s="46"/>
      <c r="E64" s="184"/>
      <c r="F64" s="185"/>
      <c r="G64" s="186"/>
      <c r="H64" s="185"/>
      <c r="I64" s="185"/>
      <c r="J64" s="185"/>
      <c r="K64" s="187" t="s">
        <v>369</v>
      </c>
      <c r="L64" s="185"/>
      <c r="M64" s="185"/>
      <c r="N64" s="167"/>
      <c r="O64" s="21"/>
      <c r="Q64" s="57" t="str">
        <f t="shared" ca="1" si="4"/>
        <v/>
      </c>
      <c r="S64" s="50" t="str">
        <f t="shared" si="5"/>
        <v>N</v>
      </c>
      <c r="T64" s="50">
        <f t="shared" ca="1" si="6"/>
        <v>0</v>
      </c>
      <c r="U64" s="50">
        <f>IF(C64="",0,IF(OR(D64=0,E64=0,F64=0,G64=0,H64=0,I64=0,K64=0,K64="",L64=0,M64=0,AND(OR(L64=Lists!$K$3,L64=Lists!$K$4),J64=0),AND(L64=Lists!$K$4,OR(M64=Lists!$M$5,M64=Lists!$M$6,M64=Lists!$M$7,M64=Lists!$M$8,M64=Lists!$M$10),N64=0)),1,0))</f>
        <v>0</v>
      </c>
      <c r="V64" s="50">
        <f>IF(AND(OR(M64=Lists!$M$9,L64&lt;&gt;Lists!$K$4),N64&lt;&gt;""),1,0)</f>
        <v>0</v>
      </c>
      <c r="W64" s="50">
        <f>IF(E64=0,0,IF(COUNTIF(Lists!$B$3:$B$203,E64)&gt;0,0,1))</f>
        <v>0</v>
      </c>
      <c r="X64" s="50">
        <f>IF(M64=Lists!$L$6,IF(COUNTIFS('Section 3'!$D$16:$D$25,F64,'Section 3'!$G$16:$G$25,M64)&gt;0,0,1),0)</f>
        <v>0</v>
      </c>
      <c r="Y64" s="50">
        <f>IF(M64=Lists!$L$8,IF(COUNTIFS('Section 3'!$D$16:$D$25,F64,'Section 3'!$G$16:$G$25,Lists!$J$5)&gt;0,0,1),IF(M64=Lists!$L$10,IF(COUNTIFS('Section 3'!$D$16:$D$25,F64,'Section 3'!$G$16:$G$25,Lists!$J$6)&gt;0,0,1),IF(M64=Lists!$L$5,IF(COUNTIFS('Section 3'!$D$16:$D$25,F64,'Section 3'!$G$16:$G$25,Lists!$J$3)&gt;0,0,1),0)))</f>
        <v>0</v>
      </c>
      <c r="Z64" s="50">
        <f t="shared" si="2"/>
        <v>0</v>
      </c>
      <c r="AA64" s="44">
        <f t="shared" si="3"/>
        <v>0</v>
      </c>
      <c r="AB64" s="44">
        <f t="shared" si="7"/>
        <v>0</v>
      </c>
      <c r="AC64" s="26"/>
      <c r="AD64" s="26"/>
      <c r="AE64" s="26"/>
      <c r="AF64" s="26"/>
      <c r="AG64" s="26"/>
      <c r="AH64" s="26"/>
      <c r="AI64" s="26"/>
      <c r="AJ64" s="26"/>
      <c r="AK64" s="26"/>
      <c r="AL64" s="26"/>
      <c r="AM64" s="26"/>
      <c r="AN64" s="26"/>
      <c r="AO64" s="26"/>
      <c r="AP64" s="26"/>
    </row>
    <row r="65" spans="1:42" s="8" customFormat="1" x14ac:dyDescent="0.35">
      <c r="A65" s="44"/>
      <c r="B65" s="28"/>
      <c r="C65" s="155" t="str">
        <f>IF(F65=0,"",MAX($C$16:C64)+1)</f>
        <v/>
      </c>
      <c r="D65" s="46"/>
      <c r="E65" s="184"/>
      <c r="F65" s="185"/>
      <c r="G65" s="186"/>
      <c r="H65" s="185"/>
      <c r="I65" s="185"/>
      <c r="J65" s="185"/>
      <c r="K65" s="187" t="s">
        <v>369</v>
      </c>
      <c r="L65" s="185"/>
      <c r="M65" s="185"/>
      <c r="N65" s="167"/>
      <c r="O65" s="21"/>
      <c r="Q65" s="57" t="str">
        <f t="shared" ca="1" si="4"/>
        <v/>
      </c>
      <c r="S65" s="50" t="str">
        <f t="shared" si="5"/>
        <v>N</v>
      </c>
      <c r="T65" s="50">
        <f t="shared" ca="1" si="6"/>
        <v>0</v>
      </c>
      <c r="U65" s="50">
        <f>IF(C65="",0,IF(OR(D65=0,E65=0,F65=0,G65=0,H65=0,I65=0,K65=0,K65="",L65=0,M65=0,AND(OR(L65=Lists!$K$3,L65=Lists!$K$4),J65=0),AND(L65=Lists!$K$4,OR(M65=Lists!$M$5,M65=Lists!$M$6,M65=Lists!$M$7,M65=Lists!$M$8,M65=Lists!$M$10),N65=0)),1,0))</f>
        <v>0</v>
      </c>
      <c r="V65" s="50">
        <f>IF(AND(OR(M65=Lists!$M$9,L65&lt;&gt;Lists!$K$4),N65&lt;&gt;""),1,0)</f>
        <v>0</v>
      </c>
      <c r="W65" s="50">
        <f>IF(E65=0,0,IF(COUNTIF(Lists!$B$3:$B$203,E65)&gt;0,0,1))</f>
        <v>0</v>
      </c>
      <c r="X65" s="50">
        <f>IF(M65=Lists!$L$6,IF(COUNTIFS('Section 3'!$D$16:$D$25,F65,'Section 3'!$G$16:$G$25,M65)&gt;0,0,1),0)</f>
        <v>0</v>
      </c>
      <c r="Y65" s="50">
        <f>IF(M65=Lists!$L$8,IF(COUNTIFS('Section 3'!$D$16:$D$25,F65,'Section 3'!$G$16:$G$25,Lists!$J$5)&gt;0,0,1),IF(M65=Lists!$L$10,IF(COUNTIFS('Section 3'!$D$16:$D$25,F65,'Section 3'!$G$16:$G$25,Lists!$J$6)&gt;0,0,1),IF(M65=Lists!$L$5,IF(COUNTIFS('Section 3'!$D$16:$D$25,F65,'Section 3'!$G$16:$G$25,Lists!$J$3)&gt;0,0,1),0)))</f>
        <v>0</v>
      </c>
      <c r="Z65" s="50">
        <f t="shared" si="2"/>
        <v>0</v>
      </c>
      <c r="AA65" s="44">
        <f t="shared" si="3"/>
        <v>0</v>
      </c>
      <c r="AB65" s="44">
        <f t="shared" si="7"/>
        <v>0</v>
      </c>
      <c r="AC65" s="26"/>
      <c r="AD65" s="26"/>
      <c r="AE65" s="26"/>
      <c r="AF65" s="26"/>
      <c r="AG65" s="26"/>
      <c r="AH65" s="26"/>
      <c r="AI65" s="26"/>
      <c r="AJ65" s="26"/>
      <c r="AK65" s="26"/>
      <c r="AL65" s="26"/>
      <c r="AM65" s="26"/>
      <c r="AN65" s="26"/>
      <c r="AO65" s="26"/>
      <c r="AP65" s="26"/>
    </row>
    <row r="66" spans="1:42" s="8" customFormat="1" x14ac:dyDescent="0.35">
      <c r="A66" s="44"/>
      <c r="B66" s="28"/>
      <c r="C66" s="155" t="str">
        <f>IF(F66=0,"",MAX($C$16:C65)+1)</f>
        <v/>
      </c>
      <c r="D66" s="46"/>
      <c r="E66" s="184"/>
      <c r="F66" s="185"/>
      <c r="G66" s="186"/>
      <c r="H66" s="185"/>
      <c r="I66" s="185"/>
      <c r="J66" s="185"/>
      <c r="K66" s="187" t="s">
        <v>369</v>
      </c>
      <c r="L66" s="185"/>
      <c r="M66" s="185"/>
      <c r="N66" s="167"/>
      <c r="O66" s="21"/>
      <c r="Q66" s="57" t="str">
        <f t="shared" ca="1" si="4"/>
        <v/>
      </c>
      <c r="S66" s="50" t="str">
        <f t="shared" si="5"/>
        <v>N</v>
      </c>
      <c r="T66" s="50">
        <f t="shared" ca="1" si="6"/>
        <v>0</v>
      </c>
      <c r="U66" s="50">
        <f>IF(C66="",0,IF(OR(D66=0,E66=0,F66=0,G66=0,H66=0,I66=0,K66=0,K66="",L66=0,M66=0,AND(OR(L66=Lists!$K$3,L66=Lists!$K$4),J66=0),AND(L66=Lists!$K$4,OR(M66=Lists!$M$5,M66=Lists!$M$6,M66=Lists!$M$7,M66=Lists!$M$8,M66=Lists!$M$10),N66=0)),1,0))</f>
        <v>0</v>
      </c>
      <c r="V66" s="50">
        <f>IF(AND(OR(M66=Lists!$M$9,L66&lt;&gt;Lists!$K$4),N66&lt;&gt;""),1,0)</f>
        <v>0</v>
      </c>
      <c r="W66" s="50">
        <f>IF(E66=0,0,IF(COUNTIF(Lists!$B$3:$B$203,E66)&gt;0,0,1))</f>
        <v>0</v>
      </c>
      <c r="X66" s="50">
        <f>IF(M66=Lists!$L$6,IF(COUNTIFS('Section 3'!$D$16:$D$25,F66,'Section 3'!$G$16:$G$25,M66)&gt;0,0,1),0)</f>
        <v>0</v>
      </c>
      <c r="Y66" s="50">
        <f>IF(M66=Lists!$L$8,IF(COUNTIFS('Section 3'!$D$16:$D$25,F66,'Section 3'!$G$16:$G$25,Lists!$J$5)&gt;0,0,1),IF(M66=Lists!$L$10,IF(COUNTIFS('Section 3'!$D$16:$D$25,F66,'Section 3'!$G$16:$G$25,Lists!$J$6)&gt;0,0,1),IF(M66=Lists!$L$5,IF(COUNTIFS('Section 3'!$D$16:$D$25,F66,'Section 3'!$G$16:$G$25,Lists!$J$3)&gt;0,0,1),0)))</f>
        <v>0</v>
      </c>
      <c r="Z66" s="50">
        <f t="shared" si="2"/>
        <v>0</v>
      </c>
      <c r="AA66" s="44">
        <f t="shared" si="3"/>
        <v>0</v>
      </c>
      <c r="AB66" s="44">
        <f t="shared" si="7"/>
        <v>0</v>
      </c>
      <c r="AC66" s="26"/>
      <c r="AD66" s="26"/>
      <c r="AE66" s="26"/>
      <c r="AF66" s="26"/>
      <c r="AG66" s="26"/>
      <c r="AH66" s="26"/>
      <c r="AI66" s="26"/>
      <c r="AJ66" s="26"/>
      <c r="AK66" s="26"/>
      <c r="AL66" s="26"/>
      <c r="AM66" s="26"/>
      <c r="AN66" s="26"/>
      <c r="AO66" s="26"/>
      <c r="AP66" s="26"/>
    </row>
    <row r="67" spans="1:42" s="8" customFormat="1" x14ac:dyDescent="0.35">
      <c r="A67" s="44"/>
      <c r="B67" s="28"/>
      <c r="C67" s="155" t="str">
        <f>IF(F67=0,"",MAX($C$16:C66)+1)</f>
        <v/>
      </c>
      <c r="D67" s="46"/>
      <c r="E67" s="184"/>
      <c r="F67" s="185"/>
      <c r="G67" s="186"/>
      <c r="H67" s="185"/>
      <c r="I67" s="185"/>
      <c r="J67" s="185"/>
      <c r="K67" s="187" t="s">
        <v>369</v>
      </c>
      <c r="L67" s="185"/>
      <c r="M67" s="185"/>
      <c r="N67" s="167"/>
      <c r="O67" s="21"/>
      <c r="Q67" s="57" t="str">
        <f t="shared" ca="1" si="4"/>
        <v/>
      </c>
      <c r="S67" s="50" t="str">
        <f t="shared" si="5"/>
        <v>N</v>
      </c>
      <c r="T67" s="50">
        <f t="shared" ca="1" si="6"/>
        <v>0</v>
      </c>
      <c r="U67" s="50">
        <f>IF(C67="",0,IF(OR(D67=0,E67=0,F67=0,G67=0,H67=0,I67=0,K67=0,K67="",L67=0,M67=0,AND(OR(L67=Lists!$K$3,L67=Lists!$K$4),J67=0),AND(L67=Lists!$K$4,OR(M67=Lists!$M$5,M67=Lists!$M$6,M67=Lists!$M$7,M67=Lists!$M$8,M67=Lists!$M$10),N67=0)),1,0))</f>
        <v>0</v>
      </c>
      <c r="V67" s="50">
        <f>IF(AND(OR(M67=Lists!$M$9,L67&lt;&gt;Lists!$K$4),N67&lt;&gt;""),1,0)</f>
        <v>0</v>
      </c>
      <c r="W67" s="50">
        <f>IF(E67=0,0,IF(COUNTIF(Lists!$B$3:$B$203,E67)&gt;0,0,1))</f>
        <v>0</v>
      </c>
      <c r="X67" s="50">
        <f>IF(M67=Lists!$L$6,IF(COUNTIFS('Section 3'!$D$16:$D$25,F67,'Section 3'!$G$16:$G$25,M67)&gt;0,0,1),0)</f>
        <v>0</v>
      </c>
      <c r="Y67" s="50">
        <f>IF(M67=Lists!$L$8,IF(COUNTIFS('Section 3'!$D$16:$D$25,F67,'Section 3'!$G$16:$G$25,Lists!$J$5)&gt;0,0,1),IF(M67=Lists!$L$10,IF(COUNTIFS('Section 3'!$D$16:$D$25,F67,'Section 3'!$G$16:$G$25,Lists!$J$6)&gt;0,0,1),IF(M67=Lists!$L$5,IF(COUNTIFS('Section 3'!$D$16:$D$25,F67,'Section 3'!$G$16:$G$25,Lists!$J$3)&gt;0,0,1),0)))</f>
        <v>0</v>
      </c>
      <c r="Z67" s="50">
        <f t="shared" si="2"/>
        <v>0</v>
      </c>
      <c r="AA67" s="44">
        <f t="shared" si="3"/>
        <v>0</v>
      </c>
      <c r="AB67" s="44">
        <f t="shared" si="7"/>
        <v>0</v>
      </c>
      <c r="AC67" s="26"/>
      <c r="AD67" s="26"/>
      <c r="AE67" s="26"/>
      <c r="AF67" s="26"/>
      <c r="AG67" s="26"/>
      <c r="AH67" s="26"/>
      <c r="AI67" s="26"/>
      <c r="AJ67" s="26"/>
      <c r="AK67" s="26"/>
      <c r="AL67" s="26"/>
      <c r="AM67" s="26"/>
      <c r="AN67" s="26"/>
      <c r="AO67" s="26"/>
      <c r="AP67" s="26"/>
    </row>
    <row r="68" spans="1:42" s="8" customFormat="1" x14ac:dyDescent="0.35">
      <c r="A68" s="44"/>
      <c r="B68" s="28"/>
      <c r="C68" s="155" t="str">
        <f>IF(F68=0,"",MAX($C$16:C67)+1)</f>
        <v/>
      </c>
      <c r="D68" s="46"/>
      <c r="E68" s="184"/>
      <c r="F68" s="185"/>
      <c r="G68" s="186"/>
      <c r="H68" s="185"/>
      <c r="I68" s="185"/>
      <c r="J68" s="185"/>
      <c r="K68" s="187" t="s">
        <v>369</v>
      </c>
      <c r="L68" s="185"/>
      <c r="M68" s="185"/>
      <c r="N68" s="167"/>
      <c r="O68" s="21"/>
      <c r="Q68" s="57" t="str">
        <f t="shared" ca="1" si="4"/>
        <v/>
      </c>
      <c r="S68" s="50" t="str">
        <f t="shared" si="5"/>
        <v>N</v>
      </c>
      <c r="T68" s="50">
        <f t="shared" ca="1" si="6"/>
        <v>0</v>
      </c>
      <c r="U68" s="50">
        <f>IF(C68="",0,IF(OR(D68=0,E68=0,F68=0,G68=0,H68=0,I68=0,K68=0,K68="",L68=0,M68=0,AND(OR(L68=Lists!$K$3,L68=Lists!$K$4),J68=0),AND(L68=Lists!$K$4,OR(M68=Lists!$M$5,M68=Lists!$M$6,M68=Lists!$M$7,M68=Lists!$M$8,M68=Lists!$M$10),N68=0)),1,0))</f>
        <v>0</v>
      </c>
      <c r="V68" s="50">
        <f>IF(AND(OR(M68=Lists!$M$9,L68&lt;&gt;Lists!$K$4),N68&lt;&gt;""),1,0)</f>
        <v>0</v>
      </c>
      <c r="W68" s="50">
        <f>IF(E68=0,0,IF(COUNTIF(Lists!$B$3:$B$203,E68)&gt;0,0,1))</f>
        <v>0</v>
      </c>
      <c r="X68" s="50">
        <f>IF(M68=Lists!$L$6,IF(COUNTIFS('Section 3'!$D$16:$D$25,F68,'Section 3'!$G$16:$G$25,M68)&gt;0,0,1),0)</f>
        <v>0</v>
      </c>
      <c r="Y68" s="50">
        <f>IF(M68=Lists!$L$8,IF(COUNTIFS('Section 3'!$D$16:$D$25,F68,'Section 3'!$G$16:$G$25,Lists!$J$5)&gt;0,0,1),IF(M68=Lists!$L$10,IF(COUNTIFS('Section 3'!$D$16:$D$25,F68,'Section 3'!$G$16:$G$25,Lists!$J$6)&gt;0,0,1),IF(M68=Lists!$L$5,IF(COUNTIFS('Section 3'!$D$16:$D$25,F68,'Section 3'!$G$16:$G$25,Lists!$J$3)&gt;0,0,1),0)))</f>
        <v>0</v>
      </c>
      <c r="Z68" s="50">
        <f t="shared" si="2"/>
        <v>0</v>
      </c>
      <c r="AA68" s="44">
        <f t="shared" si="3"/>
        <v>0</v>
      </c>
      <c r="AB68" s="44">
        <f t="shared" si="7"/>
        <v>0</v>
      </c>
      <c r="AC68" s="26"/>
      <c r="AD68" s="26"/>
      <c r="AE68" s="26"/>
      <c r="AF68" s="26"/>
      <c r="AG68" s="26"/>
      <c r="AH68" s="26"/>
      <c r="AI68" s="26"/>
      <c r="AJ68" s="26"/>
      <c r="AK68" s="26"/>
      <c r="AL68" s="26"/>
      <c r="AM68" s="26"/>
      <c r="AN68" s="26"/>
      <c r="AO68" s="26"/>
      <c r="AP68" s="26"/>
    </row>
    <row r="69" spans="1:42" s="8" customFormat="1" x14ac:dyDescent="0.35">
      <c r="A69" s="44"/>
      <c r="B69" s="28"/>
      <c r="C69" s="155" t="str">
        <f>IF(F69=0,"",MAX($C$16:C68)+1)</f>
        <v/>
      </c>
      <c r="D69" s="46"/>
      <c r="E69" s="184"/>
      <c r="F69" s="185"/>
      <c r="G69" s="186"/>
      <c r="H69" s="185"/>
      <c r="I69" s="185"/>
      <c r="J69" s="185"/>
      <c r="K69" s="187" t="s">
        <v>369</v>
      </c>
      <c r="L69" s="185"/>
      <c r="M69" s="185"/>
      <c r="N69" s="167"/>
      <c r="O69" s="21"/>
      <c r="Q69" s="57" t="str">
        <f t="shared" ca="1" si="4"/>
        <v/>
      </c>
      <c r="S69" s="50" t="str">
        <f t="shared" si="5"/>
        <v>N</v>
      </c>
      <c r="T69" s="50">
        <f t="shared" ca="1" si="6"/>
        <v>0</v>
      </c>
      <c r="U69" s="50">
        <f>IF(C69="",0,IF(OR(D69=0,E69=0,F69=0,G69=0,H69=0,I69=0,K69=0,K69="",L69=0,M69=0,AND(OR(L69=Lists!$K$3,L69=Lists!$K$4),J69=0),AND(L69=Lists!$K$4,OR(M69=Lists!$M$5,M69=Lists!$M$6,M69=Lists!$M$7,M69=Lists!$M$8,M69=Lists!$M$10),N69=0)),1,0))</f>
        <v>0</v>
      </c>
      <c r="V69" s="50">
        <f>IF(AND(OR(M69=Lists!$M$9,L69&lt;&gt;Lists!$K$4),N69&lt;&gt;""),1,0)</f>
        <v>0</v>
      </c>
      <c r="W69" s="50">
        <f>IF(E69=0,0,IF(COUNTIF(Lists!$B$3:$B$203,E69)&gt;0,0,1))</f>
        <v>0</v>
      </c>
      <c r="X69" s="50">
        <f>IF(M69=Lists!$L$6,IF(COUNTIFS('Section 3'!$D$16:$D$25,F69,'Section 3'!$G$16:$G$25,M69)&gt;0,0,1),0)</f>
        <v>0</v>
      </c>
      <c r="Y69" s="50">
        <f>IF(M69=Lists!$L$8,IF(COUNTIFS('Section 3'!$D$16:$D$25,F69,'Section 3'!$G$16:$G$25,Lists!$J$5)&gt;0,0,1),IF(M69=Lists!$L$10,IF(COUNTIFS('Section 3'!$D$16:$D$25,F69,'Section 3'!$G$16:$G$25,Lists!$J$6)&gt;0,0,1),IF(M69=Lists!$L$5,IF(COUNTIFS('Section 3'!$D$16:$D$25,F69,'Section 3'!$G$16:$G$25,Lists!$J$3)&gt;0,0,1),0)))</f>
        <v>0</v>
      </c>
      <c r="Z69" s="50">
        <f t="shared" si="2"/>
        <v>0</v>
      </c>
      <c r="AA69" s="44">
        <f t="shared" si="3"/>
        <v>0</v>
      </c>
      <c r="AB69" s="44">
        <f t="shared" si="7"/>
        <v>0</v>
      </c>
      <c r="AC69" s="26"/>
      <c r="AD69" s="26"/>
      <c r="AE69" s="26"/>
      <c r="AF69" s="26"/>
      <c r="AG69" s="26"/>
      <c r="AH69" s="26"/>
      <c r="AI69" s="26"/>
      <c r="AJ69" s="26"/>
      <c r="AK69" s="26"/>
      <c r="AL69" s="26"/>
      <c r="AM69" s="26"/>
      <c r="AN69" s="26"/>
      <c r="AO69" s="26"/>
      <c r="AP69" s="26"/>
    </row>
    <row r="70" spans="1:42" s="8" customFormat="1" x14ac:dyDescent="0.35">
      <c r="A70" s="44"/>
      <c r="B70" s="28"/>
      <c r="C70" s="155" t="str">
        <f>IF(F70=0,"",MAX($C$16:C69)+1)</f>
        <v/>
      </c>
      <c r="D70" s="46"/>
      <c r="E70" s="184"/>
      <c r="F70" s="185"/>
      <c r="G70" s="186"/>
      <c r="H70" s="185"/>
      <c r="I70" s="185"/>
      <c r="J70" s="185"/>
      <c r="K70" s="187" t="s">
        <v>369</v>
      </c>
      <c r="L70" s="185"/>
      <c r="M70" s="185"/>
      <c r="N70" s="167"/>
      <c r="O70" s="21"/>
      <c r="Q70" s="57" t="str">
        <f t="shared" ca="1" si="4"/>
        <v/>
      </c>
      <c r="S70" s="50" t="str">
        <f t="shared" si="5"/>
        <v>N</v>
      </c>
      <c r="T70" s="50">
        <f t="shared" ca="1" si="6"/>
        <v>0</v>
      </c>
      <c r="U70" s="50">
        <f>IF(C70="",0,IF(OR(D70=0,E70=0,F70=0,G70=0,H70=0,I70=0,K70=0,K70="",L70=0,M70=0,AND(OR(L70=Lists!$K$3,L70=Lists!$K$4),J70=0),AND(L70=Lists!$K$4,OR(M70=Lists!$M$5,M70=Lists!$M$6,M70=Lists!$M$7,M70=Lists!$M$8,M70=Lists!$M$10),N70=0)),1,0))</f>
        <v>0</v>
      </c>
      <c r="V70" s="50">
        <f>IF(AND(OR(M70=Lists!$M$9,L70&lt;&gt;Lists!$K$4),N70&lt;&gt;""),1,0)</f>
        <v>0</v>
      </c>
      <c r="W70" s="50">
        <f>IF(E70=0,0,IF(COUNTIF(Lists!$B$3:$B$203,E70)&gt;0,0,1))</f>
        <v>0</v>
      </c>
      <c r="X70" s="50">
        <f>IF(M70=Lists!$L$6,IF(COUNTIFS('Section 3'!$D$16:$D$25,F70,'Section 3'!$G$16:$G$25,M70)&gt;0,0,1),0)</f>
        <v>0</v>
      </c>
      <c r="Y70" s="50">
        <f>IF(M70=Lists!$L$8,IF(COUNTIFS('Section 3'!$D$16:$D$25,F70,'Section 3'!$G$16:$G$25,Lists!$J$5)&gt;0,0,1),IF(M70=Lists!$L$10,IF(COUNTIFS('Section 3'!$D$16:$D$25,F70,'Section 3'!$G$16:$G$25,Lists!$J$6)&gt;0,0,1),IF(M70=Lists!$L$5,IF(COUNTIFS('Section 3'!$D$16:$D$25,F70,'Section 3'!$G$16:$G$25,Lists!$J$3)&gt;0,0,1),0)))</f>
        <v>0</v>
      </c>
      <c r="Z70" s="50">
        <f t="shared" si="2"/>
        <v>0</v>
      </c>
      <c r="AA70" s="44">
        <f t="shared" si="3"/>
        <v>0</v>
      </c>
      <c r="AB70" s="44">
        <f t="shared" si="7"/>
        <v>0</v>
      </c>
      <c r="AC70" s="26"/>
      <c r="AD70" s="26"/>
      <c r="AE70" s="26"/>
      <c r="AF70" s="26"/>
      <c r="AG70" s="26"/>
      <c r="AH70" s="26"/>
      <c r="AI70" s="26"/>
      <c r="AJ70" s="26"/>
      <c r="AK70" s="26"/>
      <c r="AL70" s="26"/>
      <c r="AM70" s="26"/>
      <c r="AN70" s="26"/>
      <c r="AO70" s="26"/>
      <c r="AP70" s="26"/>
    </row>
    <row r="71" spans="1:42" s="8" customFormat="1" x14ac:dyDescent="0.35">
      <c r="A71" s="44"/>
      <c r="B71" s="28"/>
      <c r="C71" s="155" t="str">
        <f>IF(F71=0,"",MAX($C$16:C70)+1)</f>
        <v/>
      </c>
      <c r="D71" s="46"/>
      <c r="E71" s="184"/>
      <c r="F71" s="185"/>
      <c r="G71" s="186"/>
      <c r="H71" s="185"/>
      <c r="I71" s="185"/>
      <c r="J71" s="185"/>
      <c r="K71" s="187" t="s">
        <v>369</v>
      </c>
      <c r="L71" s="185"/>
      <c r="M71" s="185"/>
      <c r="N71" s="167"/>
      <c r="O71" s="21"/>
      <c r="Q71" s="57" t="str">
        <f t="shared" ca="1" si="4"/>
        <v/>
      </c>
      <c r="S71" s="50" t="str">
        <f t="shared" si="5"/>
        <v>N</v>
      </c>
      <c r="T71" s="50">
        <f t="shared" ca="1" si="6"/>
        <v>0</v>
      </c>
      <c r="U71" s="50">
        <f>IF(C71="",0,IF(OR(D71=0,E71=0,F71=0,G71=0,H71=0,I71=0,K71=0,K71="",L71=0,M71=0,AND(OR(L71=Lists!$K$3,L71=Lists!$K$4),J71=0),AND(L71=Lists!$K$4,OR(M71=Lists!$M$5,M71=Lists!$M$6,M71=Lists!$M$7,M71=Lists!$M$8,M71=Lists!$M$10),N71=0)),1,0))</f>
        <v>0</v>
      </c>
      <c r="V71" s="50">
        <f>IF(AND(OR(M71=Lists!$M$9,L71&lt;&gt;Lists!$K$4),N71&lt;&gt;""),1,0)</f>
        <v>0</v>
      </c>
      <c r="W71" s="50">
        <f>IF(E71=0,0,IF(COUNTIF(Lists!$B$3:$B$203,E71)&gt;0,0,1))</f>
        <v>0</v>
      </c>
      <c r="X71" s="50">
        <f>IF(M71=Lists!$L$6,IF(COUNTIFS('Section 3'!$D$16:$D$25,F71,'Section 3'!$G$16:$G$25,M71)&gt;0,0,1),0)</f>
        <v>0</v>
      </c>
      <c r="Y71" s="50">
        <f>IF(M71=Lists!$L$8,IF(COUNTIFS('Section 3'!$D$16:$D$25,F71,'Section 3'!$G$16:$G$25,Lists!$J$5)&gt;0,0,1),IF(M71=Lists!$L$10,IF(COUNTIFS('Section 3'!$D$16:$D$25,F71,'Section 3'!$G$16:$G$25,Lists!$J$6)&gt;0,0,1),IF(M71=Lists!$L$5,IF(COUNTIFS('Section 3'!$D$16:$D$25,F71,'Section 3'!$G$16:$G$25,Lists!$J$3)&gt;0,0,1),0)))</f>
        <v>0</v>
      </c>
      <c r="Z71" s="50">
        <f t="shared" si="2"/>
        <v>0</v>
      </c>
      <c r="AA71" s="44">
        <f t="shared" si="3"/>
        <v>0</v>
      </c>
      <c r="AB71" s="44">
        <f t="shared" si="7"/>
        <v>0</v>
      </c>
      <c r="AC71" s="26"/>
      <c r="AD71" s="26"/>
      <c r="AE71" s="26"/>
      <c r="AF71" s="26"/>
      <c r="AG71" s="26"/>
      <c r="AH71" s="26"/>
      <c r="AI71" s="26"/>
      <c r="AJ71" s="26"/>
      <c r="AK71" s="26"/>
      <c r="AL71" s="26"/>
      <c r="AM71" s="26"/>
      <c r="AN71" s="26"/>
      <c r="AO71" s="26"/>
      <c r="AP71" s="26"/>
    </row>
    <row r="72" spans="1:42" s="8" customFormat="1" x14ac:dyDescent="0.35">
      <c r="A72" s="44"/>
      <c r="B72" s="28"/>
      <c r="C72" s="155" t="str">
        <f>IF(F72=0,"",MAX($C$16:C71)+1)</f>
        <v/>
      </c>
      <c r="D72" s="46"/>
      <c r="E72" s="184"/>
      <c r="F72" s="185"/>
      <c r="G72" s="186"/>
      <c r="H72" s="185"/>
      <c r="I72" s="185"/>
      <c r="J72" s="185"/>
      <c r="K72" s="187" t="s">
        <v>369</v>
      </c>
      <c r="L72" s="185"/>
      <c r="M72" s="185"/>
      <c r="N72" s="167"/>
      <c r="O72" s="21"/>
      <c r="Q72" s="57" t="str">
        <f t="shared" ca="1" si="4"/>
        <v/>
      </c>
      <c r="S72" s="50" t="str">
        <f t="shared" si="5"/>
        <v>N</v>
      </c>
      <c r="T72" s="50">
        <f t="shared" ca="1" si="6"/>
        <v>0</v>
      </c>
      <c r="U72" s="50">
        <f>IF(C72="",0,IF(OR(D72=0,E72=0,F72=0,G72=0,H72=0,I72=0,K72=0,K72="",L72=0,M72=0,AND(OR(L72=Lists!$K$3,L72=Lists!$K$4),J72=0),AND(L72=Lists!$K$4,OR(M72=Lists!$M$5,M72=Lists!$M$6,M72=Lists!$M$7,M72=Lists!$M$8,M72=Lists!$M$10),N72=0)),1,0))</f>
        <v>0</v>
      </c>
      <c r="V72" s="50">
        <f>IF(AND(OR(M72=Lists!$M$9,L72&lt;&gt;Lists!$K$4),N72&lt;&gt;""),1,0)</f>
        <v>0</v>
      </c>
      <c r="W72" s="50">
        <f>IF(E72=0,0,IF(COUNTIF(Lists!$B$3:$B$203,E72)&gt;0,0,1))</f>
        <v>0</v>
      </c>
      <c r="X72" s="50">
        <f>IF(M72=Lists!$L$6,IF(COUNTIFS('Section 3'!$D$16:$D$25,F72,'Section 3'!$G$16:$G$25,M72)&gt;0,0,1),0)</f>
        <v>0</v>
      </c>
      <c r="Y72" s="50">
        <f>IF(M72=Lists!$L$8,IF(COUNTIFS('Section 3'!$D$16:$D$25,F72,'Section 3'!$G$16:$G$25,Lists!$J$5)&gt;0,0,1),IF(M72=Lists!$L$10,IF(COUNTIFS('Section 3'!$D$16:$D$25,F72,'Section 3'!$G$16:$G$25,Lists!$J$6)&gt;0,0,1),IF(M72=Lists!$L$5,IF(COUNTIFS('Section 3'!$D$16:$D$25,F72,'Section 3'!$G$16:$G$25,Lists!$J$3)&gt;0,0,1),0)))</f>
        <v>0</v>
      </c>
      <c r="Z72" s="50">
        <f t="shared" si="2"/>
        <v>0</v>
      </c>
      <c r="AA72" s="44">
        <f t="shared" si="3"/>
        <v>0</v>
      </c>
      <c r="AB72" s="44">
        <f t="shared" si="7"/>
        <v>0</v>
      </c>
      <c r="AC72" s="26"/>
      <c r="AD72" s="26"/>
      <c r="AE72" s="26"/>
      <c r="AF72" s="26"/>
      <c r="AG72" s="26"/>
      <c r="AH72" s="26"/>
      <c r="AI72" s="26"/>
      <c r="AJ72" s="26"/>
      <c r="AK72" s="26"/>
      <c r="AL72" s="26"/>
      <c r="AM72" s="26"/>
      <c r="AN72" s="26"/>
      <c r="AO72" s="26"/>
      <c r="AP72" s="26"/>
    </row>
    <row r="73" spans="1:42" s="8" customFormat="1" x14ac:dyDescent="0.35">
      <c r="A73" s="44"/>
      <c r="B73" s="28"/>
      <c r="C73" s="155" t="str">
        <f>IF(F73=0,"",MAX($C$16:C72)+1)</f>
        <v/>
      </c>
      <c r="D73" s="46"/>
      <c r="E73" s="184"/>
      <c r="F73" s="185"/>
      <c r="G73" s="186"/>
      <c r="H73" s="185"/>
      <c r="I73" s="185"/>
      <c r="J73" s="185"/>
      <c r="K73" s="187" t="s">
        <v>369</v>
      </c>
      <c r="L73" s="185"/>
      <c r="M73" s="185"/>
      <c r="N73" s="167"/>
      <c r="O73" s="21"/>
      <c r="Q73" s="57" t="str">
        <f t="shared" ca="1" si="4"/>
        <v/>
      </c>
      <c r="S73" s="50" t="str">
        <f t="shared" si="5"/>
        <v>N</v>
      </c>
      <c r="T73" s="50">
        <f t="shared" ca="1" si="6"/>
        <v>0</v>
      </c>
      <c r="U73" s="50">
        <f>IF(C73="",0,IF(OR(D73=0,E73=0,F73=0,G73=0,H73=0,I73=0,K73=0,K73="",L73=0,M73=0,AND(OR(L73=Lists!$K$3,L73=Lists!$K$4),J73=0),AND(L73=Lists!$K$4,OR(M73=Lists!$M$5,M73=Lists!$M$6,M73=Lists!$M$7,M73=Lists!$M$8,M73=Lists!$M$10),N73=0)),1,0))</f>
        <v>0</v>
      </c>
      <c r="V73" s="50">
        <f>IF(AND(OR(M73=Lists!$M$9,L73&lt;&gt;Lists!$K$4),N73&lt;&gt;""),1,0)</f>
        <v>0</v>
      </c>
      <c r="W73" s="50">
        <f>IF(E73=0,0,IF(COUNTIF(Lists!$B$3:$B$203,E73)&gt;0,0,1))</f>
        <v>0</v>
      </c>
      <c r="X73" s="50">
        <f>IF(M73=Lists!$L$6,IF(COUNTIFS('Section 3'!$D$16:$D$25,F73,'Section 3'!$G$16:$G$25,M73)&gt;0,0,1),0)</f>
        <v>0</v>
      </c>
      <c r="Y73" s="50">
        <f>IF(M73=Lists!$L$8,IF(COUNTIFS('Section 3'!$D$16:$D$25,F73,'Section 3'!$G$16:$G$25,Lists!$J$5)&gt;0,0,1),IF(M73=Lists!$L$10,IF(COUNTIFS('Section 3'!$D$16:$D$25,F73,'Section 3'!$G$16:$G$25,Lists!$J$6)&gt;0,0,1),IF(M73=Lists!$L$5,IF(COUNTIFS('Section 3'!$D$16:$D$25,F73,'Section 3'!$G$16:$G$25,Lists!$J$3)&gt;0,0,1),0)))</f>
        <v>0</v>
      </c>
      <c r="Z73" s="50">
        <f t="shared" si="2"/>
        <v>0</v>
      </c>
      <c r="AA73" s="44">
        <f t="shared" si="3"/>
        <v>0</v>
      </c>
      <c r="AB73" s="44">
        <f t="shared" si="7"/>
        <v>0</v>
      </c>
      <c r="AC73" s="26"/>
      <c r="AD73" s="26"/>
      <c r="AE73" s="26"/>
      <c r="AF73" s="26"/>
      <c r="AG73" s="26"/>
      <c r="AH73" s="26"/>
      <c r="AI73" s="26"/>
      <c r="AJ73" s="26"/>
      <c r="AK73" s="26"/>
      <c r="AL73" s="26"/>
      <c r="AM73" s="26"/>
      <c r="AN73" s="26"/>
      <c r="AO73" s="26"/>
      <c r="AP73" s="26"/>
    </row>
    <row r="74" spans="1:42" s="8" customFormat="1" x14ac:dyDescent="0.35">
      <c r="A74" s="44"/>
      <c r="B74" s="28"/>
      <c r="C74" s="155" t="str">
        <f>IF(F74=0,"",MAX($C$16:C73)+1)</f>
        <v/>
      </c>
      <c r="D74" s="46"/>
      <c r="E74" s="184"/>
      <c r="F74" s="185"/>
      <c r="G74" s="186"/>
      <c r="H74" s="185"/>
      <c r="I74" s="185"/>
      <c r="J74" s="185"/>
      <c r="K74" s="187" t="s">
        <v>369</v>
      </c>
      <c r="L74" s="185"/>
      <c r="M74" s="185"/>
      <c r="N74" s="167"/>
      <c r="O74" s="21"/>
      <c r="Q74" s="57" t="str">
        <f t="shared" ca="1" si="4"/>
        <v/>
      </c>
      <c r="S74" s="50" t="str">
        <f t="shared" si="5"/>
        <v>N</v>
      </c>
      <c r="T74" s="50">
        <f t="shared" ca="1" si="6"/>
        <v>0</v>
      </c>
      <c r="U74" s="50">
        <f>IF(C74="",0,IF(OR(D74=0,E74=0,F74=0,G74=0,H74=0,I74=0,K74=0,K74="",L74=0,M74=0,AND(OR(L74=Lists!$K$3,L74=Lists!$K$4),J74=0),AND(L74=Lists!$K$4,OR(M74=Lists!$M$5,M74=Lists!$M$6,M74=Lists!$M$7,M74=Lists!$M$8,M74=Lists!$M$10),N74=0)),1,0))</f>
        <v>0</v>
      </c>
      <c r="V74" s="50">
        <f>IF(AND(OR(M74=Lists!$M$9,L74&lt;&gt;Lists!$K$4),N74&lt;&gt;""),1,0)</f>
        <v>0</v>
      </c>
      <c r="W74" s="50">
        <f>IF(E74=0,0,IF(COUNTIF(Lists!$B$3:$B$203,E74)&gt;0,0,1))</f>
        <v>0</v>
      </c>
      <c r="X74" s="50">
        <f>IF(M74=Lists!$L$6,IF(COUNTIFS('Section 3'!$D$16:$D$25,F74,'Section 3'!$G$16:$G$25,M74)&gt;0,0,1),0)</f>
        <v>0</v>
      </c>
      <c r="Y74" s="50">
        <f>IF(M74=Lists!$L$8,IF(COUNTIFS('Section 3'!$D$16:$D$25,F74,'Section 3'!$G$16:$G$25,Lists!$J$5)&gt;0,0,1),IF(M74=Lists!$L$10,IF(COUNTIFS('Section 3'!$D$16:$D$25,F74,'Section 3'!$G$16:$G$25,Lists!$J$6)&gt;0,0,1),IF(M74=Lists!$L$5,IF(COUNTIFS('Section 3'!$D$16:$D$25,F74,'Section 3'!$G$16:$G$25,Lists!$J$3)&gt;0,0,1),0)))</f>
        <v>0</v>
      </c>
      <c r="Z74" s="50">
        <f t="shared" si="2"/>
        <v>0</v>
      </c>
      <c r="AA74" s="44">
        <f t="shared" si="3"/>
        <v>0</v>
      </c>
      <c r="AB74" s="44">
        <f t="shared" si="7"/>
        <v>0</v>
      </c>
      <c r="AC74" s="26"/>
      <c r="AD74" s="26"/>
      <c r="AE74" s="26"/>
      <c r="AF74" s="26"/>
      <c r="AG74" s="26"/>
      <c r="AH74" s="26"/>
      <c r="AI74" s="26"/>
      <c r="AJ74" s="26"/>
      <c r="AK74" s="26"/>
      <c r="AL74" s="26"/>
      <c r="AM74" s="26"/>
      <c r="AN74" s="26"/>
      <c r="AO74" s="26"/>
      <c r="AP74" s="26"/>
    </row>
    <row r="75" spans="1:42" s="8" customFormat="1" x14ac:dyDescent="0.35">
      <c r="A75" s="44"/>
      <c r="B75" s="28"/>
      <c r="C75" s="155" t="str">
        <f>IF(F75=0,"",MAX($C$16:C74)+1)</f>
        <v/>
      </c>
      <c r="D75" s="46"/>
      <c r="E75" s="184"/>
      <c r="F75" s="185"/>
      <c r="G75" s="186"/>
      <c r="H75" s="185"/>
      <c r="I75" s="185"/>
      <c r="J75" s="185"/>
      <c r="K75" s="187" t="s">
        <v>369</v>
      </c>
      <c r="L75" s="185"/>
      <c r="M75" s="185"/>
      <c r="N75" s="167"/>
      <c r="O75" s="21"/>
      <c r="Q75" s="57" t="str">
        <f t="shared" ca="1" si="4"/>
        <v/>
      </c>
      <c r="S75" s="50" t="str">
        <f t="shared" si="5"/>
        <v>N</v>
      </c>
      <c r="T75" s="50">
        <f t="shared" ca="1" si="6"/>
        <v>0</v>
      </c>
      <c r="U75" s="50">
        <f>IF(C75="",0,IF(OR(D75=0,E75=0,F75=0,G75=0,H75=0,I75=0,K75=0,K75="",L75=0,M75=0,AND(OR(L75=Lists!$K$3,L75=Lists!$K$4),J75=0),AND(L75=Lists!$K$4,OR(M75=Lists!$M$5,M75=Lists!$M$6,M75=Lists!$M$7,M75=Lists!$M$8,M75=Lists!$M$10),N75=0)),1,0))</f>
        <v>0</v>
      </c>
      <c r="V75" s="50">
        <f>IF(AND(OR(M75=Lists!$M$9,L75&lt;&gt;Lists!$K$4),N75&lt;&gt;""),1,0)</f>
        <v>0</v>
      </c>
      <c r="W75" s="50">
        <f>IF(E75=0,0,IF(COUNTIF(Lists!$B$3:$B$203,E75)&gt;0,0,1))</f>
        <v>0</v>
      </c>
      <c r="X75" s="50">
        <f>IF(M75=Lists!$L$6,IF(COUNTIFS('Section 3'!$D$16:$D$25,F75,'Section 3'!$G$16:$G$25,M75)&gt;0,0,1),0)</f>
        <v>0</v>
      </c>
      <c r="Y75" s="50">
        <f>IF(M75=Lists!$L$8,IF(COUNTIFS('Section 3'!$D$16:$D$25,F75,'Section 3'!$G$16:$G$25,Lists!$J$5)&gt;0,0,1),IF(M75=Lists!$L$10,IF(COUNTIFS('Section 3'!$D$16:$D$25,F75,'Section 3'!$G$16:$G$25,Lists!$J$6)&gt;0,0,1),IF(M75=Lists!$L$5,IF(COUNTIFS('Section 3'!$D$16:$D$25,F75,'Section 3'!$G$16:$G$25,Lists!$J$3)&gt;0,0,1),0)))</f>
        <v>0</v>
      </c>
      <c r="Z75" s="50">
        <f t="shared" si="2"/>
        <v>0</v>
      </c>
      <c r="AA75" s="44">
        <f t="shared" si="3"/>
        <v>0</v>
      </c>
      <c r="AB75" s="44">
        <f t="shared" si="7"/>
        <v>0</v>
      </c>
      <c r="AC75" s="26"/>
      <c r="AD75" s="26"/>
      <c r="AE75" s="26"/>
      <c r="AF75" s="26"/>
      <c r="AG75" s="26"/>
      <c r="AH75" s="26"/>
      <c r="AI75" s="26"/>
      <c r="AJ75" s="26"/>
      <c r="AK75" s="26"/>
      <c r="AL75" s="26"/>
      <c r="AM75" s="26"/>
      <c r="AN75" s="26"/>
      <c r="AO75" s="26"/>
      <c r="AP75" s="26"/>
    </row>
    <row r="76" spans="1:42" s="8" customFormat="1" x14ac:dyDescent="0.35">
      <c r="A76" s="44"/>
      <c r="B76" s="28"/>
      <c r="C76" s="155" t="str">
        <f>IF(F76=0,"",MAX($C$16:C75)+1)</f>
        <v/>
      </c>
      <c r="D76" s="46"/>
      <c r="E76" s="184"/>
      <c r="F76" s="185"/>
      <c r="G76" s="186"/>
      <c r="H76" s="185"/>
      <c r="I76" s="185"/>
      <c r="J76" s="185"/>
      <c r="K76" s="187" t="s">
        <v>369</v>
      </c>
      <c r="L76" s="185"/>
      <c r="M76" s="185"/>
      <c r="N76" s="167"/>
      <c r="O76" s="21"/>
      <c r="Q76" s="57" t="str">
        <f t="shared" ca="1" si="4"/>
        <v/>
      </c>
      <c r="S76" s="50" t="str">
        <f t="shared" si="5"/>
        <v>N</v>
      </c>
      <c r="T76" s="50">
        <f t="shared" ca="1" si="6"/>
        <v>0</v>
      </c>
      <c r="U76" s="50">
        <f>IF(C76="",0,IF(OR(D76=0,E76=0,F76=0,G76=0,H76=0,I76=0,K76=0,K76="",L76=0,M76=0,AND(OR(L76=Lists!$K$3,L76=Lists!$K$4),J76=0),AND(L76=Lists!$K$4,OR(M76=Lists!$M$5,M76=Lists!$M$6,M76=Lists!$M$7,M76=Lists!$M$8,M76=Lists!$M$10),N76=0)),1,0))</f>
        <v>0</v>
      </c>
      <c r="V76" s="50">
        <f>IF(AND(OR(M76=Lists!$M$9,L76&lt;&gt;Lists!$K$4),N76&lt;&gt;""),1,0)</f>
        <v>0</v>
      </c>
      <c r="W76" s="50">
        <f>IF(E76=0,0,IF(COUNTIF(Lists!$B$3:$B$203,E76)&gt;0,0,1))</f>
        <v>0</v>
      </c>
      <c r="X76" s="50">
        <f>IF(M76=Lists!$L$6,IF(COUNTIFS('Section 3'!$D$16:$D$25,F76,'Section 3'!$G$16:$G$25,M76)&gt;0,0,1),0)</f>
        <v>0</v>
      </c>
      <c r="Y76" s="50">
        <f>IF(M76=Lists!$L$8,IF(COUNTIFS('Section 3'!$D$16:$D$25,F76,'Section 3'!$G$16:$G$25,Lists!$J$5)&gt;0,0,1),IF(M76=Lists!$L$10,IF(COUNTIFS('Section 3'!$D$16:$D$25,F76,'Section 3'!$G$16:$G$25,Lists!$J$6)&gt;0,0,1),IF(M76=Lists!$L$5,IF(COUNTIFS('Section 3'!$D$16:$D$25,F76,'Section 3'!$G$16:$G$25,Lists!$J$3)&gt;0,0,1),0)))</f>
        <v>0</v>
      </c>
      <c r="Z76" s="50">
        <f t="shared" si="2"/>
        <v>0</v>
      </c>
      <c r="AA76" s="44">
        <f t="shared" si="3"/>
        <v>0</v>
      </c>
      <c r="AB76" s="44">
        <f t="shared" si="7"/>
        <v>0</v>
      </c>
      <c r="AC76" s="26"/>
      <c r="AD76" s="26"/>
      <c r="AE76" s="26"/>
      <c r="AF76" s="26"/>
      <c r="AG76" s="26"/>
      <c r="AH76" s="26"/>
      <c r="AI76" s="26"/>
      <c r="AJ76" s="26"/>
      <c r="AK76" s="26"/>
      <c r="AL76" s="26"/>
      <c r="AM76" s="26"/>
      <c r="AN76" s="26"/>
      <c r="AO76" s="26"/>
      <c r="AP76" s="26"/>
    </row>
    <row r="77" spans="1:42" s="8" customFormat="1" x14ac:dyDescent="0.35">
      <c r="A77" s="44"/>
      <c r="B77" s="28"/>
      <c r="C77" s="155" t="str">
        <f>IF(F77=0,"",MAX($C$16:C76)+1)</f>
        <v/>
      </c>
      <c r="D77" s="46"/>
      <c r="E77" s="184"/>
      <c r="F77" s="185"/>
      <c r="G77" s="186"/>
      <c r="H77" s="185"/>
      <c r="I77" s="185"/>
      <c r="J77" s="185"/>
      <c r="K77" s="187" t="s">
        <v>369</v>
      </c>
      <c r="L77" s="185"/>
      <c r="M77" s="185"/>
      <c r="N77" s="167"/>
      <c r="O77" s="21"/>
      <c r="Q77" s="57" t="str">
        <f t="shared" ca="1" si="4"/>
        <v/>
      </c>
      <c r="S77" s="50" t="str">
        <f t="shared" si="5"/>
        <v>N</v>
      </c>
      <c r="T77" s="50">
        <f t="shared" ca="1" si="6"/>
        <v>0</v>
      </c>
      <c r="U77" s="50">
        <f>IF(C77="",0,IF(OR(D77=0,E77=0,F77=0,G77=0,H77=0,I77=0,K77=0,K77="",L77=0,M77=0,AND(OR(L77=Lists!$K$3,L77=Lists!$K$4),J77=0),AND(L77=Lists!$K$4,OR(M77=Lists!$M$5,M77=Lists!$M$6,M77=Lists!$M$7,M77=Lists!$M$8,M77=Lists!$M$10),N77=0)),1,0))</f>
        <v>0</v>
      </c>
      <c r="V77" s="50">
        <f>IF(AND(OR(M77=Lists!$M$9,L77&lt;&gt;Lists!$K$4),N77&lt;&gt;""),1,0)</f>
        <v>0</v>
      </c>
      <c r="W77" s="50">
        <f>IF(E77=0,0,IF(COUNTIF(Lists!$B$3:$B$203,E77)&gt;0,0,1))</f>
        <v>0</v>
      </c>
      <c r="X77" s="50">
        <f>IF(M77=Lists!$L$6,IF(COUNTIFS('Section 3'!$D$16:$D$25,F77,'Section 3'!$G$16:$G$25,M77)&gt;0,0,1),0)</f>
        <v>0</v>
      </c>
      <c r="Y77" s="50">
        <f>IF(M77=Lists!$L$8,IF(COUNTIFS('Section 3'!$D$16:$D$25,F77,'Section 3'!$G$16:$G$25,Lists!$J$5)&gt;0,0,1),IF(M77=Lists!$L$10,IF(COUNTIFS('Section 3'!$D$16:$D$25,F77,'Section 3'!$G$16:$G$25,Lists!$J$6)&gt;0,0,1),IF(M77=Lists!$L$5,IF(COUNTIFS('Section 3'!$D$16:$D$25,F77,'Section 3'!$G$16:$G$25,Lists!$J$3)&gt;0,0,1),0)))</f>
        <v>0</v>
      </c>
      <c r="Z77" s="50">
        <f t="shared" si="2"/>
        <v>0</v>
      </c>
      <c r="AA77" s="44">
        <f t="shared" si="3"/>
        <v>0</v>
      </c>
      <c r="AB77" s="44">
        <f t="shared" si="7"/>
        <v>0</v>
      </c>
      <c r="AC77" s="26"/>
      <c r="AD77" s="26"/>
      <c r="AE77" s="26"/>
      <c r="AF77" s="26"/>
      <c r="AG77" s="26"/>
      <c r="AH77" s="26"/>
      <c r="AI77" s="26"/>
      <c r="AJ77" s="26"/>
      <c r="AK77" s="26"/>
      <c r="AL77" s="26"/>
      <c r="AM77" s="26"/>
      <c r="AN77" s="26"/>
      <c r="AO77" s="26"/>
      <c r="AP77" s="26"/>
    </row>
    <row r="78" spans="1:42" s="8" customFormat="1" x14ac:dyDescent="0.35">
      <c r="A78" s="44"/>
      <c r="B78" s="28"/>
      <c r="C78" s="155" t="str">
        <f>IF(F78=0,"",MAX($C$16:C77)+1)</f>
        <v/>
      </c>
      <c r="D78" s="46"/>
      <c r="E78" s="184"/>
      <c r="F78" s="185"/>
      <c r="G78" s="186"/>
      <c r="H78" s="185"/>
      <c r="I78" s="185"/>
      <c r="J78" s="185"/>
      <c r="K78" s="187" t="s">
        <v>369</v>
      </c>
      <c r="L78" s="185"/>
      <c r="M78" s="185"/>
      <c r="N78" s="167"/>
      <c r="O78" s="21"/>
      <c r="Q78" s="57" t="str">
        <f t="shared" ca="1" si="4"/>
        <v/>
      </c>
      <c r="S78" s="50" t="str">
        <f t="shared" si="5"/>
        <v>N</v>
      </c>
      <c r="T78" s="50">
        <f t="shared" ca="1" si="6"/>
        <v>0</v>
      </c>
      <c r="U78" s="50">
        <f>IF(C78="",0,IF(OR(D78=0,E78=0,F78=0,G78=0,H78=0,I78=0,K78=0,K78="",L78=0,M78=0,AND(OR(L78=Lists!$K$3,L78=Lists!$K$4),J78=0),AND(L78=Lists!$K$4,OR(M78=Lists!$M$5,M78=Lists!$M$6,M78=Lists!$M$7,M78=Lists!$M$8,M78=Lists!$M$10),N78=0)),1,0))</f>
        <v>0</v>
      </c>
      <c r="V78" s="50">
        <f>IF(AND(OR(M78=Lists!$M$9,L78&lt;&gt;Lists!$K$4),N78&lt;&gt;""),1,0)</f>
        <v>0</v>
      </c>
      <c r="W78" s="50">
        <f>IF(E78=0,0,IF(COUNTIF(Lists!$B$3:$B$203,E78)&gt;0,0,1))</f>
        <v>0</v>
      </c>
      <c r="X78" s="50">
        <f>IF(M78=Lists!$L$6,IF(COUNTIFS('Section 3'!$D$16:$D$25,F78,'Section 3'!$G$16:$G$25,M78)&gt;0,0,1),0)</f>
        <v>0</v>
      </c>
      <c r="Y78" s="50">
        <f>IF(M78=Lists!$L$8,IF(COUNTIFS('Section 3'!$D$16:$D$25,F78,'Section 3'!$G$16:$G$25,Lists!$J$5)&gt;0,0,1),IF(M78=Lists!$L$10,IF(COUNTIFS('Section 3'!$D$16:$D$25,F78,'Section 3'!$G$16:$G$25,Lists!$J$6)&gt;0,0,1),IF(M78=Lists!$L$5,IF(COUNTIFS('Section 3'!$D$16:$D$25,F78,'Section 3'!$G$16:$G$25,Lists!$J$3)&gt;0,0,1),0)))</f>
        <v>0</v>
      </c>
      <c r="Z78" s="50">
        <f t="shared" si="2"/>
        <v>0</v>
      </c>
      <c r="AA78" s="44">
        <f t="shared" si="3"/>
        <v>0</v>
      </c>
      <c r="AB78" s="44">
        <f t="shared" si="7"/>
        <v>0</v>
      </c>
      <c r="AC78" s="26"/>
      <c r="AD78" s="26"/>
      <c r="AE78" s="26"/>
      <c r="AF78" s="26"/>
      <c r="AG78" s="26"/>
      <c r="AH78" s="26"/>
      <c r="AI78" s="26"/>
      <c r="AJ78" s="26"/>
      <c r="AK78" s="26"/>
      <c r="AL78" s="26"/>
      <c r="AM78" s="26"/>
      <c r="AN78" s="26"/>
      <c r="AO78" s="26"/>
      <c r="AP78" s="26"/>
    </row>
    <row r="79" spans="1:42" s="8" customFormat="1" x14ac:dyDescent="0.35">
      <c r="A79" s="44"/>
      <c r="B79" s="28"/>
      <c r="C79" s="155" t="str">
        <f>IF(F79=0,"",MAX($C$16:C78)+1)</f>
        <v/>
      </c>
      <c r="D79" s="46"/>
      <c r="E79" s="184"/>
      <c r="F79" s="185"/>
      <c r="G79" s="186"/>
      <c r="H79" s="185"/>
      <c r="I79" s="185"/>
      <c r="J79" s="185"/>
      <c r="K79" s="187" t="s">
        <v>369</v>
      </c>
      <c r="L79" s="185"/>
      <c r="M79" s="185"/>
      <c r="N79" s="167"/>
      <c r="O79" s="21"/>
      <c r="Q79" s="57" t="str">
        <f t="shared" ca="1" si="4"/>
        <v/>
      </c>
      <c r="S79" s="50" t="str">
        <f t="shared" si="5"/>
        <v>N</v>
      </c>
      <c r="T79" s="50">
        <f t="shared" ca="1" si="6"/>
        <v>0</v>
      </c>
      <c r="U79" s="50">
        <f>IF(C79="",0,IF(OR(D79=0,E79=0,F79=0,G79=0,H79=0,I79=0,K79=0,K79="",L79=0,M79=0,AND(OR(L79=Lists!$K$3,L79=Lists!$K$4),J79=0),AND(L79=Lists!$K$4,OR(M79=Lists!$M$5,M79=Lists!$M$6,M79=Lists!$M$7,M79=Lists!$M$8,M79=Lists!$M$10),N79=0)),1,0))</f>
        <v>0</v>
      </c>
      <c r="V79" s="50">
        <f>IF(AND(OR(M79=Lists!$M$9,L79&lt;&gt;Lists!$K$4),N79&lt;&gt;""),1,0)</f>
        <v>0</v>
      </c>
      <c r="W79" s="50">
        <f>IF(E79=0,0,IF(COUNTIF(Lists!$B$3:$B$203,E79)&gt;0,0,1))</f>
        <v>0</v>
      </c>
      <c r="X79" s="50">
        <f>IF(M79=Lists!$L$6,IF(COUNTIFS('Section 3'!$D$16:$D$25,F79,'Section 3'!$G$16:$G$25,M79)&gt;0,0,1),0)</f>
        <v>0</v>
      </c>
      <c r="Y79" s="50">
        <f>IF(M79=Lists!$L$8,IF(COUNTIFS('Section 3'!$D$16:$D$25,F79,'Section 3'!$G$16:$G$25,Lists!$J$5)&gt;0,0,1),IF(M79=Lists!$L$10,IF(COUNTIFS('Section 3'!$D$16:$D$25,F79,'Section 3'!$G$16:$G$25,Lists!$J$6)&gt;0,0,1),IF(M79=Lists!$L$5,IF(COUNTIFS('Section 3'!$D$16:$D$25,F79,'Section 3'!$G$16:$G$25,Lists!$J$3)&gt;0,0,1),0)))</f>
        <v>0</v>
      </c>
      <c r="Z79" s="50">
        <f t="shared" si="2"/>
        <v>0</v>
      </c>
      <c r="AA79" s="44">
        <f t="shared" si="3"/>
        <v>0</v>
      </c>
      <c r="AB79" s="44">
        <f t="shared" si="7"/>
        <v>0</v>
      </c>
      <c r="AC79" s="26"/>
      <c r="AD79" s="26"/>
      <c r="AE79" s="26"/>
      <c r="AF79" s="26"/>
      <c r="AG79" s="26"/>
      <c r="AH79" s="26"/>
      <c r="AI79" s="26"/>
      <c r="AJ79" s="26"/>
      <c r="AK79" s="26"/>
      <c r="AL79" s="26"/>
      <c r="AM79" s="26"/>
      <c r="AN79" s="26"/>
      <c r="AO79" s="26"/>
      <c r="AP79" s="26"/>
    </row>
    <row r="80" spans="1:42" s="8" customFormat="1" x14ac:dyDescent="0.35">
      <c r="A80" s="44"/>
      <c r="B80" s="28"/>
      <c r="C80" s="155" t="str">
        <f>IF(F80=0,"",MAX($C$16:C79)+1)</f>
        <v/>
      </c>
      <c r="D80" s="46"/>
      <c r="E80" s="184"/>
      <c r="F80" s="185"/>
      <c r="G80" s="186"/>
      <c r="H80" s="185"/>
      <c r="I80" s="185"/>
      <c r="J80" s="185"/>
      <c r="K80" s="187" t="s">
        <v>369</v>
      </c>
      <c r="L80" s="185"/>
      <c r="M80" s="185"/>
      <c r="N80" s="167"/>
      <c r="O80" s="21"/>
      <c r="Q80" s="57" t="str">
        <f t="shared" ca="1" si="4"/>
        <v/>
      </c>
      <c r="S80" s="50" t="str">
        <f t="shared" si="5"/>
        <v>N</v>
      </c>
      <c r="T80" s="50">
        <f t="shared" ca="1" si="6"/>
        <v>0</v>
      </c>
      <c r="U80" s="50">
        <f>IF(C80="",0,IF(OR(D80=0,E80=0,F80=0,G80=0,H80=0,I80=0,K80=0,K80="",L80=0,M80=0,AND(OR(L80=Lists!$K$3,L80=Lists!$K$4),J80=0),AND(L80=Lists!$K$4,OR(M80=Lists!$M$5,M80=Lists!$M$6,M80=Lists!$M$7,M80=Lists!$M$8,M80=Lists!$M$10),N80=0)),1,0))</f>
        <v>0</v>
      </c>
      <c r="V80" s="50">
        <f>IF(AND(OR(M80=Lists!$M$9,L80&lt;&gt;Lists!$K$4),N80&lt;&gt;""),1,0)</f>
        <v>0</v>
      </c>
      <c r="W80" s="50">
        <f>IF(E80=0,0,IF(COUNTIF(Lists!$B$3:$B$203,E80)&gt;0,0,1))</f>
        <v>0</v>
      </c>
      <c r="X80" s="50">
        <f>IF(M80=Lists!$L$6,IF(COUNTIFS('Section 3'!$D$16:$D$25,F80,'Section 3'!$G$16:$G$25,M80)&gt;0,0,1),0)</f>
        <v>0</v>
      </c>
      <c r="Y80" s="50">
        <f>IF(M80=Lists!$L$8,IF(COUNTIFS('Section 3'!$D$16:$D$25,F80,'Section 3'!$G$16:$G$25,Lists!$J$5)&gt;0,0,1),IF(M80=Lists!$L$10,IF(COUNTIFS('Section 3'!$D$16:$D$25,F80,'Section 3'!$G$16:$G$25,Lists!$J$6)&gt;0,0,1),IF(M80=Lists!$L$5,IF(COUNTIFS('Section 3'!$D$16:$D$25,F80,'Section 3'!$G$16:$G$25,Lists!$J$3)&gt;0,0,1),0)))</f>
        <v>0</v>
      </c>
      <c r="Z80" s="50">
        <f t="shared" ref="Z80:Z143" si="8">IF(F80=0,0,IF(COUNTIF(ClassIChemicals,F80)&gt;0,0,1))</f>
        <v>0</v>
      </c>
      <c r="AA80" s="44">
        <f t="shared" ref="AA80:AA143" si="9">IF(L80=0,0,IF(COUNTIF(TransactionType,L80)&gt;0,0,1))</f>
        <v>0</v>
      </c>
      <c r="AB80" s="44">
        <f t="shared" ref="AB80:AB143" si="10">IF(M80=0,0,IF(OR(COUNTIF(NewIntendedUses,M80)&gt;0,COUNTIF(UsedIntendedUses,M80)&gt;0,COUNTIF(HeelsIntendedUses,M80)&gt;0),0,1))</f>
        <v>0</v>
      </c>
      <c r="AC80" s="26"/>
      <c r="AD80" s="26"/>
      <c r="AE80" s="26"/>
      <c r="AF80" s="26"/>
      <c r="AG80" s="26"/>
      <c r="AH80" s="26"/>
      <c r="AI80" s="26"/>
      <c r="AJ80" s="26"/>
      <c r="AK80" s="26"/>
      <c r="AL80" s="26"/>
      <c r="AM80" s="26"/>
      <c r="AN80" s="26"/>
      <c r="AO80" s="26"/>
      <c r="AP80" s="26"/>
    </row>
    <row r="81" spans="1:42" s="8" customFormat="1" x14ac:dyDescent="0.35">
      <c r="A81" s="44"/>
      <c r="B81" s="28"/>
      <c r="C81" s="155" t="str">
        <f>IF(F81=0,"",MAX($C$16:C80)+1)</f>
        <v/>
      </c>
      <c r="D81" s="46"/>
      <c r="E81" s="184"/>
      <c r="F81" s="185"/>
      <c r="G81" s="186"/>
      <c r="H81" s="185"/>
      <c r="I81" s="185"/>
      <c r="J81" s="185"/>
      <c r="K81" s="187" t="s">
        <v>369</v>
      </c>
      <c r="L81" s="185"/>
      <c r="M81" s="185"/>
      <c r="N81" s="167"/>
      <c r="O81" s="21"/>
      <c r="Q81" s="57" t="str">
        <f t="shared" ref="Q81:Q144" ca="1" si="11">IF(SUM(T81:W81,Z81:AB81)&gt;0,"ROW INCOMPLETE OR INVALID DATA ENTERED; ENTER/EDIT DATA IN REQUIRED FIELDS","")</f>
        <v/>
      </c>
      <c r="S81" s="50" t="str">
        <f t="shared" ref="S81:S144" si="12">IF(C81="","N","Y")</f>
        <v>N</v>
      </c>
      <c r="T81" s="50">
        <f t="shared" ref="T81:T144" ca="1" si="13">IF(OR(D81=0,AND(D81&gt;=StartDate,D81&lt;=EndDate)),0,1)</f>
        <v>0</v>
      </c>
      <c r="U81" s="50">
        <f>IF(C81="",0,IF(OR(D81=0,E81=0,F81=0,G81=0,H81=0,I81=0,K81=0,K81="",L81=0,M81=0,AND(OR(L81=Lists!$K$3,L81=Lists!$K$4),J81=0),AND(L81=Lists!$K$4,OR(M81=Lists!$M$5,M81=Lists!$M$6,M81=Lists!$M$7,M81=Lists!$M$8,M81=Lists!$M$10),N81=0)),1,0))</f>
        <v>0</v>
      </c>
      <c r="V81" s="50">
        <f>IF(AND(OR(M81=Lists!$M$9,L81&lt;&gt;Lists!$K$4),N81&lt;&gt;""),1,0)</f>
        <v>0</v>
      </c>
      <c r="W81" s="50">
        <f>IF(E81=0,0,IF(COUNTIF(Lists!$B$3:$B$203,E81)&gt;0,0,1))</f>
        <v>0</v>
      </c>
      <c r="X81" s="50">
        <f>IF(M81=Lists!$L$6,IF(COUNTIFS('Section 3'!$D$16:$D$25,F81,'Section 3'!$G$16:$G$25,M81)&gt;0,0,1),0)</f>
        <v>0</v>
      </c>
      <c r="Y81" s="50">
        <f>IF(M81=Lists!$L$8,IF(COUNTIFS('Section 3'!$D$16:$D$25,F81,'Section 3'!$G$16:$G$25,Lists!$J$5)&gt;0,0,1),IF(M81=Lists!$L$10,IF(COUNTIFS('Section 3'!$D$16:$D$25,F81,'Section 3'!$G$16:$G$25,Lists!$J$6)&gt;0,0,1),IF(M81=Lists!$L$5,IF(COUNTIFS('Section 3'!$D$16:$D$25,F81,'Section 3'!$G$16:$G$25,Lists!$J$3)&gt;0,0,1),0)))</f>
        <v>0</v>
      </c>
      <c r="Z81" s="50">
        <f t="shared" si="8"/>
        <v>0</v>
      </c>
      <c r="AA81" s="44">
        <f t="shared" si="9"/>
        <v>0</v>
      </c>
      <c r="AB81" s="44">
        <f t="shared" si="10"/>
        <v>0</v>
      </c>
      <c r="AC81" s="26"/>
      <c r="AD81" s="26"/>
      <c r="AE81" s="26"/>
      <c r="AF81" s="26"/>
      <c r="AG81" s="26"/>
      <c r="AH81" s="26"/>
      <c r="AI81" s="26"/>
      <c r="AJ81" s="26"/>
      <c r="AK81" s="26"/>
      <c r="AL81" s="26"/>
      <c r="AM81" s="26"/>
      <c r="AN81" s="26"/>
      <c r="AO81" s="26"/>
      <c r="AP81" s="26"/>
    </row>
    <row r="82" spans="1:42" s="8" customFormat="1" x14ac:dyDescent="0.35">
      <c r="A82" s="44"/>
      <c r="B82" s="28"/>
      <c r="C82" s="155" t="str">
        <f>IF(F82=0,"",MAX($C$16:C81)+1)</f>
        <v/>
      </c>
      <c r="D82" s="46"/>
      <c r="E82" s="184"/>
      <c r="F82" s="185"/>
      <c r="G82" s="186"/>
      <c r="H82" s="185"/>
      <c r="I82" s="185"/>
      <c r="J82" s="185"/>
      <c r="K82" s="187" t="s">
        <v>369</v>
      </c>
      <c r="L82" s="185"/>
      <c r="M82" s="185"/>
      <c r="N82" s="167"/>
      <c r="O82" s="21"/>
      <c r="Q82" s="57" t="str">
        <f t="shared" ca="1" si="11"/>
        <v/>
      </c>
      <c r="S82" s="50" t="str">
        <f t="shared" si="12"/>
        <v>N</v>
      </c>
      <c r="T82" s="50">
        <f t="shared" ca="1" si="13"/>
        <v>0</v>
      </c>
      <c r="U82" s="50">
        <f>IF(C82="",0,IF(OR(D82=0,E82=0,F82=0,G82=0,H82=0,I82=0,K82=0,K82="",L82=0,M82=0,AND(OR(L82=Lists!$K$3,L82=Lists!$K$4),J82=0),AND(L82=Lists!$K$4,OR(M82=Lists!$M$5,M82=Lists!$M$6,M82=Lists!$M$7,M82=Lists!$M$8,M82=Lists!$M$10),N82=0)),1,0))</f>
        <v>0</v>
      </c>
      <c r="V82" s="50">
        <f>IF(AND(OR(M82=Lists!$M$9,L82&lt;&gt;Lists!$K$4),N82&lt;&gt;""),1,0)</f>
        <v>0</v>
      </c>
      <c r="W82" s="50">
        <f>IF(E82=0,0,IF(COUNTIF(Lists!$B$3:$B$203,E82)&gt;0,0,1))</f>
        <v>0</v>
      </c>
      <c r="X82" s="50">
        <f>IF(M82=Lists!$L$6,IF(COUNTIFS('Section 3'!$D$16:$D$25,F82,'Section 3'!$G$16:$G$25,M82)&gt;0,0,1),0)</f>
        <v>0</v>
      </c>
      <c r="Y82" s="50">
        <f>IF(M82=Lists!$L$8,IF(COUNTIFS('Section 3'!$D$16:$D$25,F82,'Section 3'!$G$16:$G$25,Lists!$J$5)&gt;0,0,1),IF(M82=Lists!$L$10,IF(COUNTIFS('Section 3'!$D$16:$D$25,F82,'Section 3'!$G$16:$G$25,Lists!$J$6)&gt;0,0,1),IF(M82=Lists!$L$5,IF(COUNTIFS('Section 3'!$D$16:$D$25,F82,'Section 3'!$G$16:$G$25,Lists!$J$3)&gt;0,0,1),0)))</f>
        <v>0</v>
      </c>
      <c r="Z82" s="50">
        <f t="shared" si="8"/>
        <v>0</v>
      </c>
      <c r="AA82" s="44">
        <f t="shared" si="9"/>
        <v>0</v>
      </c>
      <c r="AB82" s="44">
        <f t="shared" si="10"/>
        <v>0</v>
      </c>
      <c r="AC82" s="26"/>
      <c r="AD82" s="26"/>
      <c r="AE82" s="26"/>
      <c r="AF82" s="26"/>
      <c r="AG82" s="26"/>
      <c r="AH82" s="26"/>
      <c r="AI82" s="26"/>
      <c r="AJ82" s="26"/>
      <c r="AK82" s="26"/>
      <c r="AL82" s="26"/>
      <c r="AM82" s="26"/>
      <c r="AN82" s="26"/>
      <c r="AO82" s="26"/>
      <c r="AP82" s="26"/>
    </row>
    <row r="83" spans="1:42" s="8" customFormat="1" x14ac:dyDescent="0.35">
      <c r="A83" s="44"/>
      <c r="B83" s="28"/>
      <c r="C83" s="155" t="str">
        <f>IF(F83=0,"",MAX($C$16:C82)+1)</f>
        <v/>
      </c>
      <c r="D83" s="46"/>
      <c r="E83" s="184"/>
      <c r="F83" s="185"/>
      <c r="G83" s="186"/>
      <c r="H83" s="185"/>
      <c r="I83" s="185"/>
      <c r="J83" s="185"/>
      <c r="K83" s="187" t="s">
        <v>369</v>
      </c>
      <c r="L83" s="185"/>
      <c r="M83" s="185"/>
      <c r="N83" s="167"/>
      <c r="O83" s="21"/>
      <c r="Q83" s="57" t="str">
        <f t="shared" ca="1" si="11"/>
        <v/>
      </c>
      <c r="S83" s="50" t="str">
        <f t="shared" si="12"/>
        <v>N</v>
      </c>
      <c r="T83" s="50">
        <f t="shared" ca="1" si="13"/>
        <v>0</v>
      </c>
      <c r="U83" s="50">
        <f>IF(C83="",0,IF(OR(D83=0,E83=0,F83=0,G83=0,H83=0,I83=0,K83=0,K83="",L83=0,M83=0,AND(OR(L83=Lists!$K$3,L83=Lists!$K$4),J83=0),AND(L83=Lists!$K$4,OR(M83=Lists!$M$5,M83=Lists!$M$6,M83=Lists!$M$7,M83=Lists!$M$8,M83=Lists!$M$10),N83=0)),1,0))</f>
        <v>0</v>
      </c>
      <c r="V83" s="50">
        <f>IF(AND(OR(M83=Lists!$M$9,L83&lt;&gt;Lists!$K$4),N83&lt;&gt;""),1,0)</f>
        <v>0</v>
      </c>
      <c r="W83" s="50">
        <f>IF(E83=0,0,IF(COUNTIF(Lists!$B$3:$B$203,E83)&gt;0,0,1))</f>
        <v>0</v>
      </c>
      <c r="X83" s="50">
        <f>IF(M83=Lists!$L$6,IF(COUNTIFS('Section 3'!$D$16:$D$25,F83,'Section 3'!$G$16:$G$25,M83)&gt;0,0,1),0)</f>
        <v>0</v>
      </c>
      <c r="Y83" s="50">
        <f>IF(M83=Lists!$L$8,IF(COUNTIFS('Section 3'!$D$16:$D$25,F83,'Section 3'!$G$16:$G$25,Lists!$J$5)&gt;0,0,1),IF(M83=Lists!$L$10,IF(COUNTIFS('Section 3'!$D$16:$D$25,F83,'Section 3'!$G$16:$G$25,Lists!$J$6)&gt;0,0,1),IF(M83=Lists!$L$5,IF(COUNTIFS('Section 3'!$D$16:$D$25,F83,'Section 3'!$G$16:$G$25,Lists!$J$3)&gt;0,0,1),0)))</f>
        <v>0</v>
      </c>
      <c r="Z83" s="50">
        <f t="shared" si="8"/>
        <v>0</v>
      </c>
      <c r="AA83" s="44">
        <f t="shared" si="9"/>
        <v>0</v>
      </c>
      <c r="AB83" s="44">
        <f t="shared" si="10"/>
        <v>0</v>
      </c>
      <c r="AC83" s="26"/>
      <c r="AD83" s="26"/>
      <c r="AE83" s="26"/>
      <c r="AF83" s="26"/>
      <c r="AG83" s="26"/>
      <c r="AH83" s="26"/>
      <c r="AI83" s="26"/>
      <c r="AJ83" s="26"/>
      <c r="AK83" s="26"/>
      <c r="AL83" s="26"/>
      <c r="AM83" s="26"/>
      <c r="AN83" s="26"/>
      <c r="AO83" s="26"/>
      <c r="AP83" s="26"/>
    </row>
    <row r="84" spans="1:42" s="8" customFormat="1" x14ac:dyDescent="0.35">
      <c r="A84" s="44"/>
      <c r="B84" s="28"/>
      <c r="C84" s="155" t="str">
        <f>IF(F84=0,"",MAX($C$16:C83)+1)</f>
        <v/>
      </c>
      <c r="D84" s="46"/>
      <c r="E84" s="184"/>
      <c r="F84" s="185"/>
      <c r="G84" s="186"/>
      <c r="H84" s="185"/>
      <c r="I84" s="185"/>
      <c r="J84" s="185"/>
      <c r="K84" s="187" t="s">
        <v>369</v>
      </c>
      <c r="L84" s="185"/>
      <c r="M84" s="185"/>
      <c r="N84" s="167"/>
      <c r="O84" s="21"/>
      <c r="Q84" s="57" t="str">
        <f t="shared" ca="1" si="11"/>
        <v/>
      </c>
      <c r="S84" s="50" t="str">
        <f t="shared" si="12"/>
        <v>N</v>
      </c>
      <c r="T84" s="50">
        <f t="shared" ca="1" si="13"/>
        <v>0</v>
      </c>
      <c r="U84" s="50">
        <f>IF(C84="",0,IF(OR(D84=0,E84=0,F84=0,G84=0,H84=0,I84=0,K84=0,K84="",L84=0,M84=0,AND(OR(L84=Lists!$K$3,L84=Lists!$K$4),J84=0),AND(L84=Lists!$K$4,OR(M84=Lists!$M$5,M84=Lists!$M$6,M84=Lists!$M$7,M84=Lists!$M$8,M84=Lists!$M$10),N84=0)),1,0))</f>
        <v>0</v>
      </c>
      <c r="V84" s="50">
        <f>IF(AND(OR(M84=Lists!$M$9,L84&lt;&gt;Lists!$K$4),N84&lt;&gt;""),1,0)</f>
        <v>0</v>
      </c>
      <c r="W84" s="50">
        <f>IF(E84=0,0,IF(COUNTIF(Lists!$B$3:$B$203,E84)&gt;0,0,1))</f>
        <v>0</v>
      </c>
      <c r="X84" s="50">
        <f>IF(M84=Lists!$L$6,IF(COUNTIFS('Section 3'!$D$16:$D$25,F84,'Section 3'!$G$16:$G$25,M84)&gt;0,0,1),0)</f>
        <v>0</v>
      </c>
      <c r="Y84" s="50">
        <f>IF(M84=Lists!$L$8,IF(COUNTIFS('Section 3'!$D$16:$D$25,F84,'Section 3'!$G$16:$G$25,Lists!$J$5)&gt;0,0,1),IF(M84=Lists!$L$10,IF(COUNTIFS('Section 3'!$D$16:$D$25,F84,'Section 3'!$G$16:$G$25,Lists!$J$6)&gt;0,0,1),IF(M84=Lists!$L$5,IF(COUNTIFS('Section 3'!$D$16:$D$25,F84,'Section 3'!$G$16:$G$25,Lists!$J$3)&gt;0,0,1),0)))</f>
        <v>0</v>
      </c>
      <c r="Z84" s="50">
        <f t="shared" si="8"/>
        <v>0</v>
      </c>
      <c r="AA84" s="44">
        <f t="shared" si="9"/>
        <v>0</v>
      </c>
      <c r="AB84" s="44">
        <f t="shared" si="10"/>
        <v>0</v>
      </c>
      <c r="AC84" s="26"/>
      <c r="AD84" s="26"/>
      <c r="AE84" s="26"/>
      <c r="AF84" s="26"/>
      <c r="AG84" s="26"/>
      <c r="AH84" s="26"/>
      <c r="AI84" s="26"/>
      <c r="AJ84" s="26"/>
      <c r="AK84" s="26"/>
      <c r="AL84" s="26"/>
      <c r="AM84" s="26"/>
      <c r="AN84" s="26"/>
      <c r="AO84" s="26"/>
      <c r="AP84" s="26"/>
    </row>
    <row r="85" spans="1:42" s="8" customFormat="1" x14ac:dyDescent="0.35">
      <c r="A85" s="44"/>
      <c r="B85" s="28"/>
      <c r="C85" s="155" t="str">
        <f>IF(F85=0,"",MAX($C$16:C84)+1)</f>
        <v/>
      </c>
      <c r="D85" s="46"/>
      <c r="E85" s="184"/>
      <c r="F85" s="185"/>
      <c r="G85" s="186"/>
      <c r="H85" s="185"/>
      <c r="I85" s="185"/>
      <c r="J85" s="185"/>
      <c r="K85" s="187" t="s">
        <v>369</v>
      </c>
      <c r="L85" s="185"/>
      <c r="M85" s="185"/>
      <c r="N85" s="167"/>
      <c r="O85" s="21"/>
      <c r="Q85" s="57" t="str">
        <f t="shared" ca="1" si="11"/>
        <v/>
      </c>
      <c r="S85" s="50" t="str">
        <f t="shared" si="12"/>
        <v>N</v>
      </c>
      <c r="T85" s="50">
        <f t="shared" ca="1" si="13"/>
        <v>0</v>
      </c>
      <c r="U85" s="50">
        <f>IF(C85="",0,IF(OR(D85=0,E85=0,F85=0,G85=0,H85=0,I85=0,K85=0,K85="",L85=0,M85=0,AND(OR(L85=Lists!$K$3,L85=Lists!$K$4),J85=0),AND(L85=Lists!$K$4,OR(M85=Lists!$M$5,M85=Lists!$M$6,M85=Lists!$M$7,M85=Lists!$M$8,M85=Lists!$M$10),N85=0)),1,0))</f>
        <v>0</v>
      </c>
      <c r="V85" s="50">
        <f>IF(AND(OR(M85=Lists!$M$9,L85&lt;&gt;Lists!$K$4),N85&lt;&gt;""),1,0)</f>
        <v>0</v>
      </c>
      <c r="W85" s="50">
        <f>IF(E85=0,0,IF(COUNTIF(Lists!$B$3:$B$203,E85)&gt;0,0,1))</f>
        <v>0</v>
      </c>
      <c r="X85" s="50">
        <f>IF(M85=Lists!$L$6,IF(COUNTIFS('Section 3'!$D$16:$D$25,F85,'Section 3'!$G$16:$G$25,M85)&gt;0,0,1),0)</f>
        <v>0</v>
      </c>
      <c r="Y85" s="50">
        <f>IF(M85=Lists!$L$8,IF(COUNTIFS('Section 3'!$D$16:$D$25,F85,'Section 3'!$G$16:$G$25,Lists!$J$5)&gt;0,0,1),IF(M85=Lists!$L$10,IF(COUNTIFS('Section 3'!$D$16:$D$25,F85,'Section 3'!$G$16:$G$25,Lists!$J$6)&gt;0,0,1),IF(M85=Lists!$L$5,IF(COUNTIFS('Section 3'!$D$16:$D$25,F85,'Section 3'!$G$16:$G$25,Lists!$J$3)&gt;0,0,1),0)))</f>
        <v>0</v>
      </c>
      <c r="Z85" s="50">
        <f t="shared" si="8"/>
        <v>0</v>
      </c>
      <c r="AA85" s="44">
        <f t="shared" si="9"/>
        <v>0</v>
      </c>
      <c r="AB85" s="44">
        <f t="shared" si="10"/>
        <v>0</v>
      </c>
      <c r="AC85" s="26"/>
      <c r="AD85" s="26"/>
      <c r="AE85" s="26"/>
      <c r="AF85" s="26"/>
      <c r="AG85" s="26"/>
      <c r="AH85" s="26"/>
      <c r="AI85" s="26"/>
      <c r="AJ85" s="26"/>
      <c r="AK85" s="26"/>
      <c r="AL85" s="26"/>
      <c r="AM85" s="26"/>
      <c r="AN85" s="26"/>
      <c r="AO85" s="26"/>
      <c r="AP85" s="26"/>
    </row>
    <row r="86" spans="1:42" s="8" customFormat="1" x14ac:dyDescent="0.35">
      <c r="A86" s="44"/>
      <c r="B86" s="28"/>
      <c r="C86" s="155" t="str">
        <f>IF(F86=0,"",MAX($C$16:C85)+1)</f>
        <v/>
      </c>
      <c r="D86" s="46"/>
      <c r="E86" s="184"/>
      <c r="F86" s="185"/>
      <c r="G86" s="186"/>
      <c r="H86" s="185"/>
      <c r="I86" s="185"/>
      <c r="J86" s="185"/>
      <c r="K86" s="187" t="s">
        <v>369</v>
      </c>
      <c r="L86" s="185"/>
      <c r="M86" s="185"/>
      <c r="N86" s="167"/>
      <c r="O86" s="21"/>
      <c r="Q86" s="57" t="str">
        <f t="shared" ca="1" si="11"/>
        <v/>
      </c>
      <c r="S86" s="50" t="str">
        <f t="shared" si="12"/>
        <v>N</v>
      </c>
      <c r="T86" s="50">
        <f t="shared" ca="1" si="13"/>
        <v>0</v>
      </c>
      <c r="U86" s="50">
        <f>IF(C86="",0,IF(OR(D86=0,E86=0,F86=0,G86=0,H86=0,I86=0,K86=0,K86="",L86=0,M86=0,AND(OR(L86=Lists!$K$3,L86=Lists!$K$4),J86=0),AND(L86=Lists!$K$4,OR(M86=Lists!$M$5,M86=Lists!$M$6,M86=Lists!$M$7,M86=Lists!$M$8,M86=Lists!$M$10),N86=0)),1,0))</f>
        <v>0</v>
      </c>
      <c r="V86" s="50">
        <f>IF(AND(OR(M86=Lists!$M$9,L86&lt;&gt;Lists!$K$4),N86&lt;&gt;""),1,0)</f>
        <v>0</v>
      </c>
      <c r="W86" s="50">
        <f>IF(E86=0,0,IF(COUNTIF(Lists!$B$3:$B$203,E86)&gt;0,0,1))</f>
        <v>0</v>
      </c>
      <c r="X86" s="50">
        <f>IF(M86=Lists!$L$6,IF(COUNTIFS('Section 3'!$D$16:$D$25,F86,'Section 3'!$G$16:$G$25,M86)&gt;0,0,1),0)</f>
        <v>0</v>
      </c>
      <c r="Y86" s="50">
        <f>IF(M86=Lists!$L$8,IF(COUNTIFS('Section 3'!$D$16:$D$25,F86,'Section 3'!$G$16:$G$25,Lists!$J$5)&gt;0,0,1),IF(M86=Lists!$L$10,IF(COUNTIFS('Section 3'!$D$16:$D$25,F86,'Section 3'!$G$16:$G$25,Lists!$J$6)&gt;0,0,1),IF(M86=Lists!$L$5,IF(COUNTIFS('Section 3'!$D$16:$D$25,F86,'Section 3'!$G$16:$G$25,Lists!$J$3)&gt;0,0,1),0)))</f>
        <v>0</v>
      </c>
      <c r="Z86" s="50">
        <f t="shared" si="8"/>
        <v>0</v>
      </c>
      <c r="AA86" s="44">
        <f t="shared" si="9"/>
        <v>0</v>
      </c>
      <c r="AB86" s="44">
        <f t="shared" si="10"/>
        <v>0</v>
      </c>
      <c r="AC86" s="26"/>
      <c r="AD86" s="26"/>
      <c r="AE86" s="26"/>
      <c r="AF86" s="26"/>
      <c r="AG86" s="26"/>
      <c r="AH86" s="26"/>
      <c r="AI86" s="26"/>
      <c r="AJ86" s="26"/>
      <c r="AK86" s="26"/>
      <c r="AL86" s="26"/>
      <c r="AM86" s="26"/>
      <c r="AN86" s="26"/>
      <c r="AO86" s="26"/>
      <c r="AP86" s="26"/>
    </row>
    <row r="87" spans="1:42" s="8" customFormat="1" x14ac:dyDescent="0.35">
      <c r="A87" s="44"/>
      <c r="B87" s="28"/>
      <c r="C87" s="155" t="str">
        <f>IF(F87=0,"",MAX($C$16:C86)+1)</f>
        <v/>
      </c>
      <c r="D87" s="46"/>
      <c r="E87" s="184"/>
      <c r="F87" s="185"/>
      <c r="G87" s="186"/>
      <c r="H87" s="185"/>
      <c r="I87" s="185"/>
      <c r="J87" s="185"/>
      <c r="K87" s="187" t="s">
        <v>369</v>
      </c>
      <c r="L87" s="185"/>
      <c r="M87" s="185"/>
      <c r="N87" s="167"/>
      <c r="O87" s="21"/>
      <c r="Q87" s="57" t="str">
        <f t="shared" ca="1" si="11"/>
        <v/>
      </c>
      <c r="S87" s="50" t="str">
        <f t="shared" si="12"/>
        <v>N</v>
      </c>
      <c r="T87" s="50">
        <f t="shared" ca="1" si="13"/>
        <v>0</v>
      </c>
      <c r="U87" s="50">
        <f>IF(C87="",0,IF(OR(D87=0,E87=0,F87=0,G87=0,H87=0,I87=0,K87=0,K87="",L87=0,M87=0,AND(OR(L87=Lists!$K$3,L87=Lists!$K$4),J87=0),AND(L87=Lists!$K$4,OR(M87=Lists!$M$5,M87=Lists!$M$6,M87=Lists!$M$7,M87=Lists!$M$8,M87=Lists!$M$10),N87=0)),1,0))</f>
        <v>0</v>
      </c>
      <c r="V87" s="50">
        <f>IF(AND(OR(M87=Lists!$M$9,L87&lt;&gt;Lists!$K$4),N87&lt;&gt;""),1,0)</f>
        <v>0</v>
      </c>
      <c r="W87" s="50">
        <f>IF(E87=0,0,IF(COUNTIF(Lists!$B$3:$B$203,E87)&gt;0,0,1))</f>
        <v>0</v>
      </c>
      <c r="X87" s="50">
        <f>IF(M87=Lists!$L$6,IF(COUNTIFS('Section 3'!$D$16:$D$25,F87,'Section 3'!$G$16:$G$25,M87)&gt;0,0,1),0)</f>
        <v>0</v>
      </c>
      <c r="Y87" s="50">
        <f>IF(M87=Lists!$L$8,IF(COUNTIFS('Section 3'!$D$16:$D$25,F87,'Section 3'!$G$16:$G$25,Lists!$J$5)&gt;0,0,1),IF(M87=Lists!$L$10,IF(COUNTIFS('Section 3'!$D$16:$D$25,F87,'Section 3'!$G$16:$G$25,Lists!$J$6)&gt;0,0,1),IF(M87=Lists!$L$5,IF(COUNTIFS('Section 3'!$D$16:$D$25,F87,'Section 3'!$G$16:$G$25,Lists!$J$3)&gt;0,0,1),0)))</f>
        <v>0</v>
      </c>
      <c r="Z87" s="50">
        <f t="shared" si="8"/>
        <v>0</v>
      </c>
      <c r="AA87" s="44">
        <f t="shared" si="9"/>
        <v>0</v>
      </c>
      <c r="AB87" s="44">
        <f t="shared" si="10"/>
        <v>0</v>
      </c>
      <c r="AC87" s="26"/>
      <c r="AD87" s="26"/>
      <c r="AE87" s="26"/>
      <c r="AF87" s="26"/>
      <c r="AG87" s="26"/>
      <c r="AH87" s="26"/>
      <c r="AI87" s="26"/>
      <c r="AJ87" s="26"/>
      <c r="AK87" s="26"/>
      <c r="AL87" s="26"/>
      <c r="AM87" s="26"/>
      <c r="AN87" s="26"/>
      <c r="AO87" s="26"/>
      <c r="AP87" s="26"/>
    </row>
    <row r="88" spans="1:42" s="8" customFormat="1" x14ac:dyDescent="0.35">
      <c r="A88" s="44"/>
      <c r="B88" s="28"/>
      <c r="C88" s="155" t="str">
        <f>IF(F88=0,"",MAX($C$16:C87)+1)</f>
        <v/>
      </c>
      <c r="D88" s="46"/>
      <c r="E88" s="184"/>
      <c r="F88" s="185"/>
      <c r="G88" s="186"/>
      <c r="H88" s="185"/>
      <c r="I88" s="185"/>
      <c r="J88" s="185"/>
      <c r="K88" s="187" t="s">
        <v>369</v>
      </c>
      <c r="L88" s="185"/>
      <c r="M88" s="185"/>
      <c r="N88" s="167"/>
      <c r="O88" s="21"/>
      <c r="Q88" s="57" t="str">
        <f t="shared" ca="1" si="11"/>
        <v/>
      </c>
      <c r="S88" s="50" t="str">
        <f t="shared" si="12"/>
        <v>N</v>
      </c>
      <c r="T88" s="50">
        <f t="shared" ca="1" si="13"/>
        <v>0</v>
      </c>
      <c r="U88" s="50">
        <f>IF(C88="",0,IF(OR(D88=0,E88=0,F88=0,G88=0,H88=0,I88=0,K88=0,K88="",L88=0,M88=0,AND(OR(L88=Lists!$K$3,L88=Lists!$K$4),J88=0),AND(L88=Lists!$K$4,OR(M88=Lists!$M$5,M88=Lists!$M$6,M88=Lists!$M$7,M88=Lists!$M$8,M88=Lists!$M$10),N88=0)),1,0))</f>
        <v>0</v>
      </c>
      <c r="V88" s="50">
        <f>IF(AND(OR(M88=Lists!$M$9,L88&lt;&gt;Lists!$K$4),N88&lt;&gt;""),1,0)</f>
        <v>0</v>
      </c>
      <c r="W88" s="50">
        <f>IF(E88=0,0,IF(COUNTIF(Lists!$B$3:$B$203,E88)&gt;0,0,1))</f>
        <v>0</v>
      </c>
      <c r="X88" s="50">
        <f>IF(M88=Lists!$L$6,IF(COUNTIFS('Section 3'!$D$16:$D$25,F88,'Section 3'!$G$16:$G$25,M88)&gt;0,0,1),0)</f>
        <v>0</v>
      </c>
      <c r="Y88" s="50">
        <f>IF(M88=Lists!$L$8,IF(COUNTIFS('Section 3'!$D$16:$D$25,F88,'Section 3'!$G$16:$G$25,Lists!$J$5)&gt;0,0,1),IF(M88=Lists!$L$10,IF(COUNTIFS('Section 3'!$D$16:$D$25,F88,'Section 3'!$G$16:$G$25,Lists!$J$6)&gt;0,0,1),IF(M88=Lists!$L$5,IF(COUNTIFS('Section 3'!$D$16:$D$25,F88,'Section 3'!$G$16:$G$25,Lists!$J$3)&gt;0,0,1),0)))</f>
        <v>0</v>
      </c>
      <c r="Z88" s="50">
        <f t="shared" si="8"/>
        <v>0</v>
      </c>
      <c r="AA88" s="44">
        <f t="shared" si="9"/>
        <v>0</v>
      </c>
      <c r="AB88" s="44">
        <f t="shared" si="10"/>
        <v>0</v>
      </c>
      <c r="AC88" s="26"/>
      <c r="AD88" s="26"/>
      <c r="AE88" s="26"/>
      <c r="AF88" s="26"/>
      <c r="AG88" s="26"/>
      <c r="AH88" s="26"/>
      <c r="AI88" s="26"/>
      <c r="AJ88" s="26"/>
      <c r="AK88" s="26"/>
      <c r="AL88" s="26"/>
      <c r="AM88" s="26"/>
      <c r="AN88" s="26"/>
      <c r="AO88" s="26"/>
      <c r="AP88" s="26"/>
    </row>
    <row r="89" spans="1:42" s="8" customFormat="1" x14ac:dyDescent="0.35">
      <c r="A89" s="44"/>
      <c r="B89" s="28"/>
      <c r="C89" s="155" t="str">
        <f>IF(F89=0,"",MAX($C$16:C88)+1)</f>
        <v/>
      </c>
      <c r="D89" s="46"/>
      <c r="E89" s="184"/>
      <c r="F89" s="185"/>
      <c r="G89" s="186"/>
      <c r="H89" s="185"/>
      <c r="I89" s="185"/>
      <c r="J89" s="185"/>
      <c r="K89" s="187" t="s">
        <v>369</v>
      </c>
      <c r="L89" s="185"/>
      <c r="M89" s="185"/>
      <c r="N89" s="167"/>
      <c r="O89" s="21"/>
      <c r="Q89" s="57" t="str">
        <f t="shared" ca="1" si="11"/>
        <v/>
      </c>
      <c r="S89" s="50" t="str">
        <f t="shared" si="12"/>
        <v>N</v>
      </c>
      <c r="T89" s="50">
        <f t="shared" ca="1" si="13"/>
        <v>0</v>
      </c>
      <c r="U89" s="50">
        <f>IF(C89="",0,IF(OR(D89=0,E89=0,F89=0,G89=0,H89=0,I89=0,K89=0,K89="",L89=0,M89=0,AND(OR(L89=Lists!$K$3,L89=Lists!$K$4),J89=0),AND(L89=Lists!$K$4,OR(M89=Lists!$M$5,M89=Lists!$M$6,M89=Lists!$M$7,M89=Lists!$M$8,M89=Lists!$M$10),N89=0)),1,0))</f>
        <v>0</v>
      </c>
      <c r="V89" s="50">
        <f>IF(AND(OR(M89=Lists!$M$9,L89&lt;&gt;Lists!$K$4),N89&lt;&gt;""),1,0)</f>
        <v>0</v>
      </c>
      <c r="W89" s="50">
        <f>IF(E89=0,0,IF(COUNTIF(Lists!$B$3:$B$203,E89)&gt;0,0,1))</f>
        <v>0</v>
      </c>
      <c r="X89" s="50">
        <f>IF(M89=Lists!$L$6,IF(COUNTIFS('Section 3'!$D$16:$D$25,F89,'Section 3'!$G$16:$G$25,M89)&gt;0,0,1),0)</f>
        <v>0</v>
      </c>
      <c r="Y89" s="50">
        <f>IF(M89=Lists!$L$8,IF(COUNTIFS('Section 3'!$D$16:$D$25,F89,'Section 3'!$G$16:$G$25,Lists!$J$5)&gt;0,0,1),IF(M89=Lists!$L$10,IF(COUNTIFS('Section 3'!$D$16:$D$25,F89,'Section 3'!$G$16:$G$25,Lists!$J$6)&gt;0,0,1),IF(M89=Lists!$L$5,IF(COUNTIFS('Section 3'!$D$16:$D$25,F89,'Section 3'!$G$16:$G$25,Lists!$J$3)&gt;0,0,1),0)))</f>
        <v>0</v>
      </c>
      <c r="Z89" s="50">
        <f t="shared" si="8"/>
        <v>0</v>
      </c>
      <c r="AA89" s="44">
        <f t="shared" si="9"/>
        <v>0</v>
      </c>
      <c r="AB89" s="44">
        <f t="shared" si="10"/>
        <v>0</v>
      </c>
      <c r="AC89" s="26"/>
      <c r="AD89" s="26"/>
      <c r="AE89" s="26"/>
      <c r="AF89" s="26"/>
      <c r="AG89" s="26"/>
      <c r="AH89" s="26"/>
      <c r="AI89" s="26"/>
      <c r="AJ89" s="26"/>
      <c r="AK89" s="26"/>
      <c r="AL89" s="26"/>
      <c r="AM89" s="26"/>
      <c r="AN89" s="26"/>
      <c r="AO89" s="26"/>
      <c r="AP89" s="26"/>
    </row>
    <row r="90" spans="1:42" s="8" customFormat="1" x14ac:dyDescent="0.35">
      <c r="A90" s="44"/>
      <c r="B90" s="28"/>
      <c r="C90" s="155" t="str">
        <f>IF(F90=0,"",MAX($C$16:C89)+1)</f>
        <v/>
      </c>
      <c r="D90" s="46"/>
      <c r="E90" s="184"/>
      <c r="F90" s="185"/>
      <c r="G90" s="186"/>
      <c r="H90" s="185"/>
      <c r="I90" s="185"/>
      <c r="J90" s="185"/>
      <c r="K90" s="187" t="s">
        <v>369</v>
      </c>
      <c r="L90" s="185"/>
      <c r="M90" s="185"/>
      <c r="N90" s="167"/>
      <c r="O90" s="21"/>
      <c r="Q90" s="57" t="str">
        <f t="shared" ca="1" si="11"/>
        <v/>
      </c>
      <c r="S90" s="50" t="str">
        <f t="shared" si="12"/>
        <v>N</v>
      </c>
      <c r="T90" s="50">
        <f t="shared" ca="1" si="13"/>
        <v>0</v>
      </c>
      <c r="U90" s="50">
        <f>IF(C90="",0,IF(OR(D90=0,E90=0,F90=0,G90=0,H90=0,I90=0,K90=0,K90="",L90=0,M90=0,AND(OR(L90=Lists!$K$3,L90=Lists!$K$4),J90=0),AND(L90=Lists!$K$4,OR(M90=Lists!$M$5,M90=Lists!$M$6,M90=Lists!$M$7,M90=Lists!$M$8,M90=Lists!$M$10),N90=0)),1,0))</f>
        <v>0</v>
      </c>
      <c r="V90" s="50">
        <f>IF(AND(OR(M90=Lists!$M$9,L90&lt;&gt;Lists!$K$4),N90&lt;&gt;""),1,0)</f>
        <v>0</v>
      </c>
      <c r="W90" s="50">
        <f>IF(E90=0,0,IF(COUNTIF(Lists!$B$3:$B$203,E90)&gt;0,0,1))</f>
        <v>0</v>
      </c>
      <c r="X90" s="50">
        <f>IF(M90=Lists!$L$6,IF(COUNTIFS('Section 3'!$D$16:$D$25,F90,'Section 3'!$G$16:$G$25,M90)&gt;0,0,1),0)</f>
        <v>0</v>
      </c>
      <c r="Y90" s="50">
        <f>IF(M90=Lists!$L$8,IF(COUNTIFS('Section 3'!$D$16:$D$25,F90,'Section 3'!$G$16:$G$25,Lists!$J$5)&gt;0,0,1),IF(M90=Lists!$L$10,IF(COUNTIFS('Section 3'!$D$16:$D$25,F90,'Section 3'!$G$16:$G$25,Lists!$J$6)&gt;0,0,1),IF(M90=Lists!$L$5,IF(COUNTIFS('Section 3'!$D$16:$D$25,F90,'Section 3'!$G$16:$G$25,Lists!$J$3)&gt;0,0,1),0)))</f>
        <v>0</v>
      </c>
      <c r="Z90" s="50">
        <f t="shared" si="8"/>
        <v>0</v>
      </c>
      <c r="AA90" s="44">
        <f t="shared" si="9"/>
        <v>0</v>
      </c>
      <c r="AB90" s="44">
        <f t="shared" si="10"/>
        <v>0</v>
      </c>
      <c r="AC90" s="26"/>
      <c r="AD90" s="26"/>
      <c r="AE90" s="26"/>
      <c r="AF90" s="26"/>
      <c r="AG90" s="26"/>
      <c r="AH90" s="26"/>
      <c r="AI90" s="26"/>
      <c r="AJ90" s="26"/>
      <c r="AK90" s="26"/>
      <c r="AL90" s="26"/>
      <c r="AM90" s="26"/>
      <c r="AN90" s="26"/>
      <c r="AO90" s="26"/>
      <c r="AP90" s="26"/>
    </row>
    <row r="91" spans="1:42" s="8" customFormat="1" x14ac:dyDescent="0.35">
      <c r="A91" s="44"/>
      <c r="B91" s="28"/>
      <c r="C91" s="155" t="str">
        <f>IF(F91=0,"",MAX($C$16:C90)+1)</f>
        <v/>
      </c>
      <c r="D91" s="46"/>
      <c r="E91" s="184"/>
      <c r="F91" s="185"/>
      <c r="G91" s="186"/>
      <c r="H91" s="185"/>
      <c r="I91" s="185"/>
      <c r="J91" s="185"/>
      <c r="K91" s="187" t="s">
        <v>369</v>
      </c>
      <c r="L91" s="185"/>
      <c r="M91" s="185"/>
      <c r="N91" s="167"/>
      <c r="O91" s="21"/>
      <c r="Q91" s="57" t="str">
        <f t="shared" ca="1" si="11"/>
        <v/>
      </c>
      <c r="S91" s="50" t="str">
        <f t="shared" si="12"/>
        <v>N</v>
      </c>
      <c r="T91" s="50">
        <f t="shared" ca="1" si="13"/>
        <v>0</v>
      </c>
      <c r="U91" s="50">
        <f>IF(C91="",0,IF(OR(D91=0,E91=0,F91=0,G91=0,H91=0,I91=0,K91=0,K91="",L91=0,M91=0,AND(OR(L91=Lists!$K$3,L91=Lists!$K$4),J91=0),AND(L91=Lists!$K$4,OR(M91=Lists!$M$5,M91=Lists!$M$6,M91=Lists!$M$7,M91=Lists!$M$8,M91=Lists!$M$10),N91=0)),1,0))</f>
        <v>0</v>
      </c>
      <c r="V91" s="50">
        <f>IF(AND(OR(M91=Lists!$M$9,L91&lt;&gt;Lists!$K$4),N91&lt;&gt;""),1,0)</f>
        <v>0</v>
      </c>
      <c r="W91" s="50">
        <f>IF(E91=0,0,IF(COUNTIF(Lists!$B$3:$B$203,E91)&gt;0,0,1))</f>
        <v>0</v>
      </c>
      <c r="X91" s="50">
        <f>IF(M91=Lists!$L$6,IF(COUNTIFS('Section 3'!$D$16:$D$25,F91,'Section 3'!$G$16:$G$25,M91)&gt;0,0,1),0)</f>
        <v>0</v>
      </c>
      <c r="Y91" s="50">
        <f>IF(M91=Lists!$L$8,IF(COUNTIFS('Section 3'!$D$16:$D$25,F91,'Section 3'!$G$16:$G$25,Lists!$J$5)&gt;0,0,1),IF(M91=Lists!$L$10,IF(COUNTIFS('Section 3'!$D$16:$D$25,F91,'Section 3'!$G$16:$G$25,Lists!$J$6)&gt;0,0,1),IF(M91=Lists!$L$5,IF(COUNTIFS('Section 3'!$D$16:$D$25,F91,'Section 3'!$G$16:$G$25,Lists!$J$3)&gt;0,0,1),0)))</f>
        <v>0</v>
      </c>
      <c r="Z91" s="50">
        <f t="shared" si="8"/>
        <v>0</v>
      </c>
      <c r="AA91" s="44">
        <f t="shared" si="9"/>
        <v>0</v>
      </c>
      <c r="AB91" s="44">
        <f t="shared" si="10"/>
        <v>0</v>
      </c>
      <c r="AC91" s="26"/>
      <c r="AD91" s="26"/>
      <c r="AE91" s="26"/>
      <c r="AF91" s="26"/>
      <c r="AG91" s="26"/>
      <c r="AH91" s="26"/>
      <c r="AI91" s="26"/>
      <c r="AJ91" s="26"/>
      <c r="AK91" s="26"/>
      <c r="AL91" s="26"/>
      <c r="AM91" s="26"/>
      <c r="AN91" s="26"/>
      <c r="AO91" s="26"/>
      <c r="AP91" s="26"/>
    </row>
    <row r="92" spans="1:42" s="8" customFormat="1" x14ac:dyDescent="0.35">
      <c r="A92" s="44"/>
      <c r="B92" s="28"/>
      <c r="C92" s="155" t="str">
        <f>IF(F92=0,"",MAX($C$16:C91)+1)</f>
        <v/>
      </c>
      <c r="D92" s="46"/>
      <c r="E92" s="184"/>
      <c r="F92" s="185"/>
      <c r="G92" s="186"/>
      <c r="H92" s="185"/>
      <c r="I92" s="185"/>
      <c r="J92" s="185"/>
      <c r="K92" s="187" t="s">
        <v>369</v>
      </c>
      <c r="L92" s="185"/>
      <c r="M92" s="185"/>
      <c r="N92" s="167"/>
      <c r="O92" s="21"/>
      <c r="Q92" s="57" t="str">
        <f t="shared" ca="1" si="11"/>
        <v/>
      </c>
      <c r="S92" s="50" t="str">
        <f t="shared" si="12"/>
        <v>N</v>
      </c>
      <c r="T92" s="50">
        <f t="shared" ca="1" si="13"/>
        <v>0</v>
      </c>
      <c r="U92" s="50">
        <f>IF(C92="",0,IF(OR(D92=0,E92=0,F92=0,G92=0,H92=0,I92=0,K92=0,K92="",L92=0,M92=0,AND(OR(L92=Lists!$K$3,L92=Lists!$K$4),J92=0),AND(L92=Lists!$K$4,OR(M92=Lists!$M$5,M92=Lists!$M$6,M92=Lists!$M$7,M92=Lists!$M$8,M92=Lists!$M$10),N92=0)),1,0))</f>
        <v>0</v>
      </c>
      <c r="V92" s="50">
        <f>IF(AND(OR(M92=Lists!$M$9,L92&lt;&gt;Lists!$K$4),N92&lt;&gt;""),1,0)</f>
        <v>0</v>
      </c>
      <c r="W92" s="50">
        <f>IF(E92=0,0,IF(COUNTIF(Lists!$B$3:$B$203,E92)&gt;0,0,1))</f>
        <v>0</v>
      </c>
      <c r="X92" s="50">
        <f>IF(M92=Lists!$L$6,IF(COUNTIFS('Section 3'!$D$16:$D$25,F92,'Section 3'!$G$16:$G$25,M92)&gt;0,0,1),0)</f>
        <v>0</v>
      </c>
      <c r="Y92" s="50">
        <f>IF(M92=Lists!$L$8,IF(COUNTIFS('Section 3'!$D$16:$D$25,F92,'Section 3'!$G$16:$G$25,Lists!$J$5)&gt;0,0,1),IF(M92=Lists!$L$10,IF(COUNTIFS('Section 3'!$D$16:$D$25,F92,'Section 3'!$G$16:$G$25,Lists!$J$6)&gt;0,0,1),IF(M92=Lists!$L$5,IF(COUNTIFS('Section 3'!$D$16:$D$25,F92,'Section 3'!$G$16:$G$25,Lists!$J$3)&gt;0,0,1),0)))</f>
        <v>0</v>
      </c>
      <c r="Z92" s="50">
        <f t="shared" si="8"/>
        <v>0</v>
      </c>
      <c r="AA92" s="44">
        <f t="shared" si="9"/>
        <v>0</v>
      </c>
      <c r="AB92" s="44">
        <f t="shared" si="10"/>
        <v>0</v>
      </c>
      <c r="AC92" s="26"/>
      <c r="AD92" s="26"/>
      <c r="AE92" s="26"/>
      <c r="AF92" s="26"/>
      <c r="AG92" s="26"/>
      <c r="AH92" s="26"/>
      <c r="AI92" s="26"/>
      <c r="AJ92" s="26"/>
      <c r="AK92" s="26"/>
      <c r="AL92" s="26"/>
      <c r="AM92" s="26"/>
      <c r="AN92" s="26"/>
      <c r="AO92" s="26"/>
      <c r="AP92" s="26"/>
    </row>
    <row r="93" spans="1:42" s="8" customFormat="1" x14ac:dyDescent="0.35">
      <c r="A93" s="44"/>
      <c r="B93" s="28"/>
      <c r="C93" s="155" t="str">
        <f>IF(F93=0,"",MAX($C$16:C92)+1)</f>
        <v/>
      </c>
      <c r="D93" s="46"/>
      <c r="E93" s="184"/>
      <c r="F93" s="185"/>
      <c r="G93" s="186"/>
      <c r="H93" s="185"/>
      <c r="I93" s="185"/>
      <c r="J93" s="185"/>
      <c r="K93" s="187" t="s">
        <v>369</v>
      </c>
      <c r="L93" s="185"/>
      <c r="M93" s="185"/>
      <c r="N93" s="167"/>
      <c r="O93" s="21"/>
      <c r="Q93" s="57" t="str">
        <f t="shared" ca="1" si="11"/>
        <v/>
      </c>
      <c r="S93" s="50" t="str">
        <f t="shared" si="12"/>
        <v>N</v>
      </c>
      <c r="T93" s="50">
        <f t="shared" ca="1" si="13"/>
        <v>0</v>
      </c>
      <c r="U93" s="50">
        <f>IF(C93="",0,IF(OR(D93=0,E93=0,F93=0,G93=0,H93=0,I93=0,K93=0,K93="",L93=0,M93=0,AND(OR(L93=Lists!$K$3,L93=Lists!$K$4),J93=0),AND(L93=Lists!$K$4,OR(M93=Lists!$M$5,M93=Lists!$M$6,M93=Lists!$M$7,M93=Lists!$M$8,M93=Lists!$M$10),N93=0)),1,0))</f>
        <v>0</v>
      </c>
      <c r="V93" s="50">
        <f>IF(AND(OR(M93=Lists!$M$9,L93&lt;&gt;Lists!$K$4),N93&lt;&gt;""),1,0)</f>
        <v>0</v>
      </c>
      <c r="W93" s="50">
        <f>IF(E93=0,0,IF(COUNTIF(Lists!$B$3:$B$203,E93)&gt;0,0,1))</f>
        <v>0</v>
      </c>
      <c r="X93" s="50">
        <f>IF(M93=Lists!$L$6,IF(COUNTIFS('Section 3'!$D$16:$D$25,F93,'Section 3'!$G$16:$G$25,M93)&gt;0,0,1),0)</f>
        <v>0</v>
      </c>
      <c r="Y93" s="50">
        <f>IF(M93=Lists!$L$8,IF(COUNTIFS('Section 3'!$D$16:$D$25,F93,'Section 3'!$G$16:$G$25,Lists!$J$5)&gt;0,0,1),IF(M93=Lists!$L$10,IF(COUNTIFS('Section 3'!$D$16:$D$25,F93,'Section 3'!$G$16:$G$25,Lists!$J$6)&gt;0,0,1),IF(M93=Lists!$L$5,IF(COUNTIFS('Section 3'!$D$16:$D$25,F93,'Section 3'!$G$16:$G$25,Lists!$J$3)&gt;0,0,1),0)))</f>
        <v>0</v>
      </c>
      <c r="Z93" s="50">
        <f t="shared" si="8"/>
        <v>0</v>
      </c>
      <c r="AA93" s="44">
        <f t="shared" si="9"/>
        <v>0</v>
      </c>
      <c r="AB93" s="44">
        <f t="shared" si="10"/>
        <v>0</v>
      </c>
      <c r="AC93" s="26"/>
      <c r="AD93" s="26"/>
      <c r="AE93" s="26"/>
      <c r="AF93" s="26"/>
      <c r="AG93" s="26"/>
      <c r="AH93" s="26"/>
      <c r="AI93" s="26"/>
      <c r="AJ93" s="26"/>
      <c r="AK93" s="26"/>
      <c r="AL93" s="26"/>
      <c r="AM93" s="26"/>
      <c r="AN93" s="26"/>
      <c r="AO93" s="26"/>
      <c r="AP93" s="26"/>
    </row>
    <row r="94" spans="1:42" s="8" customFormat="1" x14ac:dyDescent="0.35">
      <c r="A94" s="44"/>
      <c r="B94" s="28"/>
      <c r="C94" s="155" t="str">
        <f>IF(F94=0,"",MAX($C$16:C93)+1)</f>
        <v/>
      </c>
      <c r="D94" s="46"/>
      <c r="E94" s="184"/>
      <c r="F94" s="185"/>
      <c r="G94" s="186"/>
      <c r="H94" s="185"/>
      <c r="I94" s="185"/>
      <c r="J94" s="185"/>
      <c r="K94" s="187" t="s">
        <v>369</v>
      </c>
      <c r="L94" s="185"/>
      <c r="M94" s="185"/>
      <c r="N94" s="167"/>
      <c r="O94" s="21"/>
      <c r="Q94" s="57" t="str">
        <f t="shared" ca="1" si="11"/>
        <v/>
      </c>
      <c r="S94" s="50" t="str">
        <f t="shared" si="12"/>
        <v>N</v>
      </c>
      <c r="T94" s="50">
        <f t="shared" ca="1" si="13"/>
        <v>0</v>
      </c>
      <c r="U94" s="50">
        <f>IF(C94="",0,IF(OR(D94=0,E94=0,F94=0,G94=0,H94=0,I94=0,K94=0,K94="",L94=0,M94=0,AND(OR(L94=Lists!$K$3,L94=Lists!$K$4),J94=0),AND(L94=Lists!$K$4,OR(M94=Lists!$M$5,M94=Lists!$M$6,M94=Lists!$M$7,M94=Lists!$M$8,M94=Lists!$M$10),N94=0)),1,0))</f>
        <v>0</v>
      </c>
      <c r="V94" s="50">
        <f>IF(AND(OR(M94=Lists!$M$9,L94&lt;&gt;Lists!$K$4),N94&lt;&gt;""),1,0)</f>
        <v>0</v>
      </c>
      <c r="W94" s="50">
        <f>IF(E94=0,0,IF(COUNTIF(Lists!$B$3:$B$203,E94)&gt;0,0,1))</f>
        <v>0</v>
      </c>
      <c r="X94" s="50">
        <f>IF(M94=Lists!$L$6,IF(COUNTIFS('Section 3'!$D$16:$D$25,F94,'Section 3'!$G$16:$G$25,M94)&gt;0,0,1),0)</f>
        <v>0</v>
      </c>
      <c r="Y94" s="50">
        <f>IF(M94=Lists!$L$8,IF(COUNTIFS('Section 3'!$D$16:$D$25,F94,'Section 3'!$G$16:$G$25,Lists!$J$5)&gt;0,0,1),IF(M94=Lists!$L$10,IF(COUNTIFS('Section 3'!$D$16:$D$25,F94,'Section 3'!$G$16:$G$25,Lists!$J$6)&gt;0,0,1),IF(M94=Lists!$L$5,IF(COUNTIFS('Section 3'!$D$16:$D$25,F94,'Section 3'!$G$16:$G$25,Lists!$J$3)&gt;0,0,1),0)))</f>
        <v>0</v>
      </c>
      <c r="Z94" s="50">
        <f t="shared" si="8"/>
        <v>0</v>
      </c>
      <c r="AA94" s="44">
        <f t="shared" si="9"/>
        <v>0</v>
      </c>
      <c r="AB94" s="44">
        <f t="shared" si="10"/>
        <v>0</v>
      </c>
      <c r="AC94" s="26"/>
      <c r="AD94" s="26"/>
      <c r="AE94" s="26"/>
      <c r="AF94" s="26"/>
      <c r="AG94" s="26"/>
      <c r="AH94" s="26"/>
      <c r="AI94" s="26"/>
      <c r="AJ94" s="26"/>
      <c r="AK94" s="26"/>
      <c r="AL94" s="26"/>
      <c r="AM94" s="26"/>
      <c r="AN94" s="26"/>
      <c r="AO94" s="26"/>
      <c r="AP94" s="26"/>
    </row>
    <row r="95" spans="1:42" s="8" customFormat="1" x14ac:dyDescent="0.35">
      <c r="A95" s="44"/>
      <c r="B95" s="28"/>
      <c r="C95" s="155" t="str">
        <f>IF(F95=0,"",MAX($C$16:C94)+1)</f>
        <v/>
      </c>
      <c r="D95" s="46"/>
      <c r="E95" s="184"/>
      <c r="F95" s="185"/>
      <c r="G95" s="186"/>
      <c r="H95" s="185"/>
      <c r="I95" s="185"/>
      <c r="J95" s="185"/>
      <c r="K95" s="187" t="s">
        <v>369</v>
      </c>
      <c r="L95" s="185"/>
      <c r="M95" s="185"/>
      <c r="N95" s="167"/>
      <c r="O95" s="21"/>
      <c r="Q95" s="57" t="str">
        <f t="shared" ca="1" si="11"/>
        <v/>
      </c>
      <c r="S95" s="50" t="str">
        <f t="shared" si="12"/>
        <v>N</v>
      </c>
      <c r="T95" s="50">
        <f t="shared" ca="1" si="13"/>
        <v>0</v>
      </c>
      <c r="U95" s="50">
        <f>IF(C95="",0,IF(OR(D95=0,E95=0,F95=0,G95=0,H95=0,I95=0,K95=0,K95="",L95=0,M95=0,AND(OR(L95=Lists!$K$3,L95=Lists!$K$4),J95=0),AND(L95=Lists!$K$4,OR(M95=Lists!$M$5,M95=Lists!$M$6,M95=Lists!$M$7,M95=Lists!$M$8,M95=Lists!$M$10),N95=0)),1,0))</f>
        <v>0</v>
      </c>
      <c r="V95" s="50">
        <f>IF(AND(OR(M95=Lists!$M$9,L95&lt;&gt;Lists!$K$4),N95&lt;&gt;""),1,0)</f>
        <v>0</v>
      </c>
      <c r="W95" s="50">
        <f>IF(E95=0,0,IF(COUNTIF(Lists!$B$3:$B$203,E95)&gt;0,0,1))</f>
        <v>0</v>
      </c>
      <c r="X95" s="50">
        <f>IF(M95=Lists!$L$6,IF(COUNTIFS('Section 3'!$D$16:$D$25,F95,'Section 3'!$G$16:$G$25,M95)&gt;0,0,1),0)</f>
        <v>0</v>
      </c>
      <c r="Y95" s="50">
        <f>IF(M95=Lists!$L$8,IF(COUNTIFS('Section 3'!$D$16:$D$25,F95,'Section 3'!$G$16:$G$25,Lists!$J$5)&gt;0,0,1),IF(M95=Lists!$L$10,IF(COUNTIFS('Section 3'!$D$16:$D$25,F95,'Section 3'!$G$16:$G$25,Lists!$J$6)&gt;0,0,1),IF(M95=Lists!$L$5,IF(COUNTIFS('Section 3'!$D$16:$D$25,F95,'Section 3'!$G$16:$G$25,Lists!$J$3)&gt;0,0,1),0)))</f>
        <v>0</v>
      </c>
      <c r="Z95" s="50">
        <f t="shared" si="8"/>
        <v>0</v>
      </c>
      <c r="AA95" s="44">
        <f t="shared" si="9"/>
        <v>0</v>
      </c>
      <c r="AB95" s="44">
        <f t="shared" si="10"/>
        <v>0</v>
      </c>
      <c r="AC95" s="26"/>
      <c r="AD95" s="26"/>
      <c r="AE95" s="26"/>
      <c r="AF95" s="26"/>
      <c r="AG95" s="26"/>
      <c r="AH95" s="26"/>
      <c r="AI95" s="26"/>
      <c r="AJ95" s="26"/>
      <c r="AK95" s="26"/>
      <c r="AL95" s="26"/>
      <c r="AM95" s="26"/>
      <c r="AN95" s="26"/>
      <c r="AO95" s="26"/>
      <c r="AP95" s="26"/>
    </row>
    <row r="96" spans="1:42" s="8" customFormat="1" x14ac:dyDescent="0.35">
      <c r="A96" s="44"/>
      <c r="B96" s="28"/>
      <c r="C96" s="155" t="str">
        <f>IF(F96=0,"",MAX($C$16:C95)+1)</f>
        <v/>
      </c>
      <c r="D96" s="46"/>
      <c r="E96" s="184"/>
      <c r="F96" s="185"/>
      <c r="G96" s="186"/>
      <c r="H96" s="185"/>
      <c r="I96" s="185"/>
      <c r="J96" s="185"/>
      <c r="K96" s="187" t="s">
        <v>369</v>
      </c>
      <c r="L96" s="185"/>
      <c r="M96" s="185"/>
      <c r="N96" s="167"/>
      <c r="O96" s="21"/>
      <c r="Q96" s="57" t="str">
        <f t="shared" ca="1" si="11"/>
        <v/>
      </c>
      <c r="S96" s="50" t="str">
        <f t="shared" si="12"/>
        <v>N</v>
      </c>
      <c r="T96" s="50">
        <f t="shared" ca="1" si="13"/>
        <v>0</v>
      </c>
      <c r="U96" s="50">
        <f>IF(C96="",0,IF(OR(D96=0,E96=0,F96=0,G96=0,H96=0,I96=0,K96=0,K96="",L96=0,M96=0,AND(OR(L96=Lists!$K$3,L96=Lists!$K$4),J96=0),AND(L96=Lists!$K$4,OR(M96=Lists!$M$5,M96=Lists!$M$6,M96=Lists!$M$7,M96=Lists!$M$8,M96=Lists!$M$10),N96=0)),1,0))</f>
        <v>0</v>
      </c>
      <c r="V96" s="50">
        <f>IF(AND(OR(M96=Lists!$M$9,L96&lt;&gt;Lists!$K$4),N96&lt;&gt;""),1,0)</f>
        <v>0</v>
      </c>
      <c r="W96" s="50">
        <f>IF(E96=0,0,IF(COUNTIF(Lists!$B$3:$B$203,E96)&gt;0,0,1))</f>
        <v>0</v>
      </c>
      <c r="X96" s="50">
        <f>IF(M96=Lists!$L$6,IF(COUNTIFS('Section 3'!$D$16:$D$25,F96,'Section 3'!$G$16:$G$25,M96)&gt;0,0,1),0)</f>
        <v>0</v>
      </c>
      <c r="Y96" s="50">
        <f>IF(M96=Lists!$L$8,IF(COUNTIFS('Section 3'!$D$16:$D$25,F96,'Section 3'!$G$16:$G$25,Lists!$J$5)&gt;0,0,1),IF(M96=Lists!$L$10,IF(COUNTIFS('Section 3'!$D$16:$D$25,F96,'Section 3'!$G$16:$G$25,Lists!$J$6)&gt;0,0,1),IF(M96=Lists!$L$5,IF(COUNTIFS('Section 3'!$D$16:$D$25,F96,'Section 3'!$G$16:$G$25,Lists!$J$3)&gt;0,0,1),0)))</f>
        <v>0</v>
      </c>
      <c r="Z96" s="50">
        <f t="shared" si="8"/>
        <v>0</v>
      </c>
      <c r="AA96" s="44">
        <f t="shared" si="9"/>
        <v>0</v>
      </c>
      <c r="AB96" s="44">
        <f t="shared" si="10"/>
        <v>0</v>
      </c>
      <c r="AC96" s="26"/>
      <c r="AD96" s="26"/>
      <c r="AE96" s="26"/>
      <c r="AF96" s="26"/>
      <c r="AG96" s="26"/>
      <c r="AH96" s="26"/>
      <c r="AI96" s="26"/>
      <c r="AJ96" s="26"/>
      <c r="AK96" s="26"/>
      <c r="AL96" s="26"/>
      <c r="AM96" s="26"/>
      <c r="AN96" s="26"/>
      <c r="AO96" s="26"/>
      <c r="AP96" s="26"/>
    </row>
    <row r="97" spans="1:42" s="8" customFormat="1" x14ac:dyDescent="0.35">
      <c r="A97" s="44"/>
      <c r="B97" s="28"/>
      <c r="C97" s="155" t="str">
        <f>IF(F97=0,"",MAX($C$16:C96)+1)</f>
        <v/>
      </c>
      <c r="D97" s="46"/>
      <c r="E97" s="184"/>
      <c r="F97" s="185"/>
      <c r="G97" s="186"/>
      <c r="H97" s="185"/>
      <c r="I97" s="185"/>
      <c r="J97" s="185"/>
      <c r="K97" s="187" t="s">
        <v>369</v>
      </c>
      <c r="L97" s="185"/>
      <c r="M97" s="185"/>
      <c r="N97" s="167"/>
      <c r="O97" s="21"/>
      <c r="Q97" s="57" t="str">
        <f t="shared" ca="1" si="11"/>
        <v/>
      </c>
      <c r="S97" s="50" t="str">
        <f t="shared" si="12"/>
        <v>N</v>
      </c>
      <c r="T97" s="50">
        <f t="shared" ca="1" si="13"/>
        <v>0</v>
      </c>
      <c r="U97" s="50">
        <f>IF(C97="",0,IF(OR(D97=0,E97=0,F97=0,G97=0,H97=0,I97=0,K97=0,K97="",L97=0,M97=0,AND(OR(L97=Lists!$K$3,L97=Lists!$K$4),J97=0),AND(L97=Lists!$K$4,OR(M97=Lists!$M$5,M97=Lists!$M$6,M97=Lists!$M$7,M97=Lists!$M$8,M97=Lists!$M$10),N97=0)),1,0))</f>
        <v>0</v>
      </c>
      <c r="V97" s="50">
        <f>IF(AND(OR(M97=Lists!$M$9,L97&lt;&gt;Lists!$K$4),N97&lt;&gt;""),1,0)</f>
        <v>0</v>
      </c>
      <c r="W97" s="50">
        <f>IF(E97=0,0,IF(COUNTIF(Lists!$B$3:$B$203,E97)&gt;0,0,1))</f>
        <v>0</v>
      </c>
      <c r="X97" s="50">
        <f>IF(M97=Lists!$L$6,IF(COUNTIFS('Section 3'!$D$16:$D$25,F97,'Section 3'!$G$16:$G$25,M97)&gt;0,0,1),0)</f>
        <v>0</v>
      </c>
      <c r="Y97" s="50">
        <f>IF(M97=Lists!$L$8,IF(COUNTIFS('Section 3'!$D$16:$D$25,F97,'Section 3'!$G$16:$G$25,Lists!$J$5)&gt;0,0,1),IF(M97=Lists!$L$10,IF(COUNTIFS('Section 3'!$D$16:$D$25,F97,'Section 3'!$G$16:$G$25,Lists!$J$6)&gt;0,0,1),IF(M97=Lists!$L$5,IF(COUNTIFS('Section 3'!$D$16:$D$25,F97,'Section 3'!$G$16:$G$25,Lists!$J$3)&gt;0,0,1),0)))</f>
        <v>0</v>
      </c>
      <c r="Z97" s="50">
        <f t="shared" si="8"/>
        <v>0</v>
      </c>
      <c r="AA97" s="44">
        <f t="shared" si="9"/>
        <v>0</v>
      </c>
      <c r="AB97" s="44">
        <f t="shared" si="10"/>
        <v>0</v>
      </c>
      <c r="AC97" s="26"/>
      <c r="AD97" s="26"/>
      <c r="AE97" s="26"/>
      <c r="AF97" s="26"/>
      <c r="AG97" s="26"/>
      <c r="AH97" s="26"/>
      <c r="AI97" s="26"/>
      <c r="AJ97" s="26"/>
      <c r="AK97" s="26"/>
      <c r="AL97" s="26"/>
      <c r="AM97" s="26"/>
      <c r="AN97" s="26"/>
      <c r="AO97" s="26"/>
      <c r="AP97" s="26"/>
    </row>
    <row r="98" spans="1:42" s="8" customFormat="1" x14ac:dyDescent="0.35">
      <c r="A98" s="44"/>
      <c r="B98" s="28"/>
      <c r="C98" s="155" t="str">
        <f>IF(F98=0,"",MAX($C$16:C97)+1)</f>
        <v/>
      </c>
      <c r="D98" s="46"/>
      <c r="E98" s="184"/>
      <c r="F98" s="185"/>
      <c r="G98" s="186"/>
      <c r="H98" s="185"/>
      <c r="I98" s="185"/>
      <c r="J98" s="185"/>
      <c r="K98" s="187" t="s">
        <v>369</v>
      </c>
      <c r="L98" s="185"/>
      <c r="M98" s="185"/>
      <c r="N98" s="167"/>
      <c r="O98" s="21"/>
      <c r="Q98" s="57" t="str">
        <f t="shared" ca="1" si="11"/>
        <v/>
      </c>
      <c r="S98" s="50" t="str">
        <f t="shared" si="12"/>
        <v>N</v>
      </c>
      <c r="T98" s="50">
        <f t="shared" ca="1" si="13"/>
        <v>0</v>
      </c>
      <c r="U98" s="50">
        <f>IF(C98="",0,IF(OR(D98=0,E98=0,F98=0,G98=0,H98=0,I98=0,K98=0,K98="",L98=0,M98=0,AND(OR(L98=Lists!$K$3,L98=Lists!$K$4),J98=0),AND(L98=Lists!$K$4,OR(M98=Lists!$M$5,M98=Lists!$M$6,M98=Lists!$M$7,M98=Lists!$M$8,M98=Lists!$M$10),N98=0)),1,0))</f>
        <v>0</v>
      </c>
      <c r="V98" s="50">
        <f>IF(AND(OR(M98=Lists!$M$9,L98&lt;&gt;Lists!$K$4),N98&lt;&gt;""),1,0)</f>
        <v>0</v>
      </c>
      <c r="W98" s="50">
        <f>IF(E98=0,0,IF(COUNTIF(Lists!$B$3:$B$203,E98)&gt;0,0,1))</f>
        <v>0</v>
      </c>
      <c r="X98" s="50">
        <f>IF(M98=Lists!$L$6,IF(COUNTIFS('Section 3'!$D$16:$D$25,F98,'Section 3'!$G$16:$G$25,M98)&gt;0,0,1),0)</f>
        <v>0</v>
      </c>
      <c r="Y98" s="50">
        <f>IF(M98=Lists!$L$8,IF(COUNTIFS('Section 3'!$D$16:$D$25,F98,'Section 3'!$G$16:$G$25,Lists!$J$5)&gt;0,0,1),IF(M98=Lists!$L$10,IF(COUNTIFS('Section 3'!$D$16:$D$25,F98,'Section 3'!$G$16:$G$25,Lists!$J$6)&gt;0,0,1),IF(M98=Lists!$L$5,IF(COUNTIFS('Section 3'!$D$16:$D$25,F98,'Section 3'!$G$16:$G$25,Lists!$J$3)&gt;0,0,1),0)))</f>
        <v>0</v>
      </c>
      <c r="Z98" s="50">
        <f t="shared" si="8"/>
        <v>0</v>
      </c>
      <c r="AA98" s="44">
        <f t="shared" si="9"/>
        <v>0</v>
      </c>
      <c r="AB98" s="44">
        <f t="shared" si="10"/>
        <v>0</v>
      </c>
      <c r="AC98" s="26"/>
      <c r="AD98" s="26"/>
      <c r="AE98" s="26"/>
      <c r="AF98" s="26"/>
      <c r="AG98" s="26"/>
      <c r="AH98" s="26"/>
      <c r="AI98" s="26"/>
      <c r="AJ98" s="26"/>
      <c r="AK98" s="26"/>
      <c r="AL98" s="26"/>
      <c r="AM98" s="26"/>
      <c r="AN98" s="26"/>
      <c r="AO98" s="26"/>
      <c r="AP98" s="26"/>
    </row>
    <row r="99" spans="1:42" s="8" customFormat="1" x14ac:dyDescent="0.35">
      <c r="A99" s="44"/>
      <c r="B99" s="28"/>
      <c r="C99" s="155" t="str">
        <f>IF(F99=0,"",MAX($C$16:C98)+1)</f>
        <v/>
      </c>
      <c r="D99" s="46"/>
      <c r="E99" s="184"/>
      <c r="F99" s="185"/>
      <c r="G99" s="186"/>
      <c r="H99" s="185"/>
      <c r="I99" s="185"/>
      <c r="J99" s="185"/>
      <c r="K99" s="187" t="s">
        <v>369</v>
      </c>
      <c r="L99" s="185"/>
      <c r="M99" s="185"/>
      <c r="N99" s="167"/>
      <c r="O99" s="21"/>
      <c r="Q99" s="57" t="str">
        <f t="shared" ca="1" si="11"/>
        <v/>
      </c>
      <c r="S99" s="50" t="str">
        <f t="shared" si="12"/>
        <v>N</v>
      </c>
      <c r="T99" s="50">
        <f t="shared" ca="1" si="13"/>
        <v>0</v>
      </c>
      <c r="U99" s="50">
        <f>IF(C99="",0,IF(OR(D99=0,E99=0,F99=0,G99=0,H99=0,I99=0,K99=0,K99="",L99=0,M99=0,AND(OR(L99=Lists!$K$3,L99=Lists!$K$4),J99=0),AND(L99=Lists!$K$4,OR(M99=Lists!$M$5,M99=Lists!$M$6,M99=Lists!$M$7,M99=Lists!$M$8,M99=Lists!$M$10),N99=0)),1,0))</f>
        <v>0</v>
      </c>
      <c r="V99" s="50">
        <f>IF(AND(OR(M99=Lists!$M$9,L99&lt;&gt;Lists!$K$4),N99&lt;&gt;""),1,0)</f>
        <v>0</v>
      </c>
      <c r="W99" s="50">
        <f>IF(E99=0,0,IF(COUNTIF(Lists!$B$3:$B$203,E99)&gt;0,0,1))</f>
        <v>0</v>
      </c>
      <c r="X99" s="50">
        <f>IF(M99=Lists!$L$6,IF(COUNTIFS('Section 3'!$D$16:$D$25,F99,'Section 3'!$G$16:$G$25,M99)&gt;0,0,1),0)</f>
        <v>0</v>
      </c>
      <c r="Y99" s="50">
        <f>IF(M99=Lists!$L$8,IF(COUNTIFS('Section 3'!$D$16:$D$25,F99,'Section 3'!$G$16:$G$25,Lists!$J$5)&gt;0,0,1),IF(M99=Lists!$L$10,IF(COUNTIFS('Section 3'!$D$16:$D$25,F99,'Section 3'!$G$16:$G$25,Lists!$J$6)&gt;0,0,1),IF(M99=Lists!$L$5,IF(COUNTIFS('Section 3'!$D$16:$D$25,F99,'Section 3'!$G$16:$G$25,Lists!$J$3)&gt;0,0,1),0)))</f>
        <v>0</v>
      </c>
      <c r="Z99" s="50">
        <f t="shared" si="8"/>
        <v>0</v>
      </c>
      <c r="AA99" s="44">
        <f t="shared" si="9"/>
        <v>0</v>
      </c>
      <c r="AB99" s="44">
        <f t="shared" si="10"/>
        <v>0</v>
      </c>
      <c r="AC99" s="26"/>
      <c r="AD99" s="26"/>
      <c r="AE99" s="26"/>
      <c r="AF99" s="26"/>
      <c r="AG99" s="26"/>
      <c r="AH99" s="26"/>
      <c r="AI99" s="26"/>
      <c r="AJ99" s="26"/>
      <c r="AK99" s="26"/>
      <c r="AL99" s="26"/>
      <c r="AM99" s="26"/>
      <c r="AN99" s="26"/>
      <c r="AO99" s="26"/>
      <c r="AP99" s="26"/>
    </row>
    <row r="100" spans="1:42" s="8" customFormat="1" x14ac:dyDescent="0.35">
      <c r="A100" s="44"/>
      <c r="B100" s="28"/>
      <c r="C100" s="155" t="str">
        <f>IF(F100=0,"",MAX($C$16:C99)+1)</f>
        <v/>
      </c>
      <c r="D100" s="46"/>
      <c r="E100" s="184"/>
      <c r="F100" s="185"/>
      <c r="G100" s="186"/>
      <c r="H100" s="185"/>
      <c r="I100" s="185"/>
      <c r="J100" s="185"/>
      <c r="K100" s="187" t="s">
        <v>369</v>
      </c>
      <c r="L100" s="185"/>
      <c r="M100" s="185"/>
      <c r="N100" s="167"/>
      <c r="O100" s="21"/>
      <c r="Q100" s="57" t="str">
        <f t="shared" ca="1" si="11"/>
        <v/>
      </c>
      <c r="S100" s="50" t="str">
        <f t="shared" si="12"/>
        <v>N</v>
      </c>
      <c r="T100" s="50">
        <f t="shared" ca="1" si="13"/>
        <v>0</v>
      </c>
      <c r="U100" s="50">
        <f>IF(C100="",0,IF(OR(D100=0,E100=0,F100=0,G100=0,H100=0,I100=0,K100=0,K100="",L100=0,M100=0,AND(OR(L100=Lists!$K$3,L100=Lists!$K$4),J100=0),AND(L100=Lists!$K$4,OR(M100=Lists!$M$5,M100=Lists!$M$6,M100=Lists!$M$7,M100=Lists!$M$8,M100=Lists!$M$10),N100=0)),1,0))</f>
        <v>0</v>
      </c>
      <c r="V100" s="50">
        <f>IF(AND(OR(M100=Lists!$M$9,L100&lt;&gt;Lists!$K$4),N100&lt;&gt;""),1,0)</f>
        <v>0</v>
      </c>
      <c r="W100" s="50">
        <f>IF(E100=0,0,IF(COUNTIF(Lists!$B$3:$B$203,E100)&gt;0,0,1))</f>
        <v>0</v>
      </c>
      <c r="X100" s="50">
        <f>IF(M100=Lists!$L$6,IF(COUNTIFS('Section 3'!$D$16:$D$25,F100,'Section 3'!$G$16:$G$25,M100)&gt;0,0,1),0)</f>
        <v>0</v>
      </c>
      <c r="Y100" s="50">
        <f>IF(M100=Lists!$L$8,IF(COUNTIFS('Section 3'!$D$16:$D$25,F100,'Section 3'!$G$16:$G$25,Lists!$J$5)&gt;0,0,1),IF(M100=Lists!$L$10,IF(COUNTIFS('Section 3'!$D$16:$D$25,F100,'Section 3'!$G$16:$G$25,Lists!$J$6)&gt;0,0,1),IF(M100=Lists!$L$5,IF(COUNTIFS('Section 3'!$D$16:$D$25,F100,'Section 3'!$G$16:$G$25,Lists!$J$3)&gt;0,0,1),0)))</f>
        <v>0</v>
      </c>
      <c r="Z100" s="50">
        <f t="shared" si="8"/>
        <v>0</v>
      </c>
      <c r="AA100" s="44">
        <f t="shared" si="9"/>
        <v>0</v>
      </c>
      <c r="AB100" s="44">
        <f t="shared" si="10"/>
        <v>0</v>
      </c>
      <c r="AC100" s="26"/>
      <c r="AD100" s="26"/>
      <c r="AE100" s="26"/>
      <c r="AF100" s="26"/>
      <c r="AG100" s="26"/>
      <c r="AH100" s="26"/>
      <c r="AI100" s="26"/>
      <c r="AJ100" s="26"/>
      <c r="AK100" s="26"/>
      <c r="AL100" s="26"/>
      <c r="AM100" s="26"/>
      <c r="AN100" s="26"/>
      <c r="AO100" s="26"/>
      <c r="AP100" s="26"/>
    </row>
    <row r="101" spans="1:42" s="8" customFormat="1" x14ac:dyDescent="0.35">
      <c r="A101" s="44"/>
      <c r="B101" s="28"/>
      <c r="C101" s="155" t="str">
        <f>IF(F101=0,"",MAX($C$16:C100)+1)</f>
        <v/>
      </c>
      <c r="D101" s="46"/>
      <c r="E101" s="184"/>
      <c r="F101" s="185"/>
      <c r="G101" s="186"/>
      <c r="H101" s="185"/>
      <c r="I101" s="185"/>
      <c r="J101" s="185"/>
      <c r="K101" s="187" t="s">
        <v>369</v>
      </c>
      <c r="L101" s="185"/>
      <c r="M101" s="185"/>
      <c r="N101" s="167"/>
      <c r="O101" s="21"/>
      <c r="Q101" s="57" t="str">
        <f t="shared" ca="1" si="11"/>
        <v/>
      </c>
      <c r="S101" s="50" t="str">
        <f t="shared" si="12"/>
        <v>N</v>
      </c>
      <c r="T101" s="50">
        <f t="shared" ca="1" si="13"/>
        <v>0</v>
      </c>
      <c r="U101" s="50">
        <f>IF(C101="",0,IF(OR(D101=0,E101=0,F101=0,G101=0,H101=0,I101=0,K101=0,K101="",L101=0,M101=0,AND(OR(L101=Lists!$K$3,L101=Lists!$K$4),J101=0),AND(L101=Lists!$K$4,OR(M101=Lists!$M$5,M101=Lists!$M$6,M101=Lists!$M$7,M101=Lists!$M$8,M101=Lists!$M$10),N101=0)),1,0))</f>
        <v>0</v>
      </c>
      <c r="V101" s="50">
        <f>IF(AND(OR(M101=Lists!$M$9,L101&lt;&gt;Lists!$K$4),N101&lt;&gt;""),1,0)</f>
        <v>0</v>
      </c>
      <c r="W101" s="50">
        <f>IF(E101=0,0,IF(COUNTIF(Lists!$B$3:$B$203,E101)&gt;0,0,1))</f>
        <v>0</v>
      </c>
      <c r="X101" s="50">
        <f>IF(M101=Lists!$L$6,IF(COUNTIFS('Section 3'!$D$16:$D$25,F101,'Section 3'!$G$16:$G$25,M101)&gt;0,0,1),0)</f>
        <v>0</v>
      </c>
      <c r="Y101" s="50">
        <f>IF(M101=Lists!$L$8,IF(COUNTIFS('Section 3'!$D$16:$D$25,F101,'Section 3'!$G$16:$G$25,Lists!$J$5)&gt;0,0,1),IF(M101=Lists!$L$10,IF(COUNTIFS('Section 3'!$D$16:$D$25,F101,'Section 3'!$G$16:$G$25,Lists!$J$6)&gt;0,0,1),IF(M101=Lists!$L$5,IF(COUNTIFS('Section 3'!$D$16:$D$25,F101,'Section 3'!$G$16:$G$25,Lists!$J$3)&gt;0,0,1),0)))</f>
        <v>0</v>
      </c>
      <c r="Z101" s="50">
        <f t="shared" si="8"/>
        <v>0</v>
      </c>
      <c r="AA101" s="44">
        <f t="shared" si="9"/>
        <v>0</v>
      </c>
      <c r="AB101" s="44">
        <f t="shared" si="10"/>
        <v>0</v>
      </c>
      <c r="AC101" s="26"/>
      <c r="AD101" s="26"/>
      <c r="AE101" s="26"/>
      <c r="AF101" s="26"/>
      <c r="AG101" s="26"/>
      <c r="AH101" s="26"/>
      <c r="AI101" s="26"/>
      <c r="AJ101" s="26"/>
      <c r="AK101" s="26"/>
      <c r="AL101" s="26"/>
      <c r="AM101" s="26"/>
      <c r="AN101" s="26"/>
      <c r="AO101" s="26"/>
      <c r="AP101" s="26"/>
    </row>
    <row r="102" spans="1:42" s="8" customFormat="1" x14ac:dyDescent="0.35">
      <c r="A102" s="44"/>
      <c r="B102" s="28"/>
      <c r="C102" s="155" t="str">
        <f>IF(F102=0,"",MAX($C$16:C101)+1)</f>
        <v/>
      </c>
      <c r="D102" s="46"/>
      <c r="E102" s="184"/>
      <c r="F102" s="185"/>
      <c r="G102" s="186"/>
      <c r="H102" s="185"/>
      <c r="I102" s="185"/>
      <c r="J102" s="185"/>
      <c r="K102" s="187" t="s">
        <v>369</v>
      </c>
      <c r="L102" s="185"/>
      <c r="M102" s="185"/>
      <c r="N102" s="167"/>
      <c r="O102" s="21"/>
      <c r="Q102" s="57" t="str">
        <f t="shared" ca="1" si="11"/>
        <v/>
      </c>
      <c r="S102" s="50" t="str">
        <f t="shared" si="12"/>
        <v>N</v>
      </c>
      <c r="T102" s="50">
        <f t="shared" ca="1" si="13"/>
        <v>0</v>
      </c>
      <c r="U102" s="50">
        <f>IF(C102="",0,IF(OR(D102=0,E102=0,F102=0,G102=0,H102=0,I102=0,K102=0,K102="",L102=0,M102=0,AND(OR(L102=Lists!$K$3,L102=Lists!$K$4),J102=0),AND(L102=Lists!$K$4,OR(M102=Lists!$M$5,M102=Lists!$M$6,M102=Lists!$M$7,M102=Lists!$M$8,M102=Lists!$M$10),N102=0)),1,0))</f>
        <v>0</v>
      </c>
      <c r="V102" s="50">
        <f>IF(AND(OR(M102=Lists!$M$9,L102&lt;&gt;Lists!$K$4),N102&lt;&gt;""),1,0)</f>
        <v>0</v>
      </c>
      <c r="W102" s="50">
        <f>IF(E102=0,0,IF(COUNTIF(Lists!$B$3:$B$203,E102)&gt;0,0,1))</f>
        <v>0</v>
      </c>
      <c r="X102" s="50">
        <f>IF(M102=Lists!$L$6,IF(COUNTIFS('Section 3'!$D$16:$D$25,F102,'Section 3'!$G$16:$G$25,M102)&gt;0,0,1),0)</f>
        <v>0</v>
      </c>
      <c r="Y102" s="50">
        <f>IF(M102=Lists!$L$8,IF(COUNTIFS('Section 3'!$D$16:$D$25,F102,'Section 3'!$G$16:$G$25,Lists!$J$5)&gt;0,0,1),IF(M102=Lists!$L$10,IF(COUNTIFS('Section 3'!$D$16:$D$25,F102,'Section 3'!$G$16:$G$25,Lists!$J$6)&gt;0,0,1),IF(M102=Lists!$L$5,IF(COUNTIFS('Section 3'!$D$16:$D$25,F102,'Section 3'!$G$16:$G$25,Lists!$J$3)&gt;0,0,1),0)))</f>
        <v>0</v>
      </c>
      <c r="Z102" s="50">
        <f t="shared" si="8"/>
        <v>0</v>
      </c>
      <c r="AA102" s="44">
        <f t="shared" si="9"/>
        <v>0</v>
      </c>
      <c r="AB102" s="44">
        <f t="shared" si="10"/>
        <v>0</v>
      </c>
      <c r="AC102" s="26"/>
      <c r="AD102" s="26"/>
      <c r="AE102" s="26"/>
      <c r="AF102" s="26"/>
      <c r="AG102" s="26"/>
      <c r="AH102" s="26"/>
      <c r="AI102" s="26"/>
      <c r="AJ102" s="26"/>
      <c r="AK102" s="26"/>
      <c r="AL102" s="26"/>
      <c r="AM102" s="26"/>
      <c r="AN102" s="26"/>
      <c r="AO102" s="26"/>
      <c r="AP102" s="26"/>
    </row>
    <row r="103" spans="1:42" s="8" customFormat="1" x14ac:dyDescent="0.35">
      <c r="A103" s="44"/>
      <c r="B103" s="28"/>
      <c r="C103" s="155" t="str">
        <f>IF(F103=0,"",MAX($C$16:C102)+1)</f>
        <v/>
      </c>
      <c r="D103" s="46"/>
      <c r="E103" s="184"/>
      <c r="F103" s="185"/>
      <c r="G103" s="186"/>
      <c r="H103" s="185"/>
      <c r="I103" s="185"/>
      <c r="J103" s="185"/>
      <c r="K103" s="187" t="s">
        <v>369</v>
      </c>
      <c r="L103" s="185"/>
      <c r="M103" s="185"/>
      <c r="N103" s="167"/>
      <c r="O103" s="21"/>
      <c r="Q103" s="57" t="str">
        <f t="shared" ca="1" si="11"/>
        <v/>
      </c>
      <c r="S103" s="50" t="str">
        <f t="shared" si="12"/>
        <v>N</v>
      </c>
      <c r="T103" s="50">
        <f t="shared" ca="1" si="13"/>
        <v>0</v>
      </c>
      <c r="U103" s="50">
        <f>IF(C103="",0,IF(OR(D103=0,E103=0,F103=0,G103=0,H103=0,I103=0,K103=0,K103="",L103=0,M103=0,AND(OR(L103=Lists!$K$3,L103=Lists!$K$4),J103=0),AND(L103=Lists!$K$4,OR(M103=Lists!$M$5,M103=Lists!$M$6,M103=Lists!$M$7,M103=Lists!$M$8,M103=Lists!$M$10),N103=0)),1,0))</f>
        <v>0</v>
      </c>
      <c r="V103" s="50">
        <f>IF(AND(OR(M103=Lists!$M$9,L103&lt;&gt;Lists!$K$4),N103&lt;&gt;""),1,0)</f>
        <v>0</v>
      </c>
      <c r="W103" s="50">
        <f>IF(E103=0,0,IF(COUNTIF(Lists!$B$3:$B$203,E103)&gt;0,0,1))</f>
        <v>0</v>
      </c>
      <c r="X103" s="50">
        <f>IF(M103=Lists!$L$6,IF(COUNTIFS('Section 3'!$D$16:$D$25,F103,'Section 3'!$G$16:$G$25,M103)&gt;0,0,1),0)</f>
        <v>0</v>
      </c>
      <c r="Y103" s="50">
        <f>IF(M103=Lists!$L$8,IF(COUNTIFS('Section 3'!$D$16:$D$25,F103,'Section 3'!$G$16:$G$25,Lists!$J$5)&gt;0,0,1),IF(M103=Lists!$L$10,IF(COUNTIFS('Section 3'!$D$16:$D$25,F103,'Section 3'!$G$16:$G$25,Lists!$J$6)&gt;0,0,1),IF(M103=Lists!$L$5,IF(COUNTIFS('Section 3'!$D$16:$D$25,F103,'Section 3'!$G$16:$G$25,Lists!$J$3)&gt;0,0,1),0)))</f>
        <v>0</v>
      </c>
      <c r="Z103" s="50">
        <f t="shared" si="8"/>
        <v>0</v>
      </c>
      <c r="AA103" s="44">
        <f t="shared" si="9"/>
        <v>0</v>
      </c>
      <c r="AB103" s="44">
        <f t="shared" si="10"/>
        <v>0</v>
      </c>
      <c r="AC103" s="26"/>
      <c r="AD103" s="26"/>
      <c r="AE103" s="26"/>
      <c r="AF103" s="26"/>
      <c r="AG103" s="26"/>
      <c r="AH103" s="26"/>
      <c r="AI103" s="26"/>
      <c r="AJ103" s="26"/>
      <c r="AK103" s="26"/>
      <c r="AL103" s="26"/>
      <c r="AM103" s="26"/>
      <c r="AN103" s="26"/>
      <c r="AO103" s="26"/>
      <c r="AP103" s="26"/>
    </row>
    <row r="104" spans="1:42" s="8" customFormat="1" x14ac:dyDescent="0.35">
      <c r="A104" s="44"/>
      <c r="B104" s="28"/>
      <c r="C104" s="155" t="str">
        <f>IF(F104=0,"",MAX($C$16:C103)+1)</f>
        <v/>
      </c>
      <c r="D104" s="46"/>
      <c r="E104" s="184"/>
      <c r="F104" s="185"/>
      <c r="G104" s="186"/>
      <c r="H104" s="185"/>
      <c r="I104" s="185"/>
      <c r="J104" s="185"/>
      <c r="K104" s="187" t="s">
        <v>369</v>
      </c>
      <c r="L104" s="185"/>
      <c r="M104" s="185"/>
      <c r="N104" s="167"/>
      <c r="O104" s="21"/>
      <c r="Q104" s="57" t="str">
        <f t="shared" ca="1" si="11"/>
        <v/>
      </c>
      <c r="S104" s="50" t="str">
        <f t="shared" si="12"/>
        <v>N</v>
      </c>
      <c r="T104" s="50">
        <f t="shared" ca="1" si="13"/>
        <v>0</v>
      </c>
      <c r="U104" s="50">
        <f>IF(C104="",0,IF(OR(D104=0,E104=0,F104=0,G104=0,H104=0,I104=0,K104=0,K104="",L104=0,M104=0,AND(OR(L104=Lists!$K$3,L104=Lists!$K$4),J104=0),AND(L104=Lists!$K$4,OR(M104=Lists!$M$5,M104=Lists!$M$6,M104=Lists!$M$7,M104=Lists!$M$8,M104=Lists!$M$10),N104=0)),1,0))</f>
        <v>0</v>
      </c>
      <c r="V104" s="50">
        <f>IF(AND(OR(M104=Lists!$M$9,L104&lt;&gt;Lists!$K$4),N104&lt;&gt;""),1,0)</f>
        <v>0</v>
      </c>
      <c r="W104" s="50">
        <f>IF(E104=0,0,IF(COUNTIF(Lists!$B$3:$B$203,E104)&gt;0,0,1))</f>
        <v>0</v>
      </c>
      <c r="X104" s="50">
        <f>IF(M104=Lists!$L$6,IF(COUNTIFS('Section 3'!$D$16:$D$25,F104,'Section 3'!$G$16:$G$25,M104)&gt;0,0,1),0)</f>
        <v>0</v>
      </c>
      <c r="Y104" s="50">
        <f>IF(M104=Lists!$L$8,IF(COUNTIFS('Section 3'!$D$16:$D$25,F104,'Section 3'!$G$16:$G$25,Lists!$J$5)&gt;0,0,1),IF(M104=Lists!$L$10,IF(COUNTIFS('Section 3'!$D$16:$D$25,F104,'Section 3'!$G$16:$G$25,Lists!$J$6)&gt;0,0,1),IF(M104=Lists!$L$5,IF(COUNTIFS('Section 3'!$D$16:$D$25,F104,'Section 3'!$G$16:$G$25,Lists!$J$3)&gt;0,0,1),0)))</f>
        <v>0</v>
      </c>
      <c r="Z104" s="50">
        <f t="shared" si="8"/>
        <v>0</v>
      </c>
      <c r="AA104" s="44">
        <f t="shared" si="9"/>
        <v>0</v>
      </c>
      <c r="AB104" s="44">
        <f t="shared" si="10"/>
        <v>0</v>
      </c>
      <c r="AC104" s="26"/>
      <c r="AD104" s="26"/>
      <c r="AE104" s="26"/>
      <c r="AF104" s="26"/>
      <c r="AG104" s="26"/>
      <c r="AH104" s="26"/>
      <c r="AI104" s="26"/>
      <c r="AJ104" s="26"/>
      <c r="AK104" s="26"/>
      <c r="AL104" s="26"/>
      <c r="AM104" s="26"/>
      <c r="AN104" s="26"/>
      <c r="AO104" s="26"/>
      <c r="AP104" s="26"/>
    </row>
    <row r="105" spans="1:42" s="8" customFormat="1" x14ac:dyDescent="0.35">
      <c r="A105" s="44"/>
      <c r="B105" s="28"/>
      <c r="C105" s="155" t="str">
        <f>IF(F105=0,"",MAX($C$16:C104)+1)</f>
        <v/>
      </c>
      <c r="D105" s="46"/>
      <c r="E105" s="184"/>
      <c r="F105" s="185"/>
      <c r="G105" s="186"/>
      <c r="H105" s="185"/>
      <c r="I105" s="185"/>
      <c r="J105" s="185"/>
      <c r="K105" s="187" t="s">
        <v>369</v>
      </c>
      <c r="L105" s="185"/>
      <c r="M105" s="185"/>
      <c r="N105" s="167"/>
      <c r="O105" s="21"/>
      <c r="Q105" s="57" t="str">
        <f t="shared" ca="1" si="11"/>
        <v/>
      </c>
      <c r="S105" s="50" t="str">
        <f t="shared" si="12"/>
        <v>N</v>
      </c>
      <c r="T105" s="50">
        <f t="shared" ca="1" si="13"/>
        <v>0</v>
      </c>
      <c r="U105" s="50">
        <f>IF(C105="",0,IF(OR(D105=0,E105=0,F105=0,G105=0,H105=0,I105=0,K105=0,K105="",L105=0,M105=0,AND(OR(L105=Lists!$K$3,L105=Lists!$K$4),J105=0),AND(L105=Lists!$K$4,OR(M105=Lists!$M$5,M105=Lists!$M$6,M105=Lists!$M$7,M105=Lists!$M$8,M105=Lists!$M$10),N105=0)),1,0))</f>
        <v>0</v>
      </c>
      <c r="V105" s="50">
        <f>IF(AND(OR(M105=Lists!$M$9,L105&lt;&gt;Lists!$K$4),N105&lt;&gt;""),1,0)</f>
        <v>0</v>
      </c>
      <c r="W105" s="50">
        <f>IF(E105=0,0,IF(COUNTIF(Lists!$B$3:$B$203,E105)&gt;0,0,1))</f>
        <v>0</v>
      </c>
      <c r="X105" s="50">
        <f>IF(M105=Lists!$L$6,IF(COUNTIFS('Section 3'!$D$16:$D$25,F105,'Section 3'!$G$16:$G$25,M105)&gt;0,0,1),0)</f>
        <v>0</v>
      </c>
      <c r="Y105" s="50">
        <f>IF(M105=Lists!$L$8,IF(COUNTIFS('Section 3'!$D$16:$D$25,F105,'Section 3'!$G$16:$G$25,Lists!$J$5)&gt;0,0,1),IF(M105=Lists!$L$10,IF(COUNTIFS('Section 3'!$D$16:$D$25,F105,'Section 3'!$G$16:$G$25,Lists!$J$6)&gt;0,0,1),IF(M105=Lists!$L$5,IF(COUNTIFS('Section 3'!$D$16:$D$25,F105,'Section 3'!$G$16:$G$25,Lists!$J$3)&gt;0,0,1),0)))</f>
        <v>0</v>
      </c>
      <c r="Z105" s="50">
        <f t="shared" si="8"/>
        <v>0</v>
      </c>
      <c r="AA105" s="44">
        <f t="shared" si="9"/>
        <v>0</v>
      </c>
      <c r="AB105" s="44">
        <f t="shared" si="10"/>
        <v>0</v>
      </c>
      <c r="AC105" s="26"/>
      <c r="AD105" s="26"/>
      <c r="AE105" s="26"/>
      <c r="AF105" s="26"/>
      <c r="AG105" s="26"/>
      <c r="AH105" s="26"/>
      <c r="AI105" s="26"/>
      <c r="AJ105" s="26"/>
      <c r="AK105" s="26"/>
      <c r="AL105" s="26"/>
      <c r="AM105" s="26"/>
      <c r="AN105" s="26"/>
      <c r="AO105" s="26"/>
      <c r="AP105" s="26"/>
    </row>
    <row r="106" spans="1:42" s="8" customFormat="1" x14ac:dyDescent="0.35">
      <c r="A106" s="44"/>
      <c r="B106" s="28"/>
      <c r="C106" s="155" t="str">
        <f>IF(F106=0,"",MAX($C$16:C105)+1)</f>
        <v/>
      </c>
      <c r="D106" s="46"/>
      <c r="E106" s="184"/>
      <c r="F106" s="185"/>
      <c r="G106" s="186"/>
      <c r="H106" s="185"/>
      <c r="I106" s="185"/>
      <c r="J106" s="185"/>
      <c r="K106" s="187" t="s">
        <v>369</v>
      </c>
      <c r="L106" s="185"/>
      <c r="M106" s="185"/>
      <c r="N106" s="167"/>
      <c r="O106" s="21"/>
      <c r="Q106" s="57" t="str">
        <f t="shared" ca="1" si="11"/>
        <v/>
      </c>
      <c r="S106" s="50" t="str">
        <f t="shared" si="12"/>
        <v>N</v>
      </c>
      <c r="T106" s="50">
        <f t="shared" ca="1" si="13"/>
        <v>0</v>
      </c>
      <c r="U106" s="50">
        <f>IF(C106="",0,IF(OR(D106=0,E106=0,F106=0,G106=0,H106=0,I106=0,K106=0,K106="",L106=0,M106=0,AND(OR(L106=Lists!$K$3,L106=Lists!$K$4),J106=0),AND(L106=Lists!$K$4,OR(M106=Lists!$M$5,M106=Lists!$M$6,M106=Lists!$M$7,M106=Lists!$M$8,M106=Lists!$M$10),N106=0)),1,0))</f>
        <v>0</v>
      </c>
      <c r="V106" s="50">
        <f>IF(AND(OR(M106=Lists!$M$9,L106&lt;&gt;Lists!$K$4),N106&lt;&gt;""),1,0)</f>
        <v>0</v>
      </c>
      <c r="W106" s="50">
        <f>IF(E106=0,0,IF(COUNTIF(Lists!$B$3:$B$203,E106)&gt;0,0,1))</f>
        <v>0</v>
      </c>
      <c r="X106" s="50">
        <f>IF(M106=Lists!$L$6,IF(COUNTIFS('Section 3'!$D$16:$D$25,F106,'Section 3'!$G$16:$G$25,M106)&gt;0,0,1),0)</f>
        <v>0</v>
      </c>
      <c r="Y106" s="50">
        <f>IF(M106=Lists!$L$8,IF(COUNTIFS('Section 3'!$D$16:$D$25,F106,'Section 3'!$G$16:$G$25,Lists!$J$5)&gt;0,0,1),IF(M106=Lists!$L$10,IF(COUNTIFS('Section 3'!$D$16:$D$25,F106,'Section 3'!$G$16:$G$25,Lists!$J$6)&gt;0,0,1),IF(M106=Lists!$L$5,IF(COUNTIFS('Section 3'!$D$16:$D$25,F106,'Section 3'!$G$16:$G$25,Lists!$J$3)&gt;0,0,1),0)))</f>
        <v>0</v>
      </c>
      <c r="Z106" s="50">
        <f t="shared" si="8"/>
        <v>0</v>
      </c>
      <c r="AA106" s="44">
        <f t="shared" si="9"/>
        <v>0</v>
      </c>
      <c r="AB106" s="44">
        <f t="shared" si="10"/>
        <v>0</v>
      </c>
      <c r="AC106" s="26"/>
      <c r="AD106" s="26"/>
      <c r="AE106" s="26"/>
      <c r="AF106" s="26"/>
      <c r="AG106" s="26"/>
      <c r="AH106" s="26"/>
      <c r="AI106" s="26"/>
      <c r="AJ106" s="26"/>
      <c r="AK106" s="26"/>
      <c r="AL106" s="26"/>
      <c r="AM106" s="26"/>
      <c r="AN106" s="26"/>
      <c r="AO106" s="26"/>
      <c r="AP106" s="26"/>
    </row>
    <row r="107" spans="1:42" s="8" customFormat="1" x14ac:dyDescent="0.35">
      <c r="A107" s="44"/>
      <c r="B107" s="28"/>
      <c r="C107" s="155" t="str">
        <f>IF(F107=0,"",MAX($C$16:C106)+1)</f>
        <v/>
      </c>
      <c r="D107" s="46"/>
      <c r="E107" s="184"/>
      <c r="F107" s="185"/>
      <c r="G107" s="186"/>
      <c r="H107" s="185"/>
      <c r="I107" s="185"/>
      <c r="J107" s="185"/>
      <c r="K107" s="187" t="s">
        <v>369</v>
      </c>
      <c r="L107" s="185"/>
      <c r="M107" s="185"/>
      <c r="N107" s="167"/>
      <c r="O107" s="21"/>
      <c r="Q107" s="57" t="str">
        <f t="shared" ca="1" si="11"/>
        <v/>
      </c>
      <c r="S107" s="50" t="str">
        <f t="shared" si="12"/>
        <v>N</v>
      </c>
      <c r="T107" s="50">
        <f t="shared" ca="1" si="13"/>
        <v>0</v>
      </c>
      <c r="U107" s="50">
        <f>IF(C107="",0,IF(OR(D107=0,E107=0,F107=0,G107=0,H107=0,I107=0,K107=0,K107="",L107=0,M107=0,AND(OR(L107=Lists!$K$3,L107=Lists!$K$4),J107=0),AND(L107=Lists!$K$4,OR(M107=Lists!$M$5,M107=Lists!$M$6,M107=Lists!$M$7,M107=Lists!$M$8,M107=Lists!$M$10),N107=0)),1,0))</f>
        <v>0</v>
      </c>
      <c r="V107" s="50">
        <f>IF(AND(OR(M107=Lists!$M$9,L107&lt;&gt;Lists!$K$4),N107&lt;&gt;""),1,0)</f>
        <v>0</v>
      </c>
      <c r="W107" s="50">
        <f>IF(E107=0,0,IF(COUNTIF(Lists!$B$3:$B$203,E107)&gt;0,0,1))</f>
        <v>0</v>
      </c>
      <c r="X107" s="50">
        <f>IF(M107=Lists!$L$6,IF(COUNTIFS('Section 3'!$D$16:$D$25,F107,'Section 3'!$G$16:$G$25,M107)&gt;0,0,1),0)</f>
        <v>0</v>
      </c>
      <c r="Y107" s="50">
        <f>IF(M107=Lists!$L$8,IF(COUNTIFS('Section 3'!$D$16:$D$25,F107,'Section 3'!$G$16:$G$25,Lists!$J$5)&gt;0,0,1),IF(M107=Lists!$L$10,IF(COUNTIFS('Section 3'!$D$16:$D$25,F107,'Section 3'!$G$16:$G$25,Lists!$J$6)&gt;0,0,1),IF(M107=Lists!$L$5,IF(COUNTIFS('Section 3'!$D$16:$D$25,F107,'Section 3'!$G$16:$G$25,Lists!$J$3)&gt;0,0,1),0)))</f>
        <v>0</v>
      </c>
      <c r="Z107" s="50">
        <f t="shared" si="8"/>
        <v>0</v>
      </c>
      <c r="AA107" s="44">
        <f t="shared" si="9"/>
        <v>0</v>
      </c>
      <c r="AB107" s="44">
        <f t="shared" si="10"/>
        <v>0</v>
      </c>
      <c r="AC107" s="26"/>
      <c r="AD107" s="26"/>
      <c r="AE107" s="26"/>
      <c r="AF107" s="26"/>
      <c r="AG107" s="26"/>
      <c r="AH107" s="26"/>
      <c r="AI107" s="26"/>
      <c r="AJ107" s="26"/>
      <c r="AK107" s="26"/>
      <c r="AL107" s="26"/>
      <c r="AM107" s="26"/>
      <c r="AN107" s="26"/>
      <c r="AO107" s="26"/>
      <c r="AP107" s="26"/>
    </row>
    <row r="108" spans="1:42" s="8" customFormat="1" x14ac:dyDescent="0.35">
      <c r="A108" s="44"/>
      <c r="B108" s="28"/>
      <c r="C108" s="155" t="str">
        <f>IF(F108=0,"",MAX($C$16:C107)+1)</f>
        <v/>
      </c>
      <c r="D108" s="46"/>
      <c r="E108" s="184"/>
      <c r="F108" s="185"/>
      <c r="G108" s="186"/>
      <c r="H108" s="185"/>
      <c r="I108" s="185"/>
      <c r="J108" s="185"/>
      <c r="K108" s="187" t="s">
        <v>369</v>
      </c>
      <c r="L108" s="185"/>
      <c r="M108" s="185"/>
      <c r="N108" s="167"/>
      <c r="O108" s="21"/>
      <c r="Q108" s="57" t="str">
        <f t="shared" ca="1" si="11"/>
        <v/>
      </c>
      <c r="S108" s="50" t="str">
        <f t="shared" si="12"/>
        <v>N</v>
      </c>
      <c r="T108" s="50">
        <f t="shared" ca="1" si="13"/>
        <v>0</v>
      </c>
      <c r="U108" s="50">
        <f>IF(C108="",0,IF(OR(D108=0,E108=0,F108=0,G108=0,H108=0,I108=0,K108=0,K108="",L108=0,M108=0,AND(OR(L108=Lists!$K$3,L108=Lists!$K$4),J108=0),AND(L108=Lists!$K$4,OR(M108=Lists!$M$5,M108=Lists!$M$6,M108=Lists!$M$7,M108=Lists!$M$8,M108=Lists!$M$10),N108=0)),1,0))</f>
        <v>0</v>
      </c>
      <c r="V108" s="50">
        <f>IF(AND(OR(M108=Lists!$M$9,L108&lt;&gt;Lists!$K$4),N108&lt;&gt;""),1,0)</f>
        <v>0</v>
      </c>
      <c r="W108" s="50">
        <f>IF(E108=0,0,IF(COUNTIF(Lists!$B$3:$B$203,E108)&gt;0,0,1))</f>
        <v>0</v>
      </c>
      <c r="X108" s="50">
        <f>IF(M108=Lists!$L$6,IF(COUNTIFS('Section 3'!$D$16:$D$25,F108,'Section 3'!$G$16:$G$25,M108)&gt;0,0,1),0)</f>
        <v>0</v>
      </c>
      <c r="Y108" s="50">
        <f>IF(M108=Lists!$L$8,IF(COUNTIFS('Section 3'!$D$16:$D$25,F108,'Section 3'!$G$16:$G$25,Lists!$J$5)&gt;0,0,1),IF(M108=Lists!$L$10,IF(COUNTIFS('Section 3'!$D$16:$D$25,F108,'Section 3'!$G$16:$G$25,Lists!$J$6)&gt;0,0,1),IF(M108=Lists!$L$5,IF(COUNTIFS('Section 3'!$D$16:$D$25,F108,'Section 3'!$G$16:$G$25,Lists!$J$3)&gt;0,0,1),0)))</f>
        <v>0</v>
      </c>
      <c r="Z108" s="50">
        <f t="shared" si="8"/>
        <v>0</v>
      </c>
      <c r="AA108" s="44">
        <f t="shared" si="9"/>
        <v>0</v>
      </c>
      <c r="AB108" s="44">
        <f t="shared" si="10"/>
        <v>0</v>
      </c>
      <c r="AC108" s="26"/>
      <c r="AD108" s="26"/>
      <c r="AE108" s="26"/>
      <c r="AF108" s="26"/>
      <c r="AG108" s="26"/>
      <c r="AH108" s="26"/>
      <c r="AI108" s="26"/>
      <c r="AJ108" s="26"/>
      <c r="AK108" s="26"/>
      <c r="AL108" s="26"/>
      <c r="AM108" s="26"/>
      <c r="AN108" s="26"/>
      <c r="AO108" s="26"/>
      <c r="AP108" s="26"/>
    </row>
    <row r="109" spans="1:42" s="8" customFormat="1" x14ac:dyDescent="0.35">
      <c r="A109" s="44"/>
      <c r="B109" s="28"/>
      <c r="C109" s="155" t="str">
        <f>IF(F109=0,"",MAX($C$16:C108)+1)</f>
        <v/>
      </c>
      <c r="D109" s="46"/>
      <c r="E109" s="184"/>
      <c r="F109" s="185"/>
      <c r="G109" s="186"/>
      <c r="H109" s="185"/>
      <c r="I109" s="185"/>
      <c r="J109" s="185"/>
      <c r="K109" s="187" t="s">
        <v>369</v>
      </c>
      <c r="L109" s="185"/>
      <c r="M109" s="185"/>
      <c r="N109" s="167"/>
      <c r="O109" s="21"/>
      <c r="Q109" s="57" t="str">
        <f t="shared" ca="1" si="11"/>
        <v/>
      </c>
      <c r="S109" s="50" t="str">
        <f t="shared" si="12"/>
        <v>N</v>
      </c>
      <c r="T109" s="50">
        <f t="shared" ca="1" si="13"/>
        <v>0</v>
      </c>
      <c r="U109" s="50">
        <f>IF(C109="",0,IF(OR(D109=0,E109=0,F109=0,G109=0,H109=0,I109=0,K109=0,K109="",L109=0,M109=0,AND(OR(L109=Lists!$K$3,L109=Lists!$K$4),J109=0),AND(L109=Lists!$K$4,OR(M109=Lists!$M$5,M109=Lists!$M$6,M109=Lists!$M$7,M109=Lists!$M$8,M109=Lists!$M$10),N109=0)),1,0))</f>
        <v>0</v>
      </c>
      <c r="V109" s="50">
        <f>IF(AND(OR(M109=Lists!$M$9,L109&lt;&gt;Lists!$K$4),N109&lt;&gt;""),1,0)</f>
        <v>0</v>
      </c>
      <c r="W109" s="50">
        <f>IF(E109=0,0,IF(COUNTIF(Lists!$B$3:$B$203,E109)&gt;0,0,1))</f>
        <v>0</v>
      </c>
      <c r="X109" s="50">
        <f>IF(M109=Lists!$L$6,IF(COUNTIFS('Section 3'!$D$16:$D$25,F109,'Section 3'!$G$16:$G$25,M109)&gt;0,0,1),0)</f>
        <v>0</v>
      </c>
      <c r="Y109" s="50">
        <f>IF(M109=Lists!$L$8,IF(COUNTIFS('Section 3'!$D$16:$D$25,F109,'Section 3'!$G$16:$G$25,Lists!$J$5)&gt;0,0,1),IF(M109=Lists!$L$10,IF(COUNTIFS('Section 3'!$D$16:$D$25,F109,'Section 3'!$G$16:$G$25,Lists!$J$6)&gt;0,0,1),IF(M109=Lists!$L$5,IF(COUNTIFS('Section 3'!$D$16:$D$25,F109,'Section 3'!$G$16:$G$25,Lists!$J$3)&gt;0,0,1),0)))</f>
        <v>0</v>
      </c>
      <c r="Z109" s="50">
        <f t="shared" si="8"/>
        <v>0</v>
      </c>
      <c r="AA109" s="44">
        <f t="shared" si="9"/>
        <v>0</v>
      </c>
      <c r="AB109" s="44">
        <f t="shared" si="10"/>
        <v>0</v>
      </c>
      <c r="AC109" s="26"/>
      <c r="AD109" s="26"/>
      <c r="AE109" s="26"/>
      <c r="AF109" s="26"/>
      <c r="AG109" s="26"/>
      <c r="AH109" s="26"/>
      <c r="AI109" s="26"/>
      <c r="AJ109" s="26"/>
      <c r="AK109" s="26"/>
      <c r="AL109" s="26"/>
      <c r="AM109" s="26"/>
      <c r="AN109" s="26"/>
      <c r="AO109" s="26"/>
      <c r="AP109" s="26"/>
    </row>
    <row r="110" spans="1:42" s="8" customFormat="1" x14ac:dyDescent="0.35">
      <c r="A110" s="44"/>
      <c r="B110" s="28"/>
      <c r="C110" s="155" t="str">
        <f>IF(F110=0,"",MAX($C$16:C109)+1)</f>
        <v/>
      </c>
      <c r="D110" s="46"/>
      <c r="E110" s="184"/>
      <c r="F110" s="185"/>
      <c r="G110" s="186"/>
      <c r="H110" s="185"/>
      <c r="I110" s="185"/>
      <c r="J110" s="185"/>
      <c r="K110" s="187" t="s">
        <v>369</v>
      </c>
      <c r="L110" s="185"/>
      <c r="M110" s="185"/>
      <c r="N110" s="167"/>
      <c r="O110" s="21"/>
      <c r="Q110" s="57" t="str">
        <f t="shared" ca="1" si="11"/>
        <v/>
      </c>
      <c r="S110" s="50" t="str">
        <f t="shared" si="12"/>
        <v>N</v>
      </c>
      <c r="T110" s="50">
        <f t="shared" ca="1" si="13"/>
        <v>0</v>
      </c>
      <c r="U110" s="50">
        <f>IF(C110="",0,IF(OR(D110=0,E110=0,F110=0,G110=0,H110=0,I110=0,K110=0,K110="",L110=0,M110=0,AND(OR(L110=Lists!$K$3,L110=Lists!$K$4),J110=0),AND(L110=Lists!$K$4,OR(M110=Lists!$M$5,M110=Lists!$M$6,M110=Lists!$M$7,M110=Lists!$M$8,M110=Lists!$M$10),N110=0)),1,0))</f>
        <v>0</v>
      </c>
      <c r="V110" s="50">
        <f>IF(AND(OR(M110=Lists!$M$9,L110&lt;&gt;Lists!$K$4),N110&lt;&gt;""),1,0)</f>
        <v>0</v>
      </c>
      <c r="W110" s="50">
        <f>IF(E110=0,0,IF(COUNTIF(Lists!$B$3:$B$203,E110)&gt;0,0,1))</f>
        <v>0</v>
      </c>
      <c r="X110" s="50">
        <f>IF(M110=Lists!$L$6,IF(COUNTIFS('Section 3'!$D$16:$D$25,F110,'Section 3'!$G$16:$G$25,M110)&gt;0,0,1),0)</f>
        <v>0</v>
      </c>
      <c r="Y110" s="50">
        <f>IF(M110=Lists!$L$8,IF(COUNTIFS('Section 3'!$D$16:$D$25,F110,'Section 3'!$G$16:$G$25,Lists!$J$5)&gt;0,0,1),IF(M110=Lists!$L$10,IF(COUNTIFS('Section 3'!$D$16:$D$25,F110,'Section 3'!$G$16:$G$25,Lists!$J$6)&gt;0,0,1),IF(M110=Lists!$L$5,IF(COUNTIFS('Section 3'!$D$16:$D$25,F110,'Section 3'!$G$16:$G$25,Lists!$J$3)&gt;0,0,1),0)))</f>
        <v>0</v>
      </c>
      <c r="Z110" s="50">
        <f t="shared" si="8"/>
        <v>0</v>
      </c>
      <c r="AA110" s="44">
        <f t="shared" si="9"/>
        <v>0</v>
      </c>
      <c r="AB110" s="44">
        <f t="shared" si="10"/>
        <v>0</v>
      </c>
      <c r="AC110" s="26"/>
      <c r="AD110" s="26"/>
      <c r="AE110" s="26"/>
      <c r="AF110" s="26"/>
      <c r="AG110" s="26"/>
      <c r="AH110" s="26"/>
      <c r="AI110" s="26"/>
      <c r="AJ110" s="26"/>
      <c r="AK110" s="26"/>
      <c r="AL110" s="26"/>
      <c r="AM110" s="26"/>
      <c r="AN110" s="26"/>
      <c r="AO110" s="26"/>
      <c r="AP110" s="26"/>
    </row>
    <row r="111" spans="1:42" s="8" customFormat="1" x14ac:dyDescent="0.35">
      <c r="A111" s="44"/>
      <c r="B111" s="28"/>
      <c r="C111" s="155" t="str">
        <f>IF(F111=0,"",MAX($C$16:C110)+1)</f>
        <v/>
      </c>
      <c r="D111" s="46"/>
      <c r="E111" s="184"/>
      <c r="F111" s="185"/>
      <c r="G111" s="186"/>
      <c r="H111" s="185"/>
      <c r="I111" s="185"/>
      <c r="J111" s="185"/>
      <c r="K111" s="187" t="s">
        <v>369</v>
      </c>
      <c r="L111" s="185"/>
      <c r="M111" s="185"/>
      <c r="N111" s="167"/>
      <c r="O111" s="21"/>
      <c r="Q111" s="57" t="str">
        <f t="shared" ca="1" si="11"/>
        <v/>
      </c>
      <c r="S111" s="50" t="str">
        <f t="shared" si="12"/>
        <v>N</v>
      </c>
      <c r="T111" s="50">
        <f t="shared" ca="1" si="13"/>
        <v>0</v>
      </c>
      <c r="U111" s="50">
        <f>IF(C111="",0,IF(OR(D111=0,E111=0,F111=0,G111=0,H111=0,I111=0,K111=0,K111="",L111=0,M111=0,AND(OR(L111=Lists!$K$3,L111=Lists!$K$4),J111=0),AND(L111=Lists!$K$4,OR(M111=Lists!$M$5,M111=Lists!$M$6,M111=Lists!$M$7,M111=Lists!$M$8,M111=Lists!$M$10),N111=0)),1,0))</f>
        <v>0</v>
      </c>
      <c r="V111" s="50">
        <f>IF(AND(OR(M111=Lists!$M$9,L111&lt;&gt;Lists!$K$4),N111&lt;&gt;""),1,0)</f>
        <v>0</v>
      </c>
      <c r="W111" s="50">
        <f>IF(E111=0,0,IF(COUNTIF(Lists!$B$3:$B$203,E111)&gt;0,0,1))</f>
        <v>0</v>
      </c>
      <c r="X111" s="50">
        <f>IF(M111=Lists!$L$6,IF(COUNTIFS('Section 3'!$D$16:$D$25,F111,'Section 3'!$G$16:$G$25,M111)&gt;0,0,1),0)</f>
        <v>0</v>
      </c>
      <c r="Y111" s="50">
        <f>IF(M111=Lists!$L$8,IF(COUNTIFS('Section 3'!$D$16:$D$25,F111,'Section 3'!$G$16:$G$25,Lists!$J$5)&gt;0,0,1),IF(M111=Lists!$L$10,IF(COUNTIFS('Section 3'!$D$16:$D$25,F111,'Section 3'!$G$16:$G$25,Lists!$J$6)&gt;0,0,1),IF(M111=Lists!$L$5,IF(COUNTIFS('Section 3'!$D$16:$D$25,F111,'Section 3'!$G$16:$G$25,Lists!$J$3)&gt;0,0,1),0)))</f>
        <v>0</v>
      </c>
      <c r="Z111" s="50">
        <f t="shared" si="8"/>
        <v>0</v>
      </c>
      <c r="AA111" s="44">
        <f t="shared" si="9"/>
        <v>0</v>
      </c>
      <c r="AB111" s="44">
        <f t="shared" si="10"/>
        <v>0</v>
      </c>
      <c r="AC111" s="26"/>
      <c r="AD111" s="26"/>
      <c r="AE111" s="26"/>
      <c r="AF111" s="26"/>
      <c r="AG111" s="26"/>
      <c r="AH111" s="26"/>
      <c r="AI111" s="26"/>
      <c r="AJ111" s="26"/>
      <c r="AK111" s="26"/>
      <c r="AL111" s="26"/>
      <c r="AM111" s="26"/>
      <c r="AN111" s="26"/>
      <c r="AO111" s="26"/>
      <c r="AP111" s="26"/>
    </row>
    <row r="112" spans="1:42" s="8" customFormat="1" x14ac:dyDescent="0.35">
      <c r="A112" s="44"/>
      <c r="B112" s="28"/>
      <c r="C112" s="155" t="str">
        <f>IF(F112=0,"",MAX($C$16:C111)+1)</f>
        <v/>
      </c>
      <c r="D112" s="46"/>
      <c r="E112" s="184"/>
      <c r="F112" s="185"/>
      <c r="G112" s="186"/>
      <c r="H112" s="185"/>
      <c r="I112" s="185"/>
      <c r="J112" s="185"/>
      <c r="K112" s="187" t="s">
        <v>369</v>
      </c>
      <c r="L112" s="185"/>
      <c r="M112" s="185"/>
      <c r="N112" s="167"/>
      <c r="O112" s="21"/>
      <c r="Q112" s="57" t="str">
        <f t="shared" ca="1" si="11"/>
        <v/>
      </c>
      <c r="S112" s="50" t="str">
        <f t="shared" si="12"/>
        <v>N</v>
      </c>
      <c r="T112" s="50">
        <f t="shared" ca="1" si="13"/>
        <v>0</v>
      </c>
      <c r="U112" s="50">
        <f>IF(C112="",0,IF(OR(D112=0,E112=0,F112=0,G112=0,H112=0,I112=0,K112=0,K112="",L112=0,M112=0,AND(OR(L112=Lists!$K$3,L112=Lists!$K$4),J112=0),AND(L112=Lists!$K$4,OR(M112=Lists!$M$5,M112=Lists!$M$6,M112=Lists!$M$7,M112=Lists!$M$8,M112=Lists!$M$10),N112=0)),1,0))</f>
        <v>0</v>
      </c>
      <c r="V112" s="50">
        <f>IF(AND(OR(M112=Lists!$M$9,L112&lt;&gt;Lists!$K$4),N112&lt;&gt;""),1,0)</f>
        <v>0</v>
      </c>
      <c r="W112" s="50">
        <f>IF(E112=0,0,IF(COUNTIF(Lists!$B$3:$B$203,E112)&gt;0,0,1))</f>
        <v>0</v>
      </c>
      <c r="X112" s="50">
        <f>IF(M112=Lists!$L$6,IF(COUNTIFS('Section 3'!$D$16:$D$25,F112,'Section 3'!$G$16:$G$25,M112)&gt;0,0,1),0)</f>
        <v>0</v>
      </c>
      <c r="Y112" s="50">
        <f>IF(M112=Lists!$L$8,IF(COUNTIFS('Section 3'!$D$16:$D$25,F112,'Section 3'!$G$16:$G$25,Lists!$J$5)&gt;0,0,1),IF(M112=Lists!$L$10,IF(COUNTIFS('Section 3'!$D$16:$D$25,F112,'Section 3'!$G$16:$G$25,Lists!$J$6)&gt;0,0,1),IF(M112=Lists!$L$5,IF(COUNTIFS('Section 3'!$D$16:$D$25,F112,'Section 3'!$G$16:$G$25,Lists!$J$3)&gt;0,0,1),0)))</f>
        <v>0</v>
      </c>
      <c r="Z112" s="50">
        <f t="shared" si="8"/>
        <v>0</v>
      </c>
      <c r="AA112" s="44">
        <f t="shared" si="9"/>
        <v>0</v>
      </c>
      <c r="AB112" s="44">
        <f t="shared" si="10"/>
        <v>0</v>
      </c>
      <c r="AC112" s="26"/>
      <c r="AD112" s="26"/>
      <c r="AE112" s="26"/>
      <c r="AF112" s="26"/>
      <c r="AG112" s="26"/>
      <c r="AH112" s="26"/>
      <c r="AI112" s="26"/>
      <c r="AJ112" s="26"/>
      <c r="AK112" s="26"/>
      <c r="AL112" s="26"/>
      <c r="AM112" s="26"/>
      <c r="AN112" s="26"/>
      <c r="AO112" s="26"/>
      <c r="AP112" s="26"/>
    </row>
    <row r="113" spans="1:42" s="8" customFormat="1" x14ac:dyDescent="0.35">
      <c r="A113" s="44"/>
      <c r="B113" s="28"/>
      <c r="C113" s="155" t="str">
        <f>IF(F113=0,"",MAX($C$16:C112)+1)</f>
        <v/>
      </c>
      <c r="D113" s="46"/>
      <c r="E113" s="184"/>
      <c r="F113" s="185"/>
      <c r="G113" s="186"/>
      <c r="H113" s="185"/>
      <c r="I113" s="185"/>
      <c r="J113" s="185"/>
      <c r="K113" s="187" t="s">
        <v>369</v>
      </c>
      <c r="L113" s="185"/>
      <c r="M113" s="185"/>
      <c r="N113" s="167"/>
      <c r="O113" s="21"/>
      <c r="Q113" s="57" t="str">
        <f t="shared" ca="1" si="11"/>
        <v/>
      </c>
      <c r="S113" s="50" t="str">
        <f t="shared" si="12"/>
        <v>N</v>
      </c>
      <c r="T113" s="50">
        <f t="shared" ca="1" si="13"/>
        <v>0</v>
      </c>
      <c r="U113" s="50">
        <f>IF(C113="",0,IF(OR(D113=0,E113=0,F113=0,G113=0,H113=0,I113=0,K113=0,K113="",L113=0,M113=0,AND(OR(L113=Lists!$K$3,L113=Lists!$K$4),J113=0),AND(L113=Lists!$K$4,OR(M113=Lists!$M$5,M113=Lists!$M$6,M113=Lists!$M$7,M113=Lists!$M$8,M113=Lists!$M$10),N113=0)),1,0))</f>
        <v>0</v>
      </c>
      <c r="V113" s="50">
        <f>IF(AND(OR(M113=Lists!$M$9,L113&lt;&gt;Lists!$K$4),N113&lt;&gt;""),1,0)</f>
        <v>0</v>
      </c>
      <c r="W113" s="50">
        <f>IF(E113=0,0,IF(COUNTIF(Lists!$B$3:$B$203,E113)&gt;0,0,1))</f>
        <v>0</v>
      </c>
      <c r="X113" s="50">
        <f>IF(M113=Lists!$L$6,IF(COUNTIFS('Section 3'!$D$16:$D$25,F113,'Section 3'!$G$16:$G$25,M113)&gt;0,0,1),0)</f>
        <v>0</v>
      </c>
      <c r="Y113" s="50">
        <f>IF(M113=Lists!$L$8,IF(COUNTIFS('Section 3'!$D$16:$D$25,F113,'Section 3'!$G$16:$G$25,Lists!$J$5)&gt;0,0,1),IF(M113=Lists!$L$10,IF(COUNTIFS('Section 3'!$D$16:$D$25,F113,'Section 3'!$G$16:$G$25,Lists!$J$6)&gt;0,0,1),IF(M113=Lists!$L$5,IF(COUNTIFS('Section 3'!$D$16:$D$25,F113,'Section 3'!$G$16:$G$25,Lists!$J$3)&gt;0,0,1),0)))</f>
        <v>0</v>
      </c>
      <c r="Z113" s="50">
        <f t="shared" si="8"/>
        <v>0</v>
      </c>
      <c r="AA113" s="44">
        <f t="shared" si="9"/>
        <v>0</v>
      </c>
      <c r="AB113" s="44">
        <f t="shared" si="10"/>
        <v>0</v>
      </c>
      <c r="AC113" s="26"/>
      <c r="AD113" s="26"/>
      <c r="AE113" s="26"/>
      <c r="AF113" s="26"/>
      <c r="AG113" s="26"/>
      <c r="AH113" s="26"/>
      <c r="AI113" s="26"/>
      <c r="AJ113" s="26"/>
      <c r="AK113" s="26"/>
      <c r="AL113" s="26"/>
      <c r="AM113" s="26"/>
      <c r="AN113" s="26"/>
      <c r="AO113" s="26"/>
      <c r="AP113" s="26"/>
    </row>
    <row r="114" spans="1:42" s="8" customFormat="1" x14ac:dyDescent="0.35">
      <c r="A114" s="44"/>
      <c r="B114" s="28"/>
      <c r="C114" s="155" t="str">
        <f>IF(F114=0,"",MAX($C$16:C113)+1)</f>
        <v/>
      </c>
      <c r="D114" s="46"/>
      <c r="E114" s="184"/>
      <c r="F114" s="185"/>
      <c r="G114" s="186"/>
      <c r="H114" s="185"/>
      <c r="I114" s="185"/>
      <c r="J114" s="185"/>
      <c r="K114" s="187" t="s">
        <v>369</v>
      </c>
      <c r="L114" s="185"/>
      <c r="M114" s="185"/>
      <c r="N114" s="167"/>
      <c r="O114" s="21"/>
      <c r="Q114" s="57" t="str">
        <f t="shared" ca="1" si="11"/>
        <v/>
      </c>
      <c r="S114" s="50" t="str">
        <f t="shared" si="12"/>
        <v>N</v>
      </c>
      <c r="T114" s="50">
        <f t="shared" ca="1" si="13"/>
        <v>0</v>
      </c>
      <c r="U114" s="50">
        <f>IF(C114="",0,IF(OR(D114=0,E114=0,F114=0,G114=0,H114=0,I114=0,K114=0,K114="",L114=0,M114=0,AND(OR(L114=Lists!$K$3,L114=Lists!$K$4),J114=0),AND(L114=Lists!$K$4,OR(M114=Lists!$M$5,M114=Lists!$M$6,M114=Lists!$M$7,M114=Lists!$M$8,M114=Lists!$M$10),N114=0)),1,0))</f>
        <v>0</v>
      </c>
      <c r="V114" s="50">
        <f>IF(AND(OR(M114=Lists!$M$9,L114&lt;&gt;Lists!$K$4),N114&lt;&gt;""),1,0)</f>
        <v>0</v>
      </c>
      <c r="W114" s="50">
        <f>IF(E114=0,0,IF(COUNTIF(Lists!$B$3:$B$203,E114)&gt;0,0,1))</f>
        <v>0</v>
      </c>
      <c r="X114" s="50">
        <f>IF(M114=Lists!$L$6,IF(COUNTIFS('Section 3'!$D$16:$D$25,F114,'Section 3'!$G$16:$G$25,M114)&gt;0,0,1),0)</f>
        <v>0</v>
      </c>
      <c r="Y114" s="50">
        <f>IF(M114=Lists!$L$8,IF(COUNTIFS('Section 3'!$D$16:$D$25,F114,'Section 3'!$G$16:$G$25,Lists!$J$5)&gt;0,0,1),IF(M114=Lists!$L$10,IF(COUNTIFS('Section 3'!$D$16:$D$25,F114,'Section 3'!$G$16:$G$25,Lists!$J$6)&gt;0,0,1),IF(M114=Lists!$L$5,IF(COUNTIFS('Section 3'!$D$16:$D$25,F114,'Section 3'!$G$16:$G$25,Lists!$J$3)&gt;0,0,1),0)))</f>
        <v>0</v>
      </c>
      <c r="Z114" s="50">
        <f t="shared" si="8"/>
        <v>0</v>
      </c>
      <c r="AA114" s="44">
        <f t="shared" si="9"/>
        <v>0</v>
      </c>
      <c r="AB114" s="44">
        <f t="shared" si="10"/>
        <v>0</v>
      </c>
      <c r="AC114" s="26"/>
      <c r="AD114" s="26"/>
      <c r="AE114" s="26"/>
      <c r="AF114" s="26"/>
      <c r="AG114" s="26"/>
      <c r="AH114" s="26"/>
      <c r="AI114" s="26"/>
      <c r="AJ114" s="26"/>
      <c r="AK114" s="26"/>
      <c r="AL114" s="26"/>
      <c r="AM114" s="26"/>
      <c r="AN114" s="26"/>
      <c r="AO114" s="26"/>
      <c r="AP114" s="26"/>
    </row>
    <row r="115" spans="1:42" s="8" customFormat="1" x14ac:dyDescent="0.35">
      <c r="A115" s="44"/>
      <c r="B115" s="28"/>
      <c r="C115" s="155" t="str">
        <f>IF(F115=0,"",MAX($C$16:C114)+1)</f>
        <v/>
      </c>
      <c r="D115" s="46"/>
      <c r="E115" s="184"/>
      <c r="F115" s="185"/>
      <c r="G115" s="186"/>
      <c r="H115" s="185"/>
      <c r="I115" s="185"/>
      <c r="J115" s="185"/>
      <c r="K115" s="187" t="s">
        <v>369</v>
      </c>
      <c r="L115" s="185"/>
      <c r="M115" s="185"/>
      <c r="N115" s="167"/>
      <c r="O115" s="21"/>
      <c r="Q115" s="57" t="str">
        <f t="shared" ca="1" si="11"/>
        <v/>
      </c>
      <c r="S115" s="50" t="str">
        <f t="shared" si="12"/>
        <v>N</v>
      </c>
      <c r="T115" s="50">
        <f t="shared" ca="1" si="13"/>
        <v>0</v>
      </c>
      <c r="U115" s="50">
        <f>IF(C115="",0,IF(OR(D115=0,E115=0,F115=0,G115=0,H115=0,I115=0,K115=0,K115="",L115=0,M115=0,AND(OR(L115=Lists!$K$3,L115=Lists!$K$4),J115=0),AND(L115=Lists!$K$4,OR(M115=Lists!$M$5,M115=Lists!$M$6,M115=Lists!$M$7,M115=Lists!$M$8,M115=Lists!$M$10),N115=0)),1,0))</f>
        <v>0</v>
      </c>
      <c r="V115" s="50">
        <f>IF(AND(OR(M115=Lists!$M$9,L115&lt;&gt;Lists!$K$4),N115&lt;&gt;""),1,0)</f>
        <v>0</v>
      </c>
      <c r="W115" s="50">
        <f>IF(E115=0,0,IF(COUNTIF(Lists!$B$3:$B$203,E115)&gt;0,0,1))</f>
        <v>0</v>
      </c>
      <c r="X115" s="50">
        <f>IF(M115=Lists!$L$6,IF(COUNTIFS('Section 3'!$D$16:$D$25,F115,'Section 3'!$G$16:$G$25,M115)&gt;0,0,1),0)</f>
        <v>0</v>
      </c>
      <c r="Y115" s="50">
        <f>IF(M115=Lists!$L$8,IF(COUNTIFS('Section 3'!$D$16:$D$25,F115,'Section 3'!$G$16:$G$25,Lists!$J$5)&gt;0,0,1),IF(M115=Lists!$L$10,IF(COUNTIFS('Section 3'!$D$16:$D$25,F115,'Section 3'!$G$16:$G$25,Lists!$J$6)&gt;0,0,1),IF(M115=Lists!$L$5,IF(COUNTIFS('Section 3'!$D$16:$D$25,F115,'Section 3'!$G$16:$G$25,Lists!$J$3)&gt;0,0,1),0)))</f>
        <v>0</v>
      </c>
      <c r="Z115" s="50">
        <f t="shared" si="8"/>
        <v>0</v>
      </c>
      <c r="AA115" s="44">
        <f t="shared" si="9"/>
        <v>0</v>
      </c>
      <c r="AB115" s="44">
        <f t="shared" si="10"/>
        <v>0</v>
      </c>
      <c r="AC115" s="26"/>
      <c r="AD115" s="26"/>
      <c r="AE115" s="26"/>
      <c r="AF115" s="26"/>
      <c r="AG115" s="26"/>
      <c r="AH115" s="26"/>
      <c r="AI115" s="26"/>
      <c r="AJ115" s="26"/>
      <c r="AK115" s="26"/>
      <c r="AL115" s="26"/>
      <c r="AM115" s="26"/>
      <c r="AN115" s="26"/>
      <c r="AO115" s="26"/>
      <c r="AP115" s="26"/>
    </row>
    <row r="116" spans="1:42" s="8" customFormat="1" x14ac:dyDescent="0.35">
      <c r="A116" s="44"/>
      <c r="B116" s="28"/>
      <c r="C116" s="155" t="str">
        <f>IF(F116=0,"",MAX($C$16:C115)+1)</f>
        <v/>
      </c>
      <c r="D116" s="46"/>
      <c r="E116" s="184"/>
      <c r="F116" s="185"/>
      <c r="G116" s="186"/>
      <c r="H116" s="185"/>
      <c r="I116" s="185"/>
      <c r="J116" s="185"/>
      <c r="K116" s="187" t="s">
        <v>369</v>
      </c>
      <c r="L116" s="185"/>
      <c r="M116" s="185"/>
      <c r="N116" s="167"/>
      <c r="O116" s="21"/>
      <c r="Q116" s="57" t="str">
        <f t="shared" ca="1" si="11"/>
        <v/>
      </c>
      <c r="S116" s="50" t="str">
        <f t="shared" si="12"/>
        <v>N</v>
      </c>
      <c r="T116" s="50">
        <f t="shared" ca="1" si="13"/>
        <v>0</v>
      </c>
      <c r="U116" s="50">
        <f>IF(C116="",0,IF(OR(D116=0,E116=0,F116=0,G116=0,H116=0,I116=0,K116=0,K116="",L116=0,M116=0,AND(OR(L116=Lists!$K$3,L116=Lists!$K$4),J116=0),AND(L116=Lists!$K$4,OR(M116=Lists!$M$5,M116=Lists!$M$6,M116=Lists!$M$7,M116=Lists!$M$8,M116=Lists!$M$10),N116=0)),1,0))</f>
        <v>0</v>
      </c>
      <c r="V116" s="50">
        <f>IF(AND(OR(M116=Lists!$M$9,L116&lt;&gt;Lists!$K$4),N116&lt;&gt;""),1,0)</f>
        <v>0</v>
      </c>
      <c r="W116" s="50">
        <f>IF(E116=0,0,IF(COUNTIF(Lists!$B$3:$B$203,E116)&gt;0,0,1))</f>
        <v>0</v>
      </c>
      <c r="X116" s="50">
        <f>IF(M116=Lists!$L$6,IF(COUNTIFS('Section 3'!$D$16:$D$25,F116,'Section 3'!$G$16:$G$25,M116)&gt;0,0,1),0)</f>
        <v>0</v>
      </c>
      <c r="Y116" s="50">
        <f>IF(M116=Lists!$L$8,IF(COUNTIFS('Section 3'!$D$16:$D$25,F116,'Section 3'!$G$16:$G$25,Lists!$J$5)&gt;0,0,1),IF(M116=Lists!$L$10,IF(COUNTIFS('Section 3'!$D$16:$D$25,F116,'Section 3'!$G$16:$G$25,Lists!$J$6)&gt;0,0,1),IF(M116=Lists!$L$5,IF(COUNTIFS('Section 3'!$D$16:$D$25,F116,'Section 3'!$G$16:$G$25,Lists!$J$3)&gt;0,0,1),0)))</f>
        <v>0</v>
      </c>
      <c r="Z116" s="50">
        <f t="shared" si="8"/>
        <v>0</v>
      </c>
      <c r="AA116" s="44">
        <f t="shared" si="9"/>
        <v>0</v>
      </c>
      <c r="AB116" s="44">
        <f t="shared" si="10"/>
        <v>0</v>
      </c>
      <c r="AC116" s="26"/>
      <c r="AD116" s="26"/>
      <c r="AE116" s="26"/>
      <c r="AF116" s="26"/>
      <c r="AG116" s="26"/>
      <c r="AH116" s="26"/>
      <c r="AI116" s="26"/>
      <c r="AJ116" s="26"/>
      <c r="AK116" s="26"/>
      <c r="AL116" s="26"/>
      <c r="AM116" s="26"/>
      <c r="AN116" s="26"/>
      <c r="AO116" s="26"/>
      <c r="AP116" s="26"/>
    </row>
    <row r="117" spans="1:42" s="8" customFormat="1" x14ac:dyDescent="0.35">
      <c r="A117" s="44"/>
      <c r="B117" s="28"/>
      <c r="C117" s="155" t="str">
        <f>IF(F117=0,"",MAX($C$16:C116)+1)</f>
        <v/>
      </c>
      <c r="D117" s="46"/>
      <c r="E117" s="184"/>
      <c r="F117" s="185"/>
      <c r="G117" s="186"/>
      <c r="H117" s="185"/>
      <c r="I117" s="185"/>
      <c r="J117" s="185"/>
      <c r="K117" s="187" t="s">
        <v>369</v>
      </c>
      <c r="L117" s="185"/>
      <c r="M117" s="185"/>
      <c r="N117" s="167"/>
      <c r="O117" s="21"/>
      <c r="Q117" s="57" t="str">
        <f t="shared" ca="1" si="11"/>
        <v/>
      </c>
      <c r="S117" s="50" t="str">
        <f t="shared" si="12"/>
        <v>N</v>
      </c>
      <c r="T117" s="50">
        <f t="shared" ca="1" si="13"/>
        <v>0</v>
      </c>
      <c r="U117" s="50">
        <f>IF(C117="",0,IF(OR(D117=0,E117=0,F117=0,G117=0,H117=0,I117=0,K117=0,K117="",L117=0,M117=0,AND(OR(L117=Lists!$K$3,L117=Lists!$K$4),J117=0),AND(L117=Lists!$K$4,OR(M117=Lists!$M$5,M117=Lists!$M$6,M117=Lists!$M$7,M117=Lists!$M$8,M117=Lists!$M$10),N117=0)),1,0))</f>
        <v>0</v>
      </c>
      <c r="V117" s="50">
        <f>IF(AND(OR(M117=Lists!$M$9,L117&lt;&gt;Lists!$K$4),N117&lt;&gt;""),1,0)</f>
        <v>0</v>
      </c>
      <c r="W117" s="50">
        <f>IF(E117=0,0,IF(COUNTIF(Lists!$B$3:$B$203,E117)&gt;0,0,1))</f>
        <v>0</v>
      </c>
      <c r="X117" s="50">
        <f>IF(M117=Lists!$L$6,IF(COUNTIFS('Section 3'!$D$16:$D$25,F117,'Section 3'!$G$16:$G$25,M117)&gt;0,0,1),0)</f>
        <v>0</v>
      </c>
      <c r="Y117" s="50">
        <f>IF(M117=Lists!$L$8,IF(COUNTIFS('Section 3'!$D$16:$D$25,F117,'Section 3'!$G$16:$G$25,Lists!$J$5)&gt;0,0,1),IF(M117=Lists!$L$10,IF(COUNTIFS('Section 3'!$D$16:$D$25,F117,'Section 3'!$G$16:$G$25,Lists!$J$6)&gt;0,0,1),IF(M117=Lists!$L$5,IF(COUNTIFS('Section 3'!$D$16:$D$25,F117,'Section 3'!$G$16:$G$25,Lists!$J$3)&gt;0,0,1),0)))</f>
        <v>0</v>
      </c>
      <c r="Z117" s="50">
        <f t="shared" si="8"/>
        <v>0</v>
      </c>
      <c r="AA117" s="44">
        <f t="shared" si="9"/>
        <v>0</v>
      </c>
      <c r="AB117" s="44">
        <f t="shared" si="10"/>
        <v>0</v>
      </c>
      <c r="AC117" s="26"/>
      <c r="AD117" s="26"/>
      <c r="AE117" s="26"/>
      <c r="AF117" s="26"/>
      <c r="AG117" s="26"/>
      <c r="AH117" s="26"/>
      <c r="AI117" s="26"/>
      <c r="AJ117" s="26"/>
      <c r="AK117" s="26"/>
      <c r="AL117" s="26"/>
      <c r="AM117" s="26"/>
      <c r="AN117" s="26"/>
      <c r="AO117" s="26"/>
      <c r="AP117" s="26"/>
    </row>
    <row r="118" spans="1:42" s="8" customFormat="1" x14ac:dyDescent="0.35">
      <c r="A118" s="44"/>
      <c r="B118" s="28"/>
      <c r="C118" s="155" t="str">
        <f>IF(F118=0,"",MAX($C$16:C117)+1)</f>
        <v/>
      </c>
      <c r="D118" s="46"/>
      <c r="E118" s="184"/>
      <c r="F118" s="185"/>
      <c r="G118" s="186"/>
      <c r="H118" s="185"/>
      <c r="I118" s="185"/>
      <c r="J118" s="185"/>
      <c r="K118" s="187" t="s">
        <v>369</v>
      </c>
      <c r="L118" s="185"/>
      <c r="M118" s="185"/>
      <c r="N118" s="167"/>
      <c r="O118" s="21"/>
      <c r="Q118" s="57" t="str">
        <f t="shared" ca="1" si="11"/>
        <v/>
      </c>
      <c r="S118" s="50" t="str">
        <f t="shared" si="12"/>
        <v>N</v>
      </c>
      <c r="T118" s="50">
        <f t="shared" ca="1" si="13"/>
        <v>0</v>
      </c>
      <c r="U118" s="50">
        <f>IF(C118="",0,IF(OR(D118=0,E118=0,F118=0,G118=0,H118=0,I118=0,K118=0,K118="",L118=0,M118=0,AND(OR(L118=Lists!$K$3,L118=Lists!$K$4),J118=0),AND(L118=Lists!$K$4,OR(M118=Lists!$M$5,M118=Lists!$M$6,M118=Lists!$M$7,M118=Lists!$M$8,M118=Lists!$M$10),N118=0)),1,0))</f>
        <v>0</v>
      </c>
      <c r="V118" s="50">
        <f>IF(AND(OR(M118=Lists!$M$9,L118&lt;&gt;Lists!$K$4),N118&lt;&gt;""),1,0)</f>
        <v>0</v>
      </c>
      <c r="W118" s="50">
        <f>IF(E118=0,0,IF(COUNTIF(Lists!$B$3:$B$203,E118)&gt;0,0,1))</f>
        <v>0</v>
      </c>
      <c r="X118" s="50">
        <f>IF(M118=Lists!$L$6,IF(COUNTIFS('Section 3'!$D$16:$D$25,F118,'Section 3'!$G$16:$G$25,M118)&gt;0,0,1),0)</f>
        <v>0</v>
      </c>
      <c r="Y118" s="50">
        <f>IF(M118=Lists!$L$8,IF(COUNTIFS('Section 3'!$D$16:$D$25,F118,'Section 3'!$G$16:$G$25,Lists!$J$5)&gt;0,0,1),IF(M118=Lists!$L$10,IF(COUNTIFS('Section 3'!$D$16:$D$25,F118,'Section 3'!$G$16:$G$25,Lists!$J$6)&gt;0,0,1),IF(M118=Lists!$L$5,IF(COUNTIFS('Section 3'!$D$16:$D$25,F118,'Section 3'!$G$16:$G$25,Lists!$J$3)&gt;0,0,1),0)))</f>
        <v>0</v>
      </c>
      <c r="Z118" s="50">
        <f t="shared" si="8"/>
        <v>0</v>
      </c>
      <c r="AA118" s="44">
        <f t="shared" si="9"/>
        <v>0</v>
      </c>
      <c r="AB118" s="44">
        <f t="shared" si="10"/>
        <v>0</v>
      </c>
      <c r="AC118" s="26"/>
      <c r="AD118" s="26"/>
      <c r="AE118" s="26"/>
      <c r="AF118" s="26"/>
      <c r="AG118" s="26"/>
      <c r="AH118" s="26"/>
      <c r="AI118" s="26"/>
      <c r="AJ118" s="26"/>
      <c r="AK118" s="26"/>
      <c r="AL118" s="26"/>
      <c r="AM118" s="26"/>
      <c r="AN118" s="26"/>
      <c r="AO118" s="26"/>
      <c r="AP118" s="26"/>
    </row>
    <row r="119" spans="1:42" s="8" customFormat="1" x14ac:dyDescent="0.35">
      <c r="A119" s="44"/>
      <c r="B119" s="28"/>
      <c r="C119" s="155" t="str">
        <f>IF(F119=0,"",MAX($C$16:C118)+1)</f>
        <v/>
      </c>
      <c r="D119" s="46"/>
      <c r="E119" s="184"/>
      <c r="F119" s="185"/>
      <c r="G119" s="186"/>
      <c r="H119" s="185"/>
      <c r="I119" s="185"/>
      <c r="J119" s="185"/>
      <c r="K119" s="187" t="s">
        <v>369</v>
      </c>
      <c r="L119" s="185"/>
      <c r="M119" s="185"/>
      <c r="N119" s="167"/>
      <c r="O119" s="21"/>
      <c r="Q119" s="57" t="str">
        <f t="shared" ca="1" si="11"/>
        <v/>
      </c>
      <c r="S119" s="50" t="str">
        <f t="shared" si="12"/>
        <v>N</v>
      </c>
      <c r="T119" s="50">
        <f t="shared" ca="1" si="13"/>
        <v>0</v>
      </c>
      <c r="U119" s="50">
        <f>IF(C119="",0,IF(OR(D119=0,E119=0,F119=0,G119=0,H119=0,I119=0,K119=0,K119="",L119=0,M119=0,AND(OR(L119=Lists!$K$3,L119=Lists!$K$4),J119=0),AND(L119=Lists!$K$4,OR(M119=Lists!$M$5,M119=Lists!$M$6,M119=Lists!$M$7,M119=Lists!$M$8,M119=Lists!$M$10),N119=0)),1,0))</f>
        <v>0</v>
      </c>
      <c r="V119" s="50">
        <f>IF(AND(OR(M119=Lists!$M$9,L119&lt;&gt;Lists!$K$4),N119&lt;&gt;""),1,0)</f>
        <v>0</v>
      </c>
      <c r="W119" s="50">
        <f>IF(E119=0,0,IF(COUNTIF(Lists!$B$3:$B$203,E119)&gt;0,0,1))</f>
        <v>0</v>
      </c>
      <c r="X119" s="50">
        <f>IF(M119=Lists!$L$6,IF(COUNTIFS('Section 3'!$D$16:$D$25,F119,'Section 3'!$G$16:$G$25,M119)&gt;0,0,1),0)</f>
        <v>0</v>
      </c>
      <c r="Y119" s="50">
        <f>IF(M119=Lists!$L$8,IF(COUNTIFS('Section 3'!$D$16:$D$25,F119,'Section 3'!$G$16:$G$25,Lists!$J$5)&gt;0,0,1),IF(M119=Lists!$L$10,IF(COUNTIFS('Section 3'!$D$16:$D$25,F119,'Section 3'!$G$16:$G$25,Lists!$J$6)&gt;0,0,1),IF(M119=Lists!$L$5,IF(COUNTIFS('Section 3'!$D$16:$D$25,F119,'Section 3'!$G$16:$G$25,Lists!$J$3)&gt;0,0,1),0)))</f>
        <v>0</v>
      </c>
      <c r="Z119" s="50">
        <f t="shared" si="8"/>
        <v>0</v>
      </c>
      <c r="AA119" s="44">
        <f t="shared" si="9"/>
        <v>0</v>
      </c>
      <c r="AB119" s="44">
        <f t="shared" si="10"/>
        <v>0</v>
      </c>
      <c r="AC119" s="26"/>
      <c r="AD119" s="26"/>
      <c r="AE119" s="26"/>
      <c r="AF119" s="26"/>
      <c r="AG119" s="26"/>
      <c r="AH119" s="26"/>
      <c r="AI119" s="26"/>
      <c r="AJ119" s="26"/>
      <c r="AK119" s="26"/>
      <c r="AL119" s="26"/>
      <c r="AM119" s="26"/>
      <c r="AN119" s="26"/>
      <c r="AO119" s="26"/>
      <c r="AP119" s="26"/>
    </row>
    <row r="120" spans="1:42" s="8" customFormat="1" x14ac:dyDescent="0.35">
      <c r="A120" s="44"/>
      <c r="B120" s="28"/>
      <c r="C120" s="155" t="str">
        <f>IF(F120=0,"",MAX($C$16:C119)+1)</f>
        <v/>
      </c>
      <c r="D120" s="46"/>
      <c r="E120" s="184"/>
      <c r="F120" s="185"/>
      <c r="G120" s="186"/>
      <c r="H120" s="185"/>
      <c r="I120" s="185"/>
      <c r="J120" s="185"/>
      <c r="K120" s="187" t="s">
        <v>369</v>
      </c>
      <c r="L120" s="185"/>
      <c r="M120" s="185"/>
      <c r="N120" s="167"/>
      <c r="O120" s="21"/>
      <c r="Q120" s="57" t="str">
        <f t="shared" ca="1" si="11"/>
        <v/>
      </c>
      <c r="S120" s="50" t="str">
        <f t="shared" si="12"/>
        <v>N</v>
      </c>
      <c r="T120" s="50">
        <f t="shared" ca="1" si="13"/>
        <v>0</v>
      </c>
      <c r="U120" s="50">
        <f>IF(C120="",0,IF(OR(D120=0,E120=0,F120=0,G120=0,H120=0,I120=0,K120=0,K120="",L120=0,M120=0,AND(OR(L120=Lists!$K$3,L120=Lists!$K$4),J120=0),AND(L120=Lists!$K$4,OR(M120=Lists!$M$5,M120=Lists!$M$6,M120=Lists!$M$7,M120=Lists!$M$8,M120=Lists!$M$10),N120=0)),1,0))</f>
        <v>0</v>
      </c>
      <c r="V120" s="50">
        <f>IF(AND(OR(M120=Lists!$M$9,L120&lt;&gt;Lists!$K$4),N120&lt;&gt;""),1,0)</f>
        <v>0</v>
      </c>
      <c r="W120" s="50">
        <f>IF(E120=0,0,IF(COUNTIF(Lists!$B$3:$B$203,E120)&gt;0,0,1))</f>
        <v>0</v>
      </c>
      <c r="X120" s="50">
        <f>IF(M120=Lists!$L$6,IF(COUNTIFS('Section 3'!$D$16:$D$25,F120,'Section 3'!$G$16:$G$25,M120)&gt;0,0,1),0)</f>
        <v>0</v>
      </c>
      <c r="Y120" s="50">
        <f>IF(M120=Lists!$L$8,IF(COUNTIFS('Section 3'!$D$16:$D$25,F120,'Section 3'!$G$16:$G$25,Lists!$J$5)&gt;0,0,1),IF(M120=Lists!$L$10,IF(COUNTIFS('Section 3'!$D$16:$D$25,F120,'Section 3'!$G$16:$G$25,Lists!$J$6)&gt;0,0,1),IF(M120=Lists!$L$5,IF(COUNTIFS('Section 3'!$D$16:$D$25,F120,'Section 3'!$G$16:$G$25,Lists!$J$3)&gt;0,0,1),0)))</f>
        <v>0</v>
      </c>
      <c r="Z120" s="50">
        <f t="shared" si="8"/>
        <v>0</v>
      </c>
      <c r="AA120" s="44">
        <f t="shared" si="9"/>
        <v>0</v>
      </c>
      <c r="AB120" s="44">
        <f t="shared" si="10"/>
        <v>0</v>
      </c>
      <c r="AC120" s="26"/>
      <c r="AD120" s="26"/>
      <c r="AE120" s="26"/>
      <c r="AF120" s="26"/>
      <c r="AG120" s="26"/>
      <c r="AH120" s="26"/>
      <c r="AI120" s="26"/>
      <c r="AJ120" s="26"/>
      <c r="AK120" s="26"/>
      <c r="AL120" s="26"/>
      <c r="AM120" s="26"/>
      <c r="AN120" s="26"/>
      <c r="AO120" s="26"/>
      <c r="AP120" s="26"/>
    </row>
    <row r="121" spans="1:42" s="8" customFormat="1" x14ac:dyDescent="0.35">
      <c r="A121" s="44"/>
      <c r="B121" s="28"/>
      <c r="C121" s="155" t="str">
        <f>IF(F121=0,"",MAX($C$16:C120)+1)</f>
        <v/>
      </c>
      <c r="D121" s="46"/>
      <c r="E121" s="184"/>
      <c r="F121" s="185"/>
      <c r="G121" s="186"/>
      <c r="H121" s="185"/>
      <c r="I121" s="185"/>
      <c r="J121" s="185"/>
      <c r="K121" s="187" t="s">
        <v>369</v>
      </c>
      <c r="L121" s="185"/>
      <c r="M121" s="185"/>
      <c r="N121" s="167"/>
      <c r="O121" s="21"/>
      <c r="Q121" s="57" t="str">
        <f t="shared" ca="1" si="11"/>
        <v/>
      </c>
      <c r="S121" s="50" t="str">
        <f t="shared" si="12"/>
        <v>N</v>
      </c>
      <c r="T121" s="50">
        <f t="shared" ca="1" si="13"/>
        <v>0</v>
      </c>
      <c r="U121" s="50">
        <f>IF(C121="",0,IF(OR(D121=0,E121=0,F121=0,G121=0,H121=0,I121=0,K121=0,K121="",L121=0,M121=0,AND(OR(L121=Lists!$K$3,L121=Lists!$K$4),J121=0),AND(L121=Lists!$K$4,OR(M121=Lists!$M$5,M121=Lists!$M$6,M121=Lists!$M$7,M121=Lists!$M$8,M121=Lists!$M$10),N121=0)),1,0))</f>
        <v>0</v>
      </c>
      <c r="V121" s="50">
        <f>IF(AND(OR(M121=Lists!$M$9,L121&lt;&gt;Lists!$K$4),N121&lt;&gt;""),1,0)</f>
        <v>0</v>
      </c>
      <c r="W121" s="50">
        <f>IF(E121=0,0,IF(COUNTIF(Lists!$B$3:$B$203,E121)&gt;0,0,1))</f>
        <v>0</v>
      </c>
      <c r="X121" s="50">
        <f>IF(M121=Lists!$L$6,IF(COUNTIFS('Section 3'!$D$16:$D$25,F121,'Section 3'!$G$16:$G$25,M121)&gt;0,0,1),0)</f>
        <v>0</v>
      </c>
      <c r="Y121" s="50">
        <f>IF(M121=Lists!$L$8,IF(COUNTIFS('Section 3'!$D$16:$D$25,F121,'Section 3'!$G$16:$G$25,Lists!$J$5)&gt;0,0,1),IF(M121=Lists!$L$10,IF(COUNTIFS('Section 3'!$D$16:$D$25,F121,'Section 3'!$G$16:$G$25,Lists!$J$6)&gt;0,0,1),IF(M121=Lists!$L$5,IF(COUNTIFS('Section 3'!$D$16:$D$25,F121,'Section 3'!$G$16:$G$25,Lists!$J$3)&gt;0,0,1),0)))</f>
        <v>0</v>
      </c>
      <c r="Z121" s="50">
        <f t="shared" si="8"/>
        <v>0</v>
      </c>
      <c r="AA121" s="44">
        <f t="shared" si="9"/>
        <v>0</v>
      </c>
      <c r="AB121" s="44">
        <f t="shared" si="10"/>
        <v>0</v>
      </c>
      <c r="AC121" s="26"/>
      <c r="AD121" s="26"/>
      <c r="AE121" s="26"/>
      <c r="AF121" s="26"/>
      <c r="AG121" s="26"/>
      <c r="AH121" s="26"/>
      <c r="AI121" s="26"/>
      <c r="AJ121" s="26"/>
      <c r="AK121" s="26"/>
      <c r="AL121" s="26"/>
      <c r="AM121" s="26"/>
      <c r="AN121" s="26"/>
      <c r="AO121" s="26"/>
      <c r="AP121" s="26"/>
    </row>
    <row r="122" spans="1:42" s="8" customFormat="1" x14ac:dyDescent="0.35">
      <c r="A122" s="44"/>
      <c r="B122" s="28"/>
      <c r="C122" s="155" t="str">
        <f>IF(F122=0,"",MAX($C$16:C121)+1)</f>
        <v/>
      </c>
      <c r="D122" s="46"/>
      <c r="E122" s="184"/>
      <c r="F122" s="185"/>
      <c r="G122" s="186"/>
      <c r="H122" s="185"/>
      <c r="I122" s="185"/>
      <c r="J122" s="185"/>
      <c r="K122" s="187" t="s">
        <v>369</v>
      </c>
      <c r="L122" s="185"/>
      <c r="M122" s="185"/>
      <c r="N122" s="167"/>
      <c r="O122" s="21"/>
      <c r="Q122" s="57" t="str">
        <f t="shared" ca="1" si="11"/>
        <v/>
      </c>
      <c r="S122" s="50" t="str">
        <f t="shared" si="12"/>
        <v>N</v>
      </c>
      <c r="T122" s="50">
        <f t="shared" ca="1" si="13"/>
        <v>0</v>
      </c>
      <c r="U122" s="50">
        <f>IF(C122="",0,IF(OR(D122=0,E122=0,F122=0,G122=0,H122=0,I122=0,K122=0,K122="",L122=0,M122=0,AND(OR(L122=Lists!$K$3,L122=Lists!$K$4),J122=0),AND(L122=Lists!$K$4,OR(M122=Lists!$M$5,M122=Lists!$M$6,M122=Lists!$M$7,M122=Lists!$M$8,M122=Lists!$M$10),N122=0)),1,0))</f>
        <v>0</v>
      </c>
      <c r="V122" s="50">
        <f>IF(AND(OR(M122=Lists!$M$9,L122&lt;&gt;Lists!$K$4),N122&lt;&gt;""),1,0)</f>
        <v>0</v>
      </c>
      <c r="W122" s="50">
        <f>IF(E122=0,0,IF(COUNTIF(Lists!$B$3:$B$203,E122)&gt;0,0,1))</f>
        <v>0</v>
      </c>
      <c r="X122" s="50">
        <f>IF(M122=Lists!$L$6,IF(COUNTIFS('Section 3'!$D$16:$D$25,F122,'Section 3'!$G$16:$G$25,M122)&gt;0,0,1),0)</f>
        <v>0</v>
      </c>
      <c r="Y122" s="50">
        <f>IF(M122=Lists!$L$8,IF(COUNTIFS('Section 3'!$D$16:$D$25,F122,'Section 3'!$G$16:$G$25,Lists!$J$5)&gt;0,0,1),IF(M122=Lists!$L$10,IF(COUNTIFS('Section 3'!$D$16:$D$25,F122,'Section 3'!$G$16:$G$25,Lists!$J$6)&gt;0,0,1),IF(M122=Lists!$L$5,IF(COUNTIFS('Section 3'!$D$16:$D$25,F122,'Section 3'!$G$16:$G$25,Lists!$J$3)&gt;0,0,1),0)))</f>
        <v>0</v>
      </c>
      <c r="Z122" s="50">
        <f t="shared" si="8"/>
        <v>0</v>
      </c>
      <c r="AA122" s="44">
        <f t="shared" si="9"/>
        <v>0</v>
      </c>
      <c r="AB122" s="44">
        <f t="shared" si="10"/>
        <v>0</v>
      </c>
      <c r="AC122" s="26"/>
      <c r="AD122" s="26"/>
      <c r="AE122" s="26"/>
      <c r="AF122" s="26"/>
      <c r="AG122" s="26"/>
      <c r="AH122" s="26"/>
      <c r="AI122" s="26"/>
      <c r="AJ122" s="26"/>
      <c r="AK122" s="26"/>
      <c r="AL122" s="26"/>
      <c r="AM122" s="26"/>
      <c r="AN122" s="26"/>
      <c r="AO122" s="26"/>
      <c r="AP122" s="26"/>
    </row>
    <row r="123" spans="1:42" s="8" customFormat="1" x14ac:dyDescent="0.35">
      <c r="A123" s="44"/>
      <c r="B123" s="28"/>
      <c r="C123" s="155" t="str">
        <f>IF(F123=0,"",MAX($C$16:C122)+1)</f>
        <v/>
      </c>
      <c r="D123" s="46"/>
      <c r="E123" s="184"/>
      <c r="F123" s="185"/>
      <c r="G123" s="186"/>
      <c r="H123" s="185"/>
      <c r="I123" s="185"/>
      <c r="J123" s="185"/>
      <c r="K123" s="187" t="s">
        <v>369</v>
      </c>
      <c r="L123" s="185"/>
      <c r="M123" s="185"/>
      <c r="N123" s="167"/>
      <c r="O123" s="21"/>
      <c r="Q123" s="57" t="str">
        <f t="shared" ca="1" si="11"/>
        <v/>
      </c>
      <c r="S123" s="50" t="str">
        <f t="shared" si="12"/>
        <v>N</v>
      </c>
      <c r="T123" s="50">
        <f t="shared" ca="1" si="13"/>
        <v>0</v>
      </c>
      <c r="U123" s="50">
        <f>IF(C123="",0,IF(OR(D123=0,E123=0,F123=0,G123=0,H123=0,I123=0,K123=0,K123="",L123=0,M123=0,AND(OR(L123=Lists!$K$3,L123=Lists!$K$4),J123=0),AND(L123=Lists!$K$4,OR(M123=Lists!$M$5,M123=Lists!$M$6,M123=Lists!$M$7,M123=Lists!$M$8,M123=Lists!$M$10),N123=0)),1,0))</f>
        <v>0</v>
      </c>
      <c r="V123" s="50">
        <f>IF(AND(OR(M123=Lists!$M$9,L123&lt;&gt;Lists!$K$4),N123&lt;&gt;""),1,0)</f>
        <v>0</v>
      </c>
      <c r="W123" s="50">
        <f>IF(E123=0,0,IF(COUNTIF(Lists!$B$3:$B$203,E123)&gt;0,0,1))</f>
        <v>0</v>
      </c>
      <c r="X123" s="50">
        <f>IF(M123=Lists!$L$6,IF(COUNTIFS('Section 3'!$D$16:$D$25,F123,'Section 3'!$G$16:$G$25,M123)&gt;0,0,1),0)</f>
        <v>0</v>
      </c>
      <c r="Y123" s="50">
        <f>IF(M123=Lists!$L$8,IF(COUNTIFS('Section 3'!$D$16:$D$25,F123,'Section 3'!$G$16:$G$25,Lists!$J$5)&gt;0,0,1),IF(M123=Lists!$L$10,IF(COUNTIFS('Section 3'!$D$16:$D$25,F123,'Section 3'!$G$16:$G$25,Lists!$J$6)&gt;0,0,1),IF(M123=Lists!$L$5,IF(COUNTIFS('Section 3'!$D$16:$D$25,F123,'Section 3'!$G$16:$G$25,Lists!$J$3)&gt;0,0,1),0)))</f>
        <v>0</v>
      </c>
      <c r="Z123" s="50">
        <f t="shared" si="8"/>
        <v>0</v>
      </c>
      <c r="AA123" s="44">
        <f t="shared" si="9"/>
        <v>0</v>
      </c>
      <c r="AB123" s="44">
        <f t="shared" si="10"/>
        <v>0</v>
      </c>
      <c r="AC123" s="26"/>
      <c r="AD123" s="26"/>
      <c r="AE123" s="26"/>
      <c r="AF123" s="26"/>
      <c r="AG123" s="26"/>
      <c r="AH123" s="26"/>
      <c r="AI123" s="26"/>
      <c r="AJ123" s="26"/>
      <c r="AK123" s="26"/>
      <c r="AL123" s="26"/>
      <c r="AM123" s="26"/>
      <c r="AN123" s="26"/>
      <c r="AO123" s="26"/>
      <c r="AP123" s="26"/>
    </row>
    <row r="124" spans="1:42" s="8" customFormat="1" x14ac:dyDescent="0.35">
      <c r="A124" s="44"/>
      <c r="B124" s="28"/>
      <c r="C124" s="155" t="str">
        <f>IF(F124=0,"",MAX($C$16:C123)+1)</f>
        <v/>
      </c>
      <c r="D124" s="46"/>
      <c r="E124" s="184"/>
      <c r="F124" s="185"/>
      <c r="G124" s="186"/>
      <c r="H124" s="185"/>
      <c r="I124" s="185"/>
      <c r="J124" s="185"/>
      <c r="K124" s="187" t="s">
        <v>369</v>
      </c>
      <c r="L124" s="185"/>
      <c r="M124" s="185"/>
      <c r="N124" s="167"/>
      <c r="O124" s="21"/>
      <c r="Q124" s="57" t="str">
        <f t="shared" ca="1" si="11"/>
        <v/>
      </c>
      <c r="S124" s="50" t="str">
        <f t="shared" si="12"/>
        <v>N</v>
      </c>
      <c r="T124" s="50">
        <f t="shared" ca="1" si="13"/>
        <v>0</v>
      </c>
      <c r="U124" s="50">
        <f>IF(C124="",0,IF(OR(D124=0,E124=0,F124=0,G124=0,H124=0,I124=0,K124=0,K124="",L124=0,M124=0,AND(OR(L124=Lists!$K$3,L124=Lists!$K$4),J124=0),AND(L124=Lists!$K$4,OR(M124=Lists!$M$5,M124=Lists!$M$6,M124=Lists!$M$7,M124=Lists!$M$8,M124=Lists!$M$10),N124=0)),1,0))</f>
        <v>0</v>
      </c>
      <c r="V124" s="50">
        <f>IF(AND(OR(M124=Lists!$M$9,L124&lt;&gt;Lists!$K$4),N124&lt;&gt;""),1,0)</f>
        <v>0</v>
      </c>
      <c r="W124" s="50">
        <f>IF(E124=0,0,IF(COUNTIF(Lists!$B$3:$B$203,E124)&gt;0,0,1))</f>
        <v>0</v>
      </c>
      <c r="X124" s="50">
        <f>IF(M124=Lists!$L$6,IF(COUNTIFS('Section 3'!$D$16:$D$25,F124,'Section 3'!$G$16:$G$25,M124)&gt;0,0,1),0)</f>
        <v>0</v>
      </c>
      <c r="Y124" s="50">
        <f>IF(M124=Lists!$L$8,IF(COUNTIFS('Section 3'!$D$16:$D$25,F124,'Section 3'!$G$16:$G$25,Lists!$J$5)&gt;0,0,1),IF(M124=Lists!$L$10,IF(COUNTIFS('Section 3'!$D$16:$D$25,F124,'Section 3'!$G$16:$G$25,Lists!$J$6)&gt;0,0,1),IF(M124=Lists!$L$5,IF(COUNTIFS('Section 3'!$D$16:$D$25,F124,'Section 3'!$G$16:$G$25,Lists!$J$3)&gt;0,0,1),0)))</f>
        <v>0</v>
      </c>
      <c r="Z124" s="50">
        <f t="shared" si="8"/>
        <v>0</v>
      </c>
      <c r="AA124" s="44">
        <f t="shared" si="9"/>
        <v>0</v>
      </c>
      <c r="AB124" s="44">
        <f t="shared" si="10"/>
        <v>0</v>
      </c>
      <c r="AC124" s="26"/>
      <c r="AD124" s="26"/>
      <c r="AE124" s="26"/>
      <c r="AF124" s="26"/>
      <c r="AG124" s="26"/>
      <c r="AH124" s="26"/>
      <c r="AI124" s="26"/>
      <c r="AJ124" s="26"/>
      <c r="AK124" s="26"/>
      <c r="AL124" s="26"/>
      <c r="AM124" s="26"/>
      <c r="AN124" s="26"/>
      <c r="AO124" s="26"/>
      <c r="AP124" s="26"/>
    </row>
    <row r="125" spans="1:42" s="8" customFormat="1" x14ac:dyDescent="0.35">
      <c r="A125" s="44"/>
      <c r="B125" s="28"/>
      <c r="C125" s="155" t="str">
        <f>IF(F125=0,"",MAX($C$16:C124)+1)</f>
        <v/>
      </c>
      <c r="D125" s="46"/>
      <c r="E125" s="184"/>
      <c r="F125" s="185"/>
      <c r="G125" s="186"/>
      <c r="H125" s="185"/>
      <c r="I125" s="185"/>
      <c r="J125" s="185"/>
      <c r="K125" s="187" t="s">
        <v>369</v>
      </c>
      <c r="L125" s="185"/>
      <c r="M125" s="185"/>
      <c r="N125" s="167"/>
      <c r="O125" s="21"/>
      <c r="Q125" s="57" t="str">
        <f t="shared" ca="1" si="11"/>
        <v/>
      </c>
      <c r="S125" s="50" t="str">
        <f t="shared" si="12"/>
        <v>N</v>
      </c>
      <c r="T125" s="50">
        <f t="shared" ca="1" si="13"/>
        <v>0</v>
      </c>
      <c r="U125" s="50">
        <f>IF(C125="",0,IF(OR(D125=0,E125=0,F125=0,G125=0,H125=0,I125=0,K125=0,K125="",L125=0,M125=0,AND(OR(L125=Lists!$K$3,L125=Lists!$K$4),J125=0),AND(L125=Lists!$K$4,OR(M125=Lists!$M$5,M125=Lists!$M$6,M125=Lists!$M$7,M125=Lists!$M$8,M125=Lists!$M$10),N125=0)),1,0))</f>
        <v>0</v>
      </c>
      <c r="V125" s="50">
        <f>IF(AND(OR(M125=Lists!$M$9,L125&lt;&gt;Lists!$K$4),N125&lt;&gt;""),1,0)</f>
        <v>0</v>
      </c>
      <c r="W125" s="50">
        <f>IF(E125=0,0,IF(COUNTIF(Lists!$B$3:$B$203,E125)&gt;0,0,1))</f>
        <v>0</v>
      </c>
      <c r="X125" s="50">
        <f>IF(M125=Lists!$L$6,IF(COUNTIFS('Section 3'!$D$16:$D$25,F125,'Section 3'!$G$16:$G$25,M125)&gt;0,0,1),0)</f>
        <v>0</v>
      </c>
      <c r="Y125" s="50">
        <f>IF(M125=Lists!$L$8,IF(COUNTIFS('Section 3'!$D$16:$D$25,F125,'Section 3'!$G$16:$G$25,Lists!$J$5)&gt;0,0,1),IF(M125=Lists!$L$10,IF(COUNTIFS('Section 3'!$D$16:$D$25,F125,'Section 3'!$G$16:$G$25,Lists!$J$6)&gt;0,0,1),IF(M125=Lists!$L$5,IF(COUNTIFS('Section 3'!$D$16:$D$25,F125,'Section 3'!$G$16:$G$25,Lists!$J$3)&gt;0,0,1),0)))</f>
        <v>0</v>
      </c>
      <c r="Z125" s="50">
        <f t="shared" si="8"/>
        <v>0</v>
      </c>
      <c r="AA125" s="44">
        <f t="shared" si="9"/>
        <v>0</v>
      </c>
      <c r="AB125" s="44">
        <f t="shared" si="10"/>
        <v>0</v>
      </c>
      <c r="AC125" s="26"/>
      <c r="AD125" s="26"/>
      <c r="AE125" s="26"/>
      <c r="AF125" s="26"/>
      <c r="AG125" s="26"/>
      <c r="AH125" s="26"/>
      <c r="AI125" s="26"/>
      <c r="AJ125" s="26"/>
      <c r="AK125" s="26"/>
      <c r="AL125" s="26"/>
      <c r="AM125" s="26"/>
      <c r="AN125" s="26"/>
      <c r="AO125" s="26"/>
      <c r="AP125" s="26"/>
    </row>
    <row r="126" spans="1:42" s="8" customFormat="1" x14ac:dyDescent="0.35">
      <c r="A126" s="44"/>
      <c r="B126" s="28"/>
      <c r="C126" s="155" t="str">
        <f>IF(F126=0,"",MAX($C$16:C125)+1)</f>
        <v/>
      </c>
      <c r="D126" s="46"/>
      <c r="E126" s="184"/>
      <c r="F126" s="185"/>
      <c r="G126" s="186"/>
      <c r="H126" s="185"/>
      <c r="I126" s="185"/>
      <c r="J126" s="185"/>
      <c r="K126" s="187" t="s">
        <v>369</v>
      </c>
      <c r="L126" s="185"/>
      <c r="M126" s="185"/>
      <c r="N126" s="167"/>
      <c r="O126" s="21"/>
      <c r="Q126" s="57" t="str">
        <f t="shared" ca="1" si="11"/>
        <v/>
      </c>
      <c r="S126" s="50" t="str">
        <f t="shared" si="12"/>
        <v>N</v>
      </c>
      <c r="T126" s="50">
        <f t="shared" ca="1" si="13"/>
        <v>0</v>
      </c>
      <c r="U126" s="50">
        <f>IF(C126="",0,IF(OR(D126=0,E126=0,F126=0,G126=0,H126=0,I126=0,K126=0,K126="",L126=0,M126=0,AND(OR(L126=Lists!$K$3,L126=Lists!$K$4),J126=0),AND(L126=Lists!$K$4,OR(M126=Lists!$M$5,M126=Lists!$M$6,M126=Lists!$M$7,M126=Lists!$M$8,M126=Lists!$M$10),N126=0)),1,0))</f>
        <v>0</v>
      </c>
      <c r="V126" s="50">
        <f>IF(AND(OR(M126=Lists!$M$9,L126&lt;&gt;Lists!$K$4),N126&lt;&gt;""),1,0)</f>
        <v>0</v>
      </c>
      <c r="W126" s="50">
        <f>IF(E126=0,0,IF(COUNTIF(Lists!$B$3:$B$203,E126)&gt;0,0,1))</f>
        <v>0</v>
      </c>
      <c r="X126" s="50">
        <f>IF(M126=Lists!$L$6,IF(COUNTIFS('Section 3'!$D$16:$D$25,F126,'Section 3'!$G$16:$G$25,M126)&gt;0,0,1),0)</f>
        <v>0</v>
      </c>
      <c r="Y126" s="50">
        <f>IF(M126=Lists!$L$8,IF(COUNTIFS('Section 3'!$D$16:$D$25,F126,'Section 3'!$G$16:$G$25,Lists!$J$5)&gt;0,0,1),IF(M126=Lists!$L$10,IF(COUNTIFS('Section 3'!$D$16:$D$25,F126,'Section 3'!$G$16:$G$25,Lists!$J$6)&gt;0,0,1),IF(M126=Lists!$L$5,IF(COUNTIFS('Section 3'!$D$16:$D$25,F126,'Section 3'!$G$16:$G$25,Lists!$J$3)&gt;0,0,1),0)))</f>
        <v>0</v>
      </c>
      <c r="Z126" s="50">
        <f t="shared" si="8"/>
        <v>0</v>
      </c>
      <c r="AA126" s="44">
        <f t="shared" si="9"/>
        <v>0</v>
      </c>
      <c r="AB126" s="44">
        <f t="shared" si="10"/>
        <v>0</v>
      </c>
      <c r="AC126" s="26"/>
      <c r="AD126" s="26"/>
      <c r="AE126" s="26"/>
      <c r="AF126" s="26"/>
      <c r="AG126" s="26"/>
      <c r="AH126" s="26"/>
      <c r="AI126" s="26"/>
      <c r="AJ126" s="26"/>
      <c r="AK126" s="26"/>
      <c r="AL126" s="26"/>
      <c r="AM126" s="26"/>
      <c r="AN126" s="26"/>
      <c r="AO126" s="26"/>
      <c r="AP126" s="26"/>
    </row>
    <row r="127" spans="1:42" s="8" customFormat="1" x14ac:dyDescent="0.35">
      <c r="A127" s="44"/>
      <c r="B127" s="28"/>
      <c r="C127" s="155" t="str">
        <f>IF(F127=0,"",MAX($C$16:C126)+1)</f>
        <v/>
      </c>
      <c r="D127" s="46"/>
      <c r="E127" s="184"/>
      <c r="F127" s="185"/>
      <c r="G127" s="186"/>
      <c r="H127" s="185"/>
      <c r="I127" s="185"/>
      <c r="J127" s="185"/>
      <c r="K127" s="187" t="s">
        <v>369</v>
      </c>
      <c r="L127" s="185"/>
      <c r="M127" s="185"/>
      <c r="N127" s="167"/>
      <c r="O127" s="21"/>
      <c r="Q127" s="57" t="str">
        <f t="shared" ca="1" si="11"/>
        <v/>
      </c>
      <c r="S127" s="50" t="str">
        <f t="shared" si="12"/>
        <v>N</v>
      </c>
      <c r="T127" s="50">
        <f t="shared" ca="1" si="13"/>
        <v>0</v>
      </c>
      <c r="U127" s="50">
        <f>IF(C127="",0,IF(OR(D127=0,E127=0,F127=0,G127=0,H127=0,I127=0,K127=0,K127="",L127=0,M127=0,AND(OR(L127=Lists!$K$3,L127=Lists!$K$4),J127=0),AND(L127=Lists!$K$4,OR(M127=Lists!$M$5,M127=Lists!$M$6,M127=Lists!$M$7,M127=Lists!$M$8,M127=Lists!$M$10),N127=0)),1,0))</f>
        <v>0</v>
      </c>
      <c r="V127" s="50">
        <f>IF(AND(OR(M127=Lists!$M$9,L127&lt;&gt;Lists!$K$4),N127&lt;&gt;""),1,0)</f>
        <v>0</v>
      </c>
      <c r="W127" s="50">
        <f>IF(E127=0,0,IF(COUNTIF(Lists!$B$3:$B$203,E127)&gt;0,0,1))</f>
        <v>0</v>
      </c>
      <c r="X127" s="50">
        <f>IF(M127=Lists!$L$6,IF(COUNTIFS('Section 3'!$D$16:$D$25,F127,'Section 3'!$G$16:$G$25,M127)&gt;0,0,1),0)</f>
        <v>0</v>
      </c>
      <c r="Y127" s="50">
        <f>IF(M127=Lists!$L$8,IF(COUNTIFS('Section 3'!$D$16:$D$25,F127,'Section 3'!$G$16:$G$25,Lists!$J$5)&gt;0,0,1),IF(M127=Lists!$L$10,IF(COUNTIFS('Section 3'!$D$16:$D$25,F127,'Section 3'!$G$16:$G$25,Lists!$J$6)&gt;0,0,1),IF(M127=Lists!$L$5,IF(COUNTIFS('Section 3'!$D$16:$D$25,F127,'Section 3'!$G$16:$G$25,Lists!$J$3)&gt;0,0,1),0)))</f>
        <v>0</v>
      </c>
      <c r="Z127" s="50">
        <f t="shared" si="8"/>
        <v>0</v>
      </c>
      <c r="AA127" s="44">
        <f t="shared" si="9"/>
        <v>0</v>
      </c>
      <c r="AB127" s="44">
        <f t="shared" si="10"/>
        <v>0</v>
      </c>
      <c r="AC127" s="26"/>
      <c r="AD127" s="26"/>
      <c r="AE127" s="26"/>
      <c r="AF127" s="26"/>
      <c r="AG127" s="26"/>
      <c r="AH127" s="26"/>
      <c r="AI127" s="26"/>
      <c r="AJ127" s="26"/>
      <c r="AK127" s="26"/>
      <c r="AL127" s="26"/>
      <c r="AM127" s="26"/>
      <c r="AN127" s="26"/>
      <c r="AO127" s="26"/>
      <c r="AP127" s="26"/>
    </row>
    <row r="128" spans="1:42" s="8" customFormat="1" x14ac:dyDescent="0.35">
      <c r="A128" s="44"/>
      <c r="B128" s="28"/>
      <c r="C128" s="155" t="str">
        <f>IF(F128=0,"",MAX($C$16:C127)+1)</f>
        <v/>
      </c>
      <c r="D128" s="46"/>
      <c r="E128" s="184"/>
      <c r="F128" s="185"/>
      <c r="G128" s="186"/>
      <c r="H128" s="185"/>
      <c r="I128" s="185"/>
      <c r="J128" s="185"/>
      <c r="K128" s="187" t="s">
        <v>369</v>
      </c>
      <c r="L128" s="185"/>
      <c r="M128" s="185"/>
      <c r="N128" s="167"/>
      <c r="O128" s="21"/>
      <c r="Q128" s="57" t="str">
        <f t="shared" ca="1" si="11"/>
        <v/>
      </c>
      <c r="S128" s="50" t="str">
        <f t="shared" si="12"/>
        <v>N</v>
      </c>
      <c r="T128" s="50">
        <f t="shared" ca="1" si="13"/>
        <v>0</v>
      </c>
      <c r="U128" s="50">
        <f>IF(C128="",0,IF(OR(D128=0,E128=0,F128=0,G128=0,H128=0,I128=0,K128=0,K128="",L128=0,M128=0,AND(OR(L128=Lists!$K$3,L128=Lists!$K$4),J128=0),AND(L128=Lists!$K$4,OR(M128=Lists!$M$5,M128=Lists!$M$6,M128=Lists!$M$7,M128=Lists!$M$8,M128=Lists!$M$10),N128=0)),1,0))</f>
        <v>0</v>
      </c>
      <c r="V128" s="50">
        <f>IF(AND(OR(M128=Lists!$M$9,L128&lt;&gt;Lists!$K$4),N128&lt;&gt;""),1,0)</f>
        <v>0</v>
      </c>
      <c r="W128" s="50">
        <f>IF(E128=0,0,IF(COUNTIF(Lists!$B$3:$B$203,E128)&gt;0,0,1))</f>
        <v>0</v>
      </c>
      <c r="X128" s="50">
        <f>IF(M128=Lists!$L$6,IF(COUNTIFS('Section 3'!$D$16:$D$25,F128,'Section 3'!$G$16:$G$25,M128)&gt;0,0,1),0)</f>
        <v>0</v>
      </c>
      <c r="Y128" s="50">
        <f>IF(M128=Lists!$L$8,IF(COUNTIFS('Section 3'!$D$16:$D$25,F128,'Section 3'!$G$16:$G$25,Lists!$J$5)&gt;0,0,1),IF(M128=Lists!$L$10,IF(COUNTIFS('Section 3'!$D$16:$D$25,F128,'Section 3'!$G$16:$G$25,Lists!$J$6)&gt;0,0,1),IF(M128=Lists!$L$5,IF(COUNTIFS('Section 3'!$D$16:$D$25,F128,'Section 3'!$G$16:$G$25,Lists!$J$3)&gt;0,0,1),0)))</f>
        <v>0</v>
      </c>
      <c r="Z128" s="50">
        <f t="shared" si="8"/>
        <v>0</v>
      </c>
      <c r="AA128" s="44">
        <f t="shared" si="9"/>
        <v>0</v>
      </c>
      <c r="AB128" s="44">
        <f t="shared" si="10"/>
        <v>0</v>
      </c>
      <c r="AC128" s="26"/>
      <c r="AD128" s="26"/>
      <c r="AE128" s="26"/>
      <c r="AF128" s="26"/>
      <c r="AG128" s="26"/>
      <c r="AH128" s="26"/>
      <c r="AI128" s="26"/>
      <c r="AJ128" s="26"/>
      <c r="AK128" s="26"/>
      <c r="AL128" s="26"/>
      <c r="AM128" s="26"/>
      <c r="AN128" s="26"/>
      <c r="AO128" s="26"/>
      <c r="AP128" s="26"/>
    </row>
    <row r="129" spans="1:42" s="8" customFormat="1" x14ac:dyDescent="0.35">
      <c r="A129" s="44"/>
      <c r="B129" s="28"/>
      <c r="C129" s="155" t="str">
        <f>IF(F129=0,"",MAX($C$16:C128)+1)</f>
        <v/>
      </c>
      <c r="D129" s="46"/>
      <c r="E129" s="184"/>
      <c r="F129" s="185"/>
      <c r="G129" s="186"/>
      <c r="H129" s="185"/>
      <c r="I129" s="185"/>
      <c r="J129" s="185"/>
      <c r="K129" s="187" t="s">
        <v>369</v>
      </c>
      <c r="L129" s="185"/>
      <c r="M129" s="185"/>
      <c r="N129" s="167"/>
      <c r="O129" s="21"/>
      <c r="Q129" s="57" t="str">
        <f t="shared" ca="1" si="11"/>
        <v/>
      </c>
      <c r="S129" s="50" t="str">
        <f t="shared" si="12"/>
        <v>N</v>
      </c>
      <c r="T129" s="50">
        <f t="shared" ca="1" si="13"/>
        <v>0</v>
      </c>
      <c r="U129" s="50">
        <f>IF(C129="",0,IF(OR(D129=0,E129=0,F129=0,G129=0,H129=0,I129=0,K129=0,K129="",L129=0,M129=0,AND(OR(L129=Lists!$K$3,L129=Lists!$K$4),J129=0),AND(L129=Lists!$K$4,OR(M129=Lists!$M$5,M129=Lists!$M$6,M129=Lists!$M$7,M129=Lists!$M$8,M129=Lists!$M$10),N129=0)),1,0))</f>
        <v>0</v>
      </c>
      <c r="V129" s="50">
        <f>IF(AND(OR(M129=Lists!$M$9,L129&lt;&gt;Lists!$K$4),N129&lt;&gt;""),1,0)</f>
        <v>0</v>
      </c>
      <c r="W129" s="50">
        <f>IF(E129=0,0,IF(COUNTIF(Lists!$B$3:$B$203,E129)&gt;0,0,1))</f>
        <v>0</v>
      </c>
      <c r="X129" s="50">
        <f>IF(M129=Lists!$L$6,IF(COUNTIFS('Section 3'!$D$16:$D$25,F129,'Section 3'!$G$16:$G$25,M129)&gt;0,0,1),0)</f>
        <v>0</v>
      </c>
      <c r="Y129" s="50">
        <f>IF(M129=Lists!$L$8,IF(COUNTIFS('Section 3'!$D$16:$D$25,F129,'Section 3'!$G$16:$G$25,Lists!$J$5)&gt;0,0,1),IF(M129=Lists!$L$10,IF(COUNTIFS('Section 3'!$D$16:$D$25,F129,'Section 3'!$G$16:$G$25,Lists!$J$6)&gt;0,0,1),IF(M129=Lists!$L$5,IF(COUNTIFS('Section 3'!$D$16:$D$25,F129,'Section 3'!$G$16:$G$25,Lists!$J$3)&gt;0,0,1),0)))</f>
        <v>0</v>
      </c>
      <c r="Z129" s="50">
        <f t="shared" si="8"/>
        <v>0</v>
      </c>
      <c r="AA129" s="44">
        <f t="shared" si="9"/>
        <v>0</v>
      </c>
      <c r="AB129" s="44">
        <f t="shared" si="10"/>
        <v>0</v>
      </c>
      <c r="AC129" s="26"/>
      <c r="AD129" s="26"/>
      <c r="AE129" s="26"/>
      <c r="AF129" s="26"/>
      <c r="AG129" s="26"/>
      <c r="AH129" s="26"/>
      <c r="AI129" s="26"/>
      <c r="AJ129" s="26"/>
      <c r="AK129" s="26"/>
      <c r="AL129" s="26"/>
      <c r="AM129" s="26"/>
      <c r="AN129" s="26"/>
      <c r="AO129" s="26"/>
      <c r="AP129" s="26"/>
    </row>
    <row r="130" spans="1:42" s="8" customFormat="1" x14ac:dyDescent="0.35">
      <c r="A130" s="44"/>
      <c r="B130" s="28"/>
      <c r="C130" s="155" t="str">
        <f>IF(F130=0,"",MAX($C$16:C129)+1)</f>
        <v/>
      </c>
      <c r="D130" s="46"/>
      <c r="E130" s="184"/>
      <c r="F130" s="185"/>
      <c r="G130" s="186"/>
      <c r="H130" s="185"/>
      <c r="I130" s="185"/>
      <c r="J130" s="185"/>
      <c r="K130" s="187" t="s">
        <v>369</v>
      </c>
      <c r="L130" s="185"/>
      <c r="M130" s="185"/>
      <c r="N130" s="167"/>
      <c r="O130" s="21"/>
      <c r="Q130" s="57" t="str">
        <f t="shared" ca="1" si="11"/>
        <v/>
      </c>
      <c r="S130" s="50" t="str">
        <f t="shared" si="12"/>
        <v>N</v>
      </c>
      <c r="T130" s="50">
        <f t="shared" ca="1" si="13"/>
        <v>0</v>
      </c>
      <c r="U130" s="50">
        <f>IF(C130="",0,IF(OR(D130=0,E130=0,F130=0,G130=0,H130=0,I130=0,K130=0,K130="",L130=0,M130=0,AND(OR(L130=Lists!$K$3,L130=Lists!$K$4),J130=0),AND(L130=Lists!$K$4,OR(M130=Lists!$M$5,M130=Lists!$M$6,M130=Lists!$M$7,M130=Lists!$M$8,M130=Lists!$M$10),N130=0)),1,0))</f>
        <v>0</v>
      </c>
      <c r="V130" s="50">
        <f>IF(AND(OR(M130=Lists!$M$9,L130&lt;&gt;Lists!$K$4),N130&lt;&gt;""),1,0)</f>
        <v>0</v>
      </c>
      <c r="W130" s="50">
        <f>IF(E130=0,0,IF(COUNTIF(Lists!$B$3:$B$203,E130)&gt;0,0,1))</f>
        <v>0</v>
      </c>
      <c r="X130" s="50">
        <f>IF(M130=Lists!$L$6,IF(COUNTIFS('Section 3'!$D$16:$D$25,F130,'Section 3'!$G$16:$G$25,M130)&gt;0,0,1),0)</f>
        <v>0</v>
      </c>
      <c r="Y130" s="50">
        <f>IF(M130=Lists!$L$8,IF(COUNTIFS('Section 3'!$D$16:$D$25,F130,'Section 3'!$G$16:$G$25,Lists!$J$5)&gt;0,0,1),IF(M130=Lists!$L$10,IF(COUNTIFS('Section 3'!$D$16:$D$25,F130,'Section 3'!$G$16:$G$25,Lists!$J$6)&gt;0,0,1),IF(M130=Lists!$L$5,IF(COUNTIFS('Section 3'!$D$16:$D$25,F130,'Section 3'!$G$16:$G$25,Lists!$J$3)&gt;0,0,1),0)))</f>
        <v>0</v>
      </c>
      <c r="Z130" s="50">
        <f t="shared" si="8"/>
        <v>0</v>
      </c>
      <c r="AA130" s="44">
        <f t="shared" si="9"/>
        <v>0</v>
      </c>
      <c r="AB130" s="44">
        <f t="shared" si="10"/>
        <v>0</v>
      </c>
      <c r="AC130" s="26"/>
      <c r="AD130" s="26"/>
      <c r="AE130" s="26"/>
      <c r="AF130" s="26"/>
      <c r="AG130" s="26"/>
      <c r="AH130" s="26"/>
      <c r="AI130" s="26"/>
      <c r="AJ130" s="26"/>
      <c r="AK130" s="26"/>
      <c r="AL130" s="26"/>
      <c r="AM130" s="26"/>
      <c r="AN130" s="26"/>
      <c r="AO130" s="26"/>
      <c r="AP130" s="26"/>
    </row>
    <row r="131" spans="1:42" s="8" customFormat="1" x14ac:dyDescent="0.35">
      <c r="A131" s="44"/>
      <c r="B131" s="28"/>
      <c r="C131" s="155" t="str">
        <f>IF(F131=0,"",MAX($C$16:C130)+1)</f>
        <v/>
      </c>
      <c r="D131" s="46"/>
      <c r="E131" s="184"/>
      <c r="F131" s="185"/>
      <c r="G131" s="186"/>
      <c r="H131" s="185"/>
      <c r="I131" s="185"/>
      <c r="J131" s="185"/>
      <c r="K131" s="187" t="s">
        <v>369</v>
      </c>
      <c r="L131" s="185"/>
      <c r="M131" s="185"/>
      <c r="N131" s="167"/>
      <c r="O131" s="21"/>
      <c r="Q131" s="57" t="str">
        <f t="shared" ca="1" si="11"/>
        <v/>
      </c>
      <c r="S131" s="50" t="str">
        <f t="shared" si="12"/>
        <v>N</v>
      </c>
      <c r="T131" s="50">
        <f t="shared" ca="1" si="13"/>
        <v>0</v>
      </c>
      <c r="U131" s="50">
        <f>IF(C131="",0,IF(OR(D131=0,E131=0,F131=0,G131=0,H131=0,I131=0,K131=0,K131="",L131=0,M131=0,AND(OR(L131=Lists!$K$3,L131=Lists!$K$4),J131=0),AND(L131=Lists!$K$4,OR(M131=Lists!$M$5,M131=Lists!$M$6,M131=Lists!$M$7,M131=Lists!$M$8,M131=Lists!$M$10),N131=0)),1,0))</f>
        <v>0</v>
      </c>
      <c r="V131" s="50">
        <f>IF(AND(OR(M131=Lists!$M$9,L131&lt;&gt;Lists!$K$4),N131&lt;&gt;""),1,0)</f>
        <v>0</v>
      </c>
      <c r="W131" s="50">
        <f>IF(E131=0,0,IF(COUNTIF(Lists!$B$3:$B$203,E131)&gt;0,0,1))</f>
        <v>0</v>
      </c>
      <c r="X131" s="50">
        <f>IF(M131=Lists!$L$6,IF(COUNTIFS('Section 3'!$D$16:$D$25,F131,'Section 3'!$G$16:$G$25,M131)&gt;0,0,1),0)</f>
        <v>0</v>
      </c>
      <c r="Y131" s="50">
        <f>IF(M131=Lists!$L$8,IF(COUNTIFS('Section 3'!$D$16:$D$25,F131,'Section 3'!$G$16:$G$25,Lists!$J$5)&gt;0,0,1),IF(M131=Lists!$L$10,IF(COUNTIFS('Section 3'!$D$16:$D$25,F131,'Section 3'!$G$16:$G$25,Lists!$J$6)&gt;0,0,1),IF(M131=Lists!$L$5,IF(COUNTIFS('Section 3'!$D$16:$D$25,F131,'Section 3'!$G$16:$G$25,Lists!$J$3)&gt;0,0,1),0)))</f>
        <v>0</v>
      </c>
      <c r="Z131" s="50">
        <f t="shared" si="8"/>
        <v>0</v>
      </c>
      <c r="AA131" s="44">
        <f t="shared" si="9"/>
        <v>0</v>
      </c>
      <c r="AB131" s="44">
        <f t="shared" si="10"/>
        <v>0</v>
      </c>
      <c r="AC131" s="26"/>
      <c r="AD131" s="26"/>
      <c r="AE131" s="26"/>
      <c r="AF131" s="26"/>
      <c r="AG131" s="26"/>
      <c r="AH131" s="26"/>
      <c r="AI131" s="26"/>
      <c r="AJ131" s="26"/>
      <c r="AK131" s="26"/>
      <c r="AL131" s="26"/>
      <c r="AM131" s="26"/>
      <c r="AN131" s="26"/>
      <c r="AO131" s="26"/>
      <c r="AP131" s="26"/>
    </row>
    <row r="132" spans="1:42" s="8" customFormat="1" x14ac:dyDescent="0.35">
      <c r="A132" s="44"/>
      <c r="B132" s="28"/>
      <c r="C132" s="155" t="str">
        <f>IF(F132=0,"",MAX($C$16:C131)+1)</f>
        <v/>
      </c>
      <c r="D132" s="46"/>
      <c r="E132" s="184"/>
      <c r="F132" s="185"/>
      <c r="G132" s="186"/>
      <c r="H132" s="185"/>
      <c r="I132" s="185"/>
      <c r="J132" s="185"/>
      <c r="K132" s="187" t="s">
        <v>369</v>
      </c>
      <c r="L132" s="185"/>
      <c r="M132" s="185"/>
      <c r="N132" s="167"/>
      <c r="O132" s="21"/>
      <c r="Q132" s="57" t="str">
        <f t="shared" ca="1" si="11"/>
        <v/>
      </c>
      <c r="S132" s="50" t="str">
        <f t="shared" si="12"/>
        <v>N</v>
      </c>
      <c r="T132" s="50">
        <f t="shared" ca="1" si="13"/>
        <v>0</v>
      </c>
      <c r="U132" s="50">
        <f>IF(C132="",0,IF(OR(D132=0,E132=0,F132=0,G132=0,H132=0,I132=0,K132=0,K132="",L132=0,M132=0,AND(OR(L132=Lists!$K$3,L132=Lists!$K$4),J132=0),AND(L132=Lists!$K$4,OR(M132=Lists!$M$5,M132=Lists!$M$6,M132=Lists!$M$7,M132=Lists!$M$8,M132=Lists!$M$10),N132=0)),1,0))</f>
        <v>0</v>
      </c>
      <c r="V132" s="50">
        <f>IF(AND(OR(M132=Lists!$M$9,L132&lt;&gt;Lists!$K$4),N132&lt;&gt;""),1,0)</f>
        <v>0</v>
      </c>
      <c r="W132" s="50">
        <f>IF(E132=0,0,IF(COUNTIF(Lists!$B$3:$B$203,E132)&gt;0,0,1))</f>
        <v>0</v>
      </c>
      <c r="X132" s="50">
        <f>IF(M132=Lists!$L$6,IF(COUNTIFS('Section 3'!$D$16:$D$25,F132,'Section 3'!$G$16:$G$25,M132)&gt;0,0,1),0)</f>
        <v>0</v>
      </c>
      <c r="Y132" s="50">
        <f>IF(M132=Lists!$L$8,IF(COUNTIFS('Section 3'!$D$16:$D$25,F132,'Section 3'!$G$16:$G$25,Lists!$J$5)&gt;0,0,1),IF(M132=Lists!$L$10,IF(COUNTIFS('Section 3'!$D$16:$D$25,F132,'Section 3'!$G$16:$G$25,Lists!$J$6)&gt;0,0,1),IF(M132=Lists!$L$5,IF(COUNTIFS('Section 3'!$D$16:$D$25,F132,'Section 3'!$G$16:$G$25,Lists!$J$3)&gt;0,0,1),0)))</f>
        <v>0</v>
      </c>
      <c r="Z132" s="50">
        <f t="shared" si="8"/>
        <v>0</v>
      </c>
      <c r="AA132" s="44">
        <f t="shared" si="9"/>
        <v>0</v>
      </c>
      <c r="AB132" s="44">
        <f t="shared" si="10"/>
        <v>0</v>
      </c>
      <c r="AC132" s="26"/>
      <c r="AD132" s="26"/>
      <c r="AE132" s="26"/>
      <c r="AF132" s="26"/>
      <c r="AG132" s="26"/>
      <c r="AH132" s="26"/>
      <c r="AI132" s="26"/>
      <c r="AJ132" s="26"/>
      <c r="AK132" s="26"/>
      <c r="AL132" s="26"/>
      <c r="AM132" s="26"/>
      <c r="AN132" s="26"/>
      <c r="AO132" s="26"/>
      <c r="AP132" s="26"/>
    </row>
    <row r="133" spans="1:42" s="8" customFormat="1" x14ac:dyDescent="0.35">
      <c r="A133" s="44"/>
      <c r="B133" s="28"/>
      <c r="C133" s="155" t="str">
        <f>IF(F133=0,"",MAX($C$16:C132)+1)</f>
        <v/>
      </c>
      <c r="D133" s="46"/>
      <c r="E133" s="184"/>
      <c r="F133" s="185"/>
      <c r="G133" s="186"/>
      <c r="H133" s="185"/>
      <c r="I133" s="185"/>
      <c r="J133" s="185"/>
      <c r="K133" s="187" t="s">
        <v>369</v>
      </c>
      <c r="L133" s="185"/>
      <c r="M133" s="185"/>
      <c r="N133" s="167"/>
      <c r="O133" s="21"/>
      <c r="Q133" s="57" t="str">
        <f t="shared" ca="1" si="11"/>
        <v/>
      </c>
      <c r="S133" s="50" t="str">
        <f t="shared" si="12"/>
        <v>N</v>
      </c>
      <c r="T133" s="50">
        <f t="shared" ca="1" si="13"/>
        <v>0</v>
      </c>
      <c r="U133" s="50">
        <f>IF(C133="",0,IF(OR(D133=0,E133=0,F133=0,G133=0,H133=0,I133=0,K133=0,K133="",L133=0,M133=0,AND(OR(L133=Lists!$K$3,L133=Lists!$K$4),J133=0),AND(L133=Lists!$K$4,OR(M133=Lists!$M$5,M133=Lists!$M$6,M133=Lists!$M$7,M133=Lists!$M$8,M133=Lists!$M$10),N133=0)),1,0))</f>
        <v>0</v>
      </c>
      <c r="V133" s="50">
        <f>IF(AND(OR(M133=Lists!$M$9,L133&lt;&gt;Lists!$K$4),N133&lt;&gt;""),1,0)</f>
        <v>0</v>
      </c>
      <c r="W133" s="50">
        <f>IF(E133=0,0,IF(COUNTIF(Lists!$B$3:$B$203,E133)&gt;0,0,1))</f>
        <v>0</v>
      </c>
      <c r="X133" s="50">
        <f>IF(M133=Lists!$L$6,IF(COUNTIFS('Section 3'!$D$16:$D$25,F133,'Section 3'!$G$16:$G$25,M133)&gt;0,0,1),0)</f>
        <v>0</v>
      </c>
      <c r="Y133" s="50">
        <f>IF(M133=Lists!$L$8,IF(COUNTIFS('Section 3'!$D$16:$D$25,F133,'Section 3'!$G$16:$G$25,Lists!$J$5)&gt;0,0,1),IF(M133=Lists!$L$10,IF(COUNTIFS('Section 3'!$D$16:$D$25,F133,'Section 3'!$G$16:$G$25,Lists!$J$6)&gt;0,0,1),IF(M133=Lists!$L$5,IF(COUNTIFS('Section 3'!$D$16:$D$25,F133,'Section 3'!$G$16:$G$25,Lists!$J$3)&gt;0,0,1),0)))</f>
        <v>0</v>
      </c>
      <c r="Z133" s="50">
        <f t="shared" si="8"/>
        <v>0</v>
      </c>
      <c r="AA133" s="44">
        <f t="shared" si="9"/>
        <v>0</v>
      </c>
      <c r="AB133" s="44">
        <f t="shared" si="10"/>
        <v>0</v>
      </c>
      <c r="AC133" s="26"/>
      <c r="AD133" s="26"/>
      <c r="AE133" s="26"/>
      <c r="AF133" s="26"/>
      <c r="AG133" s="26"/>
      <c r="AH133" s="26"/>
      <c r="AI133" s="26"/>
      <c r="AJ133" s="26"/>
      <c r="AK133" s="26"/>
      <c r="AL133" s="26"/>
      <c r="AM133" s="26"/>
      <c r="AN133" s="26"/>
      <c r="AO133" s="26"/>
      <c r="AP133" s="26"/>
    </row>
    <row r="134" spans="1:42" s="8" customFormat="1" x14ac:dyDescent="0.35">
      <c r="A134" s="44"/>
      <c r="B134" s="28"/>
      <c r="C134" s="155" t="str">
        <f>IF(F134=0,"",MAX($C$16:C133)+1)</f>
        <v/>
      </c>
      <c r="D134" s="46"/>
      <c r="E134" s="184"/>
      <c r="F134" s="185"/>
      <c r="G134" s="186"/>
      <c r="H134" s="185"/>
      <c r="I134" s="185"/>
      <c r="J134" s="185"/>
      <c r="K134" s="187" t="s">
        <v>369</v>
      </c>
      <c r="L134" s="185"/>
      <c r="M134" s="185"/>
      <c r="N134" s="167"/>
      <c r="O134" s="21"/>
      <c r="Q134" s="57" t="str">
        <f t="shared" ca="1" si="11"/>
        <v/>
      </c>
      <c r="S134" s="50" t="str">
        <f t="shared" si="12"/>
        <v>N</v>
      </c>
      <c r="T134" s="50">
        <f t="shared" ca="1" si="13"/>
        <v>0</v>
      </c>
      <c r="U134" s="50">
        <f>IF(C134="",0,IF(OR(D134=0,E134=0,F134=0,G134=0,H134=0,I134=0,K134=0,K134="",L134=0,M134=0,AND(OR(L134=Lists!$K$3,L134=Lists!$K$4),J134=0),AND(L134=Lists!$K$4,OR(M134=Lists!$M$5,M134=Lists!$M$6,M134=Lists!$M$7,M134=Lists!$M$8,M134=Lists!$M$10),N134=0)),1,0))</f>
        <v>0</v>
      </c>
      <c r="V134" s="50">
        <f>IF(AND(OR(M134=Lists!$M$9,L134&lt;&gt;Lists!$K$4),N134&lt;&gt;""),1,0)</f>
        <v>0</v>
      </c>
      <c r="W134" s="50">
        <f>IF(E134=0,0,IF(COUNTIF(Lists!$B$3:$B$203,E134)&gt;0,0,1))</f>
        <v>0</v>
      </c>
      <c r="X134" s="50">
        <f>IF(M134=Lists!$L$6,IF(COUNTIFS('Section 3'!$D$16:$D$25,F134,'Section 3'!$G$16:$G$25,M134)&gt;0,0,1),0)</f>
        <v>0</v>
      </c>
      <c r="Y134" s="50">
        <f>IF(M134=Lists!$L$8,IF(COUNTIFS('Section 3'!$D$16:$D$25,F134,'Section 3'!$G$16:$G$25,Lists!$J$5)&gt;0,0,1),IF(M134=Lists!$L$10,IF(COUNTIFS('Section 3'!$D$16:$D$25,F134,'Section 3'!$G$16:$G$25,Lists!$J$6)&gt;0,0,1),IF(M134=Lists!$L$5,IF(COUNTIFS('Section 3'!$D$16:$D$25,F134,'Section 3'!$G$16:$G$25,Lists!$J$3)&gt;0,0,1),0)))</f>
        <v>0</v>
      </c>
      <c r="Z134" s="50">
        <f t="shared" si="8"/>
        <v>0</v>
      </c>
      <c r="AA134" s="44">
        <f t="shared" si="9"/>
        <v>0</v>
      </c>
      <c r="AB134" s="44">
        <f t="shared" si="10"/>
        <v>0</v>
      </c>
      <c r="AC134" s="26"/>
      <c r="AD134" s="26"/>
      <c r="AE134" s="26"/>
      <c r="AF134" s="26"/>
      <c r="AG134" s="26"/>
      <c r="AH134" s="26"/>
      <c r="AI134" s="26"/>
      <c r="AJ134" s="26"/>
      <c r="AK134" s="26"/>
      <c r="AL134" s="26"/>
      <c r="AM134" s="26"/>
      <c r="AN134" s="26"/>
      <c r="AO134" s="26"/>
      <c r="AP134" s="26"/>
    </row>
    <row r="135" spans="1:42" s="8" customFormat="1" x14ac:dyDescent="0.35">
      <c r="A135" s="44"/>
      <c r="B135" s="28"/>
      <c r="C135" s="155" t="str">
        <f>IF(F135=0,"",MAX($C$16:C134)+1)</f>
        <v/>
      </c>
      <c r="D135" s="46"/>
      <c r="E135" s="184"/>
      <c r="F135" s="185"/>
      <c r="G135" s="186"/>
      <c r="H135" s="185"/>
      <c r="I135" s="185"/>
      <c r="J135" s="185"/>
      <c r="K135" s="187" t="s">
        <v>369</v>
      </c>
      <c r="L135" s="185"/>
      <c r="M135" s="185"/>
      <c r="N135" s="167"/>
      <c r="O135" s="21"/>
      <c r="Q135" s="57" t="str">
        <f t="shared" ca="1" si="11"/>
        <v/>
      </c>
      <c r="S135" s="50" t="str">
        <f t="shared" si="12"/>
        <v>N</v>
      </c>
      <c r="T135" s="50">
        <f t="shared" ca="1" si="13"/>
        <v>0</v>
      </c>
      <c r="U135" s="50">
        <f>IF(C135="",0,IF(OR(D135=0,E135=0,F135=0,G135=0,H135=0,I135=0,K135=0,K135="",L135=0,M135=0,AND(OR(L135=Lists!$K$3,L135=Lists!$K$4),J135=0),AND(L135=Lists!$K$4,OR(M135=Lists!$M$5,M135=Lists!$M$6,M135=Lists!$M$7,M135=Lists!$M$8,M135=Lists!$M$10),N135=0)),1,0))</f>
        <v>0</v>
      </c>
      <c r="V135" s="50">
        <f>IF(AND(OR(M135=Lists!$M$9,L135&lt;&gt;Lists!$K$4),N135&lt;&gt;""),1,0)</f>
        <v>0</v>
      </c>
      <c r="W135" s="50">
        <f>IF(E135=0,0,IF(COUNTIF(Lists!$B$3:$B$203,E135)&gt;0,0,1))</f>
        <v>0</v>
      </c>
      <c r="X135" s="50">
        <f>IF(M135=Lists!$L$6,IF(COUNTIFS('Section 3'!$D$16:$D$25,F135,'Section 3'!$G$16:$G$25,M135)&gt;0,0,1),0)</f>
        <v>0</v>
      </c>
      <c r="Y135" s="50">
        <f>IF(M135=Lists!$L$8,IF(COUNTIFS('Section 3'!$D$16:$D$25,F135,'Section 3'!$G$16:$G$25,Lists!$J$5)&gt;0,0,1),IF(M135=Lists!$L$10,IF(COUNTIFS('Section 3'!$D$16:$D$25,F135,'Section 3'!$G$16:$G$25,Lists!$J$6)&gt;0,0,1),IF(M135=Lists!$L$5,IF(COUNTIFS('Section 3'!$D$16:$D$25,F135,'Section 3'!$G$16:$G$25,Lists!$J$3)&gt;0,0,1),0)))</f>
        <v>0</v>
      </c>
      <c r="Z135" s="50">
        <f t="shared" si="8"/>
        <v>0</v>
      </c>
      <c r="AA135" s="44">
        <f t="shared" si="9"/>
        <v>0</v>
      </c>
      <c r="AB135" s="44">
        <f t="shared" si="10"/>
        <v>0</v>
      </c>
      <c r="AC135" s="26"/>
      <c r="AD135" s="26"/>
      <c r="AE135" s="26"/>
      <c r="AF135" s="26"/>
      <c r="AG135" s="26"/>
      <c r="AH135" s="26"/>
      <c r="AI135" s="26"/>
      <c r="AJ135" s="26"/>
      <c r="AK135" s="26"/>
      <c r="AL135" s="26"/>
      <c r="AM135" s="26"/>
      <c r="AN135" s="26"/>
      <c r="AO135" s="26"/>
      <c r="AP135" s="26"/>
    </row>
    <row r="136" spans="1:42" s="8" customFormat="1" x14ac:dyDescent="0.35">
      <c r="A136" s="44"/>
      <c r="B136" s="28"/>
      <c r="C136" s="155" t="str">
        <f>IF(F136=0,"",MAX($C$16:C135)+1)</f>
        <v/>
      </c>
      <c r="D136" s="46"/>
      <c r="E136" s="184"/>
      <c r="F136" s="185"/>
      <c r="G136" s="186"/>
      <c r="H136" s="185"/>
      <c r="I136" s="185"/>
      <c r="J136" s="185"/>
      <c r="K136" s="187" t="s">
        <v>369</v>
      </c>
      <c r="L136" s="185"/>
      <c r="M136" s="185"/>
      <c r="N136" s="167"/>
      <c r="O136" s="21"/>
      <c r="Q136" s="57" t="str">
        <f t="shared" ca="1" si="11"/>
        <v/>
      </c>
      <c r="S136" s="50" t="str">
        <f t="shared" si="12"/>
        <v>N</v>
      </c>
      <c r="T136" s="50">
        <f t="shared" ca="1" si="13"/>
        <v>0</v>
      </c>
      <c r="U136" s="50">
        <f>IF(C136="",0,IF(OR(D136=0,E136=0,F136=0,G136=0,H136=0,I136=0,K136=0,K136="",L136=0,M136=0,AND(OR(L136=Lists!$K$3,L136=Lists!$K$4),J136=0),AND(L136=Lists!$K$4,OR(M136=Lists!$M$5,M136=Lists!$M$6,M136=Lists!$M$7,M136=Lists!$M$8,M136=Lists!$M$10),N136=0)),1,0))</f>
        <v>0</v>
      </c>
      <c r="V136" s="50">
        <f>IF(AND(OR(M136=Lists!$M$9,L136&lt;&gt;Lists!$K$4),N136&lt;&gt;""),1,0)</f>
        <v>0</v>
      </c>
      <c r="W136" s="50">
        <f>IF(E136=0,0,IF(COUNTIF(Lists!$B$3:$B$203,E136)&gt;0,0,1))</f>
        <v>0</v>
      </c>
      <c r="X136" s="50">
        <f>IF(M136=Lists!$L$6,IF(COUNTIFS('Section 3'!$D$16:$D$25,F136,'Section 3'!$G$16:$G$25,M136)&gt;0,0,1),0)</f>
        <v>0</v>
      </c>
      <c r="Y136" s="50">
        <f>IF(M136=Lists!$L$8,IF(COUNTIFS('Section 3'!$D$16:$D$25,F136,'Section 3'!$G$16:$G$25,Lists!$J$5)&gt;0,0,1),IF(M136=Lists!$L$10,IF(COUNTIFS('Section 3'!$D$16:$D$25,F136,'Section 3'!$G$16:$G$25,Lists!$J$6)&gt;0,0,1),IF(M136=Lists!$L$5,IF(COUNTIFS('Section 3'!$D$16:$D$25,F136,'Section 3'!$G$16:$G$25,Lists!$J$3)&gt;0,0,1),0)))</f>
        <v>0</v>
      </c>
      <c r="Z136" s="50">
        <f t="shared" si="8"/>
        <v>0</v>
      </c>
      <c r="AA136" s="44">
        <f t="shared" si="9"/>
        <v>0</v>
      </c>
      <c r="AB136" s="44">
        <f t="shared" si="10"/>
        <v>0</v>
      </c>
      <c r="AC136" s="26"/>
      <c r="AD136" s="26"/>
      <c r="AE136" s="26"/>
      <c r="AF136" s="26"/>
      <c r="AG136" s="26"/>
      <c r="AH136" s="26"/>
      <c r="AI136" s="26"/>
      <c r="AJ136" s="26"/>
      <c r="AK136" s="26"/>
      <c r="AL136" s="26"/>
      <c r="AM136" s="26"/>
      <c r="AN136" s="26"/>
      <c r="AO136" s="26"/>
      <c r="AP136" s="26"/>
    </row>
    <row r="137" spans="1:42" s="8" customFormat="1" x14ac:dyDescent="0.35">
      <c r="A137" s="44"/>
      <c r="B137" s="28"/>
      <c r="C137" s="155" t="str">
        <f>IF(F137=0,"",MAX($C$16:C136)+1)</f>
        <v/>
      </c>
      <c r="D137" s="46"/>
      <c r="E137" s="184"/>
      <c r="F137" s="185"/>
      <c r="G137" s="186"/>
      <c r="H137" s="185"/>
      <c r="I137" s="185"/>
      <c r="J137" s="185"/>
      <c r="K137" s="187" t="s">
        <v>369</v>
      </c>
      <c r="L137" s="185"/>
      <c r="M137" s="185"/>
      <c r="N137" s="167"/>
      <c r="O137" s="21"/>
      <c r="Q137" s="57" t="str">
        <f t="shared" ca="1" si="11"/>
        <v/>
      </c>
      <c r="S137" s="50" t="str">
        <f t="shared" si="12"/>
        <v>N</v>
      </c>
      <c r="T137" s="50">
        <f t="shared" ca="1" si="13"/>
        <v>0</v>
      </c>
      <c r="U137" s="50">
        <f>IF(C137="",0,IF(OR(D137=0,E137=0,F137=0,G137=0,H137=0,I137=0,K137=0,K137="",L137=0,M137=0,AND(OR(L137=Lists!$K$3,L137=Lists!$K$4),J137=0),AND(L137=Lists!$K$4,OR(M137=Lists!$M$5,M137=Lists!$M$6,M137=Lists!$M$7,M137=Lists!$M$8,M137=Lists!$M$10),N137=0)),1,0))</f>
        <v>0</v>
      </c>
      <c r="V137" s="50">
        <f>IF(AND(OR(M137=Lists!$M$9,L137&lt;&gt;Lists!$K$4),N137&lt;&gt;""),1,0)</f>
        <v>0</v>
      </c>
      <c r="W137" s="50">
        <f>IF(E137=0,0,IF(COUNTIF(Lists!$B$3:$B$203,E137)&gt;0,0,1))</f>
        <v>0</v>
      </c>
      <c r="X137" s="50">
        <f>IF(M137=Lists!$L$6,IF(COUNTIFS('Section 3'!$D$16:$D$25,F137,'Section 3'!$G$16:$G$25,M137)&gt;0,0,1),0)</f>
        <v>0</v>
      </c>
      <c r="Y137" s="50">
        <f>IF(M137=Lists!$L$8,IF(COUNTIFS('Section 3'!$D$16:$D$25,F137,'Section 3'!$G$16:$G$25,Lists!$J$5)&gt;0,0,1),IF(M137=Lists!$L$10,IF(COUNTIFS('Section 3'!$D$16:$D$25,F137,'Section 3'!$G$16:$G$25,Lists!$J$6)&gt;0,0,1),IF(M137=Lists!$L$5,IF(COUNTIFS('Section 3'!$D$16:$D$25,F137,'Section 3'!$G$16:$G$25,Lists!$J$3)&gt;0,0,1),0)))</f>
        <v>0</v>
      </c>
      <c r="Z137" s="50">
        <f t="shared" si="8"/>
        <v>0</v>
      </c>
      <c r="AA137" s="44">
        <f t="shared" si="9"/>
        <v>0</v>
      </c>
      <c r="AB137" s="44">
        <f t="shared" si="10"/>
        <v>0</v>
      </c>
      <c r="AC137" s="26"/>
      <c r="AD137" s="26"/>
      <c r="AE137" s="26"/>
      <c r="AF137" s="26"/>
      <c r="AG137" s="26"/>
      <c r="AH137" s="26"/>
      <c r="AI137" s="26"/>
      <c r="AJ137" s="26"/>
      <c r="AK137" s="26"/>
      <c r="AL137" s="26"/>
      <c r="AM137" s="26"/>
      <c r="AN137" s="26"/>
      <c r="AO137" s="26"/>
      <c r="AP137" s="26"/>
    </row>
    <row r="138" spans="1:42" s="8" customFormat="1" x14ac:dyDescent="0.35">
      <c r="A138" s="44"/>
      <c r="B138" s="28"/>
      <c r="C138" s="155" t="str">
        <f>IF(F138=0,"",MAX($C$16:C137)+1)</f>
        <v/>
      </c>
      <c r="D138" s="46"/>
      <c r="E138" s="184"/>
      <c r="F138" s="185"/>
      <c r="G138" s="186"/>
      <c r="H138" s="185"/>
      <c r="I138" s="185"/>
      <c r="J138" s="185"/>
      <c r="K138" s="187" t="s">
        <v>369</v>
      </c>
      <c r="L138" s="185"/>
      <c r="M138" s="185"/>
      <c r="N138" s="167"/>
      <c r="O138" s="21"/>
      <c r="Q138" s="57" t="str">
        <f t="shared" ca="1" si="11"/>
        <v/>
      </c>
      <c r="S138" s="50" t="str">
        <f t="shared" si="12"/>
        <v>N</v>
      </c>
      <c r="T138" s="50">
        <f t="shared" ca="1" si="13"/>
        <v>0</v>
      </c>
      <c r="U138" s="50">
        <f>IF(C138="",0,IF(OR(D138=0,E138=0,F138=0,G138=0,H138=0,I138=0,K138=0,K138="",L138=0,M138=0,AND(OR(L138=Lists!$K$3,L138=Lists!$K$4),J138=0),AND(L138=Lists!$K$4,OR(M138=Lists!$M$5,M138=Lists!$M$6,M138=Lists!$M$7,M138=Lists!$M$8,M138=Lists!$M$10),N138=0)),1,0))</f>
        <v>0</v>
      </c>
      <c r="V138" s="50">
        <f>IF(AND(OR(M138=Lists!$M$9,L138&lt;&gt;Lists!$K$4),N138&lt;&gt;""),1,0)</f>
        <v>0</v>
      </c>
      <c r="W138" s="50">
        <f>IF(E138=0,0,IF(COUNTIF(Lists!$B$3:$B$203,E138)&gt;0,0,1))</f>
        <v>0</v>
      </c>
      <c r="X138" s="50">
        <f>IF(M138=Lists!$L$6,IF(COUNTIFS('Section 3'!$D$16:$D$25,F138,'Section 3'!$G$16:$G$25,M138)&gt;0,0,1),0)</f>
        <v>0</v>
      </c>
      <c r="Y138" s="50">
        <f>IF(M138=Lists!$L$8,IF(COUNTIFS('Section 3'!$D$16:$D$25,F138,'Section 3'!$G$16:$G$25,Lists!$J$5)&gt;0,0,1),IF(M138=Lists!$L$10,IF(COUNTIFS('Section 3'!$D$16:$D$25,F138,'Section 3'!$G$16:$G$25,Lists!$J$6)&gt;0,0,1),IF(M138=Lists!$L$5,IF(COUNTIFS('Section 3'!$D$16:$D$25,F138,'Section 3'!$G$16:$G$25,Lists!$J$3)&gt;0,0,1),0)))</f>
        <v>0</v>
      </c>
      <c r="Z138" s="50">
        <f t="shared" si="8"/>
        <v>0</v>
      </c>
      <c r="AA138" s="44">
        <f t="shared" si="9"/>
        <v>0</v>
      </c>
      <c r="AB138" s="44">
        <f t="shared" si="10"/>
        <v>0</v>
      </c>
      <c r="AC138" s="26"/>
      <c r="AD138" s="26"/>
      <c r="AE138" s="26"/>
      <c r="AF138" s="26"/>
      <c r="AG138" s="26"/>
      <c r="AH138" s="26"/>
      <c r="AI138" s="26"/>
      <c r="AJ138" s="26"/>
      <c r="AK138" s="26"/>
      <c r="AL138" s="26"/>
      <c r="AM138" s="26"/>
      <c r="AN138" s="26"/>
      <c r="AO138" s="26"/>
      <c r="AP138" s="26"/>
    </row>
    <row r="139" spans="1:42" s="8" customFormat="1" x14ac:dyDescent="0.35">
      <c r="A139" s="44"/>
      <c r="B139" s="28"/>
      <c r="C139" s="155" t="str">
        <f>IF(F139=0,"",MAX($C$16:C138)+1)</f>
        <v/>
      </c>
      <c r="D139" s="46"/>
      <c r="E139" s="184"/>
      <c r="F139" s="185"/>
      <c r="G139" s="186"/>
      <c r="H139" s="185"/>
      <c r="I139" s="185"/>
      <c r="J139" s="185"/>
      <c r="K139" s="187" t="s">
        <v>369</v>
      </c>
      <c r="L139" s="185"/>
      <c r="M139" s="185"/>
      <c r="N139" s="167"/>
      <c r="O139" s="21"/>
      <c r="Q139" s="57" t="str">
        <f t="shared" ca="1" si="11"/>
        <v/>
      </c>
      <c r="S139" s="50" t="str">
        <f t="shared" si="12"/>
        <v>N</v>
      </c>
      <c r="T139" s="50">
        <f t="shared" ca="1" si="13"/>
        <v>0</v>
      </c>
      <c r="U139" s="50">
        <f>IF(C139="",0,IF(OR(D139=0,E139=0,F139=0,G139=0,H139=0,I139=0,K139=0,K139="",L139=0,M139=0,AND(OR(L139=Lists!$K$3,L139=Lists!$K$4),J139=0),AND(L139=Lists!$K$4,OR(M139=Lists!$M$5,M139=Lists!$M$6,M139=Lists!$M$7,M139=Lists!$M$8,M139=Lists!$M$10),N139=0)),1,0))</f>
        <v>0</v>
      </c>
      <c r="V139" s="50">
        <f>IF(AND(OR(M139=Lists!$M$9,L139&lt;&gt;Lists!$K$4),N139&lt;&gt;""),1,0)</f>
        <v>0</v>
      </c>
      <c r="W139" s="50">
        <f>IF(E139=0,0,IF(COUNTIF(Lists!$B$3:$B$203,E139)&gt;0,0,1))</f>
        <v>0</v>
      </c>
      <c r="X139" s="50">
        <f>IF(M139=Lists!$L$6,IF(COUNTIFS('Section 3'!$D$16:$D$25,F139,'Section 3'!$G$16:$G$25,M139)&gt;0,0,1),0)</f>
        <v>0</v>
      </c>
      <c r="Y139" s="50">
        <f>IF(M139=Lists!$L$8,IF(COUNTIFS('Section 3'!$D$16:$D$25,F139,'Section 3'!$G$16:$G$25,Lists!$J$5)&gt;0,0,1),IF(M139=Lists!$L$10,IF(COUNTIFS('Section 3'!$D$16:$D$25,F139,'Section 3'!$G$16:$G$25,Lists!$J$6)&gt;0,0,1),IF(M139=Lists!$L$5,IF(COUNTIFS('Section 3'!$D$16:$D$25,F139,'Section 3'!$G$16:$G$25,Lists!$J$3)&gt;0,0,1),0)))</f>
        <v>0</v>
      </c>
      <c r="Z139" s="50">
        <f t="shared" si="8"/>
        <v>0</v>
      </c>
      <c r="AA139" s="44">
        <f t="shared" si="9"/>
        <v>0</v>
      </c>
      <c r="AB139" s="44">
        <f t="shared" si="10"/>
        <v>0</v>
      </c>
      <c r="AC139" s="26"/>
      <c r="AD139" s="26"/>
      <c r="AE139" s="26"/>
      <c r="AF139" s="26"/>
      <c r="AG139" s="26"/>
      <c r="AH139" s="26"/>
      <c r="AI139" s="26"/>
      <c r="AJ139" s="26"/>
      <c r="AK139" s="26"/>
      <c r="AL139" s="26"/>
      <c r="AM139" s="26"/>
      <c r="AN139" s="26"/>
      <c r="AO139" s="26"/>
      <c r="AP139" s="26"/>
    </row>
    <row r="140" spans="1:42" s="8" customFormat="1" x14ac:dyDescent="0.35">
      <c r="A140" s="44"/>
      <c r="B140" s="28"/>
      <c r="C140" s="155" t="str">
        <f>IF(F140=0,"",MAX($C$16:C139)+1)</f>
        <v/>
      </c>
      <c r="D140" s="46"/>
      <c r="E140" s="184"/>
      <c r="F140" s="185"/>
      <c r="G140" s="186"/>
      <c r="H140" s="185"/>
      <c r="I140" s="185"/>
      <c r="J140" s="185"/>
      <c r="K140" s="187" t="s">
        <v>369</v>
      </c>
      <c r="L140" s="185"/>
      <c r="M140" s="185"/>
      <c r="N140" s="167"/>
      <c r="O140" s="21"/>
      <c r="Q140" s="57" t="str">
        <f t="shared" ca="1" si="11"/>
        <v/>
      </c>
      <c r="S140" s="50" t="str">
        <f t="shared" si="12"/>
        <v>N</v>
      </c>
      <c r="T140" s="50">
        <f t="shared" ca="1" si="13"/>
        <v>0</v>
      </c>
      <c r="U140" s="50">
        <f>IF(C140="",0,IF(OR(D140=0,E140=0,F140=0,G140=0,H140=0,I140=0,K140=0,K140="",L140=0,M140=0,AND(OR(L140=Lists!$K$3,L140=Lists!$K$4),J140=0),AND(L140=Lists!$K$4,OR(M140=Lists!$M$5,M140=Lists!$M$6,M140=Lists!$M$7,M140=Lists!$M$8,M140=Lists!$M$10),N140=0)),1,0))</f>
        <v>0</v>
      </c>
      <c r="V140" s="50">
        <f>IF(AND(OR(M140=Lists!$M$9,L140&lt;&gt;Lists!$K$4),N140&lt;&gt;""),1,0)</f>
        <v>0</v>
      </c>
      <c r="W140" s="50">
        <f>IF(E140=0,0,IF(COUNTIF(Lists!$B$3:$B$203,E140)&gt;0,0,1))</f>
        <v>0</v>
      </c>
      <c r="X140" s="50">
        <f>IF(M140=Lists!$L$6,IF(COUNTIFS('Section 3'!$D$16:$D$25,F140,'Section 3'!$G$16:$G$25,M140)&gt;0,0,1),0)</f>
        <v>0</v>
      </c>
      <c r="Y140" s="50">
        <f>IF(M140=Lists!$L$8,IF(COUNTIFS('Section 3'!$D$16:$D$25,F140,'Section 3'!$G$16:$G$25,Lists!$J$5)&gt;0,0,1),IF(M140=Lists!$L$10,IF(COUNTIFS('Section 3'!$D$16:$D$25,F140,'Section 3'!$G$16:$G$25,Lists!$J$6)&gt;0,0,1),IF(M140=Lists!$L$5,IF(COUNTIFS('Section 3'!$D$16:$D$25,F140,'Section 3'!$G$16:$G$25,Lists!$J$3)&gt;0,0,1),0)))</f>
        <v>0</v>
      </c>
      <c r="Z140" s="50">
        <f t="shared" si="8"/>
        <v>0</v>
      </c>
      <c r="AA140" s="44">
        <f t="shared" si="9"/>
        <v>0</v>
      </c>
      <c r="AB140" s="44">
        <f t="shared" si="10"/>
        <v>0</v>
      </c>
      <c r="AC140" s="26"/>
      <c r="AD140" s="26"/>
      <c r="AE140" s="26"/>
      <c r="AF140" s="26"/>
      <c r="AG140" s="26"/>
      <c r="AH140" s="26"/>
      <c r="AI140" s="26"/>
      <c r="AJ140" s="26"/>
      <c r="AK140" s="26"/>
      <c r="AL140" s="26"/>
      <c r="AM140" s="26"/>
      <c r="AN140" s="26"/>
      <c r="AO140" s="26"/>
      <c r="AP140" s="26"/>
    </row>
    <row r="141" spans="1:42" s="8" customFormat="1" x14ac:dyDescent="0.35">
      <c r="A141" s="44"/>
      <c r="B141" s="28"/>
      <c r="C141" s="155" t="str">
        <f>IF(F141=0,"",MAX($C$16:C140)+1)</f>
        <v/>
      </c>
      <c r="D141" s="46"/>
      <c r="E141" s="184"/>
      <c r="F141" s="185"/>
      <c r="G141" s="186"/>
      <c r="H141" s="185"/>
      <c r="I141" s="185"/>
      <c r="J141" s="185"/>
      <c r="K141" s="187" t="s">
        <v>369</v>
      </c>
      <c r="L141" s="185"/>
      <c r="M141" s="185"/>
      <c r="N141" s="167"/>
      <c r="O141" s="21"/>
      <c r="Q141" s="57" t="str">
        <f t="shared" ca="1" si="11"/>
        <v/>
      </c>
      <c r="S141" s="50" t="str">
        <f t="shared" si="12"/>
        <v>N</v>
      </c>
      <c r="T141" s="50">
        <f t="shared" ca="1" si="13"/>
        <v>0</v>
      </c>
      <c r="U141" s="50">
        <f>IF(C141="",0,IF(OR(D141=0,E141=0,F141=0,G141=0,H141=0,I141=0,K141=0,K141="",L141=0,M141=0,AND(OR(L141=Lists!$K$3,L141=Lists!$K$4),J141=0),AND(L141=Lists!$K$4,OR(M141=Lists!$M$5,M141=Lists!$M$6,M141=Lists!$M$7,M141=Lists!$M$8,M141=Lists!$M$10),N141=0)),1,0))</f>
        <v>0</v>
      </c>
      <c r="V141" s="50">
        <f>IF(AND(OR(M141=Lists!$M$9,L141&lt;&gt;Lists!$K$4),N141&lt;&gt;""),1,0)</f>
        <v>0</v>
      </c>
      <c r="W141" s="50">
        <f>IF(E141=0,0,IF(COUNTIF(Lists!$B$3:$B$203,E141)&gt;0,0,1))</f>
        <v>0</v>
      </c>
      <c r="X141" s="50">
        <f>IF(M141=Lists!$L$6,IF(COUNTIFS('Section 3'!$D$16:$D$25,F141,'Section 3'!$G$16:$G$25,M141)&gt;0,0,1),0)</f>
        <v>0</v>
      </c>
      <c r="Y141" s="50">
        <f>IF(M141=Lists!$L$8,IF(COUNTIFS('Section 3'!$D$16:$D$25,F141,'Section 3'!$G$16:$G$25,Lists!$J$5)&gt;0,0,1),IF(M141=Lists!$L$10,IF(COUNTIFS('Section 3'!$D$16:$D$25,F141,'Section 3'!$G$16:$G$25,Lists!$J$6)&gt;0,0,1),IF(M141=Lists!$L$5,IF(COUNTIFS('Section 3'!$D$16:$D$25,F141,'Section 3'!$G$16:$G$25,Lists!$J$3)&gt;0,0,1),0)))</f>
        <v>0</v>
      </c>
      <c r="Z141" s="50">
        <f t="shared" si="8"/>
        <v>0</v>
      </c>
      <c r="AA141" s="44">
        <f t="shared" si="9"/>
        <v>0</v>
      </c>
      <c r="AB141" s="44">
        <f t="shared" si="10"/>
        <v>0</v>
      </c>
      <c r="AC141" s="26"/>
      <c r="AD141" s="26"/>
      <c r="AE141" s="26"/>
      <c r="AF141" s="26"/>
      <c r="AG141" s="26"/>
      <c r="AH141" s="26"/>
      <c r="AI141" s="26"/>
      <c r="AJ141" s="26"/>
      <c r="AK141" s="26"/>
      <c r="AL141" s="26"/>
      <c r="AM141" s="26"/>
      <c r="AN141" s="26"/>
      <c r="AO141" s="26"/>
      <c r="AP141" s="26"/>
    </row>
    <row r="142" spans="1:42" s="8" customFormat="1" x14ac:dyDescent="0.35">
      <c r="A142" s="44"/>
      <c r="B142" s="28"/>
      <c r="C142" s="155" t="str">
        <f>IF(F142=0,"",MAX($C$16:C141)+1)</f>
        <v/>
      </c>
      <c r="D142" s="46"/>
      <c r="E142" s="184"/>
      <c r="F142" s="185"/>
      <c r="G142" s="186"/>
      <c r="H142" s="185"/>
      <c r="I142" s="185"/>
      <c r="J142" s="185"/>
      <c r="K142" s="187" t="s">
        <v>369</v>
      </c>
      <c r="L142" s="185"/>
      <c r="M142" s="185"/>
      <c r="N142" s="167"/>
      <c r="O142" s="21"/>
      <c r="Q142" s="57" t="str">
        <f t="shared" ca="1" si="11"/>
        <v/>
      </c>
      <c r="S142" s="50" t="str">
        <f t="shared" si="12"/>
        <v>N</v>
      </c>
      <c r="T142" s="50">
        <f t="shared" ca="1" si="13"/>
        <v>0</v>
      </c>
      <c r="U142" s="50">
        <f>IF(C142="",0,IF(OR(D142=0,E142=0,F142=0,G142=0,H142=0,I142=0,K142=0,K142="",L142=0,M142=0,AND(OR(L142=Lists!$K$3,L142=Lists!$K$4),J142=0),AND(L142=Lists!$K$4,OR(M142=Lists!$M$5,M142=Lists!$M$6,M142=Lists!$M$7,M142=Lists!$M$8,M142=Lists!$M$10),N142=0)),1,0))</f>
        <v>0</v>
      </c>
      <c r="V142" s="50">
        <f>IF(AND(OR(M142=Lists!$M$9,L142&lt;&gt;Lists!$K$4),N142&lt;&gt;""),1,0)</f>
        <v>0</v>
      </c>
      <c r="W142" s="50">
        <f>IF(E142=0,0,IF(COUNTIF(Lists!$B$3:$B$203,E142)&gt;0,0,1))</f>
        <v>0</v>
      </c>
      <c r="X142" s="50">
        <f>IF(M142=Lists!$L$6,IF(COUNTIFS('Section 3'!$D$16:$D$25,F142,'Section 3'!$G$16:$G$25,M142)&gt;0,0,1),0)</f>
        <v>0</v>
      </c>
      <c r="Y142" s="50">
        <f>IF(M142=Lists!$L$8,IF(COUNTIFS('Section 3'!$D$16:$D$25,F142,'Section 3'!$G$16:$G$25,Lists!$J$5)&gt;0,0,1),IF(M142=Lists!$L$10,IF(COUNTIFS('Section 3'!$D$16:$D$25,F142,'Section 3'!$G$16:$G$25,Lists!$J$6)&gt;0,0,1),IF(M142=Lists!$L$5,IF(COUNTIFS('Section 3'!$D$16:$D$25,F142,'Section 3'!$G$16:$G$25,Lists!$J$3)&gt;0,0,1),0)))</f>
        <v>0</v>
      </c>
      <c r="Z142" s="50">
        <f t="shared" si="8"/>
        <v>0</v>
      </c>
      <c r="AA142" s="44">
        <f t="shared" si="9"/>
        <v>0</v>
      </c>
      <c r="AB142" s="44">
        <f t="shared" si="10"/>
        <v>0</v>
      </c>
      <c r="AC142" s="26"/>
      <c r="AD142" s="26"/>
      <c r="AE142" s="26"/>
      <c r="AF142" s="26"/>
      <c r="AG142" s="26"/>
      <c r="AH142" s="26"/>
      <c r="AI142" s="26"/>
      <c r="AJ142" s="26"/>
      <c r="AK142" s="26"/>
      <c r="AL142" s="26"/>
      <c r="AM142" s="26"/>
      <c r="AN142" s="26"/>
      <c r="AO142" s="26"/>
      <c r="AP142" s="26"/>
    </row>
    <row r="143" spans="1:42" s="8" customFormat="1" x14ac:dyDescent="0.35">
      <c r="A143" s="44"/>
      <c r="B143" s="28"/>
      <c r="C143" s="155" t="str">
        <f>IF(F143=0,"",MAX($C$16:C142)+1)</f>
        <v/>
      </c>
      <c r="D143" s="46"/>
      <c r="E143" s="184"/>
      <c r="F143" s="185"/>
      <c r="G143" s="186"/>
      <c r="H143" s="185"/>
      <c r="I143" s="185"/>
      <c r="J143" s="185"/>
      <c r="K143" s="187" t="s">
        <v>369</v>
      </c>
      <c r="L143" s="185"/>
      <c r="M143" s="185"/>
      <c r="N143" s="167"/>
      <c r="O143" s="21"/>
      <c r="Q143" s="57" t="str">
        <f t="shared" ca="1" si="11"/>
        <v/>
      </c>
      <c r="S143" s="50" t="str">
        <f t="shared" si="12"/>
        <v>N</v>
      </c>
      <c r="T143" s="50">
        <f t="shared" ca="1" si="13"/>
        <v>0</v>
      </c>
      <c r="U143" s="50">
        <f>IF(C143="",0,IF(OR(D143=0,E143=0,F143=0,G143=0,H143=0,I143=0,K143=0,K143="",L143=0,M143=0,AND(OR(L143=Lists!$K$3,L143=Lists!$K$4),J143=0),AND(L143=Lists!$K$4,OR(M143=Lists!$M$5,M143=Lists!$M$6,M143=Lists!$M$7,M143=Lists!$M$8,M143=Lists!$M$10),N143=0)),1,0))</f>
        <v>0</v>
      </c>
      <c r="V143" s="50">
        <f>IF(AND(OR(M143=Lists!$M$9,L143&lt;&gt;Lists!$K$4),N143&lt;&gt;""),1,0)</f>
        <v>0</v>
      </c>
      <c r="W143" s="50">
        <f>IF(E143=0,0,IF(COUNTIF(Lists!$B$3:$B$203,E143)&gt;0,0,1))</f>
        <v>0</v>
      </c>
      <c r="X143" s="50">
        <f>IF(M143=Lists!$L$6,IF(COUNTIFS('Section 3'!$D$16:$D$25,F143,'Section 3'!$G$16:$G$25,M143)&gt;0,0,1),0)</f>
        <v>0</v>
      </c>
      <c r="Y143" s="50">
        <f>IF(M143=Lists!$L$8,IF(COUNTIFS('Section 3'!$D$16:$D$25,F143,'Section 3'!$G$16:$G$25,Lists!$J$5)&gt;0,0,1),IF(M143=Lists!$L$10,IF(COUNTIFS('Section 3'!$D$16:$D$25,F143,'Section 3'!$G$16:$G$25,Lists!$J$6)&gt;0,0,1),IF(M143=Lists!$L$5,IF(COUNTIFS('Section 3'!$D$16:$D$25,F143,'Section 3'!$G$16:$G$25,Lists!$J$3)&gt;0,0,1),0)))</f>
        <v>0</v>
      </c>
      <c r="Z143" s="50">
        <f t="shared" si="8"/>
        <v>0</v>
      </c>
      <c r="AA143" s="44">
        <f t="shared" si="9"/>
        <v>0</v>
      </c>
      <c r="AB143" s="44">
        <f t="shared" si="10"/>
        <v>0</v>
      </c>
      <c r="AC143" s="26"/>
      <c r="AD143" s="26"/>
      <c r="AE143" s="26"/>
      <c r="AF143" s="26"/>
      <c r="AG143" s="26"/>
      <c r="AH143" s="26"/>
      <c r="AI143" s="26"/>
      <c r="AJ143" s="26"/>
      <c r="AK143" s="26"/>
      <c r="AL143" s="26"/>
      <c r="AM143" s="26"/>
      <c r="AN143" s="26"/>
      <c r="AO143" s="26"/>
      <c r="AP143" s="26"/>
    </row>
    <row r="144" spans="1:42" s="8" customFormat="1" x14ac:dyDescent="0.35">
      <c r="A144" s="44"/>
      <c r="B144" s="28"/>
      <c r="C144" s="155" t="str">
        <f>IF(F144=0,"",MAX($C$16:C143)+1)</f>
        <v/>
      </c>
      <c r="D144" s="46"/>
      <c r="E144" s="184"/>
      <c r="F144" s="185"/>
      <c r="G144" s="186"/>
      <c r="H144" s="185"/>
      <c r="I144" s="185"/>
      <c r="J144" s="185"/>
      <c r="K144" s="187" t="s">
        <v>369</v>
      </c>
      <c r="L144" s="185"/>
      <c r="M144" s="185"/>
      <c r="N144" s="167"/>
      <c r="O144" s="21"/>
      <c r="Q144" s="57" t="str">
        <f t="shared" ca="1" si="11"/>
        <v/>
      </c>
      <c r="S144" s="50" t="str">
        <f t="shared" si="12"/>
        <v>N</v>
      </c>
      <c r="T144" s="50">
        <f t="shared" ca="1" si="13"/>
        <v>0</v>
      </c>
      <c r="U144" s="50">
        <f>IF(C144="",0,IF(OR(D144=0,E144=0,F144=0,G144=0,H144=0,I144=0,K144=0,K144="",L144=0,M144=0,AND(OR(L144=Lists!$K$3,L144=Lists!$K$4),J144=0),AND(L144=Lists!$K$4,OR(M144=Lists!$M$5,M144=Lists!$M$6,M144=Lists!$M$7,M144=Lists!$M$8,M144=Lists!$M$10),N144=0)),1,0))</f>
        <v>0</v>
      </c>
      <c r="V144" s="50">
        <f>IF(AND(OR(M144=Lists!$M$9,L144&lt;&gt;Lists!$K$4),N144&lt;&gt;""),1,0)</f>
        <v>0</v>
      </c>
      <c r="W144" s="50">
        <f>IF(E144=0,0,IF(COUNTIF(Lists!$B$3:$B$203,E144)&gt;0,0,1))</f>
        <v>0</v>
      </c>
      <c r="X144" s="50">
        <f>IF(M144=Lists!$L$6,IF(COUNTIFS('Section 3'!$D$16:$D$25,F144,'Section 3'!$G$16:$G$25,M144)&gt;0,0,1),0)</f>
        <v>0</v>
      </c>
      <c r="Y144" s="50">
        <f>IF(M144=Lists!$L$8,IF(COUNTIFS('Section 3'!$D$16:$D$25,F144,'Section 3'!$G$16:$G$25,Lists!$J$5)&gt;0,0,1),IF(M144=Lists!$L$10,IF(COUNTIFS('Section 3'!$D$16:$D$25,F144,'Section 3'!$G$16:$G$25,Lists!$J$6)&gt;0,0,1),IF(M144=Lists!$L$5,IF(COUNTIFS('Section 3'!$D$16:$D$25,F144,'Section 3'!$G$16:$G$25,Lists!$J$3)&gt;0,0,1),0)))</f>
        <v>0</v>
      </c>
      <c r="Z144" s="50">
        <f t="shared" ref="Z144:Z207" si="14">IF(F144=0,0,IF(COUNTIF(ClassIChemicals,F144)&gt;0,0,1))</f>
        <v>0</v>
      </c>
      <c r="AA144" s="44">
        <f t="shared" ref="AA144:AA207" si="15">IF(L144=0,0,IF(COUNTIF(TransactionType,L144)&gt;0,0,1))</f>
        <v>0</v>
      </c>
      <c r="AB144" s="44">
        <f t="shared" ref="AB144:AB207" si="16">IF(M144=0,0,IF(OR(COUNTIF(NewIntendedUses,M144)&gt;0,COUNTIF(UsedIntendedUses,M144)&gt;0,COUNTIF(HeelsIntendedUses,M144)&gt;0),0,1))</f>
        <v>0</v>
      </c>
      <c r="AC144" s="26"/>
      <c r="AD144" s="26"/>
      <c r="AE144" s="26"/>
      <c r="AF144" s="26"/>
      <c r="AG144" s="26"/>
      <c r="AH144" s="26"/>
      <c r="AI144" s="26"/>
      <c r="AJ144" s="26"/>
      <c r="AK144" s="26"/>
      <c r="AL144" s="26"/>
      <c r="AM144" s="26"/>
      <c r="AN144" s="26"/>
      <c r="AO144" s="26"/>
      <c r="AP144" s="26"/>
    </row>
    <row r="145" spans="1:42" s="8" customFormat="1" x14ac:dyDescent="0.35">
      <c r="A145" s="44"/>
      <c r="B145" s="28"/>
      <c r="C145" s="155" t="str">
        <f>IF(F145=0,"",MAX($C$16:C144)+1)</f>
        <v/>
      </c>
      <c r="D145" s="46"/>
      <c r="E145" s="184"/>
      <c r="F145" s="185"/>
      <c r="G145" s="186"/>
      <c r="H145" s="185"/>
      <c r="I145" s="185"/>
      <c r="J145" s="185"/>
      <c r="K145" s="187" t="s">
        <v>369</v>
      </c>
      <c r="L145" s="185"/>
      <c r="M145" s="185"/>
      <c r="N145" s="167"/>
      <c r="O145" s="21"/>
      <c r="Q145" s="57" t="str">
        <f t="shared" ref="Q145:Q208" ca="1" si="17">IF(SUM(T145:W145,Z145:AB145)&gt;0,"ROW INCOMPLETE OR INVALID DATA ENTERED; ENTER/EDIT DATA IN REQUIRED FIELDS","")</f>
        <v/>
      </c>
      <c r="S145" s="50" t="str">
        <f t="shared" ref="S145:S208" si="18">IF(C145="","N","Y")</f>
        <v>N</v>
      </c>
      <c r="T145" s="50">
        <f t="shared" ref="T145:T208" ca="1" si="19">IF(OR(D145=0,AND(D145&gt;=StartDate,D145&lt;=EndDate)),0,1)</f>
        <v>0</v>
      </c>
      <c r="U145" s="50">
        <f>IF(C145="",0,IF(OR(D145=0,E145=0,F145=0,G145=0,H145=0,I145=0,K145=0,K145="",L145=0,M145=0,AND(OR(L145=Lists!$K$3,L145=Lists!$K$4),J145=0),AND(L145=Lists!$K$4,OR(M145=Lists!$M$5,M145=Lists!$M$6,M145=Lists!$M$7,M145=Lists!$M$8,M145=Lists!$M$10),N145=0)),1,0))</f>
        <v>0</v>
      </c>
      <c r="V145" s="50">
        <f>IF(AND(OR(M145=Lists!$M$9,L145&lt;&gt;Lists!$K$4),N145&lt;&gt;""),1,0)</f>
        <v>0</v>
      </c>
      <c r="W145" s="50">
        <f>IF(E145=0,0,IF(COUNTIF(Lists!$B$3:$B$203,E145)&gt;0,0,1))</f>
        <v>0</v>
      </c>
      <c r="X145" s="50">
        <f>IF(M145=Lists!$L$6,IF(COUNTIFS('Section 3'!$D$16:$D$25,F145,'Section 3'!$G$16:$G$25,M145)&gt;0,0,1),0)</f>
        <v>0</v>
      </c>
      <c r="Y145" s="50">
        <f>IF(M145=Lists!$L$8,IF(COUNTIFS('Section 3'!$D$16:$D$25,F145,'Section 3'!$G$16:$G$25,Lists!$J$5)&gt;0,0,1),IF(M145=Lists!$L$10,IF(COUNTIFS('Section 3'!$D$16:$D$25,F145,'Section 3'!$G$16:$G$25,Lists!$J$6)&gt;0,0,1),IF(M145=Lists!$L$5,IF(COUNTIFS('Section 3'!$D$16:$D$25,F145,'Section 3'!$G$16:$G$25,Lists!$J$3)&gt;0,0,1),0)))</f>
        <v>0</v>
      </c>
      <c r="Z145" s="50">
        <f t="shared" si="14"/>
        <v>0</v>
      </c>
      <c r="AA145" s="44">
        <f t="shared" si="15"/>
        <v>0</v>
      </c>
      <c r="AB145" s="44">
        <f t="shared" si="16"/>
        <v>0</v>
      </c>
      <c r="AC145" s="26"/>
      <c r="AD145" s="26"/>
      <c r="AE145" s="26"/>
      <c r="AF145" s="26"/>
      <c r="AG145" s="26"/>
      <c r="AH145" s="26"/>
      <c r="AI145" s="26"/>
      <c r="AJ145" s="26"/>
      <c r="AK145" s="26"/>
      <c r="AL145" s="26"/>
      <c r="AM145" s="26"/>
      <c r="AN145" s="26"/>
      <c r="AO145" s="26"/>
      <c r="AP145" s="26"/>
    </row>
    <row r="146" spans="1:42" s="8" customFormat="1" x14ac:dyDescent="0.35">
      <c r="A146" s="44"/>
      <c r="B146" s="28"/>
      <c r="C146" s="155" t="str">
        <f>IF(F146=0,"",MAX($C$16:C145)+1)</f>
        <v/>
      </c>
      <c r="D146" s="46"/>
      <c r="E146" s="184"/>
      <c r="F146" s="185"/>
      <c r="G146" s="186"/>
      <c r="H146" s="185"/>
      <c r="I146" s="185"/>
      <c r="J146" s="185"/>
      <c r="K146" s="187" t="s">
        <v>369</v>
      </c>
      <c r="L146" s="185"/>
      <c r="M146" s="185"/>
      <c r="N146" s="167"/>
      <c r="O146" s="21"/>
      <c r="Q146" s="57" t="str">
        <f t="shared" ca="1" si="17"/>
        <v/>
      </c>
      <c r="S146" s="50" t="str">
        <f t="shared" si="18"/>
        <v>N</v>
      </c>
      <c r="T146" s="50">
        <f t="shared" ca="1" si="19"/>
        <v>0</v>
      </c>
      <c r="U146" s="50">
        <f>IF(C146="",0,IF(OR(D146=0,E146=0,F146=0,G146=0,H146=0,I146=0,K146=0,K146="",L146=0,M146=0,AND(OR(L146=Lists!$K$3,L146=Lists!$K$4),J146=0),AND(L146=Lists!$K$4,OR(M146=Lists!$M$5,M146=Lists!$M$6,M146=Lists!$M$7,M146=Lists!$M$8,M146=Lists!$M$10),N146=0)),1,0))</f>
        <v>0</v>
      </c>
      <c r="V146" s="50">
        <f>IF(AND(OR(M146=Lists!$M$9,L146&lt;&gt;Lists!$K$4),N146&lt;&gt;""),1,0)</f>
        <v>0</v>
      </c>
      <c r="W146" s="50">
        <f>IF(E146=0,0,IF(COUNTIF(Lists!$B$3:$B$203,E146)&gt;0,0,1))</f>
        <v>0</v>
      </c>
      <c r="X146" s="50">
        <f>IF(M146=Lists!$L$6,IF(COUNTIFS('Section 3'!$D$16:$D$25,F146,'Section 3'!$G$16:$G$25,M146)&gt;0,0,1),0)</f>
        <v>0</v>
      </c>
      <c r="Y146" s="50">
        <f>IF(M146=Lists!$L$8,IF(COUNTIFS('Section 3'!$D$16:$D$25,F146,'Section 3'!$G$16:$G$25,Lists!$J$5)&gt;0,0,1),IF(M146=Lists!$L$10,IF(COUNTIFS('Section 3'!$D$16:$D$25,F146,'Section 3'!$G$16:$G$25,Lists!$J$6)&gt;0,0,1),IF(M146=Lists!$L$5,IF(COUNTIFS('Section 3'!$D$16:$D$25,F146,'Section 3'!$G$16:$G$25,Lists!$J$3)&gt;0,0,1),0)))</f>
        <v>0</v>
      </c>
      <c r="Z146" s="50">
        <f t="shared" si="14"/>
        <v>0</v>
      </c>
      <c r="AA146" s="44">
        <f t="shared" si="15"/>
        <v>0</v>
      </c>
      <c r="AB146" s="44">
        <f t="shared" si="16"/>
        <v>0</v>
      </c>
      <c r="AC146" s="26"/>
      <c r="AD146" s="26"/>
      <c r="AE146" s="26"/>
      <c r="AF146" s="26"/>
      <c r="AG146" s="26"/>
      <c r="AH146" s="26"/>
      <c r="AI146" s="26"/>
      <c r="AJ146" s="26"/>
      <c r="AK146" s="26"/>
      <c r="AL146" s="26"/>
      <c r="AM146" s="26"/>
      <c r="AN146" s="26"/>
      <c r="AO146" s="26"/>
      <c r="AP146" s="26"/>
    </row>
    <row r="147" spans="1:42" s="8" customFormat="1" x14ac:dyDescent="0.35">
      <c r="A147" s="44"/>
      <c r="B147" s="28"/>
      <c r="C147" s="155" t="str">
        <f>IF(F147=0,"",MAX($C$16:C146)+1)</f>
        <v/>
      </c>
      <c r="D147" s="46"/>
      <c r="E147" s="184"/>
      <c r="F147" s="185"/>
      <c r="G147" s="186"/>
      <c r="H147" s="185"/>
      <c r="I147" s="185"/>
      <c r="J147" s="185"/>
      <c r="K147" s="187" t="s">
        <v>369</v>
      </c>
      <c r="L147" s="185"/>
      <c r="M147" s="185"/>
      <c r="N147" s="167"/>
      <c r="O147" s="21"/>
      <c r="Q147" s="57" t="str">
        <f t="shared" ca="1" si="17"/>
        <v/>
      </c>
      <c r="S147" s="50" t="str">
        <f t="shared" si="18"/>
        <v>N</v>
      </c>
      <c r="T147" s="50">
        <f t="shared" ca="1" si="19"/>
        <v>0</v>
      </c>
      <c r="U147" s="50">
        <f>IF(C147="",0,IF(OR(D147=0,E147=0,F147=0,G147=0,H147=0,I147=0,K147=0,K147="",L147=0,M147=0,AND(OR(L147=Lists!$K$3,L147=Lists!$K$4),J147=0),AND(L147=Lists!$K$4,OR(M147=Lists!$M$5,M147=Lists!$M$6,M147=Lists!$M$7,M147=Lists!$M$8,M147=Lists!$M$10),N147=0)),1,0))</f>
        <v>0</v>
      </c>
      <c r="V147" s="50">
        <f>IF(AND(OR(M147=Lists!$M$9,L147&lt;&gt;Lists!$K$4),N147&lt;&gt;""),1,0)</f>
        <v>0</v>
      </c>
      <c r="W147" s="50">
        <f>IF(E147=0,0,IF(COUNTIF(Lists!$B$3:$B$203,E147)&gt;0,0,1))</f>
        <v>0</v>
      </c>
      <c r="X147" s="50">
        <f>IF(M147=Lists!$L$6,IF(COUNTIFS('Section 3'!$D$16:$D$25,F147,'Section 3'!$G$16:$G$25,M147)&gt;0,0,1),0)</f>
        <v>0</v>
      </c>
      <c r="Y147" s="50">
        <f>IF(M147=Lists!$L$8,IF(COUNTIFS('Section 3'!$D$16:$D$25,F147,'Section 3'!$G$16:$G$25,Lists!$J$5)&gt;0,0,1),IF(M147=Lists!$L$10,IF(COUNTIFS('Section 3'!$D$16:$D$25,F147,'Section 3'!$G$16:$G$25,Lists!$J$6)&gt;0,0,1),IF(M147=Lists!$L$5,IF(COUNTIFS('Section 3'!$D$16:$D$25,F147,'Section 3'!$G$16:$G$25,Lists!$J$3)&gt;0,0,1),0)))</f>
        <v>0</v>
      </c>
      <c r="Z147" s="50">
        <f t="shared" si="14"/>
        <v>0</v>
      </c>
      <c r="AA147" s="44">
        <f t="shared" si="15"/>
        <v>0</v>
      </c>
      <c r="AB147" s="44">
        <f t="shared" si="16"/>
        <v>0</v>
      </c>
      <c r="AC147" s="26"/>
      <c r="AD147" s="26"/>
      <c r="AE147" s="26"/>
      <c r="AF147" s="26"/>
      <c r="AG147" s="26"/>
      <c r="AH147" s="26"/>
      <c r="AI147" s="26"/>
      <c r="AJ147" s="26"/>
      <c r="AK147" s="26"/>
      <c r="AL147" s="26"/>
      <c r="AM147" s="26"/>
      <c r="AN147" s="26"/>
      <c r="AO147" s="26"/>
      <c r="AP147" s="26"/>
    </row>
    <row r="148" spans="1:42" s="8" customFormat="1" x14ac:dyDescent="0.35">
      <c r="A148" s="44"/>
      <c r="B148" s="28"/>
      <c r="C148" s="155" t="str">
        <f>IF(F148=0,"",MAX($C$16:C147)+1)</f>
        <v/>
      </c>
      <c r="D148" s="46"/>
      <c r="E148" s="184"/>
      <c r="F148" s="185"/>
      <c r="G148" s="186"/>
      <c r="H148" s="185"/>
      <c r="I148" s="185"/>
      <c r="J148" s="185"/>
      <c r="K148" s="187" t="s">
        <v>369</v>
      </c>
      <c r="L148" s="185"/>
      <c r="M148" s="185"/>
      <c r="N148" s="167"/>
      <c r="O148" s="21"/>
      <c r="Q148" s="57" t="str">
        <f t="shared" ca="1" si="17"/>
        <v/>
      </c>
      <c r="S148" s="50" t="str">
        <f t="shared" si="18"/>
        <v>N</v>
      </c>
      <c r="T148" s="50">
        <f t="shared" ca="1" si="19"/>
        <v>0</v>
      </c>
      <c r="U148" s="50">
        <f>IF(C148="",0,IF(OR(D148=0,E148=0,F148=0,G148=0,H148=0,I148=0,K148=0,K148="",L148=0,M148=0,AND(OR(L148=Lists!$K$3,L148=Lists!$K$4),J148=0),AND(L148=Lists!$K$4,OR(M148=Lists!$M$5,M148=Lists!$M$6,M148=Lists!$M$7,M148=Lists!$M$8,M148=Lists!$M$10),N148=0)),1,0))</f>
        <v>0</v>
      </c>
      <c r="V148" s="50">
        <f>IF(AND(OR(M148=Lists!$M$9,L148&lt;&gt;Lists!$K$4),N148&lt;&gt;""),1,0)</f>
        <v>0</v>
      </c>
      <c r="W148" s="50">
        <f>IF(E148=0,0,IF(COUNTIF(Lists!$B$3:$B$203,E148)&gt;0,0,1))</f>
        <v>0</v>
      </c>
      <c r="X148" s="50">
        <f>IF(M148=Lists!$L$6,IF(COUNTIFS('Section 3'!$D$16:$D$25,F148,'Section 3'!$G$16:$G$25,M148)&gt;0,0,1),0)</f>
        <v>0</v>
      </c>
      <c r="Y148" s="50">
        <f>IF(M148=Lists!$L$8,IF(COUNTIFS('Section 3'!$D$16:$D$25,F148,'Section 3'!$G$16:$G$25,Lists!$J$5)&gt;0,0,1),IF(M148=Lists!$L$10,IF(COUNTIFS('Section 3'!$D$16:$D$25,F148,'Section 3'!$G$16:$G$25,Lists!$J$6)&gt;0,0,1),IF(M148=Lists!$L$5,IF(COUNTIFS('Section 3'!$D$16:$D$25,F148,'Section 3'!$G$16:$G$25,Lists!$J$3)&gt;0,0,1),0)))</f>
        <v>0</v>
      </c>
      <c r="Z148" s="50">
        <f t="shared" si="14"/>
        <v>0</v>
      </c>
      <c r="AA148" s="44">
        <f t="shared" si="15"/>
        <v>0</v>
      </c>
      <c r="AB148" s="44">
        <f t="shared" si="16"/>
        <v>0</v>
      </c>
      <c r="AC148" s="26"/>
      <c r="AD148" s="26"/>
      <c r="AE148" s="26"/>
      <c r="AF148" s="26"/>
      <c r="AG148" s="26"/>
      <c r="AH148" s="26"/>
      <c r="AI148" s="26"/>
      <c r="AJ148" s="26"/>
      <c r="AK148" s="26"/>
      <c r="AL148" s="26"/>
      <c r="AM148" s="26"/>
      <c r="AN148" s="26"/>
      <c r="AO148" s="26"/>
      <c r="AP148" s="26"/>
    </row>
    <row r="149" spans="1:42" s="8" customFormat="1" x14ac:dyDescent="0.35">
      <c r="A149" s="44"/>
      <c r="B149" s="28"/>
      <c r="C149" s="155" t="str">
        <f>IF(F149=0,"",MAX($C$16:C148)+1)</f>
        <v/>
      </c>
      <c r="D149" s="46"/>
      <c r="E149" s="184"/>
      <c r="F149" s="185"/>
      <c r="G149" s="186"/>
      <c r="H149" s="185"/>
      <c r="I149" s="185"/>
      <c r="J149" s="185"/>
      <c r="K149" s="187" t="s">
        <v>369</v>
      </c>
      <c r="L149" s="185"/>
      <c r="M149" s="185"/>
      <c r="N149" s="167"/>
      <c r="O149" s="21"/>
      <c r="Q149" s="57" t="str">
        <f t="shared" ca="1" si="17"/>
        <v/>
      </c>
      <c r="S149" s="50" t="str">
        <f t="shared" si="18"/>
        <v>N</v>
      </c>
      <c r="T149" s="50">
        <f t="shared" ca="1" si="19"/>
        <v>0</v>
      </c>
      <c r="U149" s="50">
        <f>IF(C149="",0,IF(OR(D149=0,E149=0,F149=0,G149=0,H149=0,I149=0,K149=0,K149="",L149=0,M149=0,AND(OR(L149=Lists!$K$3,L149=Lists!$K$4),J149=0),AND(L149=Lists!$K$4,OR(M149=Lists!$M$5,M149=Lists!$M$6,M149=Lists!$M$7,M149=Lists!$M$8,M149=Lists!$M$10),N149=0)),1,0))</f>
        <v>0</v>
      </c>
      <c r="V149" s="50">
        <f>IF(AND(OR(M149=Lists!$M$9,L149&lt;&gt;Lists!$K$4),N149&lt;&gt;""),1,0)</f>
        <v>0</v>
      </c>
      <c r="W149" s="50">
        <f>IF(E149=0,0,IF(COUNTIF(Lists!$B$3:$B$203,E149)&gt;0,0,1))</f>
        <v>0</v>
      </c>
      <c r="X149" s="50">
        <f>IF(M149=Lists!$L$6,IF(COUNTIFS('Section 3'!$D$16:$D$25,F149,'Section 3'!$G$16:$G$25,M149)&gt;0,0,1),0)</f>
        <v>0</v>
      </c>
      <c r="Y149" s="50">
        <f>IF(M149=Lists!$L$8,IF(COUNTIFS('Section 3'!$D$16:$D$25,F149,'Section 3'!$G$16:$G$25,Lists!$J$5)&gt;0,0,1),IF(M149=Lists!$L$10,IF(COUNTIFS('Section 3'!$D$16:$D$25,F149,'Section 3'!$G$16:$G$25,Lists!$J$6)&gt;0,0,1),IF(M149=Lists!$L$5,IF(COUNTIFS('Section 3'!$D$16:$D$25,F149,'Section 3'!$G$16:$G$25,Lists!$J$3)&gt;0,0,1),0)))</f>
        <v>0</v>
      </c>
      <c r="Z149" s="50">
        <f t="shared" si="14"/>
        <v>0</v>
      </c>
      <c r="AA149" s="44">
        <f t="shared" si="15"/>
        <v>0</v>
      </c>
      <c r="AB149" s="44">
        <f t="shared" si="16"/>
        <v>0</v>
      </c>
      <c r="AC149" s="26"/>
      <c r="AD149" s="26"/>
      <c r="AE149" s="26"/>
      <c r="AF149" s="26"/>
      <c r="AG149" s="26"/>
      <c r="AH149" s="26"/>
      <c r="AI149" s="26"/>
      <c r="AJ149" s="26"/>
      <c r="AK149" s="26"/>
      <c r="AL149" s="26"/>
      <c r="AM149" s="26"/>
      <c r="AN149" s="26"/>
      <c r="AO149" s="26"/>
      <c r="AP149" s="26"/>
    </row>
    <row r="150" spans="1:42" s="8" customFormat="1" x14ac:dyDescent="0.35">
      <c r="A150" s="44"/>
      <c r="B150" s="28"/>
      <c r="C150" s="155" t="str">
        <f>IF(F150=0,"",MAX($C$16:C149)+1)</f>
        <v/>
      </c>
      <c r="D150" s="46"/>
      <c r="E150" s="184"/>
      <c r="F150" s="185"/>
      <c r="G150" s="186"/>
      <c r="H150" s="185"/>
      <c r="I150" s="185"/>
      <c r="J150" s="185"/>
      <c r="K150" s="187" t="s">
        <v>369</v>
      </c>
      <c r="L150" s="185"/>
      <c r="M150" s="185"/>
      <c r="N150" s="167"/>
      <c r="O150" s="21"/>
      <c r="Q150" s="57" t="str">
        <f t="shared" ca="1" si="17"/>
        <v/>
      </c>
      <c r="S150" s="50" t="str">
        <f t="shared" si="18"/>
        <v>N</v>
      </c>
      <c r="T150" s="50">
        <f t="shared" ca="1" si="19"/>
        <v>0</v>
      </c>
      <c r="U150" s="50">
        <f>IF(C150="",0,IF(OR(D150=0,E150=0,F150=0,G150=0,H150=0,I150=0,K150=0,K150="",L150=0,M150=0,AND(OR(L150=Lists!$K$3,L150=Lists!$K$4),J150=0),AND(L150=Lists!$K$4,OR(M150=Lists!$M$5,M150=Lists!$M$6,M150=Lists!$M$7,M150=Lists!$M$8,M150=Lists!$M$10),N150=0)),1,0))</f>
        <v>0</v>
      </c>
      <c r="V150" s="50">
        <f>IF(AND(OR(M150=Lists!$M$9,L150&lt;&gt;Lists!$K$4),N150&lt;&gt;""),1,0)</f>
        <v>0</v>
      </c>
      <c r="W150" s="50">
        <f>IF(E150=0,0,IF(COUNTIF(Lists!$B$3:$B$203,E150)&gt;0,0,1))</f>
        <v>0</v>
      </c>
      <c r="X150" s="50">
        <f>IF(M150=Lists!$L$6,IF(COUNTIFS('Section 3'!$D$16:$D$25,F150,'Section 3'!$G$16:$G$25,M150)&gt;0,0,1),0)</f>
        <v>0</v>
      </c>
      <c r="Y150" s="50">
        <f>IF(M150=Lists!$L$8,IF(COUNTIFS('Section 3'!$D$16:$D$25,F150,'Section 3'!$G$16:$G$25,Lists!$J$5)&gt;0,0,1),IF(M150=Lists!$L$10,IF(COUNTIFS('Section 3'!$D$16:$D$25,F150,'Section 3'!$G$16:$G$25,Lists!$J$6)&gt;0,0,1),IF(M150=Lists!$L$5,IF(COUNTIFS('Section 3'!$D$16:$D$25,F150,'Section 3'!$G$16:$G$25,Lists!$J$3)&gt;0,0,1),0)))</f>
        <v>0</v>
      </c>
      <c r="Z150" s="50">
        <f t="shared" si="14"/>
        <v>0</v>
      </c>
      <c r="AA150" s="44">
        <f t="shared" si="15"/>
        <v>0</v>
      </c>
      <c r="AB150" s="44">
        <f t="shared" si="16"/>
        <v>0</v>
      </c>
      <c r="AC150" s="26"/>
      <c r="AD150" s="26"/>
      <c r="AE150" s="26"/>
      <c r="AF150" s="26"/>
      <c r="AG150" s="26"/>
      <c r="AH150" s="26"/>
      <c r="AI150" s="26"/>
      <c r="AJ150" s="26"/>
      <c r="AK150" s="26"/>
      <c r="AL150" s="26"/>
      <c r="AM150" s="26"/>
      <c r="AN150" s="26"/>
      <c r="AO150" s="26"/>
      <c r="AP150" s="26"/>
    </row>
    <row r="151" spans="1:42" s="8" customFormat="1" x14ac:dyDescent="0.35">
      <c r="A151" s="44"/>
      <c r="B151" s="28"/>
      <c r="C151" s="155" t="str">
        <f>IF(F151=0,"",MAX($C$16:C150)+1)</f>
        <v/>
      </c>
      <c r="D151" s="46"/>
      <c r="E151" s="184"/>
      <c r="F151" s="185"/>
      <c r="G151" s="186"/>
      <c r="H151" s="185"/>
      <c r="I151" s="185"/>
      <c r="J151" s="185"/>
      <c r="K151" s="187" t="s">
        <v>369</v>
      </c>
      <c r="L151" s="185"/>
      <c r="M151" s="185"/>
      <c r="N151" s="167"/>
      <c r="O151" s="21"/>
      <c r="Q151" s="57" t="str">
        <f t="shared" ca="1" si="17"/>
        <v/>
      </c>
      <c r="S151" s="50" t="str">
        <f t="shared" si="18"/>
        <v>N</v>
      </c>
      <c r="T151" s="50">
        <f t="shared" ca="1" si="19"/>
        <v>0</v>
      </c>
      <c r="U151" s="50">
        <f>IF(C151="",0,IF(OR(D151=0,E151=0,F151=0,G151=0,H151=0,I151=0,K151=0,K151="",L151=0,M151=0,AND(OR(L151=Lists!$K$3,L151=Lists!$K$4),J151=0),AND(L151=Lists!$K$4,OR(M151=Lists!$M$5,M151=Lists!$M$6,M151=Lists!$M$7,M151=Lists!$M$8,M151=Lists!$M$10),N151=0)),1,0))</f>
        <v>0</v>
      </c>
      <c r="V151" s="50">
        <f>IF(AND(OR(M151=Lists!$M$9,L151&lt;&gt;Lists!$K$4),N151&lt;&gt;""),1,0)</f>
        <v>0</v>
      </c>
      <c r="W151" s="50">
        <f>IF(E151=0,0,IF(COUNTIF(Lists!$B$3:$B$203,E151)&gt;0,0,1))</f>
        <v>0</v>
      </c>
      <c r="X151" s="50">
        <f>IF(M151=Lists!$L$6,IF(COUNTIFS('Section 3'!$D$16:$D$25,F151,'Section 3'!$G$16:$G$25,M151)&gt;0,0,1),0)</f>
        <v>0</v>
      </c>
      <c r="Y151" s="50">
        <f>IF(M151=Lists!$L$8,IF(COUNTIFS('Section 3'!$D$16:$D$25,F151,'Section 3'!$G$16:$G$25,Lists!$J$5)&gt;0,0,1),IF(M151=Lists!$L$10,IF(COUNTIFS('Section 3'!$D$16:$D$25,F151,'Section 3'!$G$16:$G$25,Lists!$J$6)&gt;0,0,1),IF(M151=Lists!$L$5,IF(COUNTIFS('Section 3'!$D$16:$D$25,F151,'Section 3'!$G$16:$G$25,Lists!$J$3)&gt;0,0,1),0)))</f>
        <v>0</v>
      </c>
      <c r="Z151" s="50">
        <f t="shared" si="14"/>
        <v>0</v>
      </c>
      <c r="AA151" s="44">
        <f t="shared" si="15"/>
        <v>0</v>
      </c>
      <c r="AB151" s="44">
        <f t="shared" si="16"/>
        <v>0</v>
      </c>
      <c r="AC151" s="26"/>
      <c r="AD151" s="26"/>
      <c r="AE151" s="26"/>
      <c r="AF151" s="26"/>
      <c r="AG151" s="26"/>
      <c r="AH151" s="26"/>
      <c r="AI151" s="26"/>
      <c r="AJ151" s="26"/>
      <c r="AK151" s="26"/>
      <c r="AL151" s="26"/>
      <c r="AM151" s="26"/>
      <c r="AN151" s="26"/>
      <c r="AO151" s="26"/>
      <c r="AP151" s="26"/>
    </row>
    <row r="152" spans="1:42" s="8" customFormat="1" x14ac:dyDescent="0.35">
      <c r="A152" s="44"/>
      <c r="B152" s="28"/>
      <c r="C152" s="155" t="str">
        <f>IF(F152=0,"",MAX($C$16:C151)+1)</f>
        <v/>
      </c>
      <c r="D152" s="46"/>
      <c r="E152" s="184"/>
      <c r="F152" s="185"/>
      <c r="G152" s="186"/>
      <c r="H152" s="185"/>
      <c r="I152" s="185"/>
      <c r="J152" s="185"/>
      <c r="K152" s="187" t="s">
        <v>369</v>
      </c>
      <c r="L152" s="185"/>
      <c r="M152" s="185"/>
      <c r="N152" s="167"/>
      <c r="O152" s="21"/>
      <c r="Q152" s="57" t="str">
        <f t="shared" ca="1" si="17"/>
        <v/>
      </c>
      <c r="S152" s="50" t="str">
        <f t="shared" si="18"/>
        <v>N</v>
      </c>
      <c r="T152" s="50">
        <f t="shared" ca="1" si="19"/>
        <v>0</v>
      </c>
      <c r="U152" s="50">
        <f>IF(C152="",0,IF(OR(D152=0,E152=0,F152=0,G152=0,H152=0,I152=0,K152=0,K152="",L152=0,M152=0,AND(OR(L152=Lists!$K$3,L152=Lists!$K$4),J152=0),AND(L152=Lists!$K$4,OR(M152=Lists!$M$5,M152=Lists!$M$6,M152=Lists!$M$7,M152=Lists!$M$8,M152=Lists!$M$10),N152=0)),1,0))</f>
        <v>0</v>
      </c>
      <c r="V152" s="50">
        <f>IF(AND(OR(M152=Lists!$M$9,L152&lt;&gt;Lists!$K$4),N152&lt;&gt;""),1,0)</f>
        <v>0</v>
      </c>
      <c r="W152" s="50">
        <f>IF(E152=0,0,IF(COUNTIF(Lists!$B$3:$B$203,E152)&gt;0,0,1))</f>
        <v>0</v>
      </c>
      <c r="X152" s="50">
        <f>IF(M152=Lists!$L$6,IF(COUNTIFS('Section 3'!$D$16:$D$25,F152,'Section 3'!$G$16:$G$25,M152)&gt;0,0,1),0)</f>
        <v>0</v>
      </c>
      <c r="Y152" s="50">
        <f>IF(M152=Lists!$L$8,IF(COUNTIFS('Section 3'!$D$16:$D$25,F152,'Section 3'!$G$16:$G$25,Lists!$J$5)&gt;0,0,1),IF(M152=Lists!$L$10,IF(COUNTIFS('Section 3'!$D$16:$D$25,F152,'Section 3'!$G$16:$G$25,Lists!$J$6)&gt;0,0,1),IF(M152=Lists!$L$5,IF(COUNTIFS('Section 3'!$D$16:$D$25,F152,'Section 3'!$G$16:$G$25,Lists!$J$3)&gt;0,0,1),0)))</f>
        <v>0</v>
      </c>
      <c r="Z152" s="50">
        <f t="shared" si="14"/>
        <v>0</v>
      </c>
      <c r="AA152" s="44">
        <f t="shared" si="15"/>
        <v>0</v>
      </c>
      <c r="AB152" s="44">
        <f t="shared" si="16"/>
        <v>0</v>
      </c>
      <c r="AC152" s="26"/>
      <c r="AD152" s="26"/>
      <c r="AE152" s="26"/>
      <c r="AF152" s="26"/>
      <c r="AG152" s="26"/>
      <c r="AH152" s="26"/>
      <c r="AI152" s="26"/>
      <c r="AJ152" s="26"/>
      <c r="AK152" s="26"/>
      <c r="AL152" s="26"/>
      <c r="AM152" s="26"/>
      <c r="AN152" s="26"/>
      <c r="AO152" s="26"/>
      <c r="AP152" s="26"/>
    </row>
    <row r="153" spans="1:42" s="8" customFormat="1" x14ac:dyDescent="0.35">
      <c r="A153" s="44"/>
      <c r="B153" s="28"/>
      <c r="C153" s="155" t="str">
        <f>IF(F153=0,"",MAX($C$16:C152)+1)</f>
        <v/>
      </c>
      <c r="D153" s="46"/>
      <c r="E153" s="184"/>
      <c r="F153" s="185"/>
      <c r="G153" s="186"/>
      <c r="H153" s="185"/>
      <c r="I153" s="185"/>
      <c r="J153" s="185"/>
      <c r="K153" s="187" t="s">
        <v>369</v>
      </c>
      <c r="L153" s="185"/>
      <c r="M153" s="185"/>
      <c r="N153" s="167"/>
      <c r="O153" s="21"/>
      <c r="Q153" s="57" t="str">
        <f t="shared" ca="1" si="17"/>
        <v/>
      </c>
      <c r="S153" s="50" t="str">
        <f t="shared" si="18"/>
        <v>N</v>
      </c>
      <c r="T153" s="50">
        <f t="shared" ca="1" si="19"/>
        <v>0</v>
      </c>
      <c r="U153" s="50">
        <f>IF(C153="",0,IF(OR(D153=0,E153=0,F153=0,G153=0,H153=0,I153=0,K153=0,K153="",L153=0,M153=0,AND(OR(L153=Lists!$K$3,L153=Lists!$K$4),J153=0),AND(L153=Lists!$K$4,OR(M153=Lists!$M$5,M153=Lists!$M$6,M153=Lists!$M$7,M153=Lists!$M$8,M153=Lists!$M$10),N153=0)),1,0))</f>
        <v>0</v>
      </c>
      <c r="V153" s="50">
        <f>IF(AND(OR(M153=Lists!$M$9,L153&lt;&gt;Lists!$K$4),N153&lt;&gt;""),1,0)</f>
        <v>0</v>
      </c>
      <c r="W153" s="50">
        <f>IF(E153=0,0,IF(COUNTIF(Lists!$B$3:$B$203,E153)&gt;0,0,1))</f>
        <v>0</v>
      </c>
      <c r="X153" s="50">
        <f>IF(M153=Lists!$L$6,IF(COUNTIFS('Section 3'!$D$16:$D$25,F153,'Section 3'!$G$16:$G$25,M153)&gt;0,0,1),0)</f>
        <v>0</v>
      </c>
      <c r="Y153" s="50">
        <f>IF(M153=Lists!$L$8,IF(COUNTIFS('Section 3'!$D$16:$D$25,F153,'Section 3'!$G$16:$G$25,Lists!$J$5)&gt;0,0,1),IF(M153=Lists!$L$10,IF(COUNTIFS('Section 3'!$D$16:$D$25,F153,'Section 3'!$G$16:$G$25,Lists!$J$6)&gt;0,0,1),IF(M153=Lists!$L$5,IF(COUNTIFS('Section 3'!$D$16:$D$25,F153,'Section 3'!$G$16:$G$25,Lists!$J$3)&gt;0,0,1),0)))</f>
        <v>0</v>
      </c>
      <c r="Z153" s="50">
        <f t="shared" si="14"/>
        <v>0</v>
      </c>
      <c r="AA153" s="44">
        <f t="shared" si="15"/>
        <v>0</v>
      </c>
      <c r="AB153" s="44">
        <f t="shared" si="16"/>
        <v>0</v>
      </c>
      <c r="AC153" s="26"/>
      <c r="AD153" s="26"/>
      <c r="AE153" s="26"/>
      <c r="AF153" s="26"/>
      <c r="AG153" s="26"/>
      <c r="AH153" s="26"/>
      <c r="AI153" s="26"/>
      <c r="AJ153" s="26"/>
      <c r="AK153" s="26"/>
      <c r="AL153" s="26"/>
      <c r="AM153" s="26"/>
      <c r="AN153" s="26"/>
      <c r="AO153" s="26"/>
      <c r="AP153" s="26"/>
    </row>
    <row r="154" spans="1:42" s="8" customFormat="1" x14ac:dyDescent="0.35">
      <c r="A154" s="44"/>
      <c r="B154" s="28"/>
      <c r="C154" s="155" t="str">
        <f>IF(F154=0,"",MAX($C$16:C153)+1)</f>
        <v/>
      </c>
      <c r="D154" s="46"/>
      <c r="E154" s="184"/>
      <c r="F154" s="185"/>
      <c r="G154" s="186"/>
      <c r="H154" s="185"/>
      <c r="I154" s="185"/>
      <c r="J154" s="185"/>
      <c r="K154" s="187" t="s">
        <v>369</v>
      </c>
      <c r="L154" s="185"/>
      <c r="M154" s="185"/>
      <c r="N154" s="167"/>
      <c r="O154" s="21"/>
      <c r="Q154" s="57" t="str">
        <f t="shared" ca="1" si="17"/>
        <v/>
      </c>
      <c r="S154" s="50" t="str">
        <f t="shared" si="18"/>
        <v>N</v>
      </c>
      <c r="T154" s="50">
        <f t="shared" ca="1" si="19"/>
        <v>0</v>
      </c>
      <c r="U154" s="50">
        <f>IF(C154="",0,IF(OR(D154=0,E154=0,F154=0,G154=0,H154=0,I154=0,K154=0,K154="",L154=0,M154=0,AND(OR(L154=Lists!$K$3,L154=Lists!$K$4),J154=0),AND(L154=Lists!$K$4,OR(M154=Lists!$M$5,M154=Lists!$M$6,M154=Lists!$M$7,M154=Lists!$M$8,M154=Lists!$M$10),N154=0)),1,0))</f>
        <v>0</v>
      </c>
      <c r="V154" s="50">
        <f>IF(AND(OR(M154=Lists!$M$9,L154&lt;&gt;Lists!$K$4),N154&lt;&gt;""),1,0)</f>
        <v>0</v>
      </c>
      <c r="W154" s="50">
        <f>IF(E154=0,0,IF(COUNTIF(Lists!$B$3:$B$203,E154)&gt;0,0,1))</f>
        <v>0</v>
      </c>
      <c r="X154" s="50">
        <f>IF(M154=Lists!$L$6,IF(COUNTIFS('Section 3'!$D$16:$D$25,F154,'Section 3'!$G$16:$G$25,M154)&gt;0,0,1),0)</f>
        <v>0</v>
      </c>
      <c r="Y154" s="50">
        <f>IF(M154=Lists!$L$8,IF(COUNTIFS('Section 3'!$D$16:$D$25,F154,'Section 3'!$G$16:$G$25,Lists!$J$5)&gt;0,0,1),IF(M154=Lists!$L$10,IF(COUNTIFS('Section 3'!$D$16:$D$25,F154,'Section 3'!$G$16:$G$25,Lists!$J$6)&gt;0,0,1),IF(M154=Lists!$L$5,IF(COUNTIFS('Section 3'!$D$16:$D$25,F154,'Section 3'!$G$16:$G$25,Lists!$J$3)&gt;0,0,1),0)))</f>
        <v>0</v>
      </c>
      <c r="Z154" s="50">
        <f t="shared" si="14"/>
        <v>0</v>
      </c>
      <c r="AA154" s="44">
        <f t="shared" si="15"/>
        <v>0</v>
      </c>
      <c r="AB154" s="44">
        <f t="shared" si="16"/>
        <v>0</v>
      </c>
      <c r="AC154" s="26"/>
      <c r="AD154" s="26"/>
      <c r="AE154" s="26"/>
      <c r="AF154" s="26"/>
      <c r="AG154" s="26"/>
      <c r="AH154" s="26"/>
      <c r="AI154" s="26"/>
      <c r="AJ154" s="26"/>
      <c r="AK154" s="26"/>
      <c r="AL154" s="26"/>
      <c r="AM154" s="26"/>
      <c r="AN154" s="26"/>
      <c r="AO154" s="26"/>
      <c r="AP154" s="26"/>
    </row>
    <row r="155" spans="1:42" s="8" customFormat="1" x14ac:dyDescent="0.35">
      <c r="A155" s="44"/>
      <c r="B155" s="28"/>
      <c r="C155" s="155" t="str">
        <f>IF(F155=0,"",MAX($C$16:C154)+1)</f>
        <v/>
      </c>
      <c r="D155" s="46"/>
      <c r="E155" s="184"/>
      <c r="F155" s="185"/>
      <c r="G155" s="186"/>
      <c r="H155" s="185"/>
      <c r="I155" s="185"/>
      <c r="J155" s="185"/>
      <c r="K155" s="187" t="s">
        <v>369</v>
      </c>
      <c r="L155" s="185"/>
      <c r="M155" s="185"/>
      <c r="N155" s="167"/>
      <c r="O155" s="21"/>
      <c r="Q155" s="57" t="str">
        <f t="shared" ca="1" si="17"/>
        <v/>
      </c>
      <c r="S155" s="50" t="str">
        <f t="shared" si="18"/>
        <v>N</v>
      </c>
      <c r="T155" s="50">
        <f t="shared" ca="1" si="19"/>
        <v>0</v>
      </c>
      <c r="U155" s="50">
        <f>IF(C155="",0,IF(OR(D155=0,E155=0,F155=0,G155=0,H155=0,I155=0,K155=0,K155="",L155=0,M155=0,AND(OR(L155=Lists!$K$3,L155=Lists!$K$4),J155=0),AND(L155=Lists!$K$4,OR(M155=Lists!$M$5,M155=Lists!$M$6,M155=Lists!$M$7,M155=Lists!$M$8,M155=Lists!$M$10),N155=0)),1,0))</f>
        <v>0</v>
      </c>
      <c r="V155" s="50">
        <f>IF(AND(OR(M155=Lists!$M$9,L155&lt;&gt;Lists!$K$4),N155&lt;&gt;""),1,0)</f>
        <v>0</v>
      </c>
      <c r="W155" s="50">
        <f>IF(E155=0,0,IF(COUNTIF(Lists!$B$3:$B$203,E155)&gt;0,0,1))</f>
        <v>0</v>
      </c>
      <c r="X155" s="50">
        <f>IF(M155=Lists!$L$6,IF(COUNTIFS('Section 3'!$D$16:$D$25,F155,'Section 3'!$G$16:$G$25,M155)&gt;0,0,1),0)</f>
        <v>0</v>
      </c>
      <c r="Y155" s="50">
        <f>IF(M155=Lists!$L$8,IF(COUNTIFS('Section 3'!$D$16:$D$25,F155,'Section 3'!$G$16:$G$25,Lists!$J$5)&gt;0,0,1),IF(M155=Lists!$L$10,IF(COUNTIFS('Section 3'!$D$16:$D$25,F155,'Section 3'!$G$16:$G$25,Lists!$J$6)&gt;0,0,1),IF(M155=Lists!$L$5,IF(COUNTIFS('Section 3'!$D$16:$D$25,F155,'Section 3'!$G$16:$G$25,Lists!$J$3)&gt;0,0,1),0)))</f>
        <v>0</v>
      </c>
      <c r="Z155" s="50">
        <f t="shared" si="14"/>
        <v>0</v>
      </c>
      <c r="AA155" s="44">
        <f t="shared" si="15"/>
        <v>0</v>
      </c>
      <c r="AB155" s="44">
        <f t="shared" si="16"/>
        <v>0</v>
      </c>
      <c r="AC155" s="26"/>
      <c r="AD155" s="26"/>
      <c r="AE155" s="26"/>
      <c r="AF155" s="26"/>
      <c r="AG155" s="26"/>
      <c r="AH155" s="26"/>
      <c r="AI155" s="26"/>
      <c r="AJ155" s="26"/>
      <c r="AK155" s="26"/>
      <c r="AL155" s="26"/>
      <c r="AM155" s="26"/>
      <c r="AN155" s="26"/>
      <c r="AO155" s="26"/>
      <c r="AP155" s="26"/>
    </row>
    <row r="156" spans="1:42" s="8" customFormat="1" x14ac:dyDescent="0.35">
      <c r="A156" s="44"/>
      <c r="B156" s="28"/>
      <c r="C156" s="155" t="str">
        <f>IF(F156=0,"",MAX($C$16:C155)+1)</f>
        <v/>
      </c>
      <c r="D156" s="46"/>
      <c r="E156" s="184"/>
      <c r="F156" s="185"/>
      <c r="G156" s="186"/>
      <c r="H156" s="185"/>
      <c r="I156" s="185"/>
      <c r="J156" s="185"/>
      <c r="K156" s="187" t="s">
        <v>369</v>
      </c>
      <c r="L156" s="185"/>
      <c r="M156" s="185"/>
      <c r="N156" s="167"/>
      <c r="O156" s="21"/>
      <c r="Q156" s="57" t="str">
        <f t="shared" ca="1" si="17"/>
        <v/>
      </c>
      <c r="S156" s="50" t="str">
        <f t="shared" si="18"/>
        <v>N</v>
      </c>
      <c r="T156" s="50">
        <f t="shared" ca="1" si="19"/>
        <v>0</v>
      </c>
      <c r="U156" s="50">
        <f>IF(C156="",0,IF(OR(D156=0,E156=0,F156=0,G156=0,H156=0,I156=0,K156=0,K156="",L156=0,M156=0,AND(OR(L156=Lists!$K$3,L156=Lists!$K$4),J156=0),AND(L156=Lists!$K$4,OR(M156=Lists!$M$5,M156=Lists!$M$6,M156=Lists!$M$7,M156=Lists!$M$8,M156=Lists!$M$10),N156=0)),1,0))</f>
        <v>0</v>
      </c>
      <c r="V156" s="50">
        <f>IF(AND(OR(M156=Lists!$M$9,L156&lt;&gt;Lists!$K$4),N156&lt;&gt;""),1,0)</f>
        <v>0</v>
      </c>
      <c r="W156" s="50">
        <f>IF(E156=0,0,IF(COUNTIF(Lists!$B$3:$B$203,E156)&gt;0,0,1))</f>
        <v>0</v>
      </c>
      <c r="X156" s="50">
        <f>IF(M156=Lists!$L$6,IF(COUNTIFS('Section 3'!$D$16:$D$25,F156,'Section 3'!$G$16:$G$25,M156)&gt;0,0,1),0)</f>
        <v>0</v>
      </c>
      <c r="Y156" s="50">
        <f>IF(M156=Lists!$L$8,IF(COUNTIFS('Section 3'!$D$16:$D$25,F156,'Section 3'!$G$16:$G$25,Lists!$J$5)&gt;0,0,1),IF(M156=Lists!$L$10,IF(COUNTIFS('Section 3'!$D$16:$D$25,F156,'Section 3'!$G$16:$G$25,Lists!$J$6)&gt;0,0,1),IF(M156=Lists!$L$5,IF(COUNTIFS('Section 3'!$D$16:$D$25,F156,'Section 3'!$G$16:$G$25,Lists!$J$3)&gt;0,0,1),0)))</f>
        <v>0</v>
      </c>
      <c r="Z156" s="50">
        <f t="shared" si="14"/>
        <v>0</v>
      </c>
      <c r="AA156" s="44">
        <f t="shared" si="15"/>
        <v>0</v>
      </c>
      <c r="AB156" s="44">
        <f t="shared" si="16"/>
        <v>0</v>
      </c>
      <c r="AC156" s="26"/>
      <c r="AD156" s="26"/>
      <c r="AE156" s="26"/>
      <c r="AF156" s="26"/>
      <c r="AG156" s="26"/>
      <c r="AH156" s="26"/>
      <c r="AI156" s="26"/>
      <c r="AJ156" s="26"/>
      <c r="AK156" s="26"/>
      <c r="AL156" s="26"/>
      <c r="AM156" s="26"/>
      <c r="AN156" s="26"/>
      <c r="AO156" s="26"/>
      <c r="AP156" s="26"/>
    </row>
    <row r="157" spans="1:42" s="8" customFormat="1" x14ac:dyDescent="0.35">
      <c r="A157" s="44"/>
      <c r="B157" s="28"/>
      <c r="C157" s="155" t="str">
        <f>IF(F157=0,"",MAX($C$16:C156)+1)</f>
        <v/>
      </c>
      <c r="D157" s="46"/>
      <c r="E157" s="184"/>
      <c r="F157" s="185"/>
      <c r="G157" s="186"/>
      <c r="H157" s="185"/>
      <c r="I157" s="185"/>
      <c r="J157" s="185"/>
      <c r="K157" s="187" t="s">
        <v>369</v>
      </c>
      <c r="L157" s="185"/>
      <c r="M157" s="185"/>
      <c r="N157" s="167"/>
      <c r="O157" s="21"/>
      <c r="Q157" s="57" t="str">
        <f t="shared" ca="1" si="17"/>
        <v/>
      </c>
      <c r="S157" s="50" t="str">
        <f t="shared" si="18"/>
        <v>N</v>
      </c>
      <c r="T157" s="50">
        <f t="shared" ca="1" si="19"/>
        <v>0</v>
      </c>
      <c r="U157" s="50">
        <f>IF(C157="",0,IF(OR(D157=0,E157=0,F157=0,G157=0,H157=0,I157=0,K157=0,K157="",L157=0,M157=0,AND(OR(L157=Lists!$K$3,L157=Lists!$K$4),J157=0),AND(L157=Lists!$K$4,OR(M157=Lists!$M$5,M157=Lists!$M$6,M157=Lists!$M$7,M157=Lists!$M$8,M157=Lists!$M$10),N157=0)),1,0))</f>
        <v>0</v>
      </c>
      <c r="V157" s="50">
        <f>IF(AND(OR(M157=Lists!$M$9,L157&lt;&gt;Lists!$K$4),N157&lt;&gt;""),1,0)</f>
        <v>0</v>
      </c>
      <c r="W157" s="50">
        <f>IF(E157=0,0,IF(COUNTIF(Lists!$B$3:$B$203,E157)&gt;0,0,1))</f>
        <v>0</v>
      </c>
      <c r="X157" s="50">
        <f>IF(M157=Lists!$L$6,IF(COUNTIFS('Section 3'!$D$16:$D$25,F157,'Section 3'!$G$16:$G$25,M157)&gt;0,0,1),0)</f>
        <v>0</v>
      </c>
      <c r="Y157" s="50">
        <f>IF(M157=Lists!$L$8,IF(COUNTIFS('Section 3'!$D$16:$D$25,F157,'Section 3'!$G$16:$G$25,Lists!$J$5)&gt;0,0,1),IF(M157=Lists!$L$10,IF(COUNTIFS('Section 3'!$D$16:$D$25,F157,'Section 3'!$G$16:$G$25,Lists!$J$6)&gt;0,0,1),IF(M157=Lists!$L$5,IF(COUNTIFS('Section 3'!$D$16:$D$25,F157,'Section 3'!$G$16:$G$25,Lists!$J$3)&gt;0,0,1),0)))</f>
        <v>0</v>
      </c>
      <c r="Z157" s="50">
        <f t="shared" si="14"/>
        <v>0</v>
      </c>
      <c r="AA157" s="44">
        <f t="shared" si="15"/>
        <v>0</v>
      </c>
      <c r="AB157" s="44">
        <f t="shared" si="16"/>
        <v>0</v>
      </c>
      <c r="AC157" s="26"/>
      <c r="AD157" s="26"/>
      <c r="AE157" s="26"/>
      <c r="AF157" s="26"/>
      <c r="AG157" s="26"/>
      <c r="AH157" s="26"/>
      <c r="AI157" s="26"/>
      <c r="AJ157" s="26"/>
      <c r="AK157" s="26"/>
      <c r="AL157" s="26"/>
      <c r="AM157" s="26"/>
      <c r="AN157" s="26"/>
      <c r="AO157" s="26"/>
      <c r="AP157" s="26"/>
    </row>
    <row r="158" spans="1:42" s="8" customFormat="1" x14ac:dyDescent="0.35">
      <c r="A158" s="44"/>
      <c r="B158" s="28"/>
      <c r="C158" s="155" t="str">
        <f>IF(F158=0,"",MAX($C$16:C157)+1)</f>
        <v/>
      </c>
      <c r="D158" s="46"/>
      <c r="E158" s="184"/>
      <c r="F158" s="185"/>
      <c r="G158" s="186"/>
      <c r="H158" s="185"/>
      <c r="I158" s="185"/>
      <c r="J158" s="185"/>
      <c r="K158" s="187" t="s">
        <v>369</v>
      </c>
      <c r="L158" s="185"/>
      <c r="M158" s="185"/>
      <c r="N158" s="167"/>
      <c r="O158" s="21"/>
      <c r="Q158" s="57" t="str">
        <f t="shared" ca="1" si="17"/>
        <v/>
      </c>
      <c r="S158" s="50" t="str">
        <f t="shared" si="18"/>
        <v>N</v>
      </c>
      <c r="T158" s="50">
        <f t="shared" ca="1" si="19"/>
        <v>0</v>
      </c>
      <c r="U158" s="50">
        <f>IF(C158="",0,IF(OR(D158=0,E158=0,F158=0,G158=0,H158=0,I158=0,K158=0,K158="",L158=0,M158=0,AND(OR(L158=Lists!$K$3,L158=Lists!$K$4),J158=0),AND(L158=Lists!$K$4,OR(M158=Lists!$M$5,M158=Lists!$M$6,M158=Lists!$M$7,M158=Lists!$M$8,M158=Lists!$M$10),N158=0)),1,0))</f>
        <v>0</v>
      </c>
      <c r="V158" s="50">
        <f>IF(AND(OR(M158=Lists!$M$9,L158&lt;&gt;Lists!$K$4),N158&lt;&gt;""),1,0)</f>
        <v>0</v>
      </c>
      <c r="W158" s="50">
        <f>IF(E158=0,0,IF(COUNTIF(Lists!$B$3:$B$203,E158)&gt;0,0,1))</f>
        <v>0</v>
      </c>
      <c r="X158" s="50">
        <f>IF(M158=Lists!$L$6,IF(COUNTIFS('Section 3'!$D$16:$D$25,F158,'Section 3'!$G$16:$G$25,M158)&gt;0,0,1),0)</f>
        <v>0</v>
      </c>
      <c r="Y158" s="50">
        <f>IF(M158=Lists!$L$8,IF(COUNTIFS('Section 3'!$D$16:$D$25,F158,'Section 3'!$G$16:$G$25,Lists!$J$5)&gt;0,0,1),IF(M158=Lists!$L$10,IF(COUNTIFS('Section 3'!$D$16:$D$25,F158,'Section 3'!$G$16:$G$25,Lists!$J$6)&gt;0,0,1),IF(M158=Lists!$L$5,IF(COUNTIFS('Section 3'!$D$16:$D$25,F158,'Section 3'!$G$16:$G$25,Lists!$J$3)&gt;0,0,1),0)))</f>
        <v>0</v>
      </c>
      <c r="Z158" s="50">
        <f t="shared" si="14"/>
        <v>0</v>
      </c>
      <c r="AA158" s="44">
        <f t="shared" si="15"/>
        <v>0</v>
      </c>
      <c r="AB158" s="44">
        <f t="shared" si="16"/>
        <v>0</v>
      </c>
      <c r="AC158" s="26"/>
      <c r="AD158" s="26"/>
      <c r="AE158" s="26"/>
      <c r="AF158" s="26"/>
      <c r="AG158" s="26"/>
      <c r="AH158" s="26"/>
      <c r="AI158" s="26"/>
      <c r="AJ158" s="26"/>
      <c r="AK158" s="26"/>
      <c r="AL158" s="26"/>
      <c r="AM158" s="26"/>
      <c r="AN158" s="26"/>
      <c r="AO158" s="26"/>
      <c r="AP158" s="26"/>
    </row>
    <row r="159" spans="1:42" s="8" customFormat="1" x14ac:dyDescent="0.35">
      <c r="A159" s="44"/>
      <c r="B159" s="28"/>
      <c r="C159" s="155" t="str">
        <f>IF(F159=0,"",MAX($C$16:C158)+1)</f>
        <v/>
      </c>
      <c r="D159" s="46"/>
      <c r="E159" s="184"/>
      <c r="F159" s="185"/>
      <c r="G159" s="186"/>
      <c r="H159" s="185"/>
      <c r="I159" s="185"/>
      <c r="J159" s="185"/>
      <c r="K159" s="187" t="s">
        <v>369</v>
      </c>
      <c r="L159" s="185"/>
      <c r="M159" s="185"/>
      <c r="N159" s="167"/>
      <c r="O159" s="21"/>
      <c r="Q159" s="57" t="str">
        <f t="shared" ca="1" si="17"/>
        <v/>
      </c>
      <c r="S159" s="50" t="str">
        <f t="shared" si="18"/>
        <v>N</v>
      </c>
      <c r="T159" s="50">
        <f t="shared" ca="1" si="19"/>
        <v>0</v>
      </c>
      <c r="U159" s="50">
        <f>IF(C159="",0,IF(OR(D159=0,E159=0,F159=0,G159=0,H159=0,I159=0,K159=0,K159="",L159=0,M159=0,AND(OR(L159=Lists!$K$3,L159=Lists!$K$4),J159=0),AND(L159=Lists!$K$4,OR(M159=Lists!$M$5,M159=Lists!$M$6,M159=Lists!$M$7,M159=Lists!$M$8,M159=Lists!$M$10),N159=0)),1,0))</f>
        <v>0</v>
      </c>
      <c r="V159" s="50">
        <f>IF(AND(OR(M159=Lists!$M$9,L159&lt;&gt;Lists!$K$4),N159&lt;&gt;""),1,0)</f>
        <v>0</v>
      </c>
      <c r="W159" s="50">
        <f>IF(E159=0,0,IF(COUNTIF(Lists!$B$3:$B$203,E159)&gt;0,0,1))</f>
        <v>0</v>
      </c>
      <c r="X159" s="50">
        <f>IF(M159=Lists!$L$6,IF(COUNTIFS('Section 3'!$D$16:$D$25,F159,'Section 3'!$G$16:$G$25,M159)&gt;0,0,1),0)</f>
        <v>0</v>
      </c>
      <c r="Y159" s="50">
        <f>IF(M159=Lists!$L$8,IF(COUNTIFS('Section 3'!$D$16:$D$25,F159,'Section 3'!$G$16:$G$25,Lists!$J$5)&gt;0,0,1),IF(M159=Lists!$L$10,IF(COUNTIFS('Section 3'!$D$16:$D$25,F159,'Section 3'!$G$16:$G$25,Lists!$J$6)&gt;0,0,1),IF(M159=Lists!$L$5,IF(COUNTIFS('Section 3'!$D$16:$D$25,F159,'Section 3'!$G$16:$G$25,Lists!$J$3)&gt;0,0,1),0)))</f>
        <v>0</v>
      </c>
      <c r="Z159" s="50">
        <f t="shared" si="14"/>
        <v>0</v>
      </c>
      <c r="AA159" s="44">
        <f t="shared" si="15"/>
        <v>0</v>
      </c>
      <c r="AB159" s="44">
        <f t="shared" si="16"/>
        <v>0</v>
      </c>
      <c r="AC159" s="26"/>
      <c r="AD159" s="26"/>
      <c r="AE159" s="26"/>
      <c r="AF159" s="26"/>
      <c r="AG159" s="26"/>
      <c r="AH159" s="26"/>
      <c r="AI159" s="26"/>
      <c r="AJ159" s="26"/>
      <c r="AK159" s="26"/>
      <c r="AL159" s="26"/>
      <c r="AM159" s="26"/>
      <c r="AN159" s="26"/>
      <c r="AO159" s="26"/>
      <c r="AP159" s="26"/>
    </row>
    <row r="160" spans="1:42" s="8" customFormat="1" x14ac:dyDescent="0.35">
      <c r="A160" s="44"/>
      <c r="B160" s="28"/>
      <c r="C160" s="155" t="str">
        <f>IF(F160=0,"",MAX($C$16:C159)+1)</f>
        <v/>
      </c>
      <c r="D160" s="46"/>
      <c r="E160" s="184"/>
      <c r="F160" s="185"/>
      <c r="G160" s="186"/>
      <c r="H160" s="185"/>
      <c r="I160" s="185"/>
      <c r="J160" s="185"/>
      <c r="K160" s="187" t="s">
        <v>369</v>
      </c>
      <c r="L160" s="185"/>
      <c r="M160" s="185"/>
      <c r="N160" s="167"/>
      <c r="O160" s="21"/>
      <c r="Q160" s="57" t="str">
        <f t="shared" ca="1" si="17"/>
        <v/>
      </c>
      <c r="S160" s="50" t="str">
        <f t="shared" si="18"/>
        <v>N</v>
      </c>
      <c r="T160" s="50">
        <f t="shared" ca="1" si="19"/>
        <v>0</v>
      </c>
      <c r="U160" s="50">
        <f>IF(C160="",0,IF(OR(D160=0,E160=0,F160=0,G160=0,H160=0,I160=0,K160=0,K160="",L160=0,M160=0,AND(OR(L160=Lists!$K$3,L160=Lists!$K$4),J160=0),AND(L160=Lists!$K$4,OR(M160=Lists!$M$5,M160=Lists!$M$6,M160=Lists!$M$7,M160=Lists!$M$8,M160=Lists!$M$10),N160=0)),1,0))</f>
        <v>0</v>
      </c>
      <c r="V160" s="50">
        <f>IF(AND(OR(M160=Lists!$M$9,L160&lt;&gt;Lists!$K$4),N160&lt;&gt;""),1,0)</f>
        <v>0</v>
      </c>
      <c r="W160" s="50">
        <f>IF(E160=0,0,IF(COUNTIF(Lists!$B$3:$B$203,E160)&gt;0,0,1))</f>
        <v>0</v>
      </c>
      <c r="X160" s="50">
        <f>IF(M160=Lists!$L$6,IF(COUNTIFS('Section 3'!$D$16:$D$25,F160,'Section 3'!$G$16:$G$25,M160)&gt;0,0,1),0)</f>
        <v>0</v>
      </c>
      <c r="Y160" s="50">
        <f>IF(M160=Lists!$L$8,IF(COUNTIFS('Section 3'!$D$16:$D$25,F160,'Section 3'!$G$16:$G$25,Lists!$J$5)&gt;0,0,1),IF(M160=Lists!$L$10,IF(COUNTIFS('Section 3'!$D$16:$D$25,F160,'Section 3'!$G$16:$G$25,Lists!$J$6)&gt;0,0,1),IF(M160=Lists!$L$5,IF(COUNTIFS('Section 3'!$D$16:$D$25,F160,'Section 3'!$G$16:$G$25,Lists!$J$3)&gt;0,0,1),0)))</f>
        <v>0</v>
      </c>
      <c r="Z160" s="50">
        <f t="shared" si="14"/>
        <v>0</v>
      </c>
      <c r="AA160" s="44">
        <f t="shared" si="15"/>
        <v>0</v>
      </c>
      <c r="AB160" s="44">
        <f t="shared" si="16"/>
        <v>0</v>
      </c>
      <c r="AC160" s="26"/>
      <c r="AD160" s="26"/>
      <c r="AE160" s="26"/>
      <c r="AF160" s="26"/>
      <c r="AG160" s="26"/>
      <c r="AH160" s="26"/>
      <c r="AI160" s="26"/>
      <c r="AJ160" s="26"/>
      <c r="AK160" s="26"/>
      <c r="AL160" s="26"/>
      <c r="AM160" s="26"/>
      <c r="AN160" s="26"/>
      <c r="AO160" s="26"/>
      <c r="AP160" s="26"/>
    </row>
    <row r="161" spans="1:42" s="8" customFormat="1" x14ac:dyDescent="0.35">
      <c r="A161" s="44"/>
      <c r="B161" s="28"/>
      <c r="C161" s="155" t="str">
        <f>IF(F161=0,"",MAX($C$16:C160)+1)</f>
        <v/>
      </c>
      <c r="D161" s="46"/>
      <c r="E161" s="184"/>
      <c r="F161" s="185"/>
      <c r="G161" s="186"/>
      <c r="H161" s="185"/>
      <c r="I161" s="185"/>
      <c r="J161" s="185"/>
      <c r="K161" s="187" t="s">
        <v>369</v>
      </c>
      <c r="L161" s="185"/>
      <c r="M161" s="185"/>
      <c r="N161" s="167"/>
      <c r="O161" s="21"/>
      <c r="Q161" s="57" t="str">
        <f t="shared" ca="1" si="17"/>
        <v/>
      </c>
      <c r="S161" s="50" t="str">
        <f t="shared" si="18"/>
        <v>N</v>
      </c>
      <c r="T161" s="50">
        <f t="shared" ca="1" si="19"/>
        <v>0</v>
      </c>
      <c r="U161" s="50">
        <f>IF(C161="",0,IF(OR(D161=0,E161=0,F161=0,G161=0,H161=0,I161=0,K161=0,K161="",L161=0,M161=0,AND(OR(L161=Lists!$K$3,L161=Lists!$K$4),J161=0),AND(L161=Lists!$K$4,OR(M161=Lists!$M$5,M161=Lists!$M$6,M161=Lists!$M$7,M161=Lists!$M$8,M161=Lists!$M$10),N161=0)),1,0))</f>
        <v>0</v>
      </c>
      <c r="V161" s="50">
        <f>IF(AND(OR(M161=Lists!$M$9,L161&lt;&gt;Lists!$K$4),N161&lt;&gt;""),1,0)</f>
        <v>0</v>
      </c>
      <c r="W161" s="50">
        <f>IF(E161=0,0,IF(COUNTIF(Lists!$B$3:$B$203,E161)&gt;0,0,1))</f>
        <v>0</v>
      </c>
      <c r="X161" s="50">
        <f>IF(M161=Lists!$L$6,IF(COUNTIFS('Section 3'!$D$16:$D$25,F161,'Section 3'!$G$16:$G$25,M161)&gt;0,0,1),0)</f>
        <v>0</v>
      </c>
      <c r="Y161" s="50">
        <f>IF(M161=Lists!$L$8,IF(COUNTIFS('Section 3'!$D$16:$D$25,F161,'Section 3'!$G$16:$G$25,Lists!$J$5)&gt;0,0,1),IF(M161=Lists!$L$10,IF(COUNTIFS('Section 3'!$D$16:$D$25,F161,'Section 3'!$G$16:$G$25,Lists!$J$6)&gt;0,0,1),IF(M161=Lists!$L$5,IF(COUNTIFS('Section 3'!$D$16:$D$25,F161,'Section 3'!$G$16:$G$25,Lists!$J$3)&gt;0,0,1),0)))</f>
        <v>0</v>
      </c>
      <c r="Z161" s="50">
        <f t="shared" si="14"/>
        <v>0</v>
      </c>
      <c r="AA161" s="44">
        <f t="shared" si="15"/>
        <v>0</v>
      </c>
      <c r="AB161" s="44">
        <f t="shared" si="16"/>
        <v>0</v>
      </c>
      <c r="AC161" s="26"/>
      <c r="AD161" s="26"/>
      <c r="AE161" s="26"/>
      <c r="AF161" s="26"/>
      <c r="AG161" s="26"/>
      <c r="AH161" s="26"/>
      <c r="AI161" s="26"/>
      <c r="AJ161" s="26"/>
      <c r="AK161" s="26"/>
      <c r="AL161" s="26"/>
      <c r="AM161" s="26"/>
      <c r="AN161" s="26"/>
      <c r="AO161" s="26"/>
      <c r="AP161" s="26"/>
    </row>
    <row r="162" spans="1:42" s="8" customFormat="1" x14ac:dyDescent="0.35">
      <c r="A162" s="44"/>
      <c r="B162" s="28"/>
      <c r="C162" s="155" t="str">
        <f>IF(F162=0,"",MAX($C$16:C161)+1)</f>
        <v/>
      </c>
      <c r="D162" s="46"/>
      <c r="E162" s="184"/>
      <c r="F162" s="185"/>
      <c r="G162" s="186"/>
      <c r="H162" s="185"/>
      <c r="I162" s="185"/>
      <c r="J162" s="185"/>
      <c r="K162" s="187" t="s">
        <v>369</v>
      </c>
      <c r="L162" s="185"/>
      <c r="M162" s="185"/>
      <c r="N162" s="167"/>
      <c r="O162" s="21"/>
      <c r="Q162" s="57" t="str">
        <f t="shared" ca="1" si="17"/>
        <v/>
      </c>
      <c r="S162" s="50" t="str">
        <f t="shared" si="18"/>
        <v>N</v>
      </c>
      <c r="T162" s="50">
        <f t="shared" ca="1" si="19"/>
        <v>0</v>
      </c>
      <c r="U162" s="50">
        <f>IF(C162="",0,IF(OR(D162=0,E162=0,F162=0,G162=0,H162=0,I162=0,K162=0,K162="",L162=0,M162=0,AND(OR(L162=Lists!$K$3,L162=Lists!$K$4),J162=0),AND(L162=Lists!$K$4,OR(M162=Lists!$M$5,M162=Lists!$M$6,M162=Lists!$M$7,M162=Lists!$M$8,M162=Lists!$M$10),N162=0)),1,0))</f>
        <v>0</v>
      </c>
      <c r="V162" s="50">
        <f>IF(AND(OR(M162=Lists!$M$9,L162&lt;&gt;Lists!$K$4),N162&lt;&gt;""),1,0)</f>
        <v>0</v>
      </c>
      <c r="W162" s="50">
        <f>IF(E162=0,0,IF(COUNTIF(Lists!$B$3:$B$203,E162)&gt;0,0,1))</f>
        <v>0</v>
      </c>
      <c r="X162" s="50">
        <f>IF(M162=Lists!$L$6,IF(COUNTIFS('Section 3'!$D$16:$D$25,F162,'Section 3'!$G$16:$G$25,M162)&gt;0,0,1),0)</f>
        <v>0</v>
      </c>
      <c r="Y162" s="50">
        <f>IF(M162=Lists!$L$8,IF(COUNTIFS('Section 3'!$D$16:$D$25,F162,'Section 3'!$G$16:$G$25,Lists!$J$5)&gt;0,0,1),IF(M162=Lists!$L$10,IF(COUNTIFS('Section 3'!$D$16:$D$25,F162,'Section 3'!$G$16:$G$25,Lists!$J$6)&gt;0,0,1),IF(M162=Lists!$L$5,IF(COUNTIFS('Section 3'!$D$16:$D$25,F162,'Section 3'!$G$16:$G$25,Lists!$J$3)&gt;0,0,1),0)))</f>
        <v>0</v>
      </c>
      <c r="Z162" s="50">
        <f t="shared" si="14"/>
        <v>0</v>
      </c>
      <c r="AA162" s="44">
        <f t="shared" si="15"/>
        <v>0</v>
      </c>
      <c r="AB162" s="44">
        <f t="shared" si="16"/>
        <v>0</v>
      </c>
      <c r="AC162" s="26"/>
      <c r="AD162" s="26"/>
      <c r="AE162" s="26"/>
      <c r="AF162" s="26"/>
      <c r="AG162" s="26"/>
      <c r="AH162" s="26"/>
      <c r="AI162" s="26"/>
      <c r="AJ162" s="26"/>
      <c r="AK162" s="26"/>
      <c r="AL162" s="26"/>
      <c r="AM162" s="26"/>
      <c r="AN162" s="26"/>
      <c r="AO162" s="26"/>
      <c r="AP162" s="26"/>
    </row>
    <row r="163" spans="1:42" s="8" customFormat="1" x14ac:dyDescent="0.35">
      <c r="A163" s="44"/>
      <c r="B163" s="28"/>
      <c r="C163" s="155" t="str">
        <f>IF(F163=0,"",MAX($C$16:C162)+1)</f>
        <v/>
      </c>
      <c r="D163" s="46"/>
      <c r="E163" s="184"/>
      <c r="F163" s="185"/>
      <c r="G163" s="186"/>
      <c r="H163" s="185"/>
      <c r="I163" s="185"/>
      <c r="J163" s="185"/>
      <c r="K163" s="187" t="s">
        <v>369</v>
      </c>
      <c r="L163" s="185"/>
      <c r="M163" s="185"/>
      <c r="N163" s="167"/>
      <c r="O163" s="21"/>
      <c r="Q163" s="57" t="str">
        <f t="shared" ca="1" si="17"/>
        <v/>
      </c>
      <c r="S163" s="50" t="str">
        <f t="shared" si="18"/>
        <v>N</v>
      </c>
      <c r="T163" s="50">
        <f t="shared" ca="1" si="19"/>
        <v>0</v>
      </c>
      <c r="U163" s="50">
        <f>IF(C163="",0,IF(OR(D163=0,E163=0,F163=0,G163=0,H163=0,I163=0,K163=0,K163="",L163=0,M163=0,AND(OR(L163=Lists!$K$3,L163=Lists!$K$4),J163=0),AND(L163=Lists!$K$4,OR(M163=Lists!$M$5,M163=Lists!$M$6,M163=Lists!$M$7,M163=Lists!$M$8,M163=Lists!$M$10),N163=0)),1,0))</f>
        <v>0</v>
      </c>
      <c r="V163" s="50">
        <f>IF(AND(OR(M163=Lists!$M$9,L163&lt;&gt;Lists!$K$4),N163&lt;&gt;""),1,0)</f>
        <v>0</v>
      </c>
      <c r="W163" s="50">
        <f>IF(E163=0,0,IF(COUNTIF(Lists!$B$3:$B$203,E163)&gt;0,0,1))</f>
        <v>0</v>
      </c>
      <c r="X163" s="50">
        <f>IF(M163=Lists!$L$6,IF(COUNTIFS('Section 3'!$D$16:$D$25,F163,'Section 3'!$G$16:$G$25,M163)&gt;0,0,1),0)</f>
        <v>0</v>
      </c>
      <c r="Y163" s="50">
        <f>IF(M163=Lists!$L$8,IF(COUNTIFS('Section 3'!$D$16:$D$25,F163,'Section 3'!$G$16:$G$25,Lists!$J$5)&gt;0,0,1),IF(M163=Lists!$L$10,IF(COUNTIFS('Section 3'!$D$16:$D$25,F163,'Section 3'!$G$16:$G$25,Lists!$J$6)&gt;0,0,1),IF(M163=Lists!$L$5,IF(COUNTIFS('Section 3'!$D$16:$D$25,F163,'Section 3'!$G$16:$G$25,Lists!$J$3)&gt;0,0,1),0)))</f>
        <v>0</v>
      </c>
      <c r="Z163" s="50">
        <f t="shared" si="14"/>
        <v>0</v>
      </c>
      <c r="AA163" s="44">
        <f t="shared" si="15"/>
        <v>0</v>
      </c>
      <c r="AB163" s="44">
        <f t="shared" si="16"/>
        <v>0</v>
      </c>
      <c r="AC163" s="26"/>
      <c r="AD163" s="26"/>
      <c r="AE163" s="26"/>
      <c r="AF163" s="26"/>
      <c r="AG163" s="26"/>
      <c r="AH163" s="26"/>
      <c r="AI163" s="26"/>
      <c r="AJ163" s="26"/>
      <c r="AK163" s="26"/>
      <c r="AL163" s="26"/>
      <c r="AM163" s="26"/>
      <c r="AN163" s="26"/>
      <c r="AO163" s="26"/>
      <c r="AP163" s="26"/>
    </row>
    <row r="164" spans="1:42" s="8" customFormat="1" x14ac:dyDescent="0.35">
      <c r="A164" s="44"/>
      <c r="B164" s="28"/>
      <c r="C164" s="155" t="str">
        <f>IF(F164=0,"",MAX($C$16:C163)+1)</f>
        <v/>
      </c>
      <c r="D164" s="46"/>
      <c r="E164" s="184"/>
      <c r="F164" s="185"/>
      <c r="G164" s="186"/>
      <c r="H164" s="185"/>
      <c r="I164" s="185"/>
      <c r="J164" s="185"/>
      <c r="K164" s="187" t="s">
        <v>369</v>
      </c>
      <c r="L164" s="185"/>
      <c r="M164" s="185"/>
      <c r="N164" s="167"/>
      <c r="O164" s="21"/>
      <c r="Q164" s="57" t="str">
        <f t="shared" ca="1" si="17"/>
        <v/>
      </c>
      <c r="S164" s="50" t="str">
        <f t="shared" si="18"/>
        <v>N</v>
      </c>
      <c r="T164" s="50">
        <f t="shared" ca="1" si="19"/>
        <v>0</v>
      </c>
      <c r="U164" s="50">
        <f>IF(C164="",0,IF(OR(D164=0,E164=0,F164=0,G164=0,H164=0,I164=0,K164=0,K164="",L164=0,M164=0,AND(OR(L164=Lists!$K$3,L164=Lists!$K$4),J164=0),AND(L164=Lists!$K$4,OR(M164=Lists!$M$5,M164=Lists!$M$6,M164=Lists!$M$7,M164=Lists!$M$8,M164=Lists!$M$10),N164=0)),1,0))</f>
        <v>0</v>
      </c>
      <c r="V164" s="50">
        <f>IF(AND(OR(M164=Lists!$M$9,L164&lt;&gt;Lists!$K$4),N164&lt;&gt;""),1,0)</f>
        <v>0</v>
      </c>
      <c r="W164" s="50">
        <f>IF(E164=0,0,IF(COUNTIF(Lists!$B$3:$B$203,E164)&gt;0,0,1))</f>
        <v>0</v>
      </c>
      <c r="X164" s="50">
        <f>IF(M164=Lists!$L$6,IF(COUNTIFS('Section 3'!$D$16:$D$25,F164,'Section 3'!$G$16:$G$25,M164)&gt;0,0,1),0)</f>
        <v>0</v>
      </c>
      <c r="Y164" s="50">
        <f>IF(M164=Lists!$L$8,IF(COUNTIFS('Section 3'!$D$16:$D$25,F164,'Section 3'!$G$16:$G$25,Lists!$J$5)&gt;0,0,1),IF(M164=Lists!$L$10,IF(COUNTIFS('Section 3'!$D$16:$D$25,F164,'Section 3'!$G$16:$G$25,Lists!$J$6)&gt;0,0,1),IF(M164=Lists!$L$5,IF(COUNTIFS('Section 3'!$D$16:$D$25,F164,'Section 3'!$G$16:$G$25,Lists!$J$3)&gt;0,0,1),0)))</f>
        <v>0</v>
      </c>
      <c r="Z164" s="50">
        <f t="shared" si="14"/>
        <v>0</v>
      </c>
      <c r="AA164" s="44">
        <f t="shared" si="15"/>
        <v>0</v>
      </c>
      <c r="AB164" s="44">
        <f t="shared" si="16"/>
        <v>0</v>
      </c>
      <c r="AC164" s="26"/>
      <c r="AD164" s="26"/>
      <c r="AE164" s="26"/>
      <c r="AF164" s="26"/>
      <c r="AG164" s="26"/>
      <c r="AH164" s="26"/>
      <c r="AI164" s="26"/>
      <c r="AJ164" s="26"/>
      <c r="AK164" s="26"/>
      <c r="AL164" s="26"/>
      <c r="AM164" s="26"/>
      <c r="AN164" s="26"/>
      <c r="AO164" s="26"/>
      <c r="AP164" s="26"/>
    </row>
    <row r="165" spans="1:42" s="8" customFormat="1" x14ac:dyDescent="0.35">
      <c r="A165" s="44"/>
      <c r="B165" s="28"/>
      <c r="C165" s="155" t="str">
        <f>IF(F165=0,"",MAX($C$16:C164)+1)</f>
        <v/>
      </c>
      <c r="D165" s="46"/>
      <c r="E165" s="184"/>
      <c r="F165" s="185"/>
      <c r="G165" s="186"/>
      <c r="H165" s="185"/>
      <c r="I165" s="185"/>
      <c r="J165" s="185"/>
      <c r="K165" s="187" t="s">
        <v>369</v>
      </c>
      <c r="L165" s="185"/>
      <c r="M165" s="185"/>
      <c r="N165" s="167"/>
      <c r="O165" s="21"/>
      <c r="Q165" s="57" t="str">
        <f t="shared" ca="1" si="17"/>
        <v/>
      </c>
      <c r="S165" s="50" t="str">
        <f t="shared" si="18"/>
        <v>N</v>
      </c>
      <c r="T165" s="50">
        <f t="shared" ca="1" si="19"/>
        <v>0</v>
      </c>
      <c r="U165" s="50">
        <f>IF(C165="",0,IF(OR(D165=0,E165=0,F165=0,G165=0,H165=0,I165=0,K165=0,K165="",L165=0,M165=0,AND(OR(L165=Lists!$K$3,L165=Lists!$K$4),J165=0),AND(L165=Lists!$K$4,OR(M165=Lists!$M$5,M165=Lists!$M$6,M165=Lists!$M$7,M165=Lists!$M$8,M165=Lists!$M$10),N165=0)),1,0))</f>
        <v>0</v>
      </c>
      <c r="V165" s="50">
        <f>IF(AND(OR(M165=Lists!$M$9,L165&lt;&gt;Lists!$K$4),N165&lt;&gt;""),1,0)</f>
        <v>0</v>
      </c>
      <c r="W165" s="50">
        <f>IF(E165=0,0,IF(COUNTIF(Lists!$B$3:$B$203,E165)&gt;0,0,1))</f>
        <v>0</v>
      </c>
      <c r="X165" s="50">
        <f>IF(M165=Lists!$L$6,IF(COUNTIFS('Section 3'!$D$16:$D$25,F165,'Section 3'!$G$16:$G$25,M165)&gt;0,0,1),0)</f>
        <v>0</v>
      </c>
      <c r="Y165" s="50">
        <f>IF(M165=Lists!$L$8,IF(COUNTIFS('Section 3'!$D$16:$D$25,F165,'Section 3'!$G$16:$G$25,Lists!$J$5)&gt;0,0,1),IF(M165=Lists!$L$10,IF(COUNTIFS('Section 3'!$D$16:$D$25,F165,'Section 3'!$G$16:$G$25,Lists!$J$6)&gt;0,0,1),IF(M165=Lists!$L$5,IF(COUNTIFS('Section 3'!$D$16:$D$25,F165,'Section 3'!$G$16:$G$25,Lists!$J$3)&gt;0,0,1),0)))</f>
        <v>0</v>
      </c>
      <c r="Z165" s="50">
        <f t="shared" si="14"/>
        <v>0</v>
      </c>
      <c r="AA165" s="44">
        <f t="shared" si="15"/>
        <v>0</v>
      </c>
      <c r="AB165" s="44">
        <f t="shared" si="16"/>
        <v>0</v>
      </c>
      <c r="AC165" s="26"/>
      <c r="AD165" s="26"/>
      <c r="AE165" s="26"/>
      <c r="AF165" s="26"/>
      <c r="AG165" s="26"/>
      <c r="AH165" s="26"/>
      <c r="AI165" s="26"/>
      <c r="AJ165" s="26"/>
      <c r="AK165" s="26"/>
      <c r="AL165" s="26"/>
      <c r="AM165" s="26"/>
      <c r="AN165" s="26"/>
      <c r="AO165" s="26"/>
      <c r="AP165" s="26"/>
    </row>
    <row r="166" spans="1:42" s="8" customFormat="1" x14ac:dyDescent="0.35">
      <c r="A166" s="44"/>
      <c r="B166" s="28"/>
      <c r="C166" s="155" t="str">
        <f>IF(F166=0,"",MAX($C$16:C165)+1)</f>
        <v/>
      </c>
      <c r="D166" s="46"/>
      <c r="E166" s="184"/>
      <c r="F166" s="185"/>
      <c r="G166" s="186"/>
      <c r="H166" s="185"/>
      <c r="I166" s="185"/>
      <c r="J166" s="185"/>
      <c r="K166" s="187" t="s">
        <v>369</v>
      </c>
      <c r="L166" s="185"/>
      <c r="M166" s="185"/>
      <c r="N166" s="167"/>
      <c r="O166" s="21"/>
      <c r="Q166" s="57" t="str">
        <f t="shared" ca="1" si="17"/>
        <v/>
      </c>
      <c r="S166" s="50" t="str">
        <f t="shared" si="18"/>
        <v>N</v>
      </c>
      <c r="T166" s="50">
        <f t="shared" ca="1" si="19"/>
        <v>0</v>
      </c>
      <c r="U166" s="50">
        <f>IF(C166="",0,IF(OR(D166=0,E166=0,F166=0,G166=0,H166=0,I166=0,K166=0,K166="",L166=0,M166=0,AND(OR(L166=Lists!$K$3,L166=Lists!$K$4),J166=0),AND(L166=Lists!$K$4,OR(M166=Lists!$M$5,M166=Lists!$M$6,M166=Lists!$M$7,M166=Lists!$M$8,M166=Lists!$M$10),N166=0)),1,0))</f>
        <v>0</v>
      </c>
      <c r="V166" s="50">
        <f>IF(AND(OR(M166=Lists!$M$9,L166&lt;&gt;Lists!$K$4),N166&lt;&gt;""),1,0)</f>
        <v>0</v>
      </c>
      <c r="W166" s="50">
        <f>IF(E166=0,0,IF(COUNTIF(Lists!$B$3:$B$203,E166)&gt;0,0,1))</f>
        <v>0</v>
      </c>
      <c r="X166" s="50">
        <f>IF(M166=Lists!$L$6,IF(COUNTIFS('Section 3'!$D$16:$D$25,F166,'Section 3'!$G$16:$G$25,M166)&gt;0,0,1),0)</f>
        <v>0</v>
      </c>
      <c r="Y166" s="50">
        <f>IF(M166=Lists!$L$8,IF(COUNTIFS('Section 3'!$D$16:$D$25,F166,'Section 3'!$G$16:$G$25,Lists!$J$5)&gt;0,0,1),IF(M166=Lists!$L$10,IF(COUNTIFS('Section 3'!$D$16:$D$25,F166,'Section 3'!$G$16:$G$25,Lists!$J$6)&gt;0,0,1),IF(M166=Lists!$L$5,IF(COUNTIFS('Section 3'!$D$16:$D$25,F166,'Section 3'!$G$16:$G$25,Lists!$J$3)&gt;0,0,1),0)))</f>
        <v>0</v>
      </c>
      <c r="Z166" s="50">
        <f t="shared" si="14"/>
        <v>0</v>
      </c>
      <c r="AA166" s="44">
        <f t="shared" si="15"/>
        <v>0</v>
      </c>
      <c r="AB166" s="44">
        <f t="shared" si="16"/>
        <v>0</v>
      </c>
      <c r="AC166" s="26"/>
      <c r="AD166" s="26"/>
      <c r="AE166" s="26"/>
      <c r="AF166" s="26"/>
      <c r="AG166" s="26"/>
      <c r="AH166" s="26"/>
      <c r="AI166" s="26"/>
      <c r="AJ166" s="26"/>
      <c r="AK166" s="26"/>
      <c r="AL166" s="26"/>
      <c r="AM166" s="26"/>
      <c r="AN166" s="26"/>
      <c r="AO166" s="26"/>
      <c r="AP166" s="26"/>
    </row>
    <row r="167" spans="1:42" s="8" customFormat="1" x14ac:dyDescent="0.35">
      <c r="A167" s="44"/>
      <c r="B167" s="28"/>
      <c r="C167" s="155" t="str">
        <f>IF(F167=0,"",MAX($C$16:C166)+1)</f>
        <v/>
      </c>
      <c r="D167" s="46"/>
      <c r="E167" s="184"/>
      <c r="F167" s="185"/>
      <c r="G167" s="186"/>
      <c r="H167" s="185"/>
      <c r="I167" s="185"/>
      <c r="J167" s="185"/>
      <c r="K167" s="187" t="s">
        <v>369</v>
      </c>
      <c r="L167" s="185"/>
      <c r="M167" s="185"/>
      <c r="N167" s="167"/>
      <c r="O167" s="21"/>
      <c r="Q167" s="57" t="str">
        <f t="shared" ca="1" si="17"/>
        <v/>
      </c>
      <c r="S167" s="50" t="str">
        <f t="shared" si="18"/>
        <v>N</v>
      </c>
      <c r="T167" s="50">
        <f t="shared" ca="1" si="19"/>
        <v>0</v>
      </c>
      <c r="U167" s="50">
        <f>IF(C167="",0,IF(OR(D167=0,E167=0,F167=0,G167=0,H167=0,I167=0,K167=0,K167="",L167=0,M167=0,AND(OR(L167=Lists!$K$3,L167=Lists!$K$4),J167=0),AND(L167=Lists!$K$4,OR(M167=Lists!$M$5,M167=Lists!$M$6,M167=Lists!$M$7,M167=Lists!$M$8,M167=Lists!$M$10),N167=0)),1,0))</f>
        <v>0</v>
      </c>
      <c r="V167" s="50">
        <f>IF(AND(OR(M167=Lists!$M$9,L167&lt;&gt;Lists!$K$4),N167&lt;&gt;""),1,0)</f>
        <v>0</v>
      </c>
      <c r="W167" s="50">
        <f>IF(E167=0,0,IF(COUNTIF(Lists!$B$3:$B$203,E167)&gt;0,0,1))</f>
        <v>0</v>
      </c>
      <c r="X167" s="50">
        <f>IF(M167=Lists!$L$6,IF(COUNTIFS('Section 3'!$D$16:$D$25,F167,'Section 3'!$G$16:$G$25,M167)&gt;0,0,1),0)</f>
        <v>0</v>
      </c>
      <c r="Y167" s="50">
        <f>IF(M167=Lists!$L$8,IF(COUNTIFS('Section 3'!$D$16:$D$25,F167,'Section 3'!$G$16:$G$25,Lists!$J$5)&gt;0,0,1),IF(M167=Lists!$L$10,IF(COUNTIFS('Section 3'!$D$16:$D$25,F167,'Section 3'!$G$16:$G$25,Lists!$J$6)&gt;0,0,1),IF(M167=Lists!$L$5,IF(COUNTIFS('Section 3'!$D$16:$D$25,F167,'Section 3'!$G$16:$G$25,Lists!$J$3)&gt;0,0,1),0)))</f>
        <v>0</v>
      </c>
      <c r="Z167" s="50">
        <f t="shared" si="14"/>
        <v>0</v>
      </c>
      <c r="AA167" s="44">
        <f t="shared" si="15"/>
        <v>0</v>
      </c>
      <c r="AB167" s="44">
        <f t="shared" si="16"/>
        <v>0</v>
      </c>
      <c r="AC167" s="26"/>
      <c r="AD167" s="26"/>
      <c r="AE167" s="26"/>
      <c r="AF167" s="26"/>
      <c r="AG167" s="26"/>
      <c r="AH167" s="26"/>
      <c r="AI167" s="26"/>
      <c r="AJ167" s="26"/>
      <c r="AK167" s="26"/>
      <c r="AL167" s="26"/>
      <c r="AM167" s="26"/>
      <c r="AN167" s="26"/>
      <c r="AO167" s="26"/>
      <c r="AP167" s="26"/>
    </row>
    <row r="168" spans="1:42" s="8" customFormat="1" x14ac:dyDescent="0.35">
      <c r="A168" s="44"/>
      <c r="B168" s="28"/>
      <c r="C168" s="155" t="str">
        <f>IF(F168=0,"",MAX($C$16:C167)+1)</f>
        <v/>
      </c>
      <c r="D168" s="46"/>
      <c r="E168" s="184"/>
      <c r="F168" s="185"/>
      <c r="G168" s="186"/>
      <c r="H168" s="185"/>
      <c r="I168" s="185"/>
      <c r="J168" s="185"/>
      <c r="K168" s="187" t="s">
        <v>369</v>
      </c>
      <c r="L168" s="185"/>
      <c r="M168" s="185"/>
      <c r="N168" s="167"/>
      <c r="O168" s="21"/>
      <c r="Q168" s="57" t="str">
        <f t="shared" ca="1" si="17"/>
        <v/>
      </c>
      <c r="S168" s="50" t="str">
        <f t="shared" si="18"/>
        <v>N</v>
      </c>
      <c r="T168" s="50">
        <f t="shared" ca="1" si="19"/>
        <v>0</v>
      </c>
      <c r="U168" s="50">
        <f>IF(C168="",0,IF(OR(D168=0,E168=0,F168=0,G168=0,H168=0,I168=0,K168=0,K168="",L168=0,M168=0,AND(OR(L168=Lists!$K$3,L168=Lists!$K$4),J168=0),AND(L168=Lists!$K$4,OR(M168=Lists!$M$5,M168=Lists!$M$6,M168=Lists!$M$7,M168=Lists!$M$8,M168=Lists!$M$10),N168=0)),1,0))</f>
        <v>0</v>
      </c>
      <c r="V168" s="50">
        <f>IF(AND(OR(M168=Lists!$M$9,L168&lt;&gt;Lists!$K$4),N168&lt;&gt;""),1,0)</f>
        <v>0</v>
      </c>
      <c r="W168" s="50">
        <f>IF(E168=0,0,IF(COUNTIF(Lists!$B$3:$B$203,E168)&gt;0,0,1))</f>
        <v>0</v>
      </c>
      <c r="X168" s="50">
        <f>IF(M168=Lists!$L$6,IF(COUNTIFS('Section 3'!$D$16:$D$25,F168,'Section 3'!$G$16:$G$25,M168)&gt;0,0,1),0)</f>
        <v>0</v>
      </c>
      <c r="Y168" s="50">
        <f>IF(M168=Lists!$L$8,IF(COUNTIFS('Section 3'!$D$16:$D$25,F168,'Section 3'!$G$16:$G$25,Lists!$J$5)&gt;0,0,1),IF(M168=Lists!$L$10,IF(COUNTIFS('Section 3'!$D$16:$D$25,F168,'Section 3'!$G$16:$G$25,Lists!$J$6)&gt;0,0,1),IF(M168=Lists!$L$5,IF(COUNTIFS('Section 3'!$D$16:$D$25,F168,'Section 3'!$G$16:$G$25,Lists!$J$3)&gt;0,0,1),0)))</f>
        <v>0</v>
      </c>
      <c r="Z168" s="50">
        <f t="shared" si="14"/>
        <v>0</v>
      </c>
      <c r="AA168" s="44">
        <f t="shared" si="15"/>
        <v>0</v>
      </c>
      <c r="AB168" s="44">
        <f t="shared" si="16"/>
        <v>0</v>
      </c>
      <c r="AC168" s="26"/>
      <c r="AD168" s="26"/>
      <c r="AE168" s="26"/>
      <c r="AF168" s="26"/>
      <c r="AG168" s="26"/>
      <c r="AH168" s="26"/>
      <c r="AI168" s="26"/>
      <c r="AJ168" s="26"/>
      <c r="AK168" s="26"/>
      <c r="AL168" s="26"/>
      <c r="AM168" s="26"/>
      <c r="AN168" s="26"/>
      <c r="AO168" s="26"/>
      <c r="AP168" s="26"/>
    </row>
    <row r="169" spans="1:42" s="8" customFormat="1" x14ac:dyDescent="0.35">
      <c r="A169" s="44"/>
      <c r="B169" s="28"/>
      <c r="C169" s="155" t="str">
        <f>IF(F169=0,"",MAX($C$16:C168)+1)</f>
        <v/>
      </c>
      <c r="D169" s="46"/>
      <c r="E169" s="184"/>
      <c r="F169" s="185"/>
      <c r="G169" s="186"/>
      <c r="H169" s="185"/>
      <c r="I169" s="185"/>
      <c r="J169" s="185"/>
      <c r="K169" s="187" t="s">
        <v>369</v>
      </c>
      <c r="L169" s="185"/>
      <c r="M169" s="185"/>
      <c r="N169" s="167"/>
      <c r="O169" s="21"/>
      <c r="Q169" s="57" t="str">
        <f t="shared" ca="1" si="17"/>
        <v/>
      </c>
      <c r="S169" s="50" t="str">
        <f t="shared" si="18"/>
        <v>N</v>
      </c>
      <c r="T169" s="50">
        <f t="shared" ca="1" si="19"/>
        <v>0</v>
      </c>
      <c r="U169" s="50">
        <f>IF(C169="",0,IF(OR(D169=0,E169=0,F169=0,G169=0,H169=0,I169=0,K169=0,K169="",L169=0,M169=0,AND(OR(L169=Lists!$K$3,L169=Lists!$K$4),J169=0),AND(L169=Lists!$K$4,OR(M169=Lists!$M$5,M169=Lists!$M$6,M169=Lists!$M$7,M169=Lists!$M$8,M169=Lists!$M$10),N169=0)),1,0))</f>
        <v>0</v>
      </c>
      <c r="V169" s="50">
        <f>IF(AND(OR(M169=Lists!$M$9,L169&lt;&gt;Lists!$K$4),N169&lt;&gt;""),1,0)</f>
        <v>0</v>
      </c>
      <c r="W169" s="50">
        <f>IF(E169=0,0,IF(COUNTIF(Lists!$B$3:$B$203,E169)&gt;0,0,1))</f>
        <v>0</v>
      </c>
      <c r="X169" s="50">
        <f>IF(M169=Lists!$L$6,IF(COUNTIFS('Section 3'!$D$16:$D$25,F169,'Section 3'!$G$16:$G$25,M169)&gt;0,0,1),0)</f>
        <v>0</v>
      </c>
      <c r="Y169" s="50">
        <f>IF(M169=Lists!$L$8,IF(COUNTIFS('Section 3'!$D$16:$D$25,F169,'Section 3'!$G$16:$G$25,Lists!$J$5)&gt;0,0,1),IF(M169=Lists!$L$10,IF(COUNTIFS('Section 3'!$D$16:$D$25,F169,'Section 3'!$G$16:$G$25,Lists!$J$6)&gt;0,0,1),IF(M169=Lists!$L$5,IF(COUNTIFS('Section 3'!$D$16:$D$25,F169,'Section 3'!$G$16:$G$25,Lists!$J$3)&gt;0,0,1),0)))</f>
        <v>0</v>
      </c>
      <c r="Z169" s="50">
        <f t="shared" si="14"/>
        <v>0</v>
      </c>
      <c r="AA169" s="44">
        <f t="shared" si="15"/>
        <v>0</v>
      </c>
      <c r="AB169" s="44">
        <f t="shared" si="16"/>
        <v>0</v>
      </c>
      <c r="AC169" s="26"/>
      <c r="AD169" s="26"/>
      <c r="AE169" s="26"/>
      <c r="AF169" s="26"/>
      <c r="AG169" s="26"/>
      <c r="AH169" s="26"/>
      <c r="AI169" s="26"/>
      <c r="AJ169" s="26"/>
      <c r="AK169" s="26"/>
      <c r="AL169" s="26"/>
      <c r="AM169" s="26"/>
      <c r="AN169" s="26"/>
      <c r="AO169" s="26"/>
      <c r="AP169" s="26"/>
    </row>
    <row r="170" spans="1:42" s="8" customFormat="1" x14ac:dyDescent="0.35">
      <c r="A170" s="44"/>
      <c r="B170" s="28"/>
      <c r="C170" s="155" t="str">
        <f>IF(F170=0,"",MAX($C$16:C169)+1)</f>
        <v/>
      </c>
      <c r="D170" s="46"/>
      <c r="E170" s="184"/>
      <c r="F170" s="185"/>
      <c r="G170" s="186"/>
      <c r="H170" s="185"/>
      <c r="I170" s="185"/>
      <c r="J170" s="185"/>
      <c r="K170" s="187" t="s">
        <v>369</v>
      </c>
      <c r="L170" s="185"/>
      <c r="M170" s="185"/>
      <c r="N170" s="167"/>
      <c r="O170" s="21"/>
      <c r="Q170" s="57" t="str">
        <f t="shared" ca="1" si="17"/>
        <v/>
      </c>
      <c r="S170" s="50" t="str">
        <f t="shared" si="18"/>
        <v>N</v>
      </c>
      <c r="T170" s="50">
        <f t="shared" ca="1" si="19"/>
        <v>0</v>
      </c>
      <c r="U170" s="50">
        <f>IF(C170="",0,IF(OR(D170=0,E170=0,F170=0,G170=0,H170=0,I170=0,K170=0,K170="",L170=0,M170=0,AND(OR(L170=Lists!$K$3,L170=Lists!$K$4),J170=0),AND(L170=Lists!$K$4,OR(M170=Lists!$M$5,M170=Lists!$M$6,M170=Lists!$M$7,M170=Lists!$M$8,M170=Lists!$M$10),N170=0)),1,0))</f>
        <v>0</v>
      </c>
      <c r="V170" s="50">
        <f>IF(AND(OR(M170=Lists!$M$9,L170&lt;&gt;Lists!$K$4),N170&lt;&gt;""),1,0)</f>
        <v>0</v>
      </c>
      <c r="W170" s="50">
        <f>IF(E170=0,0,IF(COUNTIF(Lists!$B$3:$B$203,E170)&gt;0,0,1))</f>
        <v>0</v>
      </c>
      <c r="X170" s="50">
        <f>IF(M170=Lists!$L$6,IF(COUNTIFS('Section 3'!$D$16:$D$25,F170,'Section 3'!$G$16:$G$25,M170)&gt;0,0,1),0)</f>
        <v>0</v>
      </c>
      <c r="Y170" s="50">
        <f>IF(M170=Lists!$L$8,IF(COUNTIFS('Section 3'!$D$16:$D$25,F170,'Section 3'!$G$16:$G$25,Lists!$J$5)&gt;0,0,1),IF(M170=Lists!$L$10,IF(COUNTIFS('Section 3'!$D$16:$D$25,F170,'Section 3'!$G$16:$G$25,Lists!$J$6)&gt;0,0,1),IF(M170=Lists!$L$5,IF(COUNTIFS('Section 3'!$D$16:$D$25,F170,'Section 3'!$G$16:$G$25,Lists!$J$3)&gt;0,0,1),0)))</f>
        <v>0</v>
      </c>
      <c r="Z170" s="50">
        <f t="shared" si="14"/>
        <v>0</v>
      </c>
      <c r="AA170" s="44">
        <f t="shared" si="15"/>
        <v>0</v>
      </c>
      <c r="AB170" s="44">
        <f t="shared" si="16"/>
        <v>0</v>
      </c>
      <c r="AC170" s="26"/>
      <c r="AD170" s="26"/>
      <c r="AE170" s="26"/>
      <c r="AF170" s="26"/>
      <c r="AG170" s="26"/>
      <c r="AH170" s="26"/>
      <c r="AI170" s="26"/>
      <c r="AJ170" s="26"/>
      <c r="AK170" s="26"/>
      <c r="AL170" s="26"/>
      <c r="AM170" s="26"/>
      <c r="AN170" s="26"/>
      <c r="AO170" s="26"/>
      <c r="AP170" s="26"/>
    </row>
    <row r="171" spans="1:42" s="8" customFormat="1" x14ac:dyDescent="0.35">
      <c r="A171" s="44"/>
      <c r="B171" s="28"/>
      <c r="C171" s="155" t="str">
        <f>IF(F171=0,"",MAX($C$16:C170)+1)</f>
        <v/>
      </c>
      <c r="D171" s="46"/>
      <c r="E171" s="184"/>
      <c r="F171" s="185"/>
      <c r="G171" s="186"/>
      <c r="H171" s="185"/>
      <c r="I171" s="185"/>
      <c r="J171" s="185"/>
      <c r="K171" s="187" t="s">
        <v>369</v>
      </c>
      <c r="L171" s="185"/>
      <c r="M171" s="185"/>
      <c r="N171" s="167"/>
      <c r="O171" s="21"/>
      <c r="Q171" s="57" t="str">
        <f t="shared" ca="1" si="17"/>
        <v/>
      </c>
      <c r="S171" s="50" t="str">
        <f t="shared" si="18"/>
        <v>N</v>
      </c>
      <c r="T171" s="50">
        <f t="shared" ca="1" si="19"/>
        <v>0</v>
      </c>
      <c r="U171" s="50">
        <f>IF(C171="",0,IF(OR(D171=0,E171=0,F171=0,G171=0,H171=0,I171=0,K171=0,K171="",L171=0,M171=0,AND(OR(L171=Lists!$K$3,L171=Lists!$K$4),J171=0),AND(L171=Lists!$K$4,OR(M171=Lists!$M$5,M171=Lists!$M$6,M171=Lists!$M$7,M171=Lists!$M$8,M171=Lists!$M$10),N171=0)),1,0))</f>
        <v>0</v>
      </c>
      <c r="V171" s="50">
        <f>IF(AND(OR(M171=Lists!$M$9,L171&lt;&gt;Lists!$K$4),N171&lt;&gt;""),1,0)</f>
        <v>0</v>
      </c>
      <c r="W171" s="50">
        <f>IF(E171=0,0,IF(COUNTIF(Lists!$B$3:$B$203,E171)&gt;0,0,1))</f>
        <v>0</v>
      </c>
      <c r="X171" s="50">
        <f>IF(M171=Lists!$L$6,IF(COUNTIFS('Section 3'!$D$16:$D$25,F171,'Section 3'!$G$16:$G$25,M171)&gt;0,0,1),0)</f>
        <v>0</v>
      </c>
      <c r="Y171" s="50">
        <f>IF(M171=Lists!$L$8,IF(COUNTIFS('Section 3'!$D$16:$D$25,F171,'Section 3'!$G$16:$G$25,Lists!$J$5)&gt;0,0,1),IF(M171=Lists!$L$10,IF(COUNTIFS('Section 3'!$D$16:$D$25,F171,'Section 3'!$G$16:$G$25,Lists!$J$6)&gt;0,0,1),IF(M171=Lists!$L$5,IF(COUNTIFS('Section 3'!$D$16:$D$25,F171,'Section 3'!$G$16:$G$25,Lists!$J$3)&gt;0,0,1),0)))</f>
        <v>0</v>
      </c>
      <c r="Z171" s="50">
        <f t="shared" si="14"/>
        <v>0</v>
      </c>
      <c r="AA171" s="44">
        <f t="shared" si="15"/>
        <v>0</v>
      </c>
      <c r="AB171" s="44">
        <f t="shared" si="16"/>
        <v>0</v>
      </c>
      <c r="AC171" s="26"/>
      <c r="AD171" s="26"/>
      <c r="AE171" s="26"/>
      <c r="AF171" s="26"/>
      <c r="AG171" s="26"/>
      <c r="AH171" s="26"/>
      <c r="AI171" s="26"/>
      <c r="AJ171" s="26"/>
      <c r="AK171" s="26"/>
      <c r="AL171" s="26"/>
      <c r="AM171" s="26"/>
      <c r="AN171" s="26"/>
      <c r="AO171" s="26"/>
      <c r="AP171" s="26"/>
    </row>
    <row r="172" spans="1:42" s="8" customFormat="1" x14ac:dyDescent="0.35">
      <c r="A172" s="44"/>
      <c r="B172" s="28"/>
      <c r="C172" s="155" t="str">
        <f>IF(F172=0,"",MAX($C$16:C171)+1)</f>
        <v/>
      </c>
      <c r="D172" s="46"/>
      <c r="E172" s="184"/>
      <c r="F172" s="185"/>
      <c r="G172" s="186"/>
      <c r="H172" s="185"/>
      <c r="I172" s="185"/>
      <c r="J172" s="185"/>
      <c r="K172" s="187" t="s">
        <v>369</v>
      </c>
      <c r="L172" s="185"/>
      <c r="M172" s="185"/>
      <c r="N172" s="167"/>
      <c r="O172" s="21"/>
      <c r="Q172" s="57" t="str">
        <f t="shared" ca="1" si="17"/>
        <v/>
      </c>
      <c r="S172" s="50" t="str">
        <f t="shared" si="18"/>
        <v>N</v>
      </c>
      <c r="T172" s="50">
        <f t="shared" ca="1" si="19"/>
        <v>0</v>
      </c>
      <c r="U172" s="50">
        <f>IF(C172="",0,IF(OR(D172=0,E172=0,F172=0,G172=0,H172=0,I172=0,K172=0,K172="",L172=0,M172=0,AND(OR(L172=Lists!$K$3,L172=Lists!$K$4),J172=0),AND(L172=Lists!$K$4,OR(M172=Lists!$M$5,M172=Lists!$M$6,M172=Lists!$M$7,M172=Lists!$M$8,M172=Lists!$M$10),N172=0)),1,0))</f>
        <v>0</v>
      </c>
      <c r="V172" s="50">
        <f>IF(AND(OR(M172=Lists!$M$9,L172&lt;&gt;Lists!$K$4),N172&lt;&gt;""),1,0)</f>
        <v>0</v>
      </c>
      <c r="W172" s="50">
        <f>IF(E172=0,0,IF(COUNTIF(Lists!$B$3:$B$203,E172)&gt;0,0,1))</f>
        <v>0</v>
      </c>
      <c r="X172" s="50">
        <f>IF(M172=Lists!$L$6,IF(COUNTIFS('Section 3'!$D$16:$D$25,F172,'Section 3'!$G$16:$G$25,M172)&gt;0,0,1),0)</f>
        <v>0</v>
      </c>
      <c r="Y172" s="50">
        <f>IF(M172=Lists!$L$8,IF(COUNTIFS('Section 3'!$D$16:$D$25,F172,'Section 3'!$G$16:$G$25,Lists!$J$5)&gt;0,0,1),IF(M172=Lists!$L$10,IF(COUNTIFS('Section 3'!$D$16:$D$25,F172,'Section 3'!$G$16:$G$25,Lists!$J$6)&gt;0,0,1),IF(M172=Lists!$L$5,IF(COUNTIFS('Section 3'!$D$16:$D$25,F172,'Section 3'!$G$16:$G$25,Lists!$J$3)&gt;0,0,1),0)))</f>
        <v>0</v>
      </c>
      <c r="Z172" s="50">
        <f t="shared" si="14"/>
        <v>0</v>
      </c>
      <c r="AA172" s="44">
        <f t="shared" si="15"/>
        <v>0</v>
      </c>
      <c r="AB172" s="44">
        <f t="shared" si="16"/>
        <v>0</v>
      </c>
      <c r="AC172" s="26"/>
      <c r="AD172" s="26"/>
      <c r="AE172" s="26"/>
      <c r="AF172" s="26"/>
      <c r="AG172" s="26"/>
      <c r="AH172" s="26"/>
      <c r="AI172" s="26"/>
      <c r="AJ172" s="26"/>
      <c r="AK172" s="26"/>
      <c r="AL172" s="26"/>
      <c r="AM172" s="26"/>
      <c r="AN172" s="26"/>
      <c r="AO172" s="26"/>
      <c r="AP172" s="26"/>
    </row>
    <row r="173" spans="1:42" s="8" customFormat="1" x14ac:dyDescent="0.35">
      <c r="A173" s="44"/>
      <c r="B173" s="28"/>
      <c r="C173" s="155" t="str">
        <f>IF(F173=0,"",MAX($C$16:C172)+1)</f>
        <v/>
      </c>
      <c r="D173" s="46"/>
      <c r="E173" s="184"/>
      <c r="F173" s="185"/>
      <c r="G173" s="186"/>
      <c r="H173" s="185"/>
      <c r="I173" s="185"/>
      <c r="J173" s="185"/>
      <c r="K173" s="187" t="s">
        <v>369</v>
      </c>
      <c r="L173" s="185"/>
      <c r="M173" s="185"/>
      <c r="N173" s="167"/>
      <c r="O173" s="21"/>
      <c r="Q173" s="57" t="str">
        <f t="shared" ca="1" si="17"/>
        <v/>
      </c>
      <c r="S173" s="50" t="str">
        <f t="shared" si="18"/>
        <v>N</v>
      </c>
      <c r="T173" s="50">
        <f t="shared" ca="1" si="19"/>
        <v>0</v>
      </c>
      <c r="U173" s="50">
        <f>IF(C173="",0,IF(OR(D173=0,E173=0,F173=0,G173=0,H173=0,I173=0,K173=0,K173="",L173=0,M173=0,AND(OR(L173=Lists!$K$3,L173=Lists!$K$4),J173=0),AND(L173=Lists!$K$4,OR(M173=Lists!$M$5,M173=Lists!$M$6,M173=Lists!$M$7,M173=Lists!$M$8,M173=Lists!$M$10),N173=0)),1,0))</f>
        <v>0</v>
      </c>
      <c r="V173" s="50">
        <f>IF(AND(OR(M173=Lists!$M$9,L173&lt;&gt;Lists!$K$4),N173&lt;&gt;""),1,0)</f>
        <v>0</v>
      </c>
      <c r="W173" s="50">
        <f>IF(E173=0,0,IF(COUNTIF(Lists!$B$3:$B$203,E173)&gt;0,0,1))</f>
        <v>0</v>
      </c>
      <c r="X173" s="50">
        <f>IF(M173=Lists!$L$6,IF(COUNTIFS('Section 3'!$D$16:$D$25,F173,'Section 3'!$G$16:$G$25,M173)&gt;0,0,1),0)</f>
        <v>0</v>
      </c>
      <c r="Y173" s="50">
        <f>IF(M173=Lists!$L$8,IF(COUNTIFS('Section 3'!$D$16:$D$25,F173,'Section 3'!$G$16:$G$25,Lists!$J$5)&gt;0,0,1),IF(M173=Lists!$L$10,IF(COUNTIFS('Section 3'!$D$16:$D$25,F173,'Section 3'!$G$16:$G$25,Lists!$J$6)&gt;0,0,1),IF(M173=Lists!$L$5,IF(COUNTIFS('Section 3'!$D$16:$D$25,F173,'Section 3'!$G$16:$G$25,Lists!$J$3)&gt;0,0,1),0)))</f>
        <v>0</v>
      </c>
      <c r="Z173" s="50">
        <f t="shared" si="14"/>
        <v>0</v>
      </c>
      <c r="AA173" s="44">
        <f t="shared" si="15"/>
        <v>0</v>
      </c>
      <c r="AB173" s="44">
        <f t="shared" si="16"/>
        <v>0</v>
      </c>
      <c r="AC173" s="26"/>
      <c r="AD173" s="26"/>
      <c r="AE173" s="26"/>
      <c r="AF173" s="26"/>
      <c r="AG173" s="26"/>
      <c r="AH173" s="26"/>
      <c r="AI173" s="26"/>
      <c r="AJ173" s="26"/>
      <c r="AK173" s="26"/>
      <c r="AL173" s="26"/>
      <c r="AM173" s="26"/>
      <c r="AN173" s="26"/>
      <c r="AO173" s="26"/>
      <c r="AP173" s="26"/>
    </row>
    <row r="174" spans="1:42" s="8" customFormat="1" x14ac:dyDescent="0.35">
      <c r="A174" s="44"/>
      <c r="B174" s="28"/>
      <c r="C174" s="155" t="str">
        <f>IF(F174=0,"",MAX($C$16:C173)+1)</f>
        <v/>
      </c>
      <c r="D174" s="46"/>
      <c r="E174" s="184"/>
      <c r="F174" s="185"/>
      <c r="G174" s="186"/>
      <c r="H174" s="185"/>
      <c r="I174" s="185"/>
      <c r="J174" s="185"/>
      <c r="K174" s="187" t="s">
        <v>369</v>
      </c>
      <c r="L174" s="185"/>
      <c r="M174" s="185"/>
      <c r="N174" s="167"/>
      <c r="O174" s="21"/>
      <c r="Q174" s="57" t="str">
        <f t="shared" ca="1" si="17"/>
        <v/>
      </c>
      <c r="S174" s="50" t="str">
        <f t="shared" si="18"/>
        <v>N</v>
      </c>
      <c r="T174" s="50">
        <f t="shared" ca="1" si="19"/>
        <v>0</v>
      </c>
      <c r="U174" s="50">
        <f>IF(C174="",0,IF(OR(D174=0,E174=0,F174=0,G174=0,H174=0,I174=0,K174=0,K174="",L174=0,M174=0,AND(OR(L174=Lists!$K$3,L174=Lists!$K$4),J174=0),AND(L174=Lists!$K$4,OR(M174=Lists!$M$5,M174=Lists!$M$6,M174=Lists!$M$7,M174=Lists!$M$8,M174=Lists!$M$10),N174=0)),1,0))</f>
        <v>0</v>
      </c>
      <c r="V174" s="50">
        <f>IF(AND(OR(M174=Lists!$M$9,L174&lt;&gt;Lists!$K$4),N174&lt;&gt;""),1,0)</f>
        <v>0</v>
      </c>
      <c r="W174" s="50">
        <f>IF(E174=0,0,IF(COUNTIF(Lists!$B$3:$B$203,E174)&gt;0,0,1))</f>
        <v>0</v>
      </c>
      <c r="X174" s="50">
        <f>IF(M174=Lists!$L$6,IF(COUNTIFS('Section 3'!$D$16:$D$25,F174,'Section 3'!$G$16:$G$25,M174)&gt;0,0,1),0)</f>
        <v>0</v>
      </c>
      <c r="Y174" s="50">
        <f>IF(M174=Lists!$L$8,IF(COUNTIFS('Section 3'!$D$16:$D$25,F174,'Section 3'!$G$16:$G$25,Lists!$J$5)&gt;0,0,1),IF(M174=Lists!$L$10,IF(COUNTIFS('Section 3'!$D$16:$D$25,F174,'Section 3'!$G$16:$G$25,Lists!$J$6)&gt;0,0,1),IF(M174=Lists!$L$5,IF(COUNTIFS('Section 3'!$D$16:$D$25,F174,'Section 3'!$G$16:$G$25,Lists!$J$3)&gt;0,0,1),0)))</f>
        <v>0</v>
      </c>
      <c r="Z174" s="50">
        <f t="shared" si="14"/>
        <v>0</v>
      </c>
      <c r="AA174" s="44">
        <f t="shared" si="15"/>
        <v>0</v>
      </c>
      <c r="AB174" s="44">
        <f t="shared" si="16"/>
        <v>0</v>
      </c>
      <c r="AC174" s="26"/>
      <c r="AD174" s="26"/>
      <c r="AE174" s="26"/>
      <c r="AF174" s="26"/>
      <c r="AG174" s="26"/>
      <c r="AH174" s="26"/>
      <c r="AI174" s="26"/>
      <c r="AJ174" s="26"/>
      <c r="AK174" s="26"/>
      <c r="AL174" s="26"/>
      <c r="AM174" s="26"/>
      <c r="AN174" s="26"/>
      <c r="AO174" s="26"/>
      <c r="AP174" s="26"/>
    </row>
    <row r="175" spans="1:42" s="8" customFormat="1" x14ac:dyDescent="0.35">
      <c r="A175" s="44"/>
      <c r="B175" s="28"/>
      <c r="C175" s="155" t="str">
        <f>IF(F175=0,"",MAX($C$16:C174)+1)</f>
        <v/>
      </c>
      <c r="D175" s="46"/>
      <c r="E175" s="184"/>
      <c r="F175" s="185"/>
      <c r="G175" s="186"/>
      <c r="H175" s="185"/>
      <c r="I175" s="185"/>
      <c r="J175" s="185"/>
      <c r="K175" s="187" t="s">
        <v>369</v>
      </c>
      <c r="L175" s="185"/>
      <c r="M175" s="185"/>
      <c r="N175" s="167"/>
      <c r="O175" s="21"/>
      <c r="Q175" s="57" t="str">
        <f t="shared" ca="1" si="17"/>
        <v/>
      </c>
      <c r="S175" s="50" t="str">
        <f t="shared" si="18"/>
        <v>N</v>
      </c>
      <c r="T175" s="50">
        <f t="shared" ca="1" si="19"/>
        <v>0</v>
      </c>
      <c r="U175" s="50">
        <f>IF(C175="",0,IF(OR(D175=0,E175=0,F175=0,G175=0,H175=0,I175=0,K175=0,K175="",L175=0,M175=0,AND(OR(L175=Lists!$K$3,L175=Lists!$K$4),J175=0),AND(L175=Lists!$K$4,OR(M175=Lists!$M$5,M175=Lists!$M$6,M175=Lists!$M$7,M175=Lists!$M$8,M175=Lists!$M$10),N175=0)),1,0))</f>
        <v>0</v>
      </c>
      <c r="V175" s="50">
        <f>IF(AND(OR(M175=Lists!$M$9,L175&lt;&gt;Lists!$K$4),N175&lt;&gt;""),1,0)</f>
        <v>0</v>
      </c>
      <c r="W175" s="50">
        <f>IF(E175=0,0,IF(COUNTIF(Lists!$B$3:$B$203,E175)&gt;0,0,1))</f>
        <v>0</v>
      </c>
      <c r="X175" s="50">
        <f>IF(M175=Lists!$L$6,IF(COUNTIFS('Section 3'!$D$16:$D$25,F175,'Section 3'!$G$16:$G$25,M175)&gt;0,0,1),0)</f>
        <v>0</v>
      </c>
      <c r="Y175" s="50">
        <f>IF(M175=Lists!$L$8,IF(COUNTIFS('Section 3'!$D$16:$D$25,F175,'Section 3'!$G$16:$G$25,Lists!$J$5)&gt;0,0,1),IF(M175=Lists!$L$10,IF(COUNTIFS('Section 3'!$D$16:$D$25,F175,'Section 3'!$G$16:$G$25,Lists!$J$6)&gt;0,0,1),IF(M175=Lists!$L$5,IF(COUNTIFS('Section 3'!$D$16:$D$25,F175,'Section 3'!$G$16:$G$25,Lists!$J$3)&gt;0,0,1),0)))</f>
        <v>0</v>
      </c>
      <c r="Z175" s="50">
        <f t="shared" si="14"/>
        <v>0</v>
      </c>
      <c r="AA175" s="44">
        <f t="shared" si="15"/>
        <v>0</v>
      </c>
      <c r="AB175" s="44">
        <f t="shared" si="16"/>
        <v>0</v>
      </c>
      <c r="AC175" s="26"/>
      <c r="AD175" s="26"/>
      <c r="AE175" s="26"/>
      <c r="AF175" s="26"/>
      <c r="AG175" s="26"/>
      <c r="AH175" s="26"/>
      <c r="AI175" s="26"/>
      <c r="AJ175" s="26"/>
      <c r="AK175" s="26"/>
      <c r="AL175" s="26"/>
      <c r="AM175" s="26"/>
      <c r="AN175" s="26"/>
      <c r="AO175" s="26"/>
      <c r="AP175" s="26"/>
    </row>
    <row r="176" spans="1:42" s="8" customFormat="1" x14ac:dyDescent="0.35">
      <c r="A176" s="44"/>
      <c r="B176" s="28"/>
      <c r="C176" s="155" t="str">
        <f>IF(F176=0,"",MAX($C$16:C175)+1)</f>
        <v/>
      </c>
      <c r="D176" s="46"/>
      <c r="E176" s="184"/>
      <c r="F176" s="185"/>
      <c r="G176" s="186"/>
      <c r="H176" s="185"/>
      <c r="I176" s="185"/>
      <c r="J176" s="185"/>
      <c r="K176" s="187" t="s">
        <v>369</v>
      </c>
      <c r="L176" s="185"/>
      <c r="M176" s="185"/>
      <c r="N176" s="167"/>
      <c r="O176" s="21"/>
      <c r="Q176" s="57" t="str">
        <f t="shared" ca="1" si="17"/>
        <v/>
      </c>
      <c r="S176" s="50" t="str">
        <f t="shared" si="18"/>
        <v>N</v>
      </c>
      <c r="T176" s="50">
        <f t="shared" ca="1" si="19"/>
        <v>0</v>
      </c>
      <c r="U176" s="50">
        <f>IF(C176="",0,IF(OR(D176=0,E176=0,F176=0,G176=0,H176=0,I176=0,K176=0,K176="",L176=0,M176=0,AND(OR(L176=Lists!$K$3,L176=Lists!$K$4),J176=0),AND(L176=Lists!$K$4,OR(M176=Lists!$M$5,M176=Lists!$M$6,M176=Lists!$M$7,M176=Lists!$M$8,M176=Lists!$M$10),N176=0)),1,0))</f>
        <v>0</v>
      </c>
      <c r="V176" s="50">
        <f>IF(AND(OR(M176=Lists!$M$9,L176&lt;&gt;Lists!$K$4),N176&lt;&gt;""),1,0)</f>
        <v>0</v>
      </c>
      <c r="W176" s="50">
        <f>IF(E176=0,0,IF(COUNTIF(Lists!$B$3:$B$203,E176)&gt;0,0,1))</f>
        <v>0</v>
      </c>
      <c r="X176" s="50">
        <f>IF(M176=Lists!$L$6,IF(COUNTIFS('Section 3'!$D$16:$D$25,F176,'Section 3'!$G$16:$G$25,M176)&gt;0,0,1),0)</f>
        <v>0</v>
      </c>
      <c r="Y176" s="50">
        <f>IF(M176=Lists!$L$8,IF(COUNTIFS('Section 3'!$D$16:$D$25,F176,'Section 3'!$G$16:$G$25,Lists!$J$5)&gt;0,0,1),IF(M176=Lists!$L$10,IF(COUNTIFS('Section 3'!$D$16:$D$25,F176,'Section 3'!$G$16:$G$25,Lists!$J$6)&gt;0,0,1),IF(M176=Lists!$L$5,IF(COUNTIFS('Section 3'!$D$16:$D$25,F176,'Section 3'!$G$16:$G$25,Lists!$J$3)&gt;0,0,1),0)))</f>
        <v>0</v>
      </c>
      <c r="Z176" s="50">
        <f t="shared" si="14"/>
        <v>0</v>
      </c>
      <c r="AA176" s="44">
        <f t="shared" si="15"/>
        <v>0</v>
      </c>
      <c r="AB176" s="44">
        <f t="shared" si="16"/>
        <v>0</v>
      </c>
      <c r="AC176" s="26"/>
      <c r="AD176" s="26"/>
      <c r="AE176" s="26"/>
      <c r="AF176" s="26"/>
      <c r="AG176" s="26"/>
      <c r="AH176" s="26"/>
      <c r="AI176" s="26"/>
      <c r="AJ176" s="26"/>
      <c r="AK176" s="26"/>
      <c r="AL176" s="26"/>
      <c r="AM176" s="26"/>
      <c r="AN176" s="26"/>
      <c r="AO176" s="26"/>
      <c r="AP176" s="26"/>
    </row>
    <row r="177" spans="1:42" s="8" customFormat="1" x14ac:dyDescent="0.35">
      <c r="A177" s="44"/>
      <c r="B177" s="28"/>
      <c r="C177" s="155" t="str">
        <f>IF(F177=0,"",MAX($C$16:C176)+1)</f>
        <v/>
      </c>
      <c r="D177" s="46"/>
      <c r="E177" s="184"/>
      <c r="F177" s="185"/>
      <c r="G177" s="186"/>
      <c r="H177" s="185"/>
      <c r="I177" s="185"/>
      <c r="J177" s="185"/>
      <c r="K177" s="187" t="s">
        <v>369</v>
      </c>
      <c r="L177" s="185"/>
      <c r="M177" s="185"/>
      <c r="N177" s="167"/>
      <c r="O177" s="21"/>
      <c r="Q177" s="57" t="str">
        <f t="shared" ca="1" si="17"/>
        <v/>
      </c>
      <c r="S177" s="50" t="str">
        <f t="shared" si="18"/>
        <v>N</v>
      </c>
      <c r="T177" s="50">
        <f t="shared" ca="1" si="19"/>
        <v>0</v>
      </c>
      <c r="U177" s="50">
        <f>IF(C177="",0,IF(OR(D177=0,E177=0,F177=0,G177=0,H177=0,I177=0,K177=0,K177="",L177=0,M177=0,AND(OR(L177=Lists!$K$3,L177=Lists!$K$4),J177=0),AND(L177=Lists!$K$4,OR(M177=Lists!$M$5,M177=Lists!$M$6,M177=Lists!$M$7,M177=Lists!$M$8,M177=Lists!$M$10),N177=0)),1,0))</f>
        <v>0</v>
      </c>
      <c r="V177" s="50">
        <f>IF(AND(OR(M177=Lists!$M$9,L177&lt;&gt;Lists!$K$4),N177&lt;&gt;""),1,0)</f>
        <v>0</v>
      </c>
      <c r="W177" s="50">
        <f>IF(E177=0,0,IF(COUNTIF(Lists!$B$3:$B$203,E177)&gt;0,0,1))</f>
        <v>0</v>
      </c>
      <c r="X177" s="50">
        <f>IF(M177=Lists!$L$6,IF(COUNTIFS('Section 3'!$D$16:$D$25,F177,'Section 3'!$G$16:$G$25,M177)&gt;0,0,1),0)</f>
        <v>0</v>
      </c>
      <c r="Y177" s="50">
        <f>IF(M177=Lists!$L$8,IF(COUNTIFS('Section 3'!$D$16:$D$25,F177,'Section 3'!$G$16:$G$25,Lists!$J$5)&gt;0,0,1),IF(M177=Lists!$L$10,IF(COUNTIFS('Section 3'!$D$16:$D$25,F177,'Section 3'!$G$16:$G$25,Lists!$J$6)&gt;0,0,1),IF(M177=Lists!$L$5,IF(COUNTIFS('Section 3'!$D$16:$D$25,F177,'Section 3'!$G$16:$G$25,Lists!$J$3)&gt;0,0,1),0)))</f>
        <v>0</v>
      </c>
      <c r="Z177" s="50">
        <f t="shared" si="14"/>
        <v>0</v>
      </c>
      <c r="AA177" s="44">
        <f t="shared" si="15"/>
        <v>0</v>
      </c>
      <c r="AB177" s="44">
        <f t="shared" si="16"/>
        <v>0</v>
      </c>
      <c r="AC177" s="26"/>
      <c r="AD177" s="26"/>
      <c r="AE177" s="26"/>
      <c r="AF177" s="26"/>
      <c r="AG177" s="26"/>
      <c r="AH177" s="26"/>
      <c r="AI177" s="26"/>
      <c r="AJ177" s="26"/>
      <c r="AK177" s="26"/>
      <c r="AL177" s="26"/>
      <c r="AM177" s="26"/>
      <c r="AN177" s="26"/>
      <c r="AO177" s="26"/>
      <c r="AP177" s="26"/>
    </row>
    <row r="178" spans="1:42" s="8" customFormat="1" x14ac:dyDescent="0.35">
      <c r="A178" s="44"/>
      <c r="B178" s="28"/>
      <c r="C178" s="155" t="str">
        <f>IF(F178=0,"",MAX($C$16:C177)+1)</f>
        <v/>
      </c>
      <c r="D178" s="46"/>
      <c r="E178" s="184"/>
      <c r="F178" s="185"/>
      <c r="G178" s="186"/>
      <c r="H178" s="185"/>
      <c r="I178" s="185"/>
      <c r="J178" s="185"/>
      <c r="K178" s="187" t="s">
        <v>369</v>
      </c>
      <c r="L178" s="185"/>
      <c r="M178" s="185"/>
      <c r="N178" s="167"/>
      <c r="O178" s="21"/>
      <c r="Q178" s="57" t="str">
        <f t="shared" ca="1" si="17"/>
        <v/>
      </c>
      <c r="S178" s="50" t="str">
        <f t="shared" si="18"/>
        <v>N</v>
      </c>
      <c r="T178" s="50">
        <f t="shared" ca="1" si="19"/>
        <v>0</v>
      </c>
      <c r="U178" s="50">
        <f>IF(C178="",0,IF(OR(D178=0,E178=0,F178=0,G178=0,H178=0,I178=0,K178=0,K178="",L178=0,M178=0,AND(OR(L178=Lists!$K$3,L178=Lists!$K$4),J178=0),AND(L178=Lists!$K$4,OR(M178=Lists!$M$5,M178=Lists!$M$6,M178=Lists!$M$7,M178=Lists!$M$8,M178=Lists!$M$10),N178=0)),1,0))</f>
        <v>0</v>
      </c>
      <c r="V178" s="50">
        <f>IF(AND(OR(M178=Lists!$M$9,L178&lt;&gt;Lists!$K$4),N178&lt;&gt;""),1,0)</f>
        <v>0</v>
      </c>
      <c r="W178" s="50">
        <f>IF(E178=0,0,IF(COUNTIF(Lists!$B$3:$B$203,E178)&gt;0,0,1))</f>
        <v>0</v>
      </c>
      <c r="X178" s="50">
        <f>IF(M178=Lists!$L$6,IF(COUNTIFS('Section 3'!$D$16:$D$25,F178,'Section 3'!$G$16:$G$25,M178)&gt;0,0,1),0)</f>
        <v>0</v>
      </c>
      <c r="Y178" s="50">
        <f>IF(M178=Lists!$L$8,IF(COUNTIFS('Section 3'!$D$16:$D$25,F178,'Section 3'!$G$16:$G$25,Lists!$J$5)&gt;0,0,1),IF(M178=Lists!$L$10,IF(COUNTIFS('Section 3'!$D$16:$D$25,F178,'Section 3'!$G$16:$G$25,Lists!$J$6)&gt;0,0,1),IF(M178=Lists!$L$5,IF(COUNTIFS('Section 3'!$D$16:$D$25,F178,'Section 3'!$G$16:$G$25,Lists!$J$3)&gt;0,0,1),0)))</f>
        <v>0</v>
      </c>
      <c r="Z178" s="50">
        <f t="shared" si="14"/>
        <v>0</v>
      </c>
      <c r="AA178" s="44">
        <f t="shared" si="15"/>
        <v>0</v>
      </c>
      <c r="AB178" s="44">
        <f t="shared" si="16"/>
        <v>0</v>
      </c>
      <c r="AC178" s="26"/>
      <c r="AD178" s="26"/>
      <c r="AE178" s="26"/>
      <c r="AF178" s="26"/>
      <c r="AG178" s="26"/>
      <c r="AH178" s="26"/>
      <c r="AI178" s="26"/>
      <c r="AJ178" s="26"/>
      <c r="AK178" s="26"/>
      <c r="AL178" s="26"/>
      <c r="AM178" s="26"/>
      <c r="AN178" s="26"/>
      <c r="AO178" s="26"/>
      <c r="AP178" s="26"/>
    </row>
    <row r="179" spans="1:42" s="8" customFormat="1" x14ac:dyDescent="0.35">
      <c r="A179" s="44"/>
      <c r="B179" s="28"/>
      <c r="C179" s="155" t="str">
        <f>IF(F179=0,"",MAX($C$16:C178)+1)</f>
        <v/>
      </c>
      <c r="D179" s="46"/>
      <c r="E179" s="184"/>
      <c r="F179" s="185"/>
      <c r="G179" s="186"/>
      <c r="H179" s="185"/>
      <c r="I179" s="185"/>
      <c r="J179" s="185"/>
      <c r="K179" s="187" t="s">
        <v>369</v>
      </c>
      <c r="L179" s="185"/>
      <c r="M179" s="185"/>
      <c r="N179" s="167"/>
      <c r="O179" s="21"/>
      <c r="Q179" s="57" t="str">
        <f t="shared" ca="1" si="17"/>
        <v/>
      </c>
      <c r="S179" s="50" t="str">
        <f t="shared" si="18"/>
        <v>N</v>
      </c>
      <c r="T179" s="50">
        <f t="shared" ca="1" si="19"/>
        <v>0</v>
      </c>
      <c r="U179" s="50">
        <f>IF(C179="",0,IF(OR(D179=0,E179=0,F179=0,G179=0,H179=0,I179=0,K179=0,K179="",L179=0,M179=0,AND(OR(L179=Lists!$K$3,L179=Lists!$K$4),J179=0),AND(L179=Lists!$K$4,OR(M179=Lists!$M$5,M179=Lists!$M$6,M179=Lists!$M$7,M179=Lists!$M$8,M179=Lists!$M$10),N179=0)),1,0))</f>
        <v>0</v>
      </c>
      <c r="V179" s="50">
        <f>IF(AND(OR(M179=Lists!$M$9,L179&lt;&gt;Lists!$K$4),N179&lt;&gt;""),1,0)</f>
        <v>0</v>
      </c>
      <c r="W179" s="50">
        <f>IF(E179=0,0,IF(COUNTIF(Lists!$B$3:$B$203,E179)&gt;0,0,1))</f>
        <v>0</v>
      </c>
      <c r="X179" s="50">
        <f>IF(M179=Lists!$L$6,IF(COUNTIFS('Section 3'!$D$16:$D$25,F179,'Section 3'!$G$16:$G$25,M179)&gt;0,0,1),0)</f>
        <v>0</v>
      </c>
      <c r="Y179" s="50">
        <f>IF(M179=Lists!$L$8,IF(COUNTIFS('Section 3'!$D$16:$D$25,F179,'Section 3'!$G$16:$G$25,Lists!$J$5)&gt;0,0,1),IF(M179=Lists!$L$10,IF(COUNTIFS('Section 3'!$D$16:$D$25,F179,'Section 3'!$G$16:$G$25,Lists!$J$6)&gt;0,0,1),IF(M179=Lists!$L$5,IF(COUNTIFS('Section 3'!$D$16:$D$25,F179,'Section 3'!$G$16:$G$25,Lists!$J$3)&gt;0,0,1),0)))</f>
        <v>0</v>
      </c>
      <c r="Z179" s="50">
        <f t="shared" si="14"/>
        <v>0</v>
      </c>
      <c r="AA179" s="44">
        <f t="shared" si="15"/>
        <v>0</v>
      </c>
      <c r="AB179" s="44">
        <f t="shared" si="16"/>
        <v>0</v>
      </c>
      <c r="AC179" s="26"/>
      <c r="AD179" s="26"/>
      <c r="AE179" s="26"/>
      <c r="AF179" s="26"/>
      <c r="AG179" s="26"/>
      <c r="AH179" s="26"/>
      <c r="AI179" s="26"/>
      <c r="AJ179" s="26"/>
      <c r="AK179" s="26"/>
      <c r="AL179" s="26"/>
      <c r="AM179" s="26"/>
      <c r="AN179" s="26"/>
      <c r="AO179" s="26"/>
      <c r="AP179" s="26"/>
    </row>
    <row r="180" spans="1:42" s="8" customFormat="1" x14ac:dyDescent="0.35">
      <c r="A180" s="44"/>
      <c r="B180" s="28"/>
      <c r="C180" s="155" t="str">
        <f>IF(F180=0,"",MAX($C$16:C179)+1)</f>
        <v/>
      </c>
      <c r="D180" s="46"/>
      <c r="E180" s="184"/>
      <c r="F180" s="185"/>
      <c r="G180" s="186"/>
      <c r="H180" s="185"/>
      <c r="I180" s="185"/>
      <c r="J180" s="185"/>
      <c r="K180" s="187" t="s">
        <v>369</v>
      </c>
      <c r="L180" s="185"/>
      <c r="M180" s="185"/>
      <c r="N180" s="167"/>
      <c r="O180" s="21"/>
      <c r="Q180" s="57" t="str">
        <f t="shared" ca="1" si="17"/>
        <v/>
      </c>
      <c r="S180" s="50" t="str">
        <f t="shared" si="18"/>
        <v>N</v>
      </c>
      <c r="T180" s="50">
        <f t="shared" ca="1" si="19"/>
        <v>0</v>
      </c>
      <c r="U180" s="50">
        <f>IF(C180="",0,IF(OR(D180=0,E180=0,F180=0,G180=0,H180=0,I180=0,K180=0,K180="",L180=0,M180=0,AND(OR(L180=Lists!$K$3,L180=Lists!$K$4),J180=0),AND(L180=Lists!$K$4,OR(M180=Lists!$M$5,M180=Lists!$M$6,M180=Lists!$M$7,M180=Lists!$M$8,M180=Lists!$M$10),N180=0)),1,0))</f>
        <v>0</v>
      </c>
      <c r="V180" s="50">
        <f>IF(AND(OR(M180=Lists!$M$9,L180&lt;&gt;Lists!$K$4),N180&lt;&gt;""),1,0)</f>
        <v>0</v>
      </c>
      <c r="W180" s="50">
        <f>IF(E180=0,0,IF(COUNTIF(Lists!$B$3:$B$203,E180)&gt;0,0,1))</f>
        <v>0</v>
      </c>
      <c r="X180" s="50">
        <f>IF(M180=Lists!$L$6,IF(COUNTIFS('Section 3'!$D$16:$D$25,F180,'Section 3'!$G$16:$G$25,M180)&gt;0,0,1),0)</f>
        <v>0</v>
      </c>
      <c r="Y180" s="50">
        <f>IF(M180=Lists!$L$8,IF(COUNTIFS('Section 3'!$D$16:$D$25,F180,'Section 3'!$G$16:$G$25,Lists!$J$5)&gt;0,0,1),IF(M180=Lists!$L$10,IF(COUNTIFS('Section 3'!$D$16:$D$25,F180,'Section 3'!$G$16:$G$25,Lists!$J$6)&gt;0,0,1),IF(M180=Lists!$L$5,IF(COUNTIFS('Section 3'!$D$16:$D$25,F180,'Section 3'!$G$16:$G$25,Lists!$J$3)&gt;0,0,1),0)))</f>
        <v>0</v>
      </c>
      <c r="Z180" s="50">
        <f t="shared" si="14"/>
        <v>0</v>
      </c>
      <c r="AA180" s="44">
        <f t="shared" si="15"/>
        <v>0</v>
      </c>
      <c r="AB180" s="44">
        <f t="shared" si="16"/>
        <v>0</v>
      </c>
      <c r="AC180" s="26"/>
      <c r="AD180" s="26"/>
      <c r="AE180" s="26"/>
      <c r="AF180" s="26"/>
      <c r="AG180" s="26"/>
      <c r="AH180" s="26"/>
      <c r="AI180" s="26"/>
      <c r="AJ180" s="26"/>
      <c r="AK180" s="26"/>
      <c r="AL180" s="26"/>
      <c r="AM180" s="26"/>
      <c r="AN180" s="26"/>
      <c r="AO180" s="26"/>
      <c r="AP180" s="26"/>
    </row>
    <row r="181" spans="1:42" s="8" customFormat="1" x14ac:dyDescent="0.35">
      <c r="A181" s="44"/>
      <c r="B181" s="28"/>
      <c r="C181" s="155" t="str">
        <f>IF(F181=0,"",MAX($C$16:C180)+1)</f>
        <v/>
      </c>
      <c r="D181" s="46"/>
      <c r="E181" s="184"/>
      <c r="F181" s="185"/>
      <c r="G181" s="186"/>
      <c r="H181" s="185"/>
      <c r="I181" s="185"/>
      <c r="J181" s="185"/>
      <c r="K181" s="187" t="s">
        <v>369</v>
      </c>
      <c r="L181" s="185"/>
      <c r="M181" s="185"/>
      <c r="N181" s="167"/>
      <c r="O181" s="21"/>
      <c r="Q181" s="57" t="str">
        <f t="shared" ca="1" si="17"/>
        <v/>
      </c>
      <c r="S181" s="50" t="str">
        <f t="shared" si="18"/>
        <v>N</v>
      </c>
      <c r="T181" s="50">
        <f t="shared" ca="1" si="19"/>
        <v>0</v>
      </c>
      <c r="U181" s="50">
        <f>IF(C181="",0,IF(OR(D181=0,E181=0,F181=0,G181=0,H181=0,I181=0,K181=0,K181="",L181=0,M181=0,AND(OR(L181=Lists!$K$3,L181=Lists!$K$4),J181=0),AND(L181=Lists!$K$4,OR(M181=Lists!$M$5,M181=Lists!$M$6,M181=Lists!$M$7,M181=Lists!$M$8,M181=Lists!$M$10),N181=0)),1,0))</f>
        <v>0</v>
      </c>
      <c r="V181" s="50">
        <f>IF(AND(OR(M181=Lists!$M$9,L181&lt;&gt;Lists!$K$4),N181&lt;&gt;""),1,0)</f>
        <v>0</v>
      </c>
      <c r="W181" s="50">
        <f>IF(E181=0,0,IF(COUNTIF(Lists!$B$3:$B$203,E181)&gt;0,0,1))</f>
        <v>0</v>
      </c>
      <c r="X181" s="50">
        <f>IF(M181=Lists!$L$6,IF(COUNTIFS('Section 3'!$D$16:$D$25,F181,'Section 3'!$G$16:$G$25,M181)&gt;0,0,1),0)</f>
        <v>0</v>
      </c>
      <c r="Y181" s="50">
        <f>IF(M181=Lists!$L$8,IF(COUNTIFS('Section 3'!$D$16:$D$25,F181,'Section 3'!$G$16:$G$25,Lists!$J$5)&gt;0,0,1),IF(M181=Lists!$L$10,IF(COUNTIFS('Section 3'!$D$16:$D$25,F181,'Section 3'!$G$16:$G$25,Lists!$J$6)&gt;0,0,1),IF(M181=Lists!$L$5,IF(COUNTIFS('Section 3'!$D$16:$D$25,F181,'Section 3'!$G$16:$G$25,Lists!$J$3)&gt;0,0,1),0)))</f>
        <v>0</v>
      </c>
      <c r="Z181" s="50">
        <f t="shared" si="14"/>
        <v>0</v>
      </c>
      <c r="AA181" s="44">
        <f t="shared" si="15"/>
        <v>0</v>
      </c>
      <c r="AB181" s="44">
        <f t="shared" si="16"/>
        <v>0</v>
      </c>
      <c r="AC181" s="26"/>
      <c r="AD181" s="26"/>
      <c r="AE181" s="26"/>
      <c r="AF181" s="26"/>
      <c r="AG181" s="26"/>
      <c r="AH181" s="26"/>
      <c r="AI181" s="26"/>
      <c r="AJ181" s="26"/>
      <c r="AK181" s="26"/>
      <c r="AL181" s="26"/>
      <c r="AM181" s="26"/>
      <c r="AN181" s="26"/>
      <c r="AO181" s="26"/>
      <c r="AP181" s="26"/>
    </row>
    <row r="182" spans="1:42" s="8" customFormat="1" x14ac:dyDescent="0.35">
      <c r="A182" s="44"/>
      <c r="B182" s="28"/>
      <c r="C182" s="155" t="str">
        <f>IF(F182=0,"",MAX($C$16:C181)+1)</f>
        <v/>
      </c>
      <c r="D182" s="46"/>
      <c r="E182" s="184"/>
      <c r="F182" s="185"/>
      <c r="G182" s="186"/>
      <c r="H182" s="185"/>
      <c r="I182" s="185"/>
      <c r="J182" s="185"/>
      <c r="K182" s="187" t="s">
        <v>369</v>
      </c>
      <c r="L182" s="185"/>
      <c r="M182" s="185"/>
      <c r="N182" s="167"/>
      <c r="O182" s="21"/>
      <c r="Q182" s="57" t="str">
        <f t="shared" ca="1" si="17"/>
        <v/>
      </c>
      <c r="S182" s="50" t="str">
        <f t="shared" si="18"/>
        <v>N</v>
      </c>
      <c r="T182" s="50">
        <f t="shared" ca="1" si="19"/>
        <v>0</v>
      </c>
      <c r="U182" s="50">
        <f>IF(C182="",0,IF(OR(D182=0,E182=0,F182=0,G182=0,H182=0,I182=0,K182=0,K182="",L182=0,M182=0,AND(OR(L182=Lists!$K$3,L182=Lists!$K$4),J182=0),AND(L182=Lists!$K$4,OR(M182=Lists!$M$5,M182=Lists!$M$6,M182=Lists!$M$7,M182=Lists!$M$8,M182=Lists!$M$10),N182=0)),1,0))</f>
        <v>0</v>
      </c>
      <c r="V182" s="50">
        <f>IF(AND(OR(M182=Lists!$M$9,L182&lt;&gt;Lists!$K$4),N182&lt;&gt;""),1,0)</f>
        <v>0</v>
      </c>
      <c r="W182" s="50">
        <f>IF(E182=0,0,IF(COUNTIF(Lists!$B$3:$B$203,E182)&gt;0,0,1))</f>
        <v>0</v>
      </c>
      <c r="X182" s="50">
        <f>IF(M182=Lists!$L$6,IF(COUNTIFS('Section 3'!$D$16:$D$25,F182,'Section 3'!$G$16:$G$25,M182)&gt;0,0,1),0)</f>
        <v>0</v>
      </c>
      <c r="Y182" s="50">
        <f>IF(M182=Lists!$L$8,IF(COUNTIFS('Section 3'!$D$16:$D$25,F182,'Section 3'!$G$16:$G$25,Lists!$J$5)&gt;0,0,1),IF(M182=Lists!$L$10,IF(COUNTIFS('Section 3'!$D$16:$D$25,F182,'Section 3'!$G$16:$G$25,Lists!$J$6)&gt;0,0,1),IF(M182=Lists!$L$5,IF(COUNTIFS('Section 3'!$D$16:$D$25,F182,'Section 3'!$G$16:$G$25,Lists!$J$3)&gt;0,0,1),0)))</f>
        <v>0</v>
      </c>
      <c r="Z182" s="50">
        <f t="shared" si="14"/>
        <v>0</v>
      </c>
      <c r="AA182" s="44">
        <f t="shared" si="15"/>
        <v>0</v>
      </c>
      <c r="AB182" s="44">
        <f t="shared" si="16"/>
        <v>0</v>
      </c>
      <c r="AC182" s="26"/>
      <c r="AD182" s="26"/>
      <c r="AE182" s="26"/>
      <c r="AF182" s="26"/>
      <c r="AG182" s="26"/>
      <c r="AH182" s="26"/>
      <c r="AI182" s="26"/>
      <c r="AJ182" s="26"/>
      <c r="AK182" s="26"/>
      <c r="AL182" s="26"/>
      <c r="AM182" s="26"/>
      <c r="AN182" s="26"/>
      <c r="AO182" s="26"/>
      <c r="AP182" s="26"/>
    </row>
    <row r="183" spans="1:42" s="8" customFormat="1" x14ac:dyDescent="0.35">
      <c r="A183" s="44"/>
      <c r="B183" s="28"/>
      <c r="C183" s="155" t="str">
        <f>IF(F183=0,"",MAX($C$16:C182)+1)</f>
        <v/>
      </c>
      <c r="D183" s="46"/>
      <c r="E183" s="184"/>
      <c r="F183" s="185"/>
      <c r="G183" s="186"/>
      <c r="H183" s="185"/>
      <c r="I183" s="185"/>
      <c r="J183" s="185"/>
      <c r="K183" s="187" t="s">
        <v>369</v>
      </c>
      <c r="L183" s="185"/>
      <c r="M183" s="185"/>
      <c r="N183" s="167"/>
      <c r="O183" s="21"/>
      <c r="Q183" s="57" t="str">
        <f t="shared" ca="1" si="17"/>
        <v/>
      </c>
      <c r="S183" s="50" t="str">
        <f t="shared" si="18"/>
        <v>N</v>
      </c>
      <c r="T183" s="50">
        <f t="shared" ca="1" si="19"/>
        <v>0</v>
      </c>
      <c r="U183" s="50">
        <f>IF(C183="",0,IF(OR(D183=0,E183=0,F183=0,G183=0,H183=0,I183=0,K183=0,K183="",L183=0,M183=0,AND(OR(L183=Lists!$K$3,L183=Lists!$K$4),J183=0),AND(L183=Lists!$K$4,OR(M183=Lists!$M$5,M183=Lists!$M$6,M183=Lists!$M$7,M183=Lists!$M$8,M183=Lists!$M$10),N183=0)),1,0))</f>
        <v>0</v>
      </c>
      <c r="V183" s="50">
        <f>IF(AND(OR(M183=Lists!$M$9,L183&lt;&gt;Lists!$K$4),N183&lt;&gt;""),1,0)</f>
        <v>0</v>
      </c>
      <c r="W183" s="50">
        <f>IF(E183=0,0,IF(COUNTIF(Lists!$B$3:$B$203,E183)&gt;0,0,1))</f>
        <v>0</v>
      </c>
      <c r="X183" s="50">
        <f>IF(M183=Lists!$L$6,IF(COUNTIFS('Section 3'!$D$16:$D$25,F183,'Section 3'!$G$16:$G$25,M183)&gt;0,0,1),0)</f>
        <v>0</v>
      </c>
      <c r="Y183" s="50">
        <f>IF(M183=Lists!$L$8,IF(COUNTIFS('Section 3'!$D$16:$D$25,F183,'Section 3'!$G$16:$G$25,Lists!$J$5)&gt;0,0,1),IF(M183=Lists!$L$10,IF(COUNTIFS('Section 3'!$D$16:$D$25,F183,'Section 3'!$G$16:$G$25,Lists!$J$6)&gt;0,0,1),IF(M183=Lists!$L$5,IF(COUNTIFS('Section 3'!$D$16:$D$25,F183,'Section 3'!$G$16:$G$25,Lists!$J$3)&gt;0,0,1),0)))</f>
        <v>0</v>
      </c>
      <c r="Z183" s="50">
        <f t="shared" si="14"/>
        <v>0</v>
      </c>
      <c r="AA183" s="44">
        <f t="shared" si="15"/>
        <v>0</v>
      </c>
      <c r="AB183" s="44">
        <f t="shared" si="16"/>
        <v>0</v>
      </c>
      <c r="AC183" s="26"/>
      <c r="AD183" s="26"/>
      <c r="AE183" s="26"/>
      <c r="AF183" s="26"/>
      <c r="AG183" s="26"/>
      <c r="AH183" s="26"/>
      <c r="AI183" s="26"/>
      <c r="AJ183" s="26"/>
      <c r="AK183" s="26"/>
      <c r="AL183" s="26"/>
      <c r="AM183" s="26"/>
      <c r="AN183" s="26"/>
      <c r="AO183" s="26"/>
      <c r="AP183" s="26"/>
    </row>
    <row r="184" spans="1:42" s="8" customFormat="1" x14ac:dyDescent="0.35">
      <c r="A184" s="44"/>
      <c r="B184" s="28"/>
      <c r="C184" s="155" t="str">
        <f>IF(F184=0,"",MAX($C$16:C183)+1)</f>
        <v/>
      </c>
      <c r="D184" s="46"/>
      <c r="E184" s="184"/>
      <c r="F184" s="185"/>
      <c r="G184" s="186"/>
      <c r="H184" s="185"/>
      <c r="I184" s="185"/>
      <c r="J184" s="185"/>
      <c r="K184" s="187" t="s">
        <v>369</v>
      </c>
      <c r="L184" s="185"/>
      <c r="M184" s="185"/>
      <c r="N184" s="167"/>
      <c r="O184" s="21"/>
      <c r="Q184" s="57" t="str">
        <f t="shared" ca="1" si="17"/>
        <v/>
      </c>
      <c r="S184" s="50" t="str">
        <f t="shared" si="18"/>
        <v>N</v>
      </c>
      <c r="T184" s="50">
        <f t="shared" ca="1" si="19"/>
        <v>0</v>
      </c>
      <c r="U184" s="50">
        <f>IF(C184="",0,IF(OR(D184=0,E184=0,F184=0,G184=0,H184=0,I184=0,K184=0,K184="",L184=0,M184=0,AND(OR(L184=Lists!$K$3,L184=Lists!$K$4),J184=0),AND(L184=Lists!$K$4,OR(M184=Lists!$M$5,M184=Lists!$M$6,M184=Lists!$M$7,M184=Lists!$M$8,M184=Lists!$M$10),N184=0)),1,0))</f>
        <v>0</v>
      </c>
      <c r="V184" s="50">
        <f>IF(AND(OR(M184=Lists!$M$9,L184&lt;&gt;Lists!$K$4),N184&lt;&gt;""),1,0)</f>
        <v>0</v>
      </c>
      <c r="W184" s="50">
        <f>IF(E184=0,0,IF(COUNTIF(Lists!$B$3:$B$203,E184)&gt;0,0,1))</f>
        <v>0</v>
      </c>
      <c r="X184" s="50">
        <f>IF(M184=Lists!$L$6,IF(COUNTIFS('Section 3'!$D$16:$D$25,F184,'Section 3'!$G$16:$G$25,M184)&gt;0,0,1),0)</f>
        <v>0</v>
      </c>
      <c r="Y184" s="50">
        <f>IF(M184=Lists!$L$8,IF(COUNTIFS('Section 3'!$D$16:$D$25,F184,'Section 3'!$G$16:$G$25,Lists!$J$5)&gt;0,0,1),IF(M184=Lists!$L$10,IF(COUNTIFS('Section 3'!$D$16:$D$25,F184,'Section 3'!$G$16:$G$25,Lists!$J$6)&gt;0,0,1),IF(M184=Lists!$L$5,IF(COUNTIFS('Section 3'!$D$16:$D$25,F184,'Section 3'!$G$16:$G$25,Lists!$J$3)&gt;0,0,1),0)))</f>
        <v>0</v>
      </c>
      <c r="Z184" s="50">
        <f t="shared" si="14"/>
        <v>0</v>
      </c>
      <c r="AA184" s="44">
        <f t="shared" si="15"/>
        <v>0</v>
      </c>
      <c r="AB184" s="44">
        <f t="shared" si="16"/>
        <v>0</v>
      </c>
      <c r="AC184" s="26"/>
      <c r="AD184" s="26"/>
      <c r="AE184" s="26"/>
      <c r="AF184" s="26"/>
      <c r="AG184" s="26"/>
      <c r="AH184" s="26"/>
      <c r="AI184" s="26"/>
      <c r="AJ184" s="26"/>
      <c r="AK184" s="26"/>
      <c r="AL184" s="26"/>
      <c r="AM184" s="26"/>
      <c r="AN184" s="26"/>
      <c r="AO184" s="26"/>
      <c r="AP184" s="26"/>
    </row>
    <row r="185" spans="1:42" s="8" customFormat="1" x14ac:dyDescent="0.35">
      <c r="A185" s="44"/>
      <c r="B185" s="28"/>
      <c r="C185" s="155" t="str">
        <f>IF(F185=0,"",MAX($C$16:C184)+1)</f>
        <v/>
      </c>
      <c r="D185" s="46"/>
      <c r="E185" s="184"/>
      <c r="F185" s="185"/>
      <c r="G185" s="186"/>
      <c r="H185" s="185"/>
      <c r="I185" s="185"/>
      <c r="J185" s="185"/>
      <c r="K185" s="187" t="s">
        <v>369</v>
      </c>
      <c r="L185" s="185"/>
      <c r="M185" s="185"/>
      <c r="N185" s="167"/>
      <c r="O185" s="21"/>
      <c r="Q185" s="57" t="str">
        <f t="shared" ca="1" si="17"/>
        <v/>
      </c>
      <c r="S185" s="50" t="str">
        <f t="shared" si="18"/>
        <v>N</v>
      </c>
      <c r="T185" s="50">
        <f t="shared" ca="1" si="19"/>
        <v>0</v>
      </c>
      <c r="U185" s="50">
        <f>IF(C185="",0,IF(OR(D185=0,E185=0,F185=0,G185=0,H185=0,I185=0,K185=0,K185="",L185=0,M185=0,AND(OR(L185=Lists!$K$3,L185=Lists!$K$4),J185=0),AND(L185=Lists!$K$4,OR(M185=Lists!$M$5,M185=Lists!$M$6,M185=Lists!$M$7,M185=Lists!$M$8,M185=Lists!$M$10),N185=0)),1,0))</f>
        <v>0</v>
      </c>
      <c r="V185" s="50">
        <f>IF(AND(OR(M185=Lists!$M$9,L185&lt;&gt;Lists!$K$4),N185&lt;&gt;""),1,0)</f>
        <v>0</v>
      </c>
      <c r="W185" s="50">
        <f>IF(E185=0,0,IF(COUNTIF(Lists!$B$3:$B$203,E185)&gt;0,0,1))</f>
        <v>0</v>
      </c>
      <c r="X185" s="50">
        <f>IF(M185=Lists!$L$6,IF(COUNTIFS('Section 3'!$D$16:$D$25,F185,'Section 3'!$G$16:$G$25,M185)&gt;0,0,1),0)</f>
        <v>0</v>
      </c>
      <c r="Y185" s="50">
        <f>IF(M185=Lists!$L$8,IF(COUNTIFS('Section 3'!$D$16:$D$25,F185,'Section 3'!$G$16:$G$25,Lists!$J$5)&gt;0,0,1),IF(M185=Lists!$L$10,IF(COUNTIFS('Section 3'!$D$16:$D$25,F185,'Section 3'!$G$16:$G$25,Lists!$J$6)&gt;0,0,1),IF(M185=Lists!$L$5,IF(COUNTIFS('Section 3'!$D$16:$D$25,F185,'Section 3'!$G$16:$G$25,Lists!$J$3)&gt;0,0,1),0)))</f>
        <v>0</v>
      </c>
      <c r="Z185" s="50">
        <f t="shared" si="14"/>
        <v>0</v>
      </c>
      <c r="AA185" s="44">
        <f t="shared" si="15"/>
        <v>0</v>
      </c>
      <c r="AB185" s="44">
        <f t="shared" si="16"/>
        <v>0</v>
      </c>
      <c r="AC185" s="26"/>
      <c r="AD185" s="26"/>
      <c r="AE185" s="26"/>
      <c r="AF185" s="26"/>
      <c r="AG185" s="26"/>
      <c r="AH185" s="26"/>
      <c r="AI185" s="26"/>
      <c r="AJ185" s="26"/>
      <c r="AK185" s="26"/>
      <c r="AL185" s="26"/>
      <c r="AM185" s="26"/>
      <c r="AN185" s="26"/>
      <c r="AO185" s="26"/>
      <c r="AP185" s="26"/>
    </row>
    <row r="186" spans="1:42" s="8" customFormat="1" x14ac:dyDescent="0.35">
      <c r="A186" s="44"/>
      <c r="B186" s="28"/>
      <c r="C186" s="155" t="str">
        <f>IF(F186=0,"",MAX($C$16:C185)+1)</f>
        <v/>
      </c>
      <c r="D186" s="46"/>
      <c r="E186" s="184"/>
      <c r="F186" s="185"/>
      <c r="G186" s="186"/>
      <c r="H186" s="185"/>
      <c r="I186" s="185"/>
      <c r="J186" s="185"/>
      <c r="K186" s="187" t="s">
        <v>369</v>
      </c>
      <c r="L186" s="185"/>
      <c r="M186" s="185"/>
      <c r="N186" s="167"/>
      <c r="O186" s="21"/>
      <c r="Q186" s="57" t="str">
        <f t="shared" ca="1" si="17"/>
        <v/>
      </c>
      <c r="S186" s="50" t="str">
        <f t="shared" si="18"/>
        <v>N</v>
      </c>
      <c r="T186" s="50">
        <f t="shared" ca="1" si="19"/>
        <v>0</v>
      </c>
      <c r="U186" s="50">
        <f>IF(C186="",0,IF(OR(D186=0,E186=0,F186=0,G186=0,H186=0,I186=0,K186=0,K186="",L186=0,M186=0,AND(OR(L186=Lists!$K$3,L186=Lists!$K$4),J186=0),AND(L186=Lists!$K$4,OR(M186=Lists!$M$5,M186=Lists!$M$6,M186=Lists!$M$7,M186=Lists!$M$8,M186=Lists!$M$10),N186=0)),1,0))</f>
        <v>0</v>
      </c>
      <c r="V186" s="50">
        <f>IF(AND(OR(M186=Lists!$M$9,L186&lt;&gt;Lists!$K$4),N186&lt;&gt;""),1,0)</f>
        <v>0</v>
      </c>
      <c r="W186" s="50">
        <f>IF(E186=0,0,IF(COUNTIF(Lists!$B$3:$B$203,E186)&gt;0,0,1))</f>
        <v>0</v>
      </c>
      <c r="X186" s="50">
        <f>IF(M186=Lists!$L$6,IF(COUNTIFS('Section 3'!$D$16:$D$25,F186,'Section 3'!$G$16:$G$25,M186)&gt;0,0,1),0)</f>
        <v>0</v>
      </c>
      <c r="Y186" s="50">
        <f>IF(M186=Lists!$L$8,IF(COUNTIFS('Section 3'!$D$16:$D$25,F186,'Section 3'!$G$16:$G$25,Lists!$J$5)&gt;0,0,1),IF(M186=Lists!$L$10,IF(COUNTIFS('Section 3'!$D$16:$D$25,F186,'Section 3'!$G$16:$G$25,Lists!$J$6)&gt;0,0,1),IF(M186=Lists!$L$5,IF(COUNTIFS('Section 3'!$D$16:$D$25,F186,'Section 3'!$G$16:$G$25,Lists!$J$3)&gt;0,0,1),0)))</f>
        <v>0</v>
      </c>
      <c r="Z186" s="50">
        <f t="shared" si="14"/>
        <v>0</v>
      </c>
      <c r="AA186" s="44">
        <f t="shared" si="15"/>
        <v>0</v>
      </c>
      <c r="AB186" s="44">
        <f t="shared" si="16"/>
        <v>0</v>
      </c>
      <c r="AC186" s="26"/>
      <c r="AD186" s="26"/>
      <c r="AE186" s="26"/>
      <c r="AF186" s="26"/>
      <c r="AG186" s="26"/>
      <c r="AH186" s="26"/>
      <c r="AI186" s="26"/>
      <c r="AJ186" s="26"/>
      <c r="AK186" s="26"/>
      <c r="AL186" s="26"/>
      <c r="AM186" s="26"/>
      <c r="AN186" s="26"/>
      <c r="AO186" s="26"/>
      <c r="AP186" s="26"/>
    </row>
    <row r="187" spans="1:42" s="8" customFormat="1" x14ac:dyDescent="0.35">
      <c r="A187" s="44"/>
      <c r="B187" s="28"/>
      <c r="C187" s="155" t="str">
        <f>IF(F187=0,"",MAX($C$16:C186)+1)</f>
        <v/>
      </c>
      <c r="D187" s="46"/>
      <c r="E187" s="184"/>
      <c r="F187" s="185"/>
      <c r="G187" s="186"/>
      <c r="H187" s="185"/>
      <c r="I187" s="185"/>
      <c r="J187" s="185"/>
      <c r="K187" s="187" t="s">
        <v>369</v>
      </c>
      <c r="L187" s="185"/>
      <c r="M187" s="185"/>
      <c r="N187" s="167"/>
      <c r="O187" s="21"/>
      <c r="Q187" s="57" t="str">
        <f t="shared" ca="1" si="17"/>
        <v/>
      </c>
      <c r="S187" s="50" t="str">
        <f t="shared" si="18"/>
        <v>N</v>
      </c>
      <c r="T187" s="50">
        <f t="shared" ca="1" si="19"/>
        <v>0</v>
      </c>
      <c r="U187" s="50">
        <f>IF(C187="",0,IF(OR(D187=0,E187=0,F187=0,G187=0,H187=0,I187=0,K187=0,K187="",L187=0,M187=0,AND(OR(L187=Lists!$K$3,L187=Lists!$K$4),J187=0),AND(L187=Lists!$K$4,OR(M187=Lists!$M$5,M187=Lists!$M$6,M187=Lists!$M$7,M187=Lists!$M$8,M187=Lists!$M$10),N187=0)),1,0))</f>
        <v>0</v>
      </c>
      <c r="V187" s="50">
        <f>IF(AND(OR(M187=Lists!$M$9,L187&lt;&gt;Lists!$K$4),N187&lt;&gt;""),1,0)</f>
        <v>0</v>
      </c>
      <c r="W187" s="50">
        <f>IF(E187=0,0,IF(COUNTIF(Lists!$B$3:$B$203,E187)&gt;0,0,1))</f>
        <v>0</v>
      </c>
      <c r="X187" s="50">
        <f>IF(M187=Lists!$L$6,IF(COUNTIFS('Section 3'!$D$16:$D$25,F187,'Section 3'!$G$16:$G$25,M187)&gt;0,0,1),0)</f>
        <v>0</v>
      </c>
      <c r="Y187" s="50">
        <f>IF(M187=Lists!$L$8,IF(COUNTIFS('Section 3'!$D$16:$D$25,F187,'Section 3'!$G$16:$G$25,Lists!$J$5)&gt;0,0,1),IF(M187=Lists!$L$10,IF(COUNTIFS('Section 3'!$D$16:$D$25,F187,'Section 3'!$G$16:$G$25,Lists!$J$6)&gt;0,0,1),IF(M187=Lists!$L$5,IF(COUNTIFS('Section 3'!$D$16:$D$25,F187,'Section 3'!$G$16:$G$25,Lists!$J$3)&gt;0,0,1),0)))</f>
        <v>0</v>
      </c>
      <c r="Z187" s="50">
        <f t="shared" si="14"/>
        <v>0</v>
      </c>
      <c r="AA187" s="44">
        <f t="shared" si="15"/>
        <v>0</v>
      </c>
      <c r="AB187" s="44">
        <f t="shared" si="16"/>
        <v>0</v>
      </c>
      <c r="AC187" s="26"/>
      <c r="AD187" s="26"/>
      <c r="AE187" s="26"/>
      <c r="AF187" s="26"/>
      <c r="AG187" s="26"/>
      <c r="AH187" s="26"/>
      <c r="AI187" s="26"/>
      <c r="AJ187" s="26"/>
      <c r="AK187" s="26"/>
      <c r="AL187" s="26"/>
      <c r="AM187" s="26"/>
      <c r="AN187" s="26"/>
      <c r="AO187" s="26"/>
      <c r="AP187" s="26"/>
    </row>
    <row r="188" spans="1:42" s="8" customFormat="1" x14ac:dyDescent="0.35">
      <c r="A188" s="44"/>
      <c r="B188" s="28"/>
      <c r="C188" s="155" t="str">
        <f>IF(F188=0,"",MAX($C$16:C187)+1)</f>
        <v/>
      </c>
      <c r="D188" s="46"/>
      <c r="E188" s="184"/>
      <c r="F188" s="185"/>
      <c r="G188" s="186"/>
      <c r="H188" s="185"/>
      <c r="I188" s="185"/>
      <c r="J188" s="185"/>
      <c r="K188" s="187" t="s">
        <v>369</v>
      </c>
      <c r="L188" s="185"/>
      <c r="M188" s="185"/>
      <c r="N188" s="167"/>
      <c r="O188" s="21"/>
      <c r="Q188" s="57" t="str">
        <f t="shared" ca="1" si="17"/>
        <v/>
      </c>
      <c r="S188" s="50" t="str">
        <f t="shared" si="18"/>
        <v>N</v>
      </c>
      <c r="T188" s="50">
        <f t="shared" ca="1" si="19"/>
        <v>0</v>
      </c>
      <c r="U188" s="50">
        <f>IF(C188="",0,IF(OR(D188=0,E188=0,F188=0,G188=0,H188=0,I188=0,K188=0,K188="",L188=0,M188=0,AND(OR(L188=Lists!$K$3,L188=Lists!$K$4),J188=0),AND(L188=Lists!$K$4,OR(M188=Lists!$M$5,M188=Lists!$M$6,M188=Lists!$M$7,M188=Lists!$M$8,M188=Lists!$M$10),N188=0)),1,0))</f>
        <v>0</v>
      </c>
      <c r="V188" s="50">
        <f>IF(AND(OR(M188=Lists!$M$9,L188&lt;&gt;Lists!$K$4),N188&lt;&gt;""),1,0)</f>
        <v>0</v>
      </c>
      <c r="W188" s="50">
        <f>IF(E188=0,0,IF(COUNTIF(Lists!$B$3:$B$203,E188)&gt;0,0,1))</f>
        <v>0</v>
      </c>
      <c r="X188" s="50">
        <f>IF(M188=Lists!$L$6,IF(COUNTIFS('Section 3'!$D$16:$D$25,F188,'Section 3'!$G$16:$G$25,M188)&gt;0,0,1),0)</f>
        <v>0</v>
      </c>
      <c r="Y188" s="50">
        <f>IF(M188=Lists!$L$8,IF(COUNTIFS('Section 3'!$D$16:$D$25,F188,'Section 3'!$G$16:$G$25,Lists!$J$5)&gt;0,0,1),IF(M188=Lists!$L$10,IF(COUNTIFS('Section 3'!$D$16:$D$25,F188,'Section 3'!$G$16:$G$25,Lists!$J$6)&gt;0,0,1),IF(M188=Lists!$L$5,IF(COUNTIFS('Section 3'!$D$16:$D$25,F188,'Section 3'!$G$16:$G$25,Lists!$J$3)&gt;0,0,1),0)))</f>
        <v>0</v>
      </c>
      <c r="Z188" s="50">
        <f t="shared" si="14"/>
        <v>0</v>
      </c>
      <c r="AA188" s="44">
        <f t="shared" si="15"/>
        <v>0</v>
      </c>
      <c r="AB188" s="44">
        <f t="shared" si="16"/>
        <v>0</v>
      </c>
      <c r="AC188" s="26"/>
      <c r="AD188" s="26"/>
      <c r="AE188" s="26"/>
      <c r="AF188" s="26"/>
      <c r="AG188" s="26"/>
      <c r="AH188" s="26"/>
      <c r="AI188" s="26"/>
      <c r="AJ188" s="26"/>
      <c r="AK188" s="26"/>
      <c r="AL188" s="26"/>
      <c r="AM188" s="26"/>
      <c r="AN188" s="26"/>
      <c r="AO188" s="26"/>
      <c r="AP188" s="26"/>
    </row>
    <row r="189" spans="1:42" s="8" customFormat="1" x14ac:dyDescent="0.35">
      <c r="A189" s="44"/>
      <c r="B189" s="28"/>
      <c r="C189" s="155" t="str">
        <f>IF(F189=0,"",MAX($C$16:C188)+1)</f>
        <v/>
      </c>
      <c r="D189" s="46"/>
      <c r="E189" s="184"/>
      <c r="F189" s="185"/>
      <c r="G189" s="186"/>
      <c r="H189" s="185"/>
      <c r="I189" s="185"/>
      <c r="J189" s="185"/>
      <c r="K189" s="187" t="s">
        <v>369</v>
      </c>
      <c r="L189" s="185"/>
      <c r="M189" s="185"/>
      <c r="N189" s="167"/>
      <c r="O189" s="21"/>
      <c r="Q189" s="57" t="str">
        <f t="shared" ca="1" si="17"/>
        <v/>
      </c>
      <c r="S189" s="50" t="str">
        <f t="shared" si="18"/>
        <v>N</v>
      </c>
      <c r="T189" s="50">
        <f t="shared" ca="1" si="19"/>
        <v>0</v>
      </c>
      <c r="U189" s="50">
        <f>IF(C189="",0,IF(OR(D189=0,E189=0,F189=0,G189=0,H189=0,I189=0,K189=0,K189="",L189=0,M189=0,AND(OR(L189=Lists!$K$3,L189=Lists!$K$4),J189=0),AND(L189=Lists!$K$4,OR(M189=Lists!$M$5,M189=Lists!$M$6,M189=Lists!$M$7,M189=Lists!$M$8,M189=Lists!$M$10),N189=0)),1,0))</f>
        <v>0</v>
      </c>
      <c r="V189" s="50">
        <f>IF(AND(OR(M189=Lists!$M$9,L189&lt;&gt;Lists!$K$4),N189&lt;&gt;""),1,0)</f>
        <v>0</v>
      </c>
      <c r="W189" s="50">
        <f>IF(E189=0,0,IF(COUNTIF(Lists!$B$3:$B$203,E189)&gt;0,0,1))</f>
        <v>0</v>
      </c>
      <c r="X189" s="50">
        <f>IF(M189=Lists!$L$6,IF(COUNTIFS('Section 3'!$D$16:$D$25,F189,'Section 3'!$G$16:$G$25,M189)&gt;0,0,1),0)</f>
        <v>0</v>
      </c>
      <c r="Y189" s="50">
        <f>IF(M189=Lists!$L$8,IF(COUNTIFS('Section 3'!$D$16:$D$25,F189,'Section 3'!$G$16:$G$25,Lists!$J$5)&gt;0,0,1),IF(M189=Lists!$L$10,IF(COUNTIFS('Section 3'!$D$16:$D$25,F189,'Section 3'!$G$16:$G$25,Lists!$J$6)&gt;0,0,1),IF(M189=Lists!$L$5,IF(COUNTIFS('Section 3'!$D$16:$D$25,F189,'Section 3'!$G$16:$G$25,Lists!$J$3)&gt;0,0,1),0)))</f>
        <v>0</v>
      </c>
      <c r="Z189" s="50">
        <f t="shared" si="14"/>
        <v>0</v>
      </c>
      <c r="AA189" s="44">
        <f t="shared" si="15"/>
        <v>0</v>
      </c>
      <c r="AB189" s="44">
        <f t="shared" si="16"/>
        <v>0</v>
      </c>
      <c r="AC189" s="26"/>
      <c r="AD189" s="26"/>
      <c r="AE189" s="26"/>
      <c r="AF189" s="26"/>
      <c r="AG189" s="26"/>
      <c r="AH189" s="26"/>
      <c r="AI189" s="26"/>
      <c r="AJ189" s="26"/>
      <c r="AK189" s="26"/>
      <c r="AL189" s="26"/>
      <c r="AM189" s="26"/>
      <c r="AN189" s="26"/>
      <c r="AO189" s="26"/>
      <c r="AP189" s="26"/>
    </row>
    <row r="190" spans="1:42" s="8" customFormat="1" x14ac:dyDescent="0.35">
      <c r="A190" s="44"/>
      <c r="B190" s="28"/>
      <c r="C190" s="155" t="str">
        <f>IF(F190=0,"",MAX($C$16:C189)+1)</f>
        <v/>
      </c>
      <c r="D190" s="46"/>
      <c r="E190" s="184"/>
      <c r="F190" s="185"/>
      <c r="G190" s="186"/>
      <c r="H190" s="185"/>
      <c r="I190" s="185"/>
      <c r="J190" s="185"/>
      <c r="K190" s="187" t="s">
        <v>369</v>
      </c>
      <c r="L190" s="185"/>
      <c r="M190" s="185"/>
      <c r="N190" s="167"/>
      <c r="O190" s="21"/>
      <c r="Q190" s="57" t="str">
        <f t="shared" ca="1" si="17"/>
        <v/>
      </c>
      <c r="S190" s="50" t="str">
        <f t="shared" si="18"/>
        <v>N</v>
      </c>
      <c r="T190" s="50">
        <f t="shared" ca="1" si="19"/>
        <v>0</v>
      </c>
      <c r="U190" s="50">
        <f>IF(C190="",0,IF(OR(D190=0,E190=0,F190=0,G190=0,H190=0,I190=0,K190=0,K190="",L190=0,M190=0,AND(OR(L190=Lists!$K$3,L190=Lists!$K$4),J190=0),AND(L190=Lists!$K$4,OR(M190=Lists!$M$5,M190=Lists!$M$6,M190=Lists!$M$7,M190=Lists!$M$8,M190=Lists!$M$10),N190=0)),1,0))</f>
        <v>0</v>
      </c>
      <c r="V190" s="50">
        <f>IF(AND(OR(M190=Lists!$M$9,L190&lt;&gt;Lists!$K$4),N190&lt;&gt;""),1,0)</f>
        <v>0</v>
      </c>
      <c r="W190" s="50">
        <f>IF(E190=0,0,IF(COUNTIF(Lists!$B$3:$B$203,E190)&gt;0,0,1))</f>
        <v>0</v>
      </c>
      <c r="X190" s="50">
        <f>IF(M190=Lists!$L$6,IF(COUNTIFS('Section 3'!$D$16:$D$25,F190,'Section 3'!$G$16:$G$25,M190)&gt;0,0,1),0)</f>
        <v>0</v>
      </c>
      <c r="Y190" s="50">
        <f>IF(M190=Lists!$L$8,IF(COUNTIFS('Section 3'!$D$16:$D$25,F190,'Section 3'!$G$16:$G$25,Lists!$J$5)&gt;0,0,1),IF(M190=Lists!$L$10,IF(COUNTIFS('Section 3'!$D$16:$D$25,F190,'Section 3'!$G$16:$G$25,Lists!$J$6)&gt;0,0,1),IF(M190=Lists!$L$5,IF(COUNTIFS('Section 3'!$D$16:$D$25,F190,'Section 3'!$G$16:$G$25,Lists!$J$3)&gt;0,0,1),0)))</f>
        <v>0</v>
      </c>
      <c r="Z190" s="50">
        <f t="shared" si="14"/>
        <v>0</v>
      </c>
      <c r="AA190" s="44">
        <f t="shared" si="15"/>
        <v>0</v>
      </c>
      <c r="AB190" s="44">
        <f t="shared" si="16"/>
        <v>0</v>
      </c>
      <c r="AC190" s="26"/>
      <c r="AD190" s="26"/>
      <c r="AE190" s="26"/>
      <c r="AF190" s="26"/>
      <c r="AG190" s="26"/>
      <c r="AH190" s="26"/>
      <c r="AI190" s="26"/>
      <c r="AJ190" s="26"/>
      <c r="AK190" s="26"/>
      <c r="AL190" s="26"/>
      <c r="AM190" s="26"/>
      <c r="AN190" s="26"/>
      <c r="AO190" s="26"/>
      <c r="AP190" s="26"/>
    </row>
    <row r="191" spans="1:42" s="8" customFormat="1" x14ac:dyDescent="0.35">
      <c r="A191" s="44"/>
      <c r="B191" s="28"/>
      <c r="C191" s="155" t="str">
        <f>IF(F191=0,"",MAX($C$16:C190)+1)</f>
        <v/>
      </c>
      <c r="D191" s="46"/>
      <c r="E191" s="184"/>
      <c r="F191" s="185"/>
      <c r="G191" s="186"/>
      <c r="H191" s="185"/>
      <c r="I191" s="185"/>
      <c r="J191" s="185"/>
      <c r="K191" s="187" t="s">
        <v>369</v>
      </c>
      <c r="L191" s="185"/>
      <c r="M191" s="185"/>
      <c r="N191" s="167"/>
      <c r="O191" s="21"/>
      <c r="Q191" s="57" t="str">
        <f t="shared" ca="1" si="17"/>
        <v/>
      </c>
      <c r="S191" s="50" t="str">
        <f t="shared" si="18"/>
        <v>N</v>
      </c>
      <c r="T191" s="50">
        <f t="shared" ca="1" si="19"/>
        <v>0</v>
      </c>
      <c r="U191" s="50">
        <f>IF(C191="",0,IF(OR(D191=0,E191=0,F191=0,G191=0,H191=0,I191=0,K191=0,K191="",L191=0,M191=0,AND(OR(L191=Lists!$K$3,L191=Lists!$K$4),J191=0),AND(L191=Lists!$K$4,OR(M191=Lists!$M$5,M191=Lists!$M$6,M191=Lists!$M$7,M191=Lists!$M$8,M191=Lists!$M$10),N191=0)),1,0))</f>
        <v>0</v>
      </c>
      <c r="V191" s="50">
        <f>IF(AND(OR(M191=Lists!$M$9,L191&lt;&gt;Lists!$K$4),N191&lt;&gt;""),1,0)</f>
        <v>0</v>
      </c>
      <c r="W191" s="50">
        <f>IF(E191=0,0,IF(COUNTIF(Lists!$B$3:$B$203,E191)&gt;0,0,1))</f>
        <v>0</v>
      </c>
      <c r="X191" s="50">
        <f>IF(M191=Lists!$L$6,IF(COUNTIFS('Section 3'!$D$16:$D$25,F191,'Section 3'!$G$16:$G$25,M191)&gt;0,0,1),0)</f>
        <v>0</v>
      </c>
      <c r="Y191" s="50">
        <f>IF(M191=Lists!$L$8,IF(COUNTIFS('Section 3'!$D$16:$D$25,F191,'Section 3'!$G$16:$G$25,Lists!$J$5)&gt;0,0,1),IF(M191=Lists!$L$10,IF(COUNTIFS('Section 3'!$D$16:$D$25,F191,'Section 3'!$G$16:$G$25,Lists!$J$6)&gt;0,0,1),IF(M191=Lists!$L$5,IF(COUNTIFS('Section 3'!$D$16:$D$25,F191,'Section 3'!$G$16:$G$25,Lists!$J$3)&gt;0,0,1),0)))</f>
        <v>0</v>
      </c>
      <c r="Z191" s="50">
        <f t="shared" si="14"/>
        <v>0</v>
      </c>
      <c r="AA191" s="44">
        <f t="shared" si="15"/>
        <v>0</v>
      </c>
      <c r="AB191" s="44">
        <f t="shared" si="16"/>
        <v>0</v>
      </c>
      <c r="AC191" s="26"/>
      <c r="AD191" s="26"/>
      <c r="AE191" s="26"/>
      <c r="AF191" s="26"/>
      <c r="AG191" s="26"/>
      <c r="AH191" s="26"/>
      <c r="AI191" s="26"/>
      <c r="AJ191" s="26"/>
      <c r="AK191" s="26"/>
      <c r="AL191" s="26"/>
      <c r="AM191" s="26"/>
      <c r="AN191" s="26"/>
      <c r="AO191" s="26"/>
      <c r="AP191" s="26"/>
    </row>
    <row r="192" spans="1:42" s="8" customFormat="1" x14ac:dyDescent="0.35">
      <c r="A192" s="44"/>
      <c r="B192" s="28"/>
      <c r="C192" s="155" t="str">
        <f>IF(F192=0,"",MAX($C$16:C191)+1)</f>
        <v/>
      </c>
      <c r="D192" s="46"/>
      <c r="E192" s="184"/>
      <c r="F192" s="185"/>
      <c r="G192" s="186"/>
      <c r="H192" s="185"/>
      <c r="I192" s="185"/>
      <c r="J192" s="185"/>
      <c r="K192" s="187" t="s">
        <v>369</v>
      </c>
      <c r="L192" s="185"/>
      <c r="M192" s="185"/>
      <c r="N192" s="167"/>
      <c r="O192" s="21"/>
      <c r="Q192" s="57" t="str">
        <f t="shared" ca="1" si="17"/>
        <v/>
      </c>
      <c r="S192" s="50" t="str">
        <f t="shared" si="18"/>
        <v>N</v>
      </c>
      <c r="T192" s="50">
        <f t="shared" ca="1" si="19"/>
        <v>0</v>
      </c>
      <c r="U192" s="50">
        <f>IF(C192="",0,IF(OR(D192=0,E192=0,F192=0,G192=0,H192=0,I192=0,K192=0,K192="",L192=0,M192=0,AND(OR(L192=Lists!$K$3,L192=Lists!$K$4),J192=0),AND(L192=Lists!$K$4,OR(M192=Lists!$M$5,M192=Lists!$M$6,M192=Lists!$M$7,M192=Lists!$M$8,M192=Lists!$M$10),N192=0)),1,0))</f>
        <v>0</v>
      </c>
      <c r="V192" s="50">
        <f>IF(AND(OR(M192=Lists!$M$9,L192&lt;&gt;Lists!$K$4),N192&lt;&gt;""),1,0)</f>
        <v>0</v>
      </c>
      <c r="W192" s="50">
        <f>IF(E192=0,0,IF(COUNTIF(Lists!$B$3:$B$203,E192)&gt;0,0,1))</f>
        <v>0</v>
      </c>
      <c r="X192" s="50">
        <f>IF(M192=Lists!$L$6,IF(COUNTIFS('Section 3'!$D$16:$D$25,F192,'Section 3'!$G$16:$G$25,M192)&gt;0,0,1),0)</f>
        <v>0</v>
      </c>
      <c r="Y192" s="50">
        <f>IF(M192=Lists!$L$8,IF(COUNTIFS('Section 3'!$D$16:$D$25,F192,'Section 3'!$G$16:$G$25,Lists!$J$5)&gt;0,0,1),IF(M192=Lists!$L$10,IF(COUNTIFS('Section 3'!$D$16:$D$25,F192,'Section 3'!$G$16:$G$25,Lists!$J$6)&gt;0,0,1),IF(M192=Lists!$L$5,IF(COUNTIFS('Section 3'!$D$16:$D$25,F192,'Section 3'!$G$16:$G$25,Lists!$J$3)&gt;0,0,1),0)))</f>
        <v>0</v>
      </c>
      <c r="Z192" s="50">
        <f t="shared" si="14"/>
        <v>0</v>
      </c>
      <c r="AA192" s="44">
        <f t="shared" si="15"/>
        <v>0</v>
      </c>
      <c r="AB192" s="44">
        <f t="shared" si="16"/>
        <v>0</v>
      </c>
      <c r="AC192" s="26"/>
      <c r="AD192" s="26"/>
      <c r="AE192" s="26"/>
      <c r="AF192" s="26"/>
      <c r="AG192" s="26"/>
      <c r="AH192" s="26"/>
      <c r="AI192" s="26"/>
      <c r="AJ192" s="26"/>
      <c r="AK192" s="26"/>
      <c r="AL192" s="26"/>
      <c r="AM192" s="26"/>
      <c r="AN192" s="26"/>
      <c r="AO192" s="26"/>
      <c r="AP192" s="26"/>
    </row>
    <row r="193" spans="1:42" s="8" customFormat="1" x14ac:dyDescent="0.35">
      <c r="A193" s="44"/>
      <c r="B193" s="28"/>
      <c r="C193" s="155" t="str">
        <f>IF(F193=0,"",MAX($C$16:C192)+1)</f>
        <v/>
      </c>
      <c r="D193" s="46"/>
      <c r="E193" s="184"/>
      <c r="F193" s="185"/>
      <c r="G193" s="186"/>
      <c r="H193" s="185"/>
      <c r="I193" s="185"/>
      <c r="J193" s="185"/>
      <c r="K193" s="187" t="s">
        <v>369</v>
      </c>
      <c r="L193" s="185"/>
      <c r="M193" s="185"/>
      <c r="N193" s="167"/>
      <c r="O193" s="21"/>
      <c r="Q193" s="57" t="str">
        <f t="shared" ca="1" si="17"/>
        <v/>
      </c>
      <c r="S193" s="50" t="str">
        <f t="shared" si="18"/>
        <v>N</v>
      </c>
      <c r="T193" s="50">
        <f t="shared" ca="1" si="19"/>
        <v>0</v>
      </c>
      <c r="U193" s="50">
        <f>IF(C193="",0,IF(OR(D193=0,E193=0,F193=0,G193=0,H193=0,I193=0,K193=0,K193="",L193=0,M193=0,AND(OR(L193=Lists!$K$3,L193=Lists!$K$4),J193=0),AND(L193=Lists!$K$4,OR(M193=Lists!$M$5,M193=Lists!$M$6,M193=Lists!$M$7,M193=Lists!$M$8,M193=Lists!$M$10),N193=0)),1,0))</f>
        <v>0</v>
      </c>
      <c r="V193" s="50">
        <f>IF(AND(OR(M193=Lists!$M$9,L193&lt;&gt;Lists!$K$4),N193&lt;&gt;""),1,0)</f>
        <v>0</v>
      </c>
      <c r="W193" s="50">
        <f>IF(E193=0,0,IF(COUNTIF(Lists!$B$3:$B$203,E193)&gt;0,0,1))</f>
        <v>0</v>
      </c>
      <c r="X193" s="50">
        <f>IF(M193=Lists!$L$6,IF(COUNTIFS('Section 3'!$D$16:$D$25,F193,'Section 3'!$G$16:$G$25,M193)&gt;0,0,1),0)</f>
        <v>0</v>
      </c>
      <c r="Y193" s="50">
        <f>IF(M193=Lists!$L$8,IF(COUNTIFS('Section 3'!$D$16:$D$25,F193,'Section 3'!$G$16:$G$25,Lists!$J$5)&gt;0,0,1),IF(M193=Lists!$L$10,IF(COUNTIFS('Section 3'!$D$16:$D$25,F193,'Section 3'!$G$16:$G$25,Lists!$J$6)&gt;0,0,1),IF(M193=Lists!$L$5,IF(COUNTIFS('Section 3'!$D$16:$D$25,F193,'Section 3'!$G$16:$G$25,Lists!$J$3)&gt;0,0,1),0)))</f>
        <v>0</v>
      </c>
      <c r="Z193" s="50">
        <f t="shared" si="14"/>
        <v>0</v>
      </c>
      <c r="AA193" s="44">
        <f t="shared" si="15"/>
        <v>0</v>
      </c>
      <c r="AB193" s="44">
        <f t="shared" si="16"/>
        <v>0</v>
      </c>
      <c r="AC193" s="26"/>
      <c r="AD193" s="26"/>
      <c r="AE193" s="26"/>
      <c r="AF193" s="26"/>
      <c r="AG193" s="26"/>
      <c r="AH193" s="26"/>
      <c r="AI193" s="26"/>
      <c r="AJ193" s="26"/>
      <c r="AK193" s="26"/>
      <c r="AL193" s="26"/>
      <c r="AM193" s="26"/>
      <c r="AN193" s="26"/>
      <c r="AO193" s="26"/>
      <c r="AP193" s="26"/>
    </row>
    <row r="194" spans="1:42" s="8" customFormat="1" x14ac:dyDescent="0.35">
      <c r="A194" s="44"/>
      <c r="B194" s="28"/>
      <c r="C194" s="155" t="str">
        <f>IF(F194=0,"",MAX($C$16:C193)+1)</f>
        <v/>
      </c>
      <c r="D194" s="46"/>
      <c r="E194" s="184"/>
      <c r="F194" s="185"/>
      <c r="G194" s="186"/>
      <c r="H194" s="185"/>
      <c r="I194" s="185"/>
      <c r="J194" s="185"/>
      <c r="K194" s="187" t="s">
        <v>369</v>
      </c>
      <c r="L194" s="185"/>
      <c r="M194" s="185"/>
      <c r="N194" s="167"/>
      <c r="O194" s="21"/>
      <c r="Q194" s="57" t="str">
        <f t="shared" ca="1" si="17"/>
        <v/>
      </c>
      <c r="S194" s="50" t="str">
        <f t="shared" si="18"/>
        <v>N</v>
      </c>
      <c r="T194" s="50">
        <f t="shared" ca="1" si="19"/>
        <v>0</v>
      </c>
      <c r="U194" s="50">
        <f>IF(C194="",0,IF(OR(D194=0,E194=0,F194=0,G194=0,H194=0,I194=0,K194=0,K194="",L194=0,M194=0,AND(OR(L194=Lists!$K$3,L194=Lists!$K$4),J194=0),AND(L194=Lists!$K$4,OR(M194=Lists!$M$5,M194=Lists!$M$6,M194=Lists!$M$7,M194=Lists!$M$8,M194=Lists!$M$10),N194=0)),1,0))</f>
        <v>0</v>
      </c>
      <c r="V194" s="50">
        <f>IF(AND(OR(M194=Lists!$M$9,L194&lt;&gt;Lists!$K$4),N194&lt;&gt;""),1,0)</f>
        <v>0</v>
      </c>
      <c r="W194" s="50">
        <f>IF(E194=0,0,IF(COUNTIF(Lists!$B$3:$B$203,E194)&gt;0,0,1))</f>
        <v>0</v>
      </c>
      <c r="X194" s="50">
        <f>IF(M194=Lists!$L$6,IF(COUNTIFS('Section 3'!$D$16:$D$25,F194,'Section 3'!$G$16:$G$25,M194)&gt;0,0,1),0)</f>
        <v>0</v>
      </c>
      <c r="Y194" s="50">
        <f>IF(M194=Lists!$L$8,IF(COUNTIFS('Section 3'!$D$16:$D$25,F194,'Section 3'!$G$16:$G$25,Lists!$J$5)&gt;0,0,1),IF(M194=Lists!$L$10,IF(COUNTIFS('Section 3'!$D$16:$D$25,F194,'Section 3'!$G$16:$G$25,Lists!$J$6)&gt;0,0,1),IF(M194=Lists!$L$5,IF(COUNTIFS('Section 3'!$D$16:$D$25,F194,'Section 3'!$G$16:$G$25,Lists!$J$3)&gt;0,0,1),0)))</f>
        <v>0</v>
      </c>
      <c r="Z194" s="50">
        <f t="shared" si="14"/>
        <v>0</v>
      </c>
      <c r="AA194" s="44">
        <f t="shared" si="15"/>
        <v>0</v>
      </c>
      <c r="AB194" s="44">
        <f t="shared" si="16"/>
        <v>0</v>
      </c>
      <c r="AC194" s="26"/>
      <c r="AD194" s="26"/>
      <c r="AE194" s="26"/>
      <c r="AF194" s="26"/>
      <c r="AG194" s="26"/>
      <c r="AH194" s="26"/>
      <c r="AI194" s="26"/>
      <c r="AJ194" s="26"/>
      <c r="AK194" s="26"/>
      <c r="AL194" s="26"/>
      <c r="AM194" s="26"/>
      <c r="AN194" s="26"/>
      <c r="AO194" s="26"/>
      <c r="AP194" s="26"/>
    </row>
    <row r="195" spans="1:42" s="8" customFormat="1" x14ac:dyDescent="0.35">
      <c r="A195" s="44"/>
      <c r="B195" s="28"/>
      <c r="C195" s="155" t="str">
        <f>IF(F195=0,"",MAX($C$16:C194)+1)</f>
        <v/>
      </c>
      <c r="D195" s="46"/>
      <c r="E195" s="184"/>
      <c r="F195" s="185"/>
      <c r="G195" s="186"/>
      <c r="H195" s="185"/>
      <c r="I195" s="185"/>
      <c r="J195" s="185"/>
      <c r="K195" s="187" t="s">
        <v>369</v>
      </c>
      <c r="L195" s="185"/>
      <c r="M195" s="185"/>
      <c r="N195" s="167"/>
      <c r="O195" s="21"/>
      <c r="Q195" s="57" t="str">
        <f t="shared" ca="1" si="17"/>
        <v/>
      </c>
      <c r="S195" s="50" t="str">
        <f t="shared" si="18"/>
        <v>N</v>
      </c>
      <c r="T195" s="50">
        <f t="shared" ca="1" si="19"/>
        <v>0</v>
      </c>
      <c r="U195" s="50">
        <f>IF(C195="",0,IF(OR(D195=0,E195=0,F195=0,G195=0,H195=0,I195=0,K195=0,K195="",L195=0,M195=0,AND(OR(L195=Lists!$K$3,L195=Lists!$K$4),J195=0),AND(L195=Lists!$K$4,OR(M195=Lists!$M$5,M195=Lists!$M$6,M195=Lists!$M$7,M195=Lists!$M$8,M195=Lists!$M$10),N195=0)),1,0))</f>
        <v>0</v>
      </c>
      <c r="V195" s="50">
        <f>IF(AND(OR(M195=Lists!$M$9,L195&lt;&gt;Lists!$K$4),N195&lt;&gt;""),1,0)</f>
        <v>0</v>
      </c>
      <c r="W195" s="50">
        <f>IF(E195=0,0,IF(COUNTIF(Lists!$B$3:$B$203,E195)&gt;0,0,1))</f>
        <v>0</v>
      </c>
      <c r="X195" s="50">
        <f>IF(M195=Lists!$L$6,IF(COUNTIFS('Section 3'!$D$16:$D$25,F195,'Section 3'!$G$16:$G$25,M195)&gt;0,0,1),0)</f>
        <v>0</v>
      </c>
      <c r="Y195" s="50">
        <f>IF(M195=Lists!$L$8,IF(COUNTIFS('Section 3'!$D$16:$D$25,F195,'Section 3'!$G$16:$G$25,Lists!$J$5)&gt;0,0,1),IF(M195=Lists!$L$10,IF(COUNTIFS('Section 3'!$D$16:$D$25,F195,'Section 3'!$G$16:$G$25,Lists!$J$6)&gt;0,0,1),IF(M195=Lists!$L$5,IF(COUNTIFS('Section 3'!$D$16:$D$25,F195,'Section 3'!$G$16:$G$25,Lists!$J$3)&gt;0,0,1),0)))</f>
        <v>0</v>
      </c>
      <c r="Z195" s="50">
        <f t="shared" si="14"/>
        <v>0</v>
      </c>
      <c r="AA195" s="44">
        <f t="shared" si="15"/>
        <v>0</v>
      </c>
      <c r="AB195" s="44">
        <f t="shared" si="16"/>
        <v>0</v>
      </c>
      <c r="AC195" s="26"/>
      <c r="AD195" s="26"/>
      <c r="AE195" s="26"/>
      <c r="AF195" s="26"/>
      <c r="AG195" s="26"/>
      <c r="AH195" s="26"/>
      <c r="AI195" s="26"/>
      <c r="AJ195" s="26"/>
      <c r="AK195" s="26"/>
      <c r="AL195" s="26"/>
      <c r="AM195" s="26"/>
      <c r="AN195" s="26"/>
      <c r="AO195" s="26"/>
      <c r="AP195" s="26"/>
    </row>
    <row r="196" spans="1:42" s="8" customFormat="1" x14ac:dyDescent="0.35">
      <c r="A196" s="44"/>
      <c r="B196" s="28"/>
      <c r="C196" s="155" t="str">
        <f>IF(F196=0,"",MAX($C$16:C195)+1)</f>
        <v/>
      </c>
      <c r="D196" s="46"/>
      <c r="E196" s="184"/>
      <c r="F196" s="185"/>
      <c r="G196" s="186"/>
      <c r="H196" s="185"/>
      <c r="I196" s="185"/>
      <c r="J196" s="185"/>
      <c r="K196" s="187" t="s">
        <v>369</v>
      </c>
      <c r="L196" s="185"/>
      <c r="M196" s="185"/>
      <c r="N196" s="167"/>
      <c r="O196" s="21"/>
      <c r="Q196" s="57" t="str">
        <f t="shared" ca="1" si="17"/>
        <v/>
      </c>
      <c r="S196" s="50" t="str">
        <f t="shared" si="18"/>
        <v>N</v>
      </c>
      <c r="T196" s="50">
        <f t="shared" ca="1" si="19"/>
        <v>0</v>
      </c>
      <c r="U196" s="50">
        <f>IF(C196="",0,IF(OR(D196=0,E196=0,F196=0,G196=0,H196=0,I196=0,K196=0,K196="",L196=0,M196=0,AND(OR(L196=Lists!$K$3,L196=Lists!$K$4),J196=0),AND(L196=Lists!$K$4,OR(M196=Lists!$M$5,M196=Lists!$M$6,M196=Lists!$M$7,M196=Lists!$M$8,M196=Lists!$M$10),N196=0)),1,0))</f>
        <v>0</v>
      </c>
      <c r="V196" s="50">
        <f>IF(AND(OR(M196=Lists!$M$9,L196&lt;&gt;Lists!$K$4),N196&lt;&gt;""),1,0)</f>
        <v>0</v>
      </c>
      <c r="W196" s="50">
        <f>IF(E196=0,0,IF(COUNTIF(Lists!$B$3:$B$203,E196)&gt;0,0,1))</f>
        <v>0</v>
      </c>
      <c r="X196" s="50">
        <f>IF(M196=Lists!$L$6,IF(COUNTIFS('Section 3'!$D$16:$D$25,F196,'Section 3'!$G$16:$G$25,M196)&gt;0,0,1),0)</f>
        <v>0</v>
      </c>
      <c r="Y196" s="50">
        <f>IF(M196=Lists!$L$8,IF(COUNTIFS('Section 3'!$D$16:$D$25,F196,'Section 3'!$G$16:$G$25,Lists!$J$5)&gt;0,0,1),IF(M196=Lists!$L$10,IF(COUNTIFS('Section 3'!$D$16:$D$25,F196,'Section 3'!$G$16:$G$25,Lists!$J$6)&gt;0,0,1),IF(M196=Lists!$L$5,IF(COUNTIFS('Section 3'!$D$16:$D$25,F196,'Section 3'!$G$16:$G$25,Lists!$J$3)&gt;0,0,1),0)))</f>
        <v>0</v>
      </c>
      <c r="Z196" s="50">
        <f t="shared" si="14"/>
        <v>0</v>
      </c>
      <c r="AA196" s="44">
        <f t="shared" si="15"/>
        <v>0</v>
      </c>
      <c r="AB196" s="44">
        <f t="shared" si="16"/>
        <v>0</v>
      </c>
      <c r="AC196" s="26"/>
      <c r="AD196" s="26"/>
      <c r="AE196" s="26"/>
      <c r="AF196" s="26"/>
      <c r="AG196" s="26"/>
      <c r="AH196" s="26"/>
      <c r="AI196" s="26"/>
      <c r="AJ196" s="26"/>
      <c r="AK196" s="26"/>
      <c r="AL196" s="26"/>
      <c r="AM196" s="26"/>
      <c r="AN196" s="26"/>
      <c r="AO196" s="26"/>
      <c r="AP196" s="26"/>
    </row>
    <row r="197" spans="1:42" s="8" customFormat="1" x14ac:dyDescent="0.35">
      <c r="A197" s="44"/>
      <c r="B197" s="28"/>
      <c r="C197" s="155" t="str">
        <f>IF(F197=0,"",MAX($C$16:C196)+1)</f>
        <v/>
      </c>
      <c r="D197" s="46"/>
      <c r="E197" s="184"/>
      <c r="F197" s="185"/>
      <c r="G197" s="186"/>
      <c r="H197" s="185"/>
      <c r="I197" s="185"/>
      <c r="J197" s="185"/>
      <c r="K197" s="187" t="s">
        <v>369</v>
      </c>
      <c r="L197" s="185"/>
      <c r="M197" s="185"/>
      <c r="N197" s="167"/>
      <c r="O197" s="21"/>
      <c r="Q197" s="57" t="str">
        <f t="shared" ca="1" si="17"/>
        <v/>
      </c>
      <c r="S197" s="50" t="str">
        <f t="shared" si="18"/>
        <v>N</v>
      </c>
      <c r="T197" s="50">
        <f t="shared" ca="1" si="19"/>
        <v>0</v>
      </c>
      <c r="U197" s="50">
        <f>IF(C197="",0,IF(OR(D197=0,E197=0,F197=0,G197=0,H197=0,I197=0,K197=0,K197="",L197=0,M197=0,AND(OR(L197=Lists!$K$3,L197=Lists!$K$4),J197=0),AND(L197=Lists!$K$4,OR(M197=Lists!$M$5,M197=Lists!$M$6,M197=Lists!$M$7,M197=Lists!$M$8,M197=Lists!$M$10),N197=0)),1,0))</f>
        <v>0</v>
      </c>
      <c r="V197" s="50">
        <f>IF(AND(OR(M197=Lists!$M$9,L197&lt;&gt;Lists!$K$4),N197&lt;&gt;""),1,0)</f>
        <v>0</v>
      </c>
      <c r="W197" s="50">
        <f>IF(E197=0,0,IF(COUNTIF(Lists!$B$3:$B$203,E197)&gt;0,0,1))</f>
        <v>0</v>
      </c>
      <c r="X197" s="50">
        <f>IF(M197=Lists!$L$6,IF(COUNTIFS('Section 3'!$D$16:$D$25,F197,'Section 3'!$G$16:$G$25,M197)&gt;0,0,1),0)</f>
        <v>0</v>
      </c>
      <c r="Y197" s="50">
        <f>IF(M197=Lists!$L$8,IF(COUNTIFS('Section 3'!$D$16:$D$25,F197,'Section 3'!$G$16:$G$25,Lists!$J$5)&gt;0,0,1),IF(M197=Lists!$L$10,IF(COUNTIFS('Section 3'!$D$16:$D$25,F197,'Section 3'!$G$16:$G$25,Lists!$J$6)&gt;0,0,1),IF(M197=Lists!$L$5,IF(COUNTIFS('Section 3'!$D$16:$D$25,F197,'Section 3'!$G$16:$G$25,Lists!$J$3)&gt;0,0,1),0)))</f>
        <v>0</v>
      </c>
      <c r="Z197" s="50">
        <f t="shared" si="14"/>
        <v>0</v>
      </c>
      <c r="AA197" s="44">
        <f t="shared" si="15"/>
        <v>0</v>
      </c>
      <c r="AB197" s="44">
        <f t="shared" si="16"/>
        <v>0</v>
      </c>
      <c r="AC197" s="26"/>
      <c r="AD197" s="26"/>
      <c r="AE197" s="26"/>
      <c r="AF197" s="26"/>
      <c r="AG197" s="26"/>
      <c r="AH197" s="26"/>
      <c r="AI197" s="26"/>
      <c r="AJ197" s="26"/>
      <c r="AK197" s="26"/>
      <c r="AL197" s="26"/>
      <c r="AM197" s="26"/>
      <c r="AN197" s="26"/>
      <c r="AO197" s="26"/>
      <c r="AP197" s="26"/>
    </row>
    <row r="198" spans="1:42" s="8" customFormat="1" x14ac:dyDescent="0.35">
      <c r="A198" s="44"/>
      <c r="B198" s="28"/>
      <c r="C198" s="155" t="str">
        <f>IF(F198=0,"",MAX($C$16:C197)+1)</f>
        <v/>
      </c>
      <c r="D198" s="46"/>
      <c r="E198" s="184"/>
      <c r="F198" s="185"/>
      <c r="G198" s="186"/>
      <c r="H198" s="185"/>
      <c r="I198" s="185"/>
      <c r="J198" s="185"/>
      <c r="K198" s="187" t="s">
        <v>369</v>
      </c>
      <c r="L198" s="185"/>
      <c r="M198" s="185"/>
      <c r="N198" s="167"/>
      <c r="O198" s="21"/>
      <c r="Q198" s="57" t="str">
        <f t="shared" ca="1" si="17"/>
        <v/>
      </c>
      <c r="S198" s="50" t="str">
        <f t="shared" si="18"/>
        <v>N</v>
      </c>
      <c r="T198" s="50">
        <f t="shared" ca="1" si="19"/>
        <v>0</v>
      </c>
      <c r="U198" s="50">
        <f>IF(C198="",0,IF(OR(D198=0,E198=0,F198=0,G198=0,H198=0,I198=0,K198=0,K198="",L198=0,M198=0,AND(OR(L198=Lists!$K$3,L198=Lists!$K$4),J198=0),AND(L198=Lists!$K$4,OR(M198=Lists!$M$5,M198=Lists!$M$6,M198=Lists!$M$7,M198=Lists!$M$8,M198=Lists!$M$10),N198=0)),1,0))</f>
        <v>0</v>
      </c>
      <c r="V198" s="50">
        <f>IF(AND(OR(M198=Lists!$M$9,L198&lt;&gt;Lists!$K$4),N198&lt;&gt;""),1,0)</f>
        <v>0</v>
      </c>
      <c r="W198" s="50">
        <f>IF(E198=0,0,IF(COUNTIF(Lists!$B$3:$B$203,E198)&gt;0,0,1))</f>
        <v>0</v>
      </c>
      <c r="X198" s="50">
        <f>IF(M198=Lists!$L$6,IF(COUNTIFS('Section 3'!$D$16:$D$25,F198,'Section 3'!$G$16:$G$25,M198)&gt;0,0,1),0)</f>
        <v>0</v>
      </c>
      <c r="Y198" s="50">
        <f>IF(M198=Lists!$L$8,IF(COUNTIFS('Section 3'!$D$16:$D$25,F198,'Section 3'!$G$16:$G$25,Lists!$J$5)&gt;0,0,1),IF(M198=Lists!$L$10,IF(COUNTIFS('Section 3'!$D$16:$D$25,F198,'Section 3'!$G$16:$G$25,Lists!$J$6)&gt;0,0,1),IF(M198=Lists!$L$5,IF(COUNTIFS('Section 3'!$D$16:$D$25,F198,'Section 3'!$G$16:$G$25,Lists!$J$3)&gt;0,0,1),0)))</f>
        <v>0</v>
      </c>
      <c r="Z198" s="50">
        <f t="shared" si="14"/>
        <v>0</v>
      </c>
      <c r="AA198" s="44">
        <f t="shared" si="15"/>
        <v>0</v>
      </c>
      <c r="AB198" s="44">
        <f t="shared" si="16"/>
        <v>0</v>
      </c>
      <c r="AC198" s="26"/>
      <c r="AD198" s="26"/>
      <c r="AE198" s="26"/>
      <c r="AF198" s="26"/>
      <c r="AG198" s="26"/>
      <c r="AH198" s="26"/>
      <c r="AI198" s="26"/>
      <c r="AJ198" s="26"/>
      <c r="AK198" s="26"/>
      <c r="AL198" s="26"/>
      <c r="AM198" s="26"/>
      <c r="AN198" s="26"/>
      <c r="AO198" s="26"/>
      <c r="AP198" s="26"/>
    </row>
    <row r="199" spans="1:42" s="8" customFormat="1" x14ac:dyDescent="0.35">
      <c r="A199" s="44"/>
      <c r="B199" s="28"/>
      <c r="C199" s="155" t="str">
        <f>IF(F199=0,"",MAX($C$16:C198)+1)</f>
        <v/>
      </c>
      <c r="D199" s="46"/>
      <c r="E199" s="184"/>
      <c r="F199" s="185"/>
      <c r="G199" s="186"/>
      <c r="H199" s="185"/>
      <c r="I199" s="185"/>
      <c r="J199" s="185"/>
      <c r="K199" s="187" t="s">
        <v>369</v>
      </c>
      <c r="L199" s="185"/>
      <c r="M199" s="185"/>
      <c r="N199" s="167"/>
      <c r="O199" s="21"/>
      <c r="Q199" s="57" t="str">
        <f t="shared" ca="1" si="17"/>
        <v/>
      </c>
      <c r="S199" s="50" t="str">
        <f t="shared" si="18"/>
        <v>N</v>
      </c>
      <c r="T199" s="50">
        <f t="shared" ca="1" si="19"/>
        <v>0</v>
      </c>
      <c r="U199" s="50">
        <f>IF(C199="",0,IF(OR(D199=0,E199=0,F199=0,G199=0,H199=0,I199=0,K199=0,K199="",L199=0,M199=0,AND(OR(L199=Lists!$K$3,L199=Lists!$K$4),J199=0),AND(L199=Lists!$K$4,OR(M199=Lists!$M$5,M199=Lists!$M$6,M199=Lists!$M$7,M199=Lists!$M$8,M199=Lists!$M$10),N199=0)),1,0))</f>
        <v>0</v>
      </c>
      <c r="V199" s="50">
        <f>IF(AND(OR(M199=Lists!$M$9,L199&lt;&gt;Lists!$K$4),N199&lt;&gt;""),1,0)</f>
        <v>0</v>
      </c>
      <c r="W199" s="50">
        <f>IF(E199=0,0,IF(COUNTIF(Lists!$B$3:$B$203,E199)&gt;0,0,1))</f>
        <v>0</v>
      </c>
      <c r="X199" s="50">
        <f>IF(M199=Lists!$L$6,IF(COUNTIFS('Section 3'!$D$16:$D$25,F199,'Section 3'!$G$16:$G$25,M199)&gt;0,0,1),0)</f>
        <v>0</v>
      </c>
      <c r="Y199" s="50">
        <f>IF(M199=Lists!$L$8,IF(COUNTIFS('Section 3'!$D$16:$D$25,F199,'Section 3'!$G$16:$G$25,Lists!$J$5)&gt;0,0,1),IF(M199=Lists!$L$10,IF(COUNTIFS('Section 3'!$D$16:$D$25,F199,'Section 3'!$G$16:$G$25,Lists!$J$6)&gt;0,0,1),IF(M199=Lists!$L$5,IF(COUNTIFS('Section 3'!$D$16:$D$25,F199,'Section 3'!$G$16:$G$25,Lists!$J$3)&gt;0,0,1),0)))</f>
        <v>0</v>
      </c>
      <c r="Z199" s="50">
        <f t="shared" si="14"/>
        <v>0</v>
      </c>
      <c r="AA199" s="44">
        <f t="shared" si="15"/>
        <v>0</v>
      </c>
      <c r="AB199" s="44">
        <f t="shared" si="16"/>
        <v>0</v>
      </c>
      <c r="AC199" s="26"/>
      <c r="AD199" s="26"/>
      <c r="AE199" s="26"/>
      <c r="AF199" s="26"/>
      <c r="AG199" s="26"/>
      <c r="AH199" s="26"/>
      <c r="AI199" s="26"/>
      <c r="AJ199" s="26"/>
      <c r="AK199" s="26"/>
      <c r="AL199" s="26"/>
      <c r="AM199" s="26"/>
      <c r="AN199" s="26"/>
      <c r="AO199" s="26"/>
      <c r="AP199" s="26"/>
    </row>
    <row r="200" spans="1:42" s="8" customFormat="1" x14ac:dyDescent="0.35">
      <c r="A200" s="44"/>
      <c r="B200" s="28"/>
      <c r="C200" s="155" t="str">
        <f>IF(F200=0,"",MAX($C$16:C199)+1)</f>
        <v/>
      </c>
      <c r="D200" s="46"/>
      <c r="E200" s="184"/>
      <c r="F200" s="185"/>
      <c r="G200" s="186"/>
      <c r="H200" s="185"/>
      <c r="I200" s="185"/>
      <c r="J200" s="185"/>
      <c r="K200" s="187" t="s">
        <v>369</v>
      </c>
      <c r="L200" s="185"/>
      <c r="M200" s="185"/>
      <c r="N200" s="167"/>
      <c r="O200" s="21"/>
      <c r="Q200" s="57" t="str">
        <f t="shared" ca="1" si="17"/>
        <v/>
      </c>
      <c r="S200" s="50" t="str">
        <f t="shared" si="18"/>
        <v>N</v>
      </c>
      <c r="T200" s="50">
        <f t="shared" ca="1" si="19"/>
        <v>0</v>
      </c>
      <c r="U200" s="50">
        <f>IF(C200="",0,IF(OR(D200=0,E200=0,F200=0,G200=0,H200=0,I200=0,K200=0,K200="",L200=0,M200=0,AND(OR(L200=Lists!$K$3,L200=Lists!$K$4),J200=0),AND(L200=Lists!$K$4,OR(M200=Lists!$M$5,M200=Lists!$M$6,M200=Lists!$M$7,M200=Lists!$M$8,M200=Lists!$M$10),N200=0)),1,0))</f>
        <v>0</v>
      </c>
      <c r="V200" s="50">
        <f>IF(AND(OR(M200=Lists!$M$9,L200&lt;&gt;Lists!$K$4),N200&lt;&gt;""),1,0)</f>
        <v>0</v>
      </c>
      <c r="W200" s="50">
        <f>IF(E200=0,0,IF(COUNTIF(Lists!$B$3:$B$203,E200)&gt;0,0,1))</f>
        <v>0</v>
      </c>
      <c r="X200" s="50">
        <f>IF(M200=Lists!$L$6,IF(COUNTIFS('Section 3'!$D$16:$D$25,F200,'Section 3'!$G$16:$G$25,M200)&gt;0,0,1),0)</f>
        <v>0</v>
      </c>
      <c r="Y200" s="50">
        <f>IF(M200=Lists!$L$8,IF(COUNTIFS('Section 3'!$D$16:$D$25,F200,'Section 3'!$G$16:$G$25,Lists!$J$5)&gt;0,0,1),IF(M200=Lists!$L$10,IF(COUNTIFS('Section 3'!$D$16:$D$25,F200,'Section 3'!$G$16:$G$25,Lists!$J$6)&gt;0,0,1),IF(M200=Lists!$L$5,IF(COUNTIFS('Section 3'!$D$16:$D$25,F200,'Section 3'!$G$16:$G$25,Lists!$J$3)&gt;0,0,1),0)))</f>
        <v>0</v>
      </c>
      <c r="Z200" s="50">
        <f t="shared" si="14"/>
        <v>0</v>
      </c>
      <c r="AA200" s="44">
        <f t="shared" si="15"/>
        <v>0</v>
      </c>
      <c r="AB200" s="44">
        <f t="shared" si="16"/>
        <v>0</v>
      </c>
      <c r="AC200" s="26"/>
      <c r="AD200" s="26"/>
      <c r="AE200" s="26"/>
      <c r="AF200" s="26"/>
      <c r="AG200" s="26"/>
      <c r="AH200" s="26"/>
      <c r="AI200" s="26"/>
      <c r="AJ200" s="26"/>
      <c r="AK200" s="26"/>
      <c r="AL200" s="26"/>
      <c r="AM200" s="26"/>
      <c r="AN200" s="26"/>
      <c r="AO200" s="26"/>
      <c r="AP200" s="26"/>
    </row>
    <row r="201" spans="1:42" s="8" customFormat="1" x14ac:dyDescent="0.35">
      <c r="A201" s="44"/>
      <c r="B201" s="28"/>
      <c r="C201" s="155" t="str">
        <f>IF(F201=0,"",MAX($C$16:C200)+1)</f>
        <v/>
      </c>
      <c r="D201" s="46"/>
      <c r="E201" s="184"/>
      <c r="F201" s="185"/>
      <c r="G201" s="186"/>
      <c r="H201" s="185"/>
      <c r="I201" s="185"/>
      <c r="J201" s="185"/>
      <c r="K201" s="187" t="s">
        <v>369</v>
      </c>
      <c r="L201" s="185"/>
      <c r="M201" s="185"/>
      <c r="N201" s="167"/>
      <c r="O201" s="21"/>
      <c r="Q201" s="57" t="str">
        <f t="shared" ca="1" si="17"/>
        <v/>
      </c>
      <c r="S201" s="50" t="str">
        <f t="shared" si="18"/>
        <v>N</v>
      </c>
      <c r="T201" s="50">
        <f t="shared" ca="1" si="19"/>
        <v>0</v>
      </c>
      <c r="U201" s="50">
        <f>IF(C201="",0,IF(OR(D201=0,E201=0,F201=0,G201=0,H201=0,I201=0,K201=0,K201="",L201=0,M201=0,AND(OR(L201=Lists!$K$3,L201=Lists!$K$4),J201=0),AND(L201=Lists!$K$4,OR(M201=Lists!$M$5,M201=Lists!$M$6,M201=Lists!$M$7,M201=Lists!$M$8,M201=Lists!$M$10),N201=0)),1,0))</f>
        <v>0</v>
      </c>
      <c r="V201" s="50">
        <f>IF(AND(OR(M201=Lists!$M$9,L201&lt;&gt;Lists!$K$4),N201&lt;&gt;""),1,0)</f>
        <v>0</v>
      </c>
      <c r="W201" s="50">
        <f>IF(E201=0,0,IF(COUNTIF(Lists!$B$3:$B$203,E201)&gt;0,0,1))</f>
        <v>0</v>
      </c>
      <c r="X201" s="50">
        <f>IF(M201=Lists!$L$6,IF(COUNTIFS('Section 3'!$D$16:$D$25,F201,'Section 3'!$G$16:$G$25,M201)&gt;0,0,1),0)</f>
        <v>0</v>
      </c>
      <c r="Y201" s="50">
        <f>IF(M201=Lists!$L$8,IF(COUNTIFS('Section 3'!$D$16:$D$25,F201,'Section 3'!$G$16:$G$25,Lists!$J$5)&gt;0,0,1),IF(M201=Lists!$L$10,IF(COUNTIFS('Section 3'!$D$16:$D$25,F201,'Section 3'!$G$16:$G$25,Lists!$J$6)&gt;0,0,1),IF(M201=Lists!$L$5,IF(COUNTIFS('Section 3'!$D$16:$D$25,F201,'Section 3'!$G$16:$G$25,Lists!$J$3)&gt;0,0,1),0)))</f>
        <v>0</v>
      </c>
      <c r="Z201" s="50">
        <f t="shared" si="14"/>
        <v>0</v>
      </c>
      <c r="AA201" s="44">
        <f t="shared" si="15"/>
        <v>0</v>
      </c>
      <c r="AB201" s="44">
        <f t="shared" si="16"/>
        <v>0</v>
      </c>
      <c r="AC201" s="26"/>
      <c r="AD201" s="26"/>
      <c r="AE201" s="26"/>
      <c r="AF201" s="26"/>
      <c r="AG201" s="26"/>
      <c r="AH201" s="26"/>
      <c r="AI201" s="26"/>
      <c r="AJ201" s="26"/>
      <c r="AK201" s="26"/>
      <c r="AL201" s="26"/>
      <c r="AM201" s="26"/>
      <c r="AN201" s="26"/>
      <c r="AO201" s="26"/>
      <c r="AP201" s="26"/>
    </row>
    <row r="202" spans="1:42" s="8" customFormat="1" x14ac:dyDescent="0.35">
      <c r="A202" s="44"/>
      <c r="B202" s="28"/>
      <c r="C202" s="155" t="str">
        <f>IF(F202=0,"",MAX($C$16:C201)+1)</f>
        <v/>
      </c>
      <c r="D202" s="46"/>
      <c r="E202" s="184"/>
      <c r="F202" s="185"/>
      <c r="G202" s="186"/>
      <c r="H202" s="185"/>
      <c r="I202" s="185"/>
      <c r="J202" s="185"/>
      <c r="K202" s="187" t="s">
        <v>369</v>
      </c>
      <c r="L202" s="185"/>
      <c r="M202" s="185"/>
      <c r="N202" s="167"/>
      <c r="O202" s="21"/>
      <c r="Q202" s="57" t="str">
        <f t="shared" ca="1" si="17"/>
        <v/>
      </c>
      <c r="S202" s="50" t="str">
        <f t="shared" si="18"/>
        <v>N</v>
      </c>
      <c r="T202" s="50">
        <f t="shared" ca="1" si="19"/>
        <v>0</v>
      </c>
      <c r="U202" s="50">
        <f>IF(C202="",0,IF(OR(D202=0,E202=0,F202=0,G202=0,H202=0,I202=0,K202=0,K202="",L202=0,M202=0,AND(OR(L202=Lists!$K$3,L202=Lists!$K$4),J202=0),AND(L202=Lists!$K$4,OR(M202=Lists!$M$5,M202=Lists!$M$6,M202=Lists!$M$7,M202=Lists!$M$8,M202=Lists!$M$10),N202=0)),1,0))</f>
        <v>0</v>
      </c>
      <c r="V202" s="50">
        <f>IF(AND(OR(M202=Lists!$M$9,L202&lt;&gt;Lists!$K$4),N202&lt;&gt;""),1,0)</f>
        <v>0</v>
      </c>
      <c r="W202" s="50">
        <f>IF(E202=0,0,IF(COUNTIF(Lists!$B$3:$B$203,E202)&gt;0,0,1))</f>
        <v>0</v>
      </c>
      <c r="X202" s="50">
        <f>IF(M202=Lists!$L$6,IF(COUNTIFS('Section 3'!$D$16:$D$25,F202,'Section 3'!$G$16:$G$25,M202)&gt;0,0,1),0)</f>
        <v>0</v>
      </c>
      <c r="Y202" s="50">
        <f>IF(M202=Lists!$L$8,IF(COUNTIFS('Section 3'!$D$16:$D$25,F202,'Section 3'!$G$16:$G$25,Lists!$J$5)&gt;0,0,1),IF(M202=Lists!$L$10,IF(COUNTIFS('Section 3'!$D$16:$D$25,F202,'Section 3'!$G$16:$G$25,Lists!$J$6)&gt;0,0,1),IF(M202=Lists!$L$5,IF(COUNTIFS('Section 3'!$D$16:$D$25,F202,'Section 3'!$G$16:$G$25,Lists!$J$3)&gt;0,0,1),0)))</f>
        <v>0</v>
      </c>
      <c r="Z202" s="50">
        <f t="shared" si="14"/>
        <v>0</v>
      </c>
      <c r="AA202" s="44">
        <f t="shared" si="15"/>
        <v>0</v>
      </c>
      <c r="AB202" s="44">
        <f t="shared" si="16"/>
        <v>0</v>
      </c>
      <c r="AC202" s="26"/>
      <c r="AD202" s="26"/>
      <c r="AE202" s="26"/>
      <c r="AF202" s="26"/>
      <c r="AG202" s="26"/>
      <c r="AH202" s="26"/>
      <c r="AI202" s="26"/>
      <c r="AJ202" s="26"/>
      <c r="AK202" s="26"/>
      <c r="AL202" s="26"/>
      <c r="AM202" s="26"/>
      <c r="AN202" s="26"/>
      <c r="AO202" s="26"/>
      <c r="AP202" s="26"/>
    </row>
    <row r="203" spans="1:42" s="8" customFormat="1" x14ac:dyDescent="0.35">
      <c r="A203" s="44"/>
      <c r="B203" s="28"/>
      <c r="C203" s="155" t="str">
        <f>IF(F203=0,"",MAX($C$16:C202)+1)</f>
        <v/>
      </c>
      <c r="D203" s="46"/>
      <c r="E203" s="184"/>
      <c r="F203" s="185"/>
      <c r="G203" s="186"/>
      <c r="H203" s="185"/>
      <c r="I203" s="185"/>
      <c r="J203" s="185"/>
      <c r="K203" s="187" t="s">
        <v>369</v>
      </c>
      <c r="L203" s="185"/>
      <c r="M203" s="185"/>
      <c r="N203" s="167"/>
      <c r="O203" s="21"/>
      <c r="Q203" s="57" t="str">
        <f t="shared" ca="1" si="17"/>
        <v/>
      </c>
      <c r="S203" s="50" t="str">
        <f t="shared" si="18"/>
        <v>N</v>
      </c>
      <c r="T203" s="50">
        <f t="shared" ca="1" si="19"/>
        <v>0</v>
      </c>
      <c r="U203" s="50">
        <f>IF(C203="",0,IF(OR(D203=0,E203=0,F203=0,G203=0,H203=0,I203=0,K203=0,K203="",L203=0,M203=0,AND(OR(L203=Lists!$K$3,L203=Lists!$K$4),J203=0),AND(L203=Lists!$K$4,OR(M203=Lists!$M$5,M203=Lists!$M$6,M203=Lists!$M$7,M203=Lists!$M$8,M203=Lists!$M$10),N203=0)),1,0))</f>
        <v>0</v>
      </c>
      <c r="V203" s="50">
        <f>IF(AND(OR(M203=Lists!$M$9,L203&lt;&gt;Lists!$K$4),N203&lt;&gt;""),1,0)</f>
        <v>0</v>
      </c>
      <c r="W203" s="50">
        <f>IF(E203=0,0,IF(COUNTIF(Lists!$B$3:$B$203,E203)&gt;0,0,1))</f>
        <v>0</v>
      </c>
      <c r="X203" s="50">
        <f>IF(M203=Lists!$L$6,IF(COUNTIFS('Section 3'!$D$16:$D$25,F203,'Section 3'!$G$16:$G$25,M203)&gt;0,0,1),0)</f>
        <v>0</v>
      </c>
      <c r="Y203" s="50">
        <f>IF(M203=Lists!$L$8,IF(COUNTIFS('Section 3'!$D$16:$D$25,F203,'Section 3'!$G$16:$G$25,Lists!$J$5)&gt;0,0,1),IF(M203=Lists!$L$10,IF(COUNTIFS('Section 3'!$D$16:$D$25,F203,'Section 3'!$G$16:$G$25,Lists!$J$6)&gt;0,0,1),IF(M203=Lists!$L$5,IF(COUNTIFS('Section 3'!$D$16:$D$25,F203,'Section 3'!$G$16:$G$25,Lists!$J$3)&gt;0,0,1),0)))</f>
        <v>0</v>
      </c>
      <c r="Z203" s="50">
        <f t="shared" si="14"/>
        <v>0</v>
      </c>
      <c r="AA203" s="44">
        <f t="shared" si="15"/>
        <v>0</v>
      </c>
      <c r="AB203" s="44">
        <f t="shared" si="16"/>
        <v>0</v>
      </c>
      <c r="AC203" s="26"/>
      <c r="AD203" s="26"/>
      <c r="AE203" s="26"/>
      <c r="AF203" s="26"/>
      <c r="AG203" s="26"/>
      <c r="AH203" s="26"/>
      <c r="AI203" s="26"/>
      <c r="AJ203" s="26"/>
      <c r="AK203" s="26"/>
      <c r="AL203" s="26"/>
      <c r="AM203" s="26"/>
      <c r="AN203" s="26"/>
      <c r="AO203" s="26"/>
      <c r="AP203" s="26"/>
    </row>
    <row r="204" spans="1:42" s="8" customFormat="1" x14ac:dyDescent="0.35">
      <c r="A204" s="44"/>
      <c r="B204" s="28"/>
      <c r="C204" s="155" t="str">
        <f>IF(F204=0,"",MAX($C$16:C203)+1)</f>
        <v/>
      </c>
      <c r="D204" s="46"/>
      <c r="E204" s="184"/>
      <c r="F204" s="185"/>
      <c r="G204" s="186"/>
      <c r="H204" s="185"/>
      <c r="I204" s="185"/>
      <c r="J204" s="185"/>
      <c r="K204" s="187" t="s">
        <v>369</v>
      </c>
      <c r="L204" s="185"/>
      <c r="M204" s="185"/>
      <c r="N204" s="167"/>
      <c r="O204" s="21"/>
      <c r="Q204" s="57" t="str">
        <f t="shared" ca="1" si="17"/>
        <v/>
      </c>
      <c r="S204" s="50" t="str">
        <f t="shared" si="18"/>
        <v>N</v>
      </c>
      <c r="T204" s="50">
        <f t="shared" ca="1" si="19"/>
        <v>0</v>
      </c>
      <c r="U204" s="50">
        <f>IF(C204="",0,IF(OR(D204=0,E204=0,F204=0,G204=0,H204=0,I204=0,K204=0,K204="",L204=0,M204=0,AND(OR(L204=Lists!$K$3,L204=Lists!$K$4),J204=0),AND(L204=Lists!$K$4,OR(M204=Lists!$M$5,M204=Lists!$M$6,M204=Lists!$M$7,M204=Lists!$M$8,M204=Lists!$M$10),N204=0)),1,0))</f>
        <v>0</v>
      </c>
      <c r="V204" s="50">
        <f>IF(AND(OR(M204=Lists!$M$9,L204&lt;&gt;Lists!$K$4),N204&lt;&gt;""),1,0)</f>
        <v>0</v>
      </c>
      <c r="W204" s="50">
        <f>IF(E204=0,0,IF(COUNTIF(Lists!$B$3:$B$203,E204)&gt;0,0,1))</f>
        <v>0</v>
      </c>
      <c r="X204" s="50">
        <f>IF(M204=Lists!$L$6,IF(COUNTIFS('Section 3'!$D$16:$D$25,F204,'Section 3'!$G$16:$G$25,M204)&gt;0,0,1),0)</f>
        <v>0</v>
      </c>
      <c r="Y204" s="50">
        <f>IF(M204=Lists!$L$8,IF(COUNTIFS('Section 3'!$D$16:$D$25,F204,'Section 3'!$G$16:$G$25,Lists!$J$5)&gt;0,0,1),IF(M204=Lists!$L$10,IF(COUNTIFS('Section 3'!$D$16:$D$25,F204,'Section 3'!$G$16:$G$25,Lists!$J$6)&gt;0,0,1),IF(M204=Lists!$L$5,IF(COUNTIFS('Section 3'!$D$16:$D$25,F204,'Section 3'!$G$16:$G$25,Lists!$J$3)&gt;0,0,1),0)))</f>
        <v>0</v>
      </c>
      <c r="Z204" s="50">
        <f t="shared" si="14"/>
        <v>0</v>
      </c>
      <c r="AA204" s="44">
        <f t="shared" si="15"/>
        <v>0</v>
      </c>
      <c r="AB204" s="44">
        <f t="shared" si="16"/>
        <v>0</v>
      </c>
      <c r="AC204" s="26"/>
      <c r="AD204" s="26"/>
      <c r="AE204" s="26"/>
      <c r="AF204" s="26"/>
      <c r="AG204" s="26"/>
      <c r="AH204" s="26"/>
      <c r="AI204" s="26"/>
      <c r="AJ204" s="26"/>
      <c r="AK204" s="26"/>
      <c r="AL204" s="26"/>
      <c r="AM204" s="26"/>
      <c r="AN204" s="26"/>
      <c r="AO204" s="26"/>
      <c r="AP204" s="26"/>
    </row>
    <row r="205" spans="1:42" s="8" customFormat="1" x14ac:dyDescent="0.35">
      <c r="A205" s="44"/>
      <c r="B205" s="28"/>
      <c r="C205" s="155" t="str">
        <f>IF(F205=0,"",MAX($C$16:C204)+1)</f>
        <v/>
      </c>
      <c r="D205" s="46"/>
      <c r="E205" s="184"/>
      <c r="F205" s="185"/>
      <c r="G205" s="186"/>
      <c r="H205" s="185"/>
      <c r="I205" s="185"/>
      <c r="J205" s="185"/>
      <c r="K205" s="187" t="s">
        <v>369</v>
      </c>
      <c r="L205" s="185"/>
      <c r="M205" s="185"/>
      <c r="N205" s="167"/>
      <c r="O205" s="21"/>
      <c r="Q205" s="57" t="str">
        <f t="shared" ca="1" si="17"/>
        <v/>
      </c>
      <c r="S205" s="50" t="str">
        <f t="shared" si="18"/>
        <v>N</v>
      </c>
      <c r="T205" s="50">
        <f t="shared" ca="1" si="19"/>
        <v>0</v>
      </c>
      <c r="U205" s="50">
        <f>IF(C205="",0,IF(OR(D205=0,E205=0,F205=0,G205=0,H205=0,I205=0,K205=0,K205="",L205=0,M205=0,AND(OR(L205=Lists!$K$3,L205=Lists!$K$4),J205=0),AND(L205=Lists!$K$4,OR(M205=Lists!$M$5,M205=Lists!$M$6,M205=Lists!$M$7,M205=Lists!$M$8,M205=Lists!$M$10),N205=0)),1,0))</f>
        <v>0</v>
      </c>
      <c r="V205" s="50">
        <f>IF(AND(OR(M205=Lists!$M$9,L205&lt;&gt;Lists!$K$4),N205&lt;&gt;""),1,0)</f>
        <v>0</v>
      </c>
      <c r="W205" s="50">
        <f>IF(E205=0,0,IF(COUNTIF(Lists!$B$3:$B$203,E205)&gt;0,0,1))</f>
        <v>0</v>
      </c>
      <c r="X205" s="50">
        <f>IF(M205=Lists!$L$6,IF(COUNTIFS('Section 3'!$D$16:$D$25,F205,'Section 3'!$G$16:$G$25,M205)&gt;0,0,1),0)</f>
        <v>0</v>
      </c>
      <c r="Y205" s="50">
        <f>IF(M205=Lists!$L$8,IF(COUNTIFS('Section 3'!$D$16:$D$25,F205,'Section 3'!$G$16:$G$25,Lists!$J$5)&gt;0,0,1),IF(M205=Lists!$L$10,IF(COUNTIFS('Section 3'!$D$16:$D$25,F205,'Section 3'!$G$16:$G$25,Lists!$J$6)&gt;0,0,1),IF(M205=Lists!$L$5,IF(COUNTIFS('Section 3'!$D$16:$D$25,F205,'Section 3'!$G$16:$G$25,Lists!$J$3)&gt;0,0,1),0)))</f>
        <v>0</v>
      </c>
      <c r="Z205" s="50">
        <f t="shared" si="14"/>
        <v>0</v>
      </c>
      <c r="AA205" s="44">
        <f t="shared" si="15"/>
        <v>0</v>
      </c>
      <c r="AB205" s="44">
        <f t="shared" si="16"/>
        <v>0</v>
      </c>
      <c r="AC205" s="26"/>
      <c r="AD205" s="26"/>
      <c r="AE205" s="26"/>
      <c r="AF205" s="26"/>
      <c r="AG205" s="26"/>
      <c r="AH205" s="26"/>
      <c r="AI205" s="26"/>
      <c r="AJ205" s="26"/>
      <c r="AK205" s="26"/>
      <c r="AL205" s="26"/>
      <c r="AM205" s="26"/>
      <c r="AN205" s="26"/>
      <c r="AO205" s="26"/>
      <c r="AP205" s="26"/>
    </row>
    <row r="206" spans="1:42" s="8" customFormat="1" x14ac:dyDescent="0.35">
      <c r="A206" s="44"/>
      <c r="B206" s="28"/>
      <c r="C206" s="155" t="str">
        <f>IF(F206=0,"",MAX($C$16:C205)+1)</f>
        <v/>
      </c>
      <c r="D206" s="46"/>
      <c r="E206" s="184"/>
      <c r="F206" s="185"/>
      <c r="G206" s="186"/>
      <c r="H206" s="185"/>
      <c r="I206" s="185"/>
      <c r="J206" s="185"/>
      <c r="K206" s="187" t="s">
        <v>369</v>
      </c>
      <c r="L206" s="185"/>
      <c r="M206" s="185"/>
      <c r="N206" s="167"/>
      <c r="O206" s="21"/>
      <c r="Q206" s="57" t="str">
        <f t="shared" ca="1" si="17"/>
        <v/>
      </c>
      <c r="S206" s="50" t="str">
        <f t="shared" si="18"/>
        <v>N</v>
      </c>
      <c r="T206" s="50">
        <f t="shared" ca="1" si="19"/>
        <v>0</v>
      </c>
      <c r="U206" s="50">
        <f>IF(C206="",0,IF(OR(D206=0,E206=0,F206=0,G206=0,H206=0,I206=0,K206=0,K206="",L206=0,M206=0,AND(OR(L206=Lists!$K$3,L206=Lists!$K$4),J206=0),AND(L206=Lists!$K$4,OR(M206=Lists!$M$5,M206=Lists!$M$6,M206=Lists!$M$7,M206=Lists!$M$8,M206=Lists!$M$10),N206=0)),1,0))</f>
        <v>0</v>
      </c>
      <c r="V206" s="50">
        <f>IF(AND(OR(M206=Lists!$M$9,L206&lt;&gt;Lists!$K$4),N206&lt;&gt;""),1,0)</f>
        <v>0</v>
      </c>
      <c r="W206" s="50">
        <f>IF(E206=0,0,IF(COUNTIF(Lists!$B$3:$B$203,E206)&gt;0,0,1))</f>
        <v>0</v>
      </c>
      <c r="X206" s="50">
        <f>IF(M206=Lists!$L$6,IF(COUNTIFS('Section 3'!$D$16:$D$25,F206,'Section 3'!$G$16:$G$25,M206)&gt;0,0,1),0)</f>
        <v>0</v>
      </c>
      <c r="Y206" s="50">
        <f>IF(M206=Lists!$L$8,IF(COUNTIFS('Section 3'!$D$16:$D$25,F206,'Section 3'!$G$16:$G$25,Lists!$J$5)&gt;0,0,1),IF(M206=Lists!$L$10,IF(COUNTIFS('Section 3'!$D$16:$D$25,F206,'Section 3'!$G$16:$G$25,Lists!$J$6)&gt;0,0,1),IF(M206=Lists!$L$5,IF(COUNTIFS('Section 3'!$D$16:$D$25,F206,'Section 3'!$G$16:$G$25,Lists!$J$3)&gt;0,0,1),0)))</f>
        <v>0</v>
      </c>
      <c r="Z206" s="50">
        <f t="shared" si="14"/>
        <v>0</v>
      </c>
      <c r="AA206" s="44">
        <f t="shared" si="15"/>
        <v>0</v>
      </c>
      <c r="AB206" s="44">
        <f t="shared" si="16"/>
        <v>0</v>
      </c>
      <c r="AC206" s="26"/>
      <c r="AD206" s="26"/>
      <c r="AE206" s="26"/>
      <c r="AF206" s="26"/>
      <c r="AG206" s="26"/>
      <c r="AH206" s="26"/>
      <c r="AI206" s="26"/>
      <c r="AJ206" s="26"/>
      <c r="AK206" s="26"/>
      <c r="AL206" s="26"/>
      <c r="AM206" s="26"/>
      <c r="AN206" s="26"/>
      <c r="AO206" s="26"/>
      <c r="AP206" s="26"/>
    </row>
    <row r="207" spans="1:42" s="8" customFormat="1" x14ac:dyDescent="0.35">
      <c r="A207" s="44"/>
      <c r="B207" s="28"/>
      <c r="C207" s="155" t="str">
        <f>IF(F207=0,"",MAX($C$16:C206)+1)</f>
        <v/>
      </c>
      <c r="D207" s="46"/>
      <c r="E207" s="184"/>
      <c r="F207" s="185"/>
      <c r="G207" s="186"/>
      <c r="H207" s="185"/>
      <c r="I207" s="185"/>
      <c r="J207" s="185"/>
      <c r="K207" s="187" t="s">
        <v>369</v>
      </c>
      <c r="L207" s="185"/>
      <c r="M207" s="185"/>
      <c r="N207" s="167"/>
      <c r="O207" s="21"/>
      <c r="Q207" s="57" t="str">
        <f t="shared" ca="1" si="17"/>
        <v/>
      </c>
      <c r="S207" s="50" t="str">
        <f t="shared" si="18"/>
        <v>N</v>
      </c>
      <c r="T207" s="50">
        <f t="shared" ca="1" si="19"/>
        <v>0</v>
      </c>
      <c r="U207" s="50">
        <f>IF(C207="",0,IF(OR(D207=0,E207=0,F207=0,G207=0,H207=0,I207=0,K207=0,K207="",L207=0,M207=0,AND(OR(L207=Lists!$K$3,L207=Lists!$K$4),J207=0),AND(L207=Lists!$K$4,OR(M207=Lists!$M$5,M207=Lists!$M$6,M207=Lists!$M$7,M207=Lists!$M$8,M207=Lists!$M$10),N207=0)),1,0))</f>
        <v>0</v>
      </c>
      <c r="V207" s="50">
        <f>IF(AND(OR(M207=Lists!$M$9,L207&lt;&gt;Lists!$K$4),N207&lt;&gt;""),1,0)</f>
        <v>0</v>
      </c>
      <c r="W207" s="50">
        <f>IF(E207=0,0,IF(COUNTIF(Lists!$B$3:$B$203,E207)&gt;0,0,1))</f>
        <v>0</v>
      </c>
      <c r="X207" s="50">
        <f>IF(M207=Lists!$L$6,IF(COUNTIFS('Section 3'!$D$16:$D$25,F207,'Section 3'!$G$16:$G$25,M207)&gt;0,0,1),0)</f>
        <v>0</v>
      </c>
      <c r="Y207" s="50">
        <f>IF(M207=Lists!$L$8,IF(COUNTIFS('Section 3'!$D$16:$D$25,F207,'Section 3'!$G$16:$G$25,Lists!$J$5)&gt;0,0,1),IF(M207=Lists!$L$10,IF(COUNTIFS('Section 3'!$D$16:$D$25,F207,'Section 3'!$G$16:$G$25,Lists!$J$6)&gt;0,0,1),IF(M207=Lists!$L$5,IF(COUNTIFS('Section 3'!$D$16:$D$25,F207,'Section 3'!$G$16:$G$25,Lists!$J$3)&gt;0,0,1),0)))</f>
        <v>0</v>
      </c>
      <c r="Z207" s="50">
        <f t="shared" si="14"/>
        <v>0</v>
      </c>
      <c r="AA207" s="44">
        <f t="shared" si="15"/>
        <v>0</v>
      </c>
      <c r="AB207" s="44">
        <f t="shared" si="16"/>
        <v>0</v>
      </c>
      <c r="AC207" s="26"/>
      <c r="AD207" s="26"/>
      <c r="AE207" s="26"/>
      <c r="AF207" s="26"/>
      <c r="AG207" s="26"/>
      <c r="AH207" s="26"/>
      <c r="AI207" s="26"/>
      <c r="AJ207" s="26"/>
      <c r="AK207" s="26"/>
      <c r="AL207" s="26"/>
      <c r="AM207" s="26"/>
      <c r="AN207" s="26"/>
      <c r="AO207" s="26"/>
      <c r="AP207" s="26"/>
    </row>
    <row r="208" spans="1:42" s="8" customFormat="1" x14ac:dyDescent="0.35">
      <c r="A208" s="44"/>
      <c r="B208" s="28"/>
      <c r="C208" s="155" t="str">
        <f>IF(F208=0,"",MAX($C$16:C207)+1)</f>
        <v/>
      </c>
      <c r="D208" s="46"/>
      <c r="E208" s="184"/>
      <c r="F208" s="185"/>
      <c r="G208" s="186"/>
      <c r="H208" s="185"/>
      <c r="I208" s="185"/>
      <c r="J208" s="185"/>
      <c r="K208" s="187" t="s">
        <v>369</v>
      </c>
      <c r="L208" s="185"/>
      <c r="M208" s="185"/>
      <c r="N208" s="167"/>
      <c r="O208" s="21"/>
      <c r="Q208" s="57" t="str">
        <f t="shared" ca="1" si="17"/>
        <v/>
      </c>
      <c r="S208" s="50" t="str">
        <f t="shared" si="18"/>
        <v>N</v>
      </c>
      <c r="T208" s="50">
        <f t="shared" ca="1" si="19"/>
        <v>0</v>
      </c>
      <c r="U208" s="50">
        <f>IF(C208="",0,IF(OR(D208=0,E208=0,F208=0,G208=0,H208=0,I208=0,K208=0,K208="",L208=0,M208=0,AND(OR(L208=Lists!$K$3,L208=Lists!$K$4),J208=0),AND(L208=Lists!$K$4,OR(M208=Lists!$M$5,M208=Lists!$M$6,M208=Lists!$M$7,M208=Lists!$M$8,M208=Lists!$M$10),N208=0)),1,0))</f>
        <v>0</v>
      </c>
      <c r="V208" s="50">
        <f>IF(AND(OR(M208=Lists!$M$9,L208&lt;&gt;Lists!$K$4),N208&lt;&gt;""),1,0)</f>
        <v>0</v>
      </c>
      <c r="W208" s="50">
        <f>IF(E208=0,0,IF(COUNTIF(Lists!$B$3:$B$203,E208)&gt;0,0,1))</f>
        <v>0</v>
      </c>
      <c r="X208" s="50">
        <f>IF(M208=Lists!$L$6,IF(COUNTIFS('Section 3'!$D$16:$D$25,F208,'Section 3'!$G$16:$G$25,M208)&gt;0,0,1),0)</f>
        <v>0</v>
      </c>
      <c r="Y208" s="50">
        <f>IF(M208=Lists!$L$8,IF(COUNTIFS('Section 3'!$D$16:$D$25,F208,'Section 3'!$G$16:$G$25,Lists!$J$5)&gt;0,0,1),IF(M208=Lists!$L$10,IF(COUNTIFS('Section 3'!$D$16:$D$25,F208,'Section 3'!$G$16:$G$25,Lists!$J$6)&gt;0,0,1),IF(M208=Lists!$L$5,IF(COUNTIFS('Section 3'!$D$16:$D$25,F208,'Section 3'!$G$16:$G$25,Lists!$J$3)&gt;0,0,1),0)))</f>
        <v>0</v>
      </c>
      <c r="Z208" s="50">
        <f t="shared" ref="Z208:Z271" si="20">IF(F208=0,0,IF(COUNTIF(ClassIChemicals,F208)&gt;0,0,1))</f>
        <v>0</v>
      </c>
      <c r="AA208" s="44">
        <f t="shared" ref="AA208:AA271" si="21">IF(L208=0,0,IF(COUNTIF(TransactionType,L208)&gt;0,0,1))</f>
        <v>0</v>
      </c>
      <c r="AB208" s="44">
        <f t="shared" ref="AB208:AB271" si="22">IF(M208=0,0,IF(OR(COUNTIF(NewIntendedUses,M208)&gt;0,COUNTIF(UsedIntendedUses,M208)&gt;0,COUNTIF(HeelsIntendedUses,M208)&gt;0),0,1))</f>
        <v>0</v>
      </c>
      <c r="AC208" s="26"/>
      <c r="AD208" s="26"/>
      <c r="AE208" s="26"/>
      <c r="AF208" s="26"/>
      <c r="AG208" s="26"/>
      <c r="AH208" s="26"/>
      <c r="AI208" s="26"/>
      <c r="AJ208" s="26"/>
      <c r="AK208" s="26"/>
      <c r="AL208" s="26"/>
      <c r="AM208" s="26"/>
      <c r="AN208" s="26"/>
      <c r="AO208" s="26"/>
      <c r="AP208" s="26"/>
    </row>
    <row r="209" spans="1:42" s="8" customFormat="1" x14ac:dyDescent="0.35">
      <c r="A209" s="44"/>
      <c r="B209" s="28"/>
      <c r="C209" s="155" t="str">
        <f>IF(F209=0,"",MAX($C$16:C208)+1)</f>
        <v/>
      </c>
      <c r="D209" s="46"/>
      <c r="E209" s="184"/>
      <c r="F209" s="185"/>
      <c r="G209" s="186"/>
      <c r="H209" s="185"/>
      <c r="I209" s="185"/>
      <c r="J209" s="185"/>
      <c r="K209" s="187" t="s">
        <v>369</v>
      </c>
      <c r="L209" s="185"/>
      <c r="M209" s="185"/>
      <c r="N209" s="167"/>
      <c r="O209" s="21"/>
      <c r="Q209" s="57" t="str">
        <f t="shared" ref="Q209:Q272" ca="1" si="23">IF(SUM(T209:W209,Z209:AB209)&gt;0,"ROW INCOMPLETE OR INVALID DATA ENTERED; ENTER/EDIT DATA IN REQUIRED FIELDS","")</f>
        <v/>
      </c>
      <c r="S209" s="50" t="str">
        <f t="shared" ref="S209:S272" si="24">IF(C209="","N","Y")</f>
        <v>N</v>
      </c>
      <c r="T209" s="50">
        <f t="shared" ref="T209:T272" ca="1" si="25">IF(OR(D209=0,AND(D209&gt;=StartDate,D209&lt;=EndDate)),0,1)</f>
        <v>0</v>
      </c>
      <c r="U209" s="50">
        <f>IF(C209="",0,IF(OR(D209=0,E209=0,F209=0,G209=0,H209=0,I209=0,K209=0,K209="",L209=0,M209=0,AND(OR(L209=Lists!$K$3,L209=Lists!$K$4),J209=0),AND(L209=Lists!$K$4,OR(M209=Lists!$M$5,M209=Lists!$M$6,M209=Lists!$M$7,M209=Lists!$M$8,M209=Lists!$M$10),N209=0)),1,0))</f>
        <v>0</v>
      </c>
      <c r="V209" s="50">
        <f>IF(AND(OR(M209=Lists!$M$9,L209&lt;&gt;Lists!$K$4),N209&lt;&gt;""),1,0)</f>
        <v>0</v>
      </c>
      <c r="W209" s="50">
        <f>IF(E209=0,0,IF(COUNTIF(Lists!$B$3:$B$203,E209)&gt;0,0,1))</f>
        <v>0</v>
      </c>
      <c r="X209" s="50">
        <f>IF(M209=Lists!$L$6,IF(COUNTIFS('Section 3'!$D$16:$D$25,F209,'Section 3'!$G$16:$G$25,M209)&gt;0,0,1),0)</f>
        <v>0</v>
      </c>
      <c r="Y209" s="50">
        <f>IF(M209=Lists!$L$8,IF(COUNTIFS('Section 3'!$D$16:$D$25,F209,'Section 3'!$G$16:$G$25,Lists!$J$5)&gt;0,0,1),IF(M209=Lists!$L$10,IF(COUNTIFS('Section 3'!$D$16:$D$25,F209,'Section 3'!$G$16:$G$25,Lists!$J$6)&gt;0,0,1),IF(M209=Lists!$L$5,IF(COUNTIFS('Section 3'!$D$16:$D$25,F209,'Section 3'!$G$16:$G$25,Lists!$J$3)&gt;0,0,1),0)))</f>
        <v>0</v>
      </c>
      <c r="Z209" s="50">
        <f t="shared" si="20"/>
        <v>0</v>
      </c>
      <c r="AA209" s="44">
        <f t="shared" si="21"/>
        <v>0</v>
      </c>
      <c r="AB209" s="44">
        <f t="shared" si="22"/>
        <v>0</v>
      </c>
      <c r="AC209" s="26"/>
      <c r="AD209" s="26"/>
      <c r="AE209" s="26"/>
      <c r="AF209" s="26"/>
      <c r="AG209" s="26"/>
      <c r="AH209" s="26"/>
      <c r="AI209" s="26"/>
      <c r="AJ209" s="26"/>
      <c r="AK209" s="26"/>
      <c r="AL209" s="26"/>
      <c r="AM209" s="26"/>
      <c r="AN209" s="26"/>
      <c r="AO209" s="26"/>
      <c r="AP209" s="26"/>
    </row>
    <row r="210" spans="1:42" s="8" customFormat="1" x14ac:dyDescent="0.35">
      <c r="A210" s="44"/>
      <c r="B210" s="28"/>
      <c r="C210" s="155" t="str">
        <f>IF(F210=0,"",MAX($C$16:C209)+1)</f>
        <v/>
      </c>
      <c r="D210" s="46"/>
      <c r="E210" s="184"/>
      <c r="F210" s="185"/>
      <c r="G210" s="186"/>
      <c r="H210" s="185"/>
      <c r="I210" s="185"/>
      <c r="J210" s="185"/>
      <c r="K210" s="187" t="s">
        <v>369</v>
      </c>
      <c r="L210" s="185"/>
      <c r="M210" s="185"/>
      <c r="N210" s="167"/>
      <c r="O210" s="21"/>
      <c r="Q210" s="57" t="str">
        <f t="shared" ca="1" si="23"/>
        <v/>
      </c>
      <c r="S210" s="50" t="str">
        <f t="shared" si="24"/>
        <v>N</v>
      </c>
      <c r="T210" s="50">
        <f t="shared" ca="1" si="25"/>
        <v>0</v>
      </c>
      <c r="U210" s="50">
        <f>IF(C210="",0,IF(OR(D210=0,E210=0,F210=0,G210=0,H210=0,I210=0,K210=0,K210="",L210=0,M210=0,AND(OR(L210=Lists!$K$3,L210=Lists!$K$4),J210=0),AND(L210=Lists!$K$4,OR(M210=Lists!$M$5,M210=Lists!$M$6,M210=Lists!$M$7,M210=Lists!$M$8,M210=Lists!$M$10),N210=0)),1,0))</f>
        <v>0</v>
      </c>
      <c r="V210" s="50">
        <f>IF(AND(OR(M210=Lists!$M$9,L210&lt;&gt;Lists!$K$4),N210&lt;&gt;""),1,0)</f>
        <v>0</v>
      </c>
      <c r="W210" s="50">
        <f>IF(E210=0,0,IF(COUNTIF(Lists!$B$3:$B$203,E210)&gt;0,0,1))</f>
        <v>0</v>
      </c>
      <c r="X210" s="50">
        <f>IF(M210=Lists!$L$6,IF(COUNTIFS('Section 3'!$D$16:$D$25,F210,'Section 3'!$G$16:$G$25,M210)&gt;0,0,1),0)</f>
        <v>0</v>
      </c>
      <c r="Y210" s="50">
        <f>IF(M210=Lists!$L$8,IF(COUNTIFS('Section 3'!$D$16:$D$25,F210,'Section 3'!$G$16:$G$25,Lists!$J$5)&gt;0,0,1),IF(M210=Lists!$L$10,IF(COUNTIFS('Section 3'!$D$16:$D$25,F210,'Section 3'!$G$16:$G$25,Lists!$J$6)&gt;0,0,1),IF(M210=Lists!$L$5,IF(COUNTIFS('Section 3'!$D$16:$D$25,F210,'Section 3'!$G$16:$G$25,Lists!$J$3)&gt;0,0,1),0)))</f>
        <v>0</v>
      </c>
      <c r="Z210" s="50">
        <f t="shared" si="20"/>
        <v>0</v>
      </c>
      <c r="AA210" s="44">
        <f t="shared" si="21"/>
        <v>0</v>
      </c>
      <c r="AB210" s="44">
        <f t="shared" si="22"/>
        <v>0</v>
      </c>
      <c r="AC210" s="26"/>
      <c r="AD210" s="26"/>
      <c r="AE210" s="26"/>
      <c r="AF210" s="26"/>
      <c r="AG210" s="26"/>
      <c r="AH210" s="26"/>
      <c r="AI210" s="26"/>
      <c r="AJ210" s="26"/>
      <c r="AK210" s="26"/>
      <c r="AL210" s="26"/>
      <c r="AM210" s="26"/>
      <c r="AN210" s="26"/>
      <c r="AO210" s="26"/>
      <c r="AP210" s="26"/>
    </row>
    <row r="211" spans="1:42" s="8" customFormat="1" x14ac:dyDescent="0.35">
      <c r="A211" s="44"/>
      <c r="B211" s="28"/>
      <c r="C211" s="155" t="str">
        <f>IF(F211=0,"",MAX($C$16:C210)+1)</f>
        <v/>
      </c>
      <c r="D211" s="46"/>
      <c r="E211" s="184"/>
      <c r="F211" s="185"/>
      <c r="G211" s="186"/>
      <c r="H211" s="185"/>
      <c r="I211" s="185"/>
      <c r="J211" s="185"/>
      <c r="K211" s="187" t="s">
        <v>369</v>
      </c>
      <c r="L211" s="185"/>
      <c r="M211" s="185"/>
      <c r="N211" s="167"/>
      <c r="O211" s="21"/>
      <c r="Q211" s="57" t="str">
        <f t="shared" ca="1" si="23"/>
        <v/>
      </c>
      <c r="S211" s="50" t="str">
        <f t="shared" si="24"/>
        <v>N</v>
      </c>
      <c r="T211" s="50">
        <f t="shared" ca="1" si="25"/>
        <v>0</v>
      </c>
      <c r="U211" s="50">
        <f>IF(C211="",0,IF(OR(D211=0,E211=0,F211=0,G211=0,H211=0,I211=0,K211=0,K211="",L211=0,M211=0,AND(OR(L211=Lists!$K$3,L211=Lists!$K$4),J211=0),AND(L211=Lists!$K$4,OR(M211=Lists!$M$5,M211=Lists!$M$6,M211=Lists!$M$7,M211=Lists!$M$8,M211=Lists!$M$10),N211=0)),1,0))</f>
        <v>0</v>
      </c>
      <c r="V211" s="50">
        <f>IF(AND(OR(M211=Lists!$M$9,L211&lt;&gt;Lists!$K$4),N211&lt;&gt;""),1,0)</f>
        <v>0</v>
      </c>
      <c r="W211" s="50">
        <f>IF(E211=0,0,IF(COUNTIF(Lists!$B$3:$B$203,E211)&gt;0,0,1))</f>
        <v>0</v>
      </c>
      <c r="X211" s="50">
        <f>IF(M211=Lists!$L$6,IF(COUNTIFS('Section 3'!$D$16:$D$25,F211,'Section 3'!$G$16:$G$25,M211)&gt;0,0,1),0)</f>
        <v>0</v>
      </c>
      <c r="Y211" s="50">
        <f>IF(M211=Lists!$L$8,IF(COUNTIFS('Section 3'!$D$16:$D$25,F211,'Section 3'!$G$16:$G$25,Lists!$J$5)&gt;0,0,1),IF(M211=Lists!$L$10,IF(COUNTIFS('Section 3'!$D$16:$D$25,F211,'Section 3'!$G$16:$G$25,Lists!$J$6)&gt;0,0,1),IF(M211=Lists!$L$5,IF(COUNTIFS('Section 3'!$D$16:$D$25,F211,'Section 3'!$G$16:$G$25,Lists!$J$3)&gt;0,0,1),0)))</f>
        <v>0</v>
      </c>
      <c r="Z211" s="50">
        <f t="shared" si="20"/>
        <v>0</v>
      </c>
      <c r="AA211" s="44">
        <f t="shared" si="21"/>
        <v>0</v>
      </c>
      <c r="AB211" s="44">
        <f t="shared" si="22"/>
        <v>0</v>
      </c>
      <c r="AC211" s="26"/>
      <c r="AD211" s="26"/>
      <c r="AE211" s="26"/>
      <c r="AF211" s="26"/>
      <c r="AG211" s="26"/>
      <c r="AH211" s="26"/>
      <c r="AI211" s="26"/>
      <c r="AJ211" s="26"/>
      <c r="AK211" s="26"/>
      <c r="AL211" s="26"/>
      <c r="AM211" s="26"/>
      <c r="AN211" s="26"/>
      <c r="AO211" s="26"/>
      <c r="AP211" s="26"/>
    </row>
    <row r="212" spans="1:42" s="8" customFormat="1" x14ac:dyDescent="0.35">
      <c r="A212" s="44"/>
      <c r="B212" s="28"/>
      <c r="C212" s="155" t="str">
        <f>IF(F212=0,"",MAX($C$16:C211)+1)</f>
        <v/>
      </c>
      <c r="D212" s="46"/>
      <c r="E212" s="184"/>
      <c r="F212" s="185"/>
      <c r="G212" s="186"/>
      <c r="H212" s="185"/>
      <c r="I212" s="185"/>
      <c r="J212" s="185"/>
      <c r="K212" s="187" t="s">
        <v>369</v>
      </c>
      <c r="L212" s="185"/>
      <c r="M212" s="185"/>
      <c r="N212" s="167"/>
      <c r="O212" s="21"/>
      <c r="Q212" s="57" t="str">
        <f t="shared" ca="1" si="23"/>
        <v/>
      </c>
      <c r="S212" s="50" t="str">
        <f t="shared" si="24"/>
        <v>N</v>
      </c>
      <c r="T212" s="50">
        <f t="shared" ca="1" si="25"/>
        <v>0</v>
      </c>
      <c r="U212" s="50">
        <f>IF(C212="",0,IF(OR(D212=0,E212=0,F212=0,G212=0,H212=0,I212=0,K212=0,K212="",L212=0,M212=0,AND(OR(L212=Lists!$K$3,L212=Lists!$K$4),J212=0),AND(L212=Lists!$K$4,OR(M212=Lists!$M$5,M212=Lists!$M$6,M212=Lists!$M$7,M212=Lists!$M$8,M212=Lists!$M$10),N212=0)),1,0))</f>
        <v>0</v>
      </c>
      <c r="V212" s="50">
        <f>IF(AND(OR(M212=Lists!$M$9,L212&lt;&gt;Lists!$K$4),N212&lt;&gt;""),1,0)</f>
        <v>0</v>
      </c>
      <c r="W212" s="50">
        <f>IF(E212=0,0,IF(COUNTIF(Lists!$B$3:$B$203,E212)&gt;0,0,1))</f>
        <v>0</v>
      </c>
      <c r="X212" s="50">
        <f>IF(M212=Lists!$L$6,IF(COUNTIFS('Section 3'!$D$16:$D$25,F212,'Section 3'!$G$16:$G$25,M212)&gt;0,0,1),0)</f>
        <v>0</v>
      </c>
      <c r="Y212" s="50">
        <f>IF(M212=Lists!$L$8,IF(COUNTIFS('Section 3'!$D$16:$D$25,F212,'Section 3'!$G$16:$G$25,Lists!$J$5)&gt;0,0,1),IF(M212=Lists!$L$10,IF(COUNTIFS('Section 3'!$D$16:$D$25,F212,'Section 3'!$G$16:$G$25,Lists!$J$6)&gt;0,0,1),IF(M212=Lists!$L$5,IF(COUNTIFS('Section 3'!$D$16:$D$25,F212,'Section 3'!$G$16:$G$25,Lists!$J$3)&gt;0,0,1),0)))</f>
        <v>0</v>
      </c>
      <c r="Z212" s="50">
        <f t="shared" si="20"/>
        <v>0</v>
      </c>
      <c r="AA212" s="44">
        <f t="shared" si="21"/>
        <v>0</v>
      </c>
      <c r="AB212" s="44">
        <f t="shared" si="22"/>
        <v>0</v>
      </c>
      <c r="AC212" s="26"/>
      <c r="AD212" s="26"/>
      <c r="AE212" s="26"/>
      <c r="AF212" s="26"/>
      <c r="AG212" s="26"/>
      <c r="AH212" s="26"/>
      <c r="AI212" s="26"/>
      <c r="AJ212" s="26"/>
      <c r="AK212" s="26"/>
      <c r="AL212" s="26"/>
      <c r="AM212" s="26"/>
      <c r="AN212" s="26"/>
      <c r="AO212" s="26"/>
      <c r="AP212" s="26"/>
    </row>
    <row r="213" spans="1:42" s="8" customFormat="1" x14ac:dyDescent="0.35">
      <c r="A213" s="44"/>
      <c r="B213" s="28"/>
      <c r="C213" s="155" t="str">
        <f>IF(F213=0,"",MAX($C$16:C212)+1)</f>
        <v/>
      </c>
      <c r="D213" s="46"/>
      <c r="E213" s="184"/>
      <c r="F213" s="185"/>
      <c r="G213" s="186"/>
      <c r="H213" s="185"/>
      <c r="I213" s="185"/>
      <c r="J213" s="185"/>
      <c r="K213" s="187" t="s">
        <v>369</v>
      </c>
      <c r="L213" s="185"/>
      <c r="M213" s="185"/>
      <c r="N213" s="167"/>
      <c r="O213" s="21"/>
      <c r="Q213" s="57" t="str">
        <f t="shared" ca="1" si="23"/>
        <v/>
      </c>
      <c r="S213" s="50" t="str">
        <f t="shared" si="24"/>
        <v>N</v>
      </c>
      <c r="T213" s="50">
        <f t="shared" ca="1" si="25"/>
        <v>0</v>
      </c>
      <c r="U213" s="50">
        <f>IF(C213="",0,IF(OR(D213=0,E213=0,F213=0,G213=0,H213=0,I213=0,K213=0,K213="",L213=0,M213=0,AND(OR(L213=Lists!$K$3,L213=Lists!$K$4),J213=0),AND(L213=Lists!$K$4,OR(M213=Lists!$M$5,M213=Lists!$M$6,M213=Lists!$M$7,M213=Lists!$M$8,M213=Lists!$M$10),N213=0)),1,0))</f>
        <v>0</v>
      </c>
      <c r="V213" s="50">
        <f>IF(AND(OR(M213=Lists!$M$9,L213&lt;&gt;Lists!$K$4),N213&lt;&gt;""),1,0)</f>
        <v>0</v>
      </c>
      <c r="W213" s="50">
        <f>IF(E213=0,0,IF(COUNTIF(Lists!$B$3:$B$203,E213)&gt;0,0,1))</f>
        <v>0</v>
      </c>
      <c r="X213" s="50">
        <f>IF(M213=Lists!$L$6,IF(COUNTIFS('Section 3'!$D$16:$D$25,F213,'Section 3'!$G$16:$G$25,M213)&gt;0,0,1),0)</f>
        <v>0</v>
      </c>
      <c r="Y213" s="50">
        <f>IF(M213=Lists!$L$8,IF(COUNTIFS('Section 3'!$D$16:$D$25,F213,'Section 3'!$G$16:$G$25,Lists!$J$5)&gt;0,0,1),IF(M213=Lists!$L$10,IF(COUNTIFS('Section 3'!$D$16:$D$25,F213,'Section 3'!$G$16:$G$25,Lists!$J$6)&gt;0,0,1),IF(M213=Lists!$L$5,IF(COUNTIFS('Section 3'!$D$16:$D$25,F213,'Section 3'!$G$16:$G$25,Lists!$J$3)&gt;0,0,1),0)))</f>
        <v>0</v>
      </c>
      <c r="Z213" s="50">
        <f t="shared" si="20"/>
        <v>0</v>
      </c>
      <c r="AA213" s="44">
        <f t="shared" si="21"/>
        <v>0</v>
      </c>
      <c r="AB213" s="44">
        <f t="shared" si="22"/>
        <v>0</v>
      </c>
      <c r="AC213" s="26"/>
      <c r="AD213" s="26"/>
      <c r="AE213" s="26"/>
      <c r="AF213" s="26"/>
      <c r="AG213" s="26"/>
      <c r="AH213" s="26"/>
      <c r="AI213" s="26"/>
      <c r="AJ213" s="26"/>
      <c r="AK213" s="26"/>
      <c r="AL213" s="26"/>
      <c r="AM213" s="26"/>
      <c r="AN213" s="26"/>
      <c r="AO213" s="26"/>
      <c r="AP213" s="26"/>
    </row>
    <row r="214" spans="1:42" s="8" customFormat="1" x14ac:dyDescent="0.35">
      <c r="A214" s="44"/>
      <c r="B214" s="28"/>
      <c r="C214" s="155" t="str">
        <f>IF(F214=0,"",MAX($C$16:C213)+1)</f>
        <v/>
      </c>
      <c r="D214" s="46"/>
      <c r="E214" s="184"/>
      <c r="F214" s="185"/>
      <c r="G214" s="186"/>
      <c r="H214" s="185"/>
      <c r="I214" s="185"/>
      <c r="J214" s="185"/>
      <c r="K214" s="187" t="s">
        <v>369</v>
      </c>
      <c r="L214" s="185"/>
      <c r="M214" s="185"/>
      <c r="N214" s="167"/>
      <c r="O214" s="21"/>
      <c r="Q214" s="57" t="str">
        <f t="shared" ca="1" si="23"/>
        <v/>
      </c>
      <c r="S214" s="50" t="str">
        <f t="shared" si="24"/>
        <v>N</v>
      </c>
      <c r="T214" s="50">
        <f t="shared" ca="1" si="25"/>
        <v>0</v>
      </c>
      <c r="U214" s="50">
        <f>IF(C214="",0,IF(OR(D214=0,E214=0,F214=0,G214=0,H214=0,I214=0,K214=0,K214="",L214=0,M214=0,AND(OR(L214=Lists!$K$3,L214=Lists!$K$4),J214=0),AND(L214=Lists!$K$4,OR(M214=Lists!$M$5,M214=Lists!$M$6,M214=Lists!$M$7,M214=Lists!$M$8,M214=Lists!$M$10),N214=0)),1,0))</f>
        <v>0</v>
      </c>
      <c r="V214" s="50">
        <f>IF(AND(OR(M214=Lists!$M$9,L214&lt;&gt;Lists!$K$4),N214&lt;&gt;""),1,0)</f>
        <v>0</v>
      </c>
      <c r="W214" s="50">
        <f>IF(E214=0,0,IF(COUNTIF(Lists!$B$3:$B$203,E214)&gt;0,0,1))</f>
        <v>0</v>
      </c>
      <c r="X214" s="50">
        <f>IF(M214=Lists!$L$6,IF(COUNTIFS('Section 3'!$D$16:$D$25,F214,'Section 3'!$G$16:$G$25,M214)&gt;0,0,1),0)</f>
        <v>0</v>
      </c>
      <c r="Y214" s="50">
        <f>IF(M214=Lists!$L$8,IF(COUNTIFS('Section 3'!$D$16:$D$25,F214,'Section 3'!$G$16:$G$25,Lists!$J$5)&gt;0,0,1),IF(M214=Lists!$L$10,IF(COUNTIFS('Section 3'!$D$16:$D$25,F214,'Section 3'!$G$16:$G$25,Lists!$J$6)&gt;0,0,1),IF(M214=Lists!$L$5,IF(COUNTIFS('Section 3'!$D$16:$D$25,F214,'Section 3'!$G$16:$G$25,Lists!$J$3)&gt;0,0,1),0)))</f>
        <v>0</v>
      </c>
      <c r="Z214" s="50">
        <f t="shared" si="20"/>
        <v>0</v>
      </c>
      <c r="AA214" s="44">
        <f t="shared" si="21"/>
        <v>0</v>
      </c>
      <c r="AB214" s="44">
        <f t="shared" si="22"/>
        <v>0</v>
      </c>
      <c r="AC214" s="26"/>
      <c r="AD214" s="26"/>
      <c r="AE214" s="26"/>
      <c r="AF214" s="26"/>
      <c r="AG214" s="26"/>
      <c r="AH214" s="26"/>
      <c r="AI214" s="26"/>
      <c r="AJ214" s="26"/>
      <c r="AK214" s="26"/>
      <c r="AL214" s="26"/>
      <c r="AM214" s="26"/>
      <c r="AN214" s="26"/>
      <c r="AO214" s="26"/>
      <c r="AP214" s="26"/>
    </row>
    <row r="215" spans="1:42" s="8" customFormat="1" x14ac:dyDescent="0.35">
      <c r="A215" s="44"/>
      <c r="B215" s="28"/>
      <c r="C215" s="155" t="str">
        <f>IF(F215=0,"",MAX($C$16:C214)+1)</f>
        <v/>
      </c>
      <c r="D215" s="46"/>
      <c r="E215" s="184"/>
      <c r="F215" s="185"/>
      <c r="G215" s="186"/>
      <c r="H215" s="185"/>
      <c r="I215" s="185"/>
      <c r="J215" s="185"/>
      <c r="K215" s="187" t="s">
        <v>369</v>
      </c>
      <c r="L215" s="185"/>
      <c r="M215" s="185"/>
      <c r="N215" s="167"/>
      <c r="O215" s="21"/>
      <c r="Q215" s="57" t="str">
        <f t="shared" ca="1" si="23"/>
        <v/>
      </c>
      <c r="S215" s="50" t="str">
        <f t="shared" si="24"/>
        <v>N</v>
      </c>
      <c r="T215" s="50">
        <f t="shared" ca="1" si="25"/>
        <v>0</v>
      </c>
      <c r="U215" s="50">
        <f>IF(C215="",0,IF(OR(D215=0,E215=0,F215=0,G215=0,H215=0,I215=0,K215=0,K215="",L215=0,M215=0,AND(OR(L215=Lists!$K$3,L215=Lists!$K$4),J215=0),AND(L215=Lists!$K$4,OR(M215=Lists!$M$5,M215=Lists!$M$6,M215=Lists!$M$7,M215=Lists!$M$8,M215=Lists!$M$10),N215=0)),1,0))</f>
        <v>0</v>
      </c>
      <c r="V215" s="50">
        <f>IF(AND(OR(M215=Lists!$M$9,L215&lt;&gt;Lists!$K$4),N215&lt;&gt;""),1,0)</f>
        <v>0</v>
      </c>
      <c r="W215" s="50">
        <f>IF(E215=0,0,IF(COUNTIF(Lists!$B$3:$B$203,E215)&gt;0,0,1))</f>
        <v>0</v>
      </c>
      <c r="X215" s="50">
        <f>IF(M215=Lists!$L$6,IF(COUNTIFS('Section 3'!$D$16:$D$25,F215,'Section 3'!$G$16:$G$25,M215)&gt;0,0,1),0)</f>
        <v>0</v>
      </c>
      <c r="Y215" s="50">
        <f>IF(M215=Lists!$L$8,IF(COUNTIFS('Section 3'!$D$16:$D$25,F215,'Section 3'!$G$16:$G$25,Lists!$J$5)&gt;0,0,1),IF(M215=Lists!$L$10,IF(COUNTIFS('Section 3'!$D$16:$D$25,F215,'Section 3'!$G$16:$G$25,Lists!$J$6)&gt;0,0,1),IF(M215=Lists!$L$5,IF(COUNTIFS('Section 3'!$D$16:$D$25,F215,'Section 3'!$G$16:$G$25,Lists!$J$3)&gt;0,0,1),0)))</f>
        <v>0</v>
      </c>
      <c r="Z215" s="50">
        <f t="shared" si="20"/>
        <v>0</v>
      </c>
      <c r="AA215" s="44">
        <f t="shared" si="21"/>
        <v>0</v>
      </c>
      <c r="AB215" s="44">
        <f t="shared" si="22"/>
        <v>0</v>
      </c>
      <c r="AC215" s="26"/>
      <c r="AD215" s="26"/>
      <c r="AE215" s="26"/>
      <c r="AF215" s="26"/>
      <c r="AG215" s="26"/>
      <c r="AH215" s="26"/>
      <c r="AI215" s="26"/>
      <c r="AJ215" s="26"/>
      <c r="AK215" s="26"/>
      <c r="AL215" s="26"/>
      <c r="AM215" s="26"/>
      <c r="AN215" s="26"/>
      <c r="AO215" s="26"/>
      <c r="AP215" s="26"/>
    </row>
    <row r="216" spans="1:42" s="8" customFormat="1" x14ac:dyDescent="0.35">
      <c r="A216" s="44"/>
      <c r="B216" s="28"/>
      <c r="C216" s="155" t="str">
        <f>IF(F216=0,"",MAX($C$16:C215)+1)</f>
        <v/>
      </c>
      <c r="D216" s="46"/>
      <c r="E216" s="184"/>
      <c r="F216" s="185"/>
      <c r="G216" s="186"/>
      <c r="H216" s="185"/>
      <c r="I216" s="185"/>
      <c r="J216" s="185"/>
      <c r="K216" s="187" t="s">
        <v>369</v>
      </c>
      <c r="L216" s="185"/>
      <c r="M216" s="185"/>
      <c r="N216" s="167"/>
      <c r="O216" s="21"/>
      <c r="Q216" s="57" t="str">
        <f t="shared" ca="1" si="23"/>
        <v/>
      </c>
      <c r="S216" s="50" t="str">
        <f t="shared" si="24"/>
        <v>N</v>
      </c>
      <c r="T216" s="50">
        <f t="shared" ca="1" si="25"/>
        <v>0</v>
      </c>
      <c r="U216" s="50">
        <f>IF(C216="",0,IF(OR(D216=0,E216=0,F216=0,G216=0,H216=0,I216=0,K216=0,K216="",L216=0,M216=0,AND(OR(L216=Lists!$K$3,L216=Lists!$K$4),J216=0),AND(L216=Lists!$K$4,OR(M216=Lists!$M$5,M216=Lists!$M$6,M216=Lists!$M$7,M216=Lists!$M$8,M216=Lists!$M$10),N216=0)),1,0))</f>
        <v>0</v>
      </c>
      <c r="V216" s="50">
        <f>IF(AND(OR(M216=Lists!$M$9,L216&lt;&gt;Lists!$K$4),N216&lt;&gt;""),1,0)</f>
        <v>0</v>
      </c>
      <c r="W216" s="50">
        <f>IF(E216=0,0,IF(COUNTIF(Lists!$B$3:$B$203,E216)&gt;0,0,1))</f>
        <v>0</v>
      </c>
      <c r="X216" s="50">
        <f>IF(M216=Lists!$L$6,IF(COUNTIFS('Section 3'!$D$16:$D$25,F216,'Section 3'!$G$16:$G$25,M216)&gt;0,0,1),0)</f>
        <v>0</v>
      </c>
      <c r="Y216" s="50">
        <f>IF(M216=Lists!$L$8,IF(COUNTIFS('Section 3'!$D$16:$D$25,F216,'Section 3'!$G$16:$G$25,Lists!$J$5)&gt;0,0,1),IF(M216=Lists!$L$10,IF(COUNTIFS('Section 3'!$D$16:$D$25,F216,'Section 3'!$G$16:$G$25,Lists!$J$6)&gt;0,0,1),IF(M216=Lists!$L$5,IF(COUNTIFS('Section 3'!$D$16:$D$25,F216,'Section 3'!$G$16:$G$25,Lists!$J$3)&gt;0,0,1),0)))</f>
        <v>0</v>
      </c>
      <c r="Z216" s="50">
        <f t="shared" si="20"/>
        <v>0</v>
      </c>
      <c r="AA216" s="44">
        <f t="shared" si="21"/>
        <v>0</v>
      </c>
      <c r="AB216" s="44">
        <f t="shared" si="22"/>
        <v>0</v>
      </c>
      <c r="AC216" s="26"/>
      <c r="AD216" s="26"/>
      <c r="AE216" s="26"/>
      <c r="AF216" s="26"/>
      <c r="AG216" s="26"/>
      <c r="AH216" s="26"/>
      <c r="AI216" s="26"/>
      <c r="AJ216" s="26"/>
      <c r="AK216" s="26"/>
      <c r="AL216" s="26"/>
      <c r="AM216" s="26"/>
      <c r="AN216" s="26"/>
      <c r="AO216" s="26"/>
      <c r="AP216" s="26"/>
    </row>
    <row r="217" spans="1:42" s="8" customFormat="1" x14ac:dyDescent="0.35">
      <c r="A217" s="44"/>
      <c r="B217" s="28"/>
      <c r="C217" s="155" t="str">
        <f>IF(F217=0,"",MAX($C$16:C216)+1)</f>
        <v/>
      </c>
      <c r="D217" s="46"/>
      <c r="E217" s="184"/>
      <c r="F217" s="185"/>
      <c r="G217" s="186"/>
      <c r="H217" s="185"/>
      <c r="I217" s="185"/>
      <c r="J217" s="185"/>
      <c r="K217" s="187" t="s">
        <v>369</v>
      </c>
      <c r="L217" s="185"/>
      <c r="M217" s="185"/>
      <c r="N217" s="167"/>
      <c r="O217" s="21"/>
      <c r="Q217" s="57" t="str">
        <f t="shared" ca="1" si="23"/>
        <v/>
      </c>
      <c r="S217" s="50" t="str">
        <f t="shared" si="24"/>
        <v>N</v>
      </c>
      <c r="T217" s="50">
        <f t="shared" ca="1" si="25"/>
        <v>0</v>
      </c>
      <c r="U217" s="50">
        <f>IF(C217="",0,IF(OR(D217=0,E217=0,F217=0,G217=0,H217=0,I217=0,K217=0,K217="",L217=0,M217=0,AND(OR(L217=Lists!$K$3,L217=Lists!$K$4),J217=0),AND(L217=Lists!$K$4,OR(M217=Lists!$M$5,M217=Lists!$M$6,M217=Lists!$M$7,M217=Lists!$M$8,M217=Lists!$M$10),N217=0)),1,0))</f>
        <v>0</v>
      </c>
      <c r="V217" s="50">
        <f>IF(AND(OR(M217=Lists!$M$9,L217&lt;&gt;Lists!$K$4),N217&lt;&gt;""),1,0)</f>
        <v>0</v>
      </c>
      <c r="W217" s="50">
        <f>IF(E217=0,0,IF(COUNTIF(Lists!$B$3:$B$203,E217)&gt;0,0,1))</f>
        <v>0</v>
      </c>
      <c r="X217" s="50">
        <f>IF(M217=Lists!$L$6,IF(COUNTIFS('Section 3'!$D$16:$D$25,F217,'Section 3'!$G$16:$G$25,M217)&gt;0,0,1),0)</f>
        <v>0</v>
      </c>
      <c r="Y217" s="50">
        <f>IF(M217=Lists!$L$8,IF(COUNTIFS('Section 3'!$D$16:$D$25,F217,'Section 3'!$G$16:$G$25,Lists!$J$5)&gt;0,0,1),IF(M217=Lists!$L$10,IF(COUNTIFS('Section 3'!$D$16:$D$25,F217,'Section 3'!$G$16:$G$25,Lists!$J$6)&gt;0,0,1),IF(M217=Lists!$L$5,IF(COUNTIFS('Section 3'!$D$16:$D$25,F217,'Section 3'!$G$16:$G$25,Lists!$J$3)&gt;0,0,1),0)))</f>
        <v>0</v>
      </c>
      <c r="Z217" s="50">
        <f t="shared" si="20"/>
        <v>0</v>
      </c>
      <c r="AA217" s="44">
        <f t="shared" si="21"/>
        <v>0</v>
      </c>
      <c r="AB217" s="44">
        <f t="shared" si="22"/>
        <v>0</v>
      </c>
      <c r="AC217" s="26"/>
      <c r="AD217" s="26"/>
      <c r="AE217" s="26"/>
      <c r="AF217" s="26"/>
      <c r="AG217" s="26"/>
      <c r="AH217" s="26"/>
      <c r="AI217" s="26"/>
      <c r="AJ217" s="26"/>
      <c r="AK217" s="26"/>
      <c r="AL217" s="26"/>
      <c r="AM217" s="26"/>
      <c r="AN217" s="26"/>
      <c r="AO217" s="26"/>
      <c r="AP217" s="26"/>
    </row>
    <row r="218" spans="1:42" s="8" customFormat="1" x14ac:dyDescent="0.35">
      <c r="A218" s="44"/>
      <c r="B218" s="28"/>
      <c r="C218" s="155" t="str">
        <f>IF(F218=0,"",MAX($C$16:C217)+1)</f>
        <v/>
      </c>
      <c r="D218" s="46"/>
      <c r="E218" s="184"/>
      <c r="F218" s="185"/>
      <c r="G218" s="186"/>
      <c r="H218" s="185"/>
      <c r="I218" s="185"/>
      <c r="J218" s="185"/>
      <c r="K218" s="187" t="s">
        <v>369</v>
      </c>
      <c r="L218" s="185"/>
      <c r="M218" s="185"/>
      <c r="N218" s="167"/>
      <c r="O218" s="21"/>
      <c r="Q218" s="57" t="str">
        <f t="shared" ca="1" si="23"/>
        <v/>
      </c>
      <c r="S218" s="50" t="str">
        <f t="shared" si="24"/>
        <v>N</v>
      </c>
      <c r="T218" s="50">
        <f t="shared" ca="1" si="25"/>
        <v>0</v>
      </c>
      <c r="U218" s="50">
        <f>IF(C218="",0,IF(OR(D218=0,E218=0,F218=0,G218=0,H218=0,I218=0,K218=0,K218="",L218=0,M218=0,AND(OR(L218=Lists!$K$3,L218=Lists!$K$4),J218=0),AND(L218=Lists!$K$4,OR(M218=Lists!$M$5,M218=Lists!$M$6,M218=Lists!$M$7,M218=Lists!$M$8,M218=Lists!$M$10),N218=0)),1,0))</f>
        <v>0</v>
      </c>
      <c r="V218" s="50">
        <f>IF(AND(OR(M218=Lists!$M$9,L218&lt;&gt;Lists!$K$4),N218&lt;&gt;""),1,0)</f>
        <v>0</v>
      </c>
      <c r="W218" s="50">
        <f>IF(E218=0,0,IF(COUNTIF(Lists!$B$3:$B$203,E218)&gt;0,0,1))</f>
        <v>0</v>
      </c>
      <c r="X218" s="50">
        <f>IF(M218=Lists!$L$6,IF(COUNTIFS('Section 3'!$D$16:$D$25,F218,'Section 3'!$G$16:$G$25,M218)&gt;0,0,1),0)</f>
        <v>0</v>
      </c>
      <c r="Y218" s="50">
        <f>IF(M218=Lists!$L$8,IF(COUNTIFS('Section 3'!$D$16:$D$25,F218,'Section 3'!$G$16:$G$25,Lists!$J$5)&gt;0,0,1),IF(M218=Lists!$L$10,IF(COUNTIFS('Section 3'!$D$16:$D$25,F218,'Section 3'!$G$16:$G$25,Lists!$J$6)&gt;0,0,1),IF(M218=Lists!$L$5,IF(COUNTIFS('Section 3'!$D$16:$D$25,F218,'Section 3'!$G$16:$G$25,Lists!$J$3)&gt;0,0,1),0)))</f>
        <v>0</v>
      </c>
      <c r="Z218" s="50">
        <f t="shared" si="20"/>
        <v>0</v>
      </c>
      <c r="AA218" s="44">
        <f t="shared" si="21"/>
        <v>0</v>
      </c>
      <c r="AB218" s="44">
        <f t="shared" si="22"/>
        <v>0</v>
      </c>
      <c r="AC218" s="26"/>
      <c r="AD218" s="26"/>
      <c r="AE218" s="26"/>
      <c r="AF218" s="26"/>
      <c r="AG218" s="26"/>
      <c r="AH218" s="26"/>
      <c r="AI218" s="26"/>
      <c r="AJ218" s="26"/>
      <c r="AK218" s="26"/>
      <c r="AL218" s="26"/>
      <c r="AM218" s="26"/>
      <c r="AN218" s="26"/>
      <c r="AO218" s="26"/>
      <c r="AP218" s="26"/>
    </row>
    <row r="219" spans="1:42" s="8" customFormat="1" x14ac:dyDescent="0.35">
      <c r="A219" s="44"/>
      <c r="B219" s="28"/>
      <c r="C219" s="155" t="str">
        <f>IF(F219=0,"",MAX($C$16:C218)+1)</f>
        <v/>
      </c>
      <c r="D219" s="46"/>
      <c r="E219" s="184"/>
      <c r="F219" s="185"/>
      <c r="G219" s="186"/>
      <c r="H219" s="185"/>
      <c r="I219" s="185"/>
      <c r="J219" s="185"/>
      <c r="K219" s="187" t="s">
        <v>369</v>
      </c>
      <c r="L219" s="185"/>
      <c r="M219" s="185"/>
      <c r="N219" s="167"/>
      <c r="O219" s="21"/>
      <c r="Q219" s="57" t="str">
        <f t="shared" ca="1" si="23"/>
        <v/>
      </c>
      <c r="S219" s="50" t="str">
        <f t="shared" si="24"/>
        <v>N</v>
      </c>
      <c r="T219" s="50">
        <f t="shared" ca="1" si="25"/>
        <v>0</v>
      </c>
      <c r="U219" s="50">
        <f>IF(C219="",0,IF(OR(D219=0,E219=0,F219=0,G219=0,H219=0,I219=0,K219=0,K219="",L219=0,M219=0,AND(OR(L219=Lists!$K$3,L219=Lists!$K$4),J219=0),AND(L219=Lists!$K$4,OR(M219=Lists!$M$5,M219=Lists!$M$6,M219=Lists!$M$7,M219=Lists!$M$8,M219=Lists!$M$10),N219=0)),1,0))</f>
        <v>0</v>
      </c>
      <c r="V219" s="50">
        <f>IF(AND(OR(M219=Lists!$M$9,L219&lt;&gt;Lists!$K$4),N219&lt;&gt;""),1,0)</f>
        <v>0</v>
      </c>
      <c r="W219" s="50">
        <f>IF(E219=0,0,IF(COUNTIF(Lists!$B$3:$B$203,E219)&gt;0,0,1))</f>
        <v>0</v>
      </c>
      <c r="X219" s="50">
        <f>IF(M219=Lists!$L$6,IF(COUNTIFS('Section 3'!$D$16:$D$25,F219,'Section 3'!$G$16:$G$25,M219)&gt;0,0,1),0)</f>
        <v>0</v>
      </c>
      <c r="Y219" s="50">
        <f>IF(M219=Lists!$L$8,IF(COUNTIFS('Section 3'!$D$16:$D$25,F219,'Section 3'!$G$16:$G$25,Lists!$J$5)&gt;0,0,1),IF(M219=Lists!$L$10,IF(COUNTIFS('Section 3'!$D$16:$D$25,F219,'Section 3'!$G$16:$G$25,Lists!$J$6)&gt;0,0,1),IF(M219=Lists!$L$5,IF(COUNTIFS('Section 3'!$D$16:$D$25,F219,'Section 3'!$G$16:$G$25,Lists!$J$3)&gt;0,0,1),0)))</f>
        <v>0</v>
      </c>
      <c r="Z219" s="50">
        <f t="shared" si="20"/>
        <v>0</v>
      </c>
      <c r="AA219" s="44">
        <f t="shared" si="21"/>
        <v>0</v>
      </c>
      <c r="AB219" s="44">
        <f t="shared" si="22"/>
        <v>0</v>
      </c>
      <c r="AC219" s="26"/>
      <c r="AD219" s="26"/>
      <c r="AE219" s="26"/>
      <c r="AF219" s="26"/>
      <c r="AG219" s="26"/>
      <c r="AH219" s="26"/>
      <c r="AI219" s="26"/>
      <c r="AJ219" s="26"/>
      <c r="AK219" s="26"/>
      <c r="AL219" s="26"/>
      <c r="AM219" s="26"/>
      <c r="AN219" s="26"/>
      <c r="AO219" s="26"/>
      <c r="AP219" s="26"/>
    </row>
    <row r="220" spans="1:42" s="8" customFormat="1" x14ac:dyDescent="0.35">
      <c r="A220" s="44"/>
      <c r="B220" s="28"/>
      <c r="C220" s="155" t="str">
        <f>IF(F220=0,"",MAX($C$16:C219)+1)</f>
        <v/>
      </c>
      <c r="D220" s="46"/>
      <c r="E220" s="184"/>
      <c r="F220" s="185"/>
      <c r="G220" s="186"/>
      <c r="H220" s="185"/>
      <c r="I220" s="185"/>
      <c r="J220" s="185"/>
      <c r="K220" s="187" t="s">
        <v>369</v>
      </c>
      <c r="L220" s="185"/>
      <c r="M220" s="185"/>
      <c r="N220" s="167"/>
      <c r="O220" s="21"/>
      <c r="Q220" s="57" t="str">
        <f t="shared" ca="1" si="23"/>
        <v/>
      </c>
      <c r="S220" s="50" t="str">
        <f t="shared" si="24"/>
        <v>N</v>
      </c>
      <c r="T220" s="50">
        <f t="shared" ca="1" si="25"/>
        <v>0</v>
      </c>
      <c r="U220" s="50">
        <f>IF(C220="",0,IF(OR(D220=0,E220=0,F220=0,G220=0,H220=0,I220=0,K220=0,K220="",L220=0,M220=0,AND(OR(L220=Lists!$K$3,L220=Lists!$K$4),J220=0),AND(L220=Lists!$K$4,OR(M220=Lists!$M$5,M220=Lists!$M$6,M220=Lists!$M$7,M220=Lists!$M$8,M220=Lists!$M$10),N220=0)),1,0))</f>
        <v>0</v>
      </c>
      <c r="V220" s="50">
        <f>IF(AND(OR(M220=Lists!$M$9,L220&lt;&gt;Lists!$K$4),N220&lt;&gt;""),1,0)</f>
        <v>0</v>
      </c>
      <c r="W220" s="50">
        <f>IF(E220=0,0,IF(COUNTIF(Lists!$B$3:$B$203,E220)&gt;0,0,1))</f>
        <v>0</v>
      </c>
      <c r="X220" s="50">
        <f>IF(M220=Lists!$L$6,IF(COUNTIFS('Section 3'!$D$16:$D$25,F220,'Section 3'!$G$16:$G$25,M220)&gt;0,0,1),0)</f>
        <v>0</v>
      </c>
      <c r="Y220" s="50">
        <f>IF(M220=Lists!$L$8,IF(COUNTIFS('Section 3'!$D$16:$D$25,F220,'Section 3'!$G$16:$G$25,Lists!$J$5)&gt;0,0,1),IF(M220=Lists!$L$10,IF(COUNTIFS('Section 3'!$D$16:$D$25,F220,'Section 3'!$G$16:$G$25,Lists!$J$6)&gt;0,0,1),IF(M220=Lists!$L$5,IF(COUNTIFS('Section 3'!$D$16:$D$25,F220,'Section 3'!$G$16:$G$25,Lists!$J$3)&gt;0,0,1),0)))</f>
        <v>0</v>
      </c>
      <c r="Z220" s="50">
        <f t="shared" si="20"/>
        <v>0</v>
      </c>
      <c r="AA220" s="44">
        <f t="shared" si="21"/>
        <v>0</v>
      </c>
      <c r="AB220" s="44">
        <f t="shared" si="22"/>
        <v>0</v>
      </c>
      <c r="AC220" s="26"/>
      <c r="AD220" s="26"/>
      <c r="AE220" s="26"/>
      <c r="AF220" s="26"/>
      <c r="AG220" s="26"/>
      <c r="AH220" s="26"/>
      <c r="AI220" s="26"/>
      <c r="AJ220" s="26"/>
      <c r="AK220" s="26"/>
      <c r="AL220" s="26"/>
      <c r="AM220" s="26"/>
      <c r="AN220" s="26"/>
      <c r="AO220" s="26"/>
      <c r="AP220" s="26"/>
    </row>
    <row r="221" spans="1:42" s="8" customFormat="1" x14ac:dyDescent="0.35">
      <c r="A221" s="44"/>
      <c r="B221" s="28"/>
      <c r="C221" s="155" t="str">
        <f>IF(F221=0,"",MAX($C$16:C220)+1)</f>
        <v/>
      </c>
      <c r="D221" s="46"/>
      <c r="E221" s="184"/>
      <c r="F221" s="185"/>
      <c r="G221" s="186"/>
      <c r="H221" s="185"/>
      <c r="I221" s="185"/>
      <c r="J221" s="185"/>
      <c r="K221" s="187" t="s">
        <v>369</v>
      </c>
      <c r="L221" s="185"/>
      <c r="M221" s="185"/>
      <c r="N221" s="167"/>
      <c r="O221" s="21"/>
      <c r="Q221" s="57" t="str">
        <f t="shared" ca="1" si="23"/>
        <v/>
      </c>
      <c r="S221" s="50" t="str">
        <f t="shared" si="24"/>
        <v>N</v>
      </c>
      <c r="T221" s="50">
        <f t="shared" ca="1" si="25"/>
        <v>0</v>
      </c>
      <c r="U221" s="50">
        <f>IF(C221="",0,IF(OR(D221=0,E221=0,F221=0,G221=0,H221=0,I221=0,K221=0,K221="",L221=0,M221=0,AND(OR(L221=Lists!$K$3,L221=Lists!$K$4),J221=0),AND(L221=Lists!$K$4,OR(M221=Lists!$M$5,M221=Lists!$M$6,M221=Lists!$M$7,M221=Lists!$M$8,M221=Lists!$M$10),N221=0)),1,0))</f>
        <v>0</v>
      </c>
      <c r="V221" s="50">
        <f>IF(AND(OR(M221=Lists!$M$9,L221&lt;&gt;Lists!$K$4),N221&lt;&gt;""),1,0)</f>
        <v>0</v>
      </c>
      <c r="W221" s="50">
        <f>IF(E221=0,0,IF(COUNTIF(Lists!$B$3:$B$203,E221)&gt;0,0,1))</f>
        <v>0</v>
      </c>
      <c r="X221" s="50">
        <f>IF(M221=Lists!$L$6,IF(COUNTIFS('Section 3'!$D$16:$D$25,F221,'Section 3'!$G$16:$G$25,M221)&gt;0,0,1),0)</f>
        <v>0</v>
      </c>
      <c r="Y221" s="50">
        <f>IF(M221=Lists!$L$8,IF(COUNTIFS('Section 3'!$D$16:$D$25,F221,'Section 3'!$G$16:$G$25,Lists!$J$5)&gt;0,0,1),IF(M221=Lists!$L$10,IF(COUNTIFS('Section 3'!$D$16:$D$25,F221,'Section 3'!$G$16:$G$25,Lists!$J$6)&gt;0,0,1),IF(M221=Lists!$L$5,IF(COUNTIFS('Section 3'!$D$16:$D$25,F221,'Section 3'!$G$16:$G$25,Lists!$J$3)&gt;0,0,1),0)))</f>
        <v>0</v>
      </c>
      <c r="Z221" s="50">
        <f t="shared" si="20"/>
        <v>0</v>
      </c>
      <c r="AA221" s="44">
        <f t="shared" si="21"/>
        <v>0</v>
      </c>
      <c r="AB221" s="44">
        <f t="shared" si="22"/>
        <v>0</v>
      </c>
      <c r="AC221" s="26"/>
      <c r="AD221" s="26"/>
      <c r="AE221" s="26"/>
      <c r="AF221" s="26"/>
      <c r="AG221" s="26"/>
      <c r="AH221" s="26"/>
      <c r="AI221" s="26"/>
      <c r="AJ221" s="26"/>
      <c r="AK221" s="26"/>
      <c r="AL221" s="26"/>
      <c r="AM221" s="26"/>
      <c r="AN221" s="26"/>
      <c r="AO221" s="26"/>
      <c r="AP221" s="26"/>
    </row>
    <row r="222" spans="1:42" s="8" customFormat="1" x14ac:dyDescent="0.35">
      <c r="A222" s="44"/>
      <c r="B222" s="28"/>
      <c r="C222" s="155" t="str">
        <f>IF(F222=0,"",MAX($C$16:C221)+1)</f>
        <v/>
      </c>
      <c r="D222" s="46"/>
      <c r="E222" s="184"/>
      <c r="F222" s="185"/>
      <c r="G222" s="186"/>
      <c r="H222" s="185"/>
      <c r="I222" s="185"/>
      <c r="J222" s="185"/>
      <c r="K222" s="187" t="s">
        <v>369</v>
      </c>
      <c r="L222" s="185"/>
      <c r="M222" s="185"/>
      <c r="N222" s="167"/>
      <c r="O222" s="21"/>
      <c r="Q222" s="57" t="str">
        <f t="shared" ca="1" si="23"/>
        <v/>
      </c>
      <c r="S222" s="50" t="str">
        <f t="shared" si="24"/>
        <v>N</v>
      </c>
      <c r="T222" s="50">
        <f t="shared" ca="1" si="25"/>
        <v>0</v>
      </c>
      <c r="U222" s="50">
        <f>IF(C222="",0,IF(OR(D222=0,E222=0,F222=0,G222=0,H222=0,I222=0,K222=0,K222="",L222=0,M222=0,AND(OR(L222=Lists!$K$3,L222=Lists!$K$4),J222=0),AND(L222=Lists!$K$4,OR(M222=Lists!$M$5,M222=Lists!$M$6,M222=Lists!$M$7,M222=Lists!$M$8,M222=Lists!$M$10),N222=0)),1,0))</f>
        <v>0</v>
      </c>
      <c r="V222" s="50">
        <f>IF(AND(OR(M222=Lists!$M$9,L222&lt;&gt;Lists!$K$4),N222&lt;&gt;""),1,0)</f>
        <v>0</v>
      </c>
      <c r="W222" s="50">
        <f>IF(E222=0,0,IF(COUNTIF(Lists!$B$3:$B$203,E222)&gt;0,0,1))</f>
        <v>0</v>
      </c>
      <c r="X222" s="50">
        <f>IF(M222=Lists!$L$6,IF(COUNTIFS('Section 3'!$D$16:$D$25,F222,'Section 3'!$G$16:$G$25,M222)&gt;0,0,1),0)</f>
        <v>0</v>
      </c>
      <c r="Y222" s="50">
        <f>IF(M222=Lists!$L$8,IF(COUNTIFS('Section 3'!$D$16:$D$25,F222,'Section 3'!$G$16:$G$25,Lists!$J$5)&gt;0,0,1),IF(M222=Lists!$L$10,IF(COUNTIFS('Section 3'!$D$16:$D$25,F222,'Section 3'!$G$16:$G$25,Lists!$J$6)&gt;0,0,1),IF(M222=Lists!$L$5,IF(COUNTIFS('Section 3'!$D$16:$D$25,F222,'Section 3'!$G$16:$G$25,Lists!$J$3)&gt;0,0,1),0)))</f>
        <v>0</v>
      </c>
      <c r="Z222" s="50">
        <f t="shared" si="20"/>
        <v>0</v>
      </c>
      <c r="AA222" s="44">
        <f t="shared" si="21"/>
        <v>0</v>
      </c>
      <c r="AB222" s="44">
        <f t="shared" si="22"/>
        <v>0</v>
      </c>
      <c r="AC222" s="26"/>
      <c r="AD222" s="26"/>
      <c r="AE222" s="26"/>
      <c r="AF222" s="26"/>
      <c r="AG222" s="26"/>
      <c r="AH222" s="26"/>
      <c r="AI222" s="26"/>
      <c r="AJ222" s="26"/>
      <c r="AK222" s="26"/>
      <c r="AL222" s="26"/>
      <c r="AM222" s="26"/>
      <c r="AN222" s="26"/>
      <c r="AO222" s="26"/>
      <c r="AP222" s="26"/>
    </row>
    <row r="223" spans="1:42" s="8" customFormat="1" x14ac:dyDescent="0.35">
      <c r="A223" s="44"/>
      <c r="B223" s="28"/>
      <c r="C223" s="155" t="str">
        <f>IF(F223=0,"",MAX($C$16:C222)+1)</f>
        <v/>
      </c>
      <c r="D223" s="46"/>
      <c r="E223" s="184"/>
      <c r="F223" s="185"/>
      <c r="G223" s="186"/>
      <c r="H223" s="185"/>
      <c r="I223" s="185"/>
      <c r="J223" s="185"/>
      <c r="K223" s="187" t="s">
        <v>369</v>
      </c>
      <c r="L223" s="185"/>
      <c r="M223" s="185"/>
      <c r="N223" s="167"/>
      <c r="O223" s="21"/>
      <c r="Q223" s="57" t="str">
        <f t="shared" ca="1" si="23"/>
        <v/>
      </c>
      <c r="S223" s="50" t="str">
        <f t="shared" si="24"/>
        <v>N</v>
      </c>
      <c r="T223" s="50">
        <f t="shared" ca="1" si="25"/>
        <v>0</v>
      </c>
      <c r="U223" s="50">
        <f>IF(C223="",0,IF(OR(D223=0,E223=0,F223=0,G223=0,H223=0,I223=0,K223=0,K223="",L223=0,M223=0,AND(OR(L223=Lists!$K$3,L223=Lists!$K$4),J223=0),AND(L223=Lists!$K$4,OR(M223=Lists!$M$5,M223=Lists!$M$6,M223=Lists!$M$7,M223=Lists!$M$8,M223=Lists!$M$10),N223=0)),1,0))</f>
        <v>0</v>
      </c>
      <c r="V223" s="50">
        <f>IF(AND(OR(M223=Lists!$M$9,L223&lt;&gt;Lists!$K$4),N223&lt;&gt;""),1,0)</f>
        <v>0</v>
      </c>
      <c r="W223" s="50">
        <f>IF(E223=0,0,IF(COUNTIF(Lists!$B$3:$B$203,E223)&gt;0,0,1))</f>
        <v>0</v>
      </c>
      <c r="X223" s="50">
        <f>IF(M223=Lists!$L$6,IF(COUNTIFS('Section 3'!$D$16:$D$25,F223,'Section 3'!$G$16:$G$25,M223)&gt;0,0,1),0)</f>
        <v>0</v>
      </c>
      <c r="Y223" s="50">
        <f>IF(M223=Lists!$L$8,IF(COUNTIFS('Section 3'!$D$16:$D$25,F223,'Section 3'!$G$16:$G$25,Lists!$J$5)&gt;0,0,1),IF(M223=Lists!$L$10,IF(COUNTIFS('Section 3'!$D$16:$D$25,F223,'Section 3'!$G$16:$G$25,Lists!$J$6)&gt;0,0,1),IF(M223=Lists!$L$5,IF(COUNTIFS('Section 3'!$D$16:$D$25,F223,'Section 3'!$G$16:$G$25,Lists!$J$3)&gt;0,0,1),0)))</f>
        <v>0</v>
      </c>
      <c r="Z223" s="50">
        <f t="shared" si="20"/>
        <v>0</v>
      </c>
      <c r="AA223" s="44">
        <f t="shared" si="21"/>
        <v>0</v>
      </c>
      <c r="AB223" s="44">
        <f t="shared" si="22"/>
        <v>0</v>
      </c>
      <c r="AC223" s="26"/>
      <c r="AD223" s="26"/>
      <c r="AE223" s="26"/>
      <c r="AF223" s="26"/>
      <c r="AG223" s="26"/>
      <c r="AH223" s="26"/>
      <c r="AI223" s="26"/>
      <c r="AJ223" s="26"/>
      <c r="AK223" s="26"/>
      <c r="AL223" s="26"/>
      <c r="AM223" s="26"/>
      <c r="AN223" s="26"/>
      <c r="AO223" s="26"/>
      <c r="AP223" s="26"/>
    </row>
    <row r="224" spans="1:42" s="8" customFormat="1" x14ac:dyDescent="0.35">
      <c r="A224" s="44"/>
      <c r="B224" s="28"/>
      <c r="C224" s="155" t="str">
        <f>IF(F224=0,"",MAX($C$16:C223)+1)</f>
        <v/>
      </c>
      <c r="D224" s="46"/>
      <c r="E224" s="184"/>
      <c r="F224" s="185"/>
      <c r="G224" s="186"/>
      <c r="H224" s="185"/>
      <c r="I224" s="185"/>
      <c r="J224" s="185"/>
      <c r="K224" s="187" t="s">
        <v>369</v>
      </c>
      <c r="L224" s="185"/>
      <c r="M224" s="185"/>
      <c r="N224" s="167"/>
      <c r="O224" s="21"/>
      <c r="Q224" s="57" t="str">
        <f t="shared" ca="1" si="23"/>
        <v/>
      </c>
      <c r="S224" s="50" t="str">
        <f t="shared" si="24"/>
        <v>N</v>
      </c>
      <c r="T224" s="50">
        <f t="shared" ca="1" si="25"/>
        <v>0</v>
      </c>
      <c r="U224" s="50">
        <f>IF(C224="",0,IF(OR(D224=0,E224=0,F224=0,G224=0,H224=0,I224=0,K224=0,K224="",L224=0,M224=0,AND(OR(L224=Lists!$K$3,L224=Lists!$K$4),J224=0),AND(L224=Lists!$K$4,OR(M224=Lists!$M$5,M224=Lists!$M$6,M224=Lists!$M$7,M224=Lists!$M$8,M224=Lists!$M$10),N224=0)),1,0))</f>
        <v>0</v>
      </c>
      <c r="V224" s="50">
        <f>IF(AND(OR(M224=Lists!$M$9,L224&lt;&gt;Lists!$K$4),N224&lt;&gt;""),1,0)</f>
        <v>0</v>
      </c>
      <c r="W224" s="50">
        <f>IF(E224=0,0,IF(COUNTIF(Lists!$B$3:$B$203,E224)&gt;0,0,1))</f>
        <v>0</v>
      </c>
      <c r="X224" s="50">
        <f>IF(M224=Lists!$L$6,IF(COUNTIFS('Section 3'!$D$16:$D$25,F224,'Section 3'!$G$16:$G$25,M224)&gt;0,0,1),0)</f>
        <v>0</v>
      </c>
      <c r="Y224" s="50">
        <f>IF(M224=Lists!$L$8,IF(COUNTIFS('Section 3'!$D$16:$D$25,F224,'Section 3'!$G$16:$G$25,Lists!$J$5)&gt;0,0,1),IF(M224=Lists!$L$10,IF(COUNTIFS('Section 3'!$D$16:$D$25,F224,'Section 3'!$G$16:$G$25,Lists!$J$6)&gt;0,0,1),IF(M224=Lists!$L$5,IF(COUNTIFS('Section 3'!$D$16:$D$25,F224,'Section 3'!$G$16:$G$25,Lists!$J$3)&gt;0,0,1),0)))</f>
        <v>0</v>
      </c>
      <c r="Z224" s="50">
        <f t="shared" si="20"/>
        <v>0</v>
      </c>
      <c r="AA224" s="44">
        <f t="shared" si="21"/>
        <v>0</v>
      </c>
      <c r="AB224" s="44">
        <f t="shared" si="22"/>
        <v>0</v>
      </c>
      <c r="AC224" s="26"/>
      <c r="AD224" s="26"/>
      <c r="AE224" s="26"/>
      <c r="AF224" s="26"/>
      <c r="AG224" s="26"/>
      <c r="AH224" s="26"/>
      <c r="AI224" s="26"/>
      <c r="AJ224" s="26"/>
      <c r="AK224" s="26"/>
      <c r="AL224" s="26"/>
      <c r="AM224" s="26"/>
      <c r="AN224" s="26"/>
      <c r="AO224" s="26"/>
      <c r="AP224" s="26"/>
    </row>
    <row r="225" spans="1:42" s="8" customFormat="1" x14ac:dyDescent="0.35">
      <c r="A225" s="44"/>
      <c r="B225" s="28"/>
      <c r="C225" s="155" t="str">
        <f>IF(F225=0,"",MAX($C$16:C224)+1)</f>
        <v/>
      </c>
      <c r="D225" s="46"/>
      <c r="E225" s="184"/>
      <c r="F225" s="185"/>
      <c r="G225" s="186"/>
      <c r="H225" s="185"/>
      <c r="I225" s="185"/>
      <c r="J225" s="185"/>
      <c r="K225" s="187" t="s">
        <v>369</v>
      </c>
      <c r="L225" s="185"/>
      <c r="M225" s="185"/>
      <c r="N225" s="167"/>
      <c r="O225" s="21"/>
      <c r="Q225" s="57" t="str">
        <f t="shared" ca="1" si="23"/>
        <v/>
      </c>
      <c r="S225" s="50" t="str">
        <f t="shared" si="24"/>
        <v>N</v>
      </c>
      <c r="T225" s="50">
        <f t="shared" ca="1" si="25"/>
        <v>0</v>
      </c>
      <c r="U225" s="50">
        <f>IF(C225="",0,IF(OR(D225=0,E225=0,F225=0,G225=0,H225=0,I225=0,K225=0,K225="",L225=0,M225=0,AND(OR(L225=Lists!$K$3,L225=Lists!$K$4),J225=0),AND(L225=Lists!$K$4,OR(M225=Lists!$M$5,M225=Lists!$M$6,M225=Lists!$M$7,M225=Lists!$M$8,M225=Lists!$M$10),N225=0)),1,0))</f>
        <v>0</v>
      </c>
      <c r="V225" s="50">
        <f>IF(AND(OR(M225=Lists!$M$9,L225&lt;&gt;Lists!$K$4),N225&lt;&gt;""),1,0)</f>
        <v>0</v>
      </c>
      <c r="W225" s="50">
        <f>IF(E225=0,0,IF(COUNTIF(Lists!$B$3:$B$203,E225)&gt;0,0,1))</f>
        <v>0</v>
      </c>
      <c r="X225" s="50">
        <f>IF(M225=Lists!$L$6,IF(COUNTIFS('Section 3'!$D$16:$D$25,F225,'Section 3'!$G$16:$G$25,M225)&gt;0,0,1),0)</f>
        <v>0</v>
      </c>
      <c r="Y225" s="50">
        <f>IF(M225=Lists!$L$8,IF(COUNTIFS('Section 3'!$D$16:$D$25,F225,'Section 3'!$G$16:$G$25,Lists!$J$5)&gt;0,0,1),IF(M225=Lists!$L$10,IF(COUNTIFS('Section 3'!$D$16:$D$25,F225,'Section 3'!$G$16:$G$25,Lists!$J$6)&gt;0,0,1),IF(M225=Lists!$L$5,IF(COUNTIFS('Section 3'!$D$16:$D$25,F225,'Section 3'!$G$16:$G$25,Lists!$J$3)&gt;0,0,1),0)))</f>
        <v>0</v>
      </c>
      <c r="Z225" s="50">
        <f t="shared" si="20"/>
        <v>0</v>
      </c>
      <c r="AA225" s="44">
        <f t="shared" si="21"/>
        <v>0</v>
      </c>
      <c r="AB225" s="44">
        <f t="shared" si="22"/>
        <v>0</v>
      </c>
      <c r="AC225" s="26"/>
      <c r="AD225" s="26"/>
      <c r="AE225" s="26"/>
      <c r="AF225" s="26"/>
      <c r="AG225" s="26"/>
      <c r="AH225" s="26"/>
      <c r="AI225" s="26"/>
      <c r="AJ225" s="26"/>
      <c r="AK225" s="26"/>
      <c r="AL225" s="26"/>
      <c r="AM225" s="26"/>
      <c r="AN225" s="26"/>
      <c r="AO225" s="26"/>
      <c r="AP225" s="26"/>
    </row>
    <row r="226" spans="1:42" s="8" customFormat="1" x14ac:dyDescent="0.35">
      <c r="A226" s="44"/>
      <c r="B226" s="28"/>
      <c r="C226" s="155" t="str">
        <f>IF(F226=0,"",MAX($C$16:C225)+1)</f>
        <v/>
      </c>
      <c r="D226" s="46"/>
      <c r="E226" s="184"/>
      <c r="F226" s="185"/>
      <c r="G226" s="186"/>
      <c r="H226" s="185"/>
      <c r="I226" s="185"/>
      <c r="J226" s="185"/>
      <c r="K226" s="187" t="s">
        <v>369</v>
      </c>
      <c r="L226" s="185"/>
      <c r="M226" s="185"/>
      <c r="N226" s="167"/>
      <c r="O226" s="21"/>
      <c r="Q226" s="57" t="str">
        <f t="shared" ca="1" si="23"/>
        <v/>
      </c>
      <c r="S226" s="50" t="str">
        <f t="shared" si="24"/>
        <v>N</v>
      </c>
      <c r="T226" s="50">
        <f t="shared" ca="1" si="25"/>
        <v>0</v>
      </c>
      <c r="U226" s="50">
        <f>IF(C226="",0,IF(OR(D226=0,E226=0,F226=0,G226=0,H226=0,I226=0,K226=0,K226="",L226=0,M226=0,AND(OR(L226=Lists!$K$3,L226=Lists!$K$4),J226=0),AND(L226=Lists!$K$4,OR(M226=Lists!$M$5,M226=Lists!$M$6,M226=Lists!$M$7,M226=Lists!$M$8,M226=Lists!$M$10),N226=0)),1,0))</f>
        <v>0</v>
      </c>
      <c r="V226" s="50">
        <f>IF(AND(OR(M226=Lists!$M$9,L226&lt;&gt;Lists!$K$4),N226&lt;&gt;""),1,0)</f>
        <v>0</v>
      </c>
      <c r="W226" s="50">
        <f>IF(E226=0,0,IF(COUNTIF(Lists!$B$3:$B$203,E226)&gt;0,0,1))</f>
        <v>0</v>
      </c>
      <c r="X226" s="50">
        <f>IF(M226=Lists!$L$6,IF(COUNTIFS('Section 3'!$D$16:$D$25,F226,'Section 3'!$G$16:$G$25,M226)&gt;0,0,1),0)</f>
        <v>0</v>
      </c>
      <c r="Y226" s="50">
        <f>IF(M226=Lists!$L$8,IF(COUNTIFS('Section 3'!$D$16:$D$25,F226,'Section 3'!$G$16:$G$25,Lists!$J$5)&gt;0,0,1),IF(M226=Lists!$L$10,IF(COUNTIFS('Section 3'!$D$16:$D$25,F226,'Section 3'!$G$16:$G$25,Lists!$J$6)&gt;0,0,1),IF(M226=Lists!$L$5,IF(COUNTIFS('Section 3'!$D$16:$D$25,F226,'Section 3'!$G$16:$G$25,Lists!$J$3)&gt;0,0,1),0)))</f>
        <v>0</v>
      </c>
      <c r="Z226" s="50">
        <f t="shared" si="20"/>
        <v>0</v>
      </c>
      <c r="AA226" s="44">
        <f t="shared" si="21"/>
        <v>0</v>
      </c>
      <c r="AB226" s="44">
        <f t="shared" si="22"/>
        <v>0</v>
      </c>
      <c r="AC226" s="26"/>
      <c r="AD226" s="26"/>
      <c r="AE226" s="26"/>
      <c r="AF226" s="26"/>
      <c r="AG226" s="26"/>
      <c r="AH226" s="26"/>
      <c r="AI226" s="26"/>
      <c r="AJ226" s="26"/>
      <c r="AK226" s="26"/>
      <c r="AL226" s="26"/>
      <c r="AM226" s="26"/>
      <c r="AN226" s="26"/>
      <c r="AO226" s="26"/>
      <c r="AP226" s="26"/>
    </row>
    <row r="227" spans="1:42" s="8" customFormat="1" x14ac:dyDescent="0.35">
      <c r="A227" s="44"/>
      <c r="B227" s="28"/>
      <c r="C227" s="155" t="str">
        <f>IF(F227=0,"",MAX($C$16:C226)+1)</f>
        <v/>
      </c>
      <c r="D227" s="46"/>
      <c r="E227" s="184"/>
      <c r="F227" s="185"/>
      <c r="G227" s="186"/>
      <c r="H227" s="185"/>
      <c r="I227" s="185"/>
      <c r="J227" s="185"/>
      <c r="K227" s="187" t="s">
        <v>369</v>
      </c>
      <c r="L227" s="185"/>
      <c r="M227" s="185"/>
      <c r="N227" s="167"/>
      <c r="O227" s="21"/>
      <c r="Q227" s="57" t="str">
        <f t="shared" ca="1" si="23"/>
        <v/>
      </c>
      <c r="S227" s="50" t="str">
        <f t="shared" si="24"/>
        <v>N</v>
      </c>
      <c r="T227" s="50">
        <f t="shared" ca="1" si="25"/>
        <v>0</v>
      </c>
      <c r="U227" s="50">
        <f>IF(C227="",0,IF(OR(D227=0,E227=0,F227=0,G227=0,H227=0,I227=0,K227=0,K227="",L227=0,M227=0,AND(OR(L227=Lists!$K$3,L227=Lists!$K$4),J227=0),AND(L227=Lists!$K$4,OR(M227=Lists!$M$5,M227=Lists!$M$6,M227=Lists!$M$7,M227=Lists!$M$8,M227=Lists!$M$10),N227=0)),1,0))</f>
        <v>0</v>
      </c>
      <c r="V227" s="50">
        <f>IF(AND(OR(M227=Lists!$M$9,L227&lt;&gt;Lists!$K$4),N227&lt;&gt;""),1,0)</f>
        <v>0</v>
      </c>
      <c r="W227" s="50">
        <f>IF(E227=0,0,IF(COUNTIF(Lists!$B$3:$B$203,E227)&gt;0,0,1))</f>
        <v>0</v>
      </c>
      <c r="X227" s="50">
        <f>IF(M227=Lists!$L$6,IF(COUNTIFS('Section 3'!$D$16:$D$25,F227,'Section 3'!$G$16:$G$25,M227)&gt;0,0,1),0)</f>
        <v>0</v>
      </c>
      <c r="Y227" s="50">
        <f>IF(M227=Lists!$L$8,IF(COUNTIFS('Section 3'!$D$16:$D$25,F227,'Section 3'!$G$16:$G$25,Lists!$J$5)&gt;0,0,1),IF(M227=Lists!$L$10,IF(COUNTIFS('Section 3'!$D$16:$D$25,F227,'Section 3'!$G$16:$G$25,Lists!$J$6)&gt;0,0,1),IF(M227=Lists!$L$5,IF(COUNTIFS('Section 3'!$D$16:$D$25,F227,'Section 3'!$G$16:$G$25,Lists!$J$3)&gt;0,0,1),0)))</f>
        <v>0</v>
      </c>
      <c r="Z227" s="50">
        <f t="shared" si="20"/>
        <v>0</v>
      </c>
      <c r="AA227" s="44">
        <f t="shared" si="21"/>
        <v>0</v>
      </c>
      <c r="AB227" s="44">
        <f t="shared" si="22"/>
        <v>0</v>
      </c>
      <c r="AC227" s="26"/>
      <c r="AD227" s="26"/>
      <c r="AE227" s="26"/>
      <c r="AF227" s="26"/>
      <c r="AG227" s="26"/>
      <c r="AH227" s="26"/>
      <c r="AI227" s="26"/>
      <c r="AJ227" s="26"/>
      <c r="AK227" s="26"/>
      <c r="AL227" s="26"/>
      <c r="AM227" s="26"/>
      <c r="AN227" s="26"/>
      <c r="AO227" s="26"/>
      <c r="AP227" s="26"/>
    </row>
    <row r="228" spans="1:42" s="8" customFormat="1" x14ac:dyDescent="0.35">
      <c r="A228" s="44"/>
      <c r="B228" s="28"/>
      <c r="C228" s="155" t="str">
        <f>IF(F228=0,"",MAX($C$16:C227)+1)</f>
        <v/>
      </c>
      <c r="D228" s="46"/>
      <c r="E228" s="184"/>
      <c r="F228" s="185"/>
      <c r="G228" s="186"/>
      <c r="H228" s="185"/>
      <c r="I228" s="185"/>
      <c r="J228" s="185"/>
      <c r="K228" s="187" t="s">
        <v>369</v>
      </c>
      <c r="L228" s="185"/>
      <c r="M228" s="185"/>
      <c r="N228" s="167"/>
      <c r="O228" s="21"/>
      <c r="Q228" s="57" t="str">
        <f t="shared" ca="1" si="23"/>
        <v/>
      </c>
      <c r="S228" s="50" t="str">
        <f t="shared" si="24"/>
        <v>N</v>
      </c>
      <c r="T228" s="50">
        <f t="shared" ca="1" si="25"/>
        <v>0</v>
      </c>
      <c r="U228" s="50">
        <f>IF(C228="",0,IF(OR(D228=0,E228=0,F228=0,G228=0,H228=0,I228=0,K228=0,K228="",L228=0,M228=0,AND(OR(L228=Lists!$K$3,L228=Lists!$K$4),J228=0),AND(L228=Lists!$K$4,OR(M228=Lists!$M$5,M228=Lists!$M$6,M228=Lists!$M$7,M228=Lists!$M$8,M228=Lists!$M$10),N228=0)),1,0))</f>
        <v>0</v>
      </c>
      <c r="V228" s="50">
        <f>IF(AND(OR(M228=Lists!$M$9,L228&lt;&gt;Lists!$K$4),N228&lt;&gt;""),1,0)</f>
        <v>0</v>
      </c>
      <c r="W228" s="50">
        <f>IF(E228=0,0,IF(COUNTIF(Lists!$B$3:$B$203,E228)&gt;0,0,1))</f>
        <v>0</v>
      </c>
      <c r="X228" s="50">
        <f>IF(M228=Lists!$L$6,IF(COUNTIFS('Section 3'!$D$16:$D$25,F228,'Section 3'!$G$16:$G$25,M228)&gt;0,0,1),0)</f>
        <v>0</v>
      </c>
      <c r="Y228" s="50">
        <f>IF(M228=Lists!$L$8,IF(COUNTIFS('Section 3'!$D$16:$D$25,F228,'Section 3'!$G$16:$G$25,Lists!$J$5)&gt;0,0,1),IF(M228=Lists!$L$10,IF(COUNTIFS('Section 3'!$D$16:$D$25,F228,'Section 3'!$G$16:$G$25,Lists!$J$6)&gt;0,0,1),IF(M228=Lists!$L$5,IF(COUNTIFS('Section 3'!$D$16:$D$25,F228,'Section 3'!$G$16:$G$25,Lists!$J$3)&gt;0,0,1),0)))</f>
        <v>0</v>
      </c>
      <c r="Z228" s="50">
        <f t="shared" si="20"/>
        <v>0</v>
      </c>
      <c r="AA228" s="44">
        <f t="shared" si="21"/>
        <v>0</v>
      </c>
      <c r="AB228" s="44">
        <f t="shared" si="22"/>
        <v>0</v>
      </c>
      <c r="AC228" s="26"/>
      <c r="AD228" s="26"/>
      <c r="AE228" s="26"/>
      <c r="AF228" s="26"/>
      <c r="AG228" s="26"/>
      <c r="AH228" s="26"/>
      <c r="AI228" s="26"/>
      <c r="AJ228" s="26"/>
      <c r="AK228" s="26"/>
      <c r="AL228" s="26"/>
      <c r="AM228" s="26"/>
      <c r="AN228" s="26"/>
      <c r="AO228" s="26"/>
      <c r="AP228" s="26"/>
    </row>
    <row r="229" spans="1:42" s="8" customFormat="1" x14ac:dyDescent="0.35">
      <c r="A229" s="44"/>
      <c r="B229" s="28"/>
      <c r="C229" s="155" t="str">
        <f>IF(F229=0,"",MAX($C$16:C228)+1)</f>
        <v/>
      </c>
      <c r="D229" s="46"/>
      <c r="E229" s="184"/>
      <c r="F229" s="185"/>
      <c r="G229" s="186"/>
      <c r="H229" s="185"/>
      <c r="I229" s="185"/>
      <c r="J229" s="185"/>
      <c r="K229" s="187" t="s">
        <v>369</v>
      </c>
      <c r="L229" s="185"/>
      <c r="M229" s="185"/>
      <c r="N229" s="167"/>
      <c r="O229" s="21"/>
      <c r="Q229" s="57" t="str">
        <f t="shared" ca="1" si="23"/>
        <v/>
      </c>
      <c r="S229" s="50" t="str">
        <f t="shared" si="24"/>
        <v>N</v>
      </c>
      <c r="T229" s="50">
        <f t="shared" ca="1" si="25"/>
        <v>0</v>
      </c>
      <c r="U229" s="50">
        <f>IF(C229="",0,IF(OR(D229=0,E229=0,F229=0,G229=0,H229=0,I229=0,K229=0,K229="",L229=0,M229=0,AND(OR(L229=Lists!$K$3,L229=Lists!$K$4),J229=0),AND(L229=Lists!$K$4,OR(M229=Lists!$M$5,M229=Lists!$M$6,M229=Lists!$M$7,M229=Lists!$M$8,M229=Lists!$M$10),N229=0)),1,0))</f>
        <v>0</v>
      </c>
      <c r="V229" s="50">
        <f>IF(AND(OR(M229=Lists!$M$9,L229&lt;&gt;Lists!$K$4),N229&lt;&gt;""),1,0)</f>
        <v>0</v>
      </c>
      <c r="W229" s="50">
        <f>IF(E229=0,0,IF(COUNTIF(Lists!$B$3:$B$203,E229)&gt;0,0,1))</f>
        <v>0</v>
      </c>
      <c r="X229" s="50">
        <f>IF(M229=Lists!$L$6,IF(COUNTIFS('Section 3'!$D$16:$D$25,F229,'Section 3'!$G$16:$G$25,M229)&gt;0,0,1),0)</f>
        <v>0</v>
      </c>
      <c r="Y229" s="50">
        <f>IF(M229=Lists!$L$8,IF(COUNTIFS('Section 3'!$D$16:$D$25,F229,'Section 3'!$G$16:$G$25,Lists!$J$5)&gt;0,0,1),IF(M229=Lists!$L$10,IF(COUNTIFS('Section 3'!$D$16:$D$25,F229,'Section 3'!$G$16:$G$25,Lists!$J$6)&gt;0,0,1),IF(M229=Lists!$L$5,IF(COUNTIFS('Section 3'!$D$16:$D$25,F229,'Section 3'!$G$16:$G$25,Lists!$J$3)&gt;0,0,1),0)))</f>
        <v>0</v>
      </c>
      <c r="Z229" s="50">
        <f t="shared" si="20"/>
        <v>0</v>
      </c>
      <c r="AA229" s="44">
        <f t="shared" si="21"/>
        <v>0</v>
      </c>
      <c r="AB229" s="44">
        <f t="shared" si="22"/>
        <v>0</v>
      </c>
      <c r="AC229" s="26"/>
      <c r="AD229" s="26"/>
      <c r="AE229" s="26"/>
      <c r="AF229" s="26"/>
      <c r="AG229" s="26"/>
      <c r="AH229" s="26"/>
      <c r="AI229" s="26"/>
      <c r="AJ229" s="26"/>
      <c r="AK229" s="26"/>
      <c r="AL229" s="26"/>
      <c r="AM229" s="26"/>
      <c r="AN229" s="26"/>
      <c r="AO229" s="26"/>
      <c r="AP229" s="26"/>
    </row>
    <row r="230" spans="1:42" s="8" customFormat="1" x14ac:dyDescent="0.35">
      <c r="A230" s="44"/>
      <c r="B230" s="28"/>
      <c r="C230" s="155" t="str">
        <f>IF(F230=0,"",MAX($C$16:C229)+1)</f>
        <v/>
      </c>
      <c r="D230" s="46"/>
      <c r="E230" s="184"/>
      <c r="F230" s="185"/>
      <c r="G230" s="186"/>
      <c r="H230" s="185"/>
      <c r="I230" s="185"/>
      <c r="J230" s="185"/>
      <c r="K230" s="187" t="s">
        <v>369</v>
      </c>
      <c r="L230" s="185"/>
      <c r="M230" s="185"/>
      <c r="N230" s="167"/>
      <c r="O230" s="21"/>
      <c r="Q230" s="57" t="str">
        <f t="shared" ca="1" si="23"/>
        <v/>
      </c>
      <c r="S230" s="50" t="str">
        <f t="shared" si="24"/>
        <v>N</v>
      </c>
      <c r="T230" s="50">
        <f t="shared" ca="1" si="25"/>
        <v>0</v>
      </c>
      <c r="U230" s="50">
        <f>IF(C230="",0,IF(OR(D230=0,E230=0,F230=0,G230=0,H230=0,I230=0,K230=0,K230="",L230=0,M230=0,AND(OR(L230=Lists!$K$3,L230=Lists!$K$4),J230=0),AND(L230=Lists!$K$4,OR(M230=Lists!$M$5,M230=Lists!$M$6,M230=Lists!$M$7,M230=Lists!$M$8,M230=Lists!$M$10),N230=0)),1,0))</f>
        <v>0</v>
      </c>
      <c r="V230" s="50">
        <f>IF(AND(OR(M230=Lists!$M$9,L230&lt;&gt;Lists!$K$4),N230&lt;&gt;""),1,0)</f>
        <v>0</v>
      </c>
      <c r="W230" s="50">
        <f>IF(E230=0,0,IF(COUNTIF(Lists!$B$3:$B$203,E230)&gt;0,0,1))</f>
        <v>0</v>
      </c>
      <c r="X230" s="50">
        <f>IF(M230=Lists!$L$6,IF(COUNTIFS('Section 3'!$D$16:$D$25,F230,'Section 3'!$G$16:$G$25,M230)&gt;0,0,1),0)</f>
        <v>0</v>
      </c>
      <c r="Y230" s="50">
        <f>IF(M230=Lists!$L$8,IF(COUNTIFS('Section 3'!$D$16:$D$25,F230,'Section 3'!$G$16:$G$25,Lists!$J$5)&gt;0,0,1),IF(M230=Lists!$L$10,IF(COUNTIFS('Section 3'!$D$16:$D$25,F230,'Section 3'!$G$16:$G$25,Lists!$J$6)&gt;0,0,1),IF(M230=Lists!$L$5,IF(COUNTIFS('Section 3'!$D$16:$D$25,F230,'Section 3'!$G$16:$G$25,Lists!$J$3)&gt;0,0,1),0)))</f>
        <v>0</v>
      </c>
      <c r="Z230" s="50">
        <f t="shared" si="20"/>
        <v>0</v>
      </c>
      <c r="AA230" s="44">
        <f t="shared" si="21"/>
        <v>0</v>
      </c>
      <c r="AB230" s="44">
        <f t="shared" si="22"/>
        <v>0</v>
      </c>
      <c r="AC230" s="26"/>
      <c r="AD230" s="26"/>
      <c r="AE230" s="26"/>
      <c r="AF230" s="26"/>
      <c r="AG230" s="26"/>
      <c r="AH230" s="26"/>
      <c r="AI230" s="26"/>
      <c r="AJ230" s="26"/>
      <c r="AK230" s="26"/>
      <c r="AL230" s="26"/>
      <c r="AM230" s="26"/>
      <c r="AN230" s="26"/>
      <c r="AO230" s="26"/>
      <c r="AP230" s="26"/>
    </row>
    <row r="231" spans="1:42" s="8" customFormat="1" x14ac:dyDescent="0.35">
      <c r="A231" s="44"/>
      <c r="B231" s="28"/>
      <c r="C231" s="155" t="str">
        <f>IF(F231=0,"",MAX($C$16:C230)+1)</f>
        <v/>
      </c>
      <c r="D231" s="46"/>
      <c r="E231" s="184"/>
      <c r="F231" s="185"/>
      <c r="G231" s="186"/>
      <c r="H231" s="185"/>
      <c r="I231" s="185"/>
      <c r="J231" s="185"/>
      <c r="K231" s="187" t="s">
        <v>369</v>
      </c>
      <c r="L231" s="185"/>
      <c r="M231" s="185"/>
      <c r="N231" s="167"/>
      <c r="O231" s="21"/>
      <c r="Q231" s="57" t="str">
        <f t="shared" ca="1" si="23"/>
        <v/>
      </c>
      <c r="S231" s="50" t="str">
        <f t="shared" si="24"/>
        <v>N</v>
      </c>
      <c r="T231" s="50">
        <f t="shared" ca="1" si="25"/>
        <v>0</v>
      </c>
      <c r="U231" s="50">
        <f>IF(C231="",0,IF(OR(D231=0,E231=0,F231=0,G231=0,H231=0,I231=0,K231=0,K231="",L231=0,M231=0,AND(OR(L231=Lists!$K$3,L231=Lists!$K$4),J231=0),AND(L231=Lists!$K$4,OR(M231=Lists!$M$5,M231=Lists!$M$6,M231=Lists!$M$7,M231=Lists!$M$8,M231=Lists!$M$10),N231=0)),1,0))</f>
        <v>0</v>
      </c>
      <c r="V231" s="50">
        <f>IF(AND(OR(M231=Lists!$M$9,L231&lt;&gt;Lists!$K$4),N231&lt;&gt;""),1,0)</f>
        <v>0</v>
      </c>
      <c r="W231" s="50">
        <f>IF(E231=0,0,IF(COUNTIF(Lists!$B$3:$B$203,E231)&gt;0,0,1))</f>
        <v>0</v>
      </c>
      <c r="X231" s="50">
        <f>IF(M231=Lists!$L$6,IF(COUNTIFS('Section 3'!$D$16:$D$25,F231,'Section 3'!$G$16:$G$25,M231)&gt;0,0,1),0)</f>
        <v>0</v>
      </c>
      <c r="Y231" s="50">
        <f>IF(M231=Lists!$L$8,IF(COUNTIFS('Section 3'!$D$16:$D$25,F231,'Section 3'!$G$16:$G$25,Lists!$J$5)&gt;0,0,1),IF(M231=Lists!$L$10,IF(COUNTIFS('Section 3'!$D$16:$D$25,F231,'Section 3'!$G$16:$G$25,Lists!$J$6)&gt;0,0,1),IF(M231=Lists!$L$5,IF(COUNTIFS('Section 3'!$D$16:$D$25,F231,'Section 3'!$G$16:$G$25,Lists!$J$3)&gt;0,0,1),0)))</f>
        <v>0</v>
      </c>
      <c r="Z231" s="50">
        <f t="shared" si="20"/>
        <v>0</v>
      </c>
      <c r="AA231" s="44">
        <f t="shared" si="21"/>
        <v>0</v>
      </c>
      <c r="AB231" s="44">
        <f t="shared" si="22"/>
        <v>0</v>
      </c>
      <c r="AC231" s="26"/>
      <c r="AD231" s="26"/>
      <c r="AE231" s="26"/>
      <c r="AF231" s="26"/>
      <c r="AG231" s="26"/>
      <c r="AH231" s="26"/>
      <c r="AI231" s="26"/>
      <c r="AJ231" s="26"/>
      <c r="AK231" s="26"/>
      <c r="AL231" s="26"/>
      <c r="AM231" s="26"/>
      <c r="AN231" s="26"/>
      <c r="AO231" s="26"/>
      <c r="AP231" s="26"/>
    </row>
    <row r="232" spans="1:42" s="8" customFormat="1" x14ac:dyDescent="0.35">
      <c r="A232" s="44"/>
      <c r="B232" s="28"/>
      <c r="C232" s="155" t="str">
        <f>IF(F232=0,"",MAX($C$16:C231)+1)</f>
        <v/>
      </c>
      <c r="D232" s="46"/>
      <c r="E232" s="184"/>
      <c r="F232" s="185"/>
      <c r="G232" s="186"/>
      <c r="H232" s="185"/>
      <c r="I232" s="185"/>
      <c r="J232" s="185"/>
      <c r="K232" s="187" t="s">
        <v>369</v>
      </c>
      <c r="L232" s="185"/>
      <c r="M232" s="185"/>
      <c r="N232" s="167"/>
      <c r="O232" s="21"/>
      <c r="Q232" s="57" t="str">
        <f t="shared" ca="1" si="23"/>
        <v/>
      </c>
      <c r="S232" s="50" t="str">
        <f t="shared" si="24"/>
        <v>N</v>
      </c>
      <c r="T232" s="50">
        <f t="shared" ca="1" si="25"/>
        <v>0</v>
      </c>
      <c r="U232" s="50">
        <f>IF(C232="",0,IF(OR(D232=0,E232=0,F232=0,G232=0,H232=0,I232=0,K232=0,K232="",L232=0,M232=0,AND(OR(L232=Lists!$K$3,L232=Lists!$K$4),J232=0),AND(L232=Lists!$K$4,OR(M232=Lists!$M$5,M232=Lists!$M$6,M232=Lists!$M$7,M232=Lists!$M$8,M232=Lists!$M$10),N232=0)),1,0))</f>
        <v>0</v>
      </c>
      <c r="V232" s="50">
        <f>IF(AND(OR(M232=Lists!$M$9,L232&lt;&gt;Lists!$K$4),N232&lt;&gt;""),1,0)</f>
        <v>0</v>
      </c>
      <c r="W232" s="50">
        <f>IF(E232=0,0,IF(COUNTIF(Lists!$B$3:$B$203,E232)&gt;0,0,1))</f>
        <v>0</v>
      </c>
      <c r="X232" s="50">
        <f>IF(M232=Lists!$L$6,IF(COUNTIFS('Section 3'!$D$16:$D$25,F232,'Section 3'!$G$16:$G$25,M232)&gt;0,0,1),0)</f>
        <v>0</v>
      </c>
      <c r="Y232" s="50">
        <f>IF(M232=Lists!$L$8,IF(COUNTIFS('Section 3'!$D$16:$D$25,F232,'Section 3'!$G$16:$G$25,Lists!$J$5)&gt;0,0,1),IF(M232=Lists!$L$10,IF(COUNTIFS('Section 3'!$D$16:$D$25,F232,'Section 3'!$G$16:$G$25,Lists!$J$6)&gt;0,0,1),IF(M232=Lists!$L$5,IF(COUNTIFS('Section 3'!$D$16:$D$25,F232,'Section 3'!$G$16:$G$25,Lists!$J$3)&gt;0,0,1),0)))</f>
        <v>0</v>
      </c>
      <c r="Z232" s="50">
        <f t="shared" si="20"/>
        <v>0</v>
      </c>
      <c r="AA232" s="44">
        <f t="shared" si="21"/>
        <v>0</v>
      </c>
      <c r="AB232" s="44">
        <f t="shared" si="22"/>
        <v>0</v>
      </c>
      <c r="AC232" s="26"/>
      <c r="AD232" s="26"/>
      <c r="AE232" s="26"/>
      <c r="AF232" s="26"/>
      <c r="AG232" s="26"/>
      <c r="AH232" s="26"/>
      <c r="AI232" s="26"/>
      <c r="AJ232" s="26"/>
      <c r="AK232" s="26"/>
      <c r="AL232" s="26"/>
      <c r="AM232" s="26"/>
      <c r="AN232" s="26"/>
      <c r="AO232" s="26"/>
      <c r="AP232" s="26"/>
    </row>
    <row r="233" spans="1:42" s="8" customFormat="1" x14ac:dyDescent="0.35">
      <c r="A233" s="44"/>
      <c r="B233" s="28"/>
      <c r="C233" s="155" t="str">
        <f>IF(F233=0,"",MAX($C$16:C232)+1)</f>
        <v/>
      </c>
      <c r="D233" s="46"/>
      <c r="E233" s="184"/>
      <c r="F233" s="185"/>
      <c r="G233" s="186"/>
      <c r="H233" s="185"/>
      <c r="I233" s="185"/>
      <c r="J233" s="185"/>
      <c r="K233" s="187" t="s">
        <v>369</v>
      </c>
      <c r="L233" s="185"/>
      <c r="M233" s="185"/>
      <c r="N233" s="167"/>
      <c r="O233" s="21"/>
      <c r="Q233" s="57" t="str">
        <f t="shared" ca="1" si="23"/>
        <v/>
      </c>
      <c r="S233" s="50" t="str">
        <f t="shared" si="24"/>
        <v>N</v>
      </c>
      <c r="T233" s="50">
        <f t="shared" ca="1" si="25"/>
        <v>0</v>
      </c>
      <c r="U233" s="50">
        <f>IF(C233="",0,IF(OR(D233=0,E233=0,F233=0,G233=0,H233=0,I233=0,K233=0,K233="",L233=0,M233=0,AND(OR(L233=Lists!$K$3,L233=Lists!$K$4),J233=0),AND(L233=Lists!$K$4,OR(M233=Lists!$M$5,M233=Lists!$M$6,M233=Lists!$M$7,M233=Lists!$M$8,M233=Lists!$M$10),N233=0)),1,0))</f>
        <v>0</v>
      </c>
      <c r="V233" s="50">
        <f>IF(AND(OR(M233=Lists!$M$9,L233&lt;&gt;Lists!$K$4),N233&lt;&gt;""),1,0)</f>
        <v>0</v>
      </c>
      <c r="W233" s="50">
        <f>IF(E233=0,0,IF(COUNTIF(Lists!$B$3:$B$203,E233)&gt;0,0,1))</f>
        <v>0</v>
      </c>
      <c r="X233" s="50">
        <f>IF(M233=Lists!$L$6,IF(COUNTIFS('Section 3'!$D$16:$D$25,F233,'Section 3'!$G$16:$G$25,M233)&gt;0,0,1),0)</f>
        <v>0</v>
      </c>
      <c r="Y233" s="50">
        <f>IF(M233=Lists!$L$8,IF(COUNTIFS('Section 3'!$D$16:$D$25,F233,'Section 3'!$G$16:$G$25,Lists!$J$5)&gt;0,0,1),IF(M233=Lists!$L$10,IF(COUNTIFS('Section 3'!$D$16:$D$25,F233,'Section 3'!$G$16:$G$25,Lists!$J$6)&gt;0,0,1),IF(M233=Lists!$L$5,IF(COUNTIFS('Section 3'!$D$16:$D$25,F233,'Section 3'!$G$16:$G$25,Lists!$J$3)&gt;0,0,1),0)))</f>
        <v>0</v>
      </c>
      <c r="Z233" s="50">
        <f t="shared" si="20"/>
        <v>0</v>
      </c>
      <c r="AA233" s="44">
        <f t="shared" si="21"/>
        <v>0</v>
      </c>
      <c r="AB233" s="44">
        <f t="shared" si="22"/>
        <v>0</v>
      </c>
      <c r="AC233" s="26"/>
      <c r="AD233" s="26"/>
      <c r="AE233" s="26"/>
      <c r="AF233" s="26"/>
      <c r="AG233" s="26"/>
      <c r="AH233" s="26"/>
      <c r="AI233" s="26"/>
      <c r="AJ233" s="26"/>
      <c r="AK233" s="26"/>
      <c r="AL233" s="26"/>
      <c r="AM233" s="26"/>
      <c r="AN233" s="26"/>
      <c r="AO233" s="26"/>
      <c r="AP233" s="26"/>
    </row>
    <row r="234" spans="1:42" s="8" customFormat="1" x14ac:dyDescent="0.35">
      <c r="A234" s="44"/>
      <c r="B234" s="28"/>
      <c r="C234" s="155" t="str">
        <f>IF(F234=0,"",MAX($C$16:C233)+1)</f>
        <v/>
      </c>
      <c r="D234" s="46"/>
      <c r="E234" s="184"/>
      <c r="F234" s="185"/>
      <c r="G234" s="186"/>
      <c r="H234" s="185"/>
      <c r="I234" s="185"/>
      <c r="J234" s="185"/>
      <c r="K234" s="187" t="s">
        <v>369</v>
      </c>
      <c r="L234" s="185"/>
      <c r="M234" s="185"/>
      <c r="N234" s="167"/>
      <c r="O234" s="21"/>
      <c r="Q234" s="57" t="str">
        <f t="shared" ca="1" si="23"/>
        <v/>
      </c>
      <c r="S234" s="50" t="str">
        <f t="shared" si="24"/>
        <v>N</v>
      </c>
      <c r="T234" s="50">
        <f t="shared" ca="1" si="25"/>
        <v>0</v>
      </c>
      <c r="U234" s="50">
        <f>IF(C234="",0,IF(OR(D234=0,E234=0,F234=0,G234=0,H234=0,I234=0,K234=0,K234="",L234=0,M234=0,AND(OR(L234=Lists!$K$3,L234=Lists!$K$4),J234=0),AND(L234=Lists!$K$4,OR(M234=Lists!$M$5,M234=Lists!$M$6,M234=Lists!$M$7,M234=Lists!$M$8,M234=Lists!$M$10),N234=0)),1,0))</f>
        <v>0</v>
      </c>
      <c r="V234" s="50">
        <f>IF(AND(OR(M234=Lists!$M$9,L234&lt;&gt;Lists!$K$4),N234&lt;&gt;""),1,0)</f>
        <v>0</v>
      </c>
      <c r="W234" s="50">
        <f>IF(E234=0,0,IF(COUNTIF(Lists!$B$3:$B$203,E234)&gt;0,0,1))</f>
        <v>0</v>
      </c>
      <c r="X234" s="50">
        <f>IF(M234=Lists!$L$6,IF(COUNTIFS('Section 3'!$D$16:$D$25,F234,'Section 3'!$G$16:$G$25,M234)&gt;0,0,1),0)</f>
        <v>0</v>
      </c>
      <c r="Y234" s="50">
        <f>IF(M234=Lists!$L$8,IF(COUNTIFS('Section 3'!$D$16:$D$25,F234,'Section 3'!$G$16:$G$25,Lists!$J$5)&gt;0,0,1),IF(M234=Lists!$L$10,IF(COUNTIFS('Section 3'!$D$16:$D$25,F234,'Section 3'!$G$16:$G$25,Lists!$J$6)&gt;0,0,1),IF(M234=Lists!$L$5,IF(COUNTIFS('Section 3'!$D$16:$D$25,F234,'Section 3'!$G$16:$G$25,Lists!$J$3)&gt;0,0,1),0)))</f>
        <v>0</v>
      </c>
      <c r="Z234" s="50">
        <f t="shared" si="20"/>
        <v>0</v>
      </c>
      <c r="AA234" s="44">
        <f t="shared" si="21"/>
        <v>0</v>
      </c>
      <c r="AB234" s="44">
        <f t="shared" si="22"/>
        <v>0</v>
      </c>
      <c r="AC234" s="26"/>
      <c r="AD234" s="26"/>
      <c r="AE234" s="26"/>
      <c r="AF234" s="26"/>
      <c r="AG234" s="26"/>
      <c r="AH234" s="26"/>
      <c r="AI234" s="26"/>
      <c r="AJ234" s="26"/>
      <c r="AK234" s="26"/>
      <c r="AL234" s="26"/>
      <c r="AM234" s="26"/>
      <c r="AN234" s="26"/>
      <c r="AO234" s="26"/>
      <c r="AP234" s="26"/>
    </row>
    <row r="235" spans="1:42" s="8" customFormat="1" x14ac:dyDescent="0.35">
      <c r="A235" s="44"/>
      <c r="B235" s="28"/>
      <c r="C235" s="155" t="str">
        <f>IF(F235=0,"",MAX($C$16:C234)+1)</f>
        <v/>
      </c>
      <c r="D235" s="46"/>
      <c r="E235" s="184"/>
      <c r="F235" s="185"/>
      <c r="G235" s="186"/>
      <c r="H235" s="185"/>
      <c r="I235" s="185"/>
      <c r="J235" s="185"/>
      <c r="K235" s="187" t="s">
        <v>369</v>
      </c>
      <c r="L235" s="185"/>
      <c r="M235" s="185"/>
      <c r="N235" s="167"/>
      <c r="O235" s="21"/>
      <c r="Q235" s="57" t="str">
        <f t="shared" ca="1" si="23"/>
        <v/>
      </c>
      <c r="S235" s="50" t="str">
        <f t="shared" si="24"/>
        <v>N</v>
      </c>
      <c r="T235" s="50">
        <f t="shared" ca="1" si="25"/>
        <v>0</v>
      </c>
      <c r="U235" s="50">
        <f>IF(C235="",0,IF(OR(D235=0,E235=0,F235=0,G235=0,H235=0,I235=0,K235=0,K235="",L235=0,M235=0,AND(OR(L235=Lists!$K$3,L235=Lists!$K$4),J235=0),AND(L235=Lists!$K$4,OR(M235=Lists!$M$5,M235=Lists!$M$6,M235=Lists!$M$7,M235=Lists!$M$8,M235=Lists!$M$10),N235=0)),1,0))</f>
        <v>0</v>
      </c>
      <c r="V235" s="50">
        <f>IF(AND(OR(M235=Lists!$M$9,L235&lt;&gt;Lists!$K$4),N235&lt;&gt;""),1,0)</f>
        <v>0</v>
      </c>
      <c r="W235" s="50">
        <f>IF(E235=0,0,IF(COUNTIF(Lists!$B$3:$B$203,E235)&gt;0,0,1))</f>
        <v>0</v>
      </c>
      <c r="X235" s="50">
        <f>IF(M235=Lists!$L$6,IF(COUNTIFS('Section 3'!$D$16:$D$25,F235,'Section 3'!$G$16:$G$25,M235)&gt;0,0,1),0)</f>
        <v>0</v>
      </c>
      <c r="Y235" s="50">
        <f>IF(M235=Lists!$L$8,IF(COUNTIFS('Section 3'!$D$16:$D$25,F235,'Section 3'!$G$16:$G$25,Lists!$J$5)&gt;0,0,1),IF(M235=Lists!$L$10,IF(COUNTIFS('Section 3'!$D$16:$D$25,F235,'Section 3'!$G$16:$G$25,Lists!$J$6)&gt;0,0,1),IF(M235=Lists!$L$5,IF(COUNTIFS('Section 3'!$D$16:$D$25,F235,'Section 3'!$G$16:$G$25,Lists!$J$3)&gt;0,0,1),0)))</f>
        <v>0</v>
      </c>
      <c r="Z235" s="50">
        <f t="shared" si="20"/>
        <v>0</v>
      </c>
      <c r="AA235" s="44">
        <f t="shared" si="21"/>
        <v>0</v>
      </c>
      <c r="AB235" s="44">
        <f t="shared" si="22"/>
        <v>0</v>
      </c>
      <c r="AC235" s="26"/>
      <c r="AD235" s="26"/>
      <c r="AE235" s="26"/>
      <c r="AF235" s="26"/>
      <c r="AG235" s="26"/>
      <c r="AH235" s="26"/>
      <c r="AI235" s="26"/>
      <c r="AJ235" s="26"/>
      <c r="AK235" s="26"/>
      <c r="AL235" s="26"/>
      <c r="AM235" s="26"/>
      <c r="AN235" s="26"/>
      <c r="AO235" s="26"/>
      <c r="AP235" s="26"/>
    </row>
    <row r="236" spans="1:42" s="8" customFormat="1" x14ac:dyDescent="0.35">
      <c r="A236" s="44"/>
      <c r="B236" s="28"/>
      <c r="C236" s="155" t="str">
        <f>IF(F236=0,"",MAX($C$16:C235)+1)</f>
        <v/>
      </c>
      <c r="D236" s="46"/>
      <c r="E236" s="184"/>
      <c r="F236" s="185"/>
      <c r="G236" s="186"/>
      <c r="H236" s="185"/>
      <c r="I236" s="185"/>
      <c r="J236" s="185"/>
      <c r="K236" s="187" t="s">
        <v>369</v>
      </c>
      <c r="L236" s="185"/>
      <c r="M236" s="185"/>
      <c r="N236" s="167"/>
      <c r="O236" s="21"/>
      <c r="Q236" s="57" t="str">
        <f t="shared" ca="1" si="23"/>
        <v/>
      </c>
      <c r="S236" s="50" t="str">
        <f t="shared" si="24"/>
        <v>N</v>
      </c>
      <c r="T236" s="50">
        <f t="shared" ca="1" si="25"/>
        <v>0</v>
      </c>
      <c r="U236" s="50">
        <f>IF(C236="",0,IF(OR(D236=0,E236=0,F236=0,G236=0,H236=0,I236=0,K236=0,K236="",L236=0,M236=0,AND(OR(L236=Lists!$K$3,L236=Lists!$K$4),J236=0),AND(L236=Lists!$K$4,OR(M236=Lists!$M$5,M236=Lists!$M$6,M236=Lists!$M$7,M236=Lists!$M$8,M236=Lists!$M$10),N236=0)),1,0))</f>
        <v>0</v>
      </c>
      <c r="V236" s="50">
        <f>IF(AND(OR(M236=Lists!$M$9,L236&lt;&gt;Lists!$K$4),N236&lt;&gt;""),1,0)</f>
        <v>0</v>
      </c>
      <c r="W236" s="50">
        <f>IF(E236=0,0,IF(COUNTIF(Lists!$B$3:$B$203,E236)&gt;0,0,1))</f>
        <v>0</v>
      </c>
      <c r="X236" s="50">
        <f>IF(M236=Lists!$L$6,IF(COUNTIFS('Section 3'!$D$16:$D$25,F236,'Section 3'!$G$16:$G$25,M236)&gt;0,0,1),0)</f>
        <v>0</v>
      </c>
      <c r="Y236" s="50">
        <f>IF(M236=Lists!$L$8,IF(COUNTIFS('Section 3'!$D$16:$D$25,F236,'Section 3'!$G$16:$G$25,Lists!$J$5)&gt;0,0,1),IF(M236=Lists!$L$10,IF(COUNTIFS('Section 3'!$D$16:$D$25,F236,'Section 3'!$G$16:$G$25,Lists!$J$6)&gt;0,0,1),IF(M236=Lists!$L$5,IF(COUNTIFS('Section 3'!$D$16:$D$25,F236,'Section 3'!$G$16:$G$25,Lists!$J$3)&gt;0,0,1),0)))</f>
        <v>0</v>
      </c>
      <c r="Z236" s="50">
        <f t="shared" si="20"/>
        <v>0</v>
      </c>
      <c r="AA236" s="44">
        <f t="shared" si="21"/>
        <v>0</v>
      </c>
      <c r="AB236" s="44">
        <f t="shared" si="22"/>
        <v>0</v>
      </c>
      <c r="AC236" s="26"/>
      <c r="AD236" s="26"/>
      <c r="AE236" s="26"/>
      <c r="AF236" s="26"/>
      <c r="AG236" s="26"/>
      <c r="AH236" s="26"/>
      <c r="AI236" s="26"/>
      <c r="AJ236" s="26"/>
      <c r="AK236" s="26"/>
      <c r="AL236" s="26"/>
      <c r="AM236" s="26"/>
      <c r="AN236" s="26"/>
      <c r="AO236" s="26"/>
      <c r="AP236" s="26"/>
    </row>
    <row r="237" spans="1:42" s="8" customFormat="1" x14ac:dyDescent="0.35">
      <c r="A237" s="44"/>
      <c r="B237" s="28"/>
      <c r="C237" s="155" t="str">
        <f>IF(F237=0,"",MAX($C$16:C236)+1)</f>
        <v/>
      </c>
      <c r="D237" s="46"/>
      <c r="E237" s="184"/>
      <c r="F237" s="185"/>
      <c r="G237" s="186"/>
      <c r="H237" s="185"/>
      <c r="I237" s="185"/>
      <c r="J237" s="185"/>
      <c r="K237" s="187" t="s">
        <v>369</v>
      </c>
      <c r="L237" s="185"/>
      <c r="M237" s="185"/>
      <c r="N237" s="167"/>
      <c r="O237" s="21"/>
      <c r="Q237" s="57" t="str">
        <f t="shared" ca="1" si="23"/>
        <v/>
      </c>
      <c r="S237" s="50" t="str">
        <f t="shared" si="24"/>
        <v>N</v>
      </c>
      <c r="T237" s="50">
        <f t="shared" ca="1" si="25"/>
        <v>0</v>
      </c>
      <c r="U237" s="50">
        <f>IF(C237="",0,IF(OR(D237=0,E237=0,F237=0,G237=0,H237=0,I237=0,K237=0,K237="",L237=0,M237=0,AND(OR(L237=Lists!$K$3,L237=Lists!$K$4),J237=0),AND(L237=Lists!$K$4,OR(M237=Lists!$M$5,M237=Lists!$M$6,M237=Lists!$M$7,M237=Lists!$M$8,M237=Lists!$M$10),N237=0)),1,0))</f>
        <v>0</v>
      </c>
      <c r="V237" s="50">
        <f>IF(AND(OR(M237=Lists!$M$9,L237&lt;&gt;Lists!$K$4),N237&lt;&gt;""),1,0)</f>
        <v>0</v>
      </c>
      <c r="W237" s="50">
        <f>IF(E237=0,0,IF(COUNTIF(Lists!$B$3:$B$203,E237)&gt;0,0,1))</f>
        <v>0</v>
      </c>
      <c r="X237" s="50">
        <f>IF(M237=Lists!$L$6,IF(COUNTIFS('Section 3'!$D$16:$D$25,F237,'Section 3'!$G$16:$G$25,M237)&gt;0,0,1),0)</f>
        <v>0</v>
      </c>
      <c r="Y237" s="50">
        <f>IF(M237=Lists!$L$8,IF(COUNTIFS('Section 3'!$D$16:$D$25,F237,'Section 3'!$G$16:$G$25,Lists!$J$5)&gt;0,0,1),IF(M237=Lists!$L$10,IF(COUNTIFS('Section 3'!$D$16:$D$25,F237,'Section 3'!$G$16:$G$25,Lists!$J$6)&gt;0,0,1),IF(M237=Lists!$L$5,IF(COUNTIFS('Section 3'!$D$16:$D$25,F237,'Section 3'!$G$16:$G$25,Lists!$J$3)&gt;0,0,1),0)))</f>
        <v>0</v>
      </c>
      <c r="Z237" s="50">
        <f t="shared" si="20"/>
        <v>0</v>
      </c>
      <c r="AA237" s="44">
        <f t="shared" si="21"/>
        <v>0</v>
      </c>
      <c r="AB237" s="44">
        <f t="shared" si="22"/>
        <v>0</v>
      </c>
      <c r="AC237" s="26"/>
      <c r="AD237" s="26"/>
      <c r="AE237" s="26"/>
      <c r="AF237" s="26"/>
      <c r="AG237" s="26"/>
      <c r="AH237" s="26"/>
      <c r="AI237" s="26"/>
      <c r="AJ237" s="26"/>
      <c r="AK237" s="26"/>
      <c r="AL237" s="26"/>
      <c r="AM237" s="26"/>
      <c r="AN237" s="26"/>
      <c r="AO237" s="26"/>
      <c r="AP237" s="26"/>
    </row>
    <row r="238" spans="1:42" s="8" customFormat="1" x14ac:dyDescent="0.35">
      <c r="A238" s="44"/>
      <c r="B238" s="28"/>
      <c r="C238" s="155" t="str">
        <f>IF(F238=0,"",MAX($C$16:C237)+1)</f>
        <v/>
      </c>
      <c r="D238" s="46"/>
      <c r="E238" s="184"/>
      <c r="F238" s="185"/>
      <c r="G238" s="186"/>
      <c r="H238" s="185"/>
      <c r="I238" s="185"/>
      <c r="J238" s="185"/>
      <c r="K238" s="187" t="s">
        <v>369</v>
      </c>
      <c r="L238" s="185"/>
      <c r="M238" s="185"/>
      <c r="N238" s="167"/>
      <c r="O238" s="21"/>
      <c r="Q238" s="57" t="str">
        <f t="shared" ca="1" si="23"/>
        <v/>
      </c>
      <c r="S238" s="50" t="str">
        <f t="shared" si="24"/>
        <v>N</v>
      </c>
      <c r="T238" s="50">
        <f t="shared" ca="1" si="25"/>
        <v>0</v>
      </c>
      <c r="U238" s="50">
        <f>IF(C238="",0,IF(OR(D238=0,E238=0,F238=0,G238=0,H238=0,I238=0,K238=0,K238="",L238=0,M238=0,AND(OR(L238=Lists!$K$3,L238=Lists!$K$4),J238=0),AND(L238=Lists!$K$4,OR(M238=Lists!$M$5,M238=Lists!$M$6,M238=Lists!$M$7,M238=Lists!$M$8,M238=Lists!$M$10),N238=0)),1,0))</f>
        <v>0</v>
      </c>
      <c r="V238" s="50">
        <f>IF(AND(OR(M238=Lists!$M$9,L238&lt;&gt;Lists!$K$4),N238&lt;&gt;""),1,0)</f>
        <v>0</v>
      </c>
      <c r="W238" s="50">
        <f>IF(E238=0,0,IF(COUNTIF(Lists!$B$3:$B$203,E238)&gt;0,0,1))</f>
        <v>0</v>
      </c>
      <c r="X238" s="50">
        <f>IF(M238=Lists!$L$6,IF(COUNTIFS('Section 3'!$D$16:$D$25,F238,'Section 3'!$G$16:$G$25,M238)&gt;0,0,1),0)</f>
        <v>0</v>
      </c>
      <c r="Y238" s="50">
        <f>IF(M238=Lists!$L$8,IF(COUNTIFS('Section 3'!$D$16:$D$25,F238,'Section 3'!$G$16:$G$25,Lists!$J$5)&gt;0,0,1),IF(M238=Lists!$L$10,IF(COUNTIFS('Section 3'!$D$16:$D$25,F238,'Section 3'!$G$16:$G$25,Lists!$J$6)&gt;0,0,1),IF(M238=Lists!$L$5,IF(COUNTIFS('Section 3'!$D$16:$D$25,F238,'Section 3'!$G$16:$G$25,Lists!$J$3)&gt;0,0,1),0)))</f>
        <v>0</v>
      </c>
      <c r="Z238" s="50">
        <f t="shared" si="20"/>
        <v>0</v>
      </c>
      <c r="AA238" s="44">
        <f t="shared" si="21"/>
        <v>0</v>
      </c>
      <c r="AB238" s="44">
        <f t="shared" si="22"/>
        <v>0</v>
      </c>
      <c r="AC238" s="26"/>
      <c r="AD238" s="26"/>
      <c r="AE238" s="26"/>
      <c r="AF238" s="26"/>
      <c r="AG238" s="26"/>
      <c r="AH238" s="26"/>
      <c r="AI238" s="26"/>
      <c r="AJ238" s="26"/>
      <c r="AK238" s="26"/>
      <c r="AL238" s="26"/>
      <c r="AM238" s="26"/>
      <c r="AN238" s="26"/>
      <c r="AO238" s="26"/>
      <c r="AP238" s="26"/>
    </row>
    <row r="239" spans="1:42" s="8" customFormat="1" x14ac:dyDescent="0.35">
      <c r="A239" s="44"/>
      <c r="B239" s="28"/>
      <c r="C239" s="155" t="str">
        <f>IF(F239=0,"",MAX($C$16:C238)+1)</f>
        <v/>
      </c>
      <c r="D239" s="46"/>
      <c r="E239" s="184"/>
      <c r="F239" s="185"/>
      <c r="G239" s="186"/>
      <c r="H239" s="185"/>
      <c r="I239" s="185"/>
      <c r="J239" s="185"/>
      <c r="K239" s="187" t="s">
        <v>369</v>
      </c>
      <c r="L239" s="185"/>
      <c r="M239" s="185"/>
      <c r="N239" s="167"/>
      <c r="O239" s="21"/>
      <c r="Q239" s="57" t="str">
        <f t="shared" ca="1" si="23"/>
        <v/>
      </c>
      <c r="S239" s="50" t="str">
        <f t="shared" si="24"/>
        <v>N</v>
      </c>
      <c r="T239" s="50">
        <f t="shared" ca="1" si="25"/>
        <v>0</v>
      </c>
      <c r="U239" s="50">
        <f>IF(C239="",0,IF(OR(D239=0,E239=0,F239=0,G239=0,H239=0,I239=0,K239=0,K239="",L239=0,M239=0,AND(OR(L239=Lists!$K$3,L239=Lists!$K$4),J239=0),AND(L239=Lists!$K$4,OR(M239=Lists!$M$5,M239=Lists!$M$6,M239=Lists!$M$7,M239=Lists!$M$8,M239=Lists!$M$10),N239=0)),1,0))</f>
        <v>0</v>
      </c>
      <c r="V239" s="50">
        <f>IF(AND(OR(M239=Lists!$M$9,L239&lt;&gt;Lists!$K$4),N239&lt;&gt;""),1,0)</f>
        <v>0</v>
      </c>
      <c r="W239" s="50">
        <f>IF(E239=0,0,IF(COUNTIF(Lists!$B$3:$B$203,E239)&gt;0,0,1))</f>
        <v>0</v>
      </c>
      <c r="X239" s="50">
        <f>IF(M239=Lists!$L$6,IF(COUNTIFS('Section 3'!$D$16:$D$25,F239,'Section 3'!$G$16:$G$25,M239)&gt;0,0,1),0)</f>
        <v>0</v>
      </c>
      <c r="Y239" s="50">
        <f>IF(M239=Lists!$L$8,IF(COUNTIFS('Section 3'!$D$16:$D$25,F239,'Section 3'!$G$16:$G$25,Lists!$J$5)&gt;0,0,1),IF(M239=Lists!$L$10,IF(COUNTIFS('Section 3'!$D$16:$D$25,F239,'Section 3'!$G$16:$G$25,Lists!$J$6)&gt;0,0,1),IF(M239=Lists!$L$5,IF(COUNTIFS('Section 3'!$D$16:$D$25,F239,'Section 3'!$G$16:$G$25,Lists!$J$3)&gt;0,0,1),0)))</f>
        <v>0</v>
      </c>
      <c r="Z239" s="50">
        <f t="shared" si="20"/>
        <v>0</v>
      </c>
      <c r="AA239" s="44">
        <f t="shared" si="21"/>
        <v>0</v>
      </c>
      <c r="AB239" s="44">
        <f t="shared" si="22"/>
        <v>0</v>
      </c>
      <c r="AC239" s="26"/>
      <c r="AD239" s="26"/>
      <c r="AE239" s="26"/>
      <c r="AF239" s="26"/>
      <c r="AG239" s="26"/>
      <c r="AH239" s="26"/>
      <c r="AI239" s="26"/>
      <c r="AJ239" s="26"/>
      <c r="AK239" s="26"/>
      <c r="AL239" s="26"/>
      <c r="AM239" s="26"/>
      <c r="AN239" s="26"/>
      <c r="AO239" s="26"/>
      <c r="AP239" s="26"/>
    </row>
    <row r="240" spans="1:42" s="8" customFormat="1" x14ac:dyDescent="0.35">
      <c r="A240" s="44"/>
      <c r="B240" s="28"/>
      <c r="C240" s="155" t="str">
        <f>IF(F240=0,"",MAX($C$16:C239)+1)</f>
        <v/>
      </c>
      <c r="D240" s="46"/>
      <c r="E240" s="184"/>
      <c r="F240" s="185"/>
      <c r="G240" s="186"/>
      <c r="H240" s="185"/>
      <c r="I240" s="185"/>
      <c r="J240" s="185"/>
      <c r="K240" s="187" t="s">
        <v>369</v>
      </c>
      <c r="L240" s="185"/>
      <c r="M240" s="185"/>
      <c r="N240" s="167"/>
      <c r="O240" s="21"/>
      <c r="Q240" s="57" t="str">
        <f t="shared" ca="1" si="23"/>
        <v/>
      </c>
      <c r="S240" s="50" t="str">
        <f t="shared" si="24"/>
        <v>N</v>
      </c>
      <c r="T240" s="50">
        <f t="shared" ca="1" si="25"/>
        <v>0</v>
      </c>
      <c r="U240" s="50">
        <f>IF(C240="",0,IF(OR(D240=0,E240=0,F240=0,G240=0,H240=0,I240=0,K240=0,K240="",L240=0,M240=0,AND(OR(L240=Lists!$K$3,L240=Lists!$K$4),J240=0),AND(L240=Lists!$K$4,OR(M240=Lists!$M$5,M240=Lists!$M$6,M240=Lists!$M$7,M240=Lists!$M$8,M240=Lists!$M$10),N240=0)),1,0))</f>
        <v>0</v>
      </c>
      <c r="V240" s="50">
        <f>IF(AND(OR(M240=Lists!$M$9,L240&lt;&gt;Lists!$K$4),N240&lt;&gt;""),1,0)</f>
        <v>0</v>
      </c>
      <c r="W240" s="50">
        <f>IF(E240=0,0,IF(COUNTIF(Lists!$B$3:$B$203,E240)&gt;0,0,1))</f>
        <v>0</v>
      </c>
      <c r="X240" s="50">
        <f>IF(M240=Lists!$L$6,IF(COUNTIFS('Section 3'!$D$16:$D$25,F240,'Section 3'!$G$16:$G$25,M240)&gt;0,0,1),0)</f>
        <v>0</v>
      </c>
      <c r="Y240" s="50">
        <f>IF(M240=Lists!$L$8,IF(COUNTIFS('Section 3'!$D$16:$D$25,F240,'Section 3'!$G$16:$G$25,Lists!$J$5)&gt;0,0,1),IF(M240=Lists!$L$10,IF(COUNTIFS('Section 3'!$D$16:$D$25,F240,'Section 3'!$G$16:$G$25,Lists!$J$6)&gt;0,0,1),IF(M240=Lists!$L$5,IF(COUNTIFS('Section 3'!$D$16:$D$25,F240,'Section 3'!$G$16:$G$25,Lists!$J$3)&gt;0,0,1),0)))</f>
        <v>0</v>
      </c>
      <c r="Z240" s="50">
        <f t="shared" si="20"/>
        <v>0</v>
      </c>
      <c r="AA240" s="44">
        <f t="shared" si="21"/>
        <v>0</v>
      </c>
      <c r="AB240" s="44">
        <f t="shared" si="22"/>
        <v>0</v>
      </c>
      <c r="AC240" s="26"/>
      <c r="AD240" s="26"/>
      <c r="AE240" s="26"/>
      <c r="AF240" s="26"/>
      <c r="AG240" s="26"/>
      <c r="AH240" s="26"/>
      <c r="AI240" s="26"/>
      <c r="AJ240" s="26"/>
      <c r="AK240" s="26"/>
      <c r="AL240" s="26"/>
      <c r="AM240" s="26"/>
      <c r="AN240" s="26"/>
      <c r="AO240" s="26"/>
      <c r="AP240" s="26"/>
    </row>
    <row r="241" spans="1:42" s="8" customFormat="1" x14ac:dyDescent="0.35">
      <c r="A241" s="44"/>
      <c r="B241" s="28"/>
      <c r="C241" s="155" t="str">
        <f>IF(F241=0,"",MAX($C$16:C240)+1)</f>
        <v/>
      </c>
      <c r="D241" s="46"/>
      <c r="E241" s="184"/>
      <c r="F241" s="185"/>
      <c r="G241" s="186"/>
      <c r="H241" s="185"/>
      <c r="I241" s="185"/>
      <c r="J241" s="185"/>
      <c r="K241" s="187" t="s">
        <v>369</v>
      </c>
      <c r="L241" s="185"/>
      <c r="M241" s="185"/>
      <c r="N241" s="167"/>
      <c r="O241" s="21"/>
      <c r="Q241" s="57" t="str">
        <f t="shared" ca="1" si="23"/>
        <v/>
      </c>
      <c r="S241" s="50" t="str">
        <f t="shared" si="24"/>
        <v>N</v>
      </c>
      <c r="T241" s="50">
        <f t="shared" ca="1" si="25"/>
        <v>0</v>
      </c>
      <c r="U241" s="50">
        <f>IF(C241="",0,IF(OR(D241=0,E241=0,F241=0,G241=0,H241=0,I241=0,K241=0,K241="",L241=0,M241=0,AND(OR(L241=Lists!$K$3,L241=Lists!$K$4),J241=0),AND(L241=Lists!$K$4,OR(M241=Lists!$M$5,M241=Lists!$M$6,M241=Lists!$M$7,M241=Lists!$M$8,M241=Lists!$M$10),N241=0)),1,0))</f>
        <v>0</v>
      </c>
      <c r="V241" s="50">
        <f>IF(AND(OR(M241=Lists!$M$9,L241&lt;&gt;Lists!$K$4),N241&lt;&gt;""),1,0)</f>
        <v>0</v>
      </c>
      <c r="W241" s="50">
        <f>IF(E241=0,0,IF(COUNTIF(Lists!$B$3:$B$203,E241)&gt;0,0,1))</f>
        <v>0</v>
      </c>
      <c r="X241" s="50">
        <f>IF(M241=Lists!$L$6,IF(COUNTIFS('Section 3'!$D$16:$D$25,F241,'Section 3'!$G$16:$G$25,M241)&gt;0,0,1),0)</f>
        <v>0</v>
      </c>
      <c r="Y241" s="50">
        <f>IF(M241=Lists!$L$8,IF(COUNTIFS('Section 3'!$D$16:$D$25,F241,'Section 3'!$G$16:$G$25,Lists!$J$5)&gt;0,0,1),IF(M241=Lists!$L$10,IF(COUNTIFS('Section 3'!$D$16:$D$25,F241,'Section 3'!$G$16:$G$25,Lists!$J$6)&gt;0,0,1),IF(M241=Lists!$L$5,IF(COUNTIFS('Section 3'!$D$16:$D$25,F241,'Section 3'!$G$16:$G$25,Lists!$J$3)&gt;0,0,1),0)))</f>
        <v>0</v>
      </c>
      <c r="Z241" s="50">
        <f t="shared" si="20"/>
        <v>0</v>
      </c>
      <c r="AA241" s="44">
        <f t="shared" si="21"/>
        <v>0</v>
      </c>
      <c r="AB241" s="44">
        <f t="shared" si="22"/>
        <v>0</v>
      </c>
      <c r="AC241" s="26"/>
      <c r="AD241" s="26"/>
      <c r="AE241" s="26"/>
      <c r="AF241" s="26"/>
      <c r="AG241" s="26"/>
      <c r="AH241" s="26"/>
      <c r="AI241" s="26"/>
      <c r="AJ241" s="26"/>
      <c r="AK241" s="26"/>
      <c r="AL241" s="26"/>
      <c r="AM241" s="26"/>
      <c r="AN241" s="26"/>
      <c r="AO241" s="26"/>
      <c r="AP241" s="26"/>
    </row>
    <row r="242" spans="1:42" s="8" customFormat="1" x14ac:dyDescent="0.35">
      <c r="A242" s="44"/>
      <c r="B242" s="28"/>
      <c r="C242" s="155" t="str">
        <f>IF(F242=0,"",MAX($C$16:C241)+1)</f>
        <v/>
      </c>
      <c r="D242" s="46"/>
      <c r="E242" s="184"/>
      <c r="F242" s="185"/>
      <c r="G242" s="186"/>
      <c r="H242" s="185"/>
      <c r="I242" s="185"/>
      <c r="J242" s="185"/>
      <c r="K242" s="187" t="s">
        <v>369</v>
      </c>
      <c r="L242" s="185"/>
      <c r="M242" s="185"/>
      <c r="N242" s="167"/>
      <c r="O242" s="21"/>
      <c r="Q242" s="57" t="str">
        <f t="shared" ca="1" si="23"/>
        <v/>
      </c>
      <c r="S242" s="50" t="str">
        <f t="shared" si="24"/>
        <v>N</v>
      </c>
      <c r="T242" s="50">
        <f t="shared" ca="1" si="25"/>
        <v>0</v>
      </c>
      <c r="U242" s="50">
        <f>IF(C242="",0,IF(OR(D242=0,E242=0,F242=0,G242=0,H242=0,I242=0,K242=0,K242="",L242=0,M242=0,AND(OR(L242=Lists!$K$3,L242=Lists!$K$4),J242=0),AND(L242=Lists!$K$4,OR(M242=Lists!$M$5,M242=Lists!$M$6,M242=Lists!$M$7,M242=Lists!$M$8,M242=Lists!$M$10),N242=0)),1,0))</f>
        <v>0</v>
      </c>
      <c r="V242" s="50">
        <f>IF(AND(OR(M242=Lists!$M$9,L242&lt;&gt;Lists!$K$4),N242&lt;&gt;""),1,0)</f>
        <v>0</v>
      </c>
      <c r="W242" s="50">
        <f>IF(E242=0,0,IF(COUNTIF(Lists!$B$3:$B$203,E242)&gt;0,0,1))</f>
        <v>0</v>
      </c>
      <c r="X242" s="50">
        <f>IF(M242=Lists!$L$6,IF(COUNTIFS('Section 3'!$D$16:$D$25,F242,'Section 3'!$G$16:$G$25,M242)&gt;0,0,1),0)</f>
        <v>0</v>
      </c>
      <c r="Y242" s="50">
        <f>IF(M242=Lists!$L$8,IF(COUNTIFS('Section 3'!$D$16:$D$25,F242,'Section 3'!$G$16:$G$25,Lists!$J$5)&gt;0,0,1),IF(M242=Lists!$L$10,IF(COUNTIFS('Section 3'!$D$16:$D$25,F242,'Section 3'!$G$16:$G$25,Lists!$J$6)&gt;0,0,1),IF(M242=Lists!$L$5,IF(COUNTIFS('Section 3'!$D$16:$D$25,F242,'Section 3'!$G$16:$G$25,Lists!$J$3)&gt;0,0,1),0)))</f>
        <v>0</v>
      </c>
      <c r="Z242" s="50">
        <f t="shared" si="20"/>
        <v>0</v>
      </c>
      <c r="AA242" s="44">
        <f t="shared" si="21"/>
        <v>0</v>
      </c>
      <c r="AB242" s="44">
        <f t="shared" si="22"/>
        <v>0</v>
      </c>
      <c r="AC242" s="26"/>
      <c r="AD242" s="26"/>
      <c r="AE242" s="26"/>
      <c r="AF242" s="26"/>
      <c r="AG242" s="26"/>
      <c r="AH242" s="26"/>
      <c r="AI242" s="26"/>
      <c r="AJ242" s="26"/>
      <c r="AK242" s="26"/>
      <c r="AL242" s="26"/>
      <c r="AM242" s="26"/>
      <c r="AN242" s="26"/>
      <c r="AO242" s="26"/>
      <c r="AP242" s="26"/>
    </row>
    <row r="243" spans="1:42" s="8" customFormat="1" x14ac:dyDescent="0.35">
      <c r="A243" s="44"/>
      <c r="B243" s="28"/>
      <c r="C243" s="155" t="str">
        <f>IF(F243=0,"",MAX($C$16:C242)+1)</f>
        <v/>
      </c>
      <c r="D243" s="46"/>
      <c r="E243" s="184"/>
      <c r="F243" s="185"/>
      <c r="G243" s="186"/>
      <c r="H243" s="185"/>
      <c r="I243" s="185"/>
      <c r="J243" s="185"/>
      <c r="K243" s="187" t="s">
        <v>369</v>
      </c>
      <c r="L243" s="185"/>
      <c r="M243" s="185"/>
      <c r="N243" s="167"/>
      <c r="O243" s="21"/>
      <c r="Q243" s="57" t="str">
        <f t="shared" ca="1" si="23"/>
        <v/>
      </c>
      <c r="S243" s="50" t="str">
        <f t="shared" si="24"/>
        <v>N</v>
      </c>
      <c r="T243" s="50">
        <f t="shared" ca="1" si="25"/>
        <v>0</v>
      </c>
      <c r="U243" s="50">
        <f>IF(C243="",0,IF(OR(D243=0,E243=0,F243=0,G243=0,H243=0,I243=0,K243=0,K243="",L243=0,M243=0,AND(OR(L243=Lists!$K$3,L243=Lists!$K$4),J243=0),AND(L243=Lists!$K$4,OR(M243=Lists!$M$5,M243=Lists!$M$6,M243=Lists!$M$7,M243=Lists!$M$8,M243=Lists!$M$10),N243=0)),1,0))</f>
        <v>0</v>
      </c>
      <c r="V243" s="50">
        <f>IF(AND(OR(M243=Lists!$M$9,L243&lt;&gt;Lists!$K$4),N243&lt;&gt;""),1,0)</f>
        <v>0</v>
      </c>
      <c r="W243" s="50">
        <f>IF(E243=0,0,IF(COUNTIF(Lists!$B$3:$B$203,E243)&gt;0,0,1))</f>
        <v>0</v>
      </c>
      <c r="X243" s="50">
        <f>IF(M243=Lists!$L$6,IF(COUNTIFS('Section 3'!$D$16:$D$25,F243,'Section 3'!$G$16:$G$25,M243)&gt;0,0,1),0)</f>
        <v>0</v>
      </c>
      <c r="Y243" s="50">
        <f>IF(M243=Lists!$L$8,IF(COUNTIFS('Section 3'!$D$16:$D$25,F243,'Section 3'!$G$16:$G$25,Lists!$J$5)&gt;0,0,1),IF(M243=Lists!$L$10,IF(COUNTIFS('Section 3'!$D$16:$D$25,F243,'Section 3'!$G$16:$G$25,Lists!$J$6)&gt;0,0,1),IF(M243=Lists!$L$5,IF(COUNTIFS('Section 3'!$D$16:$D$25,F243,'Section 3'!$G$16:$G$25,Lists!$J$3)&gt;0,0,1),0)))</f>
        <v>0</v>
      </c>
      <c r="Z243" s="50">
        <f t="shared" si="20"/>
        <v>0</v>
      </c>
      <c r="AA243" s="44">
        <f t="shared" si="21"/>
        <v>0</v>
      </c>
      <c r="AB243" s="44">
        <f t="shared" si="22"/>
        <v>0</v>
      </c>
      <c r="AC243" s="26"/>
      <c r="AD243" s="26"/>
      <c r="AE243" s="26"/>
      <c r="AF243" s="26"/>
      <c r="AG243" s="26"/>
      <c r="AH243" s="26"/>
      <c r="AI243" s="26"/>
      <c r="AJ243" s="26"/>
      <c r="AK243" s="26"/>
      <c r="AL243" s="26"/>
      <c r="AM243" s="26"/>
      <c r="AN243" s="26"/>
      <c r="AO243" s="26"/>
      <c r="AP243" s="26"/>
    </row>
    <row r="244" spans="1:42" s="8" customFormat="1" x14ac:dyDescent="0.35">
      <c r="A244" s="44"/>
      <c r="B244" s="28"/>
      <c r="C244" s="155" t="str">
        <f>IF(F244=0,"",MAX($C$16:C243)+1)</f>
        <v/>
      </c>
      <c r="D244" s="46"/>
      <c r="E244" s="184"/>
      <c r="F244" s="185"/>
      <c r="G244" s="186"/>
      <c r="H244" s="185"/>
      <c r="I244" s="185"/>
      <c r="J244" s="185"/>
      <c r="K244" s="187" t="s">
        <v>369</v>
      </c>
      <c r="L244" s="185"/>
      <c r="M244" s="185"/>
      <c r="N244" s="167"/>
      <c r="O244" s="21"/>
      <c r="Q244" s="57" t="str">
        <f t="shared" ca="1" si="23"/>
        <v/>
      </c>
      <c r="S244" s="50" t="str">
        <f t="shared" si="24"/>
        <v>N</v>
      </c>
      <c r="T244" s="50">
        <f t="shared" ca="1" si="25"/>
        <v>0</v>
      </c>
      <c r="U244" s="50">
        <f>IF(C244="",0,IF(OR(D244=0,E244=0,F244=0,G244=0,H244=0,I244=0,K244=0,K244="",L244=0,M244=0,AND(OR(L244=Lists!$K$3,L244=Lists!$K$4),J244=0),AND(L244=Lists!$K$4,OR(M244=Lists!$M$5,M244=Lists!$M$6,M244=Lists!$M$7,M244=Lists!$M$8,M244=Lists!$M$10),N244=0)),1,0))</f>
        <v>0</v>
      </c>
      <c r="V244" s="50">
        <f>IF(AND(OR(M244=Lists!$M$9,L244&lt;&gt;Lists!$K$4),N244&lt;&gt;""),1,0)</f>
        <v>0</v>
      </c>
      <c r="W244" s="50">
        <f>IF(E244=0,0,IF(COUNTIF(Lists!$B$3:$B$203,E244)&gt;0,0,1))</f>
        <v>0</v>
      </c>
      <c r="X244" s="50">
        <f>IF(M244=Lists!$L$6,IF(COUNTIFS('Section 3'!$D$16:$D$25,F244,'Section 3'!$G$16:$G$25,M244)&gt;0,0,1),0)</f>
        <v>0</v>
      </c>
      <c r="Y244" s="50">
        <f>IF(M244=Lists!$L$8,IF(COUNTIFS('Section 3'!$D$16:$D$25,F244,'Section 3'!$G$16:$G$25,Lists!$J$5)&gt;0,0,1),IF(M244=Lists!$L$10,IF(COUNTIFS('Section 3'!$D$16:$D$25,F244,'Section 3'!$G$16:$G$25,Lists!$J$6)&gt;0,0,1),IF(M244=Lists!$L$5,IF(COUNTIFS('Section 3'!$D$16:$D$25,F244,'Section 3'!$G$16:$G$25,Lists!$J$3)&gt;0,0,1),0)))</f>
        <v>0</v>
      </c>
      <c r="Z244" s="50">
        <f t="shared" si="20"/>
        <v>0</v>
      </c>
      <c r="AA244" s="44">
        <f t="shared" si="21"/>
        <v>0</v>
      </c>
      <c r="AB244" s="44">
        <f t="shared" si="22"/>
        <v>0</v>
      </c>
      <c r="AC244" s="26"/>
      <c r="AD244" s="26"/>
      <c r="AE244" s="26"/>
      <c r="AF244" s="26"/>
      <c r="AG244" s="26"/>
      <c r="AH244" s="26"/>
      <c r="AI244" s="26"/>
      <c r="AJ244" s="26"/>
      <c r="AK244" s="26"/>
      <c r="AL244" s="26"/>
      <c r="AM244" s="26"/>
      <c r="AN244" s="26"/>
      <c r="AO244" s="26"/>
      <c r="AP244" s="26"/>
    </row>
    <row r="245" spans="1:42" s="8" customFormat="1" x14ac:dyDescent="0.35">
      <c r="A245" s="44"/>
      <c r="B245" s="28"/>
      <c r="C245" s="155" t="str">
        <f>IF(F245=0,"",MAX($C$16:C244)+1)</f>
        <v/>
      </c>
      <c r="D245" s="46"/>
      <c r="E245" s="184"/>
      <c r="F245" s="185"/>
      <c r="G245" s="186"/>
      <c r="H245" s="185"/>
      <c r="I245" s="185"/>
      <c r="J245" s="185"/>
      <c r="K245" s="187" t="s">
        <v>369</v>
      </c>
      <c r="L245" s="185"/>
      <c r="M245" s="185"/>
      <c r="N245" s="167"/>
      <c r="O245" s="21"/>
      <c r="Q245" s="57" t="str">
        <f t="shared" ca="1" si="23"/>
        <v/>
      </c>
      <c r="S245" s="50" t="str">
        <f t="shared" si="24"/>
        <v>N</v>
      </c>
      <c r="T245" s="50">
        <f t="shared" ca="1" si="25"/>
        <v>0</v>
      </c>
      <c r="U245" s="50">
        <f>IF(C245="",0,IF(OR(D245=0,E245=0,F245=0,G245=0,H245=0,I245=0,K245=0,K245="",L245=0,M245=0,AND(OR(L245=Lists!$K$3,L245=Lists!$K$4),J245=0),AND(L245=Lists!$K$4,OR(M245=Lists!$M$5,M245=Lists!$M$6,M245=Lists!$M$7,M245=Lists!$M$8,M245=Lists!$M$10),N245=0)),1,0))</f>
        <v>0</v>
      </c>
      <c r="V245" s="50">
        <f>IF(AND(OR(M245=Lists!$M$9,L245&lt;&gt;Lists!$K$4),N245&lt;&gt;""),1,0)</f>
        <v>0</v>
      </c>
      <c r="W245" s="50">
        <f>IF(E245=0,0,IF(COUNTIF(Lists!$B$3:$B$203,E245)&gt;0,0,1))</f>
        <v>0</v>
      </c>
      <c r="X245" s="50">
        <f>IF(M245=Lists!$L$6,IF(COUNTIFS('Section 3'!$D$16:$D$25,F245,'Section 3'!$G$16:$G$25,M245)&gt;0,0,1),0)</f>
        <v>0</v>
      </c>
      <c r="Y245" s="50">
        <f>IF(M245=Lists!$L$8,IF(COUNTIFS('Section 3'!$D$16:$D$25,F245,'Section 3'!$G$16:$G$25,Lists!$J$5)&gt;0,0,1),IF(M245=Lists!$L$10,IF(COUNTIFS('Section 3'!$D$16:$D$25,F245,'Section 3'!$G$16:$G$25,Lists!$J$6)&gt;0,0,1),IF(M245=Lists!$L$5,IF(COUNTIFS('Section 3'!$D$16:$D$25,F245,'Section 3'!$G$16:$G$25,Lists!$J$3)&gt;0,0,1),0)))</f>
        <v>0</v>
      </c>
      <c r="Z245" s="50">
        <f t="shared" si="20"/>
        <v>0</v>
      </c>
      <c r="AA245" s="44">
        <f t="shared" si="21"/>
        <v>0</v>
      </c>
      <c r="AB245" s="44">
        <f t="shared" si="22"/>
        <v>0</v>
      </c>
      <c r="AC245" s="26"/>
      <c r="AD245" s="26"/>
      <c r="AE245" s="26"/>
      <c r="AF245" s="26"/>
      <c r="AG245" s="26"/>
      <c r="AH245" s="26"/>
      <c r="AI245" s="26"/>
      <c r="AJ245" s="26"/>
      <c r="AK245" s="26"/>
      <c r="AL245" s="26"/>
      <c r="AM245" s="26"/>
      <c r="AN245" s="26"/>
      <c r="AO245" s="26"/>
      <c r="AP245" s="26"/>
    </row>
    <row r="246" spans="1:42" s="8" customFormat="1" x14ac:dyDescent="0.35">
      <c r="A246" s="44"/>
      <c r="B246" s="28"/>
      <c r="C246" s="155" t="str">
        <f>IF(F246=0,"",MAX($C$16:C245)+1)</f>
        <v/>
      </c>
      <c r="D246" s="46"/>
      <c r="E246" s="184"/>
      <c r="F246" s="185"/>
      <c r="G246" s="186"/>
      <c r="H246" s="185"/>
      <c r="I246" s="185"/>
      <c r="J246" s="185"/>
      <c r="K246" s="187" t="s">
        <v>369</v>
      </c>
      <c r="L246" s="185"/>
      <c r="M246" s="185"/>
      <c r="N246" s="167"/>
      <c r="O246" s="21"/>
      <c r="Q246" s="57" t="str">
        <f t="shared" ca="1" si="23"/>
        <v/>
      </c>
      <c r="S246" s="50" t="str">
        <f t="shared" si="24"/>
        <v>N</v>
      </c>
      <c r="T246" s="50">
        <f t="shared" ca="1" si="25"/>
        <v>0</v>
      </c>
      <c r="U246" s="50">
        <f>IF(C246="",0,IF(OR(D246=0,E246=0,F246=0,G246=0,H246=0,I246=0,K246=0,K246="",L246=0,M246=0,AND(OR(L246=Lists!$K$3,L246=Lists!$K$4),J246=0),AND(L246=Lists!$K$4,OR(M246=Lists!$M$5,M246=Lists!$M$6,M246=Lists!$M$7,M246=Lists!$M$8,M246=Lists!$M$10),N246=0)),1,0))</f>
        <v>0</v>
      </c>
      <c r="V246" s="50">
        <f>IF(AND(OR(M246=Lists!$M$9,L246&lt;&gt;Lists!$K$4),N246&lt;&gt;""),1,0)</f>
        <v>0</v>
      </c>
      <c r="W246" s="50">
        <f>IF(E246=0,0,IF(COUNTIF(Lists!$B$3:$B$203,E246)&gt;0,0,1))</f>
        <v>0</v>
      </c>
      <c r="X246" s="50">
        <f>IF(M246=Lists!$L$6,IF(COUNTIFS('Section 3'!$D$16:$D$25,F246,'Section 3'!$G$16:$G$25,M246)&gt;0,0,1),0)</f>
        <v>0</v>
      </c>
      <c r="Y246" s="50">
        <f>IF(M246=Lists!$L$8,IF(COUNTIFS('Section 3'!$D$16:$D$25,F246,'Section 3'!$G$16:$G$25,Lists!$J$5)&gt;0,0,1),IF(M246=Lists!$L$10,IF(COUNTIFS('Section 3'!$D$16:$D$25,F246,'Section 3'!$G$16:$G$25,Lists!$J$6)&gt;0,0,1),IF(M246=Lists!$L$5,IF(COUNTIFS('Section 3'!$D$16:$D$25,F246,'Section 3'!$G$16:$G$25,Lists!$J$3)&gt;0,0,1),0)))</f>
        <v>0</v>
      </c>
      <c r="Z246" s="50">
        <f t="shared" si="20"/>
        <v>0</v>
      </c>
      <c r="AA246" s="44">
        <f t="shared" si="21"/>
        <v>0</v>
      </c>
      <c r="AB246" s="44">
        <f t="shared" si="22"/>
        <v>0</v>
      </c>
      <c r="AC246" s="26"/>
      <c r="AD246" s="26"/>
      <c r="AE246" s="26"/>
      <c r="AF246" s="26"/>
      <c r="AG246" s="26"/>
      <c r="AH246" s="26"/>
      <c r="AI246" s="26"/>
      <c r="AJ246" s="26"/>
      <c r="AK246" s="26"/>
      <c r="AL246" s="26"/>
      <c r="AM246" s="26"/>
      <c r="AN246" s="26"/>
      <c r="AO246" s="26"/>
      <c r="AP246" s="26"/>
    </row>
    <row r="247" spans="1:42" s="8" customFormat="1" x14ac:dyDescent="0.35">
      <c r="A247" s="44"/>
      <c r="B247" s="28"/>
      <c r="C247" s="155" t="str">
        <f>IF(F247=0,"",MAX($C$16:C246)+1)</f>
        <v/>
      </c>
      <c r="D247" s="46"/>
      <c r="E247" s="184"/>
      <c r="F247" s="185"/>
      <c r="G247" s="186"/>
      <c r="H247" s="185"/>
      <c r="I247" s="185"/>
      <c r="J247" s="185"/>
      <c r="K247" s="187" t="s">
        <v>369</v>
      </c>
      <c r="L247" s="185"/>
      <c r="M247" s="185"/>
      <c r="N247" s="167"/>
      <c r="O247" s="21"/>
      <c r="Q247" s="57" t="str">
        <f t="shared" ca="1" si="23"/>
        <v/>
      </c>
      <c r="S247" s="50" t="str">
        <f t="shared" si="24"/>
        <v>N</v>
      </c>
      <c r="T247" s="50">
        <f t="shared" ca="1" si="25"/>
        <v>0</v>
      </c>
      <c r="U247" s="50">
        <f>IF(C247="",0,IF(OR(D247=0,E247=0,F247=0,G247=0,H247=0,I247=0,K247=0,K247="",L247=0,M247=0,AND(OR(L247=Lists!$K$3,L247=Lists!$K$4),J247=0),AND(L247=Lists!$K$4,OR(M247=Lists!$M$5,M247=Lists!$M$6,M247=Lists!$M$7,M247=Lists!$M$8,M247=Lists!$M$10),N247=0)),1,0))</f>
        <v>0</v>
      </c>
      <c r="V247" s="50">
        <f>IF(AND(OR(M247=Lists!$M$9,L247&lt;&gt;Lists!$K$4),N247&lt;&gt;""),1,0)</f>
        <v>0</v>
      </c>
      <c r="W247" s="50">
        <f>IF(E247=0,0,IF(COUNTIF(Lists!$B$3:$B$203,E247)&gt;0,0,1))</f>
        <v>0</v>
      </c>
      <c r="X247" s="50">
        <f>IF(M247=Lists!$L$6,IF(COUNTIFS('Section 3'!$D$16:$D$25,F247,'Section 3'!$G$16:$G$25,M247)&gt;0,0,1),0)</f>
        <v>0</v>
      </c>
      <c r="Y247" s="50">
        <f>IF(M247=Lists!$L$8,IF(COUNTIFS('Section 3'!$D$16:$D$25,F247,'Section 3'!$G$16:$G$25,Lists!$J$5)&gt;0,0,1),IF(M247=Lists!$L$10,IF(COUNTIFS('Section 3'!$D$16:$D$25,F247,'Section 3'!$G$16:$G$25,Lists!$J$6)&gt;0,0,1),IF(M247=Lists!$L$5,IF(COUNTIFS('Section 3'!$D$16:$D$25,F247,'Section 3'!$G$16:$G$25,Lists!$J$3)&gt;0,0,1),0)))</f>
        <v>0</v>
      </c>
      <c r="Z247" s="50">
        <f t="shared" si="20"/>
        <v>0</v>
      </c>
      <c r="AA247" s="44">
        <f t="shared" si="21"/>
        <v>0</v>
      </c>
      <c r="AB247" s="44">
        <f t="shared" si="22"/>
        <v>0</v>
      </c>
      <c r="AC247" s="26"/>
      <c r="AD247" s="26"/>
      <c r="AE247" s="26"/>
      <c r="AF247" s="26"/>
      <c r="AG247" s="26"/>
      <c r="AH247" s="26"/>
      <c r="AI247" s="26"/>
      <c r="AJ247" s="26"/>
      <c r="AK247" s="26"/>
      <c r="AL247" s="26"/>
      <c r="AM247" s="26"/>
      <c r="AN247" s="26"/>
      <c r="AO247" s="26"/>
      <c r="AP247" s="26"/>
    </row>
    <row r="248" spans="1:42" s="8" customFormat="1" x14ac:dyDescent="0.35">
      <c r="A248" s="44"/>
      <c r="B248" s="28"/>
      <c r="C248" s="155" t="str">
        <f>IF(F248=0,"",MAX($C$16:C247)+1)</f>
        <v/>
      </c>
      <c r="D248" s="46"/>
      <c r="E248" s="184"/>
      <c r="F248" s="185"/>
      <c r="G248" s="186"/>
      <c r="H248" s="185"/>
      <c r="I248" s="185"/>
      <c r="J248" s="185"/>
      <c r="K248" s="187" t="s">
        <v>369</v>
      </c>
      <c r="L248" s="185"/>
      <c r="M248" s="185"/>
      <c r="N248" s="167"/>
      <c r="O248" s="21"/>
      <c r="Q248" s="57" t="str">
        <f t="shared" ca="1" si="23"/>
        <v/>
      </c>
      <c r="S248" s="50" t="str">
        <f t="shared" si="24"/>
        <v>N</v>
      </c>
      <c r="T248" s="50">
        <f t="shared" ca="1" si="25"/>
        <v>0</v>
      </c>
      <c r="U248" s="50">
        <f>IF(C248="",0,IF(OR(D248=0,E248=0,F248=0,G248=0,H248=0,I248=0,K248=0,K248="",L248=0,M248=0,AND(OR(L248=Lists!$K$3,L248=Lists!$K$4),J248=0),AND(L248=Lists!$K$4,OR(M248=Lists!$M$5,M248=Lists!$M$6,M248=Lists!$M$7,M248=Lists!$M$8,M248=Lists!$M$10),N248=0)),1,0))</f>
        <v>0</v>
      </c>
      <c r="V248" s="50">
        <f>IF(AND(OR(M248=Lists!$M$9,L248&lt;&gt;Lists!$K$4),N248&lt;&gt;""),1,0)</f>
        <v>0</v>
      </c>
      <c r="W248" s="50">
        <f>IF(E248=0,0,IF(COUNTIF(Lists!$B$3:$B$203,E248)&gt;0,0,1))</f>
        <v>0</v>
      </c>
      <c r="X248" s="50">
        <f>IF(M248=Lists!$L$6,IF(COUNTIFS('Section 3'!$D$16:$D$25,F248,'Section 3'!$G$16:$G$25,M248)&gt;0,0,1),0)</f>
        <v>0</v>
      </c>
      <c r="Y248" s="50">
        <f>IF(M248=Lists!$L$8,IF(COUNTIFS('Section 3'!$D$16:$D$25,F248,'Section 3'!$G$16:$G$25,Lists!$J$5)&gt;0,0,1),IF(M248=Lists!$L$10,IF(COUNTIFS('Section 3'!$D$16:$D$25,F248,'Section 3'!$G$16:$G$25,Lists!$J$6)&gt;0,0,1),IF(M248=Lists!$L$5,IF(COUNTIFS('Section 3'!$D$16:$D$25,F248,'Section 3'!$G$16:$G$25,Lists!$J$3)&gt;0,0,1),0)))</f>
        <v>0</v>
      </c>
      <c r="Z248" s="50">
        <f t="shared" si="20"/>
        <v>0</v>
      </c>
      <c r="AA248" s="44">
        <f t="shared" si="21"/>
        <v>0</v>
      </c>
      <c r="AB248" s="44">
        <f t="shared" si="22"/>
        <v>0</v>
      </c>
      <c r="AC248" s="26"/>
      <c r="AD248" s="26"/>
      <c r="AE248" s="26"/>
      <c r="AF248" s="26"/>
      <c r="AG248" s="26"/>
      <c r="AH248" s="26"/>
      <c r="AI248" s="26"/>
      <c r="AJ248" s="26"/>
      <c r="AK248" s="26"/>
      <c r="AL248" s="26"/>
      <c r="AM248" s="26"/>
      <c r="AN248" s="26"/>
      <c r="AO248" s="26"/>
      <c r="AP248" s="26"/>
    </row>
    <row r="249" spans="1:42" s="8" customFormat="1" x14ac:dyDescent="0.35">
      <c r="A249" s="44"/>
      <c r="B249" s="28"/>
      <c r="C249" s="155" t="str">
        <f>IF(F249=0,"",MAX($C$16:C248)+1)</f>
        <v/>
      </c>
      <c r="D249" s="46"/>
      <c r="E249" s="184"/>
      <c r="F249" s="185"/>
      <c r="G249" s="186"/>
      <c r="H249" s="185"/>
      <c r="I249" s="185"/>
      <c r="J249" s="185"/>
      <c r="K249" s="187" t="s">
        <v>369</v>
      </c>
      <c r="L249" s="185"/>
      <c r="M249" s="185"/>
      <c r="N249" s="167"/>
      <c r="O249" s="21"/>
      <c r="Q249" s="57" t="str">
        <f t="shared" ca="1" si="23"/>
        <v/>
      </c>
      <c r="S249" s="50" t="str">
        <f t="shared" si="24"/>
        <v>N</v>
      </c>
      <c r="T249" s="50">
        <f t="shared" ca="1" si="25"/>
        <v>0</v>
      </c>
      <c r="U249" s="50">
        <f>IF(C249="",0,IF(OR(D249=0,E249=0,F249=0,G249=0,H249=0,I249=0,K249=0,K249="",L249=0,M249=0,AND(OR(L249=Lists!$K$3,L249=Lists!$K$4),J249=0),AND(L249=Lists!$K$4,OR(M249=Lists!$M$5,M249=Lists!$M$6,M249=Lists!$M$7,M249=Lists!$M$8,M249=Lists!$M$10),N249=0)),1,0))</f>
        <v>0</v>
      </c>
      <c r="V249" s="50">
        <f>IF(AND(OR(M249=Lists!$M$9,L249&lt;&gt;Lists!$K$4),N249&lt;&gt;""),1,0)</f>
        <v>0</v>
      </c>
      <c r="W249" s="50">
        <f>IF(E249=0,0,IF(COUNTIF(Lists!$B$3:$B$203,E249)&gt;0,0,1))</f>
        <v>0</v>
      </c>
      <c r="X249" s="50">
        <f>IF(M249=Lists!$L$6,IF(COUNTIFS('Section 3'!$D$16:$D$25,F249,'Section 3'!$G$16:$G$25,M249)&gt;0,0,1),0)</f>
        <v>0</v>
      </c>
      <c r="Y249" s="50">
        <f>IF(M249=Lists!$L$8,IF(COUNTIFS('Section 3'!$D$16:$D$25,F249,'Section 3'!$G$16:$G$25,Lists!$J$5)&gt;0,0,1),IF(M249=Lists!$L$10,IF(COUNTIFS('Section 3'!$D$16:$D$25,F249,'Section 3'!$G$16:$G$25,Lists!$J$6)&gt;0,0,1),IF(M249=Lists!$L$5,IF(COUNTIFS('Section 3'!$D$16:$D$25,F249,'Section 3'!$G$16:$G$25,Lists!$J$3)&gt;0,0,1),0)))</f>
        <v>0</v>
      </c>
      <c r="Z249" s="50">
        <f t="shared" si="20"/>
        <v>0</v>
      </c>
      <c r="AA249" s="44">
        <f t="shared" si="21"/>
        <v>0</v>
      </c>
      <c r="AB249" s="44">
        <f t="shared" si="22"/>
        <v>0</v>
      </c>
      <c r="AC249" s="26"/>
      <c r="AD249" s="26"/>
      <c r="AE249" s="26"/>
      <c r="AF249" s="26"/>
      <c r="AG249" s="26"/>
      <c r="AH249" s="26"/>
      <c r="AI249" s="26"/>
      <c r="AJ249" s="26"/>
      <c r="AK249" s="26"/>
      <c r="AL249" s="26"/>
      <c r="AM249" s="26"/>
      <c r="AN249" s="26"/>
      <c r="AO249" s="26"/>
      <c r="AP249" s="26"/>
    </row>
    <row r="250" spans="1:42" s="8" customFormat="1" x14ac:dyDescent="0.35">
      <c r="A250" s="44"/>
      <c r="B250" s="28"/>
      <c r="C250" s="155" t="str">
        <f>IF(F250=0,"",MAX($C$16:C249)+1)</f>
        <v/>
      </c>
      <c r="D250" s="46"/>
      <c r="E250" s="184"/>
      <c r="F250" s="185"/>
      <c r="G250" s="186"/>
      <c r="H250" s="185"/>
      <c r="I250" s="185"/>
      <c r="J250" s="185"/>
      <c r="K250" s="187" t="s">
        <v>369</v>
      </c>
      <c r="L250" s="185"/>
      <c r="M250" s="185"/>
      <c r="N250" s="167"/>
      <c r="O250" s="21"/>
      <c r="Q250" s="57" t="str">
        <f t="shared" ca="1" si="23"/>
        <v/>
      </c>
      <c r="S250" s="50" t="str">
        <f t="shared" si="24"/>
        <v>N</v>
      </c>
      <c r="T250" s="50">
        <f t="shared" ca="1" si="25"/>
        <v>0</v>
      </c>
      <c r="U250" s="50">
        <f>IF(C250="",0,IF(OR(D250=0,E250=0,F250=0,G250=0,H250=0,I250=0,K250=0,K250="",L250=0,M250=0,AND(OR(L250=Lists!$K$3,L250=Lists!$K$4),J250=0),AND(L250=Lists!$K$4,OR(M250=Lists!$M$5,M250=Lists!$M$6,M250=Lists!$M$7,M250=Lists!$M$8,M250=Lists!$M$10),N250=0)),1,0))</f>
        <v>0</v>
      </c>
      <c r="V250" s="50">
        <f>IF(AND(OR(M250=Lists!$M$9,L250&lt;&gt;Lists!$K$4),N250&lt;&gt;""),1,0)</f>
        <v>0</v>
      </c>
      <c r="W250" s="50">
        <f>IF(E250=0,0,IF(COUNTIF(Lists!$B$3:$B$203,E250)&gt;0,0,1))</f>
        <v>0</v>
      </c>
      <c r="X250" s="50">
        <f>IF(M250=Lists!$L$6,IF(COUNTIFS('Section 3'!$D$16:$D$25,F250,'Section 3'!$G$16:$G$25,M250)&gt;0,0,1),0)</f>
        <v>0</v>
      </c>
      <c r="Y250" s="50">
        <f>IF(M250=Lists!$L$8,IF(COUNTIFS('Section 3'!$D$16:$D$25,F250,'Section 3'!$G$16:$G$25,Lists!$J$5)&gt;0,0,1),IF(M250=Lists!$L$10,IF(COUNTIFS('Section 3'!$D$16:$D$25,F250,'Section 3'!$G$16:$G$25,Lists!$J$6)&gt;0,0,1),IF(M250=Lists!$L$5,IF(COUNTIFS('Section 3'!$D$16:$D$25,F250,'Section 3'!$G$16:$G$25,Lists!$J$3)&gt;0,0,1),0)))</f>
        <v>0</v>
      </c>
      <c r="Z250" s="50">
        <f t="shared" si="20"/>
        <v>0</v>
      </c>
      <c r="AA250" s="44">
        <f t="shared" si="21"/>
        <v>0</v>
      </c>
      <c r="AB250" s="44">
        <f t="shared" si="22"/>
        <v>0</v>
      </c>
      <c r="AC250" s="26"/>
      <c r="AD250" s="26"/>
      <c r="AE250" s="26"/>
      <c r="AF250" s="26"/>
      <c r="AG250" s="26"/>
      <c r="AH250" s="26"/>
      <c r="AI250" s="26"/>
      <c r="AJ250" s="26"/>
      <c r="AK250" s="26"/>
      <c r="AL250" s="26"/>
      <c r="AM250" s="26"/>
      <c r="AN250" s="26"/>
      <c r="AO250" s="26"/>
      <c r="AP250" s="26"/>
    </row>
    <row r="251" spans="1:42" s="8" customFormat="1" x14ac:dyDescent="0.35">
      <c r="A251" s="44"/>
      <c r="B251" s="28"/>
      <c r="C251" s="155" t="str">
        <f>IF(F251=0,"",MAX($C$16:C250)+1)</f>
        <v/>
      </c>
      <c r="D251" s="46"/>
      <c r="E251" s="184"/>
      <c r="F251" s="185"/>
      <c r="G251" s="186"/>
      <c r="H251" s="185"/>
      <c r="I251" s="185"/>
      <c r="J251" s="185"/>
      <c r="K251" s="187" t="s">
        <v>369</v>
      </c>
      <c r="L251" s="185"/>
      <c r="M251" s="185"/>
      <c r="N251" s="167"/>
      <c r="O251" s="21"/>
      <c r="Q251" s="57" t="str">
        <f t="shared" ca="1" si="23"/>
        <v/>
      </c>
      <c r="S251" s="50" t="str">
        <f t="shared" si="24"/>
        <v>N</v>
      </c>
      <c r="T251" s="50">
        <f t="shared" ca="1" si="25"/>
        <v>0</v>
      </c>
      <c r="U251" s="50">
        <f>IF(C251="",0,IF(OR(D251=0,E251=0,F251=0,G251=0,H251=0,I251=0,K251=0,K251="",L251=0,M251=0,AND(OR(L251=Lists!$K$3,L251=Lists!$K$4),J251=0),AND(L251=Lists!$K$4,OR(M251=Lists!$M$5,M251=Lists!$M$6,M251=Lists!$M$7,M251=Lists!$M$8,M251=Lists!$M$10),N251=0)),1,0))</f>
        <v>0</v>
      </c>
      <c r="V251" s="50">
        <f>IF(AND(OR(M251=Lists!$M$9,L251&lt;&gt;Lists!$K$4),N251&lt;&gt;""),1,0)</f>
        <v>0</v>
      </c>
      <c r="W251" s="50">
        <f>IF(E251=0,0,IF(COUNTIF(Lists!$B$3:$B$203,E251)&gt;0,0,1))</f>
        <v>0</v>
      </c>
      <c r="X251" s="50">
        <f>IF(M251=Lists!$L$6,IF(COUNTIFS('Section 3'!$D$16:$D$25,F251,'Section 3'!$G$16:$G$25,M251)&gt;0,0,1),0)</f>
        <v>0</v>
      </c>
      <c r="Y251" s="50">
        <f>IF(M251=Lists!$L$8,IF(COUNTIFS('Section 3'!$D$16:$D$25,F251,'Section 3'!$G$16:$G$25,Lists!$J$5)&gt;0,0,1),IF(M251=Lists!$L$10,IF(COUNTIFS('Section 3'!$D$16:$D$25,F251,'Section 3'!$G$16:$G$25,Lists!$J$6)&gt;0,0,1),IF(M251=Lists!$L$5,IF(COUNTIFS('Section 3'!$D$16:$D$25,F251,'Section 3'!$G$16:$G$25,Lists!$J$3)&gt;0,0,1),0)))</f>
        <v>0</v>
      </c>
      <c r="Z251" s="50">
        <f t="shared" si="20"/>
        <v>0</v>
      </c>
      <c r="AA251" s="44">
        <f t="shared" si="21"/>
        <v>0</v>
      </c>
      <c r="AB251" s="44">
        <f t="shared" si="22"/>
        <v>0</v>
      </c>
      <c r="AC251" s="26"/>
      <c r="AD251" s="26"/>
      <c r="AE251" s="26"/>
      <c r="AF251" s="26"/>
      <c r="AG251" s="26"/>
      <c r="AH251" s="26"/>
      <c r="AI251" s="26"/>
      <c r="AJ251" s="26"/>
      <c r="AK251" s="26"/>
      <c r="AL251" s="26"/>
      <c r="AM251" s="26"/>
      <c r="AN251" s="26"/>
      <c r="AO251" s="26"/>
      <c r="AP251" s="26"/>
    </row>
    <row r="252" spans="1:42" s="8" customFormat="1" x14ac:dyDescent="0.35">
      <c r="A252" s="44"/>
      <c r="B252" s="28"/>
      <c r="C252" s="155" t="str">
        <f>IF(F252=0,"",MAX($C$16:C251)+1)</f>
        <v/>
      </c>
      <c r="D252" s="46"/>
      <c r="E252" s="184"/>
      <c r="F252" s="185"/>
      <c r="G252" s="186"/>
      <c r="H252" s="185"/>
      <c r="I252" s="185"/>
      <c r="J252" s="185"/>
      <c r="K252" s="187" t="s">
        <v>369</v>
      </c>
      <c r="L252" s="185"/>
      <c r="M252" s="185"/>
      <c r="N252" s="167"/>
      <c r="O252" s="21"/>
      <c r="Q252" s="57" t="str">
        <f t="shared" ca="1" si="23"/>
        <v/>
      </c>
      <c r="S252" s="50" t="str">
        <f t="shared" si="24"/>
        <v>N</v>
      </c>
      <c r="T252" s="50">
        <f t="shared" ca="1" si="25"/>
        <v>0</v>
      </c>
      <c r="U252" s="50">
        <f>IF(C252="",0,IF(OR(D252=0,E252=0,F252=0,G252=0,H252=0,I252=0,K252=0,K252="",L252=0,M252=0,AND(OR(L252=Lists!$K$3,L252=Lists!$K$4),J252=0),AND(L252=Lists!$K$4,OR(M252=Lists!$M$5,M252=Lists!$M$6,M252=Lists!$M$7,M252=Lists!$M$8,M252=Lists!$M$10),N252=0)),1,0))</f>
        <v>0</v>
      </c>
      <c r="V252" s="50">
        <f>IF(AND(OR(M252=Lists!$M$9,L252&lt;&gt;Lists!$K$4),N252&lt;&gt;""),1,0)</f>
        <v>0</v>
      </c>
      <c r="W252" s="50">
        <f>IF(E252=0,0,IF(COUNTIF(Lists!$B$3:$B$203,E252)&gt;0,0,1))</f>
        <v>0</v>
      </c>
      <c r="X252" s="50">
        <f>IF(M252=Lists!$L$6,IF(COUNTIFS('Section 3'!$D$16:$D$25,F252,'Section 3'!$G$16:$G$25,M252)&gt;0,0,1),0)</f>
        <v>0</v>
      </c>
      <c r="Y252" s="50">
        <f>IF(M252=Lists!$L$8,IF(COUNTIFS('Section 3'!$D$16:$D$25,F252,'Section 3'!$G$16:$G$25,Lists!$J$5)&gt;0,0,1),IF(M252=Lists!$L$10,IF(COUNTIFS('Section 3'!$D$16:$D$25,F252,'Section 3'!$G$16:$G$25,Lists!$J$6)&gt;0,0,1),IF(M252=Lists!$L$5,IF(COUNTIFS('Section 3'!$D$16:$D$25,F252,'Section 3'!$G$16:$G$25,Lists!$J$3)&gt;0,0,1),0)))</f>
        <v>0</v>
      </c>
      <c r="Z252" s="50">
        <f t="shared" si="20"/>
        <v>0</v>
      </c>
      <c r="AA252" s="44">
        <f t="shared" si="21"/>
        <v>0</v>
      </c>
      <c r="AB252" s="44">
        <f t="shared" si="22"/>
        <v>0</v>
      </c>
      <c r="AC252" s="26"/>
      <c r="AD252" s="26"/>
      <c r="AE252" s="26"/>
      <c r="AF252" s="26"/>
      <c r="AG252" s="26"/>
      <c r="AH252" s="26"/>
      <c r="AI252" s="26"/>
      <c r="AJ252" s="26"/>
      <c r="AK252" s="26"/>
      <c r="AL252" s="26"/>
      <c r="AM252" s="26"/>
      <c r="AN252" s="26"/>
      <c r="AO252" s="26"/>
      <c r="AP252" s="26"/>
    </row>
    <row r="253" spans="1:42" s="8" customFormat="1" x14ac:dyDescent="0.35">
      <c r="A253" s="44"/>
      <c r="B253" s="28"/>
      <c r="C253" s="155" t="str">
        <f>IF(F253=0,"",MAX($C$16:C252)+1)</f>
        <v/>
      </c>
      <c r="D253" s="46"/>
      <c r="E253" s="184"/>
      <c r="F253" s="185"/>
      <c r="G253" s="186"/>
      <c r="H253" s="185"/>
      <c r="I253" s="185"/>
      <c r="J253" s="185"/>
      <c r="K253" s="187" t="s">
        <v>369</v>
      </c>
      <c r="L253" s="185"/>
      <c r="M253" s="185"/>
      <c r="N253" s="167"/>
      <c r="O253" s="21"/>
      <c r="Q253" s="57" t="str">
        <f t="shared" ca="1" si="23"/>
        <v/>
      </c>
      <c r="S253" s="50" t="str">
        <f t="shared" si="24"/>
        <v>N</v>
      </c>
      <c r="T253" s="50">
        <f t="shared" ca="1" si="25"/>
        <v>0</v>
      </c>
      <c r="U253" s="50">
        <f>IF(C253="",0,IF(OR(D253=0,E253=0,F253=0,G253=0,H253=0,I253=0,K253=0,K253="",L253=0,M253=0,AND(OR(L253=Lists!$K$3,L253=Lists!$K$4),J253=0),AND(L253=Lists!$K$4,OR(M253=Lists!$M$5,M253=Lists!$M$6,M253=Lists!$M$7,M253=Lists!$M$8,M253=Lists!$M$10),N253=0)),1,0))</f>
        <v>0</v>
      </c>
      <c r="V253" s="50">
        <f>IF(AND(OR(M253=Lists!$M$9,L253&lt;&gt;Lists!$K$4),N253&lt;&gt;""),1,0)</f>
        <v>0</v>
      </c>
      <c r="W253" s="50">
        <f>IF(E253=0,0,IF(COUNTIF(Lists!$B$3:$B$203,E253)&gt;0,0,1))</f>
        <v>0</v>
      </c>
      <c r="X253" s="50">
        <f>IF(M253=Lists!$L$6,IF(COUNTIFS('Section 3'!$D$16:$D$25,F253,'Section 3'!$G$16:$G$25,M253)&gt;0,0,1),0)</f>
        <v>0</v>
      </c>
      <c r="Y253" s="50">
        <f>IF(M253=Lists!$L$8,IF(COUNTIFS('Section 3'!$D$16:$D$25,F253,'Section 3'!$G$16:$G$25,Lists!$J$5)&gt;0,0,1),IF(M253=Lists!$L$10,IF(COUNTIFS('Section 3'!$D$16:$D$25,F253,'Section 3'!$G$16:$G$25,Lists!$J$6)&gt;0,0,1),IF(M253=Lists!$L$5,IF(COUNTIFS('Section 3'!$D$16:$D$25,F253,'Section 3'!$G$16:$G$25,Lists!$J$3)&gt;0,0,1),0)))</f>
        <v>0</v>
      </c>
      <c r="Z253" s="50">
        <f t="shared" si="20"/>
        <v>0</v>
      </c>
      <c r="AA253" s="44">
        <f t="shared" si="21"/>
        <v>0</v>
      </c>
      <c r="AB253" s="44">
        <f t="shared" si="22"/>
        <v>0</v>
      </c>
      <c r="AC253" s="26"/>
      <c r="AD253" s="26"/>
      <c r="AE253" s="26"/>
      <c r="AF253" s="26"/>
      <c r="AG253" s="26"/>
      <c r="AH253" s="26"/>
      <c r="AI253" s="26"/>
      <c r="AJ253" s="26"/>
      <c r="AK253" s="26"/>
      <c r="AL253" s="26"/>
      <c r="AM253" s="26"/>
      <c r="AN253" s="26"/>
      <c r="AO253" s="26"/>
      <c r="AP253" s="26"/>
    </row>
    <row r="254" spans="1:42" s="8" customFormat="1" x14ac:dyDescent="0.35">
      <c r="A254" s="44"/>
      <c r="B254" s="28"/>
      <c r="C254" s="155" t="str">
        <f>IF(F254=0,"",MAX($C$16:C253)+1)</f>
        <v/>
      </c>
      <c r="D254" s="46"/>
      <c r="E254" s="184"/>
      <c r="F254" s="185"/>
      <c r="G254" s="186"/>
      <c r="H254" s="185"/>
      <c r="I254" s="185"/>
      <c r="J254" s="185"/>
      <c r="K254" s="187" t="s">
        <v>369</v>
      </c>
      <c r="L254" s="185"/>
      <c r="M254" s="185"/>
      <c r="N254" s="167"/>
      <c r="O254" s="21"/>
      <c r="Q254" s="57" t="str">
        <f t="shared" ca="1" si="23"/>
        <v/>
      </c>
      <c r="S254" s="50" t="str">
        <f t="shared" si="24"/>
        <v>N</v>
      </c>
      <c r="T254" s="50">
        <f t="shared" ca="1" si="25"/>
        <v>0</v>
      </c>
      <c r="U254" s="50">
        <f>IF(C254="",0,IF(OR(D254=0,E254=0,F254=0,G254=0,H254=0,I254=0,K254=0,K254="",L254=0,M254=0,AND(OR(L254=Lists!$K$3,L254=Lists!$K$4),J254=0),AND(L254=Lists!$K$4,OR(M254=Lists!$M$5,M254=Lists!$M$6,M254=Lists!$M$7,M254=Lists!$M$8,M254=Lists!$M$10),N254=0)),1,0))</f>
        <v>0</v>
      </c>
      <c r="V254" s="50">
        <f>IF(AND(OR(M254=Lists!$M$9,L254&lt;&gt;Lists!$K$4),N254&lt;&gt;""),1,0)</f>
        <v>0</v>
      </c>
      <c r="W254" s="50">
        <f>IF(E254=0,0,IF(COUNTIF(Lists!$B$3:$B$203,E254)&gt;0,0,1))</f>
        <v>0</v>
      </c>
      <c r="X254" s="50">
        <f>IF(M254=Lists!$L$6,IF(COUNTIFS('Section 3'!$D$16:$D$25,F254,'Section 3'!$G$16:$G$25,M254)&gt;0,0,1),0)</f>
        <v>0</v>
      </c>
      <c r="Y254" s="50">
        <f>IF(M254=Lists!$L$8,IF(COUNTIFS('Section 3'!$D$16:$D$25,F254,'Section 3'!$G$16:$G$25,Lists!$J$5)&gt;0,0,1),IF(M254=Lists!$L$10,IF(COUNTIFS('Section 3'!$D$16:$D$25,F254,'Section 3'!$G$16:$G$25,Lists!$J$6)&gt;0,0,1),IF(M254=Lists!$L$5,IF(COUNTIFS('Section 3'!$D$16:$D$25,F254,'Section 3'!$G$16:$G$25,Lists!$J$3)&gt;0,0,1),0)))</f>
        <v>0</v>
      </c>
      <c r="Z254" s="50">
        <f t="shared" si="20"/>
        <v>0</v>
      </c>
      <c r="AA254" s="44">
        <f t="shared" si="21"/>
        <v>0</v>
      </c>
      <c r="AB254" s="44">
        <f t="shared" si="22"/>
        <v>0</v>
      </c>
      <c r="AC254" s="26"/>
      <c r="AD254" s="26"/>
      <c r="AE254" s="26"/>
      <c r="AF254" s="26"/>
      <c r="AG254" s="26"/>
      <c r="AH254" s="26"/>
      <c r="AI254" s="26"/>
      <c r="AJ254" s="26"/>
      <c r="AK254" s="26"/>
      <c r="AL254" s="26"/>
      <c r="AM254" s="26"/>
      <c r="AN254" s="26"/>
      <c r="AO254" s="26"/>
      <c r="AP254" s="26"/>
    </row>
    <row r="255" spans="1:42" s="8" customFormat="1" x14ac:dyDescent="0.35">
      <c r="A255" s="44"/>
      <c r="B255" s="28"/>
      <c r="C255" s="155" t="str">
        <f>IF(F255=0,"",MAX($C$16:C254)+1)</f>
        <v/>
      </c>
      <c r="D255" s="46"/>
      <c r="E255" s="184"/>
      <c r="F255" s="185"/>
      <c r="G255" s="186"/>
      <c r="H255" s="185"/>
      <c r="I255" s="185"/>
      <c r="J255" s="185"/>
      <c r="K255" s="187" t="s">
        <v>369</v>
      </c>
      <c r="L255" s="185"/>
      <c r="M255" s="185"/>
      <c r="N255" s="167"/>
      <c r="O255" s="21"/>
      <c r="Q255" s="57" t="str">
        <f t="shared" ca="1" si="23"/>
        <v/>
      </c>
      <c r="S255" s="50" t="str">
        <f t="shared" si="24"/>
        <v>N</v>
      </c>
      <c r="T255" s="50">
        <f t="shared" ca="1" si="25"/>
        <v>0</v>
      </c>
      <c r="U255" s="50">
        <f>IF(C255="",0,IF(OR(D255=0,E255=0,F255=0,G255=0,H255=0,I255=0,K255=0,K255="",L255=0,M255=0,AND(OR(L255=Lists!$K$3,L255=Lists!$K$4),J255=0),AND(L255=Lists!$K$4,OR(M255=Lists!$M$5,M255=Lists!$M$6,M255=Lists!$M$7,M255=Lists!$M$8,M255=Lists!$M$10),N255=0)),1,0))</f>
        <v>0</v>
      </c>
      <c r="V255" s="50">
        <f>IF(AND(OR(M255=Lists!$M$9,L255&lt;&gt;Lists!$K$4),N255&lt;&gt;""),1,0)</f>
        <v>0</v>
      </c>
      <c r="W255" s="50">
        <f>IF(E255=0,0,IF(COUNTIF(Lists!$B$3:$B$203,E255)&gt;0,0,1))</f>
        <v>0</v>
      </c>
      <c r="X255" s="50">
        <f>IF(M255=Lists!$L$6,IF(COUNTIFS('Section 3'!$D$16:$D$25,F255,'Section 3'!$G$16:$G$25,M255)&gt;0,0,1),0)</f>
        <v>0</v>
      </c>
      <c r="Y255" s="50">
        <f>IF(M255=Lists!$L$8,IF(COUNTIFS('Section 3'!$D$16:$D$25,F255,'Section 3'!$G$16:$G$25,Lists!$J$5)&gt;0,0,1),IF(M255=Lists!$L$10,IF(COUNTIFS('Section 3'!$D$16:$D$25,F255,'Section 3'!$G$16:$G$25,Lists!$J$6)&gt;0,0,1),IF(M255=Lists!$L$5,IF(COUNTIFS('Section 3'!$D$16:$D$25,F255,'Section 3'!$G$16:$G$25,Lists!$J$3)&gt;0,0,1),0)))</f>
        <v>0</v>
      </c>
      <c r="Z255" s="50">
        <f t="shared" si="20"/>
        <v>0</v>
      </c>
      <c r="AA255" s="44">
        <f t="shared" si="21"/>
        <v>0</v>
      </c>
      <c r="AB255" s="44">
        <f t="shared" si="22"/>
        <v>0</v>
      </c>
      <c r="AC255" s="26"/>
      <c r="AD255" s="26"/>
      <c r="AE255" s="26"/>
      <c r="AF255" s="26"/>
      <c r="AG255" s="26"/>
      <c r="AH255" s="26"/>
      <c r="AI255" s="26"/>
      <c r="AJ255" s="26"/>
      <c r="AK255" s="26"/>
      <c r="AL255" s="26"/>
      <c r="AM255" s="26"/>
      <c r="AN255" s="26"/>
      <c r="AO255" s="26"/>
      <c r="AP255" s="26"/>
    </row>
    <row r="256" spans="1:42" s="8" customFormat="1" x14ac:dyDescent="0.35">
      <c r="A256" s="44"/>
      <c r="B256" s="28"/>
      <c r="C256" s="155" t="str">
        <f>IF(F256=0,"",MAX($C$16:C255)+1)</f>
        <v/>
      </c>
      <c r="D256" s="46"/>
      <c r="E256" s="184"/>
      <c r="F256" s="185"/>
      <c r="G256" s="186"/>
      <c r="H256" s="185"/>
      <c r="I256" s="185"/>
      <c r="J256" s="185"/>
      <c r="K256" s="187" t="s">
        <v>369</v>
      </c>
      <c r="L256" s="185"/>
      <c r="M256" s="185"/>
      <c r="N256" s="167"/>
      <c r="O256" s="21"/>
      <c r="Q256" s="57" t="str">
        <f t="shared" ca="1" si="23"/>
        <v/>
      </c>
      <c r="S256" s="50" t="str">
        <f t="shared" si="24"/>
        <v>N</v>
      </c>
      <c r="T256" s="50">
        <f t="shared" ca="1" si="25"/>
        <v>0</v>
      </c>
      <c r="U256" s="50">
        <f>IF(C256="",0,IF(OR(D256=0,E256=0,F256=0,G256=0,H256=0,I256=0,K256=0,K256="",L256=0,M256=0,AND(OR(L256=Lists!$K$3,L256=Lists!$K$4),J256=0),AND(L256=Lists!$K$4,OR(M256=Lists!$M$5,M256=Lists!$M$6,M256=Lists!$M$7,M256=Lists!$M$8,M256=Lists!$M$10),N256=0)),1,0))</f>
        <v>0</v>
      </c>
      <c r="V256" s="50">
        <f>IF(AND(OR(M256=Lists!$M$9,L256&lt;&gt;Lists!$K$4),N256&lt;&gt;""),1,0)</f>
        <v>0</v>
      </c>
      <c r="W256" s="50">
        <f>IF(E256=0,0,IF(COUNTIF(Lists!$B$3:$B$203,E256)&gt;0,0,1))</f>
        <v>0</v>
      </c>
      <c r="X256" s="50">
        <f>IF(M256=Lists!$L$6,IF(COUNTIFS('Section 3'!$D$16:$D$25,F256,'Section 3'!$G$16:$G$25,M256)&gt;0,0,1),0)</f>
        <v>0</v>
      </c>
      <c r="Y256" s="50">
        <f>IF(M256=Lists!$L$8,IF(COUNTIFS('Section 3'!$D$16:$D$25,F256,'Section 3'!$G$16:$G$25,Lists!$J$5)&gt;0,0,1),IF(M256=Lists!$L$10,IF(COUNTIFS('Section 3'!$D$16:$D$25,F256,'Section 3'!$G$16:$G$25,Lists!$J$6)&gt;0,0,1),IF(M256=Lists!$L$5,IF(COUNTIFS('Section 3'!$D$16:$D$25,F256,'Section 3'!$G$16:$G$25,Lists!$J$3)&gt;0,0,1),0)))</f>
        <v>0</v>
      </c>
      <c r="Z256" s="50">
        <f t="shared" si="20"/>
        <v>0</v>
      </c>
      <c r="AA256" s="44">
        <f t="shared" si="21"/>
        <v>0</v>
      </c>
      <c r="AB256" s="44">
        <f t="shared" si="22"/>
        <v>0</v>
      </c>
      <c r="AC256" s="26"/>
      <c r="AD256" s="26"/>
      <c r="AE256" s="26"/>
      <c r="AF256" s="26"/>
      <c r="AG256" s="26"/>
      <c r="AH256" s="26"/>
      <c r="AI256" s="26"/>
      <c r="AJ256" s="26"/>
      <c r="AK256" s="26"/>
      <c r="AL256" s="26"/>
      <c r="AM256" s="26"/>
      <c r="AN256" s="26"/>
      <c r="AO256" s="26"/>
      <c r="AP256" s="26"/>
    </row>
    <row r="257" spans="1:42" s="8" customFormat="1" x14ac:dyDescent="0.35">
      <c r="A257" s="44"/>
      <c r="B257" s="28"/>
      <c r="C257" s="155" t="str">
        <f>IF(F257=0,"",MAX($C$16:C256)+1)</f>
        <v/>
      </c>
      <c r="D257" s="46"/>
      <c r="E257" s="184"/>
      <c r="F257" s="185"/>
      <c r="G257" s="186"/>
      <c r="H257" s="185"/>
      <c r="I257" s="185"/>
      <c r="J257" s="185"/>
      <c r="K257" s="187" t="s">
        <v>369</v>
      </c>
      <c r="L257" s="185"/>
      <c r="M257" s="185"/>
      <c r="N257" s="167"/>
      <c r="O257" s="21"/>
      <c r="Q257" s="57" t="str">
        <f t="shared" ca="1" si="23"/>
        <v/>
      </c>
      <c r="S257" s="50" t="str">
        <f t="shared" si="24"/>
        <v>N</v>
      </c>
      <c r="T257" s="50">
        <f t="shared" ca="1" si="25"/>
        <v>0</v>
      </c>
      <c r="U257" s="50">
        <f>IF(C257="",0,IF(OR(D257=0,E257=0,F257=0,G257=0,H257=0,I257=0,K257=0,K257="",L257=0,M257=0,AND(OR(L257=Lists!$K$3,L257=Lists!$K$4),J257=0),AND(L257=Lists!$K$4,OR(M257=Lists!$M$5,M257=Lists!$M$6,M257=Lists!$M$7,M257=Lists!$M$8,M257=Lists!$M$10),N257=0)),1,0))</f>
        <v>0</v>
      </c>
      <c r="V257" s="50">
        <f>IF(AND(OR(M257=Lists!$M$9,L257&lt;&gt;Lists!$K$4),N257&lt;&gt;""),1,0)</f>
        <v>0</v>
      </c>
      <c r="W257" s="50">
        <f>IF(E257=0,0,IF(COUNTIF(Lists!$B$3:$B$203,E257)&gt;0,0,1))</f>
        <v>0</v>
      </c>
      <c r="X257" s="50">
        <f>IF(M257=Lists!$L$6,IF(COUNTIFS('Section 3'!$D$16:$D$25,F257,'Section 3'!$G$16:$G$25,M257)&gt;0,0,1),0)</f>
        <v>0</v>
      </c>
      <c r="Y257" s="50">
        <f>IF(M257=Lists!$L$8,IF(COUNTIFS('Section 3'!$D$16:$D$25,F257,'Section 3'!$G$16:$G$25,Lists!$J$5)&gt;0,0,1),IF(M257=Lists!$L$10,IF(COUNTIFS('Section 3'!$D$16:$D$25,F257,'Section 3'!$G$16:$G$25,Lists!$J$6)&gt;0,0,1),IF(M257=Lists!$L$5,IF(COUNTIFS('Section 3'!$D$16:$D$25,F257,'Section 3'!$G$16:$G$25,Lists!$J$3)&gt;0,0,1),0)))</f>
        <v>0</v>
      </c>
      <c r="Z257" s="50">
        <f t="shared" si="20"/>
        <v>0</v>
      </c>
      <c r="AA257" s="44">
        <f t="shared" si="21"/>
        <v>0</v>
      </c>
      <c r="AB257" s="44">
        <f t="shared" si="22"/>
        <v>0</v>
      </c>
      <c r="AC257" s="26"/>
      <c r="AD257" s="26"/>
      <c r="AE257" s="26"/>
      <c r="AF257" s="26"/>
      <c r="AG257" s="26"/>
      <c r="AH257" s="26"/>
      <c r="AI257" s="26"/>
      <c r="AJ257" s="26"/>
      <c r="AK257" s="26"/>
      <c r="AL257" s="26"/>
      <c r="AM257" s="26"/>
      <c r="AN257" s="26"/>
      <c r="AO257" s="26"/>
      <c r="AP257" s="26"/>
    </row>
    <row r="258" spans="1:42" s="8" customFormat="1" x14ac:dyDescent="0.35">
      <c r="A258" s="44"/>
      <c r="B258" s="28"/>
      <c r="C258" s="155" t="str">
        <f>IF(F258=0,"",MAX($C$16:C257)+1)</f>
        <v/>
      </c>
      <c r="D258" s="46"/>
      <c r="E258" s="184"/>
      <c r="F258" s="185"/>
      <c r="G258" s="186"/>
      <c r="H258" s="185"/>
      <c r="I258" s="185"/>
      <c r="J258" s="185"/>
      <c r="K258" s="187" t="s">
        <v>369</v>
      </c>
      <c r="L258" s="185"/>
      <c r="M258" s="185"/>
      <c r="N258" s="167"/>
      <c r="O258" s="21"/>
      <c r="Q258" s="57" t="str">
        <f t="shared" ca="1" si="23"/>
        <v/>
      </c>
      <c r="S258" s="50" t="str">
        <f t="shared" si="24"/>
        <v>N</v>
      </c>
      <c r="T258" s="50">
        <f t="shared" ca="1" si="25"/>
        <v>0</v>
      </c>
      <c r="U258" s="50">
        <f>IF(C258="",0,IF(OR(D258=0,E258=0,F258=0,G258=0,H258=0,I258=0,K258=0,K258="",L258=0,M258=0,AND(OR(L258=Lists!$K$3,L258=Lists!$K$4),J258=0),AND(L258=Lists!$K$4,OR(M258=Lists!$M$5,M258=Lists!$M$6,M258=Lists!$M$7,M258=Lists!$M$8,M258=Lists!$M$10),N258=0)),1,0))</f>
        <v>0</v>
      </c>
      <c r="V258" s="50">
        <f>IF(AND(OR(M258=Lists!$M$9,L258&lt;&gt;Lists!$K$4),N258&lt;&gt;""),1,0)</f>
        <v>0</v>
      </c>
      <c r="W258" s="50">
        <f>IF(E258=0,0,IF(COUNTIF(Lists!$B$3:$B$203,E258)&gt;0,0,1))</f>
        <v>0</v>
      </c>
      <c r="X258" s="50">
        <f>IF(M258=Lists!$L$6,IF(COUNTIFS('Section 3'!$D$16:$D$25,F258,'Section 3'!$G$16:$G$25,M258)&gt;0,0,1),0)</f>
        <v>0</v>
      </c>
      <c r="Y258" s="50">
        <f>IF(M258=Lists!$L$8,IF(COUNTIFS('Section 3'!$D$16:$D$25,F258,'Section 3'!$G$16:$G$25,Lists!$J$5)&gt;0,0,1),IF(M258=Lists!$L$10,IF(COUNTIFS('Section 3'!$D$16:$D$25,F258,'Section 3'!$G$16:$G$25,Lists!$J$6)&gt;0,0,1),IF(M258=Lists!$L$5,IF(COUNTIFS('Section 3'!$D$16:$D$25,F258,'Section 3'!$G$16:$G$25,Lists!$J$3)&gt;0,0,1),0)))</f>
        <v>0</v>
      </c>
      <c r="Z258" s="50">
        <f t="shared" si="20"/>
        <v>0</v>
      </c>
      <c r="AA258" s="44">
        <f t="shared" si="21"/>
        <v>0</v>
      </c>
      <c r="AB258" s="44">
        <f t="shared" si="22"/>
        <v>0</v>
      </c>
      <c r="AC258" s="26"/>
      <c r="AD258" s="26"/>
      <c r="AE258" s="26"/>
      <c r="AF258" s="26"/>
      <c r="AG258" s="26"/>
      <c r="AH258" s="26"/>
      <c r="AI258" s="26"/>
      <c r="AJ258" s="26"/>
      <c r="AK258" s="26"/>
      <c r="AL258" s="26"/>
      <c r="AM258" s="26"/>
      <c r="AN258" s="26"/>
      <c r="AO258" s="26"/>
      <c r="AP258" s="26"/>
    </row>
    <row r="259" spans="1:42" s="8" customFormat="1" x14ac:dyDescent="0.35">
      <c r="A259" s="44"/>
      <c r="B259" s="28"/>
      <c r="C259" s="155" t="str">
        <f>IF(F259=0,"",MAX($C$16:C258)+1)</f>
        <v/>
      </c>
      <c r="D259" s="46"/>
      <c r="E259" s="184"/>
      <c r="F259" s="185"/>
      <c r="G259" s="186"/>
      <c r="H259" s="185"/>
      <c r="I259" s="185"/>
      <c r="J259" s="185"/>
      <c r="K259" s="187" t="s">
        <v>369</v>
      </c>
      <c r="L259" s="185"/>
      <c r="M259" s="185"/>
      <c r="N259" s="167"/>
      <c r="O259" s="21"/>
      <c r="Q259" s="57" t="str">
        <f t="shared" ca="1" si="23"/>
        <v/>
      </c>
      <c r="S259" s="50" t="str">
        <f t="shared" si="24"/>
        <v>N</v>
      </c>
      <c r="T259" s="50">
        <f t="shared" ca="1" si="25"/>
        <v>0</v>
      </c>
      <c r="U259" s="50">
        <f>IF(C259="",0,IF(OR(D259=0,E259=0,F259=0,G259=0,H259=0,I259=0,K259=0,K259="",L259=0,M259=0,AND(OR(L259=Lists!$K$3,L259=Lists!$K$4),J259=0),AND(L259=Lists!$K$4,OR(M259=Lists!$M$5,M259=Lists!$M$6,M259=Lists!$M$7,M259=Lists!$M$8,M259=Lists!$M$10),N259=0)),1,0))</f>
        <v>0</v>
      </c>
      <c r="V259" s="50">
        <f>IF(AND(OR(M259=Lists!$M$9,L259&lt;&gt;Lists!$K$4),N259&lt;&gt;""),1,0)</f>
        <v>0</v>
      </c>
      <c r="W259" s="50">
        <f>IF(E259=0,0,IF(COUNTIF(Lists!$B$3:$B$203,E259)&gt;0,0,1))</f>
        <v>0</v>
      </c>
      <c r="X259" s="50">
        <f>IF(M259=Lists!$L$6,IF(COUNTIFS('Section 3'!$D$16:$D$25,F259,'Section 3'!$G$16:$G$25,M259)&gt;0,0,1),0)</f>
        <v>0</v>
      </c>
      <c r="Y259" s="50">
        <f>IF(M259=Lists!$L$8,IF(COUNTIFS('Section 3'!$D$16:$D$25,F259,'Section 3'!$G$16:$G$25,Lists!$J$5)&gt;0,0,1),IF(M259=Lists!$L$10,IF(COUNTIFS('Section 3'!$D$16:$D$25,F259,'Section 3'!$G$16:$G$25,Lists!$J$6)&gt;0,0,1),IF(M259=Lists!$L$5,IF(COUNTIFS('Section 3'!$D$16:$D$25,F259,'Section 3'!$G$16:$G$25,Lists!$J$3)&gt;0,0,1),0)))</f>
        <v>0</v>
      </c>
      <c r="Z259" s="50">
        <f t="shared" si="20"/>
        <v>0</v>
      </c>
      <c r="AA259" s="44">
        <f t="shared" si="21"/>
        <v>0</v>
      </c>
      <c r="AB259" s="44">
        <f t="shared" si="22"/>
        <v>0</v>
      </c>
      <c r="AC259" s="26"/>
      <c r="AD259" s="26"/>
      <c r="AE259" s="26"/>
      <c r="AF259" s="26"/>
      <c r="AG259" s="26"/>
      <c r="AH259" s="26"/>
      <c r="AI259" s="26"/>
      <c r="AJ259" s="26"/>
      <c r="AK259" s="26"/>
      <c r="AL259" s="26"/>
      <c r="AM259" s="26"/>
      <c r="AN259" s="26"/>
      <c r="AO259" s="26"/>
      <c r="AP259" s="26"/>
    </row>
    <row r="260" spans="1:42" s="8" customFormat="1" x14ac:dyDescent="0.35">
      <c r="A260" s="44"/>
      <c r="B260" s="28"/>
      <c r="C260" s="155" t="str">
        <f>IF(F260=0,"",MAX($C$16:C259)+1)</f>
        <v/>
      </c>
      <c r="D260" s="46"/>
      <c r="E260" s="184"/>
      <c r="F260" s="185"/>
      <c r="G260" s="186"/>
      <c r="H260" s="185"/>
      <c r="I260" s="185"/>
      <c r="J260" s="185"/>
      <c r="K260" s="187" t="s">
        <v>369</v>
      </c>
      <c r="L260" s="185"/>
      <c r="M260" s="185"/>
      <c r="N260" s="167"/>
      <c r="O260" s="21"/>
      <c r="Q260" s="57" t="str">
        <f t="shared" ca="1" si="23"/>
        <v/>
      </c>
      <c r="S260" s="50" t="str">
        <f t="shared" si="24"/>
        <v>N</v>
      </c>
      <c r="T260" s="50">
        <f t="shared" ca="1" si="25"/>
        <v>0</v>
      </c>
      <c r="U260" s="50">
        <f>IF(C260="",0,IF(OR(D260=0,E260=0,F260=0,G260=0,H260=0,I260=0,K260=0,K260="",L260=0,M260=0,AND(OR(L260=Lists!$K$3,L260=Lists!$K$4),J260=0),AND(L260=Lists!$K$4,OR(M260=Lists!$M$5,M260=Lists!$M$6,M260=Lists!$M$7,M260=Lists!$M$8,M260=Lists!$M$10),N260=0)),1,0))</f>
        <v>0</v>
      </c>
      <c r="V260" s="50">
        <f>IF(AND(OR(M260=Lists!$M$9,L260&lt;&gt;Lists!$K$4),N260&lt;&gt;""),1,0)</f>
        <v>0</v>
      </c>
      <c r="W260" s="50">
        <f>IF(E260=0,0,IF(COUNTIF(Lists!$B$3:$B$203,E260)&gt;0,0,1))</f>
        <v>0</v>
      </c>
      <c r="X260" s="50">
        <f>IF(M260=Lists!$L$6,IF(COUNTIFS('Section 3'!$D$16:$D$25,F260,'Section 3'!$G$16:$G$25,M260)&gt;0,0,1),0)</f>
        <v>0</v>
      </c>
      <c r="Y260" s="50">
        <f>IF(M260=Lists!$L$8,IF(COUNTIFS('Section 3'!$D$16:$D$25,F260,'Section 3'!$G$16:$G$25,Lists!$J$5)&gt;0,0,1),IF(M260=Lists!$L$10,IF(COUNTIFS('Section 3'!$D$16:$D$25,F260,'Section 3'!$G$16:$G$25,Lists!$J$6)&gt;0,0,1),IF(M260=Lists!$L$5,IF(COUNTIFS('Section 3'!$D$16:$D$25,F260,'Section 3'!$G$16:$G$25,Lists!$J$3)&gt;0,0,1),0)))</f>
        <v>0</v>
      </c>
      <c r="Z260" s="50">
        <f t="shared" si="20"/>
        <v>0</v>
      </c>
      <c r="AA260" s="44">
        <f t="shared" si="21"/>
        <v>0</v>
      </c>
      <c r="AB260" s="44">
        <f t="shared" si="22"/>
        <v>0</v>
      </c>
      <c r="AC260" s="26"/>
      <c r="AD260" s="26"/>
      <c r="AE260" s="26"/>
      <c r="AF260" s="26"/>
      <c r="AG260" s="26"/>
      <c r="AH260" s="26"/>
      <c r="AI260" s="26"/>
      <c r="AJ260" s="26"/>
      <c r="AK260" s="26"/>
      <c r="AL260" s="26"/>
      <c r="AM260" s="26"/>
      <c r="AN260" s="26"/>
      <c r="AO260" s="26"/>
      <c r="AP260" s="26"/>
    </row>
    <row r="261" spans="1:42" s="8" customFormat="1" x14ac:dyDescent="0.35">
      <c r="A261" s="44"/>
      <c r="B261" s="28"/>
      <c r="C261" s="155" t="str">
        <f>IF(F261=0,"",MAX($C$16:C260)+1)</f>
        <v/>
      </c>
      <c r="D261" s="46"/>
      <c r="E261" s="184"/>
      <c r="F261" s="185"/>
      <c r="G261" s="186"/>
      <c r="H261" s="185"/>
      <c r="I261" s="185"/>
      <c r="J261" s="185"/>
      <c r="K261" s="187" t="s">
        <v>369</v>
      </c>
      <c r="L261" s="185"/>
      <c r="M261" s="185"/>
      <c r="N261" s="167"/>
      <c r="O261" s="21"/>
      <c r="Q261" s="57" t="str">
        <f t="shared" ca="1" si="23"/>
        <v/>
      </c>
      <c r="S261" s="50" t="str">
        <f t="shared" si="24"/>
        <v>N</v>
      </c>
      <c r="T261" s="50">
        <f t="shared" ca="1" si="25"/>
        <v>0</v>
      </c>
      <c r="U261" s="50">
        <f>IF(C261="",0,IF(OR(D261=0,E261=0,F261=0,G261=0,H261=0,I261=0,K261=0,K261="",L261=0,M261=0,AND(OR(L261=Lists!$K$3,L261=Lists!$K$4),J261=0),AND(L261=Lists!$K$4,OR(M261=Lists!$M$5,M261=Lists!$M$6,M261=Lists!$M$7,M261=Lists!$M$8,M261=Lists!$M$10),N261=0)),1,0))</f>
        <v>0</v>
      </c>
      <c r="V261" s="50">
        <f>IF(AND(OR(M261=Lists!$M$9,L261&lt;&gt;Lists!$K$4),N261&lt;&gt;""),1,0)</f>
        <v>0</v>
      </c>
      <c r="W261" s="50">
        <f>IF(E261=0,0,IF(COUNTIF(Lists!$B$3:$B$203,E261)&gt;0,0,1))</f>
        <v>0</v>
      </c>
      <c r="X261" s="50">
        <f>IF(M261=Lists!$L$6,IF(COUNTIFS('Section 3'!$D$16:$D$25,F261,'Section 3'!$G$16:$G$25,M261)&gt;0,0,1),0)</f>
        <v>0</v>
      </c>
      <c r="Y261" s="50">
        <f>IF(M261=Lists!$L$8,IF(COUNTIFS('Section 3'!$D$16:$D$25,F261,'Section 3'!$G$16:$G$25,Lists!$J$5)&gt;0,0,1),IF(M261=Lists!$L$10,IF(COUNTIFS('Section 3'!$D$16:$D$25,F261,'Section 3'!$G$16:$G$25,Lists!$J$6)&gt;0,0,1),IF(M261=Lists!$L$5,IF(COUNTIFS('Section 3'!$D$16:$D$25,F261,'Section 3'!$G$16:$G$25,Lists!$J$3)&gt;0,0,1),0)))</f>
        <v>0</v>
      </c>
      <c r="Z261" s="50">
        <f t="shared" si="20"/>
        <v>0</v>
      </c>
      <c r="AA261" s="44">
        <f t="shared" si="21"/>
        <v>0</v>
      </c>
      <c r="AB261" s="44">
        <f t="shared" si="22"/>
        <v>0</v>
      </c>
      <c r="AC261" s="26"/>
      <c r="AD261" s="26"/>
      <c r="AE261" s="26"/>
      <c r="AF261" s="26"/>
      <c r="AG261" s="26"/>
      <c r="AH261" s="26"/>
      <c r="AI261" s="26"/>
      <c r="AJ261" s="26"/>
      <c r="AK261" s="26"/>
      <c r="AL261" s="26"/>
      <c r="AM261" s="26"/>
      <c r="AN261" s="26"/>
      <c r="AO261" s="26"/>
      <c r="AP261" s="26"/>
    </row>
    <row r="262" spans="1:42" s="8" customFormat="1" x14ac:dyDescent="0.35">
      <c r="A262" s="44"/>
      <c r="B262" s="28"/>
      <c r="C262" s="155" t="str">
        <f>IF(F262=0,"",MAX($C$16:C261)+1)</f>
        <v/>
      </c>
      <c r="D262" s="46"/>
      <c r="E262" s="184"/>
      <c r="F262" s="185"/>
      <c r="G262" s="186"/>
      <c r="H262" s="185"/>
      <c r="I262" s="185"/>
      <c r="J262" s="185"/>
      <c r="K262" s="187" t="s">
        <v>369</v>
      </c>
      <c r="L262" s="185"/>
      <c r="M262" s="185"/>
      <c r="N262" s="167"/>
      <c r="O262" s="21"/>
      <c r="Q262" s="57" t="str">
        <f t="shared" ca="1" si="23"/>
        <v/>
      </c>
      <c r="S262" s="50" t="str">
        <f t="shared" si="24"/>
        <v>N</v>
      </c>
      <c r="T262" s="50">
        <f t="shared" ca="1" si="25"/>
        <v>0</v>
      </c>
      <c r="U262" s="50">
        <f>IF(C262="",0,IF(OR(D262=0,E262=0,F262=0,G262=0,H262=0,I262=0,K262=0,K262="",L262=0,M262=0,AND(OR(L262=Lists!$K$3,L262=Lists!$K$4),J262=0),AND(L262=Lists!$K$4,OR(M262=Lists!$M$5,M262=Lists!$M$6,M262=Lists!$M$7,M262=Lists!$M$8,M262=Lists!$M$10),N262=0)),1,0))</f>
        <v>0</v>
      </c>
      <c r="V262" s="50">
        <f>IF(AND(OR(M262=Lists!$M$9,L262&lt;&gt;Lists!$K$4),N262&lt;&gt;""),1,0)</f>
        <v>0</v>
      </c>
      <c r="W262" s="50">
        <f>IF(E262=0,0,IF(COUNTIF(Lists!$B$3:$B$203,E262)&gt;0,0,1))</f>
        <v>0</v>
      </c>
      <c r="X262" s="50">
        <f>IF(M262=Lists!$L$6,IF(COUNTIFS('Section 3'!$D$16:$D$25,F262,'Section 3'!$G$16:$G$25,M262)&gt;0,0,1),0)</f>
        <v>0</v>
      </c>
      <c r="Y262" s="50">
        <f>IF(M262=Lists!$L$8,IF(COUNTIFS('Section 3'!$D$16:$D$25,F262,'Section 3'!$G$16:$G$25,Lists!$J$5)&gt;0,0,1),IF(M262=Lists!$L$10,IF(COUNTIFS('Section 3'!$D$16:$D$25,F262,'Section 3'!$G$16:$G$25,Lists!$J$6)&gt;0,0,1),IF(M262=Lists!$L$5,IF(COUNTIFS('Section 3'!$D$16:$D$25,F262,'Section 3'!$G$16:$G$25,Lists!$J$3)&gt;0,0,1),0)))</f>
        <v>0</v>
      </c>
      <c r="Z262" s="50">
        <f t="shared" si="20"/>
        <v>0</v>
      </c>
      <c r="AA262" s="44">
        <f t="shared" si="21"/>
        <v>0</v>
      </c>
      <c r="AB262" s="44">
        <f t="shared" si="22"/>
        <v>0</v>
      </c>
      <c r="AC262" s="26"/>
      <c r="AD262" s="26"/>
      <c r="AE262" s="26"/>
      <c r="AF262" s="26"/>
      <c r="AG262" s="26"/>
      <c r="AH262" s="26"/>
      <c r="AI262" s="26"/>
      <c r="AJ262" s="26"/>
      <c r="AK262" s="26"/>
      <c r="AL262" s="26"/>
      <c r="AM262" s="26"/>
      <c r="AN262" s="26"/>
      <c r="AO262" s="26"/>
      <c r="AP262" s="26"/>
    </row>
    <row r="263" spans="1:42" s="8" customFormat="1" x14ac:dyDescent="0.35">
      <c r="A263" s="44"/>
      <c r="B263" s="28"/>
      <c r="C263" s="155" t="str">
        <f>IF(F263=0,"",MAX($C$16:C262)+1)</f>
        <v/>
      </c>
      <c r="D263" s="46"/>
      <c r="E263" s="184"/>
      <c r="F263" s="185"/>
      <c r="G263" s="186"/>
      <c r="H263" s="185"/>
      <c r="I263" s="185"/>
      <c r="J263" s="185"/>
      <c r="K263" s="187" t="s">
        <v>369</v>
      </c>
      <c r="L263" s="185"/>
      <c r="M263" s="185"/>
      <c r="N263" s="167"/>
      <c r="O263" s="21"/>
      <c r="Q263" s="57" t="str">
        <f t="shared" ca="1" si="23"/>
        <v/>
      </c>
      <c r="S263" s="50" t="str">
        <f t="shared" si="24"/>
        <v>N</v>
      </c>
      <c r="T263" s="50">
        <f t="shared" ca="1" si="25"/>
        <v>0</v>
      </c>
      <c r="U263" s="50">
        <f>IF(C263="",0,IF(OR(D263=0,E263=0,F263=0,G263=0,H263=0,I263=0,K263=0,K263="",L263=0,M263=0,AND(OR(L263=Lists!$K$3,L263=Lists!$K$4),J263=0),AND(L263=Lists!$K$4,OR(M263=Lists!$M$5,M263=Lists!$M$6,M263=Lists!$M$7,M263=Lists!$M$8,M263=Lists!$M$10),N263=0)),1,0))</f>
        <v>0</v>
      </c>
      <c r="V263" s="50">
        <f>IF(AND(OR(M263=Lists!$M$9,L263&lt;&gt;Lists!$K$4),N263&lt;&gt;""),1,0)</f>
        <v>0</v>
      </c>
      <c r="W263" s="50">
        <f>IF(E263=0,0,IF(COUNTIF(Lists!$B$3:$B$203,E263)&gt;0,0,1))</f>
        <v>0</v>
      </c>
      <c r="X263" s="50">
        <f>IF(M263=Lists!$L$6,IF(COUNTIFS('Section 3'!$D$16:$D$25,F263,'Section 3'!$G$16:$G$25,M263)&gt;0,0,1),0)</f>
        <v>0</v>
      </c>
      <c r="Y263" s="50">
        <f>IF(M263=Lists!$L$8,IF(COUNTIFS('Section 3'!$D$16:$D$25,F263,'Section 3'!$G$16:$G$25,Lists!$J$5)&gt;0,0,1),IF(M263=Lists!$L$10,IF(COUNTIFS('Section 3'!$D$16:$D$25,F263,'Section 3'!$G$16:$G$25,Lists!$J$6)&gt;0,0,1),IF(M263=Lists!$L$5,IF(COUNTIFS('Section 3'!$D$16:$D$25,F263,'Section 3'!$G$16:$G$25,Lists!$J$3)&gt;0,0,1),0)))</f>
        <v>0</v>
      </c>
      <c r="Z263" s="50">
        <f t="shared" si="20"/>
        <v>0</v>
      </c>
      <c r="AA263" s="44">
        <f t="shared" si="21"/>
        <v>0</v>
      </c>
      <c r="AB263" s="44">
        <f t="shared" si="22"/>
        <v>0</v>
      </c>
      <c r="AC263" s="26"/>
      <c r="AD263" s="26"/>
      <c r="AE263" s="26"/>
      <c r="AF263" s="26"/>
      <c r="AG263" s="26"/>
      <c r="AH263" s="26"/>
      <c r="AI263" s="26"/>
      <c r="AJ263" s="26"/>
      <c r="AK263" s="26"/>
      <c r="AL263" s="26"/>
      <c r="AM263" s="26"/>
      <c r="AN263" s="26"/>
      <c r="AO263" s="26"/>
      <c r="AP263" s="26"/>
    </row>
    <row r="264" spans="1:42" s="8" customFormat="1" x14ac:dyDescent="0.35">
      <c r="A264" s="44"/>
      <c r="B264" s="28"/>
      <c r="C264" s="155" t="str">
        <f>IF(F264=0,"",MAX($C$16:C263)+1)</f>
        <v/>
      </c>
      <c r="D264" s="46"/>
      <c r="E264" s="184"/>
      <c r="F264" s="185"/>
      <c r="G264" s="186"/>
      <c r="H264" s="185"/>
      <c r="I264" s="185"/>
      <c r="J264" s="185"/>
      <c r="K264" s="187" t="s">
        <v>369</v>
      </c>
      <c r="L264" s="185"/>
      <c r="M264" s="185"/>
      <c r="N264" s="167"/>
      <c r="O264" s="21"/>
      <c r="Q264" s="57" t="str">
        <f t="shared" ca="1" si="23"/>
        <v/>
      </c>
      <c r="S264" s="50" t="str">
        <f t="shared" si="24"/>
        <v>N</v>
      </c>
      <c r="T264" s="50">
        <f t="shared" ca="1" si="25"/>
        <v>0</v>
      </c>
      <c r="U264" s="50">
        <f>IF(C264="",0,IF(OR(D264=0,E264=0,F264=0,G264=0,H264=0,I264=0,K264=0,K264="",L264=0,M264=0,AND(OR(L264=Lists!$K$3,L264=Lists!$K$4),J264=0),AND(L264=Lists!$K$4,OR(M264=Lists!$M$5,M264=Lists!$M$6,M264=Lists!$M$7,M264=Lists!$M$8,M264=Lists!$M$10),N264=0)),1,0))</f>
        <v>0</v>
      </c>
      <c r="V264" s="50">
        <f>IF(AND(OR(M264=Lists!$M$9,L264&lt;&gt;Lists!$K$4),N264&lt;&gt;""),1,0)</f>
        <v>0</v>
      </c>
      <c r="W264" s="50">
        <f>IF(E264=0,0,IF(COUNTIF(Lists!$B$3:$B$203,E264)&gt;0,0,1))</f>
        <v>0</v>
      </c>
      <c r="X264" s="50">
        <f>IF(M264=Lists!$L$6,IF(COUNTIFS('Section 3'!$D$16:$D$25,F264,'Section 3'!$G$16:$G$25,M264)&gt;0,0,1),0)</f>
        <v>0</v>
      </c>
      <c r="Y264" s="50">
        <f>IF(M264=Lists!$L$8,IF(COUNTIFS('Section 3'!$D$16:$D$25,F264,'Section 3'!$G$16:$G$25,Lists!$J$5)&gt;0,0,1),IF(M264=Lists!$L$10,IF(COUNTIFS('Section 3'!$D$16:$D$25,F264,'Section 3'!$G$16:$G$25,Lists!$J$6)&gt;0,0,1),IF(M264=Lists!$L$5,IF(COUNTIFS('Section 3'!$D$16:$D$25,F264,'Section 3'!$G$16:$G$25,Lists!$J$3)&gt;0,0,1),0)))</f>
        <v>0</v>
      </c>
      <c r="Z264" s="50">
        <f t="shared" si="20"/>
        <v>0</v>
      </c>
      <c r="AA264" s="44">
        <f t="shared" si="21"/>
        <v>0</v>
      </c>
      <c r="AB264" s="44">
        <f t="shared" si="22"/>
        <v>0</v>
      </c>
      <c r="AC264" s="26"/>
      <c r="AD264" s="26"/>
      <c r="AE264" s="26"/>
      <c r="AF264" s="26"/>
      <c r="AG264" s="26"/>
      <c r="AH264" s="26"/>
      <c r="AI264" s="26"/>
      <c r="AJ264" s="26"/>
      <c r="AK264" s="26"/>
      <c r="AL264" s="26"/>
      <c r="AM264" s="26"/>
      <c r="AN264" s="26"/>
      <c r="AO264" s="26"/>
      <c r="AP264" s="26"/>
    </row>
    <row r="265" spans="1:42" s="8" customFormat="1" x14ac:dyDescent="0.35">
      <c r="A265" s="44"/>
      <c r="B265" s="28"/>
      <c r="C265" s="155" t="str">
        <f>IF(F265=0,"",MAX($C$16:C264)+1)</f>
        <v/>
      </c>
      <c r="D265" s="46"/>
      <c r="E265" s="184"/>
      <c r="F265" s="185"/>
      <c r="G265" s="186"/>
      <c r="H265" s="185"/>
      <c r="I265" s="185"/>
      <c r="J265" s="185"/>
      <c r="K265" s="187" t="s">
        <v>369</v>
      </c>
      <c r="L265" s="185"/>
      <c r="M265" s="185"/>
      <c r="N265" s="167"/>
      <c r="O265" s="21"/>
      <c r="Q265" s="57" t="str">
        <f t="shared" ca="1" si="23"/>
        <v/>
      </c>
      <c r="S265" s="50" t="str">
        <f t="shared" si="24"/>
        <v>N</v>
      </c>
      <c r="T265" s="50">
        <f t="shared" ca="1" si="25"/>
        <v>0</v>
      </c>
      <c r="U265" s="50">
        <f>IF(C265="",0,IF(OR(D265=0,E265=0,F265=0,G265=0,H265=0,I265=0,K265=0,K265="",L265=0,M265=0,AND(OR(L265=Lists!$K$3,L265=Lists!$K$4),J265=0),AND(L265=Lists!$K$4,OR(M265=Lists!$M$5,M265=Lists!$M$6,M265=Lists!$M$7,M265=Lists!$M$8,M265=Lists!$M$10),N265=0)),1,0))</f>
        <v>0</v>
      </c>
      <c r="V265" s="50">
        <f>IF(AND(OR(M265=Lists!$M$9,L265&lt;&gt;Lists!$K$4),N265&lt;&gt;""),1,0)</f>
        <v>0</v>
      </c>
      <c r="W265" s="50">
        <f>IF(E265=0,0,IF(COUNTIF(Lists!$B$3:$B$203,E265)&gt;0,0,1))</f>
        <v>0</v>
      </c>
      <c r="X265" s="50">
        <f>IF(M265=Lists!$L$6,IF(COUNTIFS('Section 3'!$D$16:$D$25,F265,'Section 3'!$G$16:$G$25,M265)&gt;0,0,1),0)</f>
        <v>0</v>
      </c>
      <c r="Y265" s="50">
        <f>IF(M265=Lists!$L$8,IF(COUNTIFS('Section 3'!$D$16:$D$25,F265,'Section 3'!$G$16:$G$25,Lists!$J$5)&gt;0,0,1),IF(M265=Lists!$L$10,IF(COUNTIFS('Section 3'!$D$16:$D$25,F265,'Section 3'!$G$16:$G$25,Lists!$J$6)&gt;0,0,1),IF(M265=Lists!$L$5,IF(COUNTIFS('Section 3'!$D$16:$D$25,F265,'Section 3'!$G$16:$G$25,Lists!$J$3)&gt;0,0,1),0)))</f>
        <v>0</v>
      </c>
      <c r="Z265" s="50">
        <f t="shared" si="20"/>
        <v>0</v>
      </c>
      <c r="AA265" s="44">
        <f t="shared" si="21"/>
        <v>0</v>
      </c>
      <c r="AB265" s="44">
        <f t="shared" si="22"/>
        <v>0</v>
      </c>
      <c r="AC265" s="26"/>
      <c r="AD265" s="26"/>
      <c r="AE265" s="26"/>
      <c r="AF265" s="26"/>
      <c r="AG265" s="26"/>
      <c r="AH265" s="26"/>
      <c r="AI265" s="26"/>
      <c r="AJ265" s="26"/>
      <c r="AK265" s="26"/>
      <c r="AL265" s="26"/>
      <c r="AM265" s="26"/>
      <c r="AN265" s="26"/>
      <c r="AO265" s="26"/>
      <c r="AP265" s="26"/>
    </row>
    <row r="266" spans="1:42" s="8" customFormat="1" x14ac:dyDescent="0.35">
      <c r="A266" s="44"/>
      <c r="B266" s="28"/>
      <c r="C266" s="155" t="str">
        <f>IF(F266=0,"",MAX($C$16:C265)+1)</f>
        <v/>
      </c>
      <c r="D266" s="46"/>
      <c r="E266" s="184"/>
      <c r="F266" s="185"/>
      <c r="G266" s="186"/>
      <c r="H266" s="185"/>
      <c r="I266" s="185"/>
      <c r="J266" s="185"/>
      <c r="K266" s="187" t="s">
        <v>369</v>
      </c>
      <c r="L266" s="185"/>
      <c r="M266" s="185"/>
      <c r="N266" s="167"/>
      <c r="O266" s="21"/>
      <c r="Q266" s="57" t="str">
        <f t="shared" ca="1" si="23"/>
        <v/>
      </c>
      <c r="S266" s="50" t="str">
        <f t="shared" si="24"/>
        <v>N</v>
      </c>
      <c r="T266" s="50">
        <f t="shared" ca="1" si="25"/>
        <v>0</v>
      </c>
      <c r="U266" s="50">
        <f>IF(C266="",0,IF(OR(D266=0,E266=0,F266=0,G266=0,H266=0,I266=0,K266=0,K266="",L266=0,M266=0,AND(OR(L266=Lists!$K$3,L266=Lists!$K$4),J266=0),AND(L266=Lists!$K$4,OR(M266=Lists!$M$5,M266=Lists!$M$6,M266=Lists!$M$7,M266=Lists!$M$8,M266=Lists!$M$10),N266=0)),1,0))</f>
        <v>0</v>
      </c>
      <c r="V266" s="50">
        <f>IF(AND(OR(M266=Lists!$M$9,L266&lt;&gt;Lists!$K$4),N266&lt;&gt;""),1,0)</f>
        <v>0</v>
      </c>
      <c r="W266" s="50">
        <f>IF(E266=0,0,IF(COUNTIF(Lists!$B$3:$B$203,E266)&gt;0,0,1))</f>
        <v>0</v>
      </c>
      <c r="X266" s="50">
        <f>IF(M266=Lists!$L$6,IF(COUNTIFS('Section 3'!$D$16:$D$25,F266,'Section 3'!$G$16:$G$25,M266)&gt;0,0,1),0)</f>
        <v>0</v>
      </c>
      <c r="Y266" s="50">
        <f>IF(M266=Lists!$L$8,IF(COUNTIFS('Section 3'!$D$16:$D$25,F266,'Section 3'!$G$16:$G$25,Lists!$J$5)&gt;0,0,1),IF(M266=Lists!$L$10,IF(COUNTIFS('Section 3'!$D$16:$D$25,F266,'Section 3'!$G$16:$G$25,Lists!$J$6)&gt;0,0,1),IF(M266=Lists!$L$5,IF(COUNTIFS('Section 3'!$D$16:$D$25,F266,'Section 3'!$G$16:$G$25,Lists!$J$3)&gt;0,0,1),0)))</f>
        <v>0</v>
      </c>
      <c r="Z266" s="50">
        <f t="shared" si="20"/>
        <v>0</v>
      </c>
      <c r="AA266" s="44">
        <f t="shared" si="21"/>
        <v>0</v>
      </c>
      <c r="AB266" s="44">
        <f t="shared" si="22"/>
        <v>0</v>
      </c>
      <c r="AC266" s="26"/>
      <c r="AD266" s="26"/>
      <c r="AE266" s="26"/>
      <c r="AF266" s="26"/>
      <c r="AG266" s="26"/>
      <c r="AH266" s="26"/>
      <c r="AI266" s="26"/>
      <c r="AJ266" s="26"/>
      <c r="AK266" s="26"/>
      <c r="AL266" s="26"/>
      <c r="AM266" s="26"/>
      <c r="AN266" s="26"/>
      <c r="AO266" s="26"/>
      <c r="AP266" s="26"/>
    </row>
    <row r="267" spans="1:42" s="8" customFormat="1" x14ac:dyDescent="0.35">
      <c r="A267" s="44"/>
      <c r="B267" s="28"/>
      <c r="C267" s="155" t="str">
        <f>IF(F267=0,"",MAX($C$16:C266)+1)</f>
        <v/>
      </c>
      <c r="D267" s="46"/>
      <c r="E267" s="184"/>
      <c r="F267" s="185"/>
      <c r="G267" s="186"/>
      <c r="H267" s="185"/>
      <c r="I267" s="185"/>
      <c r="J267" s="185"/>
      <c r="K267" s="187" t="s">
        <v>369</v>
      </c>
      <c r="L267" s="185"/>
      <c r="M267" s="185"/>
      <c r="N267" s="167"/>
      <c r="O267" s="21"/>
      <c r="Q267" s="57" t="str">
        <f t="shared" ca="1" si="23"/>
        <v/>
      </c>
      <c r="S267" s="50" t="str">
        <f t="shared" si="24"/>
        <v>N</v>
      </c>
      <c r="T267" s="50">
        <f t="shared" ca="1" si="25"/>
        <v>0</v>
      </c>
      <c r="U267" s="50">
        <f>IF(C267="",0,IF(OR(D267=0,E267=0,F267=0,G267=0,H267=0,I267=0,K267=0,K267="",L267=0,M267=0,AND(OR(L267=Lists!$K$3,L267=Lists!$K$4),J267=0),AND(L267=Lists!$K$4,OR(M267=Lists!$M$5,M267=Lists!$M$6,M267=Lists!$M$7,M267=Lists!$M$8,M267=Lists!$M$10),N267=0)),1,0))</f>
        <v>0</v>
      </c>
      <c r="V267" s="50">
        <f>IF(AND(OR(M267=Lists!$M$9,L267&lt;&gt;Lists!$K$4),N267&lt;&gt;""),1,0)</f>
        <v>0</v>
      </c>
      <c r="W267" s="50">
        <f>IF(E267=0,0,IF(COUNTIF(Lists!$B$3:$B$203,E267)&gt;0,0,1))</f>
        <v>0</v>
      </c>
      <c r="X267" s="50">
        <f>IF(M267=Lists!$L$6,IF(COUNTIFS('Section 3'!$D$16:$D$25,F267,'Section 3'!$G$16:$G$25,M267)&gt;0,0,1),0)</f>
        <v>0</v>
      </c>
      <c r="Y267" s="50">
        <f>IF(M267=Lists!$L$8,IF(COUNTIFS('Section 3'!$D$16:$D$25,F267,'Section 3'!$G$16:$G$25,Lists!$J$5)&gt;0,0,1),IF(M267=Lists!$L$10,IF(COUNTIFS('Section 3'!$D$16:$D$25,F267,'Section 3'!$G$16:$G$25,Lists!$J$6)&gt;0,0,1),IF(M267=Lists!$L$5,IF(COUNTIFS('Section 3'!$D$16:$D$25,F267,'Section 3'!$G$16:$G$25,Lists!$J$3)&gt;0,0,1),0)))</f>
        <v>0</v>
      </c>
      <c r="Z267" s="50">
        <f t="shared" si="20"/>
        <v>0</v>
      </c>
      <c r="AA267" s="44">
        <f t="shared" si="21"/>
        <v>0</v>
      </c>
      <c r="AB267" s="44">
        <f t="shared" si="22"/>
        <v>0</v>
      </c>
      <c r="AC267" s="26"/>
      <c r="AD267" s="26"/>
      <c r="AE267" s="26"/>
      <c r="AF267" s="26"/>
      <c r="AG267" s="26"/>
      <c r="AH267" s="26"/>
      <c r="AI267" s="26"/>
      <c r="AJ267" s="26"/>
      <c r="AK267" s="26"/>
      <c r="AL267" s="26"/>
      <c r="AM267" s="26"/>
      <c r="AN267" s="26"/>
      <c r="AO267" s="26"/>
      <c r="AP267" s="26"/>
    </row>
    <row r="268" spans="1:42" s="8" customFormat="1" x14ac:dyDescent="0.35">
      <c r="A268" s="44"/>
      <c r="B268" s="28"/>
      <c r="C268" s="155" t="str">
        <f>IF(F268=0,"",MAX($C$16:C267)+1)</f>
        <v/>
      </c>
      <c r="D268" s="46"/>
      <c r="E268" s="184"/>
      <c r="F268" s="185"/>
      <c r="G268" s="186"/>
      <c r="H268" s="185"/>
      <c r="I268" s="185"/>
      <c r="J268" s="185"/>
      <c r="K268" s="187" t="s">
        <v>369</v>
      </c>
      <c r="L268" s="185"/>
      <c r="M268" s="185"/>
      <c r="N268" s="167"/>
      <c r="O268" s="21"/>
      <c r="Q268" s="57" t="str">
        <f t="shared" ca="1" si="23"/>
        <v/>
      </c>
      <c r="S268" s="50" t="str">
        <f t="shared" si="24"/>
        <v>N</v>
      </c>
      <c r="T268" s="50">
        <f t="shared" ca="1" si="25"/>
        <v>0</v>
      </c>
      <c r="U268" s="50">
        <f>IF(C268="",0,IF(OR(D268=0,E268=0,F268=0,G268=0,H268=0,I268=0,K268=0,K268="",L268=0,M268=0,AND(OR(L268=Lists!$K$3,L268=Lists!$K$4),J268=0),AND(L268=Lists!$K$4,OR(M268=Lists!$M$5,M268=Lists!$M$6,M268=Lists!$M$7,M268=Lists!$M$8,M268=Lists!$M$10),N268=0)),1,0))</f>
        <v>0</v>
      </c>
      <c r="V268" s="50">
        <f>IF(AND(OR(M268=Lists!$M$9,L268&lt;&gt;Lists!$K$4),N268&lt;&gt;""),1,0)</f>
        <v>0</v>
      </c>
      <c r="W268" s="50">
        <f>IF(E268=0,0,IF(COUNTIF(Lists!$B$3:$B$203,E268)&gt;0,0,1))</f>
        <v>0</v>
      </c>
      <c r="X268" s="50">
        <f>IF(M268=Lists!$L$6,IF(COUNTIFS('Section 3'!$D$16:$D$25,F268,'Section 3'!$G$16:$G$25,M268)&gt;0,0,1),0)</f>
        <v>0</v>
      </c>
      <c r="Y268" s="50">
        <f>IF(M268=Lists!$L$8,IF(COUNTIFS('Section 3'!$D$16:$D$25,F268,'Section 3'!$G$16:$G$25,Lists!$J$5)&gt;0,0,1),IF(M268=Lists!$L$10,IF(COUNTIFS('Section 3'!$D$16:$D$25,F268,'Section 3'!$G$16:$G$25,Lists!$J$6)&gt;0,0,1),IF(M268=Lists!$L$5,IF(COUNTIFS('Section 3'!$D$16:$D$25,F268,'Section 3'!$G$16:$G$25,Lists!$J$3)&gt;0,0,1),0)))</f>
        <v>0</v>
      </c>
      <c r="Z268" s="50">
        <f t="shared" si="20"/>
        <v>0</v>
      </c>
      <c r="AA268" s="44">
        <f t="shared" si="21"/>
        <v>0</v>
      </c>
      <c r="AB268" s="44">
        <f t="shared" si="22"/>
        <v>0</v>
      </c>
      <c r="AC268" s="26"/>
      <c r="AD268" s="26"/>
      <c r="AE268" s="26"/>
      <c r="AF268" s="26"/>
      <c r="AG268" s="26"/>
      <c r="AH268" s="26"/>
      <c r="AI268" s="26"/>
      <c r="AJ268" s="26"/>
      <c r="AK268" s="26"/>
      <c r="AL268" s="26"/>
      <c r="AM268" s="26"/>
      <c r="AN268" s="26"/>
      <c r="AO268" s="26"/>
      <c r="AP268" s="26"/>
    </row>
    <row r="269" spans="1:42" s="8" customFormat="1" x14ac:dyDescent="0.35">
      <c r="A269" s="44"/>
      <c r="B269" s="28"/>
      <c r="C269" s="155" t="str">
        <f>IF(F269=0,"",MAX($C$16:C268)+1)</f>
        <v/>
      </c>
      <c r="D269" s="46"/>
      <c r="E269" s="184"/>
      <c r="F269" s="185"/>
      <c r="G269" s="186"/>
      <c r="H269" s="185"/>
      <c r="I269" s="185"/>
      <c r="J269" s="185"/>
      <c r="K269" s="187" t="s">
        <v>369</v>
      </c>
      <c r="L269" s="185"/>
      <c r="M269" s="185"/>
      <c r="N269" s="167"/>
      <c r="O269" s="21"/>
      <c r="Q269" s="57" t="str">
        <f t="shared" ca="1" si="23"/>
        <v/>
      </c>
      <c r="S269" s="50" t="str">
        <f t="shared" si="24"/>
        <v>N</v>
      </c>
      <c r="T269" s="50">
        <f t="shared" ca="1" si="25"/>
        <v>0</v>
      </c>
      <c r="U269" s="50">
        <f>IF(C269="",0,IF(OR(D269=0,E269=0,F269=0,G269=0,H269=0,I269=0,K269=0,K269="",L269=0,M269=0,AND(OR(L269=Lists!$K$3,L269=Lists!$K$4),J269=0),AND(L269=Lists!$K$4,OR(M269=Lists!$M$5,M269=Lists!$M$6,M269=Lists!$M$7,M269=Lists!$M$8,M269=Lists!$M$10),N269=0)),1,0))</f>
        <v>0</v>
      </c>
      <c r="V269" s="50">
        <f>IF(AND(OR(M269=Lists!$M$9,L269&lt;&gt;Lists!$K$4),N269&lt;&gt;""),1,0)</f>
        <v>0</v>
      </c>
      <c r="W269" s="50">
        <f>IF(E269=0,0,IF(COUNTIF(Lists!$B$3:$B$203,E269)&gt;0,0,1))</f>
        <v>0</v>
      </c>
      <c r="X269" s="50">
        <f>IF(M269=Lists!$L$6,IF(COUNTIFS('Section 3'!$D$16:$D$25,F269,'Section 3'!$G$16:$G$25,M269)&gt;0,0,1),0)</f>
        <v>0</v>
      </c>
      <c r="Y269" s="50">
        <f>IF(M269=Lists!$L$8,IF(COUNTIFS('Section 3'!$D$16:$D$25,F269,'Section 3'!$G$16:$G$25,Lists!$J$5)&gt;0,0,1),IF(M269=Lists!$L$10,IF(COUNTIFS('Section 3'!$D$16:$D$25,F269,'Section 3'!$G$16:$G$25,Lists!$J$6)&gt;0,0,1),IF(M269=Lists!$L$5,IF(COUNTIFS('Section 3'!$D$16:$D$25,F269,'Section 3'!$G$16:$G$25,Lists!$J$3)&gt;0,0,1),0)))</f>
        <v>0</v>
      </c>
      <c r="Z269" s="50">
        <f t="shared" si="20"/>
        <v>0</v>
      </c>
      <c r="AA269" s="44">
        <f t="shared" si="21"/>
        <v>0</v>
      </c>
      <c r="AB269" s="44">
        <f t="shared" si="22"/>
        <v>0</v>
      </c>
      <c r="AC269" s="26"/>
      <c r="AD269" s="26"/>
      <c r="AE269" s="26"/>
      <c r="AF269" s="26"/>
      <c r="AG269" s="26"/>
      <c r="AH269" s="26"/>
      <c r="AI269" s="26"/>
      <c r="AJ269" s="26"/>
      <c r="AK269" s="26"/>
      <c r="AL269" s="26"/>
      <c r="AM269" s="26"/>
      <c r="AN269" s="26"/>
      <c r="AO269" s="26"/>
      <c r="AP269" s="26"/>
    </row>
    <row r="270" spans="1:42" s="8" customFormat="1" x14ac:dyDescent="0.35">
      <c r="A270" s="44"/>
      <c r="B270" s="28"/>
      <c r="C270" s="155" t="str">
        <f>IF(F270=0,"",MAX($C$16:C269)+1)</f>
        <v/>
      </c>
      <c r="D270" s="46"/>
      <c r="E270" s="184"/>
      <c r="F270" s="185"/>
      <c r="G270" s="186"/>
      <c r="H270" s="185"/>
      <c r="I270" s="185"/>
      <c r="J270" s="185"/>
      <c r="K270" s="187" t="s">
        <v>369</v>
      </c>
      <c r="L270" s="185"/>
      <c r="M270" s="185"/>
      <c r="N270" s="167"/>
      <c r="O270" s="21"/>
      <c r="Q270" s="57" t="str">
        <f t="shared" ca="1" si="23"/>
        <v/>
      </c>
      <c r="S270" s="50" t="str">
        <f t="shared" si="24"/>
        <v>N</v>
      </c>
      <c r="T270" s="50">
        <f t="shared" ca="1" si="25"/>
        <v>0</v>
      </c>
      <c r="U270" s="50">
        <f>IF(C270="",0,IF(OR(D270=0,E270=0,F270=0,G270=0,H270=0,I270=0,K270=0,K270="",L270=0,M270=0,AND(OR(L270=Lists!$K$3,L270=Lists!$K$4),J270=0),AND(L270=Lists!$K$4,OR(M270=Lists!$M$5,M270=Lists!$M$6,M270=Lists!$M$7,M270=Lists!$M$8,M270=Lists!$M$10),N270=0)),1,0))</f>
        <v>0</v>
      </c>
      <c r="V270" s="50">
        <f>IF(AND(OR(M270=Lists!$M$9,L270&lt;&gt;Lists!$K$4),N270&lt;&gt;""),1,0)</f>
        <v>0</v>
      </c>
      <c r="W270" s="50">
        <f>IF(E270=0,0,IF(COUNTIF(Lists!$B$3:$B$203,E270)&gt;0,0,1))</f>
        <v>0</v>
      </c>
      <c r="X270" s="50">
        <f>IF(M270=Lists!$L$6,IF(COUNTIFS('Section 3'!$D$16:$D$25,F270,'Section 3'!$G$16:$G$25,M270)&gt;0,0,1),0)</f>
        <v>0</v>
      </c>
      <c r="Y270" s="50">
        <f>IF(M270=Lists!$L$8,IF(COUNTIFS('Section 3'!$D$16:$D$25,F270,'Section 3'!$G$16:$G$25,Lists!$J$5)&gt;0,0,1),IF(M270=Lists!$L$10,IF(COUNTIFS('Section 3'!$D$16:$D$25,F270,'Section 3'!$G$16:$G$25,Lists!$J$6)&gt;0,0,1),IF(M270=Lists!$L$5,IF(COUNTIFS('Section 3'!$D$16:$D$25,F270,'Section 3'!$G$16:$G$25,Lists!$J$3)&gt;0,0,1),0)))</f>
        <v>0</v>
      </c>
      <c r="Z270" s="50">
        <f t="shared" si="20"/>
        <v>0</v>
      </c>
      <c r="AA270" s="44">
        <f t="shared" si="21"/>
        <v>0</v>
      </c>
      <c r="AB270" s="44">
        <f t="shared" si="22"/>
        <v>0</v>
      </c>
      <c r="AC270" s="26"/>
      <c r="AD270" s="26"/>
      <c r="AE270" s="26"/>
      <c r="AF270" s="26"/>
      <c r="AG270" s="26"/>
      <c r="AH270" s="26"/>
      <c r="AI270" s="26"/>
      <c r="AJ270" s="26"/>
      <c r="AK270" s="26"/>
      <c r="AL270" s="26"/>
      <c r="AM270" s="26"/>
      <c r="AN270" s="26"/>
      <c r="AO270" s="26"/>
      <c r="AP270" s="26"/>
    </row>
    <row r="271" spans="1:42" s="8" customFormat="1" x14ac:dyDescent="0.35">
      <c r="A271" s="44"/>
      <c r="B271" s="28"/>
      <c r="C271" s="155" t="str">
        <f>IF(F271=0,"",MAX($C$16:C270)+1)</f>
        <v/>
      </c>
      <c r="D271" s="46"/>
      <c r="E271" s="184"/>
      <c r="F271" s="185"/>
      <c r="G271" s="186"/>
      <c r="H271" s="185"/>
      <c r="I271" s="185"/>
      <c r="J271" s="185"/>
      <c r="K271" s="187" t="s">
        <v>369</v>
      </c>
      <c r="L271" s="185"/>
      <c r="M271" s="185"/>
      <c r="N271" s="167"/>
      <c r="O271" s="21"/>
      <c r="Q271" s="57" t="str">
        <f t="shared" ca="1" si="23"/>
        <v/>
      </c>
      <c r="S271" s="50" t="str">
        <f t="shared" si="24"/>
        <v>N</v>
      </c>
      <c r="T271" s="50">
        <f t="shared" ca="1" si="25"/>
        <v>0</v>
      </c>
      <c r="U271" s="50">
        <f>IF(C271="",0,IF(OR(D271=0,E271=0,F271=0,G271=0,H271=0,I271=0,K271=0,K271="",L271=0,M271=0,AND(OR(L271=Lists!$K$3,L271=Lists!$K$4),J271=0),AND(L271=Lists!$K$4,OR(M271=Lists!$M$5,M271=Lists!$M$6,M271=Lists!$M$7,M271=Lists!$M$8,M271=Lists!$M$10),N271=0)),1,0))</f>
        <v>0</v>
      </c>
      <c r="V271" s="50">
        <f>IF(AND(OR(M271=Lists!$M$9,L271&lt;&gt;Lists!$K$4),N271&lt;&gt;""),1,0)</f>
        <v>0</v>
      </c>
      <c r="W271" s="50">
        <f>IF(E271=0,0,IF(COUNTIF(Lists!$B$3:$B$203,E271)&gt;0,0,1))</f>
        <v>0</v>
      </c>
      <c r="X271" s="50">
        <f>IF(M271=Lists!$L$6,IF(COUNTIFS('Section 3'!$D$16:$D$25,F271,'Section 3'!$G$16:$G$25,M271)&gt;0,0,1),0)</f>
        <v>0</v>
      </c>
      <c r="Y271" s="50">
        <f>IF(M271=Lists!$L$8,IF(COUNTIFS('Section 3'!$D$16:$D$25,F271,'Section 3'!$G$16:$G$25,Lists!$J$5)&gt;0,0,1),IF(M271=Lists!$L$10,IF(COUNTIFS('Section 3'!$D$16:$D$25,F271,'Section 3'!$G$16:$G$25,Lists!$J$6)&gt;0,0,1),IF(M271=Lists!$L$5,IF(COUNTIFS('Section 3'!$D$16:$D$25,F271,'Section 3'!$G$16:$G$25,Lists!$J$3)&gt;0,0,1),0)))</f>
        <v>0</v>
      </c>
      <c r="Z271" s="50">
        <f t="shared" si="20"/>
        <v>0</v>
      </c>
      <c r="AA271" s="44">
        <f t="shared" si="21"/>
        <v>0</v>
      </c>
      <c r="AB271" s="44">
        <f t="shared" si="22"/>
        <v>0</v>
      </c>
      <c r="AC271" s="26"/>
      <c r="AD271" s="26"/>
      <c r="AE271" s="26"/>
      <c r="AF271" s="26"/>
      <c r="AG271" s="26"/>
      <c r="AH271" s="26"/>
      <c r="AI271" s="26"/>
      <c r="AJ271" s="26"/>
      <c r="AK271" s="26"/>
      <c r="AL271" s="26"/>
      <c r="AM271" s="26"/>
      <c r="AN271" s="26"/>
      <c r="AO271" s="26"/>
      <c r="AP271" s="26"/>
    </row>
    <row r="272" spans="1:42" s="8" customFormat="1" x14ac:dyDescent="0.35">
      <c r="A272" s="44"/>
      <c r="B272" s="28"/>
      <c r="C272" s="155" t="str">
        <f>IF(F272=0,"",MAX($C$16:C271)+1)</f>
        <v/>
      </c>
      <c r="D272" s="46"/>
      <c r="E272" s="184"/>
      <c r="F272" s="185"/>
      <c r="G272" s="186"/>
      <c r="H272" s="185"/>
      <c r="I272" s="185"/>
      <c r="J272" s="185"/>
      <c r="K272" s="187" t="s">
        <v>369</v>
      </c>
      <c r="L272" s="185"/>
      <c r="M272" s="185"/>
      <c r="N272" s="167"/>
      <c r="O272" s="21"/>
      <c r="Q272" s="57" t="str">
        <f t="shared" ca="1" si="23"/>
        <v/>
      </c>
      <c r="S272" s="50" t="str">
        <f t="shared" si="24"/>
        <v>N</v>
      </c>
      <c r="T272" s="50">
        <f t="shared" ca="1" si="25"/>
        <v>0</v>
      </c>
      <c r="U272" s="50">
        <f>IF(C272="",0,IF(OR(D272=0,E272=0,F272=0,G272=0,H272=0,I272=0,K272=0,K272="",L272=0,M272=0,AND(OR(L272=Lists!$K$3,L272=Lists!$K$4),J272=0),AND(L272=Lists!$K$4,OR(M272=Lists!$M$5,M272=Lists!$M$6,M272=Lists!$M$7,M272=Lists!$M$8,M272=Lists!$M$10),N272=0)),1,0))</f>
        <v>0</v>
      </c>
      <c r="V272" s="50">
        <f>IF(AND(OR(M272=Lists!$M$9,L272&lt;&gt;Lists!$K$4),N272&lt;&gt;""),1,0)</f>
        <v>0</v>
      </c>
      <c r="W272" s="50">
        <f>IF(E272=0,0,IF(COUNTIF(Lists!$B$3:$B$203,E272)&gt;0,0,1))</f>
        <v>0</v>
      </c>
      <c r="X272" s="50">
        <f>IF(M272=Lists!$L$6,IF(COUNTIFS('Section 3'!$D$16:$D$25,F272,'Section 3'!$G$16:$G$25,M272)&gt;0,0,1),0)</f>
        <v>0</v>
      </c>
      <c r="Y272" s="50">
        <f>IF(M272=Lists!$L$8,IF(COUNTIFS('Section 3'!$D$16:$D$25,F272,'Section 3'!$G$16:$G$25,Lists!$J$5)&gt;0,0,1),IF(M272=Lists!$L$10,IF(COUNTIFS('Section 3'!$D$16:$D$25,F272,'Section 3'!$G$16:$G$25,Lists!$J$6)&gt;0,0,1),IF(M272=Lists!$L$5,IF(COUNTIFS('Section 3'!$D$16:$D$25,F272,'Section 3'!$G$16:$G$25,Lists!$J$3)&gt;0,0,1),0)))</f>
        <v>0</v>
      </c>
      <c r="Z272" s="50">
        <f t="shared" ref="Z272:Z335" si="26">IF(F272=0,0,IF(COUNTIF(ClassIChemicals,F272)&gt;0,0,1))</f>
        <v>0</v>
      </c>
      <c r="AA272" s="44">
        <f t="shared" ref="AA272:AA335" si="27">IF(L272=0,0,IF(COUNTIF(TransactionType,L272)&gt;0,0,1))</f>
        <v>0</v>
      </c>
      <c r="AB272" s="44">
        <f t="shared" ref="AB272:AB335" si="28">IF(M272=0,0,IF(OR(COUNTIF(NewIntendedUses,M272)&gt;0,COUNTIF(UsedIntendedUses,M272)&gt;0,COUNTIF(HeelsIntendedUses,M272)&gt;0),0,1))</f>
        <v>0</v>
      </c>
      <c r="AC272" s="26"/>
      <c r="AD272" s="26"/>
      <c r="AE272" s="26"/>
      <c r="AF272" s="26"/>
      <c r="AG272" s="26"/>
      <c r="AH272" s="26"/>
      <c r="AI272" s="26"/>
      <c r="AJ272" s="26"/>
      <c r="AK272" s="26"/>
      <c r="AL272" s="26"/>
      <c r="AM272" s="26"/>
      <c r="AN272" s="26"/>
      <c r="AO272" s="26"/>
      <c r="AP272" s="26"/>
    </row>
    <row r="273" spans="1:42" s="8" customFormat="1" x14ac:dyDescent="0.35">
      <c r="A273" s="44"/>
      <c r="B273" s="28"/>
      <c r="C273" s="155" t="str">
        <f>IF(F273=0,"",MAX($C$16:C272)+1)</f>
        <v/>
      </c>
      <c r="D273" s="46"/>
      <c r="E273" s="184"/>
      <c r="F273" s="185"/>
      <c r="G273" s="186"/>
      <c r="H273" s="185"/>
      <c r="I273" s="185"/>
      <c r="J273" s="185"/>
      <c r="K273" s="187" t="s">
        <v>369</v>
      </c>
      <c r="L273" s="185"/>
      <c r="M273" s="185"/>
      <c r="N273" s="167"/>
      <c r="O273" s="21"/>
      <c r="Q273" s="57" t="str">
        <f t="shared" ref="Q273:Q336" ca="1" si="29">IF(SUM(T273:W273,Z273:AB273)&gt;0,"ROW INCOMPLETE OR INVALID DATA ENTERED; ENTER/EDIT DATA IN REQUIRED FIELDS","")</f>
        <v/>
      </c>
      <c r="S273" s="50" t="str">
        <f t="shared" ref="S273:S336" si="30">IF(C273="","N","Y")</f>
        <v>N</v>
      </c>
      <c r="T273" s="50">
        <f t="shared" ref="T273:T336" ca="1" si="31">IF(OR(D273=0,AND(D273&gt;=StartDate,D273&lt;=EndDate)),0,1)</f>
        <v>0</v>
      </c>
      <c r="U273" s="50">
        <f>IF(C273="",0,IF(OR(D273=0,E273=0,F273=0,G273=0,H273=0,I273=0,K273=0,K273="",L273=0,M273=0,AND(OR(L273=Lists!$K$3,L273=Lists!$K$4),J273=0),AND(L273=Lists!$K$4,OR(M273=Lists!$M$5,M273=Lists!$M$6,M273=Lists!$M$7,M273=Lists!$M$8,M273=Lists!$M$10),N273=0)),1,0))</f>
        <v>0</v>
      </c>
      <c r="V273" s="50">
        <f>IF(AND(OR(M273=Lists!$M$9,L273&lt;&gt;Lists!$K$4),N273&lt;&gt;""),1,0)</f>
        <v>0</v>
      </c>
      <c r="W273" s="50">
        <f>IF(E273=0,0,IF(COUNTIF(Lists!$B$3:$B$203,E273)&gt;0,0,1))</f>
        <v>0</v>
      </c>
      <c r="X273" s="50">
        <f>IF(M273=Lists!$L$6,IF(COUNTIFS('Section 3'!$D$16:$D$25,F273,'Section 3'!$G$16:$G$25,M273)&gt;0,0,1),0)</f>
        <v>0</v>
      </c>
      <c r="Y273" s="50">
        <f>IF(M273=Lists!$L$8,IF(COUNTIFS('Section 3'!$D$16:$D$25,F273,'Section 3'!$G$16:$G$25,Lists!$J$5)&gt;0,0,1),IF(M273=Lists!$L$10,IF(COUNTIFS('Section 3'!$D$16:$D$25,F273,'Section 3'!$G$16:$G$25,Lists!$J$6)&gt;0,0,1),IF(M273=Lists!$L$5,IF(COUNTIFS('Section 3'!$D$16:$D$25,F273,'Section 3'!$G$16:$G$25,Lists!$J$3)&gt;0,0,1),0)))</f>
        <v>0</v>
      </c>
      <c r="Z273" s="50">
        <f t="shared" si="26"/>
        <v>0</v>
      </c>
      <c r="AA273" s="44">
        <f t="shared" si="27"/>
        <v>0</v>
      </c>
      <c r="AB273" s="44">
        <f t="shared" si="28"/>
        <v>0</v>
      </c>
      <c r="AC273" s="26"/>
      <c r="AD273" s="26"/>
      <c r="AE273" s="26"/>
      <c r="AF273" s="26"/>
      <c r="AG273" s="26"/>
      <c r="AH273" s="26"/>
      <c r="AI273" s="26"/>
      <c r="AJ273" s="26"/>
      <c r="AK273" s="26"/>
      <c r="AL273" s="26"/>
      <c r="AM273" s="26"/>
      <c r="AN273" s="26"/>
      <c r="AO273" s="26"/>
      <c r="AP273" s="26"/>
    </row>
    <row r="274" spans="1:42" s="8" customFormat="1" x14ac:dyDescent="0.35">
      <c r="A274" s="44"/>
      <c r="B274" s="28"/>
      <c r="C274" s="155" t="str">
        <f>IF(F274=0,"",MAX($C$16:C273)+1)</f>
        <v/>
      </c>
      <c r="D274" s="46"/>
      <c r="E274" s="184"/>
      <c r="F274" s="185"/>
      <c r="G274" s="186"/>
      <c r="H274" s="185"/>
      <c r="I274" s="185"/>
      <c r="J274" s="185"/>
      <c r="K274" s="187" t="s">
        <v>369</v>
      </c>
      <c r="L274" s="185"/>
      <c r="M274" s="185"/>
      <c r="N274" s="167"/>
      <c r="O274" s="21"/>
      <c r="Q274" s="57" t="str">
        <f t="shared" ca="1" si="29"/>
        <v/>
      </c>
      <c r="S274" s="50" t="str">
        <f t="shared" si="30"/>
        <v>N</v>
      </c>
      <c r="T274" s="50">
        <f t="shared" ca="1" si="31"/>
        <v>0</v>
      </c>
      <c r="U274" s="50">
        <f>IF(C274="",0,IF(OR(D274=0,E274=0,F274=0,G274=0,H274=0,I274=0,K274=0,K274="",L274=0,M274=0,AND(OR(L274=Lists!$K$3,L274=Lists!$K$4),J274=0),AND(L274=Lists!$K$4,OR(M274=Lists!$M$5,M274=Lists!$M$6,M274=Lists!$M$7,M274=Lists!$M$8,M274=Lists!$M$10),N274=0)),1,0))</f>
        <v>0</v>
      </c>
      <c r="V274" s="50">
        <f>IF(AND(OR(M274=Lists!$M$9,L274&lt;&gt;Lists!$K$4),N274&lt;&gt;""),1,0)</f>
        <v>0</v>
      </c>
      <c r="W274" s="50">
        <f>IF(E274=0,0,IF(COUNTIF(Lists!$B$3:$B$203,E274)&gt;0,0,1))</f>
        <v>0</v>
      </c>
      <c r="X274" s="50">
        <f>IF(M274=Lists!$L$6,IF(COUNTIFS('Section 3'!$D$16:$D$25,F274,'Section 3'!$G$16:$G$25,M274)&gt;0,0,1),0)</f>
        <v>0</v>
      </c>
      <c r="Y274" s="50">
        <f>IF(M274=Lists!$L$8,IF(COUNTIFS('Section 3'!$D$16:$D$25,F274,'Section 3'!$G$16:$G$25,Lists!$J$5)&gt;0,0,1),IF(M274=Lists!$L$10,IF(COUNTIFS('Section 3'!$D$16:$D$25,F274,'Section 3'!$G$16:$G$25,Lists!$J$6)&gt;0,0,1),IF(M274=Lists!$L$5,IF(COUNTIFS('Section 3'!$D$16:$D$25,F274,'Section 3'!$G$16:$G$25,Lists!$J$3)&gt;0,0,1),0)))</f>
        <v>0</v>
      </c>
      <c r="Z274" s="50">
        <f t="shared" si="26"/>
        <v>0</v>
      </c>
      <c r="AA274" s="44">
        <f t="shared" si="27"/>
        <v>0</v>
      </c>
      <c r="AB274" s="44">
        <f t="shared" si="28"/>
        <v>0</v>
      </c>
      <c r="AC274" s="26"/>
      <c r="AD274" s="26"/>
      <c r="AE274" s="26"/>
      <c r="AF274" s="26"/>
      <c r="AG274" s="26"/>
      <c r="AH274" s="26"/>
      <c r="AI274" s="26"/>
      <c r="AJ274" s="26"/>
      <c r="AK274" s="26"/>
      <c r="AL274" s="26"/>
      <c r="AM274" s="26"/>
      <c r="AN274" s="26"/>
      <c r="AO274" s="26"/>
      <c r="AP274" s="26"/>
    </row>
    <row r="275" spans="1:42" s="8" customFormat="1" x14ac:dyDescent="0.35">
      <c r="A275" s="44"/>
      <c r="B275" s="28"/>
      <c r="C275" s="155" t="str">
        <f>IF(F275=0,"",MAX($C$16:C274)+1)</f>
        <v/>
      </c>
      <c r="D275" s="46"/>
      <c r="E275" s="184"/>
      <c r="F275" s="185"/>
      <c r="G275" s="186"/>
      <c r="H275" s="185"/>
      <c r="I275" s="185"/>
      <c r="J275" s="185"/>
      <c r="K275" s="187" t="s">
        <v>369</v>
      </c>
      <c r="L275" s="185"/>
      <c r="M275" s="185"/>
      <c r="N275" s="167"/>
      <c r="O275" s="21"/>
      <c r="Q275" s="57" t="str">
        <f t="shared" ca="1" si="29"/>
        <v/>
      </c>
      <c r="S275" s="50" t="str">
        <f t="shared" si="30"/>
        <v>N</v>
      </c>
      <c r="T275" s="50">
        <f t="shared" ca="1" si="31"/>
        <v>0</v>
      </c>
      <c r="U275" s="50">
        <f>IF(C275="",0,IF(OR(D275=0,E275=0,F275=0,G275=0,H275=0,I275=0,K275=0,K275="",L275=0,M275=0,AND(OR(L275=Lists!$K$3,L275=Lists!$K$4),J275=0),AND(L275=Lists!$K$4,OR(M275=Lists!$M$5,M275=Lists!$M$6,M275=Lists!$M$7,M275=Lists!$M$8,M275=Lists!$M$10),N275=0)),1,0))</f>
        <v>0</v>
      </c>
      <c r="V275" s="50">
        <f>IF(AND(OR(M275=Lists!$M$9,L275&lt;&gt;Lists!$K$4),N275&lt;&gt;""),1,0)</f>
        <v>0</v>
      </c>
      <c r="W275" s="50">
        <f>IF(E275=0,0,IF(COUNTIF(Lists!$B$3:$B$203,E275)&gt;0,0,1))</f>
        <v>0</v>
      </c>
      <c r="X275" s="50">
        <f>IF(M275=Lists!$L$6,IF(COUNTIFS('Section 3'!$D$16:$D$25,F275,'Section 3'!$G$16:$G$25,M275)&gt;0,0,1),0)</f>
        <v>0</v>
      </c>
      <c r="Y275" s="50">
        <f>IF(M275=Lists!$L$8,IF(COUNTIFS('Section 3'!$D$16:$D$25,F275,'Section 3'!$G$16:$G$25,Lists!$J$5)&gt;0,0,1),IF(M275=Lists!$L$10,IF(COUNTIFS('Section 3'!$D$16:$D$25,F275,'Section 3'!$G$16:$G$25,Lists!$J$6)&gt;0,0,1),IF(M275=Lists!$L$5,IF(COUNTIFS('Section 3'!$D$16:$D$25,F275,'Section 3'!$G$16:$G$25,Lists!$J$3)&gt;0,0,1),0)))</f>
        <v>0</v>
      </c>
      <c r="Z275" s="50">
        <f t="shared" si="26"/>
        <v>0</v>
      </c>
      <c r="AA275" s="44">
        <f t="shared" si="27"/>
        <v>0</v>
      </c>
      <c r="AB275" s="44">
        <f t="shared" si="28"/>
        <v>0</v>
      </c>
      <c r="AC275" s="26"/>
      <c r="AD275" s="26"/>
      <c r="AE275" s="26"/>
      <c r="AF275" s="26"/>
      <c r="AG275" s="26"/>
      <c r="AH275" s="26"/>
      <c r="AI275" s="26"/>
      <c r="AJ275" s="26"/>
      <c r="AK275" s="26"/>
      <c r="AL275" s="26"/>
      <c r="AM275" s="26"/>
      <c r="AN275" s="26"/>
      <c r="AO275" s="26"/>
      <c r="AP275" s="26"/>
    </row>
    <row r="276" spans="1:42" s="8" customFormat="1" x14ac:dyDescent="0.35">
      <c r="A276" s="44"/>
      <c r="B276" s="28"/>
      <c r="C276" s="155" t="str">
        <f>IF(F276=0,"",MAX($C$16:C275)+1)</f>
        <v/>
      </c>
      <c r="D276" s="46"/>
      <c r="E276" s="184"/>
      <c r="F276" s="185"/>
      <c r="G276" s="186"/>
      <c r="H276" s="185"/>
      <c r="I276" s="185"/>
      <c r="J276" s="185"/>
      <c r="K276" s="187" t="s">
        <v>369</v>
      </c>
      <c r="L276" s="185"/>
      <c r="M276" s="185"/>
      <c r="N276" s="167"/>
      <c r="O276" s="21"/>
      <c r="Q276" s="57" t="str">
        <f t="shared" ca="1" si="29"/>
        <v/>
      </c>
      <c r="S276" s="50" t="str">
        <f t="shared" si="30"/>
        <v>N</v>
      </c>
      <c r="T276" s="50">
        <f t="shared" ca="1" si="31"/>
        <v>0</v>
      </c>
      <c r="U276" s="50">
        <f>IF(C276="",0,IF(OR(D276=0,E276=0,F276=0,G276=0,H276=0,I276=0,K276=0,K276="",L276=0,M276=0,AND(OR(L276=Lists!$K$3,L276=Lists!$K$4),J276=0),AND(L276=Lists!$K$4,OR(M276=Lists!$M$5,M276=Lists!$M$6,M276=Lists!$M$7,M276=Lists!$M$8,M276=Lists!$M$10),N276=0)),1,0))</f>
        <v>0</v>
      </c>
      <c r="V276" s="50">
        <f>IF(AND(OR(M276=Lists!$M$9,L276&lt;&gt;Lists!$K$4),N276&lt;&gt;""),1,0)</f>
        <v>0</v>
      </c>
      <c r="W276" s="50">
        <f>IF(E276=0,0,IF(COUNTIF(Lists!$B$3:$B$203,E276)&gt;0,0,1))</f>
        <v>0</v>
      </c>
      <c r="X276" s="50">
        <f>IF(M276=Lists!$L$6,IF(COUNTIFS('Section 3'!$D$16:$D$25,F276,'Section 3'!$G$16:$G$25,M276)&gt;0,0,1),0)</f>
        <v>0</v>
      </c>
      <c r="Y276" s="50">
        <f>IF(M276=Lists!$L$8,IF(COUNTIFS('Section 3'!$D$16:$D$25,F276,'Section 3'!$G$16:$G$25,Lists!$J$5)&gt;0,0,1),IF(M276=Lists!$L$10,IF(COUNTIFS('Section 3'!$D$16:$D$25,F276,'Section 3'!$G$16:$G$25,Lists!$J$6)&gt;0,0,1),IF(M276=Lists!$L$5,IF(COUNTIFS('Section 3'!$D$16:$D$25,F276,'Section 3'!$G$16:$G$25,Lists!$J$3)&gt;0,0,1),0)))</f>
        <v>0</v>
      </c>
      <c r="Z276" s="50">
        <f t="shared" si="26"/>
        <v>0</v>
      </c>
      <c r="AA276" s="44">
        <f t="shared" si="27"/>
        <v>0</v>
      </c>
      <c r="AB276" s="44">
        <f t="shared" si="28"/>
        <v>0</v>
      </c>
      <c r="AC276" s="26"/>
      <c r="AD276" s="26"/>
      <c r="AE276" s="26"/>
      <c r="AF276" s="26"/>
      <c r="AG276" s="26"/>
      <c r="AH276" s="26"/>
      <c r="AI276" s="26"/>
      <c r="AJ276" s="26"/>
      <c r="AK276" s="26"/>
      <c r="AL276" s="26"/>
      <c r="AM276" s="26"/>
      <c r="AN276" s="26"/>
      <c r="AO276" s="26"/>
      <c r="AP276" s="26"/>
    </row>
    <row r="277" spans="1:42" s="8" customFormat="1" x14ac:dyDescent="0.35">
      <c r="A277" s="44"/>
      <c r="B277" s="28"/>
      <c r="C277" s="155" t="str">
        <f>IF(F277=0,"",MAX($C$16:C276)+1)</f>
        <v/>
      </c>
      <c r="D277" s="46"/>
      <c r="E277" s="184"/>
      <c r="F277" s="185"/>
      <c r="G277" s="186"/>
      <c r="H277" s="185"/>
      <c r="I277" s="185"/>
      <c r="J277" s="185"/>
      <c r="K277" s="187" t="s">
        <v>369</v>
      </c>
      <c r="L277" s="185"/>
      <c r="M277" s="185"/>
      <c r="N277" s="167"/>
      <c r="O277" s="21"/>
      <c r="Q277" s="57" t="str">
        <f t="shared" ca="1" si="29"/>
        <v/>
      </c>
      <c r="S277" s="50" t="str">
        <f t="shared" si="30"/>
        <v>N</v>
      </c>
      <c r="T277" s="50">
        <f t="shared" ca="1" si="31"/>
        <v>0</v>
      </c>
      <c r="U277" s="50">
        <f>IF(C277="",0,IF(OR(D277=0,E277=0,F277=0,G277=0,H277=0,I277=0,K277=0,K277="",L277=0,M277=0,AND(OR(L277=Lists!$K$3,L277=Lists!$K$4),J277=0),AND(L277=Lists!$K$4,OR(M277=Lists!$M$5,M277=Lists!$M$6,M277=Lists!$M$7,M277=Lists!$M$8,M277=Lists!$M$10),N277=0)),1,0))</f>
        <v>0</v>
      </c>
      <c r="V277" s="50">
        <f>IF(AND(OR(M277=Lists!$M$9,L277&lt;&gt;Lists!$K$4),N277&lt;&gt;""),1,0)</f>
        <v>0</v>
      </c>
      <c r="W277" s="50">
        <f>IF(E277=0,0,IF(COUNTIF(Lists!$B$3:$B$203,E277)&gt;0,0,1))</f>
        <v>0</v>
      </c>
      <c r="X277" s="50">
        <f>IF(M277=Lists!$L$6,IF(COUNTIFS('Section 3'!$D$16:$D$25,F277,'Section 3'!$G$16:$G$25,M277)&gt;0,0,1),0)</f>
        <v>0</v>
      </c>
      <c r="Y277" s="50">
        <f>IF(M277=Lists!$L$8,IF(COUNTIFS('Section 3'!$D$16:$D$25,F277,'Section 3'!$G$16:$G$25,Lists!$J$5)&gt;0,0,1),IF(M277=Lists!$L$10,IF(COUNTIFS('Section 3'!$D$16:$D$25,F277,'Section 3'!$G$16:$G$25,Lists!$J$6)&gt;0,0,1),IF(M277=Lists!$L$5,IF(COUNTIFS('Section 3'!$D$16:$D$25,F277,'Section 3'!$G$16:$G$25,Lists!$J$3)&gt;0,0,1),0)))</f>
        <v>0</v>
      </c>
      <c r="Z277" s="50">
        <f t="shared" si="26"/>
        <v>0</v>
      </c>
      <c r="AA277" s="44">
        <f t="shared" si="27"/>
        <v>0</v>
      </c>
      <c r="AB277" s="44">
        <f t="shared" si="28"/>
        <v>0</v>
      </c>
      <c r="AC277" s="26"/>
      <c r="AD277" s="26"/>
      <c r="AE277" s="26"/>
      <c r="AF277" s="26"/>
      <c r="AG277" s="26"/>
      <c r="AH277" s="26"/>
      <c r="AI277" s="26"/>
      <c r="AJ277" s="26"/>
      <c r="AK277" s="26"/>
      <c r="AL277" s="26"/>
      <c r="AM277" s="26"/>
      <c r="AN277" s="26"/>
      <c r="AO277" s="26"/>
      <c r="AP277" s="26"/>
    </row>
    <row r="278" spans="1:42" s="8" customFormat="1" x14ac:dyDescent="0.35">
      <c r="A278" s="44"/>
      <c r="B278" s="28"/>
      <c r="C278" s="155" t="str">
        <f>IF(F278=0,"",MAX($C$16:C277)+1)</f>
        <v/>
      </c>
      <c r="D278" s="46"/>
      <c r="E278" s="184"/>
      <c r="F278" s="185"/>
      <c r="G278" s="186"/>
      <c r="H278" s="185"/>
      <c r="I278" s="185"/>
      <c r="J278" s="185"/>
      <c r="K278" s="187" t="s">
        <v>369</v>
      </c>
      <c r="L278" s="185"/>
      <c r="M278" s="185"/>
      <c r="N278" s="167"/>
      <c r="O278" s="21"/>
      <c r="Q278" s="57" t="str">
        <f t="shared" ca="1" si="29"/>
        <v/>
      </c>
      <c r="S278" s="50" t="str">
        <f t="shared" si="30"/>
        <v>N</v>
      </c>
      <c r="T278" s="50">
        <f t="shared" ca="1" si="31"/>
        <v>0</v>
      </c>
      <c r="U278" s="50">
        <f>IF(C278="",0,IF(OR(D278=0,E278=0,F278=0,G278=0,H278=0,I278=0,K278=0,K278="",L278=0,M278=0,AND(OR(L278=Lists!$K$3,L278=Lists!$K$4),J278=0),AND(L278=Lists!$K$4,OR(M278=Lists!$M$5,M278=Lists!$M$6,M278=Lists!$M$7,M278=Lists!$M$8,M278=Lists!$M$10),N278=0)),1,0))</f>
        <v>0</v>
      </c>
      <c r="V278" s="50">
        <f>IF(AND(OR(M278=Lists!$M$9,L278&lt;&gt;Lists!$K$4),N278&lt;&gt;""),1,0)</f>
        <v>0</v>
      </c>
      <c r="W278" s="50">
        <f>IF(E278=0,0,IF(COUNTIF(Lists!$B$3:$B$203,E278)&gt;0,0,1))</f>
        <v>0</v>
      </c>
      <c r="X278" s="50">
        <f>IF(M278=Lists!$L$6,IF(COUNTIFS('Section 3'!$D$16:$D$25,F278,'Section 3'!$G$16:$G$25,M278)&gt;0,0,1),0)</f>
        <v>0</v>
      </c>
      <c r="Y278" s="50">
        <f>IF(M278=Lists!$L$8,IF(COUNTIFS('Section 3'!$D$16:$D$25,F278,'Section 3'!$G$16:$G$25,Lists!$J$5)&gt;0,0,1),IF(M278=Lists!$L$10,IF(COUNTIFS('Section 3'!$D$16:$D$25,F278,'Section 3'!$G$16:$G$25,Lists!$J$6)&gt;0,0,1),IF(M278=Lists!$L$5,IF(COUNTIFS('Section 3'!$D$16:$D$25,F278,'Section 3'!$G$16:$G$25,Lists!$J$3)&gt;0,0,1),0)))</f>
        <v>0</v>
      </c>
      <c r="Z278" s="50">
        <f t="shared" si="26"/>
        <v>0</v>
      </c>
      <c r="AA278" s="44">
        <f t="shared" si="27"/>
        <v>0</v>
      </c>
      <c r="AB278" s="44">
        <f t="shared" si="28"/>
        <v>0</v>
      </c>
      <c r="AC278" s="26"/>
      <c r="AD278" s="26"/>
      <c r="AE278" s="26"/>
      <c r="AF278" s="26"/>
      <c r="AG278" s="26"/>
      <c r="AH278" s="26"/>
      <c r="AI278" s="26"/>
      <c r="AJ278" s="26"/>
      <c r="AK278" s="26"/>
      <c r="AL278" s="26"/>
      <c r="AM278" s="26"/>
      <c r="AN278" s="26"/>
      <c r="AO278" s="26"/>
      <c r="AP278" s="26"/>
    </row>
    <row r="279" spans="1:42" s="8" customFormat="1" x14ac:dyDescent="0.35">
      <c r="A279" s="44"/>
      <c r="B279" s="28"/>
      <c r="C279" s="155" t="str">
        <f>IF(F279=0,"",MAX($C$16:C278)+1)</f>
        <v/>
      </c>
      <c r="D279" s="46"/>
      <c r="E279" s="184"/>
      <c r="F279" s="185"/>
      <c r="G279" s="186"/>
      <c r="H279" s="185"/>
      <c r="I279" s="185"/>
      <c r="J279" s="185"/>
      <c r="K279" s="187" t="s">
        <v>369</v>
      </c>
      <c r="L279" s="185"/>
      <c r="M279" s="185"/>
      <c r="N279" s="167"/>
      <c r="O279" s="21"/>
      <c r="Q279" s="57" t="str">
        <f t="shared" ca="1" si="29"/>
        <v/>
      </c>
      <c r="S279" s="50" t="str">
        <f t="shared" si="30"/>
        <v>N</v>
      </c>
      <c r="T279" s="50">
        <f t="shared" ca="1" si="31"/>
        <v>0</v>
      </c>
      <c r="U279" s="50">
        <f>IF(C279="",0,IF(OR(D279=0,E279=0,F279=0,G279=0,H279=0,I279=0,K279=0,K279="",L279=0,M279=0,AND(OR(L279=Lists!$K$3,L279=Lists!$K$4),J279=0),AND(L279=Lists!$K$4,OR(M279=Lists!$M$5,M279=Lists!$M$6,M279=Lists!$M$7,M279=Lists!$M$8,M279=Lists!$M$10),N279=0)),1,0))</f>
        <v>0</v>
      </c>
      <c r="V279" s="50">
        <f>IF(AND(OR(M279=Lists!$M$9,L279&lt;&gt;Lists!$K$4),N279&lt;&gt;""),1,0)</f>
        <v>0</v>
      </c>
      <c r="W279" s="50">
        <f>IF(E279=0,0,IF(COUNTIF(Lists!$B$3:$B$203,E279)&gt;0,0,1))</f>
        <v>0</v>
      </c>
      <c r="X279" s="50">
        <f>IF(M279=Lists!$L$6,IF(COUNTIFS('Section 3'!$D$16:$D$25,F279,'Section 3'!$G$16:$G$25,M279)&gt;0,0,1),0)</f>
        <v>0</v>
      </c>
      <c r="Y279" s="50">
        <f>IF(M279=Lists!$L$8,IF(COUNTIFS('Section 3'!$D$16:$D$25,F279,'Section 3'!$G$16:$G$25,Lists!$J$5)&gt;0,0,1),IF(M279=Lists!$L$10,IF(COUNTIFS('Section 3'!$D$16:$D$25,F279,'Section 3'!$G$16:$G$25,Lists!$J$6)&gt;0,0,1),IF(M279=Lists!$L$5,IF(COUNTIFS('Section 3'!$D$16:$D$25,F279,'Section 3'!$G$16:$G$25,Lists!$J$3)&gt;0,0,1),0)))</f>
        <v>0</v>
      </c>
      <c r="Z279" s="50">
        <f t="shared" si="26"/>
        <v>0</v>
      </c>
      <c r="AA279" s="44">
        <f t="shared" si="27"/>
        <v>0</v>
      </c>
      <c r="AB279" s="44">
        <f t="shared" si="28"/>
        <v>0</v>
      </c>
      <c r="AC279" s="26"/>
      <c r="AD279" s="26"/>
      <c r="AE279" s="26"/>
      <c r="AF279" s="26"/>
      <c r="AG279" s="26"/>
      <c r="AH279" s="26"/>
      <c r="AI279" s="26"/>
      <c r="AJ279" s="26"/>
      <c r="AK279" s="26"/>
      <c r="AL279" s="26"/>
      <c r="AM279" s="26"/>
      <c r="AN279" s="26"/>
      <c r="AO279" s="26"/>
      <c r="AP279" s="26"/>
    </row>
    <row r="280" spans="1:42" s="8" customFormat="1" x14ac:dyDescent="0.35">
      <c r="A280" s="44"/>
      <c r="B280" s="28"/>
      <c r="C280" s="155" t="str">
        <f>IF(F280=0,"",MAX($C$16:C279)+1)</f>
        <v/>
      </c>
      <c r="D280" s="46"/>
      <c r="E280" s="184"/>
      <c r="F280" s="185"/>
      <c r="G280" s="186"/>
      <c r="H280" s="185"/>
      <c r="I280" s="185"/>
      <c r="J280" s="185"/>
      <c r="K280" s="187" t="s">
        <v>369</v>
      </c>
      <c r="L280" s="185"/>
      <c r="M280" s="185"/>
      <c r="N280" s="167"/>
      <c r="O280" s="21"/>
      <c r="Q280" s="57" t="str">
        <f t="shared" ca="1" si="29"/>
        <v/>
      </c>
      <c r="S280" s="50" t="str">
        <f t="shared" si="30"/>
        <v>N</v>
      </c>
      <c r="T280" s="50">
        <f t="shared" ca="1" si="31"/>
        <v>0</v>
      </c>
      <c r="U280" s="50">
        <f>IF(C280="",0,IF(OR(D280=0,E280=0,F280=0,G280=0,H280=0,I280=0,K280=0,K280="",L280=0,M280=0,AND(OR(L280=Lists!$K$3,L280=Lists!$K$4),J280=0),AND(L280=Lists!$K$4,OR(M280=Lists!$M$5,M280=Lists!$M$6,M280=Lists!$M$7,M280=Lists!$M$8,M280=Lists!$M$10),N280=0)),1,0))</f>
        <v>0</v>
      </c>
      <c r="V280" s="50">
        <f>IF(AND(OR(M280=Lists!$M$9,L280&lt;&gt;Lists!$K$4),N280&lt;&gt;""),1,0)</f>
        <v>0</v>
      </c>
      <c r="W280" s="50">
        <f>IF(E280=0,0,IF(COUNTIF(Lists!$B$3:$B$203,E280)&gt;0,0,1))</f>
        <v>0</v>
      </c>
      <c r="X280" s="50">
        <f>IF(M280=Lists!$L$6,IF(COUNTIFS('Section 3'!$D$16:$D$25,F280,'Section 3'!$G$16:$G$25,M280)&gt;0,0,1),0)</f>
        <v>0</v>
      </c>
      <c r="Y280" s="50">
        <f>IF(M280=Lists!$L$8,IF(COUNTIFS('Section 3'!$D$16:$D$25,F280,'Section 3'!$G$16:$G$25,Lists!$J$5)&gt;0,0,1),IF(M280=Lists!$L$10,IF(COUNTIFS('Section 3'!$D$16:$D$25,F280,'Section 3'!$G$16:$G$25,Lists!$J$6)&gt;0,0,1),IF(M280=Lists!$L$5,IF(COUNTIFS('Section 3'!$D$16:$D$25,F280,'Section 3'!$G$16:$G$25,Lists!$J$3)&gt;0,0,1),0)))</f>
        <v>0</v>
      </c>
      <c r="Z280" s="50">
        <f t="shared" si="26"/>
        <v>0</v>
      </c>
      <c r="AA280" s="44">
        <f t="shared" si="27"/>
        <v>0</v>
      </c>
      <c r="AB280" s="44">
        <f t="shared" si="28"/>
        <v>0</v>
      </c>
      <c r="AC280" s="26"/>
      <c r="AD280" s="26"/>
      <c r="AE280" s="26"/>
      <c r="AF280" s="26"/>
      <c r="AG280" s="26"/>
      <c r="AH280" s="26"/>
      <c r="AI280" s="26"/>
      <c r="AJ280" s="26"/>
      <c r="AK280" s="26"/>
      <c r="AL280" s="26"/>
      <c r="AM280" s="26"/>
      <c r="AN280" s="26"/>
      <c r="AO280" s="26"/>
      <c r="AP280" s="26"/>
    </row>
    <row r="281" spans="1:42" s="8" customFormat="1" x14ac:dyDescent="0.35">
      <c r="A281" s="44"/>
      <c r="B281" s="28"/>
      <c r="C281" s="155" t="str">
        <f>IF(F281=0,"",MAX($C$16:C280)+1)</f>
        <v/>
      </c>
      <c r="D281" s="46"/>
      <c r="E281" s="184"/>
      <c r="F281" s="185"/>
      <c r="G281" s="186"/>
      <c r="H281" s="185"/>
      <c r="I281" s="185"/>
      <c r="J281" s="185"/>
      <c r="K281" s="187" t="s">
        <v>369</v>
      </c>
      <c r="L281" s="185"/>
      <c r="M281" s="185"/>
      <c r="N281" s="167"/>
      <c r="O281" s="21"/>
      <c r="Q281" s="57" t="str">
        <f t="shared" ca="1" si="29"/>
        <v/>
      </c>
      <c r="S281" s="50" t="str">
        <f t="shared" si="30"/>
        <v>N</v>
      </c>
      <c r="T281" s="50">
        <f t="shared" ca="1" si="31"/>
        <v>0</v>
      </c>
      <c r="U281" s="50">
        <f>IF(C281="",0,IF(OR(D281=0,E281=0,F281=0,G281=0,H281=0,I281=0,K281=0,K281="",L281=0,M281=0,AND(OR(L281=Lists!$K$3,L281=Lists!$K$4),J281=0),AND(L281=Lists!$K$4,OR(M281=Lists!$M$5,M281=Lists!$M$6,M281=Lists!$M$7,M281=Lists!$M$8,M281=Lists!$M$10),N281=0)),1,0))</f>
        <v>0</v>
      </c>
      <c r="V281" s="50">
        <f>IF(AND(OR(M281=Lists!$M$9,L281&lt;&gt;Lists!$K$4),N281&lt;&gt;""),1,0)</f>
        <v>0</v>
      </c>
      <c r="W281" s="50">
        <f>IF(E281=0,0,IF(COUNTIF(Lists!$B$3:$B$203,E281)&gt;0,0,1))</f>
        <v>0</v>
      </c>
      <c r="X281" s="50">
        <f>IF(M281=Lists!$L$6,IF(COUNTIFS('Section 3'!$D$16:$D$25,F281,'Section 3'!$G$16:$G$25,M281)&gt;0,0,1),0)</f>
        <v>0</v>
      </c>
      <c r="Y281" s="50">
        <f>IF(M281=Lists!$L$8,IF(COUNTIFS('Section 3'!$D$16:$D$25,F281,'Section 3'!$G$16:$G$25,Lists!$J$5)&gt;0,0,1),IF(M281=Lists!$L$10,IF(COUNTIFS('Section 3'!$D$16:$D$25,F281,'Section 3'!$G$16:$G$25,Lists!$J$6)&gt;0,0,1),IF(M281=Lists!$L$5,IF(COUNTIFS('Section 3'!$D$16:$D$25,F281,'Section 3'!$G$16:$G$25,Lists!$J$3)&gt;0,0,1),0)))</f>
        <v>0</v>
      </c>
      <c r="Z281" s="50">
        <f t="shared" si="26"/>
        <v>0</v>
      </c>
      <c r="AA281" s="44">
        <f t="shared" si="27"/>
        <v>0</v>
      </c>
      <c r="AB281" s="44">
        <f t="shared" si="28"/>
        <v>0</v>
      </c>
      <c r="AC281" s="26"/>
      <c r="AD281" s="26"/>
      <c r="AE281" s="26"/>
      <c r="AF281" s="26"/>
      <c r="AG281" s="26"/>
      <c r="AH281" s="26"/>
      <c r="AI281" s="26"/>
      <c r="AJ281" s="26"/>
      <c r="AK281" s="26"/>
      <c r="AL281" s="26"/>
      <c r="AM281" s="26"/>
      <c r="AN281" s="26"/>
      <c r="AO281" s="26"/>
      <c r="AP281" s="26"/>
    </row>
    <row r="282" spans="1:42" s="8" customFormat="1" x14ac:dyDescent="0.35">
      <c r="A282" s="44"/>
      <c r="B282" s="28"/>
      <c r="C282" s="155" t="str">
        <f>IF(F282=0,"",MAX($C$16:C281)+1)</f>
        <v/>
      </c>
      <c r="D282" s="46"/>
      <c r="E282" s="184"/>
      <c r="F282" s="185"/>
      <c r="G282" s="186"/>
      <c r="H282" s="185"/>
      <c r="I282" s="185"/>
      <c r="J282" s="185"/>
      <c r="K282" s="187" t="s">
        <v>369</v>
      </c>
      <c r="L282" s="185"/>
      <c r="M282" s="185"/>
      <c r="N282" s="167"/>
      <c r="O282" s="21"/>
      <c r="Q282" s="57" t="str">
        <f t="shared" ca="1" si="29"/>
        <v/>
      </c>
      <c r="S282" s="50" t="str">
        <f t="shared" si="30"/>
        <v>N</v>
      </c>
      <c r="T282" s="50">
        <f t="shared" ca="1" si="31"/>
        <v>0</v>
      </c>
      <c r="U282" s="50">
        <f>IF(C282="",0,IF(OR(D282=0,E282=0,F282=0,G282=0,H282=0,I282=0,K282=0,K282="",L282=0,M282=0,AND(OR(L282=Lists!$K$3,L282=Lists!$K$4),J282=0),AND(L282=Lists!$K$4,OR(M282=Lists!$M$5,M282=Lists!$M$6,M282=Lists!$M$7,M282=Lists!$M$8,M282=Lists!$M$10),N282=0)),1,0))</f>
        <v>0</v>
      </c>
      <c r="V282" s="50">
        <f>IF(AND(OR(M282=Lists!$M$9,L282&lt;&gt;Lists!$K$4),N282&lt;&gt;""),1,0)</f>
        <v>0</v>
      </c>
      <c r="W282" s="50">
        <f>IF(E282=0,0,IF(COUNTIF(Lists!$B$3:$B$203,E282)&gt;0,0,1))</f>
        <v>0</v>
      </c>
      <c r="X282" s="50">
        <f>IF(M282=Lists!$L$6,IF(COUNTIFS('Section 3'!$D$16:$D$25,F282,'Section 3'!$G$16:$G$25,M282)&gt;0,0,1),0)</f>
        <v>0</v>
      </c>
      <c r="Y282" s="50">
        <f>IF(M282=Lists!$L$8,IF(COUNTIFS('Section 3'!$D$16:$D$25,F282,'Section 3'!$G$16:$G$25,Lists!$J$5)&gt;0,0,1),IF(M282=Lists!$L$10,IF(COUNTIFS('Section 3'!$D$16:$D$25,F282,'Section 3'!$G$16:$G$25,Lists!$J$6)&gt;0,0,1),IF(M282=Lists!$L$5,IF(COUNTIFS('Section 3'!$D$16:$D$25,F282,'Section 3'!$G$16:$G$25,Lists!$J$3)&gt;0,0,1),0)))</f>
        <v>0</v>
      </c>
      <c r="Z282" s="50">
        <f t="shared" si="26"/>
        <v>0</v>
      </c>
      <c r="AA282" s="44">
        <f t="shared" si="27"/>
        <v>0</v>
      </c>
      <c r="AB282" s="44">
        <f t="shared" si="28"/>
        <v>0</v>
      </c>
      <c r="AC282" s="26"/>
      <c r="AD282" s="26"/>
      <c r="AE282" s="26"/>
      <c r="AF282" s="26"/>
      <c r="AG282" s="26"/>
      <c r="AH282" s="26"/>
      <c r="AI282" s="26"/>
      <c r="AJ282" s="26"/>
      <c r="AK282" s="26"/>
      <c r="AL282" s="26"/>
      <c r="AM282" s="26"/>
      <c r="AN282" s="26"/>
      <c r="AO282" s="26"/>
      <c r="AP282" s="26"/>
    </row>
    <row r="283" spans="1:42" s="8" customFormat="1" x14ac:dyDescent="0.35">
      <c r="A283" s="44"/>
      <c r="B283" s="28"/>
      <c r="C283" s="155" t="str">
        <f>IF(F283=0,"",MAX($C$16:C282)+1)</f>
        <v/>
      </c>
      <c r="D283" s="46"/>
      <c r="E283" s="184"/>
      <c r="F283" s="185"/>
      <c r="G283" s="186"/>
      <c r="H283" s="185"/>
      <c r="I283" s="185"/>
      <c r="J283" s="185"/>
      <c r="K283" s="187" t="s">
        <v>369</v>
      </c>
      <c r="L283" s="185"/>
      <c r="M283" s="185"/>
      <c r="N283" s="167"/>
      <c r="O283" s="21"/>
      <c r="Q283" s="57" t="str">
        <f t="shared" ca="1" si="29"/>
        <v/>
      </c>
      <c r="S283" s="50" t="str">
        <f t="shared" si="30"/>
        <v>N</v>
      </c>
      <c r="T283" s="50">
        <f t="shared" ca="1" si="31"/>
        <v>0</v>
      </c>
      <c r="U283" s="50">
        <f>IF(C283="",0,IF(OR(D283=0,E283=0,F283=0,G283=0,H283=0,I283=0,K283=0,K283="",L283=0,M283=0,AND(OR(L283=Lists!$K$3,L283=Lists!$K$4),J283=0),AND(L283=Lists!$K$4,OR(M283=Lists!$M$5,M283=Lists!$M$6,M283=Lists!$M$7,M283=Lists!$M$8,M283=Lists!$M$10),N283=0)),1,0))</f>
        <v>0</v>
      </c>
      <c r="V283" s="50">
        <f>IF(AND(OR(M283=Lists!$M$9,L283&lt;&gt;Lists!$K$4),N283&lt;&gt;""),1,0)</f>
        <v>0</v>
      </c>
      <c r="W283" s="50">
        <f>IF(E283=0,0,IF(COUNTIF(Lists!$B$3:$B$203,E283)&gt;0,0,1))</f>
        <v>0</v>
      </c>
      <c r="X283" s="50">
        <f>IF(M283=Lists!$L$6,IF(COUNTIFS('Section 3'!$D$16:$D$25,F283,'Section 3'!$G$16:$G$25,M283)&gt;0,0,1),0)</f>
        <v>0</v>
      </c>
      <c r="Y283" s="50">
        <f>IF(M283=Lists!$L$8,IF(COUNTIFS('Section 3'!$D$16:$D$25,F283,'Section 3'!$G$16:$G$25,Lists!$J$5)&gt;0,0,1),IF(M283=Lists!$L$10,IF(COUNTIFS('Section 3'!$D$16:$D$25,F283,'Section 3'!$G$16:$G$25,Lists!$J$6)&gt;0,0,1),IF(M283=Lists!$L$5,IF(COUNTIFS('Section 3'!$D$16:$D$25,F283,'Section 3'!$G$16:$G$25,Lists!$J$3)&gt;0,0,1),0)))</f>
        <v>0</v>
      </c>
      <c r="Z283" s="50">
        <f t="shared" si="26"/>
        <v>0</v>
      </c>
      <c r="AA283" s="44">
        <f t="shared" si="27"/>
        <v>0</v>
      </c>
      <c r="AB283" s="44">
        <f t="shared" si="28"/>
        <v>0</v>
      </c>
      <c r="AC283" s="26"/>
      <c r="AD283" s="26"/>
      <c r="AE283" s="26"/>
      <c r="AF283" s="26"/>
      <c r="AG283" s="26"/>
      <c r="AH283" s="26"/>
      <c r="AI283" s="26"/>
      <c r="AJ283" s="26"/>
      <c r="AK283" s="26"/>
      <c r="AL283" s="26"/>
      <c r="AM283" s="26"/>
      <c r="AN283" s="26"/>
      <c r="AO283" s="26"/>
      <c r="AP283" s="26"/>
    </row>
    <row r="284" spans="1:42" s="8" customFormat="1" x14ac:dyDescent="0.35">
      <c r="A284" s="44"/>
      <c r="B284" s="28"/>
      <c r="C284" s="155" t="str">
        <f>IF(F284=0,"",MAX($C$16:C283)+1)</f>
        <v/>
      </c>
      <c r="D284" s="46"/>
      <c r="E284" s="184"/>
      <c r="F284" s="185"/>
      <c r="G284" s="186"/>
      <c r="H284" s="185"/>
      <c r="I284" s="185"/>
      <c r="J284" s="185"/>
      <c r="K284" s="187" t="s">
        <v>369</v>
      </c>
      <c r="L284" s="185"/>
      <c r="M284" s="185"/>
      <c r="N284" s="167"/>
      <c r="O284" s="21"/>
      <c r="Q284" s="57" t="str">
        <f t="shared" ca="1" si="29"/>
        <v/>
      </c>
      <c r="S284" s="50" t="str">
        <f t="shared" si="30"/>
        <v>N</v>
      </c>
      <c r="T284" s="50">
        <f t="shared" ca="1" si="31"/>
        <v>0</v>
      </c>
      <c r="U284" s="50">
        <f>IF(C284="",0,IF(OR(D284=0,E284=0,F284=0,G284=0,H284=0,I284=0,K284=0,K284="",L284=0,M284=0,AND(OR(L284=Lists!$K$3,L284=Lists!$K$4),J284=0),AND(L284=Lists!$K$4,OR(M284=Lists!$M$5,M284=Lists!$M$6,M284=Lists!$M$7,M284=Lists!$M$8,M284=Lists!$M$10),N284=0)),1,0))</f>
        <v>0</v>
      </c>
      <c r="V284" s="50">
        <f>IF(AND(OR(M284=Lists!$M$9,L284&lt;&gt;Lists!$K$4),N284&lt;&gt;""),1,0)</f>
        <v>0</v>
      </c>
      <c r="W284" s="50">
        <f>IF(E284=0,0,IF(COUNTIF(Lists!$B$3:$B$203,E284)&gt;0,0,1))</f>
        <v>0</v>
      </c>
      <c r="X284" s="50">
        <f>IF(M284=Lists!$L$6,IF(COUNTIFS('Section 3'!$D$16:$D$25,F284,'Section 3'!$G$16:$G$25,M284)&gt;0,0,1),0)</f>
        <v>0</v>
      </c>
      <c r="Y284" s="50">
        <f>IF(M284=Lists!$L$8,IF(COUNTIFS('Section 3'!$D$16:$D$25,F284,'Section 3'!$G$16:$G$25,Lists!$J$5)&gt;0,0,1),IF(M284=Lists!$L$10,IF(COUNTIFS('Section 3'!$D$16:$D$25,F284,'Section 3'!$G$16:$G$25,Lists!$J$6)&gt;0,0,1),IF(M284=Lists!$L$5,IF(COUNTIFS('Section 3'!$D$16:$D$25,F284,'Section 3'!$G$16:$G$25,Lists!$J$3)&gt;0,0,1),0)))</f>
        <v>0</v>
      </c>
      <c r="Z284" s="50">
        <f t="shared" si="26"/>
        <v>0</v>
      </c>
      <c r="AA284" s="44">
        <f t="shared" si="27"/>
        <v>0</v>
      </c>
      <c r="AB284" s="44">
        <f t="shared" si="28"/>
        <v>0</v>
      </c>
      <c r="AC284" s="26"/>
      <c r="AD284" s="26"/>
      <c r="AE284" s="26"/>
      <c r="AF284" s="26"/>
      <c r="AG284" s="26"/>
      <c r="AH284" s="26"/>
      <c r="AI284" s="26"/>
      <c r="AJ284" s="26"/>
      <c r="AK284" s="26"/>
      <c r="AL284" s="26"/>
      <c r="AM284" s="26"/>
      <c r="AN284" s="26"/>
      <c r="AO284" s="26"/>
      <c r="AP284" s="26"/>
    </row>
    <row r="285" spans="1:42" s="8" customFormat="1" x14ac:dyDescent="0.35">
      <c r="A285" s="44"/>
      <c r="B285" s="28"/>
      <c r="C285" s="155" t="str">
        <f>IF(F285=0,"",MAX($C$16:C284)+1)</f>
        <v/>
      </c>
      <c r="D285" s="46"/>
      <c r="E285" s="184"/>
      <c r="F285" s="185"/>
      <c r="G285" s="186"/>
      <c r="H285" s="185"/>
      <c r="I285" s="185"/>
      <c r="J285" s="185"/>
      <c r="K285" s="187" t="s">
        <v>369</v>
      </c>
      <c r="L285" s="185"/>
      <c r="M285" s="185"/>
      <c r="N285" s="167"/>
      <c r="O285" s="21"/>
      <c r="Q285" s="57" t="str">
        <f t="shared" ca="1" si="29"/>
        <v/>
      </c>
      <c r="S285" s="50" t="str">
        <f t="shared" si="30"/>
        <v>N</v>
      </c>
      <c r="T285" s="50">
        <f t="shared" ca="1" si="31"/>
        <v>0</v>
      </c>
      <c r="U285" s="50">
        <f>IF(C285="",0,IF(OR(D285=0,E285=0,F285=0,G285=0,H285=0,I285=0,K285=0,K285="",L285=0,M285=0,AND(OR(L285=Lists!$K$3,L285=Lists!$K$4),J285=0),AND(L285=Lists!$K$4,OR(M285=Lists!$M$5,M285=Lists!$M$6,M285=Lists!$M$7,M285=Lists!$M$8,M285=Lists!$M$10),N285=0)),1,0))</f>
        <v>0</v>
      </c>
      <c r="V285" s="50">
        <f>IF(AND(OR(M285=Lists!$M$9,L285&lt;&gt;Lists!$K$4),N285&lt;&gt;""),1,0)</f>
        <v>0</v>
      </c>
      <c r="W285" s="50">
        <f>IF(E285=0,0,IF(COUNTIF(Lists!$B$3:$B$203,E285)&gt;0,0,1))</f>
        <v>0</v>
      </c>
      <c r="X285" s="50">
        <f>IF(M285=Lists!$L$6,IF(COUNTIFS('Section 3'!$D$16:$D$25,F285,'Section 3'!$G$16:$G$25,M285)&gt;0,0,1),0)</f>
        <v>0</v>
      </c>
      <c r="Y285" s="50">
        <f>IF(M285=Lists!$L$8,IF(COUNTIFS('Section 3'!$D$16:$D$25,F285,'Section 3'!$G$16:$G$25,Lists!$J$5)&gt;0,0,1),IF(M285=Lists!$L$10,IF(COUNTIFS('Section 3'!$D$16:$D$25,F285,'Section 3'!$G$16:$G$25,Lists!$J$6)&gt;0,0,1),IF(M285=Lists!$L$5,IF(COUNTIFS('Section 3'!$D$16:$D$25,F285,'Section 3'!$G$16:$G$25,Lists!$J$3)&gt;0,0,1),0)))</f>
        <v>0</v>
      </c>
      <c r="Z285" s="50">
        <f t="shared" si="26"/>
        <v>0</v>
      </c>
      <c r="AA285" s="44">
        <f t="shared" si="27"/>
        <v>0</v>
      </c>
      <c r="AB285" s="44">
        <f t="shared" si="28"/>
        <v>0</v>
      </c>
      <c r="AC285" s="26"/>
      <c r="AD285" s="26"/>
      <c r="AE285" s="26"/>
      <c r="AF285" s="26"/>
      <c r="AG285" s="26"/>
      <c r="AH285" s="26"/>
      <c r="AI285" s="26"/>
      <c r="AJ285" s="26"/>
      <c r="AK285" s="26"/>
      <c r="AL285" s="26"/>
      <c r="AM285" s="26"/>
      <c r="AN285" s="26"/>
      <c r="AO285" s="26"/>
      <c r="AP285" s="26"/>
    </row>
    <row r="286" spans="1:42" s="8" customFormat="1" x14ac:dyDescent="0.35">
      <c r="A286" s="44"/>
      <c r="B286" s="28"/>
      <c r="C286" s="155" t="str">
        <f>IF(F286=0,"",MAX($C$16:C285)+1)</f>
        <v/>
      </c>
      <c r="D286" s="46"/>
      <c r="E286" s="184"/>
      <c r="F286" s="185"/>
      <c r="G286" s="186"/>
      <c r="H286" s="185"/>
      <c r="I286" s="185"/>
      <c r="J286" s="185"/>
      <c r="K286" s="187" t="s">
        <v>369</v>
      </c>
      <c r="L286" s="185"/>
      <c r="M286" s="185"/>
      <c r="N286" s="167"/>
      <c r="O286" s="21"/>
      <c r="Q286" s="57" t="str">
        <f t="shared" ca="1" si="29"/>
        <v/>
      </c>
      <c r="S286" s="50" t="str">
        <f t="shared" si="30"/>
        <v>N</v>
      </c>
      <c r="T286" s="50">
        <f t="shared" ca="1" si="31"/>
        <v>0</v>
      </c>
      <c r="U286" s="50">
        <f>IF(C286="",0,IF(OR(D286=0,E286=0,F286=0,G286=0,H286=0,I286=0,K286=0,K286="",L286=0,M286=0,AND(OR(L286=Lists!$K$3,L286=Lists!$K$4),J286=0),AND(L286=Lists!$K$4,OR(M286=Lists!$M$5,M286=Lists!$M$6,M286=Lists!$M$7,M286=Lists!$M$8,M286=Lists!$M$10),N286=0)),1,0))</f>
        <v>0</v>
      </c>
      <c r="V286" s="50">
        <f>IF(AND(OR(M286=Lists!$M$9,L286&lt;&gt;Lists!$K$4),N286&lt;&gt;""),1,0)</f>
        <v>0</v>
      </c>
      <c r="W286" s="50">
        <f>IF(E286=0,0,IF(COUNTIF(Lists!$B$3:$B$203,E286)&gt;0,0,1))</f>
        <v>0</v>
      </c>
      <c r="X286" s="50">
        <f>IF(M286=Lists!$L$6,IF(COUNTIFS('Section 3'!$D$16:$D$25,F286,'Section 3'!$G$16:$G$25,M286)&gt;0,0,1),0)</f>
        <v>0</v>
      </c>
      <c r="Y286" s="50">
        <f>IF(M286=Lists!$L$8,IF(COUNTIFS('Section 3'!$D$16:$D$25,F286,'Section 3'!$G$16:$G$25,Lists!$J$5)&gt;0,0,1),IF(M286=Lists!$L$10,IF(COUNTIFS('Section 3'!$D$16:$D$25,F286,'Section 3'!$G$16:$G$25,Lists!$J$6)&gt;0,0,1),IF(M286=Lists!$L$5,IF(COUNTIFS('Section 3'!$D$16:$D$25,F286,'Section 3'!$G$16:$G$25,Lists!$J$3)&gt;0,0,1),0)))</f>
        <v>0</v>
      </c>
      <c r="Z286" s="50">
        <f t="shared" si="26"/>
        <v>0</v>
      </c>
      <c r="AA286" s="44">
        <f t="shared" si="27"/>
        <v>0</v>
      </c>
      <c r="AB286" s="44">
        <f t="shared" si="28"/>
        <v>0</v>
      </c>
      <c r="AC286" s="26"/>
      <c r="AD286" s="26"/>
      <c r="AE286" s="26"/>
      <c r="AF286" s="26"/>
      <c r="AG286" s="26"/>
      <c r="AH286" s="26"/>
      <c r="AI286" s="26"/>
      <c r="AJ286" s="26"/>
      <c r="AK286" s="26"/>
      <c r="AL286" s="26"/>
      <c r="AM286" s="26"/>
      <c r="AN286" s="26"/>
      <c r="AO286" s="26"/>
      <c r="AP286" s="26"/>
    </row>
    <row r="287" spans="1:42" s="8" customFormat="1" x14ac:dyDescent="0.35">
      <c r="A287" s="44"/>
      <c r="B287" s="28"/>
      <c r="C287" s="155" t="str">
        <f>IF(F287=0,"",MAX($C$16:C286)+1)</f>
        <v/>
      </c>
      <c r="D287" s="46"/>
      <c r="E287" s="184"/>
      <c r="F287" s="185"/>
      <c r="G287" s="186"/>
      <c r="H287" s="185"/>
      <c r="I287" s="185"/>
      <c r="J287" s="185"/>
      <c r="K287" s="187" t="s">
        <v>369</v>
      </c>
      <c r="L287" s="185"/>
      <c r="M287" s="185"/>
      <c r="N287" s="167"/>
      <c r="O287" s="21"/>
      <c r="Q287" s="57" t="str">
        <f t="shared" ca="1" si="29"/>
        <v/>
      </c>
      <c r="S287" s="50" t="str">
        <f t="shared" si="30"/>
        <v>N</v>
      </c>
      <c r="T287" s="50">
        <f t="shared" ca="1" si="31"/>
        <v>0</v>
      </c>
      <c r="U287" s="50">
        <f>IF(C287="",0,IF(OR(D287=0,E287=0,F287=0,G287=0,H287=0,I287=0,K287=0,K287="",L287=0,M287=0,AND(OR(L287=Lists!$K$3,L287=Lists!$K$4),J287=0),AND(L287=Lists!$K$4,OR(M287=Lists!$M$5,M287=Lists!$M$6,M287=Lists!$M$7,M287=Lists!$M$8,M287=Lists!$M$10),N287=0)),1,0))</f>
        <v>0</v>
      </c>
      <c r="V287" s="50">
        <f>IF(AND(OR(M287=Lists!$M$9,L287&lt;&gt;Lists!$K$4),N287&lt;&gt;""),1,0)</f>
        <v>0</v>
      </c>
      <c r="W287" s="50">
        <f>IF(E287=0,0,IF(COUNTIF(Lists!$B$3:$B$203,E287)&gt;0,0,1))</f>
        <v>0</v>
      </c>
      <c r="X287" s="50">
        <f>IF(M287=Lists!$L$6,IF(COUNTIFS('Section 3'!$D$16:$D$25,F287,'Section 3'!$G$16:$G$25,M287)&gt;0,0,1),0)</f>
        <v>0</v>
      </c>
      <c r="Y287" s="50">
        <f>IF(M287=Lists!$L$8,IF(COUNTIFS('Section 3'!$D$16:$D$25,F287,'Section 3'!$G$16:$G$25,Lists!$J$5)&gt;0,0,1),IF(M287=Lists!$L$10,IF(COUNTIFS('Section 3'!$D$16:$D$25,F287,'Section 3'!$G$16:$G$25,Lists!$J$6)&gt;0,0,1),IF(M287=Lists!$L$5,IF(COUNTIFS('Section 3'!$D$16:$D$25,F287,'Section 3'!$G$16:$G$25,Lists!$J$3)&gt;0,0,1),0)))</f>
        <v>0</v>
      </c>
      <c r="Z287" s="50">
        <f t="shared" si="26"/>
        <v>0</v>
      </c>
      <c r="AA287" s="44">
        <f t="shared" si="27"/>
        <v>0</v>
      </c>
      <c r="AB287" s="44">
        <f t="shared" si="28"/>
        <v>0</v>
      </c>
      <c r="AC287" s="26"/>
      <c r="AD287" s="26"/>
      <c r="AE287" s="26"/>
      <c r="AF287" s="26"/>
      <c r="AG287" s="26"/>
      <c r="AH287" s="26"/>
      <c r="AI287" s="26"/>
      <c r="AJ287" s="26"/>
      <c r="AK287" s="26"/>
      <c r="AL287" s="26"/>
      <c r="AM287" s="26"/>
      <c r="AN287" s="26"/>
      <c r="AO287" s="26"/>
      <c r="AP287" s="26"/>
    </row>
    <row r="288" spans="1:42" s="8" customFormat="1" x14ac:dyDescent="0.35">
      <c r="A288" s="44"/>
      <c r="B288" s="28"/>
      <c r="C288" s="155" t="str">
        <f>IF(F288=0,"",MAX($C$16:C287)+1)</f>
        <v/>
      </c>
      <c r="D288" s="46"/>
      <c r="E288" s="184"/>
      <c r="F288" s="185"/>
      <c r="G288" s="186"/>
      <c r="H288" s="185"/>
      <c r="I288" s="185"/>
      <c r="J288" s="185"/>
      <c r="K288" s="187" t="s">
        <v>369</v>
      </c>
      <c r="L288" s="185"/>
      <c r="M288" s="185"/>
      <c r="N288" s="167"/>
      <c r="O288" s="21"/>
      <c r="Q288" s="57" t="str">
        <f t="shared" ca="1" si="29"/>
        <v/>
      </c>
      <c r="S288" s="50" t="str">
        <f t="shared" si="30"/>
        <v>N</v>
      </c>
      <c r="T288" s="50">
        <f t="shared" ca="1" si="31"/>
        <v>0</v>
      </c>
      <c r="U288" s="50">
        <f>IF(C288="",0,IF(OR(D288=0,E288=0,F288=0,G288=0,H288=0,I288=0,K288=0,K288="",L288=0,M288=0,AND(OR(L288=Lists!$K$3,L288=Lists!$K$4),J288=0),AND(L288=Lists!$K$4,OR(M288=Lists!$M$5,M288=Lists!$M$6,M288=Lists!$M$7,M288=Lists!$M$8,M288=Lists!$M$10),N288=0)),1,0))</f>
        <v>0</v>
      </c>
      <c r="V288" s="50">
        <f>IF(AND(OR(M288=Lists!$M$9,L288&lt;&gt;Lists!$K$4),N288&lt;&gt;""),1,0)</f>
        <v>0</v>
      </c>
      <c r="W288" s="50">
        <f>IF(E288=0,0,IF(COUNTIF(Lists!$B$3:$B$203,E288)&gt;0,0,1))</f>
        <v>0</v>
      </c>
      <c r="X288" s="50">
        <f>IF(M288=Lists!$L$6,IF(COUNTIFS('Section 3'!$D$16:$D$25,F288,'Section 3'!$G$16:$G$25,M288)&gt;0,0,1),0)</f>
        <v>0</v>
      </c>
      <c r="Y288" s="50">
        <f>IF(M288=Lists!$L$8,IF(COUNTIFS('Section 3'!$D$16:$D$25,F288,'Section 3'!$G$16:$G$25,Lists!$J$5)&gt;0,0,1),IF(M288=Lists!$L$10,IF(COUNTIFS('Section 3'!$D$16:$D$25,F288,'Section 3'!$G$16:$G$25,Lists!$J$6)&gt;0,0,1),IF(M288=Lists!$L$5,IF(COUNTIFS('Section 3'!$D$16:$D$25,F288,'Section 3'!$G$16:$G$25,Lists!$J$3)&gt;0,0,1),0)))</f>
        <v>0</v>
      </c>
      <c r="Z288" s="50">
        <f t="shared" si="26"/>
        <v>0</v>
      </c>
      <c r="AA288" s="44">
        <f t="shared" si="27"/>
        <v>0</v>
      </c>
      <c r="AB288" s="44">
        <f t="shared" si="28"/>
        <v>0</v>
      </c>
      <c r="AC288" s="26"/>
      <c r="AD288" s="26"/>
      <c r="AE288" s="26"/>
      <c r="AF288" s="26"/>
      <c r="AG288" s="26"/>
      <c r="AH288" s="26"/>
      <c r="AI288" s="26"/>
      <c r="AJ288" s="26"/>
      <c r="AK288" s="26"/>
      <c r="AL288" s="26"/>
      <c r="AM288" s="26"/>
      <c r="AN288" s="26"/>
      <c r="AO288" s="26"/>
      <c r="AP288" s="26"/>
    </row>
    <row r="289" spans="1:42" s="8" customFormat="1" x14ac:dyDescent="0.35">
      <c r="A289" s="44"/>
      <c r="B289" s="28"/>
      <c r="C289" s="155" t="str">
        <f>IF(F289=0,"",MAX($C$16:C288)+1)</f>
        <v/>
      </c>
      <c r="D289" s="46"/>
      <c r="E289" s="184"/>
      <c r="F289" s="185"/>
      <c r="G289" s="186"/>
      <c r="H289" s="185"/>
      <c r="I289" s="185"/>
      <c r="J289" s="185"/>
      <c r="K289" s="187" t="s">
        <v>369</v>
      </c>
      <c r="L289" s="185"/>
      <c r="M289" s="185"/>
      <c r="N289" s="167"/>
      <c r="O289" s="21"/>
      <c r="Q289" s="57" t="str">
        <f t="shared" ca="1" si="29"/>
        <v/>
      </c>
      <c r="S289" s="50" t="str">
        <f t="shared" si="30"/>
        <v>N</v>
      </c>
      <c r="T289" s="50">
        <f t="shared" ca="1" si="31"/>
        <v>0</v>
      </c>
      <c r="U289" s="50">
        <f>IF(C289="",0,IF(OR(D289=0,E289=0,F289=0,G289=0,H289=0,I289=0,K289=0,K289="",L289=0,M289=0,AND(OR(L289=Lists!$K$3,L289=Lists!$K$4),J289=0),AND(L289=Lists!$K$4,OR(M289=Lists!$M$5,M289=Lists!$M$6,M289=Lists!$M$7,M289=Lists!$M$8,M289=Lists!$M$10),N289=0)),1,0))</f>
        <v>0</v>
      </c>
      <c r="V289" s="50">
        <f>IF(AND(OR(M289=Lists!$M$9,L289&lt;&gt;Lists!$K$4),N289&lt;&gt;""),1,0)</f>
        <v>0</v>
      </c>
      <c r="W289" s="50">
        <f>IF(E289=0,0,IF(COUNTIF(Lists!$B$3:$B$203,E289)&gt;0,0,1))</f>
        <v>0</v>
      </c>
      <c r="X289" s="50">
        <f>IF(M289=Lists!$L$6,IF(COUNTIFS('Section 3'!$D$16:$D$25,F289,'Section 3'!$G$16:$G$25,M289)&gt;0,0,1),0)</f>
        <v>0</v>
      </c>
      <c r="Y289" s="50">
        <f>IF(M289=Lists!$L$8,IF(COUNTIFS('Section 3'!$D$16:$D$25,F289,'Section 3'!$G$16:$G$25,Lists!$J$5)&gt;0,0,1),IF(M289=Lists!$L$10,IF(COUNTIFS('Section 3'!$D$16:$D$25,F289,'Section 3'!$G$16:$G$25,Lists!$J$6)&gt;0,0,1),IF(M289=Lists!$L$5,IF(COUNTIFS('Section 3'!$D$16:$D$25,F289,'Section 3'!$G$16:$G$25,Lists!$J$3)&gt;0,0,1),0)))</f>
        <v>0</v>
      </c>
      <c r="Z289" s="50">
        <f t="shared" si="26"/>
        <v>0</v>
      </c>
      <c r="AA289" s="44">
        <f t="shared" si="27"/>
        <v>0</v>
      </c>
      <c r="AB289" s="44">
        <f t="shared" si="28"/>
        <v>0</v>
      </c>
      <c r="AC289" s="26"/>
      <c r="AD289" s="26"/>
      <c r="AE289" s="26"/>
      <c r="AF289" s="26"/>
      <c r="AG289" s="26"/>
      <c r="AH289" s="26"/>
      <c r="AI289" s="26"/>
      <c r="AJ289" s="26"/>
      <c r="AK289" s="26"/>
      <c r="AL289" s="26"/>
      <c r="AM289" s="26"/>
      <c r="AN289" s="26"/>
      <c r="AO289" s="26"/>
      <c r="AP289" s="26"/>
    </row>
    <row r="290" spans="1:42" s="8" customFormat="1" x14ac:dyDescent="0.35">
      <c r="A290" s="44"/>
      <c r="B290" s="28"/>
      <c r="C290" s="155" t="str">
        <f>IF(F290=0,"",MAX($C$16:C289)+1)</f>
        <v/>
      </c>
      <c r="D290" s="46"/>
      <c r="E290" s="184"/>
      <c r="F290" s="185"/>
      <c r="G290" s="186"/>
      <c r="H290" s="185"/>
      <c r="I290" s="185"/>
      <c r="J290" s="185"/>
      <c r="K290" s="187" t="s">
        <v>369</v>
      </c>
      <c r="L290" s="185"/>
      <c r="M290" s="185"/>
      <c r="N290" s="167"/>
      <c r="O290" s="21"/>
      <c r="Q290" s="57" t="str">
        <f t="shared" ca="1" si="29"/>
        <v/>
      </c>
      <c r="S290" s="50" t="str">
        <f t="shared" si="30"/>
        <v>N</v>
      </c>
      <c r="T290" s="50">
        <f t="shared" ca="1" si="31"/>
        <v>0</v>
      </c>
      <c r="U290" s="50">
        <f>IF(C290="",0,IF(OR(D290=0,E290=0,F290=0,G290=0,H290=0,I290=0,K290=0,K290="",L290=0,M290=0,AND(OR(L290=Lists!$K$3,L290=Lists!$K$4),J290=0),AND(L290=Lists!$K$4,OR(M290=Lists!$M$5,M290=Lists!$M$6,M290=Lists!$M$7,M290=Lists!$M$8,M290=Lists!$M$10),N290=0)),1,0))</f>
        <v>0</v>
      </c>
      <c r="V290" s="50">
        <f>IF(AND(OR(M290=Lists!$M$9,L290&lt;&gt;Lists!$K$4),N290&lt;&gt;""),1,0)</f>
        <v>0</v>
      </c>
      <c r="W290" s="50">
        <f>IF(E290=0,0,IF(COUNTIF(Lists!$B$3:$B$203,E290)&gt;0,0,1))</f>
        <v>0</v>
      </c>
      <c r="X290" s="50">
        <f>IF(M290=Lists!$L$6,IF(COUNTIFS('Section 3'!$D$16:$D$25,F290,'Section 3'!$G$16:$G$25,M290)&gt;0,0,1),0)</f>
        <v>0</v>
      </c>
      <c r="Y290" s="50">
        <f>IF(M290=Lists!$L$8,IF(COUNTIFS('Section 3'!$D$16:$D$25,F290,'Section 3'!$G$16:$G$25,Lists!$J$5)&gt;0,0,1),IF(M290=Lists!$L$10,IF(COUNTIFS('Section 3'!$D$16:$D$25,F290,'Section 3'!$G$16:$G$25,Lists!$J$6)&gt;0,0,1),IF(M290=Lists!$L$5,IF(COUNTIFS('Section 3'!$D$16:$D$25,F290,'Section 3'!$G$16:$G$25,Lists!$J$3)&gt;0,0,1),0)))</f>
        <v>0</v>
      </c>
      <c r="Z290" s="50">
        <f t="shared" si="26"/>
        <v>0</v>
      </c>
      <c r="AA290" s="44">
        <f t="shared" si="27"/>
        <v>0</v>
      </c>
      <c r="AB290" s="44">
        <f t="shared" si="28"/>
        <v>0</v>
      </c>
      <c r="AC290" s="26"/>
      <c r="AD290" s="26"/>
      <c r="AE290" s="26"/>
      <c r="AF290" s="26"/>
      <c r="AG290" s="26"/>
      <c r="AH290" s="26"/>
      <c r="AI290" s="26"/>
      <c r="AJ290" s="26"/>
      <c r="AK290" s="26"/>
      <c r="AL290" s="26"/>
      <c r="AM290" s="26"/>
      <c r="AN290" s="26"/>
      <c r="AO290" s="26"/>
      <c r="AP290" s="26"/>
    </row>
    <row r="291" spans="1:42" s="8" customFormat="1" x14ac:dyDescent="0.35">
      <c r="A291" s="44"/>
      <c r="B291" s="28"/>
      <c r="C291" s="155" t="str">
        <f>IF(F291=0,"",MAX($C$16:C290)+1)</f>
        <v/>
      </c>
      <c r="D291" s="46"/>
      <c r="E291" s="184"/>
      <c r="F291" s="185"/>
      <c r="G291" s="186"/>
      <c r="H291" s="185"/>
      <c r="I291" s="185"/>
      <c r="J291" s="185"/>
      <c r="K291" s="187" t="s">
        <v>369</v>
      </c>
      <c r="L291" s="185"/>
      <c r="M291" s="185"/>
      <c r="N291" s="167"/>
      <c r="O291" s="21"/>
      <c r="Q291" s="57" t="str">
        <f t="shared" ca="1" si="29"/>
        <v/>
      </c>
      <c r="S291" s="50" t="str">
        <f t="shared" si="30"/>
        <v>N</v>
      </c>
      <c r="T291" s="50">
        <f t="shared" ca="1" si="31"/>
        <v>0</v>
      </c>
      <c r="U291" s="50">
        <f>IF(C291="",0,IF(OR(D291=0,E291=0,F291=0,G291=0,H291=0,I291=0,K291=0,K291="",L291=0,M291=0,AND(OR(L291=Lists!$K$3,L291=Lists!$K$4),J291=0),AND(L291=Lists!$K$4,OR(M291=Lists!$M$5,M291=Lists!$M$6,M291=Lists!$M$7,M291=Lists!$M$8,M291=Lists!$M$10),N291=0)),1,0))</f>
        <v>0</v>
      </c>
      <c r="V291" s="50">
        <f>IF(AND(OR(M291=Lists!$M$9,L291&lt;&gt;Lists!$K$4),N291&lt;&gt;""),1,0)</f>
        <v>0</v>
      </c>
      <c r="W291" s="50">
        <f>IF(E291=0,0,IF(COUNTIF(Lists!$B$3:$B$203,E291)&gt;0,0,1))</f>
        <v>0</v>
      </c>
      <c r="X291" s="50">
        <f>IF(M291=Lists!$L$6,IF(COUNTIFS('Section 3'!$D$16:$D$25,F291,'Section 3'!$G$16:$G$25,M291)&gt;0,0,1),0)</f>
        <v>0</v>
      </c>
      <c r="Y291" s="50">
        <f>IF(M291=Lists!$L$8,IF(COUNTIFS('Section 3'!$D$16:$D$25,F291,'Section 3'!$G$16:$G$25,Lists!$J$5)&gt;0,0,1),IF(M291=Lists!$L$10,IF(COUNTIFS('Section 3'!$D$16:$D$25,F291,'Section 3'!$G$16:$G$25,Lists!$J$6)&gt;0,0,1),IF(M291=Lists!$L$5,IF(COUNTIFS('Section 3'!$D$16:$D$25,F291,'Section 3'!$G$16:$G$25,Lists!$J$3)&gt;0,0,1),0)))</f>
        <v>0</v>
      </c>
      <c r="Z291" s="50">
        <f t="shared" si="26"/>
        <v>0</v>
      </c>
      <c r="AA291" s="44">
        <f t="shared" si="27"/>
        <v>0</v>
      </c>
      <c r="AB291" s="44">
        <f t="shared" si="28"/>
        <v>0</v>
      </c>
      <c r="AC291" s="26"/>
      <c r="AD291" s="26"/>
      <c r="AE291" s="26"/>
      <c r="AF291" s="26"/>
      <c r="AG291" s="26"/>
      <c r="AH291" s="26"/>
      <c r="AI291" s="26"/>
      <c r="AJ291" s="26"/>
      <c r="AK291" s="26"/>
      <c r="AL291" s="26"/>
      <c r="AM291" s="26"/>
      <c r="AN291" s="26"/>
      <c r="AO291" s="26"/>
      <c r="AP291" s="26"/>
    </row>
    <row r="292" spans="1:42" s="8" customFormat="1" x14ac:dyDescent="0.35">
      <c r="A292" s="44"/>
      <c r="B292" s="28"/>
      <c r="C292" s="155" t="str">
        <f>IF(F292=0,"",MAX($C$16:C291)+1)</f>
        <v/>
      </c>
      <c r="D292" s="46"/>
      <c r="E292" s="184"/>
      <c r="F292" s="185"/>
      <c r="G292" s="186"/>
      <c r="H292" s="185"/>
      <c r="I292" s="185"/>
      <c r="J292" s="185"/>
      <c r="K292" s="187" t="s">
        <v>369</v>
      </c>
      <c r="L292" s="185"/>
      <c r="M292" s="185"/>
      <c r="N292" s="167"/>
      <c r="O292" s="21"/>
      <c r="Q292" s="57" t="str">
        <f t="shared" ca="1" si="29"/>
        <v/>
      </c>
      <c r="S292" s="50" t="str">
        <f t="shared" si="30"/>
        <v>N</v>
      </c>
      <c r="T292" s="50">
        <f t="shared" ca="1" si="31"/>
        <v>0</v>
      </c>
      <c r="U292" s="50">
        <f>IF(C292="",0,IF(OR(D292=0,E292=0,F292=0,G292=0,H292=0,I292=0,K292=0,K292="",L292=0,M292=0,AND(OR(L292=Lists!$K$3,L292=Lists!$K$4),J292=0),AND(L292=Lists!$K$4,OR(M292=Lists!$M$5,M292=Lists!$M$6,M292=Lists!$M$7,M292=Lists!$M$8,M292=Lists!$M$10),N292=0)),1,0))</f>
        <v>0</v>
      </c>
      <c r="V292" s="50">
        <f>IF(AND(OR(M292=Lists!$M$9,L292&lt;&gt;Lists!$K$4),N292&lt;&gt;""),1,0)</f>
        <v>0</v>
      </c>
      <c r="W292" s="50">
        <f>IF(E292=0,0,IF(COUNTIF(Lists!$B$3:$B$203,E292)&gt;0,0,1))</f>
        <v>0</v>
      </c>
      <c r="X292" s="50">
        <f>IF(M292=Lists!$L$6,IF(COUNTIFS('Section 3'!$D$16:$D$25,F292,'Section 3'!$G$16:$G$25,M292)&gt;0,0,1),0)</f>
        <v>0</v>
      </c>
      <c r="Y292" s="50">
        <f>IF(M292=Lists!$L$8,IF(COUNTIFS('Section 3'!$D$16:$D$25,F292,'Section 3'!$G$16:$G$25,Lists!$J$5)&gt;0,0,1),IF(M292=Lists!$L$10,IF(COUNTIFS('Section 3'!$D$16:$D$25,F292,'Section 3'!$G$16:$G$25,Lists!$J$6)&gt;0,0,1),IF(M292=Lists!$L$5,IF(COUNTIFS('Section 3'!$D$16:$D$25,F292,'Section 3'!$G$16:$G$25,Lists!$J$3)&gt;0,0,1),0)))</f>
        <v>0</v>
      </c>
      <c r="Z292" s="50">
        <f t="shared" si="26"/>
        <v>0</v>
      </c>
      <c r="AA292" s="44">
        <f t="shared" si="27"/>
        <v>0</v>
      </c>
      <c r="AB292" s="44">
        <f t="shared" si="28"/>
        <v>0</v>
      </c>
      <c r="AC292" s="26"/>
      <c r="AD292" s="26"/>
      <c r="AE292" s="26"/>
      <c r="AF292" s="26"/>
      <c r="AG292" s="26"/>
      <c r="AH292" s="26"/>
      <c r="AI292" s="26"/>
      <c r="AJ292" s="26"/>
      <c r="AK292" s="26"/>
      <c r="AL292" s="26"/>
      <c r="AM292" s="26"/>
      <c r="AN292" s="26"/>
      <c r="AO292" s="26"/>
      <c r="AP292" s="26"/>
    </row>
    <row r="293" spans="1:42" s="8" customFormat="1" x14ac:dyDescent="0.35">
      <c r="A293" s="44"/>
      <c r="B293" s="28"/>
      <c r="C293" s="155" t="str">
        <f>IF(F293=0,"",MAX($C$16:C292)+1)</f>
        <v/>
      </c>
      <c r="D293" s="46"/>
      <c r="E293" s="184"/>
      <c r="F293" s="185"/>
      <c r="G293" s="186"/>
      <c r="H293" s="185"/>
      <c r="I293" s="185"/>
      <c r="J293" s="185"/>
      <c r="K293" s="187" t="s">
        <v>369</v>
      </c>
      <c r="L293" s="185"/>
      <c r="M293" s="185"/>
      <c r="N293" s="167"/>
      <c r="O293" s="21"/>
      <c r="Q293" s="57" t="str">
        <f t="shared" ca="1" si="29"/>
        <v/>
      </c>
      <c r="S293" s="50" t="str">
        <f t="shared" si="30"/>
        <v>N</v>
      </c>
      <c r="T293" s="50">
        <f t="shared" ca="1" si="31"/>
        <v>0</v>
      </c>
      <c r="U293" s="50">
        <f>IF(C293="",0,IF(OR(D293=0,E293=0,F293=0,G293=0,H293=0,I293=0,K293=0,K293="",L293=0,M293=0,AND(OR(L293=Lists!$K$3,L293=Lists!$K$4),J293=0),AND(L293=Lists!$K$4,OR(M293=Lists!$M$5,M293=Lists!$M$6,M293=Lists!$M$7,M293=Lists!$M$8,M293=Lists!$M$10),N293=0)),1,0))</f>
        <v>0</v>
      </c>
      <c r="V293" s="50">
        <f>IF(AND(OR(M293=Lists!$M$9,L293&lt;&gt;Lists!$K$4),N293&lt;&gt;""),1,0)</f>
        <v>0</v>
      </c>
      <c r="W293" s="50">
        <f>IF(E293=0,0,IF(COUNTIF(Lists!$B$3:$B$203,E293)&gt;0,0,1))</f>
        <v>0</v>
      </c>
      <c r="X293" s="50">
        <f>IF(M293=Lists!$L$6,IF(COUNTIFS('Section 3'!$D$16:$D$25,F293,'Section 3'!$G$16:$G$25,M293)&gt;0,0,1),0)</f>
        <v>0</v>
      </c>
      <c r="Y293" s="50">
        <f>IF(M293=Lists!$L$8,IF(COUNTIFS('Section 3'!$D$16:$D$25,F293,'Section 3'!$G$16:$G$25,Lists!$J$5)&gt;0,0,1),IF(M293=Lists!$L$10,IF(COUNTIFS('Section 3'!$D$16:$D$25,F293,'Section 3'!$G$16:$G$25,Lists!$J$6)&gt;0,0,1),IF(M293=Lists!$L$5,IF(COUNTIFS('Section 3'!$D$16:$D$25,F293,'Section 3'!$G$16:$G$25,Lists!$J$3)&gt;0,0,1),0)))</f>
        <v>0</v>
      </c>
      <c r="Z293" s="50">
        <f t="shared" si="26"/>
        <v>0</v>
      </c>
      <c r="AA293" s="44">
        <f t="shared" si="27"/>
        <v>0</v>
      </c>
      <c r="AB293" s="44">
        <f t="shared" si="28"/>
        <v>0</v>
      </c>
      <c r="AC293" s="26"/>
      <c r="AD293" s="26"/>
      <c r="AE293" s="26"/>
      <c r="AF293" s="26"/>
      <c r="AG293" s="26"/>
      <c r="AH293" s="26"/>
      <c r="AI293" s="26"/>
      <c r="AJ293" s="26"/>
      <c r="AK293" s="26"/>
      <c r="AL293" s="26"/>
      <c r="AM293" s="26"/>
      <c r="AN293" s="26"/>
      <c r="AO293" s="26"/>
      <c r="AP293" s="26"/>
    </row>
    <row r="294" spans="1:42" s="8" customFormat="1" x14ac:dyDescent="0.35">
      <c r="A294" s="44"/>
      <c r="B294" s="28"/>
      <c r="C294" s="155" t="str">
        <f>IF(F294=0,"",MAX($C$16:C293)+1)</f>
        <v/>
      </c>
      <c r="D294" s="46"/>
      <c r="E294" s="184"/>
      <c r="F294" s="185"/>
      <c r="G294" s="186"/>
      <c r="H294" s="185"/>
      <c r="I294" s="185"/>
      <c r="J294" s="185"/>
      <c r="K294" s="187" t="s">
        <v>369</v>
      </c>
      <c r="L294" s="185"/>
      <c r="M294" s="185"/>
      <c r="N294" s="167"/>
      <c r="O294" s="21"/>
      <c r="Q294" s="57" t="str">
        <f t="shared" ca="1" si="29"/>
        <v/>
      </c>
      <c r="S294" s="50" t="str">
        <f t="shared" si="30"/>
        <v>N</v>
      </c>
      <c r="T294" s="50">
        <f t="shared" ca="1" si="31"/>
        <v>0</v>
      </c>
      <c r="U294" s="50">
        <f>IF(C294="",0,IF(OR(D294=0,E294=0,F294=0,G294=0,H294=0,I294=0,K294=0,K294="",L294=0,M294=0,AND(OR(L294=Lists!$K$3,L294=Lists!$K$4),J294=0),AND(L294=Lists!$K$4,OR(M294=Lists!$M$5,M294=Lists!$M$6,M294=Lists!$M$7,M294=Lists!$M$8,M294=Lists!$M$10),N294=0)),1,0))</f>
        <v>0</v>
      </c>
      <c r="V294" s="50">
        <f>IF(AND(OR(M294=Lists!$M$9,L294&lt;&gt;Lists!$K$4),N294&lt;&gt;""),1,0)</f>
        <v>0</v>
      </c>
      <c r="W294" s="50">
        <f>IF(E294=0,0,IF(COUNTIF(Lists!$B$3:$B$203,E294)&gt;0,0,1))</f>
        <v>0</v>
      </c>
      <c r="X294" s="50">
        <f>IF(M294=Lists!$L$6,IF(COUNTIFS('Section 3'!$D$16:$D$25,F294,'Section 3'!$G$16:$G$25,M294)&gt;0,0,1),0)</f>
        <v>0</v>
      </c>
      <c r="Y294" s="50">
        <f>IF(M294=Lists!$L$8,IF(COUNTIFS('Section 3'!$D$16:$D$25,F294,'Section 3'!$G$16:$G$25,Lists!$J$5)&gt;0,0,1),IF(M294=Lists!$L$10,IF(COUNTIFS('Section 3'!$D$16:$D$25,F294,'Section 3'!$G$16:$G$25,Lists!$J$6)&gt;0,0,1),IF(M294=Lists!$L$5,IF(COUNTIFS('Section 3'!$D$16:$D$25,F294,'Section 3'!$G$16:$G$25,Lists!$J$3)&gt;0,0,1),0)))</f>
        <v>0</v>
      </c>
      <c r="Z294" s="50">
        <f t="shared" si="26"/>
        <v>0</v>
      </c>
      <c r="AA294" s="44">
        <f t="shared" si="27"/>
        <v>0</v>
      </c>
      <c r="AB294" s="44">
        <f t="shared" si="28"/>
        <v>0</v>
      </c>
      <c r="AC294" s="26"/>
      <c r="AD294" s="26"/>
      <c r="AE294" s="26"/>
      <c r="AF294" s="26"/>
      <c r="AG294" s="26"/>
      <c r="AH294" s="26"/>
      <c r="AI294" s="26"/>
      <c r="AJ294" s="26"/>
      <c r="AK294" s="26"/>
      <c r="AL294" s="26"/>
      <c r="AM294" s="26"/>
      <c r="AN294" s="26"/>
      <c r="AO294" s="26"/>
      <c r="AP294" s="26"/>
    </row>
    <row r="295" spans="1:42" s="8" customFormat="1" x14ac:dyDescent="0.35">
      <c r="A295" s="44"/>
      <c r="B295" s="28"/>
      <c r="C295" s="155" t="str">
        <f>IF(F295=0,"",MAX($C$16:C294)+1)</f>
        <v/>
      </c>
      <c r="D295" s="46"/>
      <c r="E295" s="184"/>
      <c r="F295" s="185"/>
      <c r="G295" s="186"/>
      <c r="H295" s="185"/>
      <c r="I295" s="185"/>
      <c r="J295" s="185"/>
      <c r="K295" s="187" t="s">
        <v>369</v>
      </c>
      <c r="L295" s="185"/>
      <c r="M295" s="185"/>
      <c r="N295" s="167"/>
      <c r="O295" s="21"/>
      <c r="Q295" s="57" t="str">
        <f t="shared" ca="1" si="29"/>
        <v/>
      </c>
      <c r="S295" s="50" t="str">
        <f t="shared" si="30"/>
        <v>N</v>
      </c>
      <c r="T295" s="50">
        <f t="shared" ca="1" si="31"/>
        <v>0</v>
      </c>
      <c r="U295" s="50">
        <f>IF(C295="",0,IF(OR(D295=0,E295=0,F295=0,G295=0,H295=0,I295=0,K295=0,K295="",L295=0,M295=0,AND(OR(L295=Lists!$K$3,L295=Lists!$K$4),J295=0),AND(L295=Lists!$K$4,OR(M295=Lists!$M$5,M295=Lists!$M$6,M295=Lists!$M$7,M295=Lists!$M$8,M295=Lists!$M$10),N295=0)),1,0))</f>
        <v>0</v>
      </c>
      <c r="V295" s="50">
        <f>IF(AND(OR(M295=Lists!$M$9,L295&lt;&gt;Lists!$K$4),N295&lt;&gt;""),1,0)</f>
        <v>0</v>
      </c>
      <c r="W295" s="50">
        <f>IF(E295=0,0,IF(COUNTIF(Lists!$B$3:$B$203,E295)&gt;0,0,1))</f>
        <v>0</v>
      </c>
      <c r="X295" s="50">
        <f>IF(M295=Lists!$L$6,IF(COUNTIFS('Section 3'!$D$16:$D$25,F295,'Section 3'!$G$16:$G$25,M295)&gt;0,0,1),0)</f>
        <v>0</v>
      </c>
      <c r="Y295" s="50">
        <f>IF(M295=Lists!$L$8,IF(COUNTIFS('Section 3'!$D$16:$D$25,F295,'Section 3'!$G$16:$G$25,Lists!$J$5)&gt;0,0,1),IF(M295=Lists!$L$10,IF(COUNTIFS('Section 3'!$D$16:$D$25,F295,'Section 3'!$G$16:$G$25,Lists!$J$6)&gt;0,0,1),IF(M295=Lists!$L$5,IF(COUNTIFS('Section 3'!$D$16:$D$25,F295,'Section 3'!$G$16:$G$25,Lists!$J$3)&gt;0,0,1),0)))</f>
        <v>0</v>
      </c>
      <c r="Z295" s="50">
        <f t="shared" si="26"/>
        <v>0</v>
      </c>
      <c r="AA295" s="44">
        <f t="shared" si="27"/>
        <v>0</v>
      </c>
      <c r="AB295" s="44">
        <f t="shared" si="28"/>
        <v>0</v>
      </c>
      <c r="AC295" s="26"/>
      <c r="AD295" s="26"/>
      <c r="AE295" s="26"/>
      <c r="AF295" s="26"/>
      <c r="AG295" s="26"/>
      <c r="AH295" s="26"/>
      <c r="AI295" s="26"/>
      <c r="AJ295" s="26"/>
      <c r="AK295" s="26"/>
      <c r="AL295" s="26"/>
      <c r="AM295" s="26"/>
      <c r="AN295" s="26"/>
      <c r="AO295" s="26"/>
      <c r="AP295" s="26"/>
    </row>
    <row r="296" spans="1:42" s="8" customFormat="1" x14ac:dyDescent="0.35">
      <c r="A296" s="44"/>
      <c r="B296" s="28"/>
      <c r="C296" s="155" t="str">
        <f>IF(F296=0,"",MAX($C$16:C295)+1)</f>
        <v/>
      </c>
      <c r="D296" s="46"/>
      <c r="E296" s="184"/>
      <c r="F296" s="185"/>
      <c r="G296" s="186"/>
      <c r="H296" s="185"/>
      <c r="I296" s="185"/>
      <c r="J296" s="185"/>
      <c r="K296" s="187" t="s">
        <v>369</v>
      </c>
      <c r="L296" s="185"/>
      <c r="M296" s="185"/>
      <c r="N296" s="167"/>
      <c r="O296" s="21"/>
      <c r="Q296" s="57" t="str">
        <f t="shared" ca="1" si="29"/>
        <v/>
      </c>
      <c r="S296" s="50" t="str">
        <f t="shared" si="30"/>
        <v>N</v>
      </c>
      <c r="T296" s="50">
        <f t="shared" ca="1" si="31"/>
        <v>0</v>
      </c>
      <c r="U296" s="50">
        <f>IF(C296="",0,IF(OR(D296=0,E296=0,F296=0,G296=0,H296=0,I296=0,K296=0,K296="",L296=0,M296=0,AND(OR(L296=Lists!$K$3,L296=Lists!$K$4),J296=0),AND(L296=Lists!$K$4,OR(M296=Lists!$M$5,M296=Lists!$M$6,M296=Lists!$M$7,M296=Lists!$M$8,M296=Lists!$M$10),N296=0)),1,0))</f>
        <v>0</v>
      </c>
      <c r="V296" s="50">
        <f>IF(AND(OR(M296=Lists!$M$9,L296&lt;&gt;Lists!$K$4),N296&lt;&gt;""),1,0)</f>
        <v>0</v>
      </c>
      <c r="W296" s="50">
        <f>IF(E296=0,0,IF(COUNTIF(Lists!$B$3:$B$203,E296)&gt;0,0,1))</f>
        <v>0</v>
      </c>
      <c r="X296" s="50">
        <f>IF(M296=Lists!$L$6,IF(COUNTIFS('Section 3'!$D$16:$D$25,F296,'Section 3'!$G$16:$G$25,M296)&gt;0,0,1),0)</f>
        <v>0</v>
      </c>
      <c r="Y296" s="50">
        <f>IF(M296=Lists!$L$8,IF(COUNTIFS('Section 3'!$D$16:$D$25,F296,'Section 3'!$G$16:$G$25,Lists!$J$5)&gt;0,0,1),IF(M296=Lists!$L$10,IF(COUNTIFS('Section 3'!$D$16:$D$25,F296,'Section 3'!$G$16:$G$25,Lists!$J$6)&gt;0,0,1),IF(M296=Lists!$L$5,IF(COUNTIFS('Section 3'!$D$16:$D$25,F296,'Section 3'!$G$16:$G$25,Lists!$J$3)&gt;0,0,1),0)))</f>
        <v>0</v>
      </c>
      <c r="Z296" s="50">
        <f t="shared" si="26"/>
        <v>0</v>
      </c>
      <c r="AA296" s="44">
        <f t="shared" si="27"/>
        <v>0</v>
      </c>
      <c r="AB296" s="44">
        <f t="shared" si="28"/>
        <v>0</v>
      </c>
      <c r="AC296" s="26"/>
      <c r="AD296" s="26"/>
      <c r="AE296" s="26"/>
      <c r="AF296" s="26"/>
      <c r="AG296" s="26"/>
      <c r="AH296" s="26"/>
      <c r="AI296" s="26"/>
      <c r="AJ296" s="26"/>
      <c r="AK296" s="26"/>
      <c r="AL296" s="26"/>
      <c r="AM296" s="26"/>
      <c r="AN296" s="26"/>
      <c r="AO296" s="26"/>
      <c r="AP296" s="26"/>
    </row>
    <row r="297" spans="1:42" s="8" customFormat="1" x14ac:dyDescent="0.35">
      <c r="A297" s="44"/>
      <c r="B297" s="28"/>
      <c r="C297" s="155" t="str">
        <f>IF(F297=0,"",MAX($C$16:C296)+1)</f>
        <v/>
      </c>
      <c r="D297" s="46"/>
      <c r="E297" s="184"/>
      <c r="F297" s="185"/>
      <c r="G297" s="186"/>
      <c r="H297" s="185"/>
      <c r="I297" s="185"/>
      <c r="J297" s="185"/>
      <c r="K297" s="187" t="s">
        <v>369</v>
      </c>
      <c r="L297" s="185"/>
      <c r="M297" s="185"/>
      <c r="N297" s="167"/>
      <c r="O297" s="21"/>
      <c r="Q297" s="57" t="str">
        <f t="shared" ca="1" si="29"/>
        <v/>
      </c>
      <c r="S297" s="50" t="str">
        <f t="shared" si="30"/>
        <v>N</v>
      </c>
      <c r="T297" s="50">
        <f t="shared" ca="1" si="31"/>
        <v>0</v>
      </c>
      <c r="U297" s="50">
        <f>IF(C297="",0,IF(OR(D297=0,E297=0,F297=0,G297=0,H297=0,I297=0,K297=0,K297="",L297=0,M297=0,AND(OR(L297=Lists!$K$3,L297=Lists!$K$4),J297=0),AND(L297=Lists!$K$4,OR(M297=Lists!$M$5,M297=Lists!$M$6,M297=Lists!$M$7,M297=Lists!$M$8,M297=Lists!$M$10),N297=0)),1,0))</f>
        <v>0</v>
      </c>
      <c r="V297" s="50">
        <f>IF(AND(OR(M297=Lists!$M$9,L297&lt;&gt;Lists!$K$4),N297&lt;&gt;""),1,0)</f>
        <v>0</v>
      </c>
      <c r="W297" s="50">
        <f>IF(E297=0,0,IF(COUNTIF(Lists!$B$3:$B$203,E297)&gt;0,0,1))</f>
        <v>0</v>
      </c>
      <c r="X297" s="50">
        <f>IF(M297=Lists!$L$6,IF(COUNTIFS('Section 3'!$D$16:$D$25,F297,'Section 3'!$G$16:$G$25,M297)&gt;0,0,1),0)</f>
        <v>0</v>
      </c>
      <c r="Y297" s="50">
        <f>IF(M297=Lists!$L$8,IF(COUNTIFS('Section 3'!$D$16:$D$25,F297,'Section 3'!$G$16:$G$25,Lists!$J$5)&gt;0,0,1),IF(M297=Lists!$L$10,IF(COUNTIFS('Section 3'!$D$16:$D$25,F297,'Section 3'!$G$16:$G$25,Lists!$J$6)&gt;0,0,1),IF(M297=Lists!$L$5,IF(COUNTIFS('Section 3'!$D$16:$D$25,F297,'Section 3'!$G$16:$G$25,Lists!$J$3)&gt;0,0,1),0)))</f>
        <v>0</v>
      </c>
      <c r="Z297" s="50">
        <f t="shared" si="26"/>
        <v>0</v>
      </c>
      <c r="AA297" s="44">
        <f t="shared" si="27"/>
        <v>0</v>
      </c>
      <c r="AB297" s="44">
        <f t="shared" si="28"/>
        <v>0</v>
      </c>
      <c r="AC297" s="26"/>
      <c r="AD297" s="26"/>
      <c r="AE297" s="26"/>
      <c r="AF297" s="26"/>
      <c r="AG297" s="26"/>
      <c r="AH297" s="26"/>
      <c r="AI297" s="26"/>
      <c r="AJ297" s="26"/>
      <c r="AK297" s="26"/>
      <c r="AL297" s="26"/>
      <c r="AM297" s="26"/>
      <c r="AN297" s="26"/>
      <c r="AO297" s="26"/>
      <c r="AP297" s="26"/>
    </row>
    <row r="298" spans="1:42" s="8" customFormat="1" x14ac:dyDescent="0.35">
      <c r="A298" s="44"/>
      <c r="B298" s="28"/>
      <c r="C298" s="155" t="str">
        <f>IF(F298=0,"",MAX($C$16:C297)+1)</f>
        <v/>
      </c>
      <c r="D298" s="46"/>
      <c r="E298" s="184"/>
      <c r="F298" s="185"/>
      <c r="G298" s="186"/>
      <c r="H298" s="185"/>
      <c r="I298" s="185"/>
      <c r="J298" s="185"/>
      <c r="K298" s="187" t="s">
        <v>369</v>
      </c>
      <c r="L298" s="185"/>
      <c r="M298" s="185"/>
      <c r="N298" s="167"/>
      <c r="O298" s="21"/>
      <c r="Q298" s="57" t="str">
        <f t="shared" ca="1" si="29"/>
        <v/>
      </c>
      <c r="S298" s="50" t="str">
        <f t="shared" si="30"/>
        <v>N</v>
      </c>
      <c r="T298" s="50">
        <f t="shared" ca="1" si="31"/>
        <v>0</v>
      </c>
      <c r="U298" s="50">
        <f>IF(C298="",0,IF(OR(D298=0,E298=0,F298=0,G298=0,H298=0,I298=0,K298=0,K298="",L298=0,M298=0,AND(OR(L298=Lists!$K$3,L298=Lists!$K$4),J298=0),AND(L298=Lists!$K$4,OR(M298=Lists!$M$5,M298=Lists!$M$6,M298=Lists!$M$7,M298=Lists!$M$8,M298=Lists!$M$10),N298=0)),1,0))</f>
        <v>0</v>
      </c>
      <c r="V298" s="50">
        <f>IF(AND(OR(M298=Lists!$M$9,L298&lt;&gt;Lists!$K$4),N298&lt;&gt;""),1,0)</f>
        <v>0</v>
      </c>
      <c r="W298" s="50">
        <f>IF(E298=0,0,IF(COUNTIF(Lists!$B$3:$B$203,E298)&gt;0,0,1))</f>
        <v>0</v>
      </c>
      <c r="X298" s="50">
        <f>IF(M298=Lists!$L$6,IF(COUNTIFS('Section 3'!$D$16:$D$25,F298,'Section 3'!$G$16:$G$25,M298)&gt;0,0,1),0)</f>
        <v>0</v>
      </c>
      <c r="Y298" s="50">
        <f>IF(M298=Lists!$L$8,IF(COUNTIFS('Section 3'!$D$16:$D$25,F298,'Section 3'!$G$16:$G$25,Lists!$J$5)&gt;0,0,1),IF(M298=Lists!$L$10,IF(COUNTIFS('Section 3'!$D$16:$D$25,F298,'Section 3'!$G$16:$G$25,Lists!$J$6)&gt;0,0,1),IF(M298=Lists!$L$5,IF(COUNTIFS('Section 3'!$D$16:$D$25,F298,'Section 3'!$G$16:$G$25,Lists!$J$3)&gt;0,0,1),0)))</f>
        <v>0</v>
      </c>
      <c r="Z298" s="50">
        <f t="shared" si="26"/>
        <v>0</v>
      </c>
      <c r="AA298" s="44">
        <f t="shared" si="27"/>
        <v>0</v>
      </c>
      <c r="AB298" s="44">
        <f t="shared" si="28"/>
        <v>0</v>
      </c>
      <c r="AC298" s="26"/>
      <c r="AD298" s="26"/>
      <c r="AE298" s="26"/>
      <c r="AF298" s="26"/>
      <c r="AG298" s="26"/>
      <c r="AH298" s="26"/>
      <c r="AI298" s="26"/>
      <c r="AJ298" s="26"/>
      <c r="AK298" s="26"/>
      <c r="AL298" s="26"/>
      <c r="AM298" s="26"/>
      <c r="AN298" s="26"/>
      <c r="AO298" s="26"/>
      <c r="AP298" s="26"/>
    </row>
    <row r="299" spans="1:42" s="8" customFormat="1" x14ac:dyDescent="0.35">
      <c r="A299" s="44"/>
      <c r="B299" s="28"/>
      <c r="C299" s="155" t="str">
        <f>IF(F299=0,"",MAX($C$16:C298)+1)</f>
        <v/>
      </c>
      <c r="D299" s="46"/>
      <c r="E299" s="184"/>
      <c r="F299" s="185"/>
      <c r="G299" s="186"/>
      <c r="H299" s="185"/>
      <c r="I299" s="185"/>
      <c r="J299" s="185"/>
      <c r="K299" s="187" t="s">
        <v>369</v>
      </c>
      <c r="L299" s="185"/>
      <c r="M299" s="185"/>
      <c r="N299" s="167"/>
      <c r="O299" s="21"/>
      <c r="Q299" s="57" t="str">
        <f t="shared" ca="1" si="29"/>
        <v/>
      </c>
      <c r="S299" s="50" t="str">
        <f t="shared" si="30"/>
        <v>N</v>
      </c>
      <c r="T299" s="50">
        <f t="shared" ca="1" si="31"/>
        <v>0</v>
      </c>
      <c r="U299" s="50">
        <f>IF(C299="",0,IF(OR(D299=0,E299=0,F299=0,G299=0,H299=0,I299=0,K299=0,K299="",L299=0,M299=0,AND(OR(L299=Lists!$K$3,L299=Lists!$K$4),J299=0),AND(L299=Lists!$K$4,OR(M299=Lists!$M$5,M299=Lists!$M$6,M299=Lists!$M$7,M299=Lists!$M$8,M299=Lists!$M$10),N299=0)),1,0))</f>
        <v>0</v>
      </c>
      <c r="V299" s="50">
        <f>IF(AND(OR(M299=Lists!$M$9,L299&lt;&gt;Lists!$K$4),N299&lt;&gt;""),1,0)</f>
        <v>0</v>
      </c>
      <c r="W299" s="50">
        <f>IF(E299=0,0,IF(COUNTIF(Lists!$B$3:$B$203,E299)&gt;0,0,1))</f>
        <v>0</v>
      </c>
      <c r="X299" s="50">
        <f>IF(M299=Lists!$L$6,IF(COUNTIFS('Section 3'!$D$16:$D$25,F299,'Section 3'!$G$16:$G$25,M299)&gt;0,0,1),0)</f>
        <v>0</v>
      </c>
      <c r="Y299" s="50">
        <f>IF(M299=Lists!$L$8,IF(COUNTIFS('Section 3'!$D$16:$D$25,F299,'Section 3'!$G$16:$G$25,Lists!$J$5)&gt;0,0,1),IF(M299=Lists!$L$10,IF(COUNTIFS('Section 3'!$D$16:$D$25,F299,'Section 3'!$G$16:$G$25,Lists!$J$6)&gt;0,0,1),IF(M299=Lists!$L$5,IF(COUNTIFS('Section 3'!$D$16:$D$25,F299,'Section 3'!$G$16:$G$25,Lists!$J$3)&gt;0,0,1),0)))</f>
        <v>0</v>
      </c>
      <c r="Z299" s="50">
        <f t="shared" si="26"/>
        <v>0</v>
      </c>
      <c r="AA299" s="44">
        <f t="shared" si="27"/>
        <v>0</v>
      </c>
      <c r="AB299" s="44">
        <f t="shared" si="28"/>
        <v>0</v>
      </c>
      <c r="AC299" s="26"/>
      <c r="AD299" s="26"/>
      <c r="AE299" s="26"/>
      <c r="AF299" s="26"/>
      <c r="AG299" s="26"/>
      <c r="AH299" s="26"/>
      <c r="AI299" s="26"/>
      <c r="AJ299" s="26"/>
      <c r="AK299" s="26"/>
      <c r="AL299" s="26"/>
      <c r="AM299" s="26"/>
      <c r="AN299" s="26"/>
      <c r="AO299" s="26"/>
      <c r="AP299" s="26"/>
    </row>
    <row r="300" spans="1:42" s="8" customFormat="1" x14ac:dyDescent="0.35">
      <c r="A300" s="44"/>
      <c r="B300" s="28"/>
      <c r="C300" s="155" t="str">
        <f>IF(F300=0,"",MAX($C$16:C299)+1)</f>
        <v/>
      </c>
      <c r="D300" s="46"/>
      <c r="E300" s="184"/>
      <c r="F300" s="185"/>
      <c r="G300" s="186"/>
      <c r="H300" s="185"/>
      <c r="I300" s="185"/>
      <c r="J300" s="185"/>
      <c r="K300" s="187" t="s">
        <v>369</v>
      </c>
      <c r="L300" s="185"/>
      <c r="M300" s="185"/>
      <c r="N300" s="167"/>
      <c r="O300" s="21"/>
      <c r="Q300" s="57" t="str">
        <f t="shared" ca="1" si="29"/>
        <v/>
      </c>
      <c r="S300" s="50" t="str">
        <f t="shared" si="30"/>
        <v>N</v>
      </c>
      <c r="T300" s="50">
        <f t="shared" ca="1" si="31"/>
        <v>0</v>
      </c>
      <c r="U300" s="50">
        <f>IF(C300="",0,IF(OR(D300=0,E300=0,F300=0,G300=0,H300=0,I300=0,K300=0,K300="",L300=0,M300=0,AND(OR(L300=Lists!$K$3,L300=Lists!$K$4),J300=0),AND(L300=Lists!$K$4,OR(M300=Lists!$M$5,M300=Lists!$M$6,M300=Lists!$M$7,M300=Lists!$M$8,M300=Lists!$M$10),N300=0)),1,0))</f>
        <v>0</v>
      </c>
      <c r="V300" s="50">
        <f>IF(AND(OR(M300=Lists!$M$9,L300&lt;&gt;Lists!$K$4),N300&lt;&gt;""),1,0)</f>
        <v>0</v>
      </c>
      <c r="W300" s="50">
        <f>IF(E300=0,0,IF(COUNTIF(Lists!$B$3:$B$203,E300)&gt;0,0,1))</f>
        <v>0</v>
      </c>
      <c r="X300" s="50">
        <f>IF(M300=Lists!$L$6,IF(COUNTIFS('Section 3'!$D$16:$D$25,F300,'Section 3'!$G$16:$G$25,M300)&gt;0,0,1),0)</f>
        <v>0</v>
      </c>
      <c r="Y300" s="50">
        <f>IF(M300=Lists!$L$8,IF(COUNTIFS('Section 3'!$D$16:$D$25,F300,'Section 3'!$G$16:$G$25,Lists!$J$5)&gt;0,0,1),IF(M300=Lists!$L$10,IF(COUNTIFS('Section 3'!$D$16:$D$25,F300,'Section 3'!$G$16:$G$25,Lists!$J$6)&gt;0,0,1),IF(M300=Lists!$L$5,IF(COUNTIFS('Section 3'!$D$16:$D$25,F300,'Section 3'!$G$16:$G$25,Lists!$J$3)&gt;0,0,1),0)))</f>
        <v>0</v>
      </c>
      <c r="Z300" s="50">
        <f t="shared" si="26"/>
        <v>0</v>
      </c>
      <c r="AA300" s="44">
        <f t="shared" si="27"/>
        <v>0</v>
      </c>
      <c r="AB300" s="44">
        <f t="shared" si="28"/>
        <v>0</v>
      </c>
      <c r="AC300" s="26"/>
      <c r="AD300" s="26"/>
      <c r="AE300" s="26"/>
      <c r="AF300" s="26"/>
      <c r="AG300" s="26"/>
      <c r="AH300" s="26"/>
      <c r="AI300" s="26"/>
      <c r="AJ300" s="26"/>
      <c r="AK300" s="26"/>
      <c r="AL300" s="26"/>
      <c r="AM300" s="26"/>
      <c r="AN300" s="26"/>
      <c r="AO300" s="26"/>
      <c r="AP300" s="26"/>
    </row>
    <row r="301" spans="1:42" s="8" customFormat="1" x14ac:dyDescent="0.35">
      <c r="A301" s="44"/>
      <c r="B301" s="28"/>
      <c r="C301" s="155" t="str">
        <f>IF(F301=0,"",MAX($C$16:C300)+1)</f>
        <v/>
      </c>
      <c r="D301" s="46"/>
      <c r="E301" s="184"/>
      <c r="F301" s="185"/>
      <c r="G301" s="186"/>
      <c r="H301" s="185"/>
      <c r="I301" s="185"/>
      <c r="J301" s="185"/>
      <c r="K301" s="187" t="s">
        <v>369</v>
      </c>
      <c r="L301" s="185"/>
      <c r="M301" s="185"/>
      <c r="N301" s="167"/>
      <c r="O301" s="21"/>
      <c r="Q301" s="57" t="str">
        <f t="shared" ca="1" si="29"/>
        <v/>
      </c>
      <c r="S301" s="50" t="str">
        <f t="shared" si="30"/>
        <v>N</v>
      </c>
      <c r="T301" s="50">
        <f t="shared" ca="1" si="31"/>
        <v>0</v>
      </c>
      <c r="U301" s="50">
        <f>IF(C301="",0,IF(OR(D301=0,E301=0,F301=0,G301=0,H301=0,I301=0,K301=0,K301="",L301=0,M301=0,AND(OR(L301=Lists!$K$3,L301=Lists!$K$4),J301=0),AND(L301=Lists!$K$4,OR(M301=Lists!$M$5,M301=Lists!$M$6,M301=Lists!$M$7,M301=Lists!$M$8,M301=Lists!$M$10),N301=0)),1,0))</f>
        <v>0</v>
      </c>
      <c r="V301" s="50">
        <f>IF(AND(OR(M301=Lists!$M$9,L301&lt;&gt;Lists!$K$4),N301&lt;&gt;""),1,0)</f>
        <v>0</v>
      </c>
      <c r="W301" s="50">
        <f>IF(E301=0,0,IF(COUNTIF(Lists!$B$3:$B$203,E301)&gt;0,0,1))</f>
        <v>0</v>
      </c>
      <c r="X301" s="50">
        <f>IF(M301=Lists!$L$6,IF(COUNTIFS('Section 3'!$D$16:$D$25,F301,'Section 3'!$G$16:$G$25,M301)&gt;0,0,1),0)</f>
        <v>0</v>
      </c>
      <c r="Y301" s="50">
        <f>IF(M301=Lists!$L$8,IF(COUNTIFS('Section 3'!$D$16:$D$25,F301,'Section 3'!$G$16:$G$25,Lists!$J$5)&gt;0,0,1),IF(M301=Lists!$L$10,IF(COUNTIFS('Section 3'!$D$16:$D$25,F301,'Section 3'!$G$16:$G$25,Lists!$J$6)&gt;0,0,1),IF(M301=Lists!$L$5,IF(COUNTIFS('Section 3'!$D$16:$D$25,F301,'Section 3'!$G$16:$G$25,Lists!$J$3)&gt;0,0,1),0)))</f>
        <v>0</v>
      </c>
      <c r="Z301" s="50">
        <f t="shared" si="26"/>
        <v>0</v>
      </c>
      <c r="AA301" s="44">
        <f t="shared" si="27"/>
        <v>0</v>
      </c>
      <c r="AB301" s="44">
        <f t="shared" si="28"/>
        <v>0</v>
      </c>
      <c r="AC301" s="26"/>
      <c r="AD301" s="26"/>
      <c r="AE301" s="26"/>
      <c r="AF301" s="26"/>
      <c r="AG301" s="26"/>
      <c r="AH301" s="26"/>
      <c r="AI301" s="26"/>
      <c r="AJ301" s="26"/>
      <c r="AK301" s="26"/>
      <c r="AL301" s="26"/>
      <c r="AM301" s="26"/>
      <c r="AN301" s="26"/>
      <c r="AO301" s="26"/>
      <c r="AP301" s="26"/>
    </row>
    <row r="302" spans="1:42" s="8" customFormat="1" x14ac:dyDescent="0.35">
      <c r="A302" s="44"/>
      <c r="B302" s="28"/>
      <c r="C302" s="155" t="str">
        <f>IF(F302=0,"",MAX($C$16:C301)+1)</f>
        <v/>
      </c>
      <c r="D302" s="46"/>
      <c r="E302" s="184"/>
      <c r="F302" s="185"/>
      <c r="G302" s="186"/>
      <c r="H302" s="185"/>
      <c r="I302" s="185"/>
      <c r="J302" s="185"/>
      <c r="K302" s="187" t="s">
        <v>369</v>
      </c>
      <c r="L302" s="185"/>
      <c r="M302" s="185"/>
      <c r="N302" s="167"/>
      <c r="O302" s="21"/>
      <c r="Q302" s="57" t="str">
        <f t="shared" ca="1" si="29"/>
        <v/>
      </c>
      <c r="S302" s="50" t="str">
        <f t="shared" si="30"/>
        <v>N</v>
      </c>
      <c r="T302" s="50">
        <f t="shared" ca="1" si="31"/>
        <v>0</v>
      </c>
      <c r="U302" s="50">
        <f>IF(C302="",0,IF(OR(D302=0,E302=0,F302=0,G302=0,H302=0,I302=0,K302=0,K302="",L302=0,M302=0,AND(OR(L302=Lists!$K$3,L302=Lists!$K$4),J302=0),AND(L302=Lists!$K$4,OR(M302=Lists!$M$5,M302=Lists!$M$6,M302=Lists!$M$7,M302=Lists!$M$8,M302=Lists!$M$10),N302=0)),1,0))</f>
        <v>0</v>
      </c>
      <c r="V302" s="50">
        <f>IF(AND(OR(M302=Lists!$M$9,L302&lt;&gt;Lists!$K$4),N302&lt;&gt;""),1,0)</f>
        <v>0</v>
      </c>
      <c r="W302" s="50">
        <f>IF(E302=0,0,IF(COUNTIF(Lists!$B$3:$B$203,E302)&gt;0,0,1))</f>
        <v>0</v>
      </c>
      <c r="X302" s="50">
        <f>IF(M302=Lists!$L$6,IF(COUNTIFS('Section 3'!$D$16:$D$25,F302,'Section 3'!$G$16:$G$25,M302)&gt;0,0,1),0)</f>
        <v>0</v>
      </c>
      <c r="Y302" s="50">
        <f>IF(M302=Lists!$L$8,IF(COUNTIFS('Section 3'!$D$16:$D$25,F302,'Section 3'!$G$16:$G$25,Lists!$J$5)&gt;0,0,1),IF(M302=Lists!$L$10,IF(COUNTIFS('Section 3'!$D$16:$D$25,F302,'Section 3'!$G$16:$G$25,Lists!$J$6)&gt;0,0,1),IF(M302=Lists!$L$5,IF(COUNTIFS('Section 3'!$D$16:$D$25,F302,'Section 3'!$G$16:$G$25,Lists!$J$3)&gt;0,0,1),0)))</f>
        <v>0</v>
      </c>
      <c r="Z302" s="50">
        <f t="shared" si="26"/>
        <v>0</v>
      </c>
      <c r="AA302" s="44">
        <f t="shared" si="27"/>
        <v>0</v>
      </c>
      <c r="AB302" s="44">
        <f t="shared" si="28"/>
        <v>0</v>
      </c>
      <c r="AC302" s="26"/>
      <c r="AD302" s="26"/>
      <c r="AE302" s="26"/>
      <c r="AF302" s="26"/>
      <c r="AG302" s="26"/>
      <c r="AH302" s="26"/>
      <c r="AI302" s="26"/>
      <c r="AJ302" s="26"/>
      <c r="AK302" s="26"/>
      <c r="AL302" s="26"/>
      <c r="AM302" s="26"/>
      <c r="AN302" s="26"/>
      <c r="AO302" s="26"/>
      <c r="AP302" s="26"/>
    </row>
    <row r="303" spans="1:42" s="8" customFormat="1" x14ac:dyDescent="0.35">
      <c r="A303" s="44"/>
      <c r="B303" s="28"/>
      <c r="C303" s="155" t="str">
        <f>IF(F303=0,"",MAX($C$16:C302)+1)</f>
        <v/>
      </c>
      <c r="D303" s="46"/>
      <c r="E303" s="184"/>
      <c r="F303" s="185"/>
      <c r="G303" s="186"/>
      <c r="H303" s="185"/>
      <c r="I303" s="185"/>
      <c r="J303" s="185"/>
      <c r="K303" s="187" t="s">
        <v>369</v>
      </c>
      <c r="L303" s="185"/>
      <c r="M303" s="185"/>
      <c r="N303" s="167"/>
      <c r="O303" s="21"/>
      <c r="Q303" s="57" t="str">
        <f t="shared" ca="1" si="29"/>
        <v/>
      </c>
      <c r="S303" s="50" t="str">
        <f t="shared" si="30"/>
        <v>N</v>
      </c>
      <c r="T303" s="50">
        <f t="shared" ca="1" si="31"/>
        <v>0</v>
      </c>
      <c r="U303" s="50">
        <f>IF(C303="",0,IF(OR(D303=0,E303=0,F303=0,G303=0,H303=0,I303=0,K303=0,K303="",L303=0,M303=0,AND(OR(L303=Lists!$K$3,L303=Lists!$K$4),J303=0),AND(L303=Lists!$K$4,OR(M303=Lists!$M$5,M303=Lists!$M$6,M303=Lists!$M$7,M303=Lists!$M$8,M303=Lists!$M$10),N303=0)),1,0))</f>
        <v>0</v>
      </c>
      <c r="V303" s="50">
        <f>IF(AND(OR(M303=Lists!$M$9,L303&lt;&gt;Lists!$K$4),N303&lt;&gt;""),1,0)</f>
        <v>0</v>
      </c>
      <c r="W303" s="50">
        <f>IF(E303=0,0,IF(COUNTIF(Lists!$B$3:$B$203,E303)&gt;0,0,1))</f>
        <v>0</v>
      </c>
      <c r="X303" s="50">
        <f>IF(M303=Lists!$L$6,IF(COUNTIFS('Section 3'!$D$16:$D$25,F303,'Section 3'!$G$16:$G$25,M303)&gt;0,0,1),0)</f>
        <v>0</v>
      </c>
      <c r="Y303" s="50">
        <f>IF(M303=Lists!$L$8,IF(COUNTIFS('Section 3'!$D$16:$D$25,F303,'Section 3'!$G$16:$G$25,Lists!$J$5)&gt;0,0,1),IF(M303=Lists!$L$10,IF(COUNTIFS('Section 3'!$D$16:$D$25,F303,'Section 3'!$G$16:$G$25,Lists!$J$6)&gt;0,0,1),IF(M303=Lists!$L$5,IF(COUNTIFS('Section 3'!$D$16:$D$25,F303,'Section 3'!$G$16:$G$25,Lists!$J$3)&gt;0,0,1),0)))</f>
        <v>0</v>
      </c>
      <c r="Z303" s="50">
        <f t="shared" si="26"/>
        <v>0</v>
      </c>
      <c r="AA303" s="44">
        <f t="shared" si="27"/>
        <v>0</v>
      </c>
      <c r="AB303" s="44">
        <f t="shared" si="28"/>
        <v>0</v>
      </c>
      <c r="AC303" s="26"/>
      <c r="AD303" s="26"/>
      <c r="AE303" s="26"/>
      <c r="AF303" s="26"/>
      <c r="AG303" s="26"/>
      <c r="AH303" s="26"/>
      <c r="AI303" s="26"/>
      <c r="AJ303" s="26"/>
      <c r="AK303" s="26"/>
      <c r="AL303" s="26"/>
      <c r="AM303" s="26"/>
      <c r="AN303" s="26"/>
      <c r="AO303" s="26"/>
      <c r="AP303" s="26"/>
    </row>
    <row r="304" spans="1:42" s="8" customFormat="1" x14ac:dyDescent="0.35">
      <c r="A304" s="44"/>
      <c r="B304" s="28"/>
      <c r="C304" s="155" t="str">
        <f>IF(F304=0,"",MAX($C$16:C303)+1)</f>
        <v/>
      </c>
      <c r="D304" s="46"/>
      <c r="E304" s="184"/>
      <c r="F304" s="185"/>
      <c r="G304" s="186"/>
      <c r="H304" s="185"/>
      <c r="I304" s="185"/>
      <c r="J304" s="185"/>
      <c r="K304" s="187" t="s">
        <v>369</v>
      </c>
      <c r="L304" s="185"/>
      <c r="M304" s="185"/>
      <c r="N304" s="167"/>
      <c r="O304" s="21"/>
      <c r="Q304" s="57" t="str">
        <f t="shared" ca="1" si="29"/>
        <v/>
      </c>
      <c r="S304" s="50" t="str">
        <f t="shared" si="30"/>
        <v>N</v>
      </c>
      <c r="T304" s="50">
        <f t="shared" ca="1" si="31"/>
        <v>0</v>
      </c>
      <c r="U304" s="50">
        <f>IF(C304="",0,IF(OR(D304=0,E304=0,F304=0,G304=0,H304=0,I304=0,K304=0,K304="",L304=0,M304=0,AND(OR(L304=Lists!$K$3,L304=Lists!$K$4),J304=0),AND(L304=Lists!$K$4,OR(M304=Lists!$M$5,M304=Lists!$M$6,M304=Lists!$M$7,M304=Lists!$M$8,M304=Lists!$M$10),N304=0)),1,0))</f>
        <v>0</v>
      </c>
      <c r="V304" s="50">
        <f>IF(AND(OR(M304=Lists!$M$9,L304&lt;&gt;Lists!$K$4),N304&lt;&gt;""),1,0)</f>
        <v>0</v>
      </c>
      <c r="W304" s="50">
        <f>IF(E304=0,0,IF(COUNTIF(Lists!$B$3:$B$203,E304)&gt;0,0,1))</f>
        <v>0</v>
      </c>
      <c r="X304" s="50">
        <f>IF(M304=Lists!$L$6,IF(COUNTIFS('Section 3'!$D$16:$D$25,F304,'Section 3'!$G$16:$G$25,M304)&gt;0,0,1),0)</f>
        <v>0</v>
      </c>
      <c r="Y304" s="50">
        <f>IF(M304=Lists!$L$8,IF(COUNTIFS('Section 3'!$D$16:$D$25,F304,'Section 3'!$G$16:$G$25,Lists!$J$5)&gt;0,0,1),IF(M304=Lists!$L$10,IF(COUNTIFS('Section 3'!$D$16:$D$25,F304,'Section 3'!$G$16:$G$25,Lists!$J$6)&gt;0,0,1),IF(M304=Lists!$L$5,IF(COUNTIFS('Section 3'!$D$16:$D$25,F304,'Section 3'!$G$16:$G$25,Lists!$J$3)&gt;0,0,1),0)))</f>
        <v>0</v>
      </c>
      <c r="Z304" s="50">
        <f t="shared" si="26"/>
        <v>0</v>
      </c>
      <c r="AA304" s="44">
        <f t="shared" si="27"/>
        <v>0</v>
      </c>
      <c r="AB304" s="44">
        <f t="shared" si="28"/>
        <v>0</v>
      </c>
      <c r="AC304" s="26"/>
      <c r="AD304" s="26"/>
      <c r="AE304" s="26"/>
      <c r="AF304" s="26"/>
      <c r="AG304" s="26"/>
      <c r="AH304" s="26"/>
      <c r="AI304" s="26"/>
      <c r="AJ304" s="26"/>
      <c r="AK304" s="26"/>
      <c r="AL304" s="26"/>
      <c r="AM304" s="26"/>
      <c r="AN304" s="26"/>
      <c r="AO304" s="26"/>
      <c r="AP304" s="26"/>
    </row>
    <row r="305" spans="1:42" s="8" customFormat="1" x14ac:dyDescent="0.35">
      <c r="A305" s="44"/>
      <c r="B305" s="28"/>
      <c r="C305" s="155" t="str">
        <f>IF(F305=0,"",MAX($C$16:C304)+1)</f>
        <v/>
      </c>
      <c r="D305" s="46"/>
      <c r="E305" s="184"/>
      <c r="F305" s="185"/>
      <c r="G305" s="186"/>
      <c r="H305" s="185"/>
      <c r="I305" s="185"/>
      <c r="J305" s="185"/>
      <c r="K305" s="187" t="s">
        <v>369</v>
      </c>
      <c r="L305" s="185"/>
      <c r="M305" s="185"/>
      <c r="N305" s="167"/>
      <c r="O305" s="21"/>
      <c r="Q305" s="57" t="str">
        <f t="shared" ca="1" si="29"/>
        <v/>
      </c>
      <c r="S305" s="50" t="str">
        <f t="shared" si="30"/>
        <v>N</v>
      </c>
      <c r="T305" s="50">
        <f t="shared" ca="1" si="31"/>
        <v>0</v>
      </c>
      <c r="U305" s="50">
        <f>IF(C305="",0,IF(OR(D305=0,E305=0,F305=0,G305=0,H305=0,I305=0,K305=0,K305="",L305=0,M305=0,AND(OR(L305=Lists!$K$3,L305=Lists!$K$4),J305=0),AND(L305=Lists!$K$4,OR(M305=Lists!$M$5,M305=Lists!$M$6,M305=Lists!$M$7,M305=Lists!$M$8,M305=Lists!$M$10),N305=0)),1,0))</f>
        <v>0</v>
      </c>
      <c r="V305" s="50">
        <f>IF(AND(OR(M305=Lists!$M$9,L305&lt;&gt;Lists!$K$4),N305&lt;&gt;""),1,0)</f>
        <v>0</v>
      </c>
      <c r="W305" s="50">
        <f>IF(E305=0,0,IF(COUNTIF(Lists!$B$3:$B$203,E305)&gt;0,0,1))</f>
        <v>0</v>
      </c>
      <c r="X305" s="50">
        <f>IF(M305=Lists!$L$6,IF(COUNTIFS('Section 3'!$D$16:$D$25,F305,'Section 3'!$G$16:$G$25,M305)&gt;0,0,1),0)</f>
        <v>0</v>
      </c>
      <c r="Y305" s="50">
        <f>IF(M305=Lists!$L$8,IF(COUNTIFS('Section 3'!$D$16:$D$25,F305,'Section 3'!$G$16:$G$25,Lists!$J$5)&gt;0,0,1),IF(M305=Lists!$L$10,IF(COUNTIFS('Section 3'!$D$16:$D$25,F305,'Section 3'!$G$16:$G$25,Lists!$J$6)&gt;0,0,1),IF(M305=Lists!$L$5,IF(COUNTIFS('Section 3'!$D$16:$D$25,F305,'Section 3'!$G$16:$G$25,Lists!$J$3)&gt;0,0,1),0)))</f>
        <v>0</v>
      </c>
      <c r="Z305" s="50">
        <f t="shared" si="26"/>
        <v>0</v>
      </c>
      <c r="AA305" s="44">
        <f t="shared" si="27"/>
        <v>0</v>
      </c>
      <c r="AB305" s="44">
        <f t="shared" si="28"/>
        <v>0</v>
      </c>
      <c r="AC305" s="26"/>
      <c r="AD305" s="26"/>
      <c r="AE305" s="26"/>
      <c r="AF305" s="26"/>
      <c r="AG305" s="26"/>
      <c r="AH305" s="26"/>
      <c r="AI305" s="26"/>
      <c r="AJ305" s="26"/>
      <c r="AK305" s="26"/>
      <c r="AL305" s="26"/>
      <c r="AM305" s="26"/>
      <c r="AN305" s="26"/>
      <c r="AO305" s="26"/>
      <c r="AP305" s="26"/>
    </row>
    <row r="306" spans="1:42" s="8" customFormat="1" x14ac:dyDescent="0.35">
      <c r="A306" s="44"/>
      <c r="B306" s="28"/>
      <c r="C306" s="155" t="str">
        <f>IF(F306=0,"",MAX($C$16:C305)+1)</f>
        <v/>
      </c>
      <c r="D306" s="46"/>
      <c r="E306" s="184"/>
      <c r="F306" s="185"/>
      <c r="G306" s="186"/>
      <c r="H306" s="185"/>
      <c r="I306" s="185"/>
      <c r="J306" s="185"/>
      <c r="K306" s="187" t="s">
        <v>369</v>
      </c>
      <c r="L306" s="185"/>
      <c r="M306" s="185"/>
      <c r="N306" s="167"/>
      <c r="O306" s="21"/>
      <c r="Q306" s="57" t="str">
        <f t="shared" ca="1" si="29"/>
        <v/>
      </c>
      <c r="S306" s="50" t="str">
        <f t="shared" si="30"/>
        <v>N</v>
      </c>
      <c r="T306" s="50">
        <f t="shared" ca="1" si="31"/>
        <v>0</v>
      </c>
      <c r="U306" s="50">
        <f>IF(C306="",0,IF(OR(D306=0,E306=0,F306=0,G306=0,H306=0,I306=0,K306=0,K306="",L306=0,M306=0,AND(OR(L306=Lists!$K$3,L306=Lists!$K$4),J306=0),AND(L306=Lists!$K$4,OR(M306=Lists!$M$5,M306=Lists!$M$6,M306=Lists!$M$7,M306=Lists!$M$8,M306=Lists!$M$10),N306=0)),1,0))</f>
        <v>0</v>
      </c>
      <c r="V306" s="50">
        <f>IF(AND(OR(M306=Lists!$M$9,L306&lt;&gt;Lists!$K$4),N306&lt;&gt;""),1,0)</f>
        <v>0</v>
      </c>
      <c r="W306" s="50">
        <f>IF(E306=0,0,IF(COUNTIF(Lists!$B$3:$B$203,E306)&gt;0,0,1))</f>
        <v>0</v>
      </c>
      <c r="X306" s="50">
        <f>IF(M306=Lists!$L$6,IF(COUNTIFS('Section 3'!$D$16:$D$25,F306,'Section 3'!$G$16:$G$25,M306)&gt;0,0,1),0)</f>
        <v>0</v>
      </c>
      <c r="Y306" s="50">
        <f>IF(M306=Lists!$L$8,IF(COUNTIFS('Section 3'!$D$16:$D$25,F306,'Section 3'!$G$16:$G$25,Lists!$J$5)&gt;0,0,1),IF(M306=Lists!$L$10,IF(COUNTIFS('Section 3'!$D$16:$D$25,F306,'Section 3'!$G$16:$G$25,Lists!$J$6)&gt;0,0,1),IF(M306=Lists!$L$5,IF(COUNTIFS('Section 3'!$D$16:$D$25,F306,'Section 3'!$G$16:$G$25,Lists!$J$3)&gt;0,0,1),0)))</f>
        <v>0</v>
      </c>
      <c r="Z306" s="50">
        <f t="shared" si="26"/>
        <v>0</v>
      </c>
      <c r="AA306" s="44">
        <f t="shared" si="27"/>
        <v>0</v>
      </c>
      <c r="AB306" s="44">
        <f t="shared" si="28"/>
        <v>0</v>
      </c>
      <c r="AC306" s="26"/>
      <c r="AD306" s="26"/>
      <c r="AE306" s="26"/>
      <c r="AF306" s="26"/>
      <c r="AG306" s="26"/>
      <c r="AH306" s="26"/>
      <c r="AI306" s="26"/>
      <c r="AJ306" s="26"/>
      <c r="AK306" s="26"/>
      <c r="AL306" s="26"/>
      <c r="AM306" s="26"/>
      <c r="AN306" s="26"/>
      <c r="AO306" s="26"/>
      <c r="AP306" s="26"/>
    </row>
    <row r="307" spans="1:42" s="8" customFormat="1" x14ac:dyDescent="0.35">
      <c r="A307" s="44"/>
      <c r="B307" s="28"/>
      <c r="C307" s="155" t="str">
        <f>IF(F307=0,"",MAX($C$16:C306)+1)</f>
        <v/>
      </c>
      <c r="D307" s="46"/>
      <c r="E307" s="184"/>
      <c r="F307" s="185"/>
      <c r="G307" s="186"/>
      <c r="H307" s="185"/>
      <c r="I307" s="185"/>
      <c r="J307" s="185"/>
      <c r="K307" s="187" t="s">
        <v>369</v>
      </c>
      <c r="L307" s="185"/>
      <c r="M307" s="185"/>
      <c r="N307" s="167"/>
      <c r="O307" s="21"/>
      <c r="Q307" s="57" t="str">
        <f t="shared" ca="1" si="29"/>
        <v/>
      </c>
      <c r="S307" s="50" t="str">
        <f t="shared" si="30"/>
        <v>N</v>
      </c>
      <c r="T307" s="50">
        <f t="shared" ca="1" si="31"/>
        <v>0</v>
      </c>
      <c r="U307" s="50">
        <f>IF(C307="",0,IF(OR(D307=0,E307=0,F307=0,G307=0,H307=0,I307=0,K307=0,K307="",L307=0,M307=0,AND(OR(L307=Lists!$K$3,L307=Lists!$K$4),J307=0),AND(L307=Lists!$K$4,OR(M307=Lists!$M$5,M307=Lists!$M$6,M307=Lists!$M$7,M307=Lists!$M$8,M307=Lists!$M$10),N307=0)),1,0))</f>
        <v>0</v>
      </c>
      <c r="V307" s="50">
        <f>IF(AND(OR(M307=Lists!$M$9,L307&lt;&gt;Lists!$K$4),N307&lt;&gt;""),1,0)</f>
        <v>0</v>
      </c>
      <c r="W307" s="50">
        <f>IF(E307=0,0,IF(COUNTIF(Lists!$B$3:$B$203,E307)&gt;0,0,1))</f>
        <v>0</v>
      </c>
      <c r="X307" s="50">
        <f>IF(M307=Lists!$L$6,IF(COUNTIFS('Section 3'!$D$16:$D$25,F307,'Section 3'!$G$16:$G$25,M307)&gt;0,0,1),0)</f>
        <v>0</v>
      </c>
      <c r="Y307" s="50">
        <f>IF(M307=Lists!$L$8,IF(COUNTIFS('Section 3'!$D$16:$D$25,F307,'Section 3'!$G$16:$G$25,Lists!$J$5)&gt;0,0,1),IF(M307=Lists!$L$10,IF(COUNTIFS('Section 3'!$D$16:$D$25,F307,'Section 3'!$G$16:$G$25,Lists!$J$6)&gt;0,0,1),IF(M307=Lists!$L$5,IF(COUNTIFS('Section 3'!$D$16:$D$25,F307,'Section 3'!$G$16:$G$25,Lists!$J$3)&gt;0,0,1),0)))</f>
        <v>0</v>
      </c>
      <c r="Z307" s="50">
        <f t="shared" si="26"/>
        <v>0</v>
      </c>
      <c r="AA307" s="44">
        <f t="shared" si="27"/>
        <v>0</v>
      </c>
      <c r="AB307" s="44">
        <f t="shared" si="28"/>
        <v>0</v>
      </c>
      <c r="AC307" s="26"/>
      <c r="AD307" s="26"/>
      <c r="AE307" s="26"/>
      <c r="AF307" s="26"/>
      <c r="AG307" s="26"/>
      <c r="AH307" s="26"/>
      <c r="AI307" s="26"/>
      <c r="AJ307" s="26"/>
      <c r="AK307" s="26"/>
      <c r="AL307" s="26"/>
      <c r="AM307" s="26"/>
      <c r="AN307" s="26"/>
      <c r="AO307" s="26"/>
      <c r="AP307" s="26"/>
    </row>
    <row r="308" spans="1:42" s="8" customFormat="1" x14ac:dyDescent="0.35">
      <c r="A308" s="44"/>
      <c r="B308" s="28"/>
      <c r="C308" s="155" t="str">
        <f>IF(F308=0,"",MAX($C$16:C307)+1)</f>
        <v/>
      </c>
      <c r="D308" s="46"/>
      <c r="E308" s="184"/>
      <c r="F308" s="185"/>
      <c r="G308" s="186"/>
      <c r="H308" s="185"/>
      <c r="I308" s="185"/>
      <c r="J308" s="185"/>
      <c r="K308" s="187" t="s">
        <v>369</v>
      </c>
      <c r="L308" s="185"/>
      <c r="M308" s="185"/>
      <c r="N308" s="167"/>
      <c r="O308" s="21"/>
      <c r="Q308" s="57" t="str">
        <f t="shared" ca="1" si="29"/>
        <v/>
      </c>
      <c r="S308" s="50" t="str">
        <f t="shared" si="30"/>
        <v>N</v>
      </c>
      <c r="T308" s="50">
        <f t="shared" ca="1" si="31"/>
        <v>0</v>
      </c>
      <c r="U308" s="50">
        <f>IF(C308="",0,IF(OR(D308=0,E308=0,F308=0,G308=0,H308=0,I308=0,K308=0,K308="",L308=0,M308=0,AND(OR(L308=Lists!$K$3,L308=Lists!$K$4),J308=0),AND(L308=Lists!$K$4,OR(M308=Lists!$M$5,M308=Lists!$M$6,M308=Lists!$M$7,M308=Lists!$M$8,M308=Lists!$M$10),N308=0)),1,0))</f>
        <v>0</v>
      </c>
      <c r="V308" s="50">
        <f>IF(AND(OR(M308=Lists!$M$9,L308&lt;&gt;Lists!$K$4),N308&lt;&gt;""),1,0)</f>
        <v>0</v>
      </c>
      <c r="W308" s="50">
        <f>IF(E308=0,0,IF(COUNTIF(Lists!$B$3:$B$203,E308)&gt;0,0,1))</f>
        <v>0</v>
      </c>
      <c r="X308" s="50">
        <f>IF(M308=Lists!$L$6,IF(COUNTIFS('Section 3'!$D$16:$D$25,F308,'Section 3'!$G$16:$G$25,M308)&gt;0,0,1),0)</f>
        <v>0</v>
      </c>
      <c r="Y308" s="50">
        <f>IF(M308=Lists!$L$8,IF(COUNTIFS('Section 3'!$D$16:$D$25,F308,'Section 3'!$G$16:$G$25,Lists!$J$5)&gt;0,0,1),IF(M308=Lists!$L$10,IF(COUNTIFS('Section 3'!$D$16:$D$25,F308,'Section 3'!$G$16:$G$25,Lists!$J$6)&gt;0,0,1),IF(M308=Lists!$L$5,IF(COUNTIFS('Section 3'!$D$16:$D$25,F308,'Section 3'!$G$16:$G$25,Lists!$J$3)&gt;0,0,1),0)))</f>
        <v>0</v>
      </c>
      <c r="Z308" s="50">
        <f t="shared" si="26"/>
        <v>0</v>
      </c>
      <c r="AA308" s="44">
        <f t="shared" si="27"/>
        <v>0</v>
      </c>
      <c r="AB308" s="44">
        <f t="shared" si="28"/>
        <v>0</v>
      </c>
      <c r="AC308" s="26"/>
      <c r="AD308" s="26"/>
      <c r="AE308" s="26"/>
      <c r="AF308" s="26"/>
      <c r="AG308" s="26"/>
      <c r="AH308" s="26"/>
      <c r="AI308" s="26"/>
      <c r="AJ308" s="26"/>
      <c r="AK308" s="26"/>
      <c r="AL308" s="26"/>
      <c r="AM308" s="26"/>
      <c r="AN308" s="26"/>
      <c r="AO308" s="26"/>
      <c r="AP308" s="26"/>
    </row>
    <row r="309" spans="1:42" s="8" customFormat="1" x14ac:dyDescent="0.35">
      <c r="A309" s="44"/>
      <c r="B309" s="28"/>
      <c r="C309" s="155" t="str">
        <f>IF(F309=0,"",MAX($C$16:C308)+1)</f>
        <v/>
      </c>
      <c r="D309" s="46"/>
      <c r="E309" s="184"/>
      <c r="F309" s="185"/>
      <c r="G309" s="186"/>
      <c r="H309" s="185"/>
      <c r="I309" s="185"/>
      <c r="J309" s="185"/>
      <c r="K309" s="187" t="s">
        <v>369</v>
      </c>
      <c r="L309" s="185"/>
      <c r="M309" s="185"/>
      <c r="N309" s="167"/>
      <c r="O309" s="21"/>
      <c r="Q309" s="57" t="str">
        <f t="shared" ca="1" si="29"/>
        <v/>
      </c>
      <c r="S309" s="50" t="str">
        <f t="shared" si="30"/>
        <v>N</v>
      </c>
      <c r="T309" s="50">
        <f t="shared" ca="1" si="31"/>
        <v>0</v>
      </c>
      <c r="U309" s="50">
        <f>IF(C309="",0,IF(OR(D309=0,E309=0,F309=0,G309=0,H309=0,I309=0,K309=0,K309="",L309=0,M309=0,AND(OR(L309=Lists!$K$3,L309=Lists!$K$4),J309=0),AND(L309=Lists!$K$4,OR(M309=Lists!$M$5,M309=Lists!$M$6,M309=Lists!$M$7,M309=Lists!$M$8,M309=Lists!$M$10),N309=0)),1,0))</f>
        <v>0</v>
      </c>
      <c r="V309" s="50">
        <f>IF(AND(OR(M309=Lists!$M$9,L309&lt;&gt;Lists!$K$4),N309&lt;&gt;""),1,0)</f>
        <v>0</v>
      </c>
      <c r="W309" s="50">
        <f>IF(E309=0,0,IF(COUNTIF(Lists!$B$3:$B$203,E309)&gt;0,0,1))</f>
        <v>0</v>
      </c>
      <c r="X309" s="50">
        <f>IF(M309=Lists!$L$6,IF(COUNTIFS('Section 3'!$D$16:$D$25,F309,'Section 3'!$G$16:$G$25,M309)&gt;0,0,1),0)</f>
        <v>0</v>
      </c>
      <c r="Y309" s="50">
        <f>IF(M309=Lists!$L$8,IF(COUNTIFS('Section 3'!$D$16:$D$25,F309,'Section 3'!$G$16:$G$25,Lists!$J$5)&gt;0,0,1),IF(M309=Lists!$L$10,IF(COUNTIFS('Section 3'!$D$16:$D$25,F309,'Section 3'!$G$16:$G$25,Lists!$J$6)&gt;0,0,1),IF(M309=Lists!$L$5,IF(COUNTIFS('Section 3'!$D$16:$D$25,F309,'Section 3'!$G$16:$G$25,Lists!$J$3)&gt;0,0,1),0)))</f>
        <v>0</v>
      </c>
      <c r="Z309" s="50">
        <f t="shared" si="26"/>
        <v>0</v>
      </c>
      <c r="AA309" s="44">
        <f t="shared" si="27"/>
        <v>0</v>
      </c>
      <c r="AB309" s="44">
        <f t="shared" si="28"/>
        <v>0</v>
      </c>
      <c r="AC309" s="26"/>
      <c r="AD309" s="26"/>
      <c r="AE309" s="26"/>
      <c r="AF309" s="26"/>
      <c r="AG309" s="26"/>
      <c r="AH309" s="26"/>
      <c r="AI309" s="26"/>
      <c r="AJ309" s="26"/>
      <c r="AK309" s="26"/>
      <c r="AL309" s="26"/>
      <c r="AM309" s="26"/>
      <c r="AN309" s="26"/>
      <c r="AO309" s="26"/>
      <c r="AP309" s="26"/>
    </row>
    <row r="310" spans="1:42" s="8" customFormat="1" x14ac:dyDescent="0.35">
      <c r="A310" s="44"/>
      <c r="B310" s="28"/>
      <c r="C310" s="155" t="str">
        <f>IF(F310=0,"",MAX($C$16:C309)+1)</f>
        <v/>
      </c>
      <c r="D310" s="46"/>
      <c r="E310" s="184"/>
      <c r="F310" s="185"/>
      <c r="G310" s="186"/>
      <c r="H310" s="185"/>
      <c r="I310" s="185"/>
      <c r="J310" s="185"/>
      <c r="K310" s="187" t="s">
        <v>369</v>
      </c>
      <c r="L310" s="185"/>
      <c r="M310" s="185"/>
      <c r="N310" s="167"/>
      <c r="O310" s="21"/>
      <c r="Q310" s="57" t="str">
        <f t="shared" ca="1" si="29"/>
        <v/>
      </c>
      <c r="S310" s="50" t="str">
        <f t="shared" si="30"/>
        <v>N</v>
      </c>
      <c r="T310" s="50">
        <f t="shared" ca="1" si="31"/>
        <v>0</v>
      </c>
      <c r="U310" s="50">
        <f>IF(C310="",0,IF(OR(D310=0,E310=0,F310=0,G310=0,H310=0,I310=0,K310=0,K310="",L310=0,M310=0,AND(OR(L310=Lists!$K$3,L310=Lists!$K$4),J310=0),AND(L310=Lists!$K$4,OR(M310=Lists!$M$5,M310=Lists!$M$6,M310=Lists!$M$7,M310=Lists!$M$8,M310=Lists!$M$10),N310=0)),1,0))</f>
        <v>0</v>
      </c>
      <c r="V310" s="50">
        <f>IF(AND(OR(M310=Lists!$M$9,L310&lt;&gt;Lists!$K$4),N310&lt;&gt;""),1,0)</f>
        <v>0</v>
      </c>
      <c r="W310" s="50">
        <f>IF(E310=0,0,IF(COUNTIF(Lists!$B$3:$B$203,E310)&gt;0,0,1))</f>
        <v>0</v>
      </c>
      <c r="X310" s="50">
        <f>IF(M310=Lists!$L$6,IF(COUNTIFS('Section 3'!$D$16:$D$25,F310,'Section 3'!$G$16:$G$25,M310)&gt;0,0,1),0)</f>
        <v>0</v>
      </c>
      <c r="Y310" s="50">
        <f>IF(M310=Lists!$L$8,IF(COUNTIFS('Section 3'!$D$16:$D$25,F310,'Section 3'!$G$16:$G$25,Lists!$J$5)&gt;0,0,1),IF(M310=Lists!$L$10,IF(COUNTIFS('Section 3'!$D$16:$D$25,F310,'Section 3'!$G$16:$G$25,Lists!$J$6)&gt;0,0,1),IF(M310=Lists!$L$5,IF(COUNTIFS('Section 3'!$D$16:$D$25,F310,'Section 3'!$G$16:$G$25,Lists!$J$3)&gt;0,0,1),0)))</f>
        <v>0</v>
      </c>
      <c r="Z310" s="50">
        <f t="shared" si="26"/>
        <v>0</v>
      </c>
      <c r="AA310" s="44">
        <f t="shared" si="27"/>
        <v>0</v>
      </c>
      <c r="AB310" s="44">
        <f t="shared" si="28"/>
        <v>0</v>
      </c>
      <c r="AC310" s="26"/>
      <c r="AD310" s="26"/>
      <c r="AE310" s="26"/>
      <c r="AF310" s="26"/>
      <c r="AG310" s="26"/>
      <c r="AH310" s="26"/>
      <c r="AI310" s="26"/>
      <c r="AJ310" s="26"/>
      <c r="AK310" s="26"/>
      <c r="AL310" s="26"/>
      <c r="AM310" s="26"/>
      <c r="AN310" s="26"/>
      <c r="AO310" s="26"/>
      <c r="AP310" s="26"/>
    </row>
    <row r="311" spans="1:42" s="8" customFormat="1" x14ac:dyDescent="0.35">
      <c r="A311" s="44"/>
      <c r="B311" s="28"/>
      <c r="C311" s="155" t="str">
        <f>IF(F311=0,"",MAX($C$16:C310)+1)</f>
        <v/>
      </c>
      <c r="D311" s="46"/>
      <c r="E311" s="184"/>
      <c r="F311" s="185"/>
      <c r="G311" s="186"/>
      <c r="H311" s="185"/>
      <c r="I311" s="185"/>
      <c r="J311" s="185"/>
      <c r="K311" s="187" t="s">
        <v>369</v>
      </c>
      <c r="L311" s="185"/>
      <c r="M311" s="185"/>
      <c r="N311" s="167"/>
      <c r="O311" s="21"/>
      <c r="Q311" s="57" t="str">
        <f t="shared" ca="1" si="29"/>
        <v/>
      </c>
      <c r="S311" s="50" t="str">
        <f t="shared" si="30"/>
        <v>N</v>
      </c>
      <c r="T311" s="50">
        <f t="shared" ca="1" si="31"/>
        <v>0</v>
      </c>
      <c r="U311" s="50">
        <f>IF(C311="",0,IF(OR(D311=0,E311=0,F311=0,G311=0,H311=0,I311=0,K311=0,K311="",L311=0,M311=0,AND(OR(L311=Lists!$K$3,L311=Lists!$K$4),J311=0),AND(L311=Lists!$K$4,OR(M311=Lists!$M$5,M311=Lists!$M$6,M311=Lists!$M$7,M311=Lists!$M$8,M311=Lists!$M$10),N311=0)),1,0))</f>
        <v>0</v>
      </c>
      <c r="V311" s="50">
        <f>IF(AND(OR(M311=Lists!$M$9,L311&lt;&gt;Lists!$K$4),N311&lt;&gt;""),1,0)</f>
        <v>0</v>
      </c>
      <c r="W311" s="50">
        <f>IF(E311=0,0,IF(COUNTIF(Lists!$B$3:$B$203,E311)&gt;0,0,1))</f>
        <v>0</v>
      </c>
      <c r="X311" s="50">
        <f>IF(M311=Lists!$L$6,IF(COUNTIFS('Section 3'!$D$16:$D$25,F311,'Section 3'!$G$16:$G$25,M311)&gt;0,0,1),0)</f>
        <v>0</v>
      </c>
      <c r="Y311" s="50">
        <f>IF(M311=Lists!$L$8,IF(COUNTIFS('Section 3'!$D$16:$D$25,F311,'Section 3'!$G$16:$G$25,Lists!$J$5)&gt;0,0,1),IF(M311=Lists!$L$10,IF(COUNTIFS('Section 3'!$D$16:$D$25,F311,'Section 3'!$G$16:$G$25,Lists!$J$6)&gt;0,0,1),IF(M311=Lists!$L$5,IF(COUNTIFS('Section 3'!$D$16:$D$25,F311,'Section 3'!$G$16:$G$25,Lists!$J$3)&gt;0,0,1),0)))</f>
        <v>0</v>
      </c>
      <c r="Z311" s="50">
        <f t="shared" si="26"/>
        <v>0</v>
      </c>
      <c r="AA311" s="44">
        <f t="shared" si="27"/>
        <v>0</v>
      </c>
      <c r="AB311" s="44">
        <f t="shared" si="28"/>
        <v>0</v>
      </c>
      <c r="AC311" s="26"/>
      <c r="AD311" s="26"/>
      <c r="AE311" s="26"/>
      <c r="AF311" s="26"/>
      <c r="AG311" s="26"/>
      <c r="AH311" s="26"/>
      <c r="AI311" s="26"/>
      <c r="AJ311" s="26"/>
      <c r="AK311" s="26"/>
      <c r="AL311" s="26"/>
      <c r="AM311" s="26"/>
      <c r="AN311" s="26"/>
      <c r="AO311" s="26"/>
      <c r="AP311" s="26"/>
    </row>
    <row r="312" spans="1:42" s="8" customFormat="1" x14ac:dyDescent="0.35">
      <c r="A312" s="44"/>
      <c r="B312" s="28"/>
      <c r="C312" s="155" t="str">
        <f>IF(F312=0,"",MAX($C$16:C311)+1)</f>
        <v/>
      </c>
      <c r="D312" s="46"/>
      <c r="E312" s="184"/>
      <c r="F312" s="185"/>
      <c r="G312" s="186"/>
      <c r="H312" s="185"/>
      <c r="I312" s="185"/>
      <c r="J312" s="185"/>
      <c r="K312" s="187" t="s">
        <v>369</v>
      </c>
      <c r="L312" s="185"/>
      <c r="M312" s="185"/>
      <c r="N312" s="167"/>
      <c r="O312" s="21"/>
      <c r="Q312" s="57" t="str">
        <f t="shared" ca="1" si="29"/>
        <v/>
      </c>
      <c r="S312" s="50" t="str">
        <f t="shared" si="30"/>
        <v>N</v>
      </c>
      <c r="T312" s="50">
        <f t="shared" ca="1" si="31"/>
        <v>0</v>
      </c>
      <c r="U312" s="50">
        <f>IF(C312="",0,IF(OR(D312=0,E312=0,F312=0,G312=0,H312=0,I312=0,K312=0,K312="",L312=0,M312=0,AND(OR(L312=Lists!$K$3,L312=Lists!$K$4),J312=0),AND(L312=Lists!$K$4,OR(M312=Lists!$M$5,M312=Lists!$M$6,M312=Lists!$M$7,M312=Lists!$M$8,M312=Lists!$M$10),N312=0)),1,0))</f>
        <v>0</v>
      </c>
      <c r="V312" s="50">
        <f>IF(AND(OR(M312=Lists!$M$9,L312&lt;&gt;Lists!$K$4),N312&lt;&gt;""),1,0)</f>
        <v>0</v>
      </c>
      <c r="W312" s="50">
        <f>IF(E312=0,0,IF(COUNTIF(Lists!$B$3:$B$203,E312)&gt;0,0,1))</f>
        <v>0</v>
      </c>
      <c r="X312" s="50">
        <f>IF(M312=Lists!$L$6,IF(COUNTIFS('Section 3'!$D$16:$D$25,F312,'Section 3'!$G$16:$G$25,M312)&gt;0,0,1),0)</f>
        <v>0</v>
      </c>
      <c r="Y312" s="50">
        <f>IF(M312=Lists!$L$8,IF(COUNTIFS('Section 3'!$D$16:$D$25,F312,'Section 3'!$G$16:$G$25,Lists!$J$5)&gt;0,0,1),IF(M312=Lists!$L$10,IF(COUNTIFS('Section 3'!$D$16:$D$25,F312,'Section 3'!$G$16:$G$25,Lists!$J$6)&gt;0,0,1),IF(M312=Lists!$L$5,IF(COUNTIFS('Section 3'!$D$16:$D$25,F312,'Section 3'!$G$16:$G$25,Lists!$J$3)&gt;0,0,1),0)))</f>
        <v>0</v>
      </c>
      <c r="Z312" s="50">
        <f t="shared" si="26"/>
        <v>0</v>
      </c>
      <c r="AA312" s="44">
        <f t="shared" si="27"/>
        <v>0</v>
      </c>
      <c r="AB312" s="44">
        <f t="shared" si="28"/>
        <v>0</v>
      </c>
      <c r="AC312" s="26"/>
      <c r="AD312" s="26"/>
      <c r="AE312" s="26"/>
      <c r="AF312" s="26"/>
      <c r="AG312" s="26"/>
      <c r="AH312" s="26"/>
      <c r="AI312" s="26"/>
      <c r="AJ312" s="26"/>
      <c r="AK312" s="26"/>
      <c r="AL312" s="26"/>
      <c r="AM312" s="26"/>
      <c r="AN312" s="26"/>
      <c r="AO312" s="26"/>
      <c r="AP312" s="26"/>
    </row>
    <row r="313" spans="1:42" s="8" customFormat="1" x14ac:dyDescent="0.35">
      <c r="A313" s="44"/>
      <c r="B313" s="28"/>
      <c r="C313" s="155" t="str">
        <f>IF(F313=0,"",MAX($C$16:C312)+1)</f>
        <v/>
      </c>
      <c r="D313" s="46"/>
      <c r="E313" s="184"/>
      <c r="F313" s="185"/>
      <c r="G313" s="186"/>
      <c r="H313" s="185"/>
      <c r="I313" s="185"/>
      <c r="J313" s="185"/>
      <c r="K313" s="187" t="s">
        <v>369</v>
      </c>
      <c r="L313" s="185"/>
      <c r="M313" s="185"/>
      <c r="N313" s="167"/>
      <c r="O313" s="21"/>
      <c r="Q313" s="57" t="str">
        <f t="shared" ca="1" si="29"/>
        <v/>
      </c>
      <c r="S313" s="50" t="str">
        <f t="shared" si="30"/>
        <v>N</v>
      </c>
      <c r="T313" s="50">
        <f t="shared" ca="1" si="31"/>
        <v>0</v>
      </c>
      <c r="U313" s="50">
        <f>IF(C313="",0,IF(OR(D313=0,E313=0,F313=0,G313=0,H313=0,I313=0,K313=0,K313="",L313=0,M313=0,AND(OR(L313=Lists!$K$3,L313=Lists!$K$4),J313=0),AND(L313=Lists!$K$4,OR(M313=Lists!$M$5,M313=Lists!$M$6,M313=Lists!$M$7,M313=Lists!$M$8,M313=Lists!$M$10),N313=0)),1,0))</f>
        <v>0</v>
      </c>
      <c r="V313" s="50">
        <f>IF(AND(OR(M313=Lists!$M$9,L313&lt;&gt;Lists!$K$4),N313&lt;&gt;""),1,0)</f>
        <v>0</v>
      </c>
      <c r="W313" s="50">
        <f>IF(E313=0,0,IF(COUNTIF(Lists!$B$3:$B$203,E313)&gt;0,0,1))</f>
        <v>0</v>
      </c>
      <c r="X313" s="50">
        <f>IF(M313=Lists!$L$6,IF(COUNTIFS('Section 3'!$D$16:$D$25,F313,'Section 3'!$G$16:$G$25,M313)&gt;0,0,1),0)</f>
        <v>0</v>
      </c>
      <c r="Y313" s="50">
        <f>IF(M313=Lists!$L$8,IF(COUNTIFS('Section 3'!$D$16:$D$25,F313,'Section 3'!$G$16:$G$25,Lists!$J$5)&gt;0,0,1),IF(M313=Lists!$L$10,IF(COUNTIFS('Section 3'!$D$16:$D$25,F313,'Section 3'!$G$16:$G$25,Lists!$J$6)&gt;0,0,1),IF(M313=Lists!$L$5,IF(COUNTIFS('Section 3'!$D$16:$D$25,F313,'Section 3'!$G$16:$G$25,Lists!$J$3)&gt;0,0,1),0)))</f>
        <v>0</v>
      </c>
      <c r="Z313" s="50">
        <f t="shared" si="26"/>
        <v>0</v>
      </c>
      <c r="AA313" s="44">
        <f t="shared" si="27"/>
        <v>0</v>
      </c>
      <c r="AB313" s="44">
        <f t="shared" si="28"/>
        <v>0</v>
      </c>
      <c r="AC313" s="26"/>
      <c r="AD313" s="26"/>
      <c r="AE313" s="26"/>
      <c r="AF313" s="26"/>
      <c r="AG313" s="26"/>
      <c r="AH313" s="26"/>
      <c r="AI313" s="26"/>
      <c r="AJ313" s="26"/>
      <c r="AK313" s="26"/>
      <c r="AL313" s="26"/>
      <c r="AM313" s="26"/>
      <c r="AN313" s="26"/>
      <c r="AO313" s="26"/>
      <c r="AP313" s="26"/>
    </row>
    <row r="314" spans="1:42" s="8" customFormat="1" x14ac:dyDescent="0.35">
      <c r="A314" s="44"/>
      <c r="B314" s="28"/>
      <c r="C314" s="155" t="str">
        <f>IF(F314=0,"",MAX($C$16:C313)+1)</f>
        <v/>
      </c>
      <c r="D314" s="46"/>
      <c r="E314" s="184"/>
      <c r="F314" s="185"/>
      <c r="G314" s="186"/>
      <c r="H314" s="185"/>
      <c r="I314" s="185"/>
      <c r="J314" s="185"/>
      <c r="K314" s="187" t="s">
        <v>369</v>
      </c>
      <c r="L314" s="185"/>
      <c r="M314" s="185"/>
      <c r="N314" s="167"/>
      <c r="O314" s="21"/>
      <c r="Q314" s="57" t="str">
        <f t="shared" ca="1" si="29"/>
        <v/>
      </c>
      <c r="S314" s="50" t="str">
        <f t="shared" si="30"/>
        <v>N</v>
      </c>
      <c r="T314" s="50">
        <f t="shared" ca="1" si="31"/>
        <v>0</v>
      </c>
      <c r="U314" s="50">
        <f>IF(C314="",0,IF(OR(D314=0,E314=0,F314=0,G314=0,H314=0,I314=0,K314=0,K314="",L314=0,M314=0,AND(OR(L314=Lists!$K$3,L314=Lists!$K$4),J314=0),AND(L314=Lists!$K$4,OR(M314=Lists!$M$5,M314=Lists!$M$6,M314=Lists!$M$7,M314=Lists!$M$8,M314=Lists!$M$10),N314=0)),1,0))</f>
        <v>0</v>
      </c>
      <c r="V314" s="50">
        <f>IF(AND(OR(M314=Lists!$M$9,L314&lt;&gt;Lists!$K$4),N314&lt;&gt;""),1,0)</f>
        <v>0</v>
      </c>
      <c r="W314" s="50">
        <f>IF(E314=0,0,IF(COUNTIF(Lists!$B$3:$B$203,E314)&gt;0,0,1))</f>
        <v>0</v>
      </c>
      <c r="X314" s="50">
        <f>IF(M314=Lists!$L$6,IF(COUNTIFS('Section 3'!$D$16:$D$25,F314,'Section 3'!$G$16:$G$25,M314)&gt;0,0,1),0)</f>
        <v>0</v>
      </c>
      <c r="Y314" s="50">
        <f>IF(M314=Lists!$L$8,IF(COUNTIFS('Section 3'!$D$16:$D$25,F314,'Section 3'!$G$16:$G$25,Lists!$J$5)&gt;0,0,1),IF(M314=Lists!$L$10,IF(COUNTIFS('Section 3'!$D$16:$D$25,F314,'Section 3'!$G$16:$G$25,Lists!$J$6)&gt;0,0,1),IF(M314=Lists!$L$5,IF(COUNTIFS('Section 3'!$D$16:$D$25,F314,'Section 3'!$G$16:$G$25,Lists!$J$3)&gt;0,0,1),0)))</f>
        <v>0</v>
      </c>
      <c r="Z314" s="50">
        <f t="shared" si="26"/>
        <v>0</v>
      </c>
      <c r="AA314" s="44">
        <f t="shared" si="27"/>
        <v>0</v>
      </c>
      <c r="AB314" s="44">
        <f t="shared" si="28"/>
        <v>0</v>
      </c>
      <c r="AC314" s="26"/>
      <c r="AD314" s="26"/>
      <c r="AE314" s="26"/>
      <c r="AF314" s="26"/>
      <c r="AG314" s="26"/>
      <c r="AH314" s="26"/>
      <c r="AI314" s="26"/>
      <c r="AJ314" s="26"/>
      <c r="AK314" s="26"/>
      <c r="AL314" s="26"/>
      <c r="AM314" s="26"/>
      <c r="AN314" s="26"/>
      <c r="AO314" s="26"/>
      <c r="AP314" s="26"/>
    </row>
    <row r="315" spans="1:42" s="8" customFormat="1" x14ac:dyDescent="0.35">
      <c r="A315" s="44"/>
      <c r="B315" s="28"/>
      <c r="C315" s="155" t="str">
        <f>IF(F315=0,"",MAX($C$16:C314)+1)</f>
        <v/>
      </c>
      <c r="D315" s="46"/>
      <c r="E315" s="184"/>
      <c r="F315" s="185"/>
      <c r="G315" s="186"/>
      <c r="H315" s="185"/>
      <c r="I315" s="185"/>
      <c r="J315" s="185"/>
      <c r="K315" s="187" t="s">
        <v>369</v>
      </c>
      <c r="L315" s="185"/>
      <c r="M315" s="185"/>
      <c r="N315" s="167"/>
      <c r="O315" s="21"/>
      <c r="Q315" s="57" t="str">
        <f t="shared" ca="1" si="29"/>
        <v/>
      </c>
      <c r="S315" s="50" t="str">
        <f t="shared" si="30"/>
        <v>N</v>
      </c>
      <c r="T315" s="50">
        <f t="shared" ca="1" si="31"/>
        <v>0</v>
      </c>
      <c r="U315" s="50">
        <f>IF(C315="",0,IF(OR(D315=0,E315=0,F315=0,G315=0,H315=0,I315=0,K315=0,K315="",L315=0,M315=0,AND(OR(L315=Lists!$K$3,L315=Lists!$K$4),J315=0),AND(L315=Lists!$K$4,OR(M315=Lists!$M$5,M315=Lists!$M$6,M315=Lists!$M$7,M315=Lists!$M$8,M315=Lists!$M$10),N315=0)),1,0))</f>
        <v>0</v>
      </c>
      <c r="V315" s="50">
        <f>IF(AND(OR(M315=Lists!$M$9,L315&lt;&gt;Lists!$K$4),N315&lt;&gt;""),1,0)</f>
        <v>0</v>
      </c>
      <c r="W315" s="50">
        <f>IF(E315=0,0,IF(COUNTIF(Lists!$B$3:$B$203,E315)&gt;0,0,1))</f>
        <v>0</v>
      </c>
      <c r="X315" s="50">
        <f>IF(M315=Lists!$L$6,IF(COUNTIFS('Section 3'!$D$16:$D$25,F315,'Section 3'!$G$16:$G$25,M315)&gt;0,0,1),0)</f>
        <v>0</v>
      </c>
      <c r="Y315" s="50">
        <f>IF(M315=Lists!$L$8,IF(COUNTIFS('Section 3'!$D$16:$D$25,F315,'Section 3'!$G$16:$G$25,Lists!$J$5)&gt;0,0,1),IF(M315=Lists!$L$10,IF(COUNTIFS('Section 3'!$D$16:$D$25,F315,'Section 3'!$G$16:$G$25,Lists!$J$6)&gt;0,0,1),IF(M315=Lists!$L$5,IF(COUNTIFS('Section 3'!$D$16:$D$25,F315,'Section 3'!$G$16:$G$25,Lists!$J$3)&gt;0,0,1),0)))</f>
        <v>0</v>
      </c>
      <c r="Z315" s="50">
        <f t="shared" si="26"/>
        <v>0</v>
      </c>
      <c r="AA315" s="44">
        <f t="shared" si="27"/>
        <v>0</v>
      </c>
      <c r="AB315" s="44">
        <f t="shared" si="28"/>
        <v>0</v>
      </c>
      <c r="AC315" s="26"/>
      <c r="AD315" s="26"/>
      <c r="AE315" s="26"/>
      <c r="AF315" s="26"/>
      <c r="AG315" s="26"/>
      <c r="AH315" s="26"/>
      <c r="AI315" s="26"/>
      <c r="AJ315" s="26"/>
      <c r="AK315" s="26"/>
      <c r="AL315" s="26"/>
      <c r="AM315" s="26"/>
      <c r="AN315" s="26"/>
      <c r="AO315" s="26"/>
      <c r="AP315" s="26"/>
    </row>
    <row r="316" spans="1:42" s="8" customFormat="1" x14ac:dyDescent="0.35">
      <c r="A316" s="44"/>
      <c r="B316" s="28"/>
      <c r="C316" s="155" t="str">
        <f>IF(F316=0,"",MAX($C$16:C315)+1)</f>
        <v/>
      </c>
      <c r="D316" s="46"/>
      <c r="E316" s="184"/>
      <c r="F316" s="185"/>
      <c r="G316" s="186"/>
      <c r="H316" s="185"/>
      <c r="I316" s="185"/>
      <c r="J316" s="185"/>
      <c r="K316" s="187" t="s">
        <v>369</v>
      </c>
      <c r="L316" s="185"/>
      <c r="M316" s="185"/>
      <c r="N316" s="167"/>
      <c r="O316" s="21"/>
      <c r="Q316" s="57" t="str">
        <f t="shared" ca="1" si="29"/>
        <v/>
      </c>
      <c r="S316" s="50" t="str">
        <f t="shared" si="30"/>
        <v>N</v>
      </c>
      <c r="T316" s="50">
        <f t="shared" ca="1" si="31"/>
        <v>0</v>
      </c>
      <c r="U316" s="50">
        <f>IF(C316="",0,IF(OR(D316=0,E316=0,F316=0,G316=0,H316=0,I316=0,K316=0,K316="",L316=0,M316=0,AND(OR(L316=Lists!$K$3,L316=Lists!$K$4),J316=0),AND(L316=Lists!$K$4,OR(M316=Lists!$M$5,M316=Lists!$M$6,M316=Lists!$M$7,M316=Lists!$M$8,M316=Lists!$M$10),N316=0)),1,0))</f>
        <v>0</v>
      </c>
      <c r="V316" s="50">
        <f>IF(AND(OR(M316=Lists!$M$9,L316&lt;&gt;Lists!$K$4),N316&lt;&gt;""),1,0)</f>
        <v>0</v>
      </c>
      <c r="W316" s="50">
        <f>IF(E316=0,0,IF(COUNTIF(Lists!$B$3:$B$203,E316)&gt;0,0,1))</f>
        <v>0</v>
      </c>
      <c r="X316" s="50">
        <f>IF(M316=Lists!$L$6,IF(COUNTIFS('Section 3'!$D$16:$D$25,F316,'Section 3'!$G$16:$G$25,M316)&gt;0,0,1),0)</f>
        <v>0</v>
      </c>
      <c r="Y316" s="50">
        <f>IF(M316=Lists!$L$8,IF(COUNTIFS('Section 3'!$D$16:$D$25,F316,'Section 3'!$G$16:$G$25,Lists!$J$5)&gt;0,0,1),IF(M316=Lists!$L$10,IF(COUNTIFS('Section 3'!$D$16:$D$25,F316,'Section 3'!$G$16:$G$25,Lists!$J$6)&gt;0,0,1),IF(M316=Lists!$L$5,IF(COUNTIFS('Section 3'!$D$16:$D$25,F316,'Section 3'!$G$16:$G$25,Lists!$J$3)&gt;0,0,1),0)))</f>
        <v>0</v>
      </c>
      <c r="Z316" s="50">
        <f t="shared" si="26"/>
        <v>0</v>
      </c>
      <c r="AA316" s="44">
        <f t="shared" si="27"/>
        <v>0</v>
      </c>
      <c r="AB316" s="44">
        <f t="shared" si="28"/>
        <v>0</v>
      </c>
      <c r="AC316" s="26"/>
      <c r="AD316" s="26"/>
      <c r="AE316" s="26"/>
      <c r="AF316" s="26"/>
      <c r="AG316" s="26"/>
      <c r="AH316" s="26"/>
      <c r="AI316" s="26"/>
      <c r="AJ316" s="26"/>
      <c r="AK316" s="26"/>
      <c r="AL316" s="26"/>
      <c r="AM316" s="26"/>
      <c r="AN316" s="26"/>
      <c r="AO316" s="26"/>
      <c r="AP316" s="26"/>
    </row>
    <row r="317" spans="1:42" s="8" customFormat="1" x14ac:dyDescent="0.35">
      <c r="A317" s="44"/>
      <c r="B317" s="28"/>
      <c r="C317" s="155" t="str">
        <f>IF(F317=0,"",MAX($C$16:C316)+1)</f>
        <v/>
      </c>
      <c r="D317" s="46"/>
      <c r="E317" s="184"/>
      <c r="F317" s="185"/>
      <c r="G317" s="186"/>
      <c r="H317" s="185"/>
      <c r="I317" s="185"/>
      <c r="J317" s="185"/>
      <c r="K317" s="187" t="s">
        <v>369</v>
      </c>
      <c r="L317" s="185"/>
      <c r="M317" s="185"/>
      <c r="N317" s="167"/>
      <c r="O317" s="21"/>
      <c r="Q317" s="57" t="str">
        <f t="shared" ca="1" si="29"/>
        <v/>
      </c>
      <c r="S317" s="50" t="str">
        <f t="shared" si="30"/>
        <v>N</v>
      </c>
      <c r="T317" s="50">
        <f t="shared" ca="1" si="31"/>
        <v>0</v>
      </c>
      <c r="U317" s="50">
        <f>IF(C317="",0,IF(OR(D317=0,E317=0,F317=0,G317=0,H317=0,I317=0,K317=0,K317="",L317=0,M317=0,AND(OR(L317=Lists!$K$3,L317=Lists!$K$4),J317=0),AND(L317=Lists!$K$4,OR(M317=Lists!$M$5,M317=Lists!$M$6,M317=Lists!$M$7,M317=Lists!$M$8,M317=Lists!$M$10),N317=0)),1,0))</f>
        <v>0</v>
      </c>
      <c r="V317" s="50">
        <f>IF(AND(OR(M317=Lists!$M$9,L317&lt;&gt;Lists!$K$4),N317&lt;&gt;""),1,0)</f>
        <v>0</v>
      </c>
      <c r="W317" s="50">
        <f>IF(E317=0,0,IF(COUNTIF(Lists!$B$3:$B$203,E317)&gt;0,0,1))</f>
        <v>0</v>
      </c>
      <c r="X317" s="50">
        <f>IF(M317=Lists!$L$6,IF(COUNTIFS('Section 3'!$D$16:$D$25,F317,'Section 3'!$G$16:$G$25,M317)&gt;0,0,1),0)</f>
        <v>0</v>
      </c>
      <c r="Y317" s="50">
        <f>IF(M317=Lists!$L$8,IF(COUNTIFS('Section 3'!$D$16:$D$25,F317,'Section 3'!$G$16:$G$25,Lists!$J$5)&gt;0,0,1),IF(M317=Lists!$L$10,IF(COUNTIFS('Section 3'!$D$16:$D$25,F317,'Section 3'!$G$16:$G$25,Lists!$J$6)&gt;0,0,1),IF(M317=Lists!$L$5,IF(COUNTIFS('Section 3'!$D$16:$D$25,F317,'Section 3'!$G$16:$G$25,Lists!$J$3)&gt;0,0,1),0)))</f>
        <v>0</v>
      </c>
      <c r="Z317" s="50">
        <f t="shared" si="26"/>
        <v>0</v>
      </c>
      <c r="AA317" s="44">
        <f t="shared" si="27"/>
        <v>0</v>
      </c>
      <c r="AB317" s="44">
        <f t="shared" si="28"/>
        <v>0</v>
      </c>
      <c r="AC317" s="26"/>
      <c r="AD317" s="26"/>
      <c r="AE317" s="26"/>
      <c r="AF317" s="26"/>
      <c r="AG317" s="26"/>
      <c r="AH317" s="26"/>
      <c r="AI317" s="26"/>
      <c r="AJ317" s="26"/>
      <c r="AK317" s="26"/>
      <c r="AL317" s="26"/>
      <c r="AM317" s="26"/>
      <c r="AN317" s="26"/>
      <c r="AO317" s="26"/>
      <c r="AP317" s="26"/>
    </row>
    <row r="318" spans="1:42" s="8" customFormat="1" x14ac:dyDescent="0.35">
      <c r="A318" s="44"/>
      <c r="B318" s="28"/>
      <c r="C318" s="155" t="str">
        <f>IF(F318=0,"",MAX($C$16:C317)+1)</f>
        <v/>
      </c>
      <c r="D318" s="46"/>
      <c r="E318" s="184"/>
      <c r="F318" s="185"/>
      <c r="G318" s="186"/>
      <c r="H318" s="185"/>
      <c r="I318" s="185"/>
      <c r="J318" s="185"/>
      <c r="K318" s="187" t="s">
        <v>369</v>
      </c>
      <c r="L318" s="185"/>
      <c r="M318" s="185"/>
      <c r="N318" s="167"/>
      <c r="O318" s="21"/>
      <c r="Q318" s="57" t="str">
        <f t="shared" ca="1" si="29"/>
        <v/>
      </c>
      <c r="S318" s="50" t="str">
        <f t="shared" si="30"/>
        <v>N</v>
      </c>
      <c r="T318" s="50">
        <f t="shared" ca="1" si="31"/>
        <v>0</v>
      </c>
      <c r="U318" s="50">
        <f>IF(C318="",0,IF(OR(D318=0,E318=0,F318=0,G318=0,H318=0,I318=0,K318=0,K318="",L318=0,M318=0,AND(OR(L318=Lists!$K$3,L318=Lists!$K$4),J318=0),AND(L318=Lists!$K$4,OR(M318=Lists!$M$5,M318=Lists!$M$6,M318=Lists!$M$7,M318=Lists!$M$8,M318=Lists!$M$10),N318=0)),1,0))</f>
        <v>0</v>
      </c>
      <c r="V318" s="50">
        <f>IF(AND(OR(M318=Lists!$M$9,L318&lt;&gt;Lists!$K$4),N318&lt;&gt;""),1,0)</f>
        <v>0</v>
      </c>
      <c r="W318" s="50">
        <f>IF(E318=0,0,IF(COUNTIF(Lists!$B$3:$B$203,E318)&gt;0,0,1))</f>
        <v>0</v>
      </c>
      <c r="X318" s="50">
        <f>IF(M318=Lists!$L$6,IF(COUNTIFS('Section 3'!$D$16:$D$25,F318,'Section 3'!$G$16:$G$25,M318)&gt;0,0,1),0)</f>
        <v>0</v>
      </c>
      <c r="Y318" s="50">
        <f>IF(M318=Lists!$L$8,IF(COUNTIFS('Section 3'!$D$16:$D$25,F318,'Section 3'!$G$16:$G$25,Lists!$J$5)&gt;0,0,1),IF(M318=Lists!$L$10,IF(COUNTIFS('Section 3'!$D$16:$D$25,F318,'Section 3'!$G$16:$G$25,Lists!$J$6)&gt;0,0,1),IF(M318=Lists!$L$5,IF(COUNTIFS('Section 3'!$D$16:$D$25,F318,'Section 3'!$G$16:$G$25,Lists!$J$3)&gt;0,0,1),0)))</f>
        <v>0</v>
      </c>
      <c r="Z318" s="50">
        <f t="shared" si="26"/>
        <v>0</v>
      </c>
      <c r="AA318" s="44">
        <f t="shared" si="27"/>
        <v>0</v>
      </c>
      <c r="AB318" s="44">
        <f t="shared" si="28"/>
        <v>0</v>
      </c>
      <c r="AC318" s="26"/>
      <c r="AD318" s="26"/>
      <c r="AE318" s="26"/>
      <c r="AF318" s="26"/>
      <c r="AG318" s="26"/>
      <c r="AH318" s="26"/>
      <c r="AI318" s="26"/>
      <c r="AJ318" s="26"/>
      <c r="AK318" s="26"/>
      <c r="AL318" s="26"/>
      <c r="AM318" s="26"/>
      <c r="AN318" s="26"/>
      <c r="AO318" s="26"/>
      <c r="AP318" s="26"/>
    </row>
    <row r="319" spans="1:42" s="8" customFormat="1" x14ac:dyDescent="0.35">
      <c r="A319" s="44"/>
      <c r="B319" s="28"/>
      <c r="C319" s="155" t="str">
        <f>IF(F319=0,"",MAX($C$16:C318)+1)</f>
        <v/>
      </c>
      <c r="D319" s="46"/>
      <c r="E319" s="184"/>
      <c r="F319" s="185"/>
      <c r="G319" s="186"/>
      <c r="H319" s="185"/>
      <c r="I319" s="185"/>
      <c r="J319" s="185"/>
      <c r="K319" s="187" t="s">
        <v>369</v>
      </c>
      <c r="L319" s="185"/>
      <c r="M319" s="185"/>
      <c r="N319" s="167"/>
      <c r="O319" s="21"/>
      <c r="Q319" s="57" t="str">
        <f t="shared" ca="1" si="29"/>
        <v/>
      </c>
      <c r="S319" s="50" t="str">
        <f t="shared" si="30"/>
        <v>N</v>
      </c>
      <c r="T319" s="50">
        <f t="shared" ca="1" si="31"/>
        <v>0</v>
      </c>
      <c r="U319" s="50">
        <f>IF(C319="",0,IF(OR(D319=0,E319=0,F319=0,G319=0,H319=0,I319=0,K319=0,K319="",L319=0,M319=0,AND(OR(L319=Lists!$K$3,L319=Lists!$K$4),J319=0),AND(L319=Lists!$K$4,OR(M319=Lists!$M$5,M319=Lists!$M$6,M319=Lists!$M$7,M319=Lists!$M$8,M319=Lists!$M$10),N319=0)),1,0))</f>
        <v>0</v>
      </c>
      <c r="V319" s="50">
        <f>IF(AND(OR(M319=Lists!$M$9,L319&lt;&gt;Lists!$K$4),N319&lt;&gt;""),1,0)</f>
        <v>0</v>
      </c>
      <c r="W319" s="50">
        <f>IF(E319=0,0,IF(COUNTIF(Lists!$B$3:$B$203,E319)&gt;0,0,1))</f>
        <v>0</v>
      </c>
      <c r="X319" s="50">
        <f>IF(M319=Lists!$L$6,IF(COUNTIFS('Section 3'!$D$16:$D$25,F319,'Section 3'!$G$16:$G$25,M319)&gt;0,0,1),0)</f>
        <v>0</v>
      </c>
      <c r="Y319" s="50">
        <f>IF(M319=Lists!$L$8,IF(COUNTIFS('Section 3'!$D$16:$D$25,F319,'Section 3'!$G$16:$G$25,Lists!$J$5)&gt;0,0,1),IF(M319=Lists!$L$10,IF(COUNTIFS('Section 3'!$D$16:$D$25,F319,'Section 3'!$G$16:$G$25,Lists!$J$6)&gt;0,0,1),IF(M319=Lists!$L$5,IF(COUNTIFS('Section 3'!$D$16:$D$25,F319,'Section 3'!$G$16:$G$25,Lists!$J$3)&gt;0,0,1),0)))</f>
        <v>0</v>
      </c>
      <c r="Z319" s="50">
        <f t="shared" si="26"/>
        <v>0</v>
      </c>
      <c r="AA319" s="44">
        <f t="shared" si="27"/>
        <v>0</v>
      </c>
      <c r="AB319" s="44">
        <f t="shared" si="28"/>
        <v>0</v>
      </c>
      <c r="AC319" s="26"/>
      <c r="AD319" s="26"/>
      <c r="AE319" s="26"/>
      <c r="AF319" s="26"/>
      <c r="AG319" s="26"/>
      <c r="AH319" s="26"/>
      <c r="AI319" s="26"/>
      <c r="AJ319" s="26"/>
      <c r="AK319" s="26"/>
      <c r="AL319" s="26"/>
      <c r="AM319" s="26"/>
      <c r="AN319" s="26"/>
      <c r="AO319" s="26"/>
      <c r="AP319" s="26"/>
    </row>
    <row r="320" spans="1:42" s="8" customFormat="1" x14ac:dyDescent="0.35">
      <c r="A320" s="44"/>
      <c r="B320" s="28"/>
      <c r="C320" s="155" t="str">
        <f>IF(F320=0,"",MAX($C$16:C319)+1)</f>
        <v/>
      </c>
      <c r="D320" s="46"/>
      <c r="E320" s="184"/>
      <c r="F320" s="185"/>
      <c r="G320" s="186"/>
      <c r="H320" s="185"/>
      <c r="I320" s="185"/>
      <c r="J320" s="185"/>
      <c r="K320" s="187" t="s">
        <v>369</v>
      </c>
      <c r="L320" s="185"/>
      <c r="M320" s="185"/>
      <c r="N320" s="167"/>
      <c r="O320" s="21"/>
      <c r="Q320" s="57" t="str">
        <f t="shared" ca="1" si="29"/>
        <v/>
      </c>
      <c r="S320" s="50" t="str">
        <f t="shared" si="30"/>
        <v>N</v>
      </c>
      <c r="T320" s="50">
        <f t="shared" ca="1" si="31"/>
        <v>0</v>
      </c>
      <c r="U320" s="50">
        <f>IF(C320="",0,IF(OR(D320=0,E320=0,F320=0,G320=0,H320=0,I320=0,K320=0,K320="",L320=0,M320=0,AND(OR(L320=Lists!$K$3,L320=Lists!$K$4),J320=0),AND(L320=Lists!$K$4,OR(M320=Lists!$M$5,M320=Lists!$M$6,M320=Lists!$M$7,M320=Lists!$M$8,M320=Lists!$M$10),N320=0)),1,0))</f>
        <v>0</v>
      </c>
      <c r="V320" s="50">
        <f>IF(AND(OR(M320=Lists!$M$9,L320&lt;&gt;Lists!$K$4),N320&lt;&gt;""),1,0)</f>
        <v>0</v>
      </c>
      <c r="W320" s="50">
        <f>IF(E320=0,0,IF(COUNTIF(Lists!$B$3:$B$203,E320)&gt;0,0,1))</f>
        <v>0</v>
      </c>
      <c r="X320" s="50">
        <f>IF(M320=Lists!$L$6,IF(COUNTIFS('Section 3'!$D$16:$D$25,F320,'Section 3'!$G$16:$G$25,M320)&gt;0,0,1),0)</f>
        <v>0</v>
      </c>
      <c r="Y320" s="50">
        <f>IF(M320=Lists!$L$8,IF(COUNTIFS('Section 3'!$D$16:$D$25,F320,'Section 3'!$G$16:$G$25,Lists!$J$5)&gt;0,0,1),IF(M320=Lists!$L$10,IF(COUNTIFS('Section 3'!$D$16:$D$25,F320,'Section 3'!$G$16:$G$25,Lists!$J$6)&gt;0,0,1),IF(M320=Lists!$L$5,IF(COUNTIFS('Section 3'!$D$16:$D$25,F320,'Section 3'!$G$16:$G$25,Lists!$J$3)&gt;0,0,1),0)))</f>
        <v>0</v>
      </c>
      <c r="Z320" s="50">
        <f t="shared" si="26"/>
        <v>0</v>
      </c>
      <c r="AA320" s="44">
        <f t="shared" si="27"/>
        <v>0</v>
      </c>
      <c r="AB320" s="44">
        <f t="shared" si="28"/>
        <v>0</v>
      </c>
      <c r="AC320" s="26"/>
      <c r="AD320" s="26"/>
      <c r="AE320" s="26"/>
      <c r="AF320" s="26"/>
      <c r="AG320" s="26"/>
      <c r="AH320" s="26"/>
      <c r="AI320" s="26"/>
      <c r="AJ320" s="26"/>
      <c r="AK320" s="26"/>
      <c r="AL320" s="26"/>
      <c r="AM320" s="26"/>
      <c r="AN320" s="26"/>
      <c r="AO320" s="26"/>
      <c r="AP320" s="26"/>
    </row>
    <row r="321" spans="1:42" s="8" customFormat="1" x14ac:dyDescent="0.35">
      <c r="A321" s="44"/>
      <c r="B321" s="28"/>
      <c r="C321" s="155" t="str">
        <f>IF(F321=0,"",MAX($C$16:C320)+1)</f>
        <v/>
      </c>
      <c r="D321" s="46"/>
      <c r="E321" s="184"/>
      <c r="F321" s="185"/>
      <c r="G321" s="186"/>
      <c r="H321" s="185"/>
      <c r="I321" s="185"/>
      <c r="J321" s="185"/>
      <c r="K321" s="187" t="s">
        <v>369</v>
      </c>
      <c r="L321" s="185"/>
      <c r="M321" s="185"/>
      <c r="N321" s="167"/>
      <c r="O321" s="21"/>
      <c r="Q321" s="57" t="str">
        <f t="shared" ca="1" si="29"/>
        <v/>
      </c>
      <c r="S321" s="50" t="str">
        <f t="shared" si="30"/>
        <v>N</v>
      </c>
      <c r="T321" s="50">
        <f t="shared" ca="1" si="31"/>
        <v>0</v>
      </c>
      <c r="U321" s="50">
        <f>IF(C321="",0,IF(OR(D321=0,E321=0,F321=0,G321=0,H321=0,I321=0,K321=0,K321="",L321=0,M321=0,AND(OR(L321=Lists!$K$3,L321=Lists!$K$4),J321=0),AND(L321=Lists!$K$4,OR(M321=Lists!$M$5,M321=Lists!$M$6,M321=Lists!$M$7,M321=Lists!$M$8,M321=Lists!$M$10),N321=0)),1,0))</f>
        <v>0</v>
      </c>
      <c r="V321" s="50">
        <f>IF(AND(OR(M321=Lists!$M$9,L321&lt;&gt;Lists!$K$4),N321&lt;&gt;""),1,0)</f>
        <v>0</v>
      </c>
      <c r="W321" s="50">
        <f>IF(E321=0,0,IF(COUNTIF(Lists!$B$3:$B$203,E321)&gt;0,0,1))</f>
        <v>0</v>
      </c>
      <c r="X321" s="50">
        <f>IF(M321=Lists!$L$6,IF(COUNTIFS('Section 3'!$D$16:$D$25,F321,'Section 3'!$G$16:$G$25,M321)&gt;0,0,1),0)</f>
        <v>0</v>
      </c>
      <c r="Y321" s="50">
        <f>IF(M321=Lists!$L$8,IF(COUNTIFS('Section 3'!$D$16:$D$25,F321,'Section 3'!$G$16:$G$25,Lists!$J$5)&gt;0,0,1),IF(M321=Lists!$L$10,IF(COUNTIFS('Section 3'!$D$16:$D$25,F321,'Section 3'!$G$16:$G$25,Lists!$J$6)&gt;0,0,1),IF(M321=Lists!$L$5,IF(COUNTIFS('Section 3'!$D$16:$D$25,F321,'Section 3'!$G$16:$G$25,Lists!$J$3)&gt;0,0,1),0)))</f>
        <v>0</v>
      </c>
      <c r="Z321" s="50">
        <f t="shared" si="26"/>
        <v>0</v>
      </c>
      <c r="AA321" s="44">
        <f t="shared" si="27"/>
        <v>0</v>
      </c>
      <c r="AB321" s="44">
        <f t="shared" si="28"/>
        <v>0</v>
      </c>
      <c r="AC321" s="26"/>
      <c r="AD321" s="26"/>
      <c r="AE321" s="26"/>
      <c r="AF321" s="26"/>
      <c r="AG321" s="26"/>
      <c r="AH321" s="26"/>
      <c r="AI321" s="26"/>
      <c r="AJ321" s="26"/>
      <c r="AK321" s="26"/>
      <c r="AL321" s="26"/>
      <c r="AM321" s="26"/>
      <c r="AN321" s="26"/>
      <c r="AO321" s="26"/>
      <c r="AP321" s="26"/>
    </row>
    <row r="322" spans="1:42" s="8" customFormat="1" x14ac:dyDescent="0.35">
      <c r="A322" s="44"/>
      <c r="B322" s="28"/>
      <c r="C322" s="155" t="str">
        <f>IF(F322=0,"",MAX($C$16:C321)+1)</f>
        <v/>
      </c>
      <c r="D322" s="46"/>
      <c r="E322" s="184"/>
      <c r="F322" s="185"/>
      <c r="G322" s="186"/>
      <c r="H322" s="185"/>
      <c r="I322" s="185"/>
      <c r="J322" s="185"/>
      <c r="K322" s="187" t="s">
        <v>369</v>
      </c>
      <c r="L322" s="185"/>
      <c r="M322" s="185"/>
      <c r="N322" s="167"/>
      <c r="O322" s="21"/>
      <c r="Q322" s="57" t="str">
        <f t="shared" ca="1" si="29"/>
        <v/>
      </c>
      <c r="S322" s="50" t="str">
        <f t="shared" si="30"/>
        <v>N</v>
      </c>
      <c r="T322" s="50">
        <f t="shared" ca="1" si="31"/>
        <v>0</v>
      </c>
      <c r="U322" s="50">
        <f>IF(C322="",0,IF(OR(D322=0,E322=0,F322=0,G322=0,H322=0,I322=0,K322=0,K322="",L322=0,M322=0,AND(OR(L322=Lists!$K$3,L322=Lists!$K$4),J322=0),AND(L322=Lists!$K$4,OR(M322=Lists!$M$5,M322=Lists!$M$6,M322=Lists!$M$7,M322=Lists!$M$8,M322=Lists!$M$10),N322=0)),1,0))</f>
        <v>0</v>
      </c>
      <c r="V322" s="50">
        <f>IF(AND(OR(M322=Lists!$M$9,L322&lt;&gt;Lists!$K$4),N322&lt;&gt;""),1,0)</f>
        <v>0</v>
      </c>
      <c r="W322" s="50">
        <f>IF(E322=0,0,IF(COUNTIF(Lists!$B$3:$B$203,E322)&gt;0,0,1))</f>
        <v>0</v>
      </c>
      <c r="X322" s="50">
        <f>IF(M322=Lists!$L$6,IF(COUNTIFS('Section 3'!$D$16:$D$25,F322,'Section 3'!$G$16:$G$25,M322)&gt;0,0,1),0)</f>
        <v>0</v>
      </c>
      <c r="Y322" s="50">
        <f>IF(M322=Lists!$L$8,IF(COUNTIFS('Section 3'!$D$16:$D$25,F322,'Section 3'!$G$16:$G$25,Lists!$J$5)&gt;0,0,1),IF(M322=Lists!$L$10,IF(COUNTIFS('Section 3'!$D$16:$D$25,F322,'Section 3'!$G$16:$G$25,Lists!$J$6)&gt;0,0,1),IF(M322=Lists!$L$5,IF(COUNTIFS('Section 3'!$D$16:$D$25,F322,'Section 3'!$G$16:$G$25,Lists!$J$3)&gt;0,0,1),0)))</f>
        <v>0</v>
      </c>
      <c r="Z322" s="50">
        <f t="shared" si="26"/>
        <v>0</v>
      </c>
      <c r="AA322" s="44">
        <f t="shared" si="27"/>
        <v>0</v>
      </c>
      <c r="AB322" s="44">
        <f t="shared" si="28"/>
        <v>0</v>
      </c>
      <c r="AC322" s="26"/>
      <c r="AD322" s="26"/>
      <c r="AE322" s="26"/>
      <c r="AF322" s="26"/>
      <c r="AG322" s="26"/>
      <c r="AH322" s="26"/>
      <c r="AI322" s="26"/>
      <c r="AJ322" s="26"/>
      <c r="AK322" s="26"/>
      <c r="AL322" s="26"/>
      <c r="AM322" s="26"/>
      <c r="AN322" s="26"/>
      <c r="AO322" s="26"/>
      <c r="AP322" s="26"/>
    </row>
    <row r="323" spans="1:42" s="8" customFormat="1" x14ac:dyDescent="0.35">
      <c r="A323" s="44"/>
      <c r="B323" s="28"/>
      <c r="C323" s="155" t="str">
        <f>IF(F323=0,"",MAX($C$16:C322)+1)</f>
        <v/>
      </c>
      <c r="D323" s="46"/>
      <c r="E323" s="184"/>
      <c r="F323" s="185"/>
      <c r="G323" s="186"/>
      <c r="H323" s="185"/>
      <c r="I323" s="185"/>
      <c r="J323" s="185"/>
      <c r="K323" s="187" t="s">
        <v>369</v>
      </c>
      <c r="L323" s="185"/>
      <c r="M323" s="185"/>
      <c r="N323" s="167"/>
      <c r="O323" s="21"/>
      <c r="Q323" s="57" t="str">
        <f t="shared" ca="1" si="29"/>
        <v/>
      </c>
      <c r="S323" s="50" t="str">
        <f t="shared" si="30"/>
        <v>N</v>
      </c>
      <c r="T323" s="50">
        <f t="shared" ca="1" si="31"/>
        <v>0</v>
      </c>
      <c r="U323" s="50">
        <f>IF(C323="",0,IF(OR(D323=0,E323=0,F323=0,G323=0,H323=0,I323=0,K323=0,K323="",L323=0,M323=0,AND(OR(L323=Lists!$K$3,L323=Lists!$K$4),J323=0),AND(L323=Lists!$K$4,OR(M323=Lists!$M$5,M323=Lists!$M$6,M323=Lists!$M$7,M323=Lists!$M$8,M323=Lists!$M$10),N323=0)),1,0))</f>
        <v>0</v>
      </c>
      <c r="V323" s="50">
        <f>IF(AND(OR(M323=Lists!$M$9,L323&lt;&gt;Lists!$K$4),N323&lt;&gt;""),1,0)</f>
        <v>0</v>
      </c>
      <c r="W323" s="50">
        <f>IF(E323=0,0,IF(COUNTIF(Lists!$B$3:$B$203,E323)&gt;0,0,1))</f>
        <v>0</v>
      </c>
      <c r="X323" s="50">
        <f>IF(M323=Lists!$L$6,IF(COUNTIFS('Section 3'!$D$16:$D$25,F323,'Section 3'!$G$16:$G$25,M323)&gt;0,0,1),0)</f>
        <v>0</v>
      </c>
      <c r="Y323" s="50">
        <f>IF(M323=Lists!$L$8,IF(COUNTIFS('Section 3'!$D$16:$D$25,F323,'Section 3'!$G$16:$G$25,Lists!$J$5)&gt;0,0,1),IF(M323=Lists!$L$10,IF(COUNTIFS('Section 3'!$D$16:$D$25,F323,'Section 3'!$G$16:$G$25,Lists!$J$6)&gt;0,0,1),IF(M323=Lists!$L$5,IF(COUNTIFS('Section 3'!$D$16:$D$25,F323,'Section 3'!$G$16:$G$25,Lists!$J$3)&gt;0,0,1),0)))</f>
        <v>0</v>
      </c>
      <c r="Z323" s="50">
        <f t="shared" si="26"/>
        <v>0</v>
      </c>
      <c r="AA323" s="44">
        <f t="shared" si="27"/>
        <v>0</v>
      </c>
      <c r="AB323" s="44">
        <f t="shared" si="28"/>
        <v>0</v>
      </c>
      <c r="AC323" s="26"/>
      <c r="AD323" s="26"/>
      <c r="AE323" s="26"/>
      <c r="AF323" s="26"/>
      <c r="AG323" s="26"/>
      <c r="AH323" s="26"/>
      <c r="AI323" s="26"/>
      <c r="AJ323" s="26"/>
      <c r="AK323" s="26"/>
      <c r="AL323" s="26"/>
      <c r="AM323" s="26"/>
      <c r="AN323" s="26"/>
      <c r="AO323" s="26"/>
      <c r="AP323" s="26"/>
    </row>
    <row r="324" spans="1:42" s="8" customFormat="1" x14ac:dyDescent="0.35">
      <c r="A324" s="44"/>
      <c r="B324" s="28"/>
      <c r="C324" s="155" t="str">
        <f>IF(F324=0,"",MAX($C$16:C323)+1)</f>
        <v/>
      </c>
      <c r="D324" s="46"/>
      <c r="E324" s="184"/>
      <c r="F324" s="185"/>
      <c r="G324" s="186"/>
      <c r="H324" s="185"/>
      <c r="I324" s="185"/>
      <c r="J324" s="185"/>
      <c r="K324" s="187" t="s">
        <v>369</v>
      </c>
      <c r="L324" s="185"/>
      <c r="M324" s="185"/>
      <c r="N324" s="167"/>
      <c r="O324" s="21"/>
      <c r="Q324" s="57" t="str">
        <f t="shared" ca="1" si="29"/>
        <v/>
      </c>
      <c r="S324" s="50" t="str">
        <f t="shared" si="30"/>
        <v>N</v>
      </c>
      <c r="T324" s="50">
        <f t="shared" ca="1" si="31"/>
        <v>0</v>
      </c>
      <c r="U324" s="50">
        <f>IF(C324="",0,IF(OR(D324=0,E324=0,F324=0,G324=0,H324=0,I324=0,K324=0,K324="",L324=0,M324=0,AND(OR(L324=Lists!$K$3,L324=Lists!$K$4),J324=0),AND(L324=Lists!$K$4,OR(M324=Lists!$M$5,M324=Lists!$M$6,M324=Lists!$M$7,M324=Lists!$M$8,M324=Lists!$M$10),N324=0)),1,0))</f>
        <v>0</v>
      </c>
      <c r="V324" s="50">
        <f>IF(AND(OR(M324=Lists!$M$9,L324&lt;&gt;Lists!$K$4),N324&lt;&gt;""),1,0)</f>
        <v>0</v>
      </c>
      <c r="W324" s="50">
        <f>IF(E324=0,0,IF(COUNTIF(Lists!$B$3:$B$203,E324)&gt;0,0,1))</f>
        <v>0</v>
      </c>
      <c r="X324" s="50">
        <f>IF(M324=Lists!$L$6,IF(COUNTIFS('Section 3'!$D$16:$D$25,F324,'Section 3'!$G$16:$G$25,M324)&gt;0,0,1),0)</f>
        <v>0</v>
      </c>
      <c r="Y324" s="50">
        <f>IF(M324=Lists!$L$8,IF(COUNTIFS('Section 3'!$D$16:$D$25,F324,'Section 3'!$G$16:$G$25,Lists!$J$5)&gt;0,0,1),IF(M324=Lists!$L$10,IF(COUNTIFS('Section 3'!$D$16:$D$25,F324,'Section 3'!$G$16:$G$25,Lists!$J$6)&gt;0,0,1),IF(M324=Lists!$L$5,IF(COUNTIFS('Section 3'!$D$16:$D$25,F324,'Section 3'!$G$16:$G$25,Lists!$J$3)&gt;0,0,1),0)))</f>
        <v>0</v>
      </c>
      <c r="Z324" s="50">
        <f t="shared" si="26"/>
        <v>0</v>
      </c>
      <c r="AA324" s="44">
        <f t="shared" si="27"/>
        <v>0</v>
      </c>
      <c r="AB324" s="44">
        <f t="shared" si="28"/>
        <v>0</v>
      </c>
      <c r="AC324" s="26"/>
      <c r="AD324" s="26"/>
      <c r="AE324" s="26"/>
      <c r="AF324" s="26"/>
      <c r="AG324" s="26"/>
      <c r="AH324" s="26"/>
      <c r="AI324" s="26"/>
      <c r="AJ324" s="26"/>
      <c r="AK324" s="26"/>
      <c r="AL324" s="26"/>
      <c r="AM324" s="26"/>
      <c r="AN324" s="26"/>
      <c r="AO324" s="26"/>
      <c r="AP324" s="26"/>
    </row>
    <row r="325" spans="1:42" s="8" customFormat="1" x14ac:dyDescent="0.35">
      <c r="A325" s="44"/>
      <c r="B325" s="28"/>
      <c r="C325" s="155" t="str">
        <f>IF(F325=0,"",MAX($C$16:C324)+1)</f>
        <v/>
      </c>
      <c r="D325" s="46"/>
      <c r="E325" s="184"/>
      <c r="F325" s="185"/>
      <c r="G325" s="186"/>
      <c r="H325" s="185"/>
      <c r="I325" s="185"/>
      <c r="J325" s="185"/>
      <c r="K325" s="187" t="s">
        <v>369</v>
      </c>
      <c r="L325" s="185"/>
      <c r="M325" s="185"/>
      <c r="N325" s="167"/>
      <c r="O325" s="21"/>
      <c r="Q325" s="57" t="str">
        <f t="shared" ca="1" si="29"/>
        <v/>
      </c>
      <c r="S325" s="50" t="str">
        <f t="shared" si="30"/>
        <v>N</v>
      </c>
      <c r="T325" s="50">
        <f t="shared" ca="1" si="31"/>
        <v>0</v>
      </c>
      <c r="U325" s="50">
        <f>IF(C325="",0,IF(OR(D325=0,E325=0,F325=0,G325=0,H325=0,I325=0,K325=0,K325="",L325=0,M325=0,AND(OR(L325=Lists!$K$3,L325=Lists!$K$4),J325=0),AND(L325=Lists!$K$4,OR(M325=Lists!$M$5,M325=Lists!$M$6,M325=Lists!$M$7,M325=Lists!$M$8,M325=Lists!$M$10),N325=0)),1,0))</f>
        <v>0</v>
      </c>
      <c r="V325" s="50">
        <f>IF(AND(OR(M325=Lists!$M$9,L325&lt;&gt;Lists!$K$4),N325&lt;&gt;""),1,0)</f>
        <v>0</v>
      </c>
      <c r="W325" s="50">
        <f>IF(E325=0,0,IF(COUNTIF(Lists!$B$3:$B$203,E325)&gt;0,0,1))</f>
        <v>0</v>
      </c>
      <c r="X325" s="50">
        <f>IF(M325=Lists!$L$6,IF(COUNTIFS('Section 3'!$D$16:$D$25,F325,'Section 3'!$G$16:$G$25,M325)&gt;0,0,1),0)</f>
        <v>0</v>
      </c>
      <c r="Y325" s="50">
        <f>IF(M325=Lists!$L$8,IF(COUNTIFS('Section 3'!$D$16:$D$25,F325,'Section 3'!$G$16:$G$25,Lists!$J$5)&gt;0,0,1),IF(M325=Lists!$L$10,IF(COUNTIFS('Section 3'!$D$16:$D$25,F325,'Section 3'!$G$16:$G$25,Lists!$J$6)&gt;0,0,1),IF(M325=Lists!$L$5,IF(COUNTIFS('Section 3'!$D$16:$D$25,F325,'Section 3'!$G$16:$G$25,Lists!$J$3)&gt;0,0,1),0)))</f>
        <v>0</v>
      </c>
      <c r="Z325" s="50">
        <f t="shared" si="26"/>
        <v>0</v>
      </c>
      <c r="AA325" s="44">
        <f t="shared" si="27"/>
        <v>0</v>
      </c>
      <c r="AB325" s="44">
        <f t="shared" si="28"/>
        <v>0</v>
      </c>
      <c r="AC325" s="26"/>
      <c r="AD325" s="26"/>
      <c r="AE325" s="26"/>
      <c r="AF325" s="26"/>
      <c r="AG325" s="26"/>
      <c r="AH325" s="26"/>
      <c r="AI325" s="26"/>
      <c r="AJ325" s="26"/>
      <c r="AK325" s="26"/>
      <c r="AL325" s="26"/>
      <c r="AM325" s="26"/>
      <c r="AN325" s="26"/>
      <c r="AO325" s="26"/>
      <c r="AP325" s="26"/>
    </row>
    <row r="326" spans="1:42" s="8" customFormat="1" x14ac:dyDescent="0.35">
      <c r="A326" s="44"/>
      <c r="B326" s="28"/>
      <c r="C326" s="155" t="str">
        <f>IF(F326=0,"",MAX($C$16:C325)+1)</f>
        <v/>
      </c>
      <c r="D326" s="46"/>
      <c r="E326" s="184"/>
      <c r="F326" s="185"/>
      <c r="G326" s="186"/>
      <c r="H326" s="185"/>
      <c r="I326" s="185"/>
      <c r="J326" s="185"/>
      <c r="K326" s="187" t="s">
        <v>369</v>
      </c>
      <c r="L326" s="185"/>
      <c r="M326" s="185"/>
      <c r="N326" s="167"/>
      <c r="O326" s="21"/>
      <c r="Q326" s="57" t="str">
        <f t="shared" ca="1" si="29"/>
        <v/>
      </c>
      <c r="S326" s="50" t="str">
        <f t="shared" si="30"/>
        <v>N</v>
      </c>
      <c r="T326" s="50">
        <f t="shared" ca="1" si="31"/>
        <v>0</v>
      </c>
      <c r="U326" s="50">
        <f>IF(C326="",0,IF(OR(D326=0,E326=0,F326=0,G326=0,H326=0,I326=0,K326=0,K326="",L326=0,M326=0,AND(OR(L326=Lists!$K$3,L326=Lists!$K$4),J326=0),AND(L326=Lists!$K$4,OR(M326=Lists!$M$5,M326=Lists!$M$6,M326=Lists!$M$7,M326=Lists!$M$8,M326=Lists!$M$10),N326=0)),1,0))</f>
        <v>0</v>
      </c>
      <c r="V326" s="50">
        <f>IF(AND(OR(M326=Lists!$M$9,L326&lt;&gt;Lists!$K$4),N326&lt;&gt;""),1,0)</f>
        <v>0</v>
      </c>
      <c r="W326" s="50">
        <f>IF(E326=0,0,IF(COUNTIF(Lists!$B$3:$B$203,E326)&gt;0,0,1))</f>
        <v>0</v>
      </c>
      <c r="X326" s="50">
        <f>IF(M326=Lists!$L$6,IF(COUNTIFS('Section 3'!$D$16:$D$25,F326,'Section 3'!$G$16:$G$25,M326)&gt;0,0,1),0)</f>
        <v>0</v>
      </c>
      <c r="Y326" s="50">
        <f>IF(M326=Lists!$L$8,IF(COUNTIFS('Section 3'!$D$16:$D$25,F326,'Section 3'!$G$16:$G$25,Lists!$J$5)&gt;0,0,1),IF(M326=Lists!$L$10,IF(COUNTIFS('Section 3'!$D$16:$D$25,F326,'Section 3'!$G$16:$G$25,Lists!$J$6)&gt;0,0,1),IF(M326=Lists!$L$5,IF(COUNTIFS('Section 3'!$D$16:$D$25,F326,'Section 3'!$G$16:$G$25,Lists!$J$3)&gt;0,0,1),0)))</f>
        <v>0</v>
      </c>
      <c r="Z326" s="50">
        <f t="shared" si="26"/>
        <v>0</v>
      </c>
      <c r="AA326" s="44">
        <f t="shared" si="27"/>
        <v>0</v>
      </c>
      <c r="AB326" s="44">
        <f t="shared" si="28"/>
        <v>0</v>
      </c>
      <c r="AC326" s="26"/>
      <c r="AD326" s="26"/>
      <c r="AE326" s="26"/>
      <c r="AF326" s="26"/>
      <c r="AG326" s="26"/>
      <c r="AH326" s="26"/>
      <c r="AI326" s="26"/>
      <c r="AJ326" s="26"/>
      <c r="AK326" s="26"/>
      <c r="AL326" s="26"/>
      <c r="AM326" s="26"/>
      <c r="AN326" s="26"/>
      <c r="AO326" s="26"/>
      <c r="AP326" s="26"/>
    </row>
    <row r="327" spans="1:42" s="8" customFormat="1" x14ac:dyDescent="0.35">
      <c r="A327" s="44"/>
      <c r="B327" s="28"/>
      <c r="C327" s="155" t="str">
        <f>IF(F327=0,"",MAX($C$16:C326)+1)</f>
        <v/>
      </c>
      <c r="D327" s="46"/>
      <c r="E327" s="184"/>
      <c r="F327" s="185"/>
      <c r="G327" s="186"/>
      <c r="H327" s="185"/>
      <c r="I327" s="185"/>
      <c r="J327" s="185"/>
      <c r="K327" s="187" t="s">
        <v>369</v>
      </c>
      <c r="L327" s="185"/>
      <c r="M327" s="185"/>
      <c r="N327" s="167"/>
      <c r="O327" s="21"/>
      <c r="Q327" s="57" t="str">
        <f t="shared" ca="1" si="29"/>
        <v/>
      </c>
      <c r="S327" s="50" t="str">
        <f t="shared" si="30"/>
        <v>N</v>
      </c>
      <c r="T327" s="50">
        <f t="shared" ca="1" si="31"/>
        <v>0</v>
      </c>
      <c r="U327" s="50">
        <f>IF(C327="",0,IF(OR(D327=0,E327=0,F327=0,G327=0,H327=0,I327=0,K327=0,K327="",L327=0,M327=0,AND(OR(L327=Lists!$K$3,L327=Lists!$K$4),J327=0),AND(L327=Lists!$K$4,OR(M327=Lists!$M$5,M327=Lists!$M$6,M327=Lists!$M$7,M327=Lists!$M$8,M327=Lists!$M$10),N327=0)),1,0))</f>
        <v>0</v>
      </c>
      <c r="V327" s="50">
        <f>IF(AND(OR(M327=Lists!$M$9,L327&lt;&gt;Lists!$K$4),N327&lt;&gt;""),1,0)</f>
        <v>0</v>
      </c>
      <c r="W327" s="50">
        <f>IF(E327=0,0,IF(COUNTIF(Lists!$B$3:$B$203,E327)&gt;0,0,1))</f>
        <v>0</v>
      </c>
      <c r="X327" s="50">
        <f>IF(M327=Lists!$L$6,IF(COUNTIFS('Section 3'!$D$16:$D$25,F327,'Section 3'!$G$16:$G$25,M327)&gt;0,0,1),0)</f>
        <v>0</v>
      </c>
      <c r="Y327" s="50">
        <f>IF(M327=Lists!$L$8,IF(COUNTIFS('Section 3'!$D$16:$D$25,F327,'Section 3'!$G$16:$G$25,Lists!$J$5)&gt;0,0,1),IF(M327=Lists!$L$10,IF(COUNTIFS('Section 3'!$D$16:$D$25,F327,'Section 3'!$G$16:$G$25,Lists!$J$6)&gt;0,0,1),IF(M327=Lists!$L$5,IF(COUNTIFS('Section 3'!$D$16:$D$25,F327,'Section 3'!$G$16:$G$25,Lists!$J$3)&gt;0,0,1),0)))</f>
        <v>0</v>
      </c>
      <c r="Z327" s="50">
        <f t="shared" si="26"/>
        <v>0</v>
      </c>
      <c r="AA327" s="44">
        <f t="shared" si="27"/>
        <v>0</v>
      </c>
      <c r="AB327" s="44">
        <f t="shared" si="28"/>
        <v>0</v>
      </c>
      <c r="AC327" s="26"/>
      <c r="AD327" s="26"/>
      <c r="AE327" s="26"/>
      <c r="AF327" s="26"/>
      <c r="AG327" s="26"/>
      <c r="AH327" s="26"/>
      <c r="AI327" s="26"/>
      <c r="AJ327" s="26"/>
      <c r="AK327" s="26"/>
      <c r="AL327" s="26"/>
      <c r="AM327" s="26"/>
      <c r="AN327" s="26"/>
      <c r="AO327" s="26"/>
      <c r="AP327" s="26"/>
    </row>
    <row r="328" spans="1:42" s="8" customFormat="1" x14ac:dyDescent="0.35">
      <c r="A328" s="44"/>
      <c r="B328" s="28"/>
      <c r="C328" s="155" t="str">
        <f>IF(F328=0,"",MAX($C$16:C327)+1)</f>
        <v/>
      </c>
      <c r="D328" s="46"/>
      <c r="E328" s="184"/>
      <c r="F328" s="185"/>
      <c r="G328" s="186"/>
      <c r="H328" s="185"/>
      <c r="I328" s="185"/>
      <c r="J328" s="185"/>
      <c r="K328" s="187" t="s">
        <v>369</v>
      </c>
      <c r="L328" s="185"/>
      <c r="M328" s="185"/>
      <c r="N328" s="167"/>
      <c r="O328" s="21"/>
      <c r="Q328" s="57" t="str">
        <f t="shared" ca="1" si="29"/>
        <v/>
      </c>
      <c r="S328" s="50" t="str">
        <f t="shared" si="30"/>
        <v>N</v>
      </c>
      <c r="T328" s="50">
        <f t="shared" ca="1" si="31"/>
        <v>0</v>
      </c>
      <c r="U328" s="50">
        <f>IF(C328="",0,IF(OR(D328=0,E328=0,F328=0,G328=0,H328=0,I328=0,K328=0,K328="",L328=0,M328=0,AND(OR(L328=Lists!$K$3,L328=Lists!$K$4),J328=0),AND(L328=Lists!$K$4,OR(M328=Lists!$M$5,M328=Lists!$M$6,M328=Lists!$M$7,M328=Lists!$M$8,M328=Lists!$M$10),N328=0)),1,0))</f>
        <v>0</v>
      </c>
      <c r="V328" s="50">
        <f>IF(AND(OR(M328=Lists!$M$9,L328&lt;&gt;Lists!$K$4),N328&lt;&gt;""),1,0)</f>
        <v>0</v>
      </c>
      <c r="W328" s="50">
        <f>IF(E328=0,0,IF(COUNTIF(Lists!$B$3:$B$203,E328)&gt;0,0,1))</f>
        <v>0</v>
      </c>
      <c r="X328" s="50">
        <f>IF(M328=Lists!$L$6,IF(COUNTIFS('Section 3'!$D$16:$D$25,F328,'Section 3'!$G$16:$G$25,M328)&gt;0,0,1),0)</f>
        <v>0</v>
      </c>
      <c r="Y328" s="50">
        <f>IF(M328=Lists!$L$8,IF(COUNTIFS('Section 3'!$D$16:$D$25,F328,'Section 3'!$G$16:$G$25,Lists!$J$5)&gt;0,0,1),IF(M328=Lists!$L$10,IF(COUNTIFS('Section 3'!$D$16:$D$25,F328,'Section 3'!$G$16:$G$25,Lists!$J$6)&gt;0,0,1),IF(M328=Lists!$L$5,IF(COUNTIFS('Section 3'!$D$16:$D$25,F328,'Section 3'!$G$16:$G$25,Lists!$J$3)&gt;0,0,1),0)))</f>
        <v>0</v>
      </c>
      <c r="Z328" s="50">
        <f t="shared" si="26"/>
        <v>0</v>
      </c>
      <c r="AA328" s="44">
        <f t="shared" si="27"/>
        <v>0</v>
      </c>
      <c r="AB328" s="44">
        <f t="shared" si="28"/>
        <v>0</v>
      </c>
      <c r="AC328" s="26"/>
      <c r="AD328" s="26"/>
      <c r="AE328" s="26"/>
      <c r="AF328" s="26"/>
      <c r="AG328" s="26"/>
      <c r="AH328" s="26"/>
      <c r="AI328" s="26"/>
      <c r="AJ328" s="26"/>
      <c r="AK328" s="26"/>
      <c r="AL328" s="26"/>
      <c r="AM328" s="26"/>
      <c r="AN328" s="26"/>
      <c r="AO328" s="26"/>
      <c r="AP328" s="26"/>
    </row>
    <row r="329" spans="1:42" s="8" customFormat="1" x14ac:dyDescent="0.35">
      <c r="A329" s="44"/>
      <c r="B329" s="28"/>
      <c r="C329" s="155" t="str">
        <f>IF(F329=0,"",MAX($C$16:C328)+1)</f>
        <v/>
      </c>
      <c r="D329" s="46"/>
      <c r="E329" s="184"/>
      <c r="F329" s="185"/>
      <c r="G329" s="186"/>
      <c r="H329" s="185"/>
      <c r="I329" s="185"/>
      <c r="J329" s="185"/>
      <c r="K329" s="187" t="s">
        <v>369</v>
      </c>
      <c r="L329" s="185"/>
      <c r="M329" s="185"/>
      <c r="N329" s="167"/>
      <c r="O329" s="21"/>
      <c r="Q329" s="57" t="str">
        <f t="shared" ca="1" si="29"/>
        <v/>
      </c>
      <c r="S329" s="50" t="str">
        <f t="shared" si="30"/>
        <v>N</v>
      </c>
      <c r="T329" s="50">
        <f t="shared" ca="1" si="31"/>
        <v>0</v>
      </c>
      <c r="U329" s="50">
        <f>IF(C329="",0,IF(OR(D329=0,E329=0,F329=0,G329=0,H329=0,I329=0,K329=0,K329="",L329=0,M329=0,AND(OR(L329=Lists!$K$3,L329=Lists!$K$4),J329=0),AND(L329=Lists!$K$4,OR(M329=Lists!$M$5,M329=Lists!$M$6,M329=Lists!$M$7,M329=Lists!$M$8,M329=Lists!$M$10),N329=0)),1,0))</f>
        <v>0</v>
      </c>
      <c r="V329" s="50">
        <f>IF(AND(OR(M329=Lists!$M$9,L329&lt;&gt;Lists!$K$4),N329&lt;&gt;""),1,0)</f>
        <v>0</v>
      </c>
      <c r="W329" s="50">
        <f>IF(E329=0,0,IF(COUNTIF(Lists!$B$3:$B$203,E329)&gt;0,0,1))</f>
        <v>0</v>
      </c>
      <c r="X329" s="50">
        <f>IF(M329=Lists!$L$6,IF(COUNTIFS('Section 3'!$D$16:$D$25,F329,'Section 3'!$G$16:$G$25,M329)&gt;0,0,1),0)</f>
        <v>0</v>
      </c>
      <c r="Y329" s="50">
        <f>IF(M329=Lists!$L$8,IF(COUNTIFS('Section 3'!$D$16:$D$25,F329,'Section 3'!$G$16:$G$25,Lists!$J$5)&gt;0,0,1),IF(M329=Lists!$L$10,IF(COUNTIFS('Section 3'!$D$16:$D$25,F329,'Section 3'!$G$16:$G$25,Lists!$J$6)&gt;0,0,1),IF(M329=Lists!$L$5,IF(COUNTIFS('Section 3'!$D$16:$D$25,F329,'Section 3'!$G$16:$G$25,Lists!$J$3)&gt;0,0,1),0)))</f>
        <v>0</v>
      </c>
      <c r="Z329" s="50">
        <f t="shared" si="26"/>
        <v>0</v>
      </c>
      <c r="AA329" s="44">
        <f t="shared" si="27"/>
        <v>0</v>
      </c>
      <c r="AB329" s="44">
        <f t="shared" si="28"/>
        <v>0</v>
      </c>
      <c r="AC329" s="26"/>
      <c r="AD329" s="26"/>
      <c r="AE329" s="26"/>
      <c r="AF329" s="26"/>
      <c r="AG329" s="26"/>
      <c r="AH329" s="26"/>
      <c r="AI329" s="26"/>
      <c r="AJ329" s="26"/>
      <c r="AK329" s="26"/>
      <c r="AL329" s="26"/>
      <c r="AM329" s="26"/>
      <c r="AN329" s="26"/>
      <c r="AO329" s="26"/>
      <c r="AP329" s="26"/>
    </row>
    <row r="330" spans="1:42" s="8" customFormat="1" x14ac:dyDescent="0.35">
      <c r="A330" s="44"/>
      <c r="B330" s="28"/>
      <c r="C330" s="155" t="str">
        <f>IF(F330=0,"",MAX($C$16:C329)+1)</f>
        <v/>
      </c>
      <c r="D330" s="46"/>
      <c r="E330" s="184"/>
      <c r="F330" s="185"/>
      <c r="G330" s="186"/>
      <c r="H330" s="185"/>
      <c r="I330" s="185"/>
      <c r="J330" s="185"/>
      <c r="K330" s="187" t="s">
        <v>369</v>
      </c>
      <c r="L330" s="185"/>
      <c r="M330" s="185"/>
      <c r="N330" s="167"/>
      <c r="O330" s="21"/>
      <c r="Q330" s="57" t="str">
        <f t="shared" ca="1" si="29"/>
        <v/>
      </c>
      <c r="S330" s="50" t="str">
        <f t="shared" si="30"/>
        <v>N</v>
      </c>
      <c r="T330" s="50">
        <f t="shared" ca="1" si="31"/>
        <v>0</v>
      </c>
      <c r="U330" s="50">
        <f>IF(C330="",0,IF(OR(D330=0,E330=0,F330=0,G330=0,H330=0,I330=0,K330=0,K330="",L330=0,M330=0,AND(OR(L330=Lists!$K$3,L330=Lists!$K$4),J330=0),AND(L330=Lists!$K$4,OR(M330=Lists!$M$5,M330=Lists!$M$6,M330=Lists!$M$7,M330=Lists!$M$8,M330=Lists!$M$10),N330=0)),1,0))</f>
        <v>0</v>
      </c>
      <c r="V330" s="50">
        <f>IF(AND(OR(M330=Lists!$M$9,L330&lt;&gt;Lists!$K$4),N330&lt;&gt;""),1,0)</f>
        <v>0</v>
      </c>
      <c r="W330" s="50">
        <f>IF(E330=0,0,IF(COUNTIF(Lists!$B$3:$B$203,E330)&gt;0,0,1))</f>
        <v>0</v>
      </c>
      <c r="X330" s="50">
        <f>IF(M330=Lists!$L$6,IF(COUNTIFS('Section 3'!$D$16:$D$25,F330,'Section 3'!$G$16:$G$25,M330)&gt;0,0,1),0)</f>
        <v>0</v>
      </c>
      <c r="Y330" s="50">
        <f>IF(M330=Lists!$L$8,IF(COUNTIFS('Section 3'!$D$16:$D$25,F330,'Section 3'!$G$16:$G$25,Lists!$J$5)&gt;0,0,1),IF(M330=Lists!$L$10,IF(COUNTIFS('Section 3'!$D$16:$D$25,F330,'Section 3'!$G$16:$G$25,Lists!$J$6)&gt;0,0,1),IF(M330=Lists!$L$5,IF(COUNTIFS('Section 3'!$D$16:$D$25,F330,'Section 3'!$G$16:$G$25,Lists!$J$3)&gt;0,0,1),0)))</f>
        <v>0</v>
      </c>
      <c r="Z330" s="50">
        <f t="shared" si="26"/>
        <v>0</v>
      </c>
      <c r="AA330" s="44">
        <f t="shared" si="27"/>
        <v>0</v>
      </c>
      <c r="AB330" s="44">
        <f t="shared" si="28"/>
        <v>0</v>
      </c>
      <c r="AC330" s="26"/>
      <c r="AD330" s="26"/>
      <c r="AE330" s="26"/>
      <c r="AF330" s="26"/>
      <c r="AG330" s="26"/>
      <c r="AH330" s="26"/>
      <c r="AI330" s="26"/>
      <c r="AJ330" s="26"/>
      <c r="AK330" s="26"/>
      <c r="AL330" s="26"/>
      <c r="AM330" s="26"/>
      <c r="AN330" s="26"/>
      <c r="AO330" s="26"/>
      <c r="AP330" s="26"/>
    </row>
    <row r="331" spans="1:42" s="8" customFormat="1" x14ac:dyDescent="0.35">
      <c r="A331" s="44"/>
      <c r="B331" s="28"/>
      <c r="C331" s="155" t="str">
        <f>IF(F331=0,"",MAX($C$16:C330)+1)</f>
        <v/>
      </c>
      <c r="D331" s="46"/>
      <c r="E331" s="184"/>
      <c r="F331" s="185"/>
      <c r="G331" s="186"/>
      <c r="H331" s="185"/>
      <c r="I331" s="185"/>
      <c r="J331" s="185"/>
      <c r="K331" s="187" t="s">
        <v>369</v>
      </c>
      <c r="L331" s="185"/>
      <c r="M331" s="185"/>
      <c r="N331" s="167"/>
      <c r="O331" s="21"/>
      <c r="Q331" s="57" t="str">
        <f t="shared" ca="1" si="29"/>
        <v/>
      </c>
      <c r="S331" s="50" t="str">
        <f t="shared" si="30"/>
        <v>N</v>
      </c>
      <c r="T331" s="50">
        <f t="shared" ca="1" si="31"/>
        <v>0</v>
      </c>
      <c r="U331" s="50">
        <f>IF(C331="",0,IF(OR(D331=0,E331=0,F331=0,G331=0,H331=0,I331=0,K331=0,K331="",L331=0,M331=0,AND(OR(L331=Lists!$K$3,L331=Lists!$K$4),J331=0),AND(L331=Lists!$K$4,OR(M331=Lists!$M$5,M331=Lists!$M$6,M331=Lists!$M$7,M331=Lists!$M$8,M331=Lists!$M$10),N331=0)),1,0))</f>
        <v>0</v>
      </c>
      <c r="V331" s="50">
        <f>IF(AND(OR(M331=Lists!$M$9,L331&lt;&gt;Lists!$K$4),N331&lt;&gt;""),1,0)</f>
        <v>0</v>
      </c>
      <c r="W331" s="50">
        <f>IF(E331=0,0,IF(COUNTIF(Lists!$B$3:$B$203,E331)&gt;0,0,1))</f>
        <v>0</v>
      </c>
      <c r="X331" s="50">
        <f>IF(M331=Lists!$L$6,IF(COUNTIFS('Section 3'!$D$16:$D$25,F331,'Section 3'!$G$16:$G$25,M331)&gt;0,0,1),0)</f>
        <v>0</v>
      </c>
      <c r="Y331" s="50">
        <f>IF(M331=Lists!$L$8,IF(COUNTIFS('Section 3'!$D$16:$D$25,F331,'Section 3'!$G$16:$G$25,Lists!$J$5)&gt;0,0,1),IF(M331=Lists!$L$10,IF(COUNTIFS('Section 3'!$D$16:$D$25,F331,'Section 3'!$G$16:$G$25,Lists!$J$6)&gt;0,0,1),IF(M331=Lists!$L$5,IF(COUNTIFS('Section 3'!$D$16:$D$25,F331,'Section 3'!$G$16:$G$25,Lists!$J$3)&gt;0,0,1),0)))</f>
        <v>0</v>
      </c>
      <c r="Z331" s="50">
        <f t="shared" si="26"/>
        <v>0</v>
      </c>
      <c r="AA331" s="44">
        <f t="shared" si="27"/>
        <v>0</v>
      </c>
      <c r="AB331" s="44">
        <f t="shared" si="28"/>
        <v>0</v>
      </c>
      <c r="AC331" s="26"/>
      <c r="AD331" s="26"/>
      <c r="AE331" s="26"/>
      <c r="AF331" s="26"/>
      <c r="AG331" s="26"/>
      <c r="AH331" s="26"/>
      <c r="AI331" s="26"/>
      <c r="AJ331" s="26"/>
      <c r="AK331" s="26"/>
      <c r="AL331" s="26"/>
      <c r="AM331" s="26"/>
      <c r="AN331" s="26"/>
      <c r="AO331" s="26"/>
      <c r="AP331" s="26"/>
    </row>
    <row r="332" spans="1:42" s="8" customFormat="1" x14ac:dyDescent="0.35">
      <c r="A332" s="44"/>
      <c r="B332" s="28"/>
      <c r="C332" s="155" t="str">
        <f>IF(F332=0,"",MAX($C$16:C331)+1)</f>
        <v/>
      </c>
      <c r="D332" s="46"/>
      <c r="E332" s="184"/>
      <c r="F332" s="185"/>
      <c r="G332" s="186"/>
      <c r="H332" s="185"/>
      <c r="I332" s="185"/>
      <c r="J332" s="185"/>
      <c r="K332" s="187" t="s">
        <v>369</v>
      </c>
      <c r="L332" s="185"/>
      <c r="M332" s="185"/>
      <c r="N332" s="167"/>
      <c r="O332" s="21"/>
      <c r="Q332" s="57" t="str">
        <f t="shared" ca="1" si="29"/>
        <v/>
      </c>
      <c r="S332" s="50" t="str">
        <f t="shared" si="30"/>
        <v>N</v>
      </c>
      <c r="T332" s="50">
        <f t="shared" ca="1" si="31"/>
        <v>0</v>
      </c>
      <c r="U332" s="50">
        <f>IF(C332="",0,IF(OR(D332=0,E332=0,F332=0,G332=0,H332=0,I332=0,K332=0,K332="",L332=0,M332=0,AND(OR(L332=Lists!$K$3,L332=Lists!$K$4),J332=0),AND(L332=Lists!$K$4,OR(M332=Lists!$M$5,M332=Lists!$M$6,M332=Lists!$M$7,M332=Lists!$M$8,M332=Lists!$M$10),N332=0)),1,0))</f>
        <v>0</v>
      </c>
      <c r="V332" s="50">
        <f>IF(AND(OR(M332=Lists!$M$9,L332&lt;&gt;Lists!$K$4),N332&lt;&gt;""),1,0)</f>
        <v>0</v>
      </c>
      <c r="W332" s="50">
        <f>IF(E332=0,0,IF(COUNTIF(Lists!$B$3:$B$203,E332)&gt;0,0,1))</f>
        <v>0</v>
      </c>
      <c r="X332" s="50">
        <f>IF(M332=Lists!$L$6,IF(COUNTIFS('Section 3'!$D$16:$D$25,F332,'Section 3'!$G$16:$G$25,M332)&gt;0,0,1),0)</f>
        <v>0</v>
      </c>
      <c r="Y332" s="50">
        <f>IF(M332=Lists!$L$8,IF(COUNTIFS('Section 3'!$D$16:$D$25,F332,'Section 3'!$G$16:$G$25,Lists!$J$5)&gt;0,0,1),IF(M332=Lists!$L$10,IF(COUNTIFS('Section 3'!$D$16:$D$25,F332,'Section 3'!$G$16:$G$25,Lists!$J$6)&gt;0,0,1),IF(M332=Lists!$L$5,IF(COUNTIFS('Section 3'!$D$16:$D$25,F332,'Section 3'!$G$16:$G$25,Lists!$J$3)&gt;0,0,1),0)))</f>
        <v>0</v>
      </c>
      <c r="Z332" s="50">
        <f t="shared" si="26"/>
        <v>0</v>
      </c>
      <c r="AA332" s="44">
        <f t="shared" si="27"/>
        <v>0</v>
      </c>
      <c r="AB332" s="44">
        <f t="shared" si="28"/>
        <v>0</v>
      </c>
      <c r="AC332" s="26"/>
      <c r="AD332" s="26"/>
      <c r="AE332" s="26"/>
      <c r="AF332" s="26"/>
      <c r="AG332" s="26"/>
      <c r="AH332" s="26"/>
      <c r="AI332" s="26"/>
      <c r="AJ332" s="26"/>
      <c r="AK332" s="26"/>
      <c r="AL332" s="26"/>
      <c r="AM332" s="26"/>
      <c r="AN332" s="26"/>
      <c r="AO332" s="26"/>
      <c r="AP332" s="26"/>
    </row>
    <row r="333" spans="1:42" s="8" customFormat="1" x14ac:dyDescent="0.35">
      <c r="A333" s="44"/>
      <c r="B333" s="28"/>
      <c r="C333" s="155" t="str">
        <f>IF(F333=0,"",MAX($C$16:C332)+1)</f>
        <v/>
      </c>
      <c r="D333" s="46"/>
      <c r="E333" s="184"/>
      <c r="F333" s="185"/>
      <c r="G333" s="186"/>
      <c r="H333" s="185"/>
      <c r="I333" s="185"/>
      <c r="J333" s="185"/>
      <c r="K333" s="187" t="s">
        <v>369</v>
      </c>
      <c r="L333" s="185"/>
      <c r="M333" s="185"/>
      <c r="N333" s="167"/>
      <c r="O333" s="21"/>
      <c r="Q333" s="57" t="str">
        <f t="shared" ca="1" si="29"/>
        <v/>
      </c>
      <c r="S333" s="50" t="str">
        <f t="shared" si="30"/>
        <v>N</v>
      </c>
      <c r="T333" s="50">
        <f t="shared" ca="1" si="31"/>
        <v>0</v>
      </c>
      <c r="U333" s="50">
        <f>IF(C333="",0,IF(OR(D333=0,E333=0,F333=0,G333=0,H333=0,I333=0,K333=0,K333="",L333=0,M333=0,AND(OR(L333=Lists!$K$3,L333=Lists!$K$4),J333=0),AND(L333=Lists!$K$4,OR(M333=Lists!$M$5,M333=Lists!$M$6,M333=Lists!$M$7,M333=Lists!$M$8,M333=Lists!$M$10),N333=0)),1,0))</f>
        <v>0</v>
      </c>
      <c r="V333" s="50">
        <f>IF(AND(OR(M333=Lists!$M$9,L333&lt;&gt;Lists!$K$4),N333&lt;&gt;""),1,0)</f>
        <v>0</v>
      </c>
      <c r="W333" s="50">
        <f>IF(E333=0,0,IF(COUNTIF(Lists!$B$3:$B$203,E333)&gt;0,0,1))</f>
        <v>0</v>
      </c>
      <c r="X333" s="50">
        <f>IF(M333=Lists!$L$6,IF(COUNTIFS('Section 3'!$D$16:$D$25,F333,'Section 3'!$G$16:$G$25,M333)&gt;0,0,1),0)</f>
        <v>0</v>
      </c>
      <c r="Y333" s="50">
        <f>IF(M333=Lists!$L$8,IF(COUNTIFS('Section 3'!$D$16:$D$25,F333,'Section 3'!$G$16:$G$25,Lists!$J$5)&gt;0,0,1),IF(M333=Lists!$L$10,IF(COUNTIFS('Section 3'!$D$16:$D$25,F333,'Section 3'!$G$16:$G$25,Lists!$J$6)&gt;0,0,1),IF(M333=Lists!$L$5,IF(COUNTIFS('Section 3'!$D$16:$D$25,F333,'Section 3'!$G$16:$G$25,Lists!$J$3)&gt;0,0,1),0)))</f>
        <v>0</v>
      </c>
      <c r="Z333" s="50">
        <f t="shared" si="26"/>
        <v>0</v>
      </c>
      <c r="AA333" s="44">
        <f t="shared" si="27"/>
        <v>0</v>
      </c>
      <c r="AB333" s="44">
        <f t="shared" si="28"/>
        <v>0</v>
      </c>
      <c r="AC333" s="26"/>
      <c r="AD333" s="26"/>
      <c r="AE333" s="26"/>
      <c r="AF333" s="26"/>
      <c r="AG333" s="26"/>
      <c r="AH333" s="26"/>
      <c r="AI333" s="26"/>
      <c r="AJ333" s="26"/>
      <c r="AK333" s="26"/>
      <c r="AL333" s="26"/>
      <c r="AM333" s="26"/>
      <c r="AN333" s="26"/>
      <c r="AO333" s="26"/>
      <c r="AP333" s="26"/>
    </row>
    <row r="334" spans="1:42" s="8" customFormat="1" x14ac:dyDescent="0.35">
      <c r="A334" s="44"/>
      <c r="B334" s="28"/>
      <c r="C334" s="155" t="str">
        <f>IF(F334=0,"",MAX($C$16:C333)+1)</f>
        <v/>
      </c>
      <c r="D334" s="46"/>
      <c r="E334" s="184"/>
      <c r="F334" s="185"/>
      <c r="G334" s="186"/>
      <c r="H334" s="185"/>
      <c r="I334" s="185"/>
      <c r="J334" s="185"/>
      <c r="K334" s="187" t="s">
        <v>369</v>
      </c>
      <c r="L334" s="185"/>
      <c r="M334" s="185"/>
      <c r="N334" s="167"/>
      <c r="O334" s="21"/>
      <c r="Q334" s="57" t="str">
        <f t="shared" ca="1" si="29"/>
        <v/>
      </c>
      <c r="S334" s="50" t="str">
        <f t="shared" si="30"/>
        <v>N</v>
      </c>
      <c r="T334" s="50">
        <f t="shared" ca="1" si="31"/>
        <v>0</v>
      </c>
      <c r="U334" s="50">
        <f>IF(C334="",0,IF(OR(D334=0,E334=0,F334=0,G334=0,H334=0,I334=0,K334=0,K334="",L334=0,M334=0,AND(OR(L334=Lists!$K$3,L334=Lists!$K$4),J334=0),AND(L334=Lists!$K$4,OR(M334=Lists!$M$5,M334=Lists!$M$6,M334=Lists!$M$7,M334=Lists!$M$8,M334=Lists!$M$10),N334=0)),1,0))</f>
        <v>0</v>
      </c>
      <c r="V334" s="50">
        <f>IF(AND(OR(M334=Lists!$M$9,L334&lt;&gt;Lists!$K$4),N334&lt;&gt;""),1,0)</f>
        <v>0</v>
      </c>
      <c r="W334" s="50">
        <f>IF(E334=0,0,IF(COUNTIF(Lists!$B$3:$B$203,E334)&gt;0,0,1))</f>
        <v>0</v>
      </c>
      <c r="X334" s="50">
        <f>IF(M334=Lists!$L$6,IF(COUNTIFS('Section 3'!$D$16:$D$25,F334,'Section 3'!$G$16:$G$25,M334)&gt;0,0,1),0)</f>
        <v>0</v>
      </c>
      <c r="Y334" s="50">
        <f>IF(M334=Lists!$L$8,IF(COUNTIFS('Section 3'!$D$16:$D$25,F334,'Section 3'!$G$16:$G$25,Lists!$J$5)&gt;0,0,1),IF(M334=Lists!$L$10,IF(COUNTIFS('Section 3'!$D$16:$D$25,F334,'Section 3'!$G$16:$G$25,Lists!$J$6)&gt;0,0,1),IF(M334=Lists!$L$5,IF(COUNTIFS('Section 3'!$D$16:$D$25,F334,'Section 3'!$G$16:$G$25,Lists!$J$3)&gt;0,0,1),0)))</f>
        <v>0</v>
      </c>
      <c r="Z334" s="50">
        <f t="shared" si="26"/>
        <v>0</v>
      </c>
      <c r="AA334" s="44">
        <f t="shared" si="27"/>
        <v>0</v>
      </c>
      <c r="AB334" s="44">
        <f t="shared" si="28"/>
        <v>0</v>
      </c>
      <c r="AC334" s="26"/>
      <c r="AD334" s="26"/>
      <c r="AE334" s="26"/>
      <c r="AF334" s="26"/>
      <c r="AG334" s="26"/>
      <c r="AH334" s="26"/>
      <c r="AI334" s="26"/>
      <c r="AJ334" s="26"/>
      <c r="AK334" s="26"/>
      <c r="AL334" s="26"/>
      <c r="AM334" s="26"/>
      <c r="AN334" s="26"/>
      <c r="AO334" s="26"/>
      <c r="AP334" s="26"/>
    </row>
    <row r="335" spans="1:42" s="8" customFormat="1" x14ac:dyDescent="0.35">
      <c r="A335" s="44"/>
      <c r="B335" s="28"/>
      <c r="C335" s="155" t="str">
        <f>IF(F335=0,"",MAX($C$16:C334)+1)</f>
        <v/>
      </c>
      <c r="D335" s="46"/>
      <c r="E335" s="184"/>
      <c r="F335" s="185"/>
      <c r="G335" s="186"/>
      <c r="H335" s="185"/>
      <c r="I335" s="185"/>
      <c r="J335" s="185"/>
      <c r="K335" s="187" t="s">
        <v>369</v>
      </c>
      <c r="L335" s="185"/>
      <c r="M335" s="185"/>
      <c r="N335" s="167"/>
      <c r="O335" s="21"/>
      <c r="Q335" s="57" t="str">
        <f t="shared" ca="1" si="29"/>
        <v/>
      </c>
      <c r="S335" s="50" t="str">
        <f t="shared" si="30"/>
        <v>N</v>
      </c>
      <c r="T335" s="50">
        <f t="shared" ca="1" si="31"/>
        <v>0</v>
      </c>
      <c r="U335" s="50">
        <f>IF(C335="",0,IF(OR(D335=0,E335=0,F335=0,G335=0,H335=0,I335=0,K335=0,K335="",L335=0,M335=0,AND(OR(L335=Lists!$K$3,L335=Lists!$K$4),J335=0),AND(L335=Lists!$K$4,OR(M335=Lists!$M$5,M335=Lists!$M$6,M335=Lists!$M$7,M335=Lists!$M$8,M335=Lists!$M$10),N335=0)),1,0))</f>
        <v>0</v>
      </c>
      <c r="V335" s="50">
        <f>IF(AND(OR(M335=Lists!$M$9,L335&lt;&gt;Lists!$K$4),N335&lt;&gt;""),1,0)</f>
        <v>0</v>
      </c>
      <c r="W335" s="50">
        <f>IF(E335=0,0,IF(COUNTIF(Lists!$B$3:$B$203,E335)&gt;0,0,1))</f>
        <v>0</v>
      </c>
      <c r="X335" s="50">
        <f>IF(M335=Lists!$L$6,IF(COUNTIFS('Section 3'!$D$16:$D$25,F335,'Section 3'!$G$16:$G$25,M335)&gt;0,0,1),0)</f>
        <v>0</v>
      </c>
      <c r="Y335" s="50">
        <f>IF(M335=Lists!$L$8,IF(COUNTIFS('Section 3'!$D$16:$D$25,F335,'Section 3'!$G$16:$G$25,Lists!$J$5)&gt;0,0,1),IF(M335=Lists!$L$10,IF(COUNTIFS('Section 3'!$D$16:$D$25,F335,'Section 3'!$G$16:$G$25,Lists!$J$6)&gt;0,0,1),IF(M335=Lists!$L$5,IF(COUNTIFS('Section 3'!$D$16:$D$25,F335,'Section 3'!$G$16:$G$25,Lists!$J$3)&gt;0,0,1),0)))</f>
        <v>0</v>
      </c>
      <c r="Z335" s="50">
        <f t="shared" si="26"/>
        <v>0</v>
      </c>
      <c r="AA335" s="44">
        <f t="shared" si="27"/>
        <v>0</v>
      </c>
      <c r="AB335" s="44">
        <f t="shared" si="28"/>
        <v>0</v>
      </c>
      <c r="AC335" s="26"/>
      <c r="AD335" s="26"/>
      <c r="AE335" s="26"/>
      <c r="AF335" s="26"/>
      <c r="AG335" s="26"/>
      <c r="AH335" s="26"/>
      <c r="AI335" s="26"/>
      <c r="AJ335" s="26"/>
      <c r="AK335" s="26"/>
      <c r="AL335" s="26"/>
      <c r="AM335" s="26"/>
      <c r="AN335" s="26"/>
      <c r="AO335" s="26"/>
      <c r="AP335" s="26"/>
    </row>
    <row r="336" spans="1:42" s="8" customFormat="1" x14ac:dyDescent="0.35">
      <c r="A336" s="44"/>
      <c r="B336" s="28"/>
      <c r="C336" s="155" t="str">
        <f>IF(F336=0,"",MAX($C$16:C335)+1)</f>
        <v/>
      </c>
      <c r="D336" s="46"/>
      <c r="E336" s="184"/>
      <c r="F336" s="185"/>
      <c r="G336" s="186"/>
      <c r="H336" s="185"/>
      <c r="I336" s="185"/>
      <c r="J336" s="185"/>
      <c r="K336" s="187" t="s">
        <v>369</v>
      </c>
      <c r="L336" s="185"/>
      <c r="M336" s="185"/>
      <c r="N336" s="167"/>
      <c r="O336" s="21"/>
      <c r="Q336" s="57" t="str">
        <f t="shared" ca="1" si="29"/>
        <v/>
      </c>
      <c r="S336" s="50" t="str">
        <f t="shared" si="30"/>
        <v>N</v>
      </c>
      <c r="T336" s="50">
        <f t="shared" ca="1" si="31"/>
        <v>0</v>
      </c>
      <c r="U336" s="50">
        <f>IF(C336="",0,IF(OR(D336=0,E336=0,F336=0,G336=0,H336=0,I336=0,K336=0,K336="",L336=0,M336=0,AND(OR(L336=Lists!$K$3,L336=Lists!$K$4),J336=0),AND(L336=Lists!$K$4,OR(M336=Lists!$M$5,M336=Lists!$M$6,M336=Lists!$M$7,M336=Lists!$M$8,M336=Lists!$M$10),N336=0)),1,0))</f>
        <v>0</v>
      </c>
      <c r="V336" s="50">
        <f>IF(AND(OR(M336=Lists!$M$9,L336&lt;&gt;Lists!$K$4),N336&lt;&gt;""),1,0)</f>
        <v>0</v>
      </c>
      <c r="W336" s="50">
        <f>IF(E336=0,0,IF(COUNTIF(Lists!$B$3:$B$203,E336)&gt;0,0,1))</f>
        <v>0</v>
      </c>
      <c r="X336" s="50">
        <f>IF(M336=Lists!$L$6,IF(COUNTIFS('Section 3'!$D$16:$D$25,F336,'Section 3'!$G$16:$G$25,M336)&gt;0,0,1),0)</f>
        <v>0</v>
      </c>
      <c r="Y336" s="50">
        <f>IF(M336=Lists!$L$8,IF(COUNTIFS('Section 3'!$D$16:$D$25,F336,'Section 3'!$G$16:$G$25,Lists!$J$5)&gt;0,0,1),IF(M336=Lists!$L$10,IF(COUNTIFS('Section 3'!$D$16:$D$25,F336,'Section 3'!$G$16:$G$25,Lists!$J$6)&gt;0,0,1),IF(M336=Lists!$L$5,IF(COUNTIFS('Section 3'!$D$16:$D$25,F336,'Section 3'!$G$16:$G$25,Lists!$J$3)&gt;0,0,1),0)))</f>
        <v>0</v>
      </c>
      <c r="Z336" s="50">
        <f t="shared" ref="Z336:Z399" si="32">IF(F336=0,0,IF(COUNTIF(ClassIChemicals,F336)&gt;0,0,1))</f>
        <v>0</v>
      </c>
      <c r="AA336" s="44">
        <f t="shared" ref="AA336:AA399" si="33">IF(L336=0,0,IF(COUNTIF(TransactionType,L336)&gt;0,0,1))</f>
        <v>0</v>
      </c>
      <c r="AB336" s="44">
        <f t="shared" ref="AB336:AB399" si="34">IF(M336=0,0,IF(OR(COUNTIF(NewIntendedUses,M336)&gt;0,COUNTIF(UsedIntendedUses,M336)&gt;0,COUNTIF(HeelsIntendedUses,M336)&gt;0),0,1))</f>
        <v>0</v>
      </c>
      <c r="AC336" s="26"/>
      <c r="AD336" s="26"/>
      <c r="AE336" s="26"/>
      <c r="AF336" s="26"/>
      <c r="AG336" s="26"/>
      <c r="AH336" s="26"/>
      <c r="AI336" s="26"/>
      <c r="AJ336" s="26"/>
      <c r="AK336" s="26"/>
      <c r="AL336" s="26"/>
      <c r="AM336" s="26"/>
      <c r="AN336" s="26"/>
      <c r="AO336" s="26"/>
      <c r="AP336" s="26"/>
    </row>
    <row r="337" spans="1:42" s="8" customFormat="1" x14ac:dyDescent="0.35">
      <c r="A337" s="44"/>
      <c r="B337" s="28"/>
      <c r="C337" s="155" t="str">
        <f>IF(F337=0,"",MAX($C$16:C336)+1)</f>
        <v/>
      </c>
      <c r="D337" s="46"/>
      <c r="E337" s="184"/>
      <c r="F337" s="185"/>
      <c r="G337" s="186"/>
      <c r="H337" s="185"/>
      <c r="I337" s="185"/>
      <c r="J337" s="185"/>
      <c r="K337" s="187" t="s">
        <v>369</v>
      </c>
      <c r="L337" s="185"/>
      <c r="M337" s="185"/>
      <c r="N337" s="167"/>
      <c r="O337" s="21"/>
      <c r="Q337" s="57" t="str">
        <f t="shared" ref="Q337:Q400" ca="1" si="35">IF(SUM(T337:W337,Z337:AB337)&gt;0,"ROW INCOMPLETE OR INVALID DATA ENTERED; ENTER/EDIT DATA IN REQUIRED FIELDS","")</f>
        <v/>
      </c>
      <c r="S337" s="50" t="str">
        <f t="shared" ref="S337:S400" si="36">IF(C337="","N","Y")</f>
        <v>N</v>
      </c>
      <c r="T337" s="50">
        <f t="shared" ref="T337:T400" ca="1" si="37">IF(OR(D337=0,AND(D337&gt;=StartDate,D337&lt;=EndDate)),0,1)</f>
        <v>0</v>
      </c>
      <c r="U337" s="50">
        <f>IF(C337="",0,IF(OR(D337=0,E337=0,F337=0,G337=0,H337=0,I337=0,K337=0,K337="",L337=0,M337=0,AND(OR(L337=Lists!$K$3,L337=Lists!$K$4),J337=0),AND(L337=Lists!$K$4,OR(M337=Lists!$M$5,M337=Lists!$M$6,M337=Lists!$M$7,M337=Lists!$M$8,M337=Lists!$M$10),N337=0)),1,0))</f>
        <v>0</v>
      </c>
      <c r="V337" s="50">
        <f>IF(AND(OR(M337=Lists!$M$9,L337&lt;&gt;Lists!$K$4),N337&lt;&gt;""),1,0)</f>
        <v>0</v>
      </c>
      <c r="W337" s="50">
        <f>IF(E337=0,0,IF(COUNTIF(Lists!$B$3:$B$203,E337)&gt;0,0,1))</f>
        <v>0</v>
      </c>
      <c r="X337" s="50">
        <f>IF(M337=Lists!$L$6,IF(COUNTIFS('Section 3'!$D$16:$D$25,F337,'Section 3'!$G$16:$G$25,M337)&gt;0,0,1),0)</f>
        <v>0</v>
      </c>
      <c r="Y337" s="50">
        <f>IF(M337=Lists!$L$8,IF(COUNTIFS('Section 3'!$D$16:$D$25,F337,'Section 3'!$G$16:$G$25,Lists!$J$5)&gt;0,0,1),IF(M337=Lists!$L$10,IF(COUNTIFS('Section 3'!$D$16:$D$25,F337,'Section 3'!$G$16:$G$25,Lists!$J$6)&gt;0,0,1),IF(M337=Lists!$L$5,IF(COUNTIFS('Section 3'!$D$16:$D$25,F337,'Section 3'!$G$16:$G$25,Lists!$J$3)&gt;0,0,1),0)))</f>
        <v>0</v>
      </c>
      <c r="Z337" s="50">
        <f t="shared" si="32"/>
        <v>0</v>
      </c>
      <c r="AA337" s="44">
        <f t="shared" si="33"/>
        <v>0</v>
      </c>
      <c r="AB337" s="44">
        <f t="shared" si="34"/>
        <v>0</v>
      </c>
      <c r="AC337" s="26"/>
      <c r="AD337" s="26"/>
      <c r="AE337" s="26"/>
      <c r="AF337" s="26"/>
      <c r="AG337" s="26"/>
      <c r="AH337" s="26"/>
      <c r="AI337" s="26"/>
      <c r="AJ337" s="26"/>
      <c r="AK337" s="26"/>
      <c r="AL337" s="26"/>
      <c r="AM337" s="26"/>
      <c r="AN337" s="26"/>
      <c r="AO337" s="26"/>
      <c r="AP337" s="26"/>
    </row>
    <row r="338" spans="1:42" s="8" customFormat="1" x14ac:dyDescent="0.35">
      <c r="A338" s="44"/>
      <c r="B338" s="28"/>
      <c r="C338" s="155" t="str">
        <f>IF(F338=0,"",MAX($C$16:C337)+1)</f>
        <v/>
      </c>
      <c r="D338" s="46"/>
      <c r="E338" s="184"/>
      <c r="F338" s="185"/>
      <c r="G338" s="186"/>
      <c r="H338" s="185"/>
      <c r="I338" s="185"/>
      <c r="J338" s="185"/>
      <c r="K338" s="187" t="s">
        <v>369</v>
      </c>
      <c r="L338" s="185"/>
      <c r="M338" s="185"/>
      <c r="N338" s="167"/>
      <c r="O338" s="21"/>
      <c r="Q338" s="57" t="str">
        <f t="shared" ca="1" si="35"/>
        <v/>
      </c>
      <c r="S338" s="50" t="str">
        <f t="shared" si="36"/>
        <v>N</v>
      </c>
      <c r="T338" s="50">
        <f t="shared" ca="1" si="37"/>
        <v>0</v>
      </c>
      <c r="U338" s="50">
        <f>IF(C338="",0,IF(OR(D338=0,E338=0,F338=0,G338=0,H338=0,I338=0,K338=0,K338="",L338=0,M338=0,AND(OR(L338=Lists!$K$3,L338=Lists!$K$4),J338=0),AND(L338=Lists!$K$4,OR(M338=Lists!$M$5,M338=Lists!$M$6,M338=Lists!$M$7,M338=Lists!$M$8,M338=Lists!$M$10),N338=0)),1,0))</f>
        <v>0</v>
      </c>
      <c r="V338" s="50">
        <f>IF(AND(OR(M338=Lists!$M$9,L338&lt;&gt;Lists!$K$4),N338&lt;&gt;""),1,0)</f>
        <v>0</v>
      </c>
      <c r="W338" s="50">
        <f>IF(E338=0,0,IF(COUNTIF(Lists!$B$3:$B$203,E338)&gt;0,0,1))</f>
        <v>0</v>
      </c>
      <c r="X338" s="50">
        <f>IF(M338=Lists!$L$6,IF(COUNTIFS('Section 3'!$D$16:$D$25,F338,'Section 3'!$G$16:$G$25,M338)&gt;0,0,1),0)</f>
        <v>0</v>
      </c>
      <c r="Y338" s="50">
        <f>IF(M338=Lists!$L$8,IF(COUNTIFS('Section 3'!$D$16:$D$25,F338,'Section 3'!$G$16:$G$25,Lists!$J$5)&gt;0,0,1),IF(M338=Lists!$L$10,IF(COUNTIFS('Section 3'!$D$16:$D$25,F338,'Section 3'!$G$16:$G$25,Lists!$J$6)&gt;0,0,1),IF(M338=Lists!$L$5,IF(COUNTIFS('Section 3'!$D$16:$D$25,F338,'Section 3'!$G$16:$G$25,Lists!$J$3)&gt;0,0,1),0)))</f>
        <v>0</v>
      </c>
      <c r="Z338" s="50">
        <f t="shared" si="32"/>
        <v>0</v>
      </c>
      <c r="AA338" s="44">
        <f t="shared" si="33"/>
        <v>0</v>
      </c>
      <c r="AB338" s="44">
        <f t="shared" si="34"/>
        <v>0</v>
      </c>
      <c r="AC338" s="26"/>
      <c r="AD338" s="26"/>
      <c r="AE338" s="26"/>
      <c r="AF338" s="26"/>
      <c r="AG338" s="26"/>
      <c r="AH338" s="26"/>
      <c r="AI338" s="26"/>
      <c r="AJ338" s="26"/>
      <c r="AK338" s="26"/>
      <c r="AL338" s="26"/>
      <c r="AM338" s="26"/>
      <c r="AN338" s="26"/>
      <c r="AO338" s="26"/>
      <c r="AP338" s="26"/>
    </row>
    <row r="339" spans="1:42" s="8" customFormat="1" x14ac:dyDescent="0.35">
      <c r="A339" s="44"/>
      <c r="B339" s="28"/>
      <c r="C339" s="155" t="str">
        <f>IF(F339=0,"",MAX($C$16:C338)+1)</f>
        <v/>
      </c>
      <c r="D339" s="46"/>
      <c r="E339" s="184"/>
      <c r="F339" s="185"/>
      <c r="G339" s="186"/>
      <c r="H339" s="185"/>
      <c r="I339" s="185"/>
      <c r="J339" s="185"/>
      <c r="K339" s="187" t="s">
        <v>369</v>
      </c>
      <c r="L339" s="185"/>
      <c r="M339" s="185"/>
      <c r="N339" s="167"/>
      <c r="O339" s="21"/>
      <c r="Q339" s="57" t="str">
        <f t="shared" ca="1" si="35"/>
        <v/>
      </c>
      <c r="S339" s="50" t="str">
        <f t="shared" si="36"/>
        <v>N</v>
      </c>
      <c r="T339" s="50">
        <f t="shared" ca="1" si="37"/>
        <v>0</v>
      </c>
      <c r="U339" s="50">
        <f>IF(C339="",0,IF(OR(D339=0,E339=0,F339=0,G339=0,H339=0,I339=0,K339=0,K339="",L339=0,M339=0,AND(OR(L339=Lists!$K$3,L339=Lists!$K$4),J339=0),AND(L339=Lists!$K$4,OR(M339=Lists!$M$5,M339=Lists!$M$6,M339=Lists!$M$7,M339=Lists!$M$8,M339=Lists!$M$10),N339=0)),1,0))</f>
        <v>0</v>
      </c>
      <c r="V339" s="50">
        <f>IF(AND(OR(M339=Lists!$M$9,L339&lt;&gt;Lists!$K$4),N339&lt;&gt;""),1,0)</f>
        <v>0</v>
      </c>
      <c r="W339" s="50">
        <f>IF(E339=0,0,IF(COUNTIF(Lists!$B$3:$B$203,E339)&gt;0,0,1))</f>
        <v>0</v>
      </c>
      <c r="X339" s="50">
        <f>IF(M339=Lists!$L$6,IF(COUNTIFS('Section 3'!$D$16:$D$25,F339,'Section 3'!$G$16:$G$25,M339)&gt;0,0,1),0)</f>
        <v>0</v>
      </c>
      <c r="Y339" s="50">
        <f>IF(M339=Lists!$L$8,IF(COUNTIFS('Section 3'!$D$16:$D$25,F339,'Section 3'!$G$16:$G$25,Lists!$J$5)&gt;0,0,1),IF(M339=Lists!$L$10,IF(COUNTIFS('Section 3'!$D$16:$D$25,F339,'Section 3'!$G$16:$G$25,Lists!$J$6)&gt;0,0,1),IF(M339=Lists!$L$5,IF(COUNTIFS('Section 3'!$D$16:$D$25,F339,'Section 3'!$G$16:$G$25,Lists!$J$3)&gt;0,0,1),0)))</f>
        <v>0</v>
      </c>
      <c r="Z339" s="50">
        <f t="shared" si="32"/>
        <v>0</v>
      </c>
      <c r="AA339" s="44">
        <f t="shared" si="33"/>
        <v>0</v>
      </c>
      <c r="AB339" s="44">
        <f t="shared" si="34"/>
        <v>0</v>
      </c>
      <c r="AC339" s="26"/>
      <c r="AD339" s="26"/>
      <c r="AE339" s="26"/>
      <c r="AF339" s="26"/>
      <c r="AG339" s="26"/>
      <c r="AH339" s="26"/>
      <c r="AI339" s="26"/>
      <c r="AJ339" s="26"/>
      <c r="AK339" s="26"/>
      <c r="AL339" s="26"/>
      <c r="AM339" s="26"/>
      <c r="AN339" s="26"/>
      <c r="AO339" s="26"/>
      <c r="AP339" s="26"/>
    </row>
    <row r="340" spans="1:42" s="8" customFormat="1" x14ac:dyDescent="0.35">
      <c r="A340" s="44"/>
      <c r="B340" s="28"/>
      <c r="C340" s="155" t="str">
        <f>IF(F340=0,"",MAX($C$16:C339)+1)</f>
        <v/>
      </c>
      <c r="D340" s="46"/>
      <c r="E340" s="184"/>
      <c r="F340" s="185"/>
      <c r="G340" s="186"/>
      <c r="H340" s="185"/>
      <c r="I340" s="185"/>
      <c r="J340" s="185"/>
      <c r="K340" s="187" t="s">
        <v>369</v>
      </c>
      <c r="L340" s="185"/>
      <c r="M340" s="185"/>
      <c r="N340" s="167"/>
      <c r="O340" s="21"/>
      <c r="Q340" s="57" t="str">
        <f t="shared" ca="1" si="35"/>
        <v/>
      </c>
      <c r="S340" s="50" t="str">
        <f t="shared" si="36"/>
        <v>N</v>
      </c>
      <c r="T340" s="50">
        <f t="shared" ca="1" si="37"/>
        <v>0</v>
      </c>
      <c r="U340" s="50">
        <f>IF(C340="",0,IF(OR(D340=0,E340=0,F340=0,G340=0,H340=0,I340=0,K340=0,K340="",L340=0,M340=0,AND(OR(L340=Lists!$K$3,L340=Lists!$K$4),J340=0),AND(L340=Lists!$K$4,OR(M340=Lists!$M$5,M340=Lists!$M$6,M340=Lists!$M$7,M340=Lists!$M$8,M340=Lists!$M$10),N340=0)),1,0))</f>
        <v>0</v>
      </c>
      <c r="V340" s="50">
        <f>IF(AND(OR(M340=Lists!$M$9,L340&lt;&gt;Lists!$K$4),N340&lt;&gt;""),1,0)</f>
        <v>0</v>
      </c>
      <c r="W340" s="50">
        <f>IF(E340=0,0,IF(COUNTIF(Lists!$B$3:$B$203,E340)&gt;0,0,1))</f>
        <v>0</v>
      </c>
      <c r="X340" s="50">
        <f>IF(M340=Lists!$L$6,IF(COUNTIFS('Section 3'!$D$16:$D$25,F340,'Section 3'!$G$16:$G$25,M340)&gt;0,0,1),0)</f>
        <v>0</v>
      </c>
      <c r="Y340" s="50">
        <f>IF(M340=Lists!$L$8,IF(COUNTIFS('Section 3'!$D$16:$D$25,F340,'Section 3'!$G$16:$G$25,Lists!$J$5)&gt;0,0,1),IF(M340=Lists!$L$10,IF(COUNTIFS('Section 3'!$D$16:$D$25,F340,'Section 3'!$G$16:$G$25,Lists!$J$6)&gt;0,0,1),IF(M340=Lists!$L$5,IF(COUNTIFS('Section 3'!$D$16:$D$25,F340,'Section 3'!$G$16:$G$25,Lists!$J$3)&gt;0,0,1),0)))</f>
        <v>0</v>
      </c>
      <c r="Z340" s="50">
        <f t="shared" si="32"/>
        <v>0</v>
      </c>
      <c r="AA340" s="44">
        <f t="shared" si="33"/>
        <v>0</v>
      </c>
      <c r="AB340" s="44">
        <f t="shared" si="34"/>
        <v>0</v>
      </c>
      <c r="AC340" s="26"/>
      <c r="AD340" s="26"/>
      <c r="AE340" s="26"/>
      <c r="AF340" s="26"/>
      <c r="AG340" s="26"/>
      <c r="AH340" s="26"/>
      <c r="AI340" s="26"/>
      <c r="AJ340" s="26"/>
      <c r="AK340" s="26"/>
      <c r="AL340" s="26"/>
      <c r="AM340" s="26"/>
      <c r="AN340" s="26"/>
      <c r="AO340" s="26"/>
      <c r="AP340" s="26"/>
    </row>
    <row r="341" spans="1:42" s="8" customFormat="1" x14ac:dyDescent="0.35">
      <c r="A341" s="44"/>
      <c r="B341" s="28"/>
      <c r="C341" s="155" t="str">
        <f>IF(F341=0,"",MAX($C$16:C340)+1)</f>
        <v/>
      </c>
      <c r="D341" s="46"/>
      <c r="E341" s="184"/>
      <c r="F341" s="185"/>
      <c r="G341" s="186"/>
      <c r="H341" s="185"/>
      <c r="I341" s="185"/>
      <c r="J341" s="185"/>
      <c r="K341" s="187" t="s">
        <v>369</v>
      </c>
      <c r="L341" s="185"/>
      <c r="M341" s="185"/>
      <c r="N341" s="167"/>
      <c r="O341" s="21"/>
      <c r="Q341" s="57" t="str">
        <f t="shared" ca="1" si="35"/>
        <v/>
      </c>
      <c r="S341" s="50" t="str">
        <f t="shared" si="36"/>
        <v>N</v>
      </c>
      <c r="T341" s="50">
        <f t="shared" ca="1" si="37"/>
        <v>0</v>
      </c>
      <c r="U341" s="50">
        <f>IF(C341="",0,IF(OR(D341=0,E341=0,F341=0,G341=0,H341=0,I341=0,K341=0,K341="",L341=0,M341=0,AND(OR(L341=Lists!$K$3,L341=Lists!$K$4),J341=0),AND(L341=Lists!$K$4,OR(M341=Lists!$M$5,M341=Lists!$M$6,M341=Lists!$M$7,M341=Lists!$M$8,M341=Lists!$M$10),N341=0)),1,0))</f>
        <v>0</v>
      </c>
      <c r="V341" s="50">
        <f>IF(AND(OR(M341=Lists!$M$9,L341&lt;&gt;Lists!$K$4),N341&lt;&gt;""),1,0)</f>
        <v>0</v>
      </c>
      <c r="W341" s="50">
        <f>IF(E341=0,0,IF(COUNTIF(Lists!$B$3:$B$203,E341)&gt;0,0,1))</f>
        <v>0</v>
      </c>
      <c r="X341" s="50">
        <f>IF(M341=Lists!$L$6,IF(COUNTIFS('Section 3'!$D$16:$D$25,F341,'Section 3'!$G$16:$G$25,M341)&gt;0,0,1),0)</f>
        <v>0</v>
      </c>
      <c r="Y341" s="50">
        <f>IF(M341=Lists!$L$8,IF(COUNTIFS('Section 3'!$D$16:$D$25,F341,'Section 3'!$G$16:$G$25,Lists!$J$5)&gt;0,0,1),IF(M341=Lists!$L$10,IF(COUNTIFS('Section 3'!$D$16:$D$25,F341,'Section 3'!$G$16:$G$25,Lists!$J$6)&gt;0,0,1),IF(M341=Lists!$L$5,IF(COUNTIFS('Section 3'!$D$16:$D$25,F341,'Section 3'!$G$16:$G$25,Lists!$J$3)&gt;0,0,1),0)))</f>
        <v>0</v>
      </c>
      <c r="Z341" s="50">
        <f t="shared" si="32"/>
        <v>0</v>
      </c>
      <c r="AA341" s="44">
        <f t="shared" si="33"/>
        <v>0</v>
      </c>
      <c r="AB341" s="44">
        <f t="shared" si="34"/>
        <v>0</v>
      </c>
      <c r="AC341" s="26"/>
      <c r="AD341" s="26"/>
      <c r="AE341" s="26"/>
      <c r="AF341" s="26"/>
      <c r="AG341" s="26"/>
      <c r="AH341" s="26"/>
      <c r="AI341" s="26"/>
      <c r="AJ341" s="26"/>
      <c r="AK341" s="26"/>
      <c r="AL341" s="26"/>
      <c r="AM341" s="26"/>
      <c r="AN341" s="26"/>
      <c r="AO341" s="26"/>
      <c r="AP341" s="26"/>
    </row>
    <row r="342" spans="1:42" s="8" customFormat="1" x14ac:dyDescent="0.35">
      <c r="A342" s="44"/>
      <c r="B342" s="28"/>
      <c r="C342" s="155" t="str">
        <f>IF(F342=0,"",MAX($C$16:C341)+1)</f>
        <v/>
      </c>
      <c r="D342" s="46"/>
      <c r="E342" s="184"/>
      <c r="F342" s="185"/>
      <c r="G342" s="186"/>
      <c r="H342" s="185"/>
      <c r="I342" s="185"/>
      <c r="J342" s="185"/>
      <c r="K342" s="187" t="s">
        <v>369</v>
      </c>
      <c r="L342" s="185"/>
      <c r="M342" s="185"/>
      <c r="N342" s="167"/>
      <c r="O342" s="21"/>
      <c r="Q342" s="57" t="str">
        <f t="shared" ca="1" si="35"/>
        <v/>
      </c>
      <c r="S342" s="50" t="str">
        <f t="shared" si="36"/>
        <v>N</v>
      </c>
      <c r="T342" s="50">
        <f t="shared" ca="1" si="37"/>
        <v>0</v>
      </c>
      <c r="U342" s="50">
        <f>IF(C342="",0,IF(OR(D342=0,E342=0,F342=0,G342=0,H342=0,I342=0,K342=0,K342="",L342=0,M342=0,AND(OR(L342=Lists!$K$3,L342=Lists!$K$4),J342=0),AND(L342=Lists!$K$4,OR(M342=Lists!$M$5,M342=Lists!$M$6,M342=Lists!$M$7,M342=Lists!$M$8,M342=Lists!$M$10),N342=0)),1,0))</f>
        <v>0</v>
      </c>
      <c r="V342" s="50">
        <f>IF(AND(OR(M342=Lists!$M$9,L342&lt;&gt;Lists!$K$4),N342&lt;&gt;""),1,0)</f>
        <v>0</v>
      </c>
      <c r="W342" s="50">
        <f>IF(E342=0,0,IF(COUNTIF(Lists!$B$3:$B$203,E342)&gt;0,0,1))</f>
        <v>0</v>
      </c>
      <c r="X342" s="50">
        <f>IF(M342=Lists!$L$6,IF(COUNTIFS('Section 3'!$D$16:$D$25,F342,'Section 3'!$G$16:$G$25,M342)&gt;0,0,1),0)</f>
        <v>0</v>
      </c>
      <c r="Y342" s="50">
        <f>IF(M342=Lists!$L$8,IF(COUNTIFS('Section 3'!$D$16:$D$25,F342,'Section 3'!$G$16:$G$25,Lists!$J$5)&gt;0,0,1),IF(M342=Lists!$L$10,IF(COUNTIFS('Section 3'!$D$16:$D$25,F342,'Section 3'!$G$16:$G$25,Lists!$J$6)&gt;0,0,1),IF(M342=Lists!$L$5,IF(COUNTIFS('Section 3'!$D$16:$D$25,F342,'Section 3'!$G$16:$G$25,Lists!$J$3)&gt;0,0,1),0)))</f>
        <v>0</v>
      </c>
      <c r="Z342" s="50">
        <f t="shared" si="32"/>
        <v>0</v>
      </c>
      <c r="AA342" s="44">
        <f t="shared" si="33"/>
        <v>0</v>
      </c>
      <c r="AB342" s="44">
        <f t="shared" si="34"/>
        <v>0</v>
      </c>
      <c r="AC342" s="26"/>
      <c r="AD342" s="26"/>
      <c r="AE342" s="26"/>
      <c r="AF342" s="26"/>
      <c r="AG342" s="26"/>
      <c r="AH342" s="26"/>
      <c r="AI342" s="26"/>
      <c r="AJ342" s="26"/>
      <c r="AK342" s="26"/>
      <c r="AL342" s="26"/>
      <c r="AM342" s="26"/>
      <c r="AN342" s="26"/>
      <c r="AO342" s="26"/>
      <c r="AP342" s="26"/>
    </row>
    <row r="343" spans="1:42" s="8" customFormat="1" x14ac:dyDescent="0.35">
      <c r="A343" s="44"/>
      <c r="B343" s="28"/>
      <c r="C343" s="155" t="str">
        <f>IF(F343=0,"",MAX($C$16:C342)+1)</f>
        <v/>
      </c>
      <c r="D343" s="46"/>
      <c r="E343" s="184"/>
      <c r="F343" s="185"/>
      <c r="G343" s="186"/>
      <c r="H343" s="185"/>
      <c r="I343" s="185"/>
      <c r="J343" s="185"/>
      <c r="K343" s="187" t="s">
        <v>369</v>
      </c>
      <c r="L343" s="185"/>
      <c r="M343" s="185"/>
      <c r="N343" s="167"/>
      <c r="O343" s="21"/>
      <c r="Q343" s="57" t="str">
        <f t="shared" ca="1" si="35"/>
        <v/>
      </c>
      <c r="S343" s="50" t="str">
        <f t="shared" si="36"/>
        <v>N</v>
      </c>
      <c r="T343" s="50">
        <f t="shared" ca="1" si="37"/>
        <v>0</v>
      </c>
      <c r="U343" s="50">
        <f>IF(C343="",0,IF(OR(D343=0,E343=0,F343=0,G343=0,H343=0,I343=0,K343=0,K343="",L343=0,M343=0,AND(OR(L343=Lists!$K$3,L343=Lists!$K$4),J343=0),AND(L343=Lists!$K$4,OR(M343=Lists!$M$5,M343=Lists!$M$6,M343=Lists!$M$7,M343=Lists!$M$8,M343=Lists!$M$10),N343=0)),1,0))</f>
        <v>0</v>
      </c>
      <c r="V343" s="50">
        <f>IF(AND(OR(M343=Lists!$M$9,L343&lt;&gt;Lists!$K$4),N343&lt;&gt;""),1,0)</f>
        <v>0</v>
      </c>
      <c r="W343" s="50">
        <f>IF(E343=0,0,IF(COUNTIF(Lists!$B$3:$B$203,E343)&gt;0,0,1))</f>
        <v>0</v>
      </c>
      <c r="X343" s="50">
        <f>IF(M343=Lists!$L$6,IF(COUNTIFS('Section 3'!$D$16:$D$25,F343,'Section 3'!$G$16:$G$25,M343)&gt;0,0,1),0)</f>
        <v>0</v>
      </c>
      <c r="Y343" s="50">
        <f>IF(M343=Lists!$L$8,IF(COUNTIFS('Section 3'!$D$16:$D$25,F343,'Section 3'!$G$16:$G$25,Lists!$J$5)&gt;0,0,1),IF(M343=Lists!$L$10,IF(COUNTIFS('Section 3'!$D$16:$D$25,F343,'Section 3'!$G$16:$G$25,Lists!$J$6)&gt;0,0,1),IF(M343=Lists!$L$5,IF(COUNTIFS('Section 3'!$D$16:$D$25,F343,'Section 3'!$G$16:$G$25,Lists!$J$3)&gt;0,0,1),0)))</f>
        <v>0</v>
      </c>
      <c r="Z343" s="50">
        <f t="shared" si="32"/>
        <v>0</v>
      </c>
      <c r="AA343" s="44">
        <f t="shared" si="33"/>
        <v>0</v>
      </c>
      <c r="AB343" s="44">
        <f t="shared" si="34"/>
        <v>0</v>
      </c>
      <c r="AC343" s="26"/>
      <c r="AD343" s="26"/>
      <c r="AE343" s="26"/>
      <c r="AF343" s="26"/>
      <c r="AG343" s="26"/>
      <c r="AH343" s="26"/>
      <c r="AI343" s="26"/>
      <c r="AJ343" s="26"/>
      <c r="AK343" s="26"/>
      <c r="AL343" s="26"/>
      <c r="AM343" s="26"/>
      <c r="AN343" s="26"/>
      <c r="AO343" s="26"/>
      <c r="AP343" s="26"/>
    </row>
    <row r="344" spans="1:42" s="8" customFormat="1" x14ac:dyDescent="0.35">
      <c r="A344" s="44"/>
      <c r="B344" s="28"/>
      <c r="C344" s="155" t="str">
        <f>IF(F344=0,"",MAX($C$16:C343)+1)</f>
        <v/>
      </c>
      <c r="D344" s="46"/>
      <c r="E344" s="184"/>
      <c r="F344" s="185"/>
      <c r="G344" s="186"/>
      <c r="H344" s="185"/>
      <c r="I344" s="185"/>
      <c r="J344" s="185"/>
      <c r="K344" s="187" t="s">
        <v>369</v>
      </c>
      <c r="L344" s="185"/>
      <c r="M344" s="185"/>
      <c r="N344" s="167"/>
      <c r="O344" s="21"/>
      <c r="Q344" s="57" t="str">
        <f t="shared" ca="1" si="35"/>
        <v/>
      </c>
      <c r="S344" s="50" t="str">
        <f t="shared" si="36"/>
        <v>N</v>
      </c>
      <c r="T344" s="50">
        <f t="shared" ca="1" si="37"/>
        <v>0</v>
      </c>
      <c r="U344" s="50">
        <f>IF(C344="",0,IF(OR(D344=0,E344=0,F344=0,G344=0,H344=0,I344=0,K344=0,K344="",L344=0,M344=0,AND(OR(L344=Lists!$K$3,L344=Lists!$K$4),J344=0),AND(L344=Lists!$K$4,OR(M344=Lists!$M$5,M344=Lists!$M$6,M344=Lists!$M$7,M344=Lists!$M$8,M344=Lists!$M$10),N344=0)),1,0))</f>
        <v>0</v>
      </c>
      <c r="V344" s="50">
        <f>IF(AND(OR(M344=Lists!$M$9,L344&lt;&gt;Lists!$K$4),N344&lt;&gt;""),1,0)</f>
        <v>0</v>
      </c>
      <c r="W344" s="50">
        <f>IF(E344=0,0,IF(COUNTIF(Lists!$B$3:$B$203,E344)&gt;0,0,1))</f>
        <v>0</v>
      </c>
      <c r="X344" s="50">
        <f>IF(M344=Lists!$L$6,IF(COUNTIFS('Section 3'!$D$16:$D$25,F344,'Section 3'!$G$16:$G$25,M344)&gt;0,0,1),0)</f>
        <v>0</v>
      </c>
      <c r="Y344" s="50">
        <f>IF(M344=Lists!$L$8,IF(COUNTIFS('Section 3'!$D$16:$D$25,F344,'Section 3'!$G$16:$G$25,Lists!$J$5)&gt;0,0,1),IF(M344=Lists!$L$10,IF(COUNTIFS('Section 3'!$D$16:$D$25,F344,'Section 3'!$G$16:$G$25,Lists!$J$6)&gt;0,0,1),IF(M344=Lists!$L$5,IF(COUNTIFS('Section 3'!$D$16:$D$25,F344,'Section 3'!$G$16:$G$25,Lists!$J$3)&gt;0,0,1),0)))</f>
        <v>0</v>
      </c>
      <c r="Z344" s="50">
        <f t="shared" si="32"/>
        <v>0</v>
      </c>
      <c r="AA344" s="44">
        <f t="shared" si="33"/>
        <v>0</v>
      </c>
      <c r="AB344" s="44">
        <f t="shared" si="34"/>
        <v>0</v>
      </c>
      <c r="AC344" s="26"/>
      <c r="AD344" s="26"/>
      <c r="AE344" s="26"/>
      <c r="AF344" s="26"/>
      <c r="AG344" s="26"/>
      <c r="AH344" s="26"/>
      <c r="AI344" s="26"/>
      <c r="AJ344" s="26"/>
      <c r="AK344" s="26"/>
      <c r="AL344" s="26"/>
      <c r="AM344" s="26"/>
      <c r="AN344" s="26"/>
      <c r="AO344" s="26"/>
      <c r="AP344" s="26"/>
    </row>
    <row r="345" spans="1:42" s="8" customFormat="1" x14ac:dyDescent="0.35">
      <c r="A345" s="44"/>
      <c r="B345" s="28"/>
      <c r="C345" s="155" t="str">
        <f>IF(F345=0,"",MAX($C$16:C344)+1)</f>
        <v/>
      </c>
      <c r="D345" s="46"/>
      <c r="E345" s="184"/>
      <c r="F345" s="185"/>
      <c r="G345" s="186"/>
      <c r="H345" s="185"/>
      <c r="I345" s="185"/>
      <c r="J345" s="185"/>
      <c r="K345" s="187" t="s">
        <v>369</v>
      </c>
      <c r="L345" s="185"/>
      <c r="M345" s="185"/>
      <c r="N345" s="167"/>
      <c r="O345" s="21"/>
      <c r="Q345" s="57" t="str">
        <f t="shared" ca="1" si="35"/>
        <v/>
      </c>
      <c r="S345" s="50" t="str">
        <f t="shared" si="36"/>
        <v>N</v>
      </c>
      <c r="T345" s="50">
        <f t="shared" ca="1" si="37"/>
        <v>0</v>
      </c>
      <c r="U345" s="50">
        <f>IF(C345="",0,IF(OR(D345=0,E345=0,F345=0,G345=0,H345=0,I345=0,K345=0,K345="",L345=0,M345=0,AND(OR(L345=Lists!$K$3,L345=Lists!$K$4),J345=0),AND(L345=Lists!$K$4,OR(M345=Lists!$M$5,M345=Lists!$M$6,M345=Lists!$M$7,M345=Lists!$M$8,M345=Lists!$M$10),N345=0)),1,0))</f>
        <v>0</v>
      </c>
      <c r="V345" s="50">
        <f>IF(AND(OR(M345=Lists!$M$9,L345&lt;&gt;Lists!$K$4),N345&lt;&gt;""),1,0)</f>
        <v>0</v>
      </c>
      <c r="W345" s="50">
        <f>IF(E345=0,0,IF(COUNTIF(Lists!$B$3:$B$203,E345)&gt;0,0,1))</f>
        <v>0</v>
      </c>
      <c r="X345" s="50">
        <f>IF(M345=Lists!$L$6,IF(COUNTIFS('Section 3'!$D$16:$D$25,F345,'Section 3'!$G$16:$G$25,M345)&gt;0,0,1),0)</f>
        <v>0</v>
      </c>
      <c r="Y345" s="50">
        <f>IF(M345=Lists!$L$8,IF(COUNTIFS('Section 3'!$D$16:$D$25,F345,'Section 3'!$G$16:$G$25,Lists!$J$5)&gt;0,0,1),IF(M345=Lists!$L$10,IF(COUNTIFS('Section 3'!$D$16:$D$25,F345,'Section 3'!$G$16:$G$25,Lists!$J$6)&gt;0,0,1),IF(M345=Lists!$L$5,IF(COUNTIFS('Section 3'!$D$16:$D$25,F345,'Section 3'!$G$16:$G$25,Lists!$J$3)&gt;0,0,1),0)))</f>
        <v>0</v>
      </c>
      <c r="Z345" s="50">
        <f t="shared" si="32"/>
        <v>0</v>
      </c>
      <c r="AA345" s="44">
        <f t="shared" si="33"/>
        <v>0</v>
      </c>
      <c r="AB345" s="44">
        <f t="shared" si="34"/>
        <v>0</v>
      </c>
      <c r="AC345" s="26"/>
      <c r="AD345" s="26"/>
      <c r="AE345" s="26"/>
      <c r="AF345" s="26"/>
      <c r="AG345" s="26"/>
      <c r="AH345" s="26"/>
      <c r="AI345" s="26"/>
      <c r="AJ345" s="26"/>
      <c r="AK345" s="26"/>
      <c r="AL345" s="26"/>
      <c r="AM345" s="26"/>
      <c r="AN345" s="26"/>
      <c r="AO345" s="26"/>
      <c r="AP345" s="26"/>
    </row>
    <row r="346" spans="1:42" s="8" customFormat="1" x14ac:dyDescent="0.35">
      <c r="A346" s="44"/>
      <c r="B346" s="28"/>
      <c r="C346" s="155" t="str">
        <f>IF(F346=0,"",MAX($C$16:C345)+1)</f>
        <v/>
      </c>
      <c r="D346" s="46"/>
      <c r="E346" s="184"/>
      <c r="F346" s="185"/>
      <c r="G346" s="186"/>
      <c r="H346" s="185"/>
      <c r="I346" s="185"/>
      <c r="J346" s="185"/>
      <c r="K346" s="187" t="s">
        <v>369</v>
      </c>
      <c r="L346" s="185"/>
      <c r="M346" s="185"/>
      <c r="N346" s="167"/>
      <c r="O346" s="21"/>
      <c r="Q346" s="57" t="str">
        <f t="shared" ca="1" si="35"/>
        <v/>
      </c>
      <c r="S346" s="50" t="str">
        <f t="shared" si="36"/>
        <v>N</v>
      </c>
      <c r="T346" s="50">
        <f t="shared" ca="1" si="37"/>
        <v>0</v>
      </c>
      <c r="U346" s="50">
        <f>IF(C346="",0,IF(OR(D346=0,E346=0,F346=0,G346=0,H346=0,I346=0,K346=0,K346="",L346=0,M346=0,AND(OR(L346=Lists!$K$3,L346=Lists!$K$4),J346=0),AND(L346=Lists!$K$4,OR(M346=Lists!$M$5,M346=Lists!$M$6,M346=Lists!$M$7,M346=Lists!$M$8,M346=Lists!$M$10),N346=0)),1,0))</f>
        <v>0</v>
      </c>
      <c r="V346" s="50">
        <f>IF(AND(OR(M346=Lists!$M$9,L346&lt;&gt;Lists!$K$4),N346&lt;&gt;""),1,0)</f>
        <v>0</v>
      </c>
      <c r="W346" s="50">
        <f>IF(E346=0,0,IF(COUNTIF(Lists!$B$3:$B$203,E346)&gt;0,0,1))</f>
        <v>0</v>
      </c>
      <c r="X346" s="50">
        <f>IF(M346=Lists!$L$6,IF(COUNTIFS('Section 3'!$D$16:$D$25,F346,'Section 3'!$G$16:$G$25,M346)&gt;0,0,1),0)</f>
        <v>0</v>
      </c>
      <c r="Y346" s="50">
        <f>IF(M346=Lists!$L$8,IF(COUNTIFS('Section 3'!$D$16:$D$25,F346,'Section 3'!$G$16:$G$25,Lists!$J$5)&gt;0,0,1),IF(M346=Lists!$L$10,IF(COUNTIFS('Section 3'!$D$16:$D$25,F346,'Section 3'!$G$16:$G$25,Lists!$J$6)&gt;0,0,1),IF(M346=Lists!$L$5,IF(COUNTIFS('Section 3'!$D$16:$D$25,F346,'Section 3'!$G$16:$G$25,Lists!$J$3)&gt;0,0,1),0)))</f>
        <v>0</v>
      </c>
      <c r="Z346" s="50">
        <f t="shared" si="32"/>
        <v>0</v>
      </c>
      <c r="AA346" s="44">
        <f t="shared" si="33"/>
        <v>0</v>
      </c>
      <c r="AB346" s="44">
        <f t="shared" si="34"/>
        <v>0</v>
      </c>
      <c r="AC346" s="26"/>
      <c r="AD346" s="26"/>
      <c r="AE346" s="26"/>
      <c r="AF346" s="26"/>
      <c r="AG346" s="26"/>
      <c r="AH346" s="26"/>
      <c r="AI346" s="26"/>
      <c r="AJ346" s="26"/>
      <c r="AK346" s="26"/>
      <c r="AL346" s="26"/>
      <c r="AM346" s="26"/>
      <c r="AN346" s="26"/>
      <c r="AO346" s="26"/>
      <c r="AP346" s="26"/>
    </row>
    <row r="347" spans="1:42" s="8" customFormat="1" x14ac:dyDescent="0.35">
      <c r="A347" s="44"/>
      <c r="B347" s="28"/>
      <c r="C347" s="155" t="str">
        <f>IF(F347=0,"",MAX($C$16:C346)+1)</f>
        <v/>
      </c>
      <c r="D347" s="46"/>
      <c r="E347" s="184"/>
      <c r="F347" s="185"/>
      <c r="G347" s="186"/>
      <c r="H347" s="185"/>
      <c r="I347" s="185"/>
      <c r="J347" s="185"/>
      <c r="K347" s="187" t="s">
        <v>369</v>
      </c>
      <c r="L347" s="185"/>
      <c r="M347" s="185"/>
      <c r="N347" s="167"/>
      <c r="O347" s="21"/>
      <c r="Q347" s="57" t="str">
        <f t="shared" ca="1" si="35"/>
        <v/>
      </c>
      <c r="S347" s="50" t="str">
        <f t="shared" si="36"/>
        <v>N</v>
      </c>
      <c r="T347" s="50">
        <f t="shared" ca="1" si="37"/>
        <v>0</v>
      </c>
      <c r="U347" s="50">
        <f>IF(C347="",0,IF(OR(D347=0,E347=0,F347=0,G347=0,H347=0,I347=0,K347=0,K347="",L347=0,M347=0,AND(OR(L347=Lists!$K$3,L347=Lists!$K$4),J347=0),AND(L347=Lists!$K$4,OR(M347=Lists!$M$5,M347=Lists!$M$6,M347=Lists!$M$7,M347=Lists!$M$8,M347=Lists!$M$10),N347=0)),1,0))</f>
        <v>0</v>
      </c>
      <c r="V347" s="50">
        <f>IF(AND(OR(M347=Lists!$M$9,L347&lt;&gt;Lists!$K$4),N347&lt;&gt;""),1,0)</f>
        <v>0</v>
      </c>
      <c r="W347" s="50">
        <f>IF(E347=0,0,IF(COUNTIF(Lists!$B$3:$B$203,E347)&gt;0,0,1))</f>
        <v>0</v>
      </c>
      <c r="X347" s="50">
        <f>IF(M347=Lists!$L$6,IF(COUNTIFS('Section 3'!$D$16:$D$25,F347,'Section 3'!$G$16:$G$25,M347)&gt;0,0,1),0)</f>
        <v>0</v>
      </c>
      <c r="Y347" s="50">
        <f>IF(M347=Lists!$L$8,IF(COUNTIFS('Section 3'!$D$16:$D$25,F347,'Section 3'!$G$16:$G$25,Lists!$J$5)&gt;0,0,1),IF(M347=Lists!$L$10,IF(COUNTIFS('Section 3'!$D$16:$D$25,F347,'Section 3'!$G$16:$G$25,Lists!$J$6)&gt;0,0,1),IF(M347=Lists!$L$5,IF(COUNTIFS('Section 3'!$D$16:$D$25,F347,'Section 3'!$G$16:$G$25,Lists!$J$3)&gt;0,0,1),0)))</f>
        <v>0</v>
      </c>
      <c r="Z347" s="50">
        <f t="shared" si="32"/>
        <v>0</v>
      </c>
      <c r="AA347" s="44">
        <f t="shared" si="33"/>
        <v>0</v>
      </c>
      <c r="AB347" s="44">
        <f t="shared" si="34"/>
        <v>0</v>
      </c>
      <c r="AC347" s="26"/>
      <c r="AD347" s="26"/>
      <c r="AE347" s="26"/>
      <c r="AF347" s="26"/>
      <c r="AG347" s="26"/>
      <c r="AH347" s="26"/>
      <c r="AI347" s="26"/>
      <c r="AJ347" s="26"/>
      <c r="AK347" s="26"/>
      <c r="AL347" s="26"/>
      <c r="AM347" s="26"/>
      <c r="AN347" s="26"/>
      <c r="AO347" s="26"/>
      <c r="AP347" s="26"/>
    </row>
    <row r="348" spans="1:42" s="8" customFormat="1" x14ac:dyDescent="0.35">
      <c r="A348" s="44"/>
      <c r="B348" s="28"/>
      <c r="C348" s="155" t="str">
        <f>IF(F348=0,"",MAX($C$16:C347)+1)</f>
        <v/>
      </c>
      <c r="D348" s="46"/>
      <c r="E348" s="184"/>
      <c r="F348" s="185"/>
      <c r="G348" s="186"/>
      <c r="H348" s="185"/>
      <c r="I348" s="185"/>
      <c r="J348" s="185"/>
      <c r="K348" s="187" t="s">
        <v>369</v>
      </c>
      <c r="L348" s="185"/>
      <c r="M348" s="185"/>
      <c r="N348" s="167"/>
      <c r="O348" s="21"/>
      <c r="Q348" s="57" t="str">
        <f t="shared" ca="1" si="35"/>
        <v/>
      </c>
      <c r="S348" s="50" t="str">
        <f t="shared" si="36"/>
        <v>N</v>
      </c>
      <c r="T348" s="50">
        <f t="shared" ca="1" si="37"/>
        <v>0</v>
      </c>
      <c r="U348" s="50">
        <f>IF(C348="",0,IF(OR(D348=0,E348=0,F348=0,G348=0,H348=0,I348=0,K348=0,K348="",L348=0,M348=0,AND(OR(L348=Lists!$K$3,L348=Lists!$K$4),J348=0),AND(L348=Lists!$K$4,OR(M348=Lists!$M$5,M348=Lists!$M$6,M348=Lists!$M$7,M348=Lists!$M$8,M348=Lists!$M$10),N348=0)),1,0))</f>
        <v>0</v>
      </c>
      <c r="V348" s="50">
        <f>IF(AND(OR(M348=Lists!$M$9,L348&lt;&gt;Lists!$K$4),N348&lt;&gt;""),1,0)</f>
        <v>0</v>
      </c>
      <c r="W348" s="50">
        <f>IF(E348=0,0,IF(COUNTIF(Lists!$B$3:$B$203,E348)&gt;0,0,1))</f>
        <v>0</v>
      </c>
      <c r="X348" s="50">
        <f>IF(M348=Lists!$L$6,IF(COUNTIFS('Section 3'!$D$16:$D$25,F348,'Section 3'!$G$16:$G$25,M348)&gt;0,0,1),0)</f>
        <v>0</v>
      </c>
      <c r="Y348" s="50">
        <f>IF(M348=Lists!$L$8,IF(COUNTIFS('Section 3'!$D$16:$D$25,F348,'Section 3'!$G$16:$G$25,Lists!$J$5)&gt;0,0,1),IF(M348=Lists!$L$10,IF(COUNTIFS('Section 3'!$D$16:$D$25,F348,'Section 3'!$G$16:$G$25,Lists!$J$6)&gt;0,0,1),IF(M348=Lists!$L$5,IF(COUNTIFS('Section 3'!$D$16:$D$25,F348,'Section 3'!$G$16:$G$25,Lists!$J$3)&gt;0,0,1),0)))</f>
        <v>0</v>
      </c>
      <c r="Z348" s="50">
        <f t="shared" si="32"/>
        <v>0</v>
      </c>
      <c r="AA348" s="44">
        <f t="shared" si="33"/>
        <v>0</v>
      </c>
      <c r="AB348" s="44">
        <f t="shared" si="34"/>
        <v>0</v>
      </c>
      <c r="AC348" s="26"/>
      <c r="AD348" s="26"/>
      <c r="AE348" s="26"/>
      <c r="AF348" s="26"/>
      <c r="AG348" s="26"/>
      <c r="AH348" s="26"/>
      <c r="AI348" s="26"/>
      <c r="AJ348" s="26"/>
      <c r="AK348" s="26"/>
      <c r="AL348" s="26"/>
      <c r="AM348" s="26"/>
      <c r="AN348" s="26"/>
      <c r="AO348" s="26"/>
      <c r="AP348" s="26"/>
    </row>
    <row r="349" spans="1:42" s="8" customFormat="1" x14ac:dyDescent="0.35">
      <c r="A349" s="44"/>
      <c r="B349" s="28"/>
      <c r="C349" s="155" t="str">
        <f>IF(F349=0,"",MAX($C$16:C348)+1)</f>
        <v/>
      </c>
      <c r="D349" s="46"/>
      <c r="E349" s="184"/>
      <c r="F349" s="185"/>
      <c r="G349" s="186"/>
      <c r="H349" s="185"/>
      <c r="I349" s="185"/>
      <c r="J349" s="185"/>
      <c r="K349" s="187" t="s">
        <v>369</v>
      </c>
      <c r="L349" s="185"/>
      <c r="M349" s="185"/>
      <c r="N349" s="167"/>
      <c r="O349" s="21"/>
      <c r="Q349" s="57" t="str">
        <f t="shared" ca="1" si="35"/>
        <v/>
      </c>
      <c r="S349" s="50" t="str">
        <f t="shared" si="36"/>
        <v>N</v>
      </c>
      <c r="T349" s="50">
        <f t="shared" ca="1" si="37"/>
        <v>0</v>
      </c>
      <c r="U349" s="50">
        <f>IF(C349="",0,IF(OR(D349=0,E349=0,F349=0,G349=0,H349=0,I349=0,K349=0,K349="",L349=0,M349=0,AND(OR(L349=Lists!$K$3,L349=Lists!$K$4),J349=0),AND(L349=Lists!$K$4,OR(M349=Lists!$M$5,M349=Lists!$M$6,M349=Lists!$M$7,M349=Lists!$M$8,M349=Lists!$M$10),N349=0)),1,0))</f>
        <v>0</v>
      </c>
      <c r="V349" s="50">
        <f>IF(AND(OR(M349=Lists!$M$9,L349&lt;&gt;Lists!$K$4),N349&lt;&gt;""),1,0)</f>
        <v>0</v>
      </c>
      <c r="W349" s="50">
        <f>IF(E349=0,0,IF(COUNTIF(Lists!$B$3:$B$203,E349)&gt;0,0,1))</f>
        <v>0</v>
      </c>
      <c r="X349" s="50">
        <f>IF(M349=Lists!$L$6,IF(COUNTIFS('Section 3'!$D$16:$D$25,F349,'Section 3'!$G$16:$G$25,M349)&gt;0,0,1),0)</f>
        <v>0</v>
      </c>
      <c r="Y349" s="50">
        <f>IF(M349=Lists!$L$8,IF(COUNTIFS('Section 3'!$D$16:$D$25,F349,'Section 3'!$G$16:$G$25,Lists!$J$5)&gt;0,0,1),IF(M349=Lists!$L$10,IF(COUNTIFS('Section 3'!$D$16:$D$25,F349,'Section 3'!$G$16:$G$25,Lists!$J$6)&gt;0,0,1),IF(M349=Lists!$L$5,IF(COUNTIFS('Section 3'!$D$16:$D$25,F349,'Section 3'!$G$16:$G$25,Lists!$J$3)&gt;0,0,1),0)))</f>
        <v>0</v>
      </c>
      <c r="Z349" s="50">
        <f t="shared" si="32"/>
        <v>0</v>
      </c>
      <c r="AA349" s="44">
        <f t="shared" si="33"/>
        <v>0</v>
      </c>
      <c r="AB349" s="44">
        <f t="shared" si="34"/>
        <v>0</v>
      </c>
      <c r="AC349" s="26"/>
      <c r="AD349" s="26"/>
      <c r="AE349" s="26"/>
      <c r="AF349" s="26"/>
      <c r="AG349" s="26"/>
      <c r="AH349" s="26"/>
      <c r="AI349" s="26"/>
      <c r="AJ349" s="26"/>
      <c r="AK349" s="26"/>
      <c r="AL349" s="26"/>
      <c r="AM349" s="26"/>
      <c r="AN349" s="26"/>
      <c r="AO349" s="26"/>
      <c r="AP349" s="26"/>
    </row>
    <row r="350" spans="1:42" s="8" customFormat="1" x14ac:dyDescent="0.35">
      <c r="A350" s="44"/>
      <c r="B350" s="28"/>
      <c r="C350" s="155" t="str">
        <f>IF(F350=0,"",MAX($C$16:C349)+1)</f>
        <v/>
      </c>
      <c r="D350" s="46"/>
      <c r="E350" s="184"/>
      <c r="F350" s="185"/>
      <c r="G350" s="186"/>
      <c r="H350" s="185"/>
      <c r="I350" s="185"/>
      <c r="J350" s="185"/>
      <c r="K350" s="187" t="s">
        <v>369</v>
      </c>
      <c r="L350" s="185"/>
      <c r="M350" s="185"/>
      <c r="N350" s="167"/>
      <c r="O350" s="21"/>
      <c r="Q350" s="57" t="str">
        <f t="shared" ca="1" si="35"/>
        <v/>
      </c>
      <c r="S350" s="50" t="str">
        <f t="shared" si="36"/>
        <v>N</v>
      </c>
      <c r="T350" s="50">
        <f t="shared" ca="1" si="37"/>
        <v>0</v>
      </c>
      <c r="U350" s="50">
        <f>IF(C350="",0,IF(OR(D350=0,E350=0,F350=0,G350=0,H350=0,I350=0,K350=0,K350="",L350=0,M350=0,AND(OR(L350=Lists!$K$3,L350=Lists!$K$4),J350=0),AND(L350=Lists!$K$4,OR(M350=Lists!$M$5,M350=Lists!$M$6,M350=Lists!$M$7,M350=Lists!$M$8,M350=Lists!$M$10),N350=0)),1,0))</f>
        <v>0</v>
      </c>
      <c r="V350" s="50">
        <f>IF(AND(OR(M350=Lists!$M$9,L350&lt;&gt;Lists!$K$4),N350&lt;&gt;""),1,0)</f>
        <v>0</v>
      </c>
      <c r="W350" s="50">
        <f>IF(E350=0,0,IF(COUNTIF(Lists!$B$3:$B$203,E350)&gt;0,0,1))</f>
        <v>0</v>
      </c>
      <c r="X350" s="50">
        <f>IF(M350=Lists!$L$6,IF(COUNTIFS('Section 3'!$D$16:$D$25,F350,'Section 3'!$G$16:$G$25,M350)&gt;0,0,1),0)</f>
        <v>0</v>
      </c>
      <c r="Y350" s="50">
        <f>IF(M350=Lists!$L$8,IF(COUNTIFS('Section 3'!$D$16:$D$25,F350,'Section 3'!$G$16:$G$25,Lists!$J$5)&gt;0,0,1),IF(M350=Lists!$L$10,IF(COUNTIFS('Section 3'!$D$16:$D$25,F350,'Section 3'!$G$16:$G$25,Lists!$J$6)&gt;0,0,1),IF(M350=Lists!$L$5,IF(COUNTIFS('Section 3'!$D$16:$D$25,F350,'Section 3'!$G$16:$G$25,Lists!$J$3)&gt;0,0,1),0)))</f>
        <v>0</v>
      </c>
      <c r="Z350" s="50">
        <f t="shared" si="32"/>
        <v>0</v>
      </c>
      <c r="AA350" s="44">
        <f t="shared" si="33"/>
        <v>0</v>
      </c>
      <c r="AB350" s="44">
        <f t="shared" si="34"/>
        <v>0</v>
      </c>
      <c r="AC350" s="26"/>
      <c r="AD350" s="26"/>
      <c r="AE350" s="26"/>
      <c r="AF350" s="26"/>
      <c r="AG350" s="26"/>
      <c r="AH350" s="26"/>
      <c r="AI350" s="26"/>
      <c r="AJ350" s="26"/>
      <c r="AK350" s="26"/>
      <c r="AL350" s="26"/>
      <c r="AM350" s="26"/>
      <c r="AN350" s="26"/>
      <c r="AO350" s="26"/>
      <c r="AP350" s="26"/>
    </row>
    <row r="351" spans="1:42" s="8" customFormat="1" x14ac:dyDescent="0.35">
      <c r="A351" s="44"/>
      <c r="B351" s="28"/>
      <c r="C351" s="155" t="str">
        <f>IF(F351=0,"",MAX($C$16:C350)+1)</f>
        <v/>
      </c>
      <c r="D351" s="46"/>
      <c r="E351" s="184"/>
      <c r="F351" s="185"/>
      <c r="G351" s="186"/>
      <c r="H351" s="185"/>
      <c r="I351" s="185"/>
      <c r="J351" s="185"/>
      <c r="K351" s="187" t="s">
        <v>369</v>
      </c>
      <c r="L351" s="185"/>
      <c r="M351" s="185"/>
      <c r="N351" s="167"/>
      <c r="O351" s="21"/>
      <c r="Q351" s="57" t="str">
        <f t="shared" ca="1" si="35"/>
        <v/>
      </c>
      <c r="S351" s="50" t="str">
        <f t="shared" si="36"/>
        <v>N</v>
      </c>
      <c r="T351" s="50">
        <f t="shared" ca="1" si="37"/>
        <v>0</v>
      </c>
      <c r="U351" s="50">
        <f>IF(C351="",0,IF(OR(D351=0,E351=0,F351=0,G351=0,H351=0,I351=0,K351=0,K351="",L351=0,M351=0,AND(OR(L351=Lists!$K$3,L351=Lists!$K$4),J351=0),AND(L351=Lists!$K$4,OR(M351=Lists!$M$5,M351=Lists!$M$6,M351=Lists!$M$7,M351=Lists!$M$8,M351=Lists!$M$10),N351=0)),1,0))</f>
        <v>0</v>
      </c>
      <c r="V351" s="50">
        <f>IF(AND(OR(M351=Lists!$M$9,L351&lt;&gt;Lists!$K$4),N351&lt;&gt;""),1,0)</f>
        <v>0</v>
      </c>
      <c r="W351" s="50">
        <f>IF(E351=0,0,IF(COUNTIF(Lists!$B$3:$B$203,E351)&gt;0,0,1))</f>
        <v>0</v>
      </c>
      <c r="X351" s="50">
        <f>IF(M351=Lists!$L$6,IF(COUNTIFS('Section 3'!$D$16:$D$25,F351,'Section 3'!$G$16:$G$25,M351)&gt;0,0,1),0)</f>
        <v>0</v>
      </c>
      <c r="Y351" s="50">
        <f>IF(M351=Lists!$L$8,IF(COUNTIFS('Section 3'!$D$16:$D$25,F351,'Section 3'!$G$16:$G$25,Lists!$J$5)&gt;0,0,1),IF(M351=Lists!$L$10,IF(COUNTIFS('Section 3'!$D$16:$D$25,F351,'Section 3'!$G$16:$G$25,Lists!$J$6)&gt;0,0,1),IF(M351=Lists!$L$5,IF(COUNTIFS('Section 3'!$D$16:$D$25,F351,'Section 3'!$G$16:$G$25,Lists!$J$3)&gt;0,0,1),0)))</f>
        <v>0</v>
      </c>
      <c r="Z351" s="50">
        <f t="shared" si="32"/>
        <v>0</v>
      </c>
      <c r="AA351" s="44">
        <f t="shared" si="33"/>
        <v>0</v>
      </c>
      <c r="AB351" s="44">
        <f t="shared" si="34"/>
        <v>0</v>
      </c>
      <c r="AC351" s="26"/>
      <c r="AD351" s="26"/>
      <c r="AE351" s="26"/>
      <c r="AF351" s="26"/>
      <c r="AG351" s="26"/>
      <c r="AH351" s="26"/>
      <c r="AI351" s="26"/>
      <c r="AJ351" s="26"/>
      <c r="AK351" s="26"/>
      <c r="AL351" s="26"/>
      <c r="AM351" s="26"/>
      <c r="AN351" s="26"/>
      <c r="AO351" s="26"/>
      <c r="AP351" s="26"/>
    </row>
    <row r="352" spans="1:42" s="8" customFormat="1" x14ac:dyDescent="0.35">
      <c r="A352" s="44"/>
      <c r="B352" s="28"/>
      <c r="C352" s="155" t="str">
        <f>IF(F352=0,"",MAX($C$16:C351)+1)</f>
        <v/>
      </c>
      <c r="D352" s="46"/>
      <c r="E352" s="184"/>
      <c r="F352" s="185"/>
      <c r="G352" s="186"/>
      <c r="H352" s="185"/>
      <c r="I352" s="185"/>
      <c r="J352" s="185"/>
      <c r="K352" s="187" t="s">
        <v>369</v>
      </c>
      <c r="L352" s="185"/>
      <c r="M352" s="185"/>
      <c r="N352" s="167"/>
      <c r="O352" s="21"/>
      <c r="Q352" s="57" t="str">
        <f t="shared" ca="1" si="35"/>
        <v/>
      </c>
      <c r="S352" s="50" t="str">
        <f t="shared" si="36"/>
        <v>N</v>
      </c>
      <c r="T352" s="50">
        <f t="shared" ca="1" si="37"/>
        <v>0</v>
      </c>
      <c r="U352" s="50">
        <f>IF(C352="",0,IF(OR(D352=0,E352=0,F352=0,G352=0,H352=0,I352=0,K352=0,K352="",L352=0,M352=0,AND(OR(L352=Lists!$K$3,L352=Lists!$K$4),J352=0),AND(L352=Lists!$K$4,OR(M352=Lists!$M$5,M352=Lists!$M$6,M352=Lists!$M$7,M352=Lists!$M$8,M352=Lists!$M$10),N352=0)),1,0))</f>
        <v>0</v>
      </c>
      <c r="V352" s="50">
        <f>IF(AND(OR(M352=Lists!$M$9,L352&lt;&gt;Lists!$K$4),N352&lt;&gt;""),1,0)</f>
        <v>0</v>
      </c>
      <c r="W352" s="50">
        <f>IF(E352=0,0,IF(COUNTIF(Lists!$B$3:$B$203,E352)&gt;0,0,1))</f>
        <v>0</v>
      </c>
      <c r="X352" s="50">
        <f>IF(M352=Lists!$L$6,IF(COUNTIFS('Section 3'!$D$16:$D$25,F352,'Section 3'!$G$16:$G$25,M352)&gt;0,0,1),0)</f>
        <v>0</v>
      </c>
      <c r="Y352" s="50">
        <f>IF(M352=Lists!$L$8,IF(COUNTIFS('Section 3'!$D$16:$D$25,F352,'Section 3'!$G$16:$G$25,Lists!$J$5)&gt;0,0,1),IF(M352=Lists!$L$10,IF(COUNTIFS('Section 3'!$D$16:$D$25,F352,'Section 3'!$G$16:$G$25,Lists!$J$6)&gt;0,0,1),IF(M352=Lists!$L$5,IF(COUNTIFS('Section 3'!$D$16:$D$25,F352,'Section 3'!$G$16:$G$25,Lists!$J$3)&gt;0,0,1),0)))</f>
        <v>0</v>
      </c>
      <c r="Z352" s="50">
        <f t="shared" si="32"/>
        <v>0</v>
      </c>
      <c r="AA352" s="44">
        <f t="shared" si="33"/>
        <v>0</v>
      </c>
      <c r="AB352" s="44">
        <f t="shared" si="34"/>
        <v>0</v>
      </c>
      <c r="AC352" s="26"/>
      <c r="AD352" s="26"/>
      <c r="AE352" s="26"/>
      <c r="AF352" s="26"/>
      <c r="AG352" s="26"/>
      <c r="AH352" s="26"/>
      <c r="AI352" s="26"/>
      <c r="AJ352" s="26"/>
      <c r="AK352" s="26"/>
      <c r="AL352" s="26"/>
      <c r="AM352" s="26"/>
      <c r="AN352" s="26"/>
      <c r="AO352" s="26"/>
      <c r="AP352" s="26"/>
    </row>
    <row r="353" spans="1:42" s="8" customFormat="1" x14ac:dyDescent="0.35">
      <c r="A353" s="44"/>
      <c r="B353" s="28"/>
      <c r="C353" s="155" t="str">
        <f>IF(F353=0,"",MAX($C$16:C352)+1)</f>
        <v/>
      </c>
      <c r="D353" s="46"/>
      <c r="E353" s="184"/>
      <c r="F353" s="185"/>
      <c r="G353" s="186"/>
      <c r="H353" s="185"/>
      <c r="I353" s="185"/>
      <c r="J353" s="185"/>
      <c r="K353" s="187" t="s">
        <v>369</v>
      </c>
      <c r="L353" s="185"/>
      <c r="M353" s="185"/>
      <c r="N353" s="167"/>
      <c r="O353" s="21"/>
      <c r="Q353" s="57" t="str">
        <f t="shared" ca="1" si="35"/>
        <v/>
      </c>
      <c r="S353" s="50" t="str">
        <f t="shared" si="36"/>
        <v>N</v>
      </c>
      <c r="T353" s="50">
        <f t="shared" ca="1" si="37"/>
        <v>0</v>
      </c>
      <c r="U353" s="50">
        <f>IF(C353="",0,IF(OR(D353=0,E353=0,F353=0,G353=0,H353=0,I353=0,K353=0,K353="",L353=0,M353=0,AND(OR(L353=Lists!$K$3,L353=Lists!$K$4),J353=0),AND(L353=Lists!$K$4,OR(M353=Lists!$M$5,M353=Lists!$M$6,M353=Lists!$M$7,M353=Lists!$M$8,M353=Lists!$M$10),N353=0)),1,0))</f>
        <v>0</v>
      </c>
      <c r="V353" s="50">
        <f>IF(AND(OR(M353=Lists!$M$9,L353&lt;&gt;Lists!$K$4),N353&lt;&gt;""),1,0)</f>
        <v>0</v>
      </c>
      <c r="W353" s="50">
        <f>IF(E353=0,0,IF(COUNTIF(Lists!$B$3:$B$203,E353)&gt;0,0,1))</f>
        <v>0</v>
      </c>
      <c r="X353" s="50">
        <f>IF(M353=Lists!$L$6,IF(COUNTIFS('Section 3'!$D$16:$D$25,F353,'Section 3'!$G$16:$G$25,M353)&gt;0,0,1),0)</f>
        <v>0</v>
      </c>
      <c r="Y353" s="50">
        <f>IF(M353=Lists!$L$8,IF(COUNTIFS('Section 3'!$D$16:$D$25,F353,'Section 3'!$G$16:$G$25,Lists!$J$5)&gt;0,0,1),IF(M353=Lists!$L$10,IF(COUNTIFS('Section 3'!$D$16:$D$25,F353,'Section 3'!$G$16:$G$25,Lists!$J$6)&gt;0,0,1),IF(M353=Lists!$L$5,IF(COUNTIFS('Section 3'!$D$16:$D$25,F353,'Section 3'!$G$16:$G$25,Lists!$J$3)&gt;0,0,1),0)))</f>
        <v>0</v>
      </c>
      <c r="Z353" s="50">
        <f t="shared" si="32"/>
        <v>0</v>
      </c>
      <c r="AA353" s="44">
        <f t="shared" si="33"/>
        <v>0</v>
      </c>
      <c r="AB353" s="44">
        <f t="shared" si="34"/>
        <v>0</v>
      </c>
      <c r="AC353" s="26"/>
      <c r="AD353" s="26"/>
      <c r="AE353" s="26"/>
      <c r="AF353" s="26"/>
      <c r="AG353" s="26"/>
      <c r="AH353" s="26"/>
      <c r="AI353" s="26"/>
      <c r="AJ353" s="26"/>
      <c r="AK353" s="26"/>
      <c r="AL353" s="26"/>
      <c r="AM353" s="26"/>
      <c r="AN353" s="26"/>
      <c r="AO353" s="26"/>
      <c r="AP353" s="26"/>
    </row>
    <row r="354" spans="1:42" s="8" customFormat="1" x14ac:dyDescent="0.35">
      <c r="A354" s="44"/>
      <c r="B354" s="28"/>
      <c r="C354" s="155" t="str">
        <f>IF(F354=0,"",MAX($C$16:C353)+1)</f>
        <v/>
      </c>
      <c r="D354" s="46"/>
      <c r="E354" s="184"/>
      <c r="F354" s="185"/>
      <c r="G354" s="186"/>
      <c r="H354" s="185"/>
      <c r="I354" s="185"/>
      <c r="J354" s="185"/>
      <c r="K354" s="187" t="s">
        <v>369</v>
      </c>
      <c r="L354" s="185"/>
      <c r="M354" s="185"/>
      <c r="N354" s="167"/>
      <c r="O354" s="21"/>
      <c r="Q354" s="57" t="str">
        <f t="shared" ca="1" si="35"/>
        <v/>
      </c>
      <c r="S354" s="50" t="str">
        <f t="shared" si="36"/>
        <v>N</v>
      </c>
      <c r="T354" s="50">
        <f t="shared" ca="1" si="37"/>
        <v>0</v>
      </c>
      <c r="U354" s="50">
        <f>IF(C354="",0,IF(OR(D354=0,E354=0,F354=0,G354=0,H354=0,I354=0,K354=0,K354="",L354=0,M354=0,AND(OR(L354=Lists!$K$3,L354=Lists!$K$4),J354=0),AND(L354=Lists!$K$4,OR(M354=Lists!$M$5,M354=Lists!$M$6,M354=Lists!$M$7,M354=Lists!$M$8,M354=Lists!$M$10),N354=0)),1,0))</f>
        <v>0</v>
      </c>
      <c r="V354" s="50">
        <f>IF(AND(OR(M354=Lists!$M$9,L354&lt;&gt;Lists!$K$4),N354&lt;&gt;""),1,0)</f>
        <v>0</v>
      </c>
      <c r="W354" s="50">
        <f>IF(E354=0,0,IF(COUNTIF(Lists!$B$3:$B$203,E354)&gt;0,0,1))</f>
        <v>0</v>
      </c>
      <c r="X354" s="50">
        <f>IF(M354=Lists!$L$6,IF(COUNTIFS('Section 3'!$D$16:$D$25,F354,'Section 3'!$G$16:$G$25,M354)&gt;0,0,1),0)</f>
        <v>0</v>
      </c>
      <c r="Y354" s="50">
        <f>IF(M354=Lists!$L$8,IF(COUNTIFS('Section 3'!$D$16:$D$25,F354,'Section 3'!$G$16:$G$25,Lists!$J$5)&gt;0,0,1),IF(M354=Lists!$L$10,IF(COUNTIFS('Section 3'!$D$16:$D$25,F354,'Section 3'!$G$16:$G$25,Lists!$J$6)&gt;0,0,1),IF(M354=Lists!$L$5,IF(COUNTIFS('Section 3'!$D$16:$D$25,F354,'Section 3'!$G$16:$G$25,Lists!$J$3)&gt;0,0,1),0)))</f>
        <v>0</v>
      </c>
      <c r="Z354" s="50">
        <f t="shared" si="32"/>
        <v>0</v>
      </c>
      <c r="AA354" s="44">
        <f t="shared" si="33"/>
        <v>0</v>
      </c>
      <c r="AB354" s="44">
        <f t="shared" si="34"/>
        <v>0</v>
      </c>
      <c r="AC354" s="26"/>
      <c r="AD354" s="26"/>
      <c r="AE354" s="26"/>
      <c r="AF354" s="26"/>
      <c r="AG354" s="26"/>
      <c r="AH354" s="26"/>
      <c r="AI354" s="26"/>
      <c r="AJ354" s="26"/>
      <c r="AK354" s="26"/>
      <c r="AL354" s="26"/>
      <c r="AM354" s="26"/>
      <c r="AN354" s="26"/>
      <c r="AO354" s="26"/>
      <c r="AP354" s="26"/>
    </row>
    <row r="355" spans="1:42" s="8" customFormat="1" x14ac:dyDescent="0.35">
      <c r="A355" s="44"/>
      <c r="B355" s="28"/>
      <c r="C355" s="155" t="str">
        <f>IF(F355=0,"",MAX($C$16:C354)+1)</f>
        <v/>
      </c>
      <c r="D355" s="46"/>
      <c r="E355" s="184"/>
      <c r="F355" s="185"/>
      <c r="G355" s="186"/>
      <c r="H355" s="185"/>
      <c r="I355" s="185"/>
      <c r="J355" s="185"/>
      <c r="K355" s="187" t="s">
        <v>369</v>
      </c>
      <c r="L355" s="185"/>
      <c r="M355" s="185"/>
      <c r="N355" s="167"/>
      <c r="O355" s="21"/>
      <c r="Q355" s="57" t="str">
        <f t="shared" ca="1" si="35"/>
        <v/>
      </c>
      <c r="S355" s="50" t="str">
        <f t="shared" si="36"/>
        <v>N</v>
      </c>
      <c r="T355" s="50">
        <f t="shared" ca="1" si="37"/>
        <v>0</v>
      </c>
      <c r="U355" s="50">
        <f>IF(C355="",0,IF(OR(D355=0,E355=0,F355=0,G355=0,H355=0,I355=0,K355=0,K355="",L355=0,M355=0,AND(OR(L355=Lists!$K$3,L355=Lists!$K$4),J355=0),AND(L355=Lists!$K$4,OR(M355=Lists!$M$5,M355=Lists!$M$6,M355=Lists!$M$7,M355=Lists!$M$8,M355=Lists!$M$10),N355=0)),1,0))</f>
        <v>0</v>
      </c>
      <c r="V355" s="50">
        <f>IF(AND(OR(M355=Lists!$M$9,L355&lt;&gt;Lists!$K$4),N355&lt;&gt;""),1,0)</f>
        <v>0</v>
      </c>
      <c r="W355" s="50">
        <f>IF(E355=0,0,IF(COUNTIF(Lists!$B$3:$B$203,E355)&gt;0,0,1))</f>
        <v>0</v>
      </c>
      <c r="X355" s="50">
        <f>IF(M355=Lists!$L$6,IF(COUNTIFS('Section 3'!$D$16:$D$25,F355,'Section 3'!$G$16:$G$25,M355)&gt;0,0,1),0)</f>
        <v>0</v>
      </c>
      <c r="Y355" s="50">
        <f>IF(M355=Lists!$L$8,IF(COUNTIFS('Section 3'!$D$16:$D$25,F355,'Section 3'!$G$16:$G$25,Lists!$J$5)&gt;0,0,1),IF(M355=Lists!$L$10,IF(COUNTIFS('Section 3'!$D$16:$D$25,F355,'Section 3'!$G$16:$G$25,Lists!$J$6)&gt;0,0,1),IF(M355=Lists!$L$5,IF(COUNTIFS('Section 3'!$D$16:$D$25,F355,'Section 3'!$G$16:$G$25,Lists!$J$3)&gt;0,0,1),0)))</f>
        <v>0</v>
      </c>
      <c r="Z355" s="50">
        <f t="shared" si="32"/>
        <v>0</v>
      </c>
      <c r="AA355" s="44">
        <f t="shared" si="33"/>
        <v>0</v>
      </c>
      <c r="AB355" s="44">
        <f t="shared" si="34"/>
        <v>0</v>
      </c>
      <c r="AC355" s="26"/>
      <c r="AD355" s="26"/>
      <c r="AE355" s="26"/>
      <c r="AF355" s="26"/>
      <c r="AG355" s="26"/>
      <c r="AH355" s="26"/>
      <c r="AI355" s="26"/>
      <c r="AJ355" s="26"/>
      <c r="AK355" s="26"/>
      <c r="AL355" s="26"/>
      <c r="AM355" s="26"/>
      <c r="AN355" s="26"/>
      <c r="AO355" s="26"/>
      <c r="AP355" s="26"/>
    </row>
    <row r="356" spans="1:42" s="8" customFormat="1" x14ac:dyDescent="0.35">
      <c r="A356" s="44"/>
      <c r="B356" s="28"/>
      <c r="C356" s="155" t="str">
        <f>IF(F356=0,"",MAX($C$16:C355)+1)</f>
        <v/>
      </c>
      <c r="D356" s="46"/>
      <c r="E356" s="184"/>
      <c r="F356" s="185"/>
      <c r="G356" s="186"/>
      <c r="H356" s="185"/>
      <c r="I356" s="185"/>
      <c r="J356" s="185"/>
      <c r="K356" s="187" t="s">
        <v>369</v>
      </c>
      <c r="L356" s="185"/>
      <c r="M356" s="185"/>
      <c r="N356" s="167"/>
      <c r="O356" s="21"/>
      <c r="Q356" s="57" t="str">
        <f t="shared" ca="1" si="35"/>
        <v/>
      </c>
      <c r="S356" s="50" t="str">
        <f t="shared" si="36"/>
        <v>N</v>
      </c>
      <c r="T356" s="50">
        <f t="shared" ca="1" si="37"/>
        <v>0</v>
      </c>
      <c r="U356" s="50">
        <f>IF(C356="",0,IF(OR(D356=0,E356=0,F356=0,G356=0,H356=0,I356=0,K356=0,K356="",L356=0,M356=0,AND(OR(L356=Lists!$K$3,L356=Lists!$K$4),J356=0),AND(L356=Lists!$K$4,OR(M356=Lists!$M$5,M356=Lists!$M$6,M356=Lists!$M$7,M356=Lists!$M$8,M356=Lists!$M$10),N356=0)),1,0))</f>
        <v>0</v>
      </c>
      <c r="V356" s="50">
        <f>IF(AND(OR(M356=Lists!$M$9,L356&lt;&gt;Lists!$K$4),N356&lt;&gt;""),1,0)</f>
        <v>0</v>
      </c>
      <c r="W356" s="50">
        <f>IF(E356=0,0,IF(COUNTIF(Lists!$B$3:$B$203,E356)&gt;0,0,1))</f>
        <v>0</v>
      </c>
      <c r="X356" s="50">
        <f>IF(M356=Lists!$L$6,IF(COUNTIFS('Section 3'!$D$16:$D$25,F356,'Section 3'!$G$16:$G$25,M356)&gt;0,0,1),0)</f>
        <v>0</v>
      </c>
      <c r="Y356" s="50">
        <f>IF(M356=Lists!$L$8,IF(COUNTIFS('Section 3'!$D$16:$D$25,F356,'Section 3'!$G$16:$G$25,Lists!$J$5)&gt;0,0,1),IF(M356=Lists!$L$10,IF(COUNTIFS('Section 3'!$D$16:$D$25,F356,'Section 3'!$G$16:$G$25,Lists!$J$6)&gt;0,0,1),IF(M356=Lists!$L$5,IF(COUNTIFS('Section 3'!$D$16:$D$25,F356,'Section 3'!$G$16:$G$25,Lists!$J$3)&gt;0,0,1),0)))</f>
        <v>0</v>
      </c>
      <c r="Z356" s="50">
        <f t="shared" si="32"/>
        <v>0</v>
      </c>
      <c r="AA356" s="44">
        <f t="shared" si="33"/>
        <v>0</v>
      </c>
      <c r="AB356" s="44">
        <f t="shared" si="34"/>
        <v>0</v>
      </c>
      <c r="AC356" s="26"/>
      <c r="AD356" s="26"/>
      <c r="AE356" s="26"/>
      <c r="AF356" s="26"/>
      <c r="AG356" s="26"/>
      <c r="AH356" s="26"/>
      <c r="AI356" s="26"/>
      <c r="AJ356" s="26"/>
      <c r="AK356" s="26"/>
      <c r="AL356" s="26"/>
      <c r="AM356" s="26"/>
      <c r="AN356" s="26"/>
      <c r="AO356" s="26"/>
      <c r="AP356" s="26"/>
    </row>
    <row r="357" spans="1:42" s="8" customFormat="1" x14ac:dyDescent="0.35">
      <c r="A357" s="44"/>
      <c r="B357" s="28"/>
      <c r="C357" s="155" t="str">
        <f>IF(F357=0,"",MAX($C$16:C356)+1)</f>
        <v/>
      </c>
      <c r="D357" s="46"/>
      <c r="E357" s="184"/>
      <c r="F357" s="185"/>
      <c r="G357" s="186"/>
      <c r="H357" s="185"/>
      <c r="I357" s="185"/>
      <c r="J357" s="185"/>
      <c r="K357" s="187" t="s">
        <v>369</v>
      </c>
      <c r="L357" s="185"/>
      <c r="M357" s="185"/>
      <c r="N357" s="167"/>
      <c r="O357" s="21"/>
      <c r="Q357" s="57" t="str">
        <f t="shared" ca="1" si="35"/>
        <v/>
      </c>
      <c r="S357" s="50" t="str">
        <f t="shared" si="36"/>
        <v>N</v>
      </c>
      <c r="T357" s="50">
        <f t="shared" ca="1" si="37"/>
        <v>0</v>
      </c>
      <c r="U357" s="50">
        <f>IF(C357="",0,IF(OR(D357=0,E357=0,F357=0,G357=0,H357=0,I357=0,K357=0,K357="",L357=0,M357=0,AND(OR(L357=Lists!$K$3,L357=Lists!$K$4),J357=0),AND(L357=Lists!$K$4,OR(M357=Lists!$M$5,M357=Lists!$M$6,M357=Lists!$M$7,M357=Lists!$M$8,M357=Lists!$M$10),N357=0)),1,0))</f>
        <v>0</v>
      </c>
      <c r="V357" s="50">
        <f>IF(AND(OR(M357=Lists!$M$9,L357&lt;&gt;Lists!$K$4),N357&lt;&gt;""),1,0)</f>
        <v>0</v>
      </c>
      <c r="W357" s="50">
        <f>IF(E357=0,0,IF(COUNTIF(Lists!$B$3:$B$203,E357)&gt;0,0,1))</f>
        <v>0</v>
      </c>
      <c r="X357" s="50">
        <f>IF(M357=Lists!$L$6,IF(COUNTIFS('Section 3'!$D$16:$D$25,F357,'Section 3'!$G$16:$G$25,M357)&gt;0,0,1),0)</f>
        <v>0</v>
      </c>
      <c r="Y357" s="50">
        <f>IF(M357=Lists!$L$8,IF(COUNTIFS('Section 3'!$D$16:$D$25,F357,'Section 3'!$G$16:$G$25,Lists!$J$5)&gt;0,0,1),IF(M357=Lists!$L$10,IF(COUNTIFS('Section 3'!$D$16:$D$25,F357,'Section 3'!$G$16:$G$25,Lists!$J$6)&gt;0,0,1),IF(M357=Lists!$L$5,IF(COUNTIFS('Section 3'!$D$16:$D$25,F357,'Section 3'!$G$16:$G$25,Lists!$J$3)&gt;0,0,1),0)))</f>
        <v>0</v>
      </c>
      <c r="Z357" s="50">
        <f t="shared" si="32"/>
        <v>0</v>
      </c>
      <c r="AA357" s="44">
        <f t="shared" si="33"/>
        <v>0</v>
      </c>
      <c r="AB357" s="44">
        <f t="shared" si="34"/>
        <v>0</v>
      </c>
      <c r="AC357" s="26"/>
      <c r="AD357" s="26"/>
      <c r="AE357" s="26"/>
      <c r="AF357" s="26"/>
      <c r="AG357" s="26"/>
      <c r="AH357" s="26"/>
      <c r="AI357" s="26"/>
      <c r="AJ357" s="26"/>
      <c r="AK357" s="26"/>
      <c r="AL357" s="26"/>
      <c r="AM357" s="26"/>
      <c r="AN357" s="26"/>
      <c r="AO357" s="26"/>
      <c r="AP357" s="26"/>
    </row>
    <row r="358" spans="1:42" s="8" customFormat="1" x14ac:dyDescent="0.35">
      <c r="A358" s="44"/>
      <c r="B358" s="28"/>
      <c r="C358" s="155" t="str">
        <f>IF(F358=0,"",MAX($C$16:C357)+1)</f>
        <v/>
      </c>
      <c r="D358" s="46"/>
      <c r="E358" s="184"/>
      <c r="F358" s="185"/>
      <c r="G358" s="186"/>
      <c r="H358" s="185"/>
      <c r="I358" s="185"/>
      <c r="J358" s="185"/>
      <c r="K358" s="187" t="s">
        <v>369</v>
      </c>
      <c r="L358" s="185"/>
      <c r="M358" s="185"/>
      <c r="N358" s="167"/>
      <c r="O358" s="21"/>
      <c r="Q358" s="57" t="str">
        <f t="shared" ca="1" si="35"/>
        <v/>
      </c>
      <c r="S358" s="50" t="str">
        <f t="shared" si="36"/>
        <v>N</v>
      </c>
      <c r="T358" s="50">
        <f t="shared" ca="1" si="37"/>
        <v>0</v>
      </c>
      <c r="U358" s="50">
        <f>IF(C358="",0,IF(OR(D358=0,E358=0,F358=0,G358=0,H358=0,I358=0,K358=0,K358="",L358=0,M358=0,AND(OR(L358=Lists!$K$3,L358=Lists!$K$4),J358=0),AND(L358=Lists!$K$4,OR(M358=Lists!$M$5,M358=Lists!$M$6,M358=Lists!$M$7,M358=Lists!$M$8,M358=Lists!$M$10),N358=0)),1,0))</f>
        <v>0</v>
      </c>
      <c r="V358" s="50">
        <f>IF(AND(OR(M358=Lists!$M$9,L358&lt;&gt;Lists!$K$4),N358&lt;&gt;""),1,0)</f>
        <v>0</v>
      </c>
      <c r="W358" s="50">
        <f>IF(E358=0,0,IF(COUNTIF(Lists!$B$3:$B$203,E358)&gt;0,0,1))</f>
        <v>0</v>
      </c>
      <c r="X358" s="50">
        <f>IF(M358=Lists!$L$6,IF(COUNTIFS('Section 3'!$D$16:$D$25,F358,'Section 3'!$G$16:$G$25,M358)&gt;0,0,1),0)</f>
        <v>0</v>
      </c>
      <c r="Y358" s="50">
        <f>IF(M358=Lists!$L$8,IF(COUNTIFS('Section 3'!$D$16:$D$25,F358,'Section 3'!$G$16:$G$25,Lists!$J$5)&gt;0,0,1),IF(M358=Lists!$L$10,IF(COUNTIFS('Section 3'!$D$16:$D$25,F358,'Section 3'!$G$16:$G$25,Lists!$J$6)&gt;0,0,1),IF(M358=Lists!$L$5,IF(COUNTIFS('Section 3'!$D$16:$D$25,F358,'Section 3'!$G$16:$G$25,Lists!$J$3)&gt;0,0,1),0)))</f>
        <v>0</v>
      </c>
      <c r="Z358" s="50">
        <f t="shared" si="32"/>
        <v>0</v>
      </c>
      <c r="AA358" s="44">
        <f t="shared" si="33"/>
        <v>0</v>
      </c>
      <c r="AB358" s="44">
        <f t="shared" si="34"/>
        <v>0</v>
      </c>
      <c r="AC358" s="26"/>
      <c r="AD358" s="26"/>
      <c r="AE358" s="26"/>
      <c r="AF358" s="26"/>
      <c r="AG358" s="26"/>
      <c r="AH358" s="26"/>
      <c r="AI358" s="26"/>
      <c r="AJ358" s="26"/>
      <c r="AK358" s="26"/>
      <c r="AL358" s="26"/>
      <c r="AM358" s="26"/>
      <c r="AN358" s="26"/>
      <c r="AO358" s="26"/>
      <c r="AP358" s="26"/>
    </row>
    <row r="359" spans="1:42" s="8" customFormat="1" x14ac:dyDescent="0.35">
      <c r="A359" s="44"/>
      <c r="B359" s="28"/>
      <c r="C359" s="155" t="str">
        <f>IF(F359=0,"",MAX($C$16:C358)+1)</f>
        <v/>
      </c>
      <c r="D359" s="46"/>
      <c r="E359" s="184"/>
      <c r="F359" s="185"/>
      <c r="G359" s="186"/>
      <c r="H359" s="185"/>
      <c r="I359" s="185"/>
      <c r="J359" s="185"/>
      <c r="K359" s="187" t="s">
        <v>369</v>
      </c>
      <c r="L359" s="185"/>
      <c r="M359" s="185"/>
      <c r="N359" s="167"/>
      <c r="O359" s="21"/>
      <c r="Q359" s="57" t="str">
        <f t="shared" ca="1" si="35"/>
        <v/>
      </c>
      <c r="S359" s="50" t="str">
        <f t="shared" si="36"/>
        <v>N</v>
      </c>
      <c r="T359" s="50">
        <f t="shared" ca="1" si="37"/>
        <v>0</v>
      </c>
      <c r="U359" s="50">
        <f>IF(C359="",0,IF(OR(D359=0,E359=0,F359=0,G359=0,H359=0,I359=0,K359=0,K359="",L359=0,M359=0,AND(OR(L359=Lists!$K$3,L359=Lists!$K$4),J359=0),AND(L359=Lists!$K$4,OR(M359=Lists!$M$5,M359=Lists!$M$6,M359=Lists!$M$7,M359=Lists!$M$8,M359=Lists!$M$10),N359=0)),1,0))</f>
        <v>0</v>
      </c>
      <c r="V359" s="50">
        <f>IF(AND(OR(M359=Lists!$M$9,L359&lt;&gt;Lists!$K$4),N359&lt;&gt;""),1,0)</f>
        <v>0</v>
      </c>
      <c r="W359" s="50">
        <f>IF(E359=0,0,IF(COUNTIF(Lists!$B$3:$B$203,E359)&gt;0,0,1))</f>
        <v>0</v>
      </c>
      <c r="X359" s="50">
        <f>IF(M359=Lists!$L$6,IF(COUNTIFS('Section 3'!$D$16:$D$25,F359,'Section 3'!$G$16:$G$25,M359)&gt;0,0,1),0)</f>
        <v>0</v>
      </c>
      <c r="Y359" s="50">
        <f>IF(M359=Lists!$L$8,IF(COUNTIFS('Section 3'!$D$16:$D$25,F359,'Section 3'!$G$16:$G$25,Lists!$J$5)&gt;0,0,1),IF(M359=Lists!$L$10,IF(COUNTIFS('Section 3'!$D$16:$D$25,F359,'Section 3'!$G$16:$G$25,Lists!$J$6)&gt;0,0,1),IF(M359=Lists!$L$5,IF(COUNTIFS('Section 3'!$D$16:$D$25,F359,'Section 3'!$G$16:$G$25,Lists!$J$3)&gt;0,0,1),0)))</f>
        <v>0</v>
      </c>
      <c r="Z359" s="50">
        <f t="shared" si="32"/>
        <v>0</v>
      </c>
      <c r="AA359" s="44">
        <f t="shared" si="33"/>
        <v>0</v>
      </c>
      <c r="AB359" s="44">
        <f t="shared" si="34"/>
        <v>0</v>
      </c>
      <c r="AC359" s="26"/>
      <c r="AD359" s="26"/>
      <c r="AE359" s="26"/>
      <c r="AF359" s="26"/>
      <c r="AG359" s="26"/>
      <c r="AH359" s="26"/>
      <c r="AI359" s="26"/>
      <c r="AJ359" s="26"/>
      <c r="AK359" s="26"/>
      <c r="AL359" s="26"/>
      <c r="AM359" s="26"/>
      <c r="AN359" s="26"/>
      <c r="AO359" s="26"/>
      <c r="AP359" s="26"/>
    </row>
    <row r="360" spans="1:42" s="8" customFormat="1" x14ac:dyDescent="0.35">
      <c r="A360" s="44"/>
      <c r="B360" s="28"/>
      <c r="C360" s="155" t="str">
        <f>IF(F360=0,"",MAX($C$16:C359)+1)</f>
        <v/>
      </c>
      <c r="D360" s="46"/>
      <c r="E360" s="184"/>
      <c r="F360" s="185"/>
      <c r="G360" s="186"/>
      <c r="H360" s="185"/>
      <c r="I360" s="185"/>
      <c r="J360" s="185"/>
      <c r="K360" s="187" t="s">
        <v>369</v>
      </c>
      <c r="L360" s="185"/>
      <c r="M360" s="185"/>
      <c r="N360" s="167"/>
      <c r="O360" s="21"/>
      <c r="Q360" s="57" t="str">
        <f t="shared" ca="1" si="35"/>
        <v/>
      </c>
      <c r="S360" s="50" t="str">
        <f t="shared" si="36"/>
        <v>N</v>
      </c>
      <c r="T360" s="50">
        <f t="shared" ca="1" si="37"/>
        <v>0</v>
      </c>
      <c r="U360" s="50">
        <f>IF(C360="",0,IF(OR(D360=0,E360=0,F360=0,G360=0,H360=0,I360=0,K360=0,K360="",L360=0,M360=0,AND(OR(L360=Lists!$K$3,L360=Lists!$K$4),J360=0),AND(L360=Lists!$K$4,OR(M360=Lists!$M$5,M360=Lists!$M$6,M360=Lists!$M$7,M360=Lists!$M$8,M360=Lists!$M$10),N360=0)),1,0))</f>
        <v>0</v>
      </c>
      <c r="V360" s="50">
        <f>IF(AND(OR(M360=Lists!$M$9,L360&lt;&gt;Lists!$K$4),N360&lt;&gt;""),1,0)</f>
        <v>0</v>
      </c>
      <c r="W360" s="50">
        <f>IF(E360=0,0,IF(COUNTIF(Lists!$B$3:$B$203,E360)&gt;0,0,1))</f>
        <v>0</v>
      </c>
      <c r="X360" s="50">
        <f>IF(M360=Lists!$L$6,IF(COUNTIFS('Section 3'!$D$16:$D$25,F360,'Section 3'!$G$16:$G$25,M360)&gt;0,0,1),0)</f>
        <v>0</v>
      </c>
      <c r="Y360" s="50">
        <f>IF(M360=Lists!$L$8,IF(COUNTIFS('Section 3'!$D$16:$D$25,F360,'Section 3'!$G$16:$G$25,Lists!$J$5)&gt;0,0,1),IF(M360=Lists!$L$10,IF(COUNTIFS('Section 3'!$D$16:$D$25,F360,'Section 3'!$G$16:$G$25,Lists!$J$6)&gt;0,0,1),IF(M360=Lists!$L$5,IF(COUNTIFS('Section 3'!$D$16:$D$25,F360,'Section 3'!$G$16:$G$25,Lists!$J$3)&gt;0,0,1),0)))</f>
        <v>0</v>
      </c>
      <c r="Z360" s="50">
        <f t="shared" si="32"/>
        <v>0</v>
      </c>
      <c r="AA360" s="44">
        <f t="shared" si="33"/>
        <v>0</v>
      </c>
      <c r="AB360" s="44">
        <f t="shared" si="34"/>
        <v>0</v>
      </c>
      <c r="AC360" s="26"/>
      <c r="AD360" s="26"/>
      <c r="AE360" s="26"/>
      <c r="AF360" s="26"/>
      <c r="AG360" s="26"/>
      <c r="AH360" s="26"/>
      <c r="AI360" s="26"/>
      <c r="AJ360" s="26"/>
      <c r="AK360" s="26"/>
      <c r="AL360" s="26"/>
      <c r="AM360" s="26"/>
      <c r="AN360" s="26"/>
      <c r="AO360" s="26"/>
      <c r="AP360" s="26"/>
    </row>
    <row r="361" spans="1:42" s="8" customFormat="1" x14ac:dyDescent="0.35">
      <c r="A361" s="44"/>
      <c r="B361" s="28"/>
      <c r="C361" s="155" t="str">
        <f>IF(F361=0,"",MAX($C$16:C360)+1)</f>
        <v/>
      </c>
      <c r="D361" s="46"/>
      <c r="E361" s="184"/>
      <c r="F361" s="185"/>
      <c r="G361" s="186"/>
      <c r="H361" s="185"/>
      <c r="I361" s="185"/>
      <c r="J361" s="185"/>
      <c r="K361" s="187" t="s">
        <v>369</v>
      </c>
      <c r="L361" s="185"/>
      <c r="M361" s="185"/>
      <c r="N361" s="167"/>
      <c r="O361" s="21"/>
      <c r="Q361" s="57" t="str">
        <f t="shared" ca="1" si="35"/>
        <v/>
      </c>
      <c r="S361" s="50" t="str">
        <f t="shared" si="36"/>
        <v>N</v>
      </c>
      <c r="T361" s="50">
        <f t="shared" ca="1" si="37"/>
        <v>0</v>
      </c>
      <c r="U361" s="50">
        <f>IF(C361="",0,IF(OR(D361=0,E361=0,F361=0,G361=0,H361=0,I361=0,K361=0,K361="",L361=0,M361=0,AND(OR(L361=Lists!$K$3,L361=Lists!$K$4),J361=0),AND(L361=Lists!$K$4,OR(M361=Lists!$M$5,M361=Lists!$M$6,M361=Lists!$M$7,M361=Lists!$M$8,M361=Lists!$M$10),N361=0)),1,0))</f>
        <v>0</v>
      </c>
      <c r="V361" s="50">
        <f>IF(AND(OR(M361=Lists!$M$9,L361&lt;&gt;Lists!$K$4),N361&lt;&gt;""),1,0)</f>
        <v>0</v>
      </c>
      <c r="W361" s="50">
        <f>IF(E361=0,0,IF(COUNTIF(Lists!$B$3:$B$203,E361)&gt;0,0,1))</f>
        <v>0</v>
      </c>
      <c r="X361" s="50">
        <f>IF(M361=Lists!$L$6,IF(COUNTIFS('Section 3'!$D$16:$D$25,F361,'Section 3'!$G$16:$G$25,M361)&gt;0,0,1),0)</f>
        <v>0</v>
      </c>
      <c r="Y361" s="50">
        <f>IF(M361=Lists!$L$8,IF(COUNTIFS('Section 3'!$D$16:$D$25,F361,'Section 3'!$G$16:$G$25,Lists!$J$5)&gt;0,0,1),IF(M361=Lists!$L$10,IF(COUNTIFS('Section 3'!$D$16:$D$25,F361,'Section 3'!$G$16:$G$25,Lists!$J$6)&gt;0,0,1),IF(M361=Lists!$L$5,IF(COUNTIFS('Section 3'!$D$16:$D$25,F361,'Section 3'!$G$16:$G$25,Lists!$J$3)&gt;0,0,1),0)))</f>
        <v>0</v>
      </c>
      <c r="Z361" s="50">
        <f t="shared" si="32"/>
        <v>0</v>
      </c>
      <c r="AA361" s="44">
        <f t="shared" si="33"/>
        <v>0</v>
      </c>
      <c r="AB361" s="44">
        <f t="shared" si="34"/>
        <v>0</v>
      </c>
      <c r="AC361" s="26"/>
      <c r="AD361" s="26"/>
      <c r="AE361" s="26"/>
      <c r="AF361" s="26"/>
      <c r="AG361" s="26"/>
      <c r="AH361" s="26"/>
      <c r="AI361" s="26"/>
      <c r="AJ361" s="26"/>
      <c r="AK361" s="26"/>
      <c r="AL361" s="26"/>
      <c r="AM361" s="26"/>
      <c r="AN361" s="26"/>
      <c r="AO361" s="26"/>
      <c r="AP361" s="26"/>
    </row>
    <row r="362" spans="1:42" s="8" customFormat="1" x14ac:dyDescent="0.35">
      <c r="A362" s="44"/>
      <c r="B362" s="28"/>
      <c r="C362" s="155" t="str">
        <f>IF(F362=0,"",MAX($C$16:C361)+1)</f>
        <v/>
      </c>
      <c r="D362" s="46"/>
      <c r="E362" s="184"/>
      <c r="F362" s="185"/>
      <c r="G362" s="186"/>
      <c r="H362" s="185"/>
      <c r="I362" s="185"/>
      <c r="J362" s="185"/>
      <c r="K362" s="187" t="s">
        <v>369</v>
      </c>
      <c r="L362" s="185"/>
      <c r="M362" s="185"/>
      <c r="N362" s="167"/>
      <c r="O362" s="21"/>
      <c r="Q362" s="57" t="str">
        <f t="shared" ca="1" si="35"/>
        <v/>
      </c>
      <c r="S362" s="50" t="str">
        <f t="shared" si="36"/>
        <v>N</v>
      </c>
      <c r="T362" s="50">
        <f t="shared" ca="1" si="37"/>
        <v>0</v>
      </c>
      <c r="U362" s="50">
        <f>IF(C362="",0,IF(OR(D362=0,E362=0,F362=0,G362=0,H362=0,I362=0,K362=0,K362="",L362=0,M362=0,AND(OR(L362=Lists!$K$3,L362=Lists!$K$4),J362=0),AND(L362=Lists!$K$4,OR(M362=Lists!$M$5,M362=Lists!$M$6,M362=Lists!$M$7,M362=Lists!$M$8,M362=Lists!$M$10),N362=0)),1,0))</f>
        <v>0</v>
      </c>
      <c r="V362" s="50">
        <f>IF(AND(OR(M362=Lists!$M$9,L362&lt;&gt;Lists!$K$4),N362&lt;&gt;""),1,0)</f>
        <v>0</v>
      </c>
      <c r="W362" s="50">
        <f>IF(E362=0,0,IF(COUNTIF(Lists!$B$3:$B$203,E362)&gt;0,0,1))</f>
        <v>0</v>
      </c>
      <c r="X362" s="50">
        <f>IF(M362=Lists!$L$6,IF(COUNTIFS('Section 3'!$D$16:$D$25,F362,'Section 3'!$G$16:$G$25,M362)&gt;0,0,1),0)</f>
        <v>0</v>
      </c>
      <c r="Y362" s="50">
        <f>IF(M362=Lists!$L$8,IF(COUNTIFS('Section 3'!$D$16:$D$25,F362,'Section 3'!$G$16:$G$25,Lists!$J$5)&gt;0,0,1),IF(M362=Lists!$L$10,IF(COUNTIFS('Section 3'!$D$16:$D$25,F362,'Section 3'!$G$16:$G$25,Lists!$J$6)&gt;0,0,1),IF(M362=Lists!$L$5,IF(COUNTIFS('Section 3'!$D$16:$D$25,F362,'Section 3'!$G$16:$G$25,Lists!$J$3)&gt;0,0,1),0)))</f>
        <v>0</v>
      </c>
      <c r="Z362" s="50">
        <f t="shared" si="32"/>
        <v>0</v>
      </c>
      <c r="AA362" s="44">
        <f t="shared" si="33"/>
        <v>0</v>
      </c>
      <c r="AB362" s="44">
        <f t="shared" si="34"/>
        <v>0</v>
      </c>
      <c r="AC362" s="26"/>
      <c r="AD362" s="26"/>
      <c r="AE362" s="26"/>
      <c r="AF362" s="26"/>
      <c r="AG362" s="26"/>
      <c r="AH362" s="26"/>
      <c r="AI362" s="26"/>
      <c r="AJ362" s="26"/>
      <c r="AK362" s="26"/>
      <c r="AL362" s="26"/>
      <c r="AM362" s="26"/>
      <c r="AN362" s="26"/>
      <c r="AO362" s="26"/>
      <c r="AP362" s="26"/>
    </row>
    <row r="363" spans="1:42" s="8" customFormat="1" x14ac:dyDescent="0.35">
      <c r="A363" s="44"/>
      <c r="B363" s="28"/>
      <c r="C363" s="155" t="str">
        <f>IF(F363=0,"",MAX($C$16:C362)+1)</f>
        <v/>
      </c>
      <c r="D363" s="46"/>
      <c r="E363" s="184"/>
      <c r="F363" s="185"/>
      <c r="G363" s="186"/>
      <c r="H363" s="185"/>
      <c r="I363" s="185"/>
      <c r="J363" s="185"/>
      <c r="K363" s="187" t="s">
        <v>369</v>
      </c>
      <c r="L363" s="185"/>
      <c r="M363" s="185"/>
      <c r="N363" s="167"/>
      <c r="O363" s="21"/>
      <c r="Q363" s="57" t="str">
        <f t="shared" ca="1" si="35"/>
        <v/>
      </c>
      <c r="S363" s="50" t="str">
        <f t="shared" si="36"/>
        <v>N</v>
      </c>
      <c r="T363" s="50">
        <f t="shared" ca="1" si="37"/>
        <v>0</v>
      </c>
      <c r="U363" s="50">
        <f>IF(C363="",0,IF(OR(D363=0,E363=0,F363=0,G363=0,H363=0,I363=0,K363=0,K363="",L363=0,M363=0,AND(OR(L363=Lists!$K$3,L363=Lists!$K$4),J363=0),AND(L363=Lists!$K$4,OR(M363=Lists!$M$5,M363=Lists!$M$6,M363=Lists!$M$7,M363=Lists!$M$8,M363=Lists!$M$10),N363=0)),1,0))</f>
        <v>0</v>
      </c>
      <c r="V363" s="50">
        <f>IF(AND(OR(M363=Lists!$M$9,L363&lt;&gt;Lists!$K$4),N363&lt;&gt;""),1,0)</f>
        <v>0</v>
      </c>
      <c r="W363" s="50">
        <f>IF(E363=0,0,IF(COUNTIF(Lists!$B$3:$B$203,E363)&gt;0,0,1))</f>
        <v>0</v>
      </c>
      <c r="X363" s="50">
        <f>IF(M363=Lists!$L$6,IF(COUNTIFS('Section 3'!$D$16:$D$25,F363,'Section 3'!$G$16:$G$25,M363)&gt;0,0,1),0)</f>
        <v>0</v>
      </c>
      <c r="Y363" s="50">
        <f>IF(M363=Lists!$L$8,IF(COUNTIFS('Section 3'!$D$16:$D$25,F363,'Section 3'!$G$16:$G$25,Lists!$J$5)&gt;0,0,1),IF(M363=Lists!$L$10,IF(COUNTIFS('Section 3'!$D$16:$D$25,F363,'Section 3'!$G$16:$G$25,Lists!$J$6)&gt;0,0,1),IF(M363=Lists!$L$5,IF(COUNTIFS('Section 3'!$D$16:$D$25,F363,'Section 3'!$G$16:$G$25,Lists!$J$3)&gt;0,0,1),0)))</f>
        <v>0</v>
      </c>
      <c r="Z363" s="50">
        <f t="shared" si="32"/>
        <v>0</v>
      </c>
      <c r="AA363" s="44">
        <f t="shared" si="33"/>
        <v>0</v>
      </c>
      <c r="AB363" s="44">
        <f t="shared" si="34"/>
        <v>0</v>
      </c>
      <c r="AC363" s="26"/>
      <c r="AD363" s="26"/>
      <c r="AE363" s="26"/>
      <c r="AF363" s="26"/>
      <c r="AG363" s="26"/>
      <c r="AH363" s="26"/>
      <c r="AI363" s="26"/>
      <c r="AJ363" s="26"/>
      <c r="AK363" s="26"/>
      <c r="AL363" s="26"/>
      <c r="AM363" s="26"/>
      <c r="AN363" s="26"/>
      <c r="AO363" s="26"/>
      <c r="AP363" s="26"/>
    </row>
    <row r="364" spans="1:42" s="8" customFormat="1" x14ac:dyDescent="0.35">
      <c r="A364" s="44"/>
      <c r="B364" s="28"/>
      <c r="C364" s="155" t="str">
        <f>IF(F364=0,"",MAX($C$16:C363)+1)</f>
        <v/>
      </c>
      <c r="D364" s="46"/>
      <c r="E364" s="184"/>
      <c r="F364" s="185"/>
      <c r="G364" s="186"/>
      <c r="H364" s="185"/>
      <c r="I364" s="185"/>
      <c r="J364" s="185"/>
      <c r="K364" s="187" t="s">
        <v>369</v>
      </c>
      <c r="L364" s="185"/>
      <c r="M364" s="185"/>
      <c r="N364" s="167"/>
      <c r="O364" s="21"/>
      <c r="Q364" s="57" t="str">
        <f t="shared" ca="1" si="35"/>
        <v/>
      </c>
      <c r="S364" s="50" t="str">
        <f t="shared" si="36"/>
        <v>N</v>
      </c>
      <c r="T364" s="50">
        <f t="shared" ca="1" si="37"/>
        <v>0</v>
      </c>
      <c r="U364" s="50">
        <f>IF(C364="",0,IF(OR(D364=0,E364=0,F364=0,G364=0,H364=0,I364=0,K364=0,K364="",L364=0,M364=0,AND(OR(L364=Lists!$K$3,L364=Lists!$K$4),J364=0),AND(L364=Lists!$K$4,OR(M364=Lists!$M$5,M364=Lists!$M$6,M364=Lists!$M$7,M364=Lists!$M$8,M364=Lists!$M$10),N364=0)),1,0))</f>
        <v>0</v>
      </c>
      <c r="V364" s="50">
        <f>IF(AND(OR(M364=Lists!$M$9,L364&lt;&gt;Lists!$K$4),N364&lt;&gt;""),1,0)</f>
        <v>0</v>
      </c>
      <c r="W364" s="50">
        <f>IF(E364=0,0,IF(COUNTIF(Lists!$B$3:$B$203,E364)&gt;0,0,1))</f>
        <v>0</v>
      </c>
      <c r="X364" s="50">
        <f>IF(M364=Lists!$L$6,IF(COUNTIFS('Section 3'!$D$16:$D$25,F364,'Section 3'!$G$16:$G$25,M364)&gt;0,0,1),0)</f>
        <v>0</v>
      </c>
      <c r="Y364" s="50">
        <f>IF(M364=Lists!$L$8,IF(COUNTIFS('Section 3'!$D$16:$D$25,F364,'Section 3'!$G$16:$G$25,Lists!$J$5)&gt;0,0,1),IF(M364=Lists!$L$10,IF(COUNTIFS('Section 3'!$D$16:$D$25,F364,'Section 3'!$G$16:$G$25,Lists!$J$6)&gt;0,0,1),IF(M364=Lists!$L$5,IF(COUNTIFS('Section 3'!$D$16:$D$25,F364,'Section 3'!$G$16:$G$25,Lists!$J$3)&gt;0,0,1),0)))</f>
        <v>0</v>
      </c>
      <c r="Z364" s="50">
        <f t="shared" si="32"/>
        <v>0</v>
      </c>
      <c r="AA364" s="44">
        <f t="shared" si="33"/>
        <v>0</v>
      </c>
      <c r="AB364" s="44">
        <f t="shared" si="34"/>
        <v>0</v>
      </c>
      <c r="AC364" s="26"/>
      <c r="AD364" s="26"/>
      <c r="AE364" s="26"/>
      <c r="AF364" s="26"/>
      <c r="AG364" s="26"/>
      <c r="AH364" s="26"/>
      <c r="AI364" s="26"/>
      <c r="AJ364" s="26"/>
      <c r="AK364" s="26"/>
      <c r="AL364" s="26"/>
      <c r="AM364" s="26"/>
      <c r="AN364" s="26"/>
      <c r="AO364" s="26"/>
      <c r="AP364" s="26"/>
    </row>
    <row r="365" spans="1:42" s="8" customFormat="1" x14ac:dyDescent="0.35">
      <c r="A365" s="44"/>
      <c r="B365" s="28"/>
      <c r="C365" s="155" t="str">
        <f>IF(F365=0,"",MAX($C$16:C364)+1)</f>
        <v/>
      </c>
      <c r="D365" s="46"/>
      <c r="E365" s="184"/>
      <c r="F365" s="185"/>
      <c r="G365" s="186"/>
      <c r="H365" s="185"/>
      <c r="I365" s="185"/>
      <c r="J365" s="185"/>
      <c r="K365" s="187" t="s">
        <v>369</v>
      </c>
      <c r="L365" s="185"/>
      <c r="M365" s="185"/>
      <c r="N365" s="167"/>
      <c r="O365" s="21"/>
      <c r="Q365" s="57" t="str">
        <f t="shared" ca="1" si="35"/>
        <v/>
      </c>
      <c r="S365" s="50" t="str">
        <f t="shared" si="36"/>
        <v>N</v>
      </c>
      <c r="T365" s="50">
        <f t="shared" ca="1" si="37"/>
        <v>0</v>
      </c>
      <c r="U365" s="50">
        <f>IF(C365="",0,IF(OR(D365=0,E365=0,F365=0,G365=0,H365=0,I365=0,K365=0,K365="",L365=0,M365=0,AND(OR(L365=Lists!$K$3,L365=Lists!$K$4),J365=0),AND(L365=Lists!$K$4,OR(M365=Lists!$M$5,M365=Lists!$M$6,M365=Lists!$M$7,M365=Lists!$M$8,M365=Lists!$M$10),N365=0)),1,0))</f>
        <v>0</v>
      </c>
      <c r="V365" s="50">
        <f>IF(AND(OR(M365=Lists!$M$9,L365&lt;&gt;Lists!$K$4),N365&lt;&gt;""),1,0)</f>
        <v>0</v>
      </c>
      <c r="W365" s="50">
        <f>IF(E365=0,0,IF(COUNTIF(Lists!$B$3:$B$203,E365)&gt;0,0,1))</f>
        <v>0</v>
      </c>
      <c r="X365" s="50">
        <f>IF(M365=Lists!$L$6,IF(COUNTIFS('Section 3'!$D$16:$D$25,F365,'Section 3'!$G$16:$G$25,M365)&gt;0,0,1),0)</f>
        <v>0</v>
      </c>
      <c r="Y365" s="50">
        <f>IF(M365=Lists!$L$8,IF(COUNTIFS('Section 3'!$D$16:$D$25,F365,'Section 3'!$G$16:$G$25,Lists!$J$5)&gt;0,0,1),IF(M365=Lists!$L$10,IF(COUNTIFS('Section 3'!$D$16:$D$25,F365,'Section 3'!$G$16:$G$25,Lists!$J$6)&gt;0,0,1),IF(M365=Lists!$L$5,IF(COUNTIFS('Section 3'!$D$16:$D$25,F365,'Section 3'!$G$16:$G$25,Lists!$J$3)&gt;0,0,1),0)))</f>
        <v>0</v>
      </c>
      <c r="Z365" s="50">
        <f t="shared" si="32"/>
        <v>0</v>
      </c>
      <c r="AA365" s="44">
        <f t="shared" si="33"/>
        <v>0</v>
      </c>
      <c r="AB365" s="44">
        <f t="shared" si="34"/>
        <v>0</v>
      </c>
      <c r="AC365" s="26"/>
      <c r="AD365" s="26"/>
      <c r="AE365" s="26"/>
      <c r="AF365" s="26"/>
      <c r="AG365" s="26"/>
      <c r="AH365" s="26"/>
      <c r="AI365" s="26"/>
      <c r="AJ365" s="26"/>
      <c r="AK365" s="26"/>
      <c r="AL365" s="26"/>
      <c r="AM365" s="26"/>
      <c r="AN365" s="26"/>
      <c r="AO365" s="26"/>
      <c r="AP365" s="26"/>
    </row>
    <row r="366" spans="1:42" s="8" customFormat="1" x14ac:dyDescent="0.35">
      <c r="A366" s="44"/>
      <c r="B366" s="28"/>
      <c r="C366" s="155" t="str">
        <f>IF(F366=0,"",MAX($C$16:C365)+1)</f>
        <v/>
      </c>
      <c r="D366" s="46"/>
      <c r="E366" s="184"/>
      <c r="F366" s="185"/>
      <c r="G366" s="186"/>
      <c r="H366" s="185"/>
      <c r="I366" s="185"/>
      <c r="J366" s="185"/>
      <c r="K366" s="187" t="s">
        <v>369</v>
      </c>
      <c r="L366" s="185"/>
      <c r="M366" s="185"/>
      <c r="N366" s="167"/>
      <c r="O366" s="21"/>
      <c r="Q366" s="57" t="str">
        <f t="shared" ca="1" si="35"/>
        <v/>
      </c>
      <c r="S366" s="50" t="str">
        <f t="shared" si="36"/>
        <v>N</v>
      </c>
      <c r="T366" s="50">
        <f t="shared" ca="1" si="37"/>
        <v>0</v>
      </c>
      <c r="U366" s="50">
        <f>IF(C366="",0,IF(OR(D366=0,E366=0,F366=0,G366=0,H366=0,I366=0,K366=0,K366="",L366=0,M366=0,AND(OR(L366=Lists!$K$3,L366=Lists!$K$4),J366=0),AND(L366=Lists!$K$4,OR(M366=Lists!$M$5,M366=Lists!$M$6,M366=Lists!$M$7,M366=Lists!$M$8,M366=Lists!$M$10),N366=0)),1,0))</f>
        <v>0</v>
      </c>
      <c r="V366" s="50">
        <f>IF(AND(OR(M366=Lists!$M$9,L366&lt;&gt;Lists!$K$4),N366&lt;&gt;""),1,0)</f>
        <v>0</v>
      </c>
      <c r="W366" s="50">
        <f>IF(E366=0,0,IF(COUNTIF(Lists!$B$3:$B$203,E366)&gt;0,0,1))</f>
        <v>0</v>
      </c>
      <c r="X366" s="50">
        <f>IF(M366=Lists!$L$6,IF(COUNTIFS('Section 3'!$D$16:$D$25,F366,'Section 3'!$G$16:$G$25,M366)&gt;0,0,1),0)</f>
        <v>0</v>
      </c>
      <c r="Y366" s="50">
        <f>IF(M366=Lists!$L$8,IF(COUNTIFS('Section 3'!$D$16:$D$25,F366,'Section 3'!$G$16:$G$25,Lists!$J$5)&gt;0,0,1),IF(M366=Lists!$L$10,IF(COUNTIFS('Section 3'!$D$16:$D$25,F366,'Section 3'!$G$16:$G$25,Lists!$J$6)&gt;0,0,1),IF(M366=Lists!$L$5,IF(COUNTIFS('Section 3'!$D$16:$D$25,F366,'Section 3'!$G$16:$G$25,Lists!$J$3)&gt;0,0,1),0)))</f>
        <v>0</v>
      </c>
      <c r="Z366" s="50">
        <f t="shared" si="32"/>
        <v>0</v>
      </c>
      <c r="AA366" s="44">
        <f t="shared" si="33"/>
        <v>0</v>
      </c>
      <c r="AB366" s="44">
        <f t="shared" si="34"/>
        <v>0</v>
      </c>
      <c r="AC366" s="26"/>
      <c r="AD366" s="26"/>
      <c r="AE366" s="26"/>
      <c r="AF366" s="26"/>
      <c r="AG366" s="26"/>
      <c r="AH366" s="26"/>
      <c r="AI366" s="26"/>
      <c r="AJ366" s="26"/>
      <c r="AK366" s="26"/>
      <c r="AL366" s="26"/>
      <c r="AM366" s="26"/>
      <c r="AN366" s="26"/>
      <c r="AO366" s="26"/>
      <c r="AP366" s="26"/>
    </row>
    <row r="367" spans="1:42" s="8" customFormat="1" x14ac:dyDescent="0.35">
      <c r="A367" s="44"/>
      <c r="B367" s="28"/>
      <c r="C367" s="155" t="str">
        <f>IF(F367=0,"",MAX($C$16:C366)+1)</f>
        <v/>
      </c>
      <c r="D367" s="46"/>
      <c r="E367" s="184"/>
      <c r="F367" s="185"/>
      <c r="G367" s="186"/>
      <c r="H367" s="185"/>
      <c r="I367" s="185"/>
      <c r="J367" s="185"/>
      <c r="K367" s="187" t="s">
        <v>369</v>
      </c>
      <c r="L367" s="185"/>
      <c r="M367" s="185"/>
      <c r="N367" s="167"/>
      <c r="O367" s="21"/>
      <c r="Q367" s="57" t="str">
        <f t="shared" ca="1" si="35"/>
        <v/>
      </c>
      <c r="S367" s="50" t="str">
        <f t="shared" si="36"/>
        <v>N</v>
      </c>
      <c r="T367" s="50">
        <f t="shared" ca="1" si="37"/>
        <v>0</v>
      </c>
      <c r="U367" s="50">
        <f>IF(C367="",0,IF(OR(D367=0,E367=0,F367=0,G367=0,H367=0,I367=0,K367=0,K367="",L367=0,M367=0,AND(OR(L367=Lists!$K$3,L367=Lists!$K$4),J367=0),AND(L367=Lists!$K$4,OR(M367=Lists!$M$5,M367=Lists!$M$6,M367=Lists!$M$7,M367=Lists!$M$8,M367=Lists!$M$10),N367=0)),1,0))</f>
        <v>0</v>
      </c>
      <c r="V367" s="50">
        <f>IF(AND(OR(M367=Lists!$M$9,L367&lt;&gt;Lists!$K$4),N367&lt;&gt;""),1,0)</f>
        <v>0</v>
      </c>
      <c r="W367" s="50">
        <f>IF(E367=0,0,IF(COUNTIF(Lists!$B$3:$B$203,E367)&gt;0,0,1))</f>
        <v>0</v>
      </c>
      <c r="X367" s="50">
        <f>IF(M367=Lists!$L$6,IF(COUNTIFS('Section 3'!$D$16:$D$25,F367,'Section 3'!$G$16:$G$25,M367)&gt;0,0,1),0)</f>
        <v>0</v>
      </c>
      <c r="Y367" s="50">
        <f>IF(M367=Lists!$L$8,IF(COUNTIFS('Section 3'!$D$16:$D$25,F367,'Section 3'!$G$16:$G$25,Lists!$J$5)&gt;0,0,1),IF(M367=Lists!$L$10,IF(COUNTIFS('Section 3'!$D$16:$D$25,F367,'Section 3'!$G$16:$G$25,Lists!$J$6)&gt;0,0,1),IF(M367=Lists!$L$5,IF(COUNTIFS('Section 3'!$D$16:$D$25,F367,'Section 3'!$G$16:$G$25,Lists!$J$3)&gt;0,0,1),0)))</f>
        <v>0</v>
      </c>
      <c r="Z367" s="50">
        <f t="shared" si="32"/>
        <v>0</v>
      </c>
      <c r="AA367" s="44">
        <f t="shared" si="33"/>
        <v>0</v>
      </c>
      <c r="AB367" s="44">
        <f t="shared" si="34"/>
        <v>0</v>
      </c>
      <c r="AC367" s="26"/>
      <c r="AD367" s="26"/>
      <c r="AE367" s="26"/>
      <c r="AF367" s="26"/>
      <c r="AG367" s="26"/>
      <c r="AH367" s="26"/>
      <c r="AI367" s="26"/>
      <c r="AJ367" s="26"/>
      <c r="AK367" s="26"/>
      <c r="AL367" s="26"/>
      <c r="AM367" s="26"/>
      <c r="AN367" s="26"/>
      <c r="AO367" s="26"/>
      <c r="AP367" s="26"/>
    </row>
    <row r="368" spans="1:42" s="8" customFormat="1" x14ac:dyDescent="0.35">
      <c r="A368" s="44"/>
      <c r="B368" s="28"/>
      <c r="C368" s="155" t="str">
        <f>IF(F368=0,"",MAX($C$16:C367)+1)</f>
        <v/>
      </c>
      <c r="D368" s="46"/>
      <c r="E368" s="184"/>
      <c r="F368" s="185"/>
      <c r="G368" s="186"/>
      <c r="H368" s="185"/>
      <c r="I368" s="185"/>
      <c r="J368" s="185"/>
      <c r="K368" s="187" t="s">
        <v>369</v>
      </c>
      <c r="L368" s="185"/>
      <c r="M368" s="185"/>
      <c r="N368" s="167"/>
      <c r="O368" s="21"/>
      <c r="Q368" s="57" t="str">
        <f t="shared" ca="1" si="35"/>
        <v/>
      </c>
      <c r="S368" s="50" t="str">
        <f t="shared" si="36"/>
        <v>N</v>
      </c>
      <c r="T368" s="50">
        <f t="shared" ca="1" si="37"/>
        <v>0</v>
      </c>
      <c r="U368" s="50">
        <f>IF(C368="",0,IF(OR(D368=0,E368=0,F368=0,G368=0,H368=0,I368=0,K368=0,K368="",L368=0,M368=0,AND(OR(L368=Lists!$K$3,L368=Lists!$K$4),J368=0),AND(L368=Lists!$K$4,OR(M368=Lists!$M$5,M368=Lists!$M$6,M368=Lists!$M$7,M368=Lists!$M$8,M368=Lists!$M$10),N368=0)),1,0))</f>
        <v>0</v>
      </c>
      <c r="V368" s="50">
        <f>IF(AND(OR(M368=Lists!$M$9,L368&lt;&gt;Lists!$K$4),N368&lt;&gt;""),1,0)</f>
        <v>0</v>
      </c>
      <c r="W368" s="50">
        <f>IF(E368=0,0,IF(COUNTIF(Lists!$B$3:$B$203,E368)&gt;0,0,1))</f>
        <v>0</v>
      </c>
      <c r="X368" s="50">
        <f>IF(M368=Lists!$L$6,IF(COUNTIFS('Section 3'!$D$16:$D$25,F368,'Section 3'!$G$16:$G$25,M368)&gt;0,0,1),0)</f>
        <v>0</v>
      </c>
      <c r="Y368" s="50">
        <f>IF(M368=Lists!$L$8,IF(COUNTIFS('Section 3'!$D$16:$D$25,F368,'Section 3'!$G$16:$G$25,Lists!$J$5)&gt;0,0,1),IF(M368=Lists!$L$10,IF(COUNTIFS('Section 3'!$D$16:$D$25,F368,'Section 3'!$G$16:$G$25,Lists!$J$6)&gt;0,0,1),IF(M368=Lists!$L$5,IF(COUNTIFS('Section 3'!$D$16:$D$25,F368,'Section 3'!$G$16:$G$25,Lists!$J$3)&gt;0,0,1),0)))</f>
        <v>0</v>
      </c>
      <c r="Z368" s="50">
        <f t="shared" si="32"/>
        <v>0</v>
      </c>
      <c r="AA368" s="44">
        <f t="shared" si="33"/>
        <v>0</v>
      </c>
      <c r="AB368" s="44">
        <f t="shared" si="34"/>
        <v>0</v>
      </c>
      <c r="AC368" s="26"/>
      <c r="AD368" s="26"/>
      <c r="AE368" s="26"/>
      <c r="AF368" s="26"/>
      <c r="AG368" s="26"/>
      <c r="AH368" s="26"/>
      <c r="AI368" s="26"/>
      <c r="AJ368" s="26"/>
      <c r="AK368" s="26"/>
      <c r="AL368" s="26"/>
      <c r="AM368" s="26"/>
      <c r="AN368" s="26"/>
      <c r="AO368" s="26"/>
      <c r="AP368" s="26"/>
    </row>
    <row r="369" spans="1:42" s="8" customFormat="1" x14ac:dyDescent="0.35">
      <c r="A369" s="44"/>
      <c r="B369" s="28"/>
      <c r="C369" s="155" t="str">
        <f>IF(F369=0,"",MAX($C$16:C368)+1)</f>
        <v/>
      </c>
      <c r="D369" s="46"/>
      <c r="E369" s="184"/>
      <c r="F369" s="185"/>
      <c r="G369" s="186"/>
      <c r="H369" s="185"/>
      <c r="I369" s="185"/>
      <c r="J369" s="185"/>
      <c r="K369" s="187" t="s">
        <v>369</v>
      </c>
      <c r="L369" s="185"/>
      <c r="M369" s="185"/>
      <c r="N369" s="167"/>
      <c r="O369" s="21"/>
      <c r="Q369" s="57" t="str">
        <f t="shared" ca="1" si="35"/>
        <v/>
      </c>
      <c r="S369" s="50" t="str">
        <f t="shared" si="36"/>
        <v>N</v>
      </c>
      <c r="T369" s="50">
        <f t="shared" ca="1" si="37"/>
        <v>0</v>
      </c>
      <c r="U369" s="50">
        <f>IF(C369="",0,IF(OR(D369=0,E369=0,F369=0,G369=0,H369=0,I369=0,K369=0,K369="",L369=0,M369=0,AND(OR(L369=Lists!$K$3,L369=Lists!$K$4),J369=0),AND(L369=Lists!$K$4,OR(M369=Lists!$M$5,M369=Lists!$M$6,M369=Lists!$M$7,M369=Lists!$M$8,M369=Lists!$M$10),N369=0)),1,0))</f>
        <v>0</v>
      </c>
      <c r="V369" s="50">
        <f>IF(AND(OR(M369=Lists!$M$9,L369&lt;&gt;Lists!$K$4),N369&lt;&gt;""),1,0)</f>
        <v>0</v>
      </c>
      <c r="W369" s="50">
        <f>IF(E369=0,0,IF(COUNTIF(Lists!$B$3:$B$203,E369)&gt;0,0,1))</f>
        <v>0</v>
      </c>
      <c r="X369" s="50">
        <f>IF(M369=Lists!$L$6,IF(COUNTIFS('Section 3'!$D$16:$D$25,F369,'Section 3'!$G$16:$G$25,M369)&gt;0,0,1),0)</f>
        <v>0</v>
      </c>
      <c r="Y369" s="50">
        <f>IF(M369=Lists!$L$8,IF(COUNTIFS('Section 3'!$D$16:$D$25,F369,'Section 3'!$G$16:$G$25,Lists!$J$5)&gt;0,0,1),IF(M369=Lists!$L$10,IF(COUNTIFS('Section 3'!$D$16:$D$25,F369,'Section 3'!$G$16:$G$25,Lists!$J$6)&gt;0,0,1),IF(M369=Lists!$L$5,IF(COUNTIFS('Section 3'!$D$16:$D$25,F369,'Section 3'!$G$16:$G$25,Lists!$J$3)&gt;0,0,1),0)))</f>
        <v>0</v>
      </c>
      <c r="Z369" s="50">
        <f t="shared" si="32"/>
        <v>0</v>
      </c>
      <c r="AA369" s="44">
        <f t="shared" si="33"/>
        <v>0</v>
      </c>
      <c r="AB369" s="44">
        <f t="shared" si="34"/>
        <v>0</v>
      </c>
      <c r="AC369" s="26"/>
      <c r="AD369" s="26"/>
      <c r="AE369" s="26"/>
      <c r="AF369" s="26"/>
      <c r="AG369" s="26"/>
      <c r="AH369" s="26"/>
      <c r="AI369" s="26"/>
      <c r="AJ369" s="26"/>
      <c r="AK369" s="26"/>
      <c r="AL369" s="26"/>
      <c r="AM369" s="26"/>
      <c r="AN369" s="26"/>
      <c r="AO369" s="26"/>
      <c r="AP369" s="26"/>
    </row>
    <row r="370" spans="1:42" s="8" customFormat="1" x14ac:dyDescent="0.35">
      <c r="A370" s="44"/>
      <c r="B370" s="28"/>
      <c r="C370" s="155" t="str">
        <f>IF(F370=0,"",MAX($C$16:C369)+1)</f>
        <v/>
      </c>
      <c r="D370" s="46"/>
      <c r="E370" s="184"/>
      <c r="F370" s="185"/>
      <c r="G370" s="186"/>
      <c r="H370" s="185"/>
      <c r="I370" s="185"/>
      <c r="J370" s="185"/>
      <c r="K370" s="187" t="s">
        <v>369</v>
      </c>
      <c r="L370" s="185"/>
      <c r="M370" s="185"/>
      <c r="N370" s="167"/>
      <c r="O370" s="21"/>
      <c r="Q370" s="57" t="str">
        <f t="shared" ca="1" si="35"/>
        <v/>
      </c>
      <c r="S370" s="50" t="str">
        <f t="shared" si="36"/>
        <v>N</v>
      </c>
      <c r="T370" s="50">
        <f t="shared" ca="1" si="37"/>
        <v>0</v>
      </c>
      <c r="U370" s="50">
        <f>IF(C370="",0,IF(OR(D370=0,E370=0,F370=0,G370=0,H370=0,I370=0,K370=0,K370="",L370=0,M370=0,AND(OR(L370=Lists!$K$3,L370=Lists!$K$4),J370=0),AND(L370=Lists!$K$4,OR(M370=Lists!$M$5,M370=Lists!$M$6,M370=Lists!$M$7,M370=Lists!$M$8,M370=Lists!$M$10),N370=0)),1,0))</f>
        <v>0</v>
      </c>
      <c r="V370" s="50">
        <f>IF(AND(OR(M370=Lists!$M$9,L370&lt;&gt;Lists!$K$4),N370&lt;&gt;""),1,0)</f>
        <v>0</v>
      </c>
      <c r="W370" s="50">
        <f>IF(E370=0,0,IF(COUNTIF(Lists!$B$3:$B$203,E370)&gt;0,0,1))</f>
        <v>0</v>
      </c>
      <c r="X370" s="50">
        <f>IF(M370=Lists!$L$6,IF(COUNTIFS('Section 3'!$D$16:$D$25,F370,'Section 3'!$G$16:$G$25,M370)&gt;0,0,1),0)</f>
        <v>0</v>
      </c>
      <c r="Y370" s="50">
        <f>IF(M370=Lists!$L$8,IF(COUNTIFS('Section 3'!$D$16:$D$25,F370,'Section 3'!$G$16:$G$25,Lists!$J$5)&gt;0,0,1),IF(M370=Lists!$L$10,IF(COUNTIFS('Section 3'!$D$16:$D$25,F370,'Section 3'!$G$16:$G$25,Lists!$J$6)&gt;0,0,1),IF(M370=Lists!$L$5,IF(COUNTIFS('Section 3'!$D$16:$D$25,F370,'Section 3'!$G$16:$G$25,Lists!$J$3)&gt;0,0,1),0)))</f>
        <v>0</v>
      </c>
      <c r="Z370" s="50">
        <f t="shared" si="32"/>
        <v>0</v>
      </c>
      <c r="AA370" s="44">
        <f t="shared" si="33"/>
        <v>0</v>
      </c>
      <c r="AB370" s="44">
        <f t="shared" si="34"/>
        <v>0</v>
      </c>
      <c r="AC370" s="26"/>
      <c r="AD370" s="26"/>
      <c r="AE370" s="26"/>
      <c r="AF370" s="26"/>
      <c r="AG370" s="26"/>
      <c r="AH370" s="26"/>
      <c r="AI370" s="26"/>
      <c r="AJ370" s="26"/>
      <c r="AK370" s="26"/>
      <c r="AL370" s="26"/>
      <c r="AM370" s="26"/>
      <c r="AN370" s="26"/>
      <c r="AO370" s="26"/>
      <c r="AP370" s="26"/>
    </row>
    <row r="371" spans="1:42" s="8" customFormat="1" x14ac:dyDescent="0.35">
      <c r="A371" s="44"/>
      <c r="B371" s="28"/>
      <c r="C371" s="155" t="str">
        <f>IF(F371=0,"",MAX($C$16:C370)+1)</f>
        <v/>
      </c>
      <c r="D371" s="46"/>
      <c r="E371" s="184"/>
      <c r="F371" s="185"/>
      <c r="G371" s="186"/>
      <c r="H371" s="185"/>
      <c r="I371" s="185"/>
      <c r="J371" s="185"/>
      <c r="K371" s="187" t="s">
        <v>369</v>
      </c>
      <c r="L371" s="185"/>
      <c r="M371" s="185"/>
      <c r="N371" s="167"/>
      <c r="O371" s="21"/>
      <c r="Q371" s="57" t="str">
        <f t="shared" ca="1" si="35"/>
        <v/>
      </c>
      <c r="S371" s="50" t="str">
        <f t="shared" si="36"/>
        <v>N</v>
      </c>
      <c r="T371" s="50">
        <f t="shared" ca="1" si="37"/>
        <v>0</v>
      </c>
      <c r="U371" s="50">
        <f>IF(C371="",0,IF(OR(D371=0,E371=0,F371=0,G371=0,H371=0,I371=0,K371=0,K371="",L371=0,M371=0,AND(OR(L371=Lists!$K$3,L371=Lists!$K$4),J371=0),AND(L371=Lists!$K$4,OR(M371=Lists!$M$5,M371=Lists!$M$6,M371=Lists!$M$7,M371=Lists!$M$8,M371=Lists!$M$10),N371=0)),1,0))</f>
        <v>0</v>
      </c>
      <c r="V371" s="50">
        <f>IF(AND(OR(M371=Lists!$M$9,L371&lt;&gt;Lists!$K$4),N371&lt;&gt;""),1,0)</f>
        <v>0</v>
      </c>
      <c r="W371" s="50">
        <f>IF(E371=0,0,IF(COUNTIF(Lists!$B$3:$B$203,E371)&gt;0,0,1))</f>
        <v>0</v>
      </c>
      <c r="X371" s="50">
        <f>IF(M371=Lists!$L$6,IF(COUNTIFS('Section 3'!$D$16:$D$25,F371,'Section 3'!$G$16:$G$25,M371)&gt;0,0,1),0)</f>
        <v>0</v>
      </c>
      <c r="Y371" s="50">
        <f>IF(M371=Lists!$L$8,IF(COUNTIFS('Section 3'!$D$16:$D$25,F371,'Section 3'!$G$16:$G$25,Lists!$J$5)&gt;0,0,1),IF(M371=Lists!$L$10,IF(COUNTIFS('Section 3'!$D$16:$D$25,F371,'Section 3'!$G$16:$G$25,Lists!$J$6)&gt;0,0,1),IF(M371=Lists!$L$5,IF(COUNTIFS('Section 3'!$D$16:$D$25,F371,'Section 3'!$G$16:$G$25,Lists!$J$3)&gt;0,0,1),0)))</f>
        <v>0</v>
      </c>
      <c r="Z371" s="50">
        <f t="shared" si="32"/>
        <v>0</v>
      </c>
      <c r="AA371" s="44">
        <f t="shared" si="33"/>
        <v>0</v>
      </c>
      <c r="AB371" s="44">
        <f t="shared" si="34"/>
        <v>0</v>
      </c>
      <c r="AC371" s="26"/>
      <c r="AD371" s="26"/>
      <c r="AE371" s="26"/>
      <c r="AF371" s="26"/>
      <c r="AG371" s="26"/>
      <c r="AH371" s="26"/>
      <c r="AI371" s="26"/>
      <c r="AJ371" s="26"/>
      <c r="AK371" s="26"/>
      <c r="AL371" s="26"/>
      <c r="AM371" s="26"/>
      <c r="AN371" s="26"/>
      <c r="AO371" s="26"/>
      <c r="AP371" s="26"/>
    </row>
    <row r="372" spans="1:42" s="8" customFormat="1" x14ac:dyDescent="0.35">
      <c r="A372" s="44"/>
      <c r="B372" s="28"/>
      <c r="C372" s="155" t="str">
        <f>IF(F372=0,"",MAX($C$16:C371)+1)</f>
        <v/>
      </c>
      <c r="D372" s="46"/>
      <c r="E372" s="184"/>
      <c r="F372" s="185"/>
      <c r="G372" s="186"/>
      <c r="H372" s="185"/>
      <c r="I372" s="185"/>
      <c r="J372" s="185"/>
      <c r="K372" s="187" t="s">
        <v>369</v>
      </c>
      <c r="L372" s="185"/>
      <c r="M372" s="185"/>
      <c r="N372" s="167"/>
      <c r="O372" s="21"/>
      <c r="Q372" s="57" t="str">
        <f t="shared" ca="1" si="35"/>
        <v/>
      </c>
      <c r="S372" s="50" t="str">
        <f t="shared" si="36"/>
        <v>N</v>
      </c>
      <c r="T372" s="50">
        <f t="shared" ca="1" si="37"/>
        <v>0</v>
      </c>
      <c r="U372" s="50">
        <f>IF(C372="",0,IF(OR(D372=0,E372=0,F372=0,G372=0,H372=0,I372=0,K372=0,K372="",L372=0,M372=0,AND(OR(L372=Lists!$K$3,L372=Lists!$K$4),J372=0),AND(L372=Lists!$K$4,OR(M372=Lists!$M$5,M372=Lists!$M$6,M372=Lists!$M$7,M372=Lists!$M$8,M372=Lists!$M$10),N372=0)),1,0))</f>
        <v>0</v>
      </c>
      <c r="V372" s="50">
        <f>IF(AND(OR(M372=Lists!$M$9,L372&lt;&gt;Lists!$K$4),N372&lt;&gt;""),1,0)</f>
        <v>0</v>
      </c>
      <c r="W372" s="50">
        <f>IF(E372=0,0,IF(COUNTIF(Lists!$B$3:$B$203,E372)&gt;0,0,1))</f>
        <v>0</v>
      </c>
      <c r="X372" s="50">
        <f>IF(M372=Lists!$L$6,IF(COUNTIFS('Section 3'!$D$16:$D$25,F372,'Section 3'!$G$16:$G$25,M372)&gt;0,0,1),0)</f>
        <v>0</v>
      </c>
      <c r="Y372" s="50">
        <f>IF(M372=Lists!$L$8,IF(COUNTIFS('Section 3'!$D$16:$D$25,F372,'Section 3'!$G$16:$G$25,Lists!$J$5)&gt;0,0,1),IF(M372=Lists!$L$10,IF(COUNTIFS('Section 3'!$D$16:$D$25,F372,'Section 3'!$G$16:$G$25,Lists!$J$6)&gt;0,0,1),IF(M372=Lists!$L$5,IF(COUNTIFS('Section 3'!$D$16:$D$25,F372,'Section 3'!$G$16:$G$25,Lists!$J$3)&gt;0,0,1),0)))</f>
        <v>0</v>
      </c>
      <c r="Z372" s="50">
        <f t="shared" si="32"/>
        <v>0</v>
      </c>
      <c r="AA372" s="44">
        <f t="shared" si="33"/>
        <v>0</v>
      </c>
      <c r="AB372" s="44">
        <f t="shared" si="34"/>
        <v>0</v>
      </c>
      <c r="AC372" s="26"/>
      <c r="AD372" s="26"/>
      <c r="AE372" s="26"/>
      <c r="AF372" s="26"/>
      <c r="AG372" s="26"/>
      <c r="AH372" s="26"/>
      <c r="AI372" s="26"/>
      <c r="AJ372" s="26"/>
      <c r="AK372" s="26"/>
      <c r="AL372" s="26"/>
      <c r="AM372" s="26"/>
      <c r="AN372" s="26"/>
      <c r="AO372" s="26"/>
      <c r="AP372" s="26"/>
    </row>
    <row r="373" spans="1:42" s="8" customFormat="1" x14ac:dyDescent="0.35">
      <c r="A373" s="44"/>
      <c r="B373" s="28"/>
      <c r="C373" s="155" t="str">
        <f>IF(F373=0,"",MAX($C$16:C372)+1)</f>
        <v/>
      </c>
      <c r="D373" s="46"/>
      <c r="E373" s="184"/>
      <c r="F373" s="185"/>
      <c r="G373" s="186"/>
      <c r="H373" s="185"/>
      <c r="I373" s="185"/>
      <c r="J373" s="185"/>
      <c r="K373" s="187" t="s">
        <v>369</v>
      </c>
      <c r="L373" s="185"/>
      <c r="M373" s="185"/>
      <c r="N373" s="167"/>
      <c r="O373" s="21"/>
      <c r="Q373" s="57" t="str">
        <f t="shared" ca="1" si="35"/>
        <v/>
      </c>
      <c r="S373" s="50" t="str">
        <f t="shared" si="36"/>
        <v>N</v>
      </c>
      <c r="T373" s="50">
        <f t="shared" ca="1" si="37"/>
        <v>0</v>
      </c>
      <c r="U373" s="50">
        <f>IF(C373="",0,IF(OR(D373=0,E373=0,F373=0,G373=0,H373=0,I373=0,K373=0,K373="",L373=0,M373=0,AND(OR(L373=Lists!$K$3,L373=Lists!$K$4),J373=0),AND(L373=Lists!$K$4,OR(M373=Lists!$M$5,M373=Lists!$M$6,M373=Lists!$M$7,M373=Lists!$M$8,M373=Lists!$M$10),N373=0)),1,0))</f>
        <v>0</v>
      </c>
      <c r="V373" s="50">
        <f>IF(AND(OR(M373=Lists!$M$9,L373&lt;&gt;Lists!$K$4),N373&lt;&gt;""),1,0)</f>
        <v>0</v>
      </c>
      <c r="W373" s="50">
        <f>IF(E373=0,0,IF(COUNTIF(Lists!$B$3:$B$203,E373)&gt;0,0,1))</f>
        <v>0</v>
      </c>
      <c r="X373" s="50">
        <f>IF(M373=Lists!$L$6,IF(COUNTIFS('Section 3'!$D$16:$D$25,F373,'Section 3'!$G$16:$G$25,M373)&gt;0,0,1),0)</f>
        <v>0</v>
      </c>
      <c r="Y373" s="50">
        <f>IF(M373=Lists!$L$8,IF(COUNTIFS('Section 3'!$D$16:$D$25,F373,'Section 3'!$G$16:$G$25,Lists!$J$5)&gt;0,0,1),IF(M373=Lists!$L$10,IF(COUNTIFS('Section 3'!$D$16:$D$25,F373,'Section 3'!$G$16:$G$25,Lists!$J$6)&gt;0,0,1),IF(M373=Lists!$L$5,IF(COUNTIFS('Section 3'!$D$16:$D$25,F373,'Section 3'!$G$16:$G$25,Lists!$J$3)&gt;0,0,1),0)))</f>
        <v>0</v>
      </c>
      <c r="Z373" s="50">
        <f t="shared" si="32"/>
        <v>0</v>
      </c>
      <c r="AA373" s="44">
        <f t="shared" si="33"/>
        <v>0</v>
      </c>
      <c r="AB373" s="44">
        <f t="shared" si="34"/>
        <v>0</v>
      </c>
      <c r="AC373" s="26"/>
      <c r="AD373" s="26"/>
      <c r="AE373" s="26"/>
      <c r="AF373" s="26"/>
      <c r="AG373" s="26"/>
      <c r="AH373" s="26"/>
      <c r="AI373" s="26"/>
      <c r="AJ373" s="26"/>
      <c r="AK373" s="26"/>
      <c r="AL373" s="26"/>
      <c r="AM373" s="26"/>
      <c r="AN373" s="26"/>
      <c r="AO373" s="26"/>
      <c r="AP373" s="26"/>
    </row>
    <row r="374" spans="1:42" s="8" customFormat="1" x14ac:dyDescent="0.35">
      <c r="A374" s="44"/>
      <c r="B374" s="28"/>
      <c r="C374" s="155" t="str">
        <f>IF(F374=0,"",MAX($C$16:C373)+1)</f>
        <v/>
      </c>
      <c r="D374" s="46"/>
      <c r="E374" s="184"/>
      <c r="F374" s="185"/>
      <c r="G374" s="186"/>
      <c r="H374" s="185"/>
      <c r="I374" s="185"/>
      <c r="J374" s="185"/>
      <c r="K374" s="187" t="s">
        <v>369</v>
      </c>
      <c r="L374" s="185"/>
      <c r="M374" s="185"/>
      <c r="N374" s="167"/>
      <c r="O374" s="21"/>
      <c r="Q374" s="57" t="str">
        <f t="shared" ca="1" si="35"/>
        <v/>
      </c>
      <c r="S374" s="50" t="str">
        <f t="shared" si="36"/>
        <v>N</v>
      </c>
      <c r="T374" s="50">
        <f t="shared" ca="1" si="37"/>
        <v>0</v>
      </c>
      <c r="U374" s="50">
        <f>IF(C374="",0,IF(OR(D374=0,E374=0,F374=0,G374=0,H374=0,I374=0,K374=0,K374="",L374=0,M374=0,AND(OR(L374=Lists!$K$3,L374=Lists!$K$4),J374=0),AND(L374=Lists!$K$4,OR(M374=Lists!$M$5,M374=Lists!$M$6,M374=Lists!$M$7,M374=Lists!$M$8,M374=Lists!$M$10),N374=0)),1,0))</f>
        <v>0</v>
      </c>
      <c r="V374" s="50">
        <f>IF(AND(OR(M374=Lists!$M$9,L374&lt;&gt;Lists!$K$4),N374&lt;&gt;""),1,0)</f>
        <v>0</v>
      </c>
      <c r="W374" s="50">
        <f>IF(E374=0,0,IF(COUNTIF(Lists!$B$3:$B$203,E374)&gt;0,0,1))</f>
        <v>0</v>
      </c>
      <c r="X374" s="50">
        <f>IF(M374=Lists!$L$6,IF(COUNTIFS('Section 3'!$D$16:$D$25,F374,'Section 3'!$G$16:$G$25,M374)&gt;0,0,1),0)</f>
        <v>0</v>
      </c>
      <c r="Y374" s="50">
        <f>IF(M374=Lists!$L$8,IF(COUNTIFS('Section 3'!$D$16:$D$25,F374,'Section 3'!$G$16:$G$25,Lists!$J$5)&gt;0,0,1),IF(M374=Lists!$L$10,IF(COUNTIFS('Section 3'!$D$16:$D$25,F374,'Section 3'!$G$16:$G$25,Lists!$J$6)&gt;0,0,1),IF(M374=Lists!$L$5,IF(COUNTIFS('Section 3'!$D$16:$D$25,F374,'Section 3'!$G$16:$G$25,Lists!$J$3)&gt;0,0,1),0)))</f>
        <v>0</v>
      </c>
      <c r="Z374" s="50">
        <f t="shared" si="32"/>
        <v>0</v>
      </c>
      <c r="AA374" s="44">
        <f t="shared" si="33"/>
        <v>0</v>
      </c>
      <c r="AB374" s="44">
        <f t="shared" si="34"/>
        <v>0</v>
      </c>
      <c r="AC374" s="26"/>
      <c r="AD374" s="26"/>
      <c r="AE374" s="26"/>
      <c r="AF374" s="26"/>
      <c r="AG374" s="26"/>
      <c r="AH374" s="26"/>
      <c r="AI374" s="26"/>
      <c r="AJ374" s="26"/>
      <c r="AK374" s="26"/>
      <c r="AL374" s="26"/>
      <c r="AM374" s="26"/>
      <c r="AN374" s="26"/>
      <c r="AO374" s="26"/>
      <c r="AP374" s="26"/>
    </row>
    <row r="375" spans="1:42" s="8" customFormat="1" x14ac:dyDescent="0.35">
      <c r="A375" s="44"/>
      <c r="B375" s="28"/>
      <c r="C375" s="155" t="str">
        <f>IF(F375=0,"",MAX($C$16:C374)+1)</f>
        <v/>
      </c>
      <c r="D375" s="46"/>
      <c r="E375" s="184"/>
      <c r="F375" s="185"/>
      <c r="G375" s="186"/>
      <c r="H375" s="185"/>
      <c r="I375" s="185"/>
      <c r="J375" s="185"/>
      <c r="K375" s="187" t="s">
        <v>369</v>
      </c>
      <c r="L375" s="185"/>
      <c r="M375" s="185"/>
      <c r="N375" s="167"/>
      <c r="O375" s="21"/>
      <c r="Q375" s="57" t="str">
        <f t="shared" ca="1" si="35"/>
        <v/>
      </c>
      <c r="S375" s="50" t="str">
        <f t="shared" si="36"/>
        <v>N</v>
      </c>
      <c r="T375" s="50">
        <f t="shared" ca="1" si="37"/>
        <v>0</v>
      </c>
      <c r="U375" s="50">
        <f>IF(C375="",0,IF(OR(D375=0,E375=0,F375=0,G375=0,H375=0,I375=0,K375=0,K375="",L375=0,M375=0,AND(OR(L375=Lists!$K$3,L375=Lists!$K$4),J375=0),AND(L375=Lists!$K$4,OR(M375=Lists!$M$5,M375=Lists!$M$6,M375=Lists!$M$7,M375=Lists!$M$8,M375=Lists!$M$10),N375=0)),1,0))</f>
        <v>0</v>
      </c>
      <c r="V375" s="50">
        <f>IF(AND(OR(M375=Lists!$M$9,L375&lt;&gt;Lists!$K$4),N375&lt;&gt;""),1,0)</f>
        <v>0</v>
      </c>
      <c r="W375" s="50">
        <f>IF(E375=0,0,IF(COUNTIF(Lists!$B$3:$B$203,E375)&gt;0,0,1))</f>
        <v>0</v>
      </c>
      <c r="X375" s="50">
        <f>IF(M375=Lists!$L$6,IF(COUNTIFS('Section 3'!$D$16:$D$25,F375,'Section 3'!$G$16:$G$25,M375)&gt;0,0,1),0)</f>
        <v>0</v>
      </c>
      <c r="Y375" s="50">
        <f>IF(M375=Lists!$L$8,IF(COUNTIFS('Section 3'!$D$16:$D$25,F375,'Section 3'!$G$16:$G$25,Lists!$J$5)&gt;0,0,1),IF(M375=Lists!$L$10,IF(COUNTIFS('Section 3'!$D$16:$D$25,F375,'Section 3'!$G$16:$G$25,Lists!$J$6)&gt;0,0,1),IF(M375=Lists!$L$5,IF(COUNTIFS('Section 3'!$D$16:$D$25,F375,'Section 3'!$G$16:$G$25,Lists!$J$3)&gt;0,0,1),0)))</f>
        <v>0</v>
      </c>
      <c r="Z375" s="50">
        <f t="shared" si="32"/>
        <v>0</v>
      </c>
      <c r="AA375" s="44">
        <f t="shared" si="33"/>
        <v>0</v>
      </c>
      <c r="AB375" s="44">
        <f t="shared" si="34"/>
        <v>0</v>
      </c>
      <c r="AC375" s="26"/>
      <c r="AD375" s="26"/>
      <c r="AE375" s="26"/>
      <c r="AF375" s="26"/>
      <c r="AG375" s="26"/>
      <c r="AH375" s="26"/>
      <c r="AI375" s="26"/>
      <c r="AJ375" s="26"/>
      <c r="AK375" s="26"/>
      <c r="AL375" s="26"/>
      <c r="AM375" s="26"/>
      <c r="AN375" s="26"/>
      <c r="AO375" s="26"/>
      <c r="AP375" s="26"/>
    </row>
    <row r="376" spans="1:42" s="8" customFormat="1" x14ac:dyDescent="0.35">
      <c r="A376" s="44"/>
      <c r="B376" s="28"/>
      <c r="C376" s="155" t="str">
        <f>IF(F376=0,"",MAX($C$16:C375)+1)</f>
        <v/>
      </c>
      <c r="D376" s="46"/>
      <c r="E376" s="184"/>
      <c r="F376" s="185"/>
      <c r="G376" s="186"/>
      <c r="H376" s="185"/>
      <c r="I376" s="185"/>
      <c r="J376" s="185"/>
      <c r="K376" s="187" t="s">
        <v>369</v>
      </c>
      <c r="L376" s="185"/>
      <c r="M376" s="185"/>
      <c r="N376" s="167"/>
      <c r="O376" s="21"/>
      <c r="Q376" s="57" t="str">
        <f t="shared" ca="1" si="35"/>
        <v/>
      </c>
      <c r="S376" s="50" t="str">
        <f t="shared" si="36"/>
        <v>N</v>
      </c>
      <c r="T376" s="50">
        <f t="shared" ca="1" si="37"/>
        <v>0</v>
      </c>
      <c r="U376" s="50">
        <f>IF(C376="",0,IF(OR(D376=0,E376=0,F376=0,G376=0,H376=0,I376=0,K376=0,K376="",L376=0,M376=0,AND(OR(L376=Lists!$K$3,L376=Lists!$K$4),J376=0),AND(L376=Lists!$K$4,OR(M376=Lists!$M$5,M376=Lists!$M$6,M376=Lists!$M$7,M376=Lists!$M$8,M376=Lists!$M$10),N376=0)),1,0))</f>
        <v>0</v>
      </c>
      <c r="V376" s="50">
        <f>IF(AND(OR(M376=Lists!$M$9,L376&lt;&gt;Lists!$K$4),N376&lt;&gt;""),1,0)</f>
        <v>0</v>
      </c>
      <c r="W376" s="50">
        <f>IF(E376=0,0,IF(COUNTIF(Lists!$B$3:$B$203,E376)&gt;0,0,1))</f>
        <v>0</v>
      </c>
      <c r="X376" s="50">
        <f>IF(M376=Lists!$L$6,IF(COUNTIFS('Section 3'!$D$16:$D$25,F376,'Section 3'!$G$16:$G$25,M376)&gt;0,0,1),0)</f>
        <v>0</v>
      </c>
      <c r="Y376" s="50">
        <f>IF(M376=Lists!$L$8,IF(COUNTIFS('Section 3'!$D$16:$D$25,F376,'Section 3'!$G$16:$G$25,Lists!$J$5)&gt;0,0,1),IF(M376=Lists!$L$10,IF(COUNTIFS('Section 3'!$D$16:$D$25,F376,'Section 3'!$G$16:$G$25,Lists!$J$6)&gt;0,0,1),IF(M376=Lists!$L$5,IF(COUNTIFS('Section 3'!$D$16:$D$25,F376,'Section 3'!$G$16:$G$25,Lists!$J$3)&gt;0,0,1),0)))</f>
        <v>0</v>
      </c>
      <c r="Z376" s="50">
        <f t="shared" si="32"/>
        <v>0</v>
      </c>
      <c r="AA376" s="44">
        <f t="shared" si="33"/>
        <v>0</v>
      </c>
      <c r="AB376" s="44">
        <f t="shared" si="34"/>
        <v>0</v>
      </c>
      <c r="AC376" s="26"/>
      <c r="AD376" s="26"/>
      <c r="AE376" s="26"/>
      <c r="AF376" s="26"/>
      <c r="AG376" s="26"/>
      <c r="AH376" s="26"/>
      <c r="AI376" s="26"/>
      <c r="AJ376" s="26"/>
      <c r="AK376" s="26"/>
      <c r="AL376" s="26"/>
      <c r="AM376" s="26"/>
      <c r="AN376" s="26"/>
      <c r="AO376" s="26"/>
      <c r="AP376" s="26"/>
    </row>
    <row r="377" spans="1:42" s="8" customFormat="1" x14ac:dyDescent="0.35">
      <c r="A377" s="44"/>
      <c r="B377" s="28"/>
      <c r="C377" s="155" t="str">
        <f>IF(F377=0,"",MAX($C$16:C376)+1)</f>
        <v/>
      </c>
      <c r="D377" s="46"/>
      <c r="E377" s="184"/>
      <c r="F377" s="185"/>
      <c r="G377" s="186"/>
      <c r="H377" s="185"/>
      <c r="I377" s="185"/>
      <c r="J377" s="185"/>
      <c r="K377" s="187" t="s">
        <v>369</v>
      </c>
      <c r="L377" s="185"/>
      <c r="M377" s="185"/>
      <c r="N377" s="167"/>
      <c r="O377" s="21"/>
      <c r="Q377" s="57" t="str">
        <f t="shared" ca="1" si="35"/>
        <v/>
      </c>
      <c r="S377" s="50" t="str">
        <f t="shared" si="36"/>
        <v>N</v>
      </c>
      <c r="T377" s="50">
        <f t="shared" ca="1" si="37"/>
        <v>0</v>
      </c>
      <c r="U377" s="50">
        <f>IF(C377="",0,IF(OR(D377=0,E377=0,F377=0,G377=0,H377=0,I377=0,K377=0,K377="",L377=0,M377=0,AND(OR(L377=Lists!$K$3,L377=Lists!$K$4),J377=0),AND(L377=Lists!$K$4,OR(M377=Lists!$M$5,M377=Lists!$M$6,M377=Lists!$M$7,M377=Lists!$M$8,M377=Lists!$M$10),N377=0)),1,0))</f>
        <v>0</v>
      </c>
      <c r="V377" s="50">
        <f>IF(AND(OR(M377=Lists!$M$9,L377&lt;&gt;Lists!$K$4),N377&lt;&gt;""),1,0)</f>
        <v>0</v>
      </c>
      <c r="W377" s="50">
        <f>IF(E377=0,0,IF(COUNTIF(Lists!$B$3:$B$203,E377)&gt;0,0,1))</f>
        <v>0</v>
      </c>
      <c r="X377" s="50">
        <f>IF(M377=Lists!$L$6,IF(COUNTIFS('Section 3'!$D$16:$D$25,F377,'Section 3'!$G$16:$G$25,M377)&gt;0,0,1),0)</f>
        <v>0</v>
      </c>
      <c r="Y377" s="50">
        <f>IF(M377=Lists!$L$8,IF(COUNTIFS('Section 3'!$D$16:$D$25,F377,'Section 3'!$G$16:$G$25,Lists!$J$5)&gt;0,0,1),IF(M377=Lists!$L$10,IF(COUNTIFS('Section 3'!$D$16:$D$25,F377,'Section 3'!$G$16:$G$25,Lists!$J$6)&gt;0,0,1),IF(M377=Lists!$L$5,IF(COUNTIFS('Section 3'!$D$16:$D$25,F377,'Section 3'!$G$16:$G$25,Lists!$J$3)&gt;0,0,1),0)))</f>
        <v>0</v>
      </c>
      <c r="Z377" s="50">
        <f t="shared" si="32"/>
        <v>0</v>
      </c>
      <c r="AA377" s="44">
        <f t="shared" si="33"/>
        <v>0</v>
      </c>
      <c r="AB377" s="44">
        <f t="shared" si="34"/>
        <v>0</v>
      </c>
      <c r="AC377" s="26"/>
      <c r="AD377" s="26"/>
      <c r="AE377" s="26"/>
      <c r="AF377" s="26"/>
      <c r="AG377" s="26"/>
      <c r="AH377" s="26"/>
      <c r="AI377" s="26"/>
      <c r="AJ377" s="26"/>
      <c r="AK377" s="26"/>
      <c r="AL377" s="26"/>
      <c r="AM377" s="26"/>
      <c r="AN377" s="26"/>
      <c r="AO377" s="26"/>
      <c r="AP377" s="26"/>
    </row>
    <row r="378" spans="1:42" s="8" customFormat="1" x14ac:dyDescent="0.35">
      <c r="A378" s="44"/>
      <c r="B378" s="28"/>
      <c r="C378" s="155" t="str">
        <f>IF(F378=0,"",MAX($C$16:C377)+1)</f>
        <v/>
      </c>
      <c r="D378" s="46"/>
      <c r="E378" s="184"/>
      <c r="F378" s="185"/>
      <c r="G378" s="186"/>
      <c r="H378" s="185"/>
      <c r="I378" s="185"/>
      <c r="J378" s="185"/>
      <c r="K378" s="187" t="s">
        <v>369</v>
      </c>
      <c r="L378" s="185"/>
      <c r="M378" s="185"/>
      <c r="N378" s="167"/>
      <c r="O378" s="21"/>
      <c r="Q378" s="57" t="str">
        <f t="shared" ca="1" si="35"/>
        <v/>
      </c>
      <c r="S378" s="50" t="str">
        <f t="shared" si="36"/>
        <v>N</v>
      </c>
      <c r="T378" s="50">
        <f t="shared" ca="1" si="37"/>
        <v>0</v>
      </c>
      <c r="U378" s="50">
        <f>IF(C378="",0,IF(OR(D378=0,E378=0,F378=0,G378=0,H378=0,I378=0,K378=0,K378="",L378=0,M378=0,AND(OR(L378=Lists!$K$3,L378=Lists!$K$4),J378=0),AND(L378=Lists!$K$4,OR(M378=Lists!$M$5,M378=Lists!$M$6,M378=Lists!$M$7,M378=Lists!$M$8,M378=Lists!$M$10),N378=0)),1,0))</f>
        <v>0</v>
      </c>
      <c r="V378" s="50">
        <f>IF(AND(OR(M378=Lists!$M$9,L378&lt;&gt;Lists!$K$4),N378&lt;&gt;""),1,0)</f>
        <v>0</v>
      </c>
      <c r="W378" s="50">
        <f>IF(E378=0,0,IF(COUNTIF(Lists!$B$3:$B$203,E378)&gt;0,0,1))</f>
        <v>0</v>
      </c>
      <c r="X378" s="50">
        <f>IF(M378=Lists!$L$6,IF(COUNTIFS('Section 3'!$D$16:$D$25,F378,'Section 3'!$G$16:$G$25,M378)&gt;0,0,1),0)</f>
        <v>0</v>
      </c>
      <c r="Y378" s="50">
        <f>IF(M378=Lists!$L$8,IF(COUNTIFS('Section 3'!$D$16:$D$25,F378,'Section 3'!$G$16:$G$25,Lists!$J$5)&gt;0,0,1),IF(M378=Lists!$L$10,IF(COUNTIFS('Section 3'!$D$16:$D$25,F378,'Section 3'!$G$16:$G$25,Lists!$J$6)&gt;0,0,1),IF(M378=Lists!$L$5,IF(COUNTIFS('Section 3'!$D$16:$D$25,F378,'Section 3'!$G$16:$G$25,Lists!$J$3)&gt;0,0,1),0)))</f>
        <v>0</v>
      </c>
      <c r="Z378" s="50">
        <f t="shared" si="32"/>
        <v>0</v>
      </c>
      <c r="AA378" s="44">
        <f t="shared" si="33"/>
        <v>0</v>
      </c>
      <c r="AB378" s="44">
        <f t="shared" si="34"/>
        <v>0</v>
      </c>
      <c r="AC378" s="26"/>
      <c r="AD378" s="26"/>
      <c r="AE378" s="26"/>
      <c r="AF378" s="26"/>
      <c r="AG378" s="26"/>
      <c r="AH378" s="26"/>
      <c r="AI378" s="26"/>
      <c r="AJ378" s="26"/>
      <c r="AK378" s="26"/>
      <c r="AL378" s="26"/>
      <c r="AM378" s="26"/>
      <c r="AN378" s="26"/>
      <c r="AO378" s="26"/>
      <c r="AP378" s="26"/>
    </row>
    <row r="379" spans="1:42" s="8" customFormat="1" x14ac:dyDescent="0.35">
      <c r="A379" s="44"/>
      <c r="B379" s="28"/>
      <c r="C379" s="155" t="str">
        <f>IF(F379=0,"",MAX($C$16:C378)+1)</f>
        <v/>
      </c>
      <c r="D379" s="46"/>
      <c r="E379" s="184"/>
      <c r="F379" s="185"/>
      <c r="G379" s="186"/>
      <c r="H379" s="185"/>
      <c r="I379" s="185"/>
      <c r="J379" s="185"/>
      <c r="K379" s="187" t="s">
        <v>369</v>
      </c>
      <c r="L379" s="185"/>
      <c r="M379" s="185"/>
      <c r="N379" s="167"/>
      <c r="O379" s="21"/>
      <c r="Q379" s="57" t="str">
        <f t="shared" ca="1" si="35"/>
        <v/>
      </c>
      <c r="S379" s="50" t="str">
        <f t="shared" si="36"/>
        <v>N</v>
      </c>
      <c r="T379" s="50">
        <f t="shared" ca="1" si="37"/>
        <v>0</v>
      </c>
      <c r="U379" s="50">
        <f>IF(C379="",0,IF(OR(D379=0,E379=0,F379=0,G379=0,H379=0,I379=0,K379=0,K379="",L379=0,M379=0,AND(OR(L379=Lists!$K$3,L379=Lists!$K$4),J379=0),AND(L379=Lists!$K$4,OR(M379=Lists!$M$5,M379=Lists!$M$6,M379=Lists!$M$7,M379=Lists!$M$8,M379=Lists!$M$10),N379=0)),1,0))</f>
        <v>0</v>
      </c>
      <c r="V379" s="50">
        <f>IF(AND(OR(M379=Lists!$M$9,L379&lt;&gt;Lists!$K$4),N379&lt;&gt;""),1,0)</f>
        <v>0</v>
      </c>
      <c r="W379" s="50">
        <f>IF(E379=0,0,IF(COUNTIF(Lists!$B$3:$B$203,E379)&gt;0,0,1))</f>
        <v>0</v>
      </c>
      <c r="X379" s="50">
        <f>IF(M379=Lists!$L$6,IF(COUNTIFS('Section 3'!$D$16:$D$25,F379,'Section 3'!$G$16:$G$25,M379)&gt;0,0,1),0)</f>
        <v>0</v>
      </c>
      <c r="Y379" s="50">
        <f>IF(M379=Lists!$L$8,IF(COUNTIFS('Section 3'!$D$16:$D$25,F379,'Section 3'!$G$16:$G$25,Lists!$J$5)&gt;0,0,1),IF(M379=Lists!$L$10,IF(COUNTIFS('Section 3'!$D$16:$D$25,F379,'Section 3'!$G$16:$G$25,Lists!$J$6)&gt;0,0,1),IF(M379=Lists!$L$5,IF(COUNTIFS('Section 3'!$D$16:$D$25,F379,'Section 3'!$G$16:$G$25,Lists!$J$3)&gt;0,0,1),0)))</f>
        <v>0</v>
      </c>
      <c r="Z379" s="50">
        <f t="shared" si="32"/>
        <v>0</v>
      </c>
      <c r="AA379" s="44">
        <f t="shared" si="33"/>
        <v>0</v>
      </c>
      <c r="AB379" s="44">
        <f t="shared" si="34"/>
        <v>0</v>
      </c>
      <c r="AC379" s="26"/>
      <c r="AD379" s="26"/>
      <c r="AE379" s="26"/>
      <c r="AF379" s="26"/>
      <c r="AG379" s="26"/>
      <c r="AH379" s="26"/>
      <c r="AI379" s="26"/>
      <c r="AJ379" s="26"/>
      <c r="AK379" s="26"/>
      <c r="AL379" s="26"/>
      <c r="AM379" s="26"/>
      <c r="AN379" s="26"/>
      <c r="AO379" s="26"/>
      <c r="AP379" s="26"/>
    </row>
    <row r="380" spans="1:42" s="8" customFormat="1" x14ac:dyDescent="0.35">
      <c r="A380" s="44"/>
      <c r="B380" s="28"/>
      <c r="C380" s="155" t="str">
        <f>IF(F380=0,"",MAX($C$16:C379)+1)</f>
        <v/>
      </c>
      <c r="D380" s="46"/>
      <c r="E380" s="184"/>
      <c r="F380" s="185"/>
      <c r="G380" s="186"/>
      <c r="H380" s="185"/>
      <c r="I380" s="185"/>
      <c r="J380" s="185"/>
      <c r="K380" s="187" t="s">
        <v>369</v>
      </c>
      <c r="L380" s="185"/>
      <c r="M380" s="185"/>
      <c r="N380" s="167"/>
      <c r="O380" s="21"/>
      <c r="Q380" s="57" t="str">
        <f t="shared" ca="1" si="35"/>
        <v/>
      </c>
      <c r="S380" s="50" t="str">
        <f t="shared" si="36"/>
        <v>N</v>
      </c>
      <c r="T380" s="50">
        <f t="shared" ca="1" si="37"/>
        <v>0</v>
      </c>
      <c r="U380" s="50">
        <f>IF(C380="",0,IF(OR(D380=0,E380=0,F380=0,G380=0,H380=0,I380=0,K380=0,K380="",L380=0,M380=0,AND(OR(L380=Lists!$K$3,L380=Lists!$K$4),J380=0),AND(L380=Lists!$K$4,OR(M380=Lists!$M$5,M380=Lists!$M$6,M380=Lists!$M$7,M380=Lists!$M$8,M380=Lists!$M$10),N380=0)),1,0))</f>
        <v>0</v>
      </c>
      <c r="V380" s="50">
        <f>IF(AND(OR(M380=Lists!$M$9,L380&lt;&gt;Lists!$K$4),N380&lt;&gt;""),1,0)</f>
        <v>0</v>
      </c>
      <c r="W380" s="50">
        <f>IF(E380=0,0,IF(COUNTIF(Lists!$B$3:$B$203,E380)&gt;0,0,1))</f>
        <v>0</v>
      </c>
      <c r="X380" s="50">
        <f>IF(M380=Lists!$L$6,IF(COUNTIFS('Section 3'!$D$16:$D$25,F380,'Section 3'!$G$16:$G$25,M380)&gt;0,0,1),0)</f>
        <v>0</v>
      </c>
      <c r="Y380" s="50">
        <f>IF(M380=Lists!$L$8,IF(COUNTIFS('Section 3'!$D$16:$D$25,F380,'Section 3'!$G$16:$G$25,Lists!$J$5)&gt;0,0,1),IF(M380=Lists!$L$10,IF(COUNTIFS('Section 3'!$D$16:$D$25,F380,'Section 3'!$G$16:$G$25,Lists!$J$6)&gt;0,0,1),IF(M380=Lists!$L$5,IF(COUNTIFS('Section 3'!$D$16:$D$25,F380,'Section 3'!$G$16:$G$25,Lists!$J$3)&gt;0,0,1),0)))</f>
        <v>0</v>
      </c>
      <c r="Z380" s="50">
        <f t="shared" si="32"/>
        <v>0</v>
      </c>
      <c r="AA380" s="44">
        <f t="shared" si="33"/>
        <v>0</v>
      </c>
      <c r="AB380" s="44">
        <f t="shared" si="34"/>
        <v>0</v>
      </c>
      <c r="AC380" s="26"/>
      <c r="AD380" s="26"/>
      <c r="AE380" s="26"/>
      <c r="AF380" s="26"/>
      <c r="AG380" s="26"/>
      <c r="AH380" s="26"/>
      <c r="AI380" s="26"/>
      <c r="AJ380" s="26"/>
      <c r="AK380" s="26"/>
      <c r="AL380" s="26"/>
      <c r="AM380" s="26"/>
      <c r="AN380" s="26"/>
      <c r="AO380" s="26"/>
      <c r="AP380" s="26"/>
    </row>
    <row r="381" spans="1:42" s="8" customFormat="1" x14ac:dyDescent="0.35">
      <c r="A381" s="44"/>
      <c r="B381" s="28"/>
      <c r="C381" s="155" t="str">
        <f>IF(F381=0,"",MAX($C$16:C380)+1)</f>
        <v/>
      </c>
      <c r="D381" s="46"/>
      <c r="E381" s="184"/>
      <c r="F381" s="185"/>
      <c r="G381" s="186"/>
      <c r="H381" s="185"/>
      <c r="I381" s="185"/>
      <c r="J381" s="185"/>
      <c r="K381" s="187" t="s">
        <v>369</v>
      </c>
      <c r="L381" s="185"/>
      <c r="M381" s="185"/>
      <c r="N381" s="167"/>
      <c r="O381" s="21"/>
      <c r="Q381" s="57" t="str">
        <f t="shared" ca="1" si="35"/>
        <v/>
      </c>
      <c r="S381" s="50" t="str">
        <f t="shared" si="36"/>
        <v>N</v>
      </c>
      <c r="T381" s="50">
        <f t="shared" ca="1" si="37"/>
        <v>0</v>
      </c>
      <c r="U381" s="50">
        <f>IF(C381="",0,IF(OR(D381=0,E381=0,F381=0,G381=0,H381=0,I381=0,K381=0,K381="",L381=0,M381=0,AND(OR(L381=Lists!$K$3,L381=Lists!$K$4),J381=0),AND(L381=Lists!$K$4,OR(M381=Lists!$M$5,M381=Lists!$M$6,M381=Lists!$M$7,M381=Lists!$M$8,M381=Lists!$M$10),N381=0)),1,0))</f>
        <v>0</v>
      </c>
      <c r="V381" s="50">
        <f>IF(AND(OR(M381=Lists!$M$9,L381&lt;&gt;Lists!$K$4),N381&lt;&gt;""),1,0)</f>
        <v>0</v>
      </c>
      <c r="W381" s="50">
        <f>IF(E381=0,0,IF(COUNTIF(Lists!$B$3:$B$203,E381)&gt;0,0,1))</f>
        <v>0</v>
      </c>
      <c r="X381" s="50">
        <f>IF(M381=Lists!$L$6,IF(COUNTIFS('Section 3'!$D$16:$D$25,F381,'Section 3'!$G$16:$G$25,M381)&gt;0,0,1),0)</f>
        <v>0</v>
      </c>
      <c r="Y381" s="50">
        <f>IF(M381=Lists!$L$8,IF(COUNTIFS('Section 3'!$D$16:$D$25,F381,'Section 3'!$G$16:$G$25,Lists!$J$5)&gt;0,0,1),IF(M381=Lists!$L$10,IF(COUNTIFS('Section 3'!$D$16:$D$25,F381,'Section 3'!$G$16:$G$25,Lists!$J$6)&gt;0,0,1),IF(M381=Lists!$L$5,IF(COUNTIFS('Section 3'!$D$16:$D$25,F381,'Section 3'!$G$16:$G$25,Lists!$J$3)&gt;0,0,1),0)))</f>
        <v>0</v>
      </c>
      <c r="Z381" s="50">
        <f t="shared" si="32"/>
        <v>0</v>
      </c>
      <c r="AA381" s="44">
        <f t="shared" si="33"/>
        <v>0</v>
      </c>
      <c r="AB381" s="44">
        <f t="shared" si="34"/>
        <v>0</v>
      </c>
      <c r="AC381" s="26"/>
      <c r="AD381" s="26"/>
      <c r="AE381" s="26"/>
      <c r="AF381" s="26"/>
      <c r="AG381" s="26"/>
      <c r="AH381" s="26"/>
      <c r="AI381" s="26"/>
      <c r="AJ381" s="26"/>
      <c r="AK381" s="26"/>
      <c r="AL381" s="26"/>
      <c r="AM381" s="26"/>
      <c r="AN381" s="26"/>
      <c r="AO381" s="26"/>
      <c r="AP381" s="26"/>
    </row>
    <row r="382" spans="1:42" s="8" customFormat="1" x14ac:dyDescent="0.35">
      <c r="A382" s="44"/>
      <c r="B382" s="28"/>
      <c r="C382" s="155" t="str">
        <f>IF(F382=0,"",MAX($C$16:C381)+1)</f>
        <v/>
      </c>
      <c r="D382" s="46"/>
      <c r="E382" s="184"/>
      <c r="F382" s="185"/>
      <c r="G382" s="186"/>
      <c r="H382" s="185"/>
      <c r="I382" s="185"/>
      <c r="J382" s="185"/>
      <c r="K382" s="187" t="s">
        <v>369</v>
      </c>
      <c r="L382" s="185"/>
      <c r="M382" s="185"/>
      <c r="N382" s="167"/>
      <c r="O382" s="21"/>
      <c r="Q382" s="57" t="str">
        <f t="shared" ca="1" si="35"/>
        <v/>
      </c>
      <c r="S382" s="50" t="str">
        <f t="shared" si="36"/>
        <v>N</v>
      </c>
      <c r="T382" s="50">
        <f t="shared" ca="1" si="37"/>
        <v>0</v>
      </c>
      <c r="U382" s="50">
        <f>IF(C382="",0,IF(OR(D382=0,E382=0,F382=0,G382=0,H382=0,I382=0,K382=0,K382="",L382=0,M382=0,AND(OR(L382=Lists!$K$3,L382=Lists!$K$4),J382=0),AND(L382=Lists!$K$4,OR(M382=Lists!$M$5,M382=Lists!$M$6,M382=Lists!$M$7,M382=Lists!$M$8,M382=Lists!$M$10),N382=0)),1,0))</f>
        <v>0</v>
      </c>
      <c r="V382" s="50">
        <f>IF(AND(OR(M382=Lists!$M$9,L382&lt;&gt;Lists!$K$4),N382&lt;&gt;""),1,0)</f>
        <v>0</v>
      </c>
      <c r="W382" s="50">
        <f>IF(E382=0,0,IF(COUNTIF(Lists!$B$3:$B$203,E382)&gt;0,0,1))</f>
        <v>0</v>
      </c>
      <c r="X382" s="50">
        <f>IF(M382=Lists!$L$6,IF(COUNTIFS('Section 3'!$D$16:$D$25,F382,'Section 3'!$G$16:$G$25,M382)&gt;0,0,1),0)</f>
        <v>0</v>
      </c>
      <c r="Y382" s="50">
        <f>IF(M382=Lists!$L$8,IF(COUNTIFS('Section 3'!$D$16:$D$25,F382,'Section 3'!$G$16:$G$25,Lists!$J$5)&gt;0,0,1),IF(M382=Lists!$L$10,IF(COUNTIFS('Section 3'!$D$16:$D$25,F382,'Section 3'!$G$16:$G$25,Lists!$J$6)&gt;0,0,1),IF(M382=Lists!$L$5,IF(COUNTIFS('Section 3'!$D$16:$D$25,F382,'Section 3'!$G$16:$G$25,Lists!$J$3)&gt;0,0,1),0)))</f>
        <v>0</v>
      </c>
      <c r="Z382" s="50">
        <f t="shared" si="32"/>
        <v>0</v>
      </c>
      <c r="AA382" s="44">
        <f t="shared" si="33"/>
        <v>0</v>
      </c>
      <c r="AB382" s="44">
        <f t="shared" si="34"/>
        <v>0</v>
      </c>
      <c r="AC382" s="26"/>
      <c r="AD382" s="26"/>
      <c r="AE382" s="26"/>
      <c r="AF382" s="26"/>
      <c r="AG382" s="26"/>
      <c r="AH382" s="26"/>
      <c r="AI382" s="26"/>
      <c r="AJ382" s="26"/>
      <c r="AK382" s="26"/>
      <c r="AL382" s="26"/>
      <c r="AM382" s="26"/>
      <c r="AN382" s="26"/>
      <c r="AO382" s="26"/>
      <c r="AP382" s="26"/>
    </row>
    <row r="383" spans="1:42" s="8" customFormat="1" x14ac:dyDescent="0.35">
      <c r="A383" s="44"/>
      <c r="B383" s="28"/>
      <c r="C383" s="155" t="str">
        <f>IF(F383=0,"",MAX($C$16:C382)+1)</f>
        <v/>
      </c>
      <c r="D383" s="46"/>
      <c r="E383" s="184"/>
      <c r="F383" s="185"/>
      <c r="G383" s="186"/>
      <c r="H383" s="185"/>
      <c r="I383" s="185"/>
      <c r="J383" s="185"/>
      <c r="K383" s="187" t="s">
        <v>369</v>
      </c>
      <c r="L383" s="185"/>
      <c r="M383" s="185"/>
      <c r="N383" s="167"/>
      <c r="O383" s="21"/>
      <c r="Q383" s="57" t="str">
        <f t="shared" ca="1" si="35"/>
        <v/>
      </c>
      <c r="S383" s="50" t="str">
        <f t="shared" si="36"/>
        <v>N</v>
      </c>
      <c r="T383" s="50">
        <f t="shared" ca="1" si="37"/>
        <v>0</v>
      </c>
      <c r="U383" s="50">
        <f>IF(C383="",0,IF(OR(D383=0,E383=0,F383=0,G383=0,H383=0,I383=0,K383=0,K383="",L383=0,M383=0,AND(OR(L383=Lists!$K$3,L383=Lists!$K$4),J383=0),AND(L383=Lists!$K$4,OR(M383=Lists!$M$5,M383=Lists!$M$6,M383=Lists!$M$7,M383=Lists!$M$8,M383=Lists!$M$10),N383=0)),1,0))</f>
        <v>0</v>
      </c>
      <c r="V383" s="50">
        <f>IF(AND(OR(M383=Lists!$M$9,L383&lt;&gt;Lists!$K$4),N383&lt;&gt;""),1,0)</f>
        <v>0</v>
      </c>
      <c r="W383" s="50">
        <f>IF(E383=0,0,IF(COUNTIF(Lists!$B$3:$B$203,E383)&gt;0,0,1))</f>
        <v>0</v>
      </c>
      <c r="X383" s="50">
        <f>IF(M383=Lists!$L$6,IF(COUNTIFS('Section 3'!$D$16:$D$25,F383,'Section 3'!$G$16:$G$25,M383)&gt;0,0,1),0)</f>
        <v>0</v>
      </c>
      <c r="Y383" s="50">
        <f>IF(M383=Lists!$L$8,IF(COUNTIFS('Section 3'!$D$16:$D$25,F383,'Section 3'!$G$16:$G$25,Lists!$J$5)&gt;0,0,1),IF(M383=Lists!$L$10,IF(COUNTIFS('Section 3'!$D$16:$D$25,F383,'Section 3'!$G$16:$G$25,Lists!$J$6)&gt;0,0,1),IF(M383=Lists!$L$5,IF(COUNTIFS('Section 3'!$D$16:$D$25,F383,'Section 3'!$G$16:$G$25,Lists!$J$3)&gt;0,0,1),0)))</f>
        <v>0</v>
      </c>
      <c r="Z383" s="50">
        <f t="shared" si="32"/>
        <v>0</v>
      </c>
      <c r="AA383" s="44">
        <f t="shared" si="33"/>
        <v>0</v>
      </c>
      <c r="AB383" s="44">
        <f t="shared" si="34"/>
        <v>0</v>
      </c>
      <c r="AC383" s="26"/>
      <c r="AD383" s="26"/>
      <c r="AE383" s="26"/>
      <c r="AF383" s="26"/>
      <c r="AG383" s="26"/>
      <c r="AH383" s="26"/>
      <c r="AI383" s="26"/>
      <c r="AJ383" s="26"/>
      <c r="AK383" s="26"/>
      <c r="AL383" s="26"/>
      <c r="AM383" s="26"/>
      <c r="AN383" s="26"/>
      <c r="AO383" s="26"/>
      <c r="AP383" s="26"/>
    </row>
    <row r="384" spans="1:42" s="8" customFormat="1" x14ac:dyDescent="0.35">
      <c r="A384" s="44"/>
      <c r="B384" s="28"/>
      <c r="C384" s="155" t="str">
        <f>IF(F384=0,"",MAX($C$16:C383)+1)</f>
        <v/>
      </c>
      <c r="D384" s="46"/>
      <c r="E384" s="184"/>
      <c r="F384" s="185"/>
      <c r="G384" s="186"/>
      <c r="H384" s="185"/>
      <c r="I384" s="185"/>
      <c r="J384" s="185"/>
      <c r="K384" s="187" t="s">
        <v>369</v>
      </c>
      <c r="L384" s="185"/>
      <c r="M384" s="185"/>
      <c r="N384" s="167"/>
      <c r="O384" s="21"/>
      <c r="Q384" s="57" t="str">
        <f t="shared" ca="1" si="35"/>
        <v/>
      </c>
      <c r="S384" s="50" t="str">
        <f t="shared" si="36"/>
        <v>N</v>
      </c>
      <c r="T384" s="50">
        <f t="shared" ca="1" si="37"/>
        <v>0</v>
      </c>
      <c r="U384" s="50">
        <f>IF(C384="",0,IF(OR(D384=0,E384=0,F384=0,G384=0,H384=0,I384=0,K384=0,K384="",L384=0,M384=0,AND(OR(L384=Lists!$K$3,L384=Lists!$K$4),J384=0),AND(L384=Lists!$K$4,OR(M384=Lists!$M$5,M384=Lists!$M$6,M384=Lists!$M$7,M384=Lists!$M$8,M384=Lists!$M$10),N384=0)),1,0))</f>
        <v>0</v>
      </c>
      <c r="V384" s="50">
        <f>IF(AND(OR(M384=Lists!$M$9,L384&lt;&gt;Lists!$K$4),N384&lt;&gt;""),1,0)</f>
        <v>0</v>
      </c>
      <c r="W384" s="50">
        <f>IF(E384=0,0,IF(COUNTIF(Lists!$B$3:$B$203,E384)&gt;0,0,1))</f>
        <v>0</v>
      </c>
      <c r="X384" s="50">
        <f>IF(M384=Lists!$L$6,IF(COUNTIFS('Section 3'!$D$16:$D$25,F384,'Section 3'!$G$16:$G$25,M384)&gt;0,0,1),0)</f>
        <v>0</v>
      </c>
      <c r="Y384" s="50">
        <f>IF(M384=Lists!$L$8,IF(COUNTIFS('Section 3'!$D$16:$D$25,F384,'Section 3'!$G$16:$G$25,Lists!$J$5)&gt;0,0,1),IF(M384=Lists!$L$10,IF(COUNTIFS('Section 3'!$D$16:$D$25,F384,'Section 3'!$G$16:$G$25,Lists!$J$6)&gt;0,0,1),IF(M384=Lists!$L$5,IF(COUNTIFS('Section 3'!$D$16:$D$25,F384,'Section 3'!$G$16:$G$25,Lists!$J$3)&gt;0,0,1),0)))</f>
        <v>0</v>
      </c>
      <c r="Z384" s="50">
        <f t="shared" si="32"/>
        <v>0</v>
      </c>
      <c r="AA384" s="44">
        <f t="shared" si="33"/>
        <v>0</v>
      </c>
      <c r="AB384" s="44">
        <f t="shared" si="34"/>
        <v>0</v>
      </c>
      <c r="AC384" s="26"/>
      <c r="AD384" s="26"/>
      <c r="AE384" s="26"/>
      <c r="AF384" s="26"/>
      <c r="AG384" s="26"/>
      <c r="AH384" s="26"/>
      <c r="AI384" s="26"/>
      <c r="AJ384" s="26"/>
      <c r="AK384" s="26"/>
      <c r="AL384" s="26"/>
      <c r="AM384" s="26"/>
      <c r="AN384" s="26"/>
      <c r="AO384" s="26"/>
      <c r="AP384" s="26"/>
    </row>
    <row r="385" spans="1:42" s="8" customFormat="1" x14ac:dyDescent="0.35">
      <c r="A385" s="44"/>
      <c r="B385" s="28"/>
      <c r="C385" s="155" t="str">
        <f>IF(F385=0,"",MAX($C$16:C384)+1)</f>
        <v/>
      </c>
      <c r="D385" s="46"/>
      <c r="E385" s="184"/>
      <c r="F385" s="185"/>
      <c r="G385" s="186"/>
      <c r="H385" s="185"/>
      <c r="I385" s="185"/>
      <c r="J385" s="185"/>
      <c r="K385" s="187" t="s">
        <v>369</v>
      </c>
      <c r="L385" s="185"/>
      <c r="M385" s="185"/>
      <c r="N385" s="167"/>
      <c r="O385" s="21"/>
      <c r="Q385" s="57" t="str">
        <f t="shared" ca="1" si="35"/>
        <v/>
      </c>
      <c r="S385" s="50" t="str">
        <f t="shared" si="36"/>
        <v>N</v>
      </c>
      <c r="T385" s="50">
        <f t="shared" ca="1" si="37"/>
        <v>0</v>
      </c>
      <c r="U385" s="50">
        <f>IF(C385="",0,IF(OR(D385=0,E385=0,F385=0,G385=0,H385=0,I385=0,K385=0,K385="",L385=0,M385=0,AND(OR(L385=Lists!$K$3,L385=Lists!$K$4),J385=0),AND(L385=Lists!$K$4,OR(M385=Lists!$M$5,M385=Lists!$M$6,M385=Lists!$M$7,M385=Lists!$M$8,M385=Lists!$M$10),N385=0)),1,0))</f>
        <v>0</v>
      </c>
      <c r="V385" s="50">
        <f>IF(AND(OR(M385=Lists!$M$9,L385&lt;&gt;Lists!$K$4),N385&lt;&gt;""),1,0)</f>
        <v>0</v>
      </c>
      <c r="W385" s="50">
        <f>IF(E385=0,0,IF(COUNTIF(Lists!$B$3:$B$203,E385)&gt;0,0,1))</f>
        <v>0</v>
      </c>
      <c r="X385" s="50">
        <f>IF(M385=Lists!$L$6,IF(COUNTIFS('Section 3'!$D$16:$D$25,F385,'Section 3'!$G$16:$G$25,M385)&gt;0,0,1),0)</f>
        <v>0</v>
      </c>
      <c r="Y385" s="50">
        <f>IF(M385=Lists!$L$8,IF(COUNTIFS('Section 3'!$D$16:$D$25,F385,'Section 3'!$G$16:$G$25,Lists!$J$5)&gt;0,0,1),IF(M385=Lists!$L$10,IF(COUNTIFS('Section 3'!$D$16:$D$25,F385,'Section 3'!$G$16:$G$25,Lists!$J$6)&gt;0,0,1),IF(M385=Lists!$L$5,IF(COUNTIFS('Section 3'!$D$16:$D$25,F385,'Section 3'!$G$16:$G$25,Lists!$J$3)&gt;0,0,1),0)))</f>
        <v>0</v>
      </c>
      <c r="Z385" s="50">
        <f t="shared" si="32"/>
        <v>0</v>
      </c>
      <c r="AA385" s="44">
        <f t="shared" si="33"/>
        <v>0</v>
      </c>
      <c r="AB385" s="44">
        <f t="shared" si="34"/>
        <v>0</v>
      </c>
      <c r="AC385" s="26"/>
      <c r="AD385" s="26"/>
      <c r="AE385" s="26"/>
      <c r="AF385" s="26"/>
      <c r="AG385" s="26"/>
      <c r="AH385" s="26"/>
      <c r="AI385" s="26"/>
      <c r="AJ385" s="26"/>
      <c r="AK385" s="26"/>
      <c r="AL385" s="26"/>
      <c r="AM385" s="26"/>
      <c r="AN385" s="26"/>
      <c r="AO385" s="26"/>
      <c r="AP385" s="26"/>
    </row>
    <row r="386" spans="1:42" s="8" customFormat="1" x14ac:dyDescent="0.35">
      <c r="A386" s="44"/>
      <c r="B386" s="28"/>
      <c r="C386" s="155" t="str">
        <f>IF(F386=0,"",MAX($C$16:C385)+1)</f>
        <v/>
      </c>
      <c r="D386" s="46"/>
      <c r="E386" s="184"/>
      <c r="F386" s="185"/>
      <c r="G386" s="186"/>
      <c r="H386" s="185"/>
      <c r="I386" s="185"/>
      <c r="J386" s="185"/>
      <c r="K386" s="187" t="s">
        <v>369</v>
      </c>
      <c r="L386" s="185"/>
      <c r="M386" s="185"/>
      <c r="N386" s="167"/>
      <c r="O386" s="21"/>
      <c r="Q386" s="57" t="str">
        <f t="shared" ca="1" si="35"/>
        <v/>
      </c>
      <c r="S386" s="50" t="str">
        <f t="shared" si="36"/>
        <v>N</v>
      </c>
      <c r="T386" s="50">
        <f t="shared" ca="1" si="37"/>
        <v>0</v>
      </c>
      <c r="U386" s="50">
        <f>IF(C386="",0,IF(OR(D386=0,E386=0,F386=0,G386=0,H386=0,I386=0,K386=0,K386="",L386=0,M386=0,AND(OR(L386=Lists!$K$3,L386=Lists!$K$4),J386=0),AND(L386=Lists!$K$4,OR(M386=Lists!$M$5,M386=Lists!$M$6,M386=Lists!$M$7,M386=Lists!$M$8,M386=Lists!$M$10),N386=0)),1,0))</f>
        <v>0</v>
      </c>
      <c r="V386" s="50">
        <f>IF(AND(OR(M386=Lists!$M$9,L386&lt;&gt;Lists!$K$4),N386&lt;&gt;""),1,0)</f>
        <v>0</v>
      </c>
      <c r="W386" s="50">
        <f>IF(E386=0,0,IF(COUNTIF(Lists!$B$3:$B$203,E386)&gt;0,0,1))</f>
        <v>0</v>
      </c>
      <c r="X386" s="50">
        <f>IF(M386=Lists!$L$6,IF(COUNTIFS('Section 3'!$D$16:$D$25,F386,'Section 3'!$G$16:$G$25,M386)&gt;0,0,1),0)</f>
        <v>0</v>
      </c>
      <c r="Y386" s="50">
        <f>IF(M386=Lists!$L$8,IF(COUNTIFS('Section 3'!$D$16:$D$25,F386,'Section 3'!$G$16:$G$25,Lists!$J$5)&gt;0,0,1),IF(M386=Lists!$L$10,IF(COUNTIFS('Section 3'!$D$16:$D$25,F386,'Section 3'!$G$16:$G$25,Lists!$J$6)&gt;0,0,1),IF(M386=Lists!$L$5,IF(COUNTIFS('Section 3'!$D$16:$D$25,F386,'Section 3'!$G$16:$G$25,Lists!$J$3)&gt;0,0,1),0)))</f>
        <v>0</v>
      </c>
      <c r="Z386" s="50">
        <f t="shared" si="32"/>
        <v>0</v>
      </c>
      <c r="AA386" s="44">
        <f t="shared" si="33"/>
        <v>0</v>
      </c>
      <c r="AB386" s="44">
        <f t="shared" si="34"/>
        <v>0</v>
      </c>
      <c r="AC386" s="26"/>
      <c r="AD386" s="26"/>
      <c r="AE386" s="26"/>
      <c r="AF386" s="26"/>
      <c r="AG386" s="26"/>
      <c r="AH386" s="26"/>
      <c r="AI386" s="26"/>
      <c r="AJ386" s="26"/>
      <c r="AK386" s="26"/>
      <c r="AL386" s="26"/>
      <c r="AM386" s="26"/>
      <c r="AN386" s="26"/>
      <c r="AO386" s="26"/>
      <c r="AP386" s="26"/>
    </row>
    <row r="387" spans="1:42" s="8" customFormat="1" x14ac:dyDescent="0.35">
      <c r="A387" s="44"/>
      <c r="B387" s="28"/>
      <c r="C387" s="155" t="str">
        <f>IF(F387=0,"",MAX($C$16:C386)+1)</f>
        <v/>
      </c>
      <c r="D387" s="46"/>
      <c r="E387" s="184"/>
      <c r="F387" s="185"/>
      <c r="G387" s="186"/>
      <c r="H387" s="185"/>
      <c r="I387" s="185"/>
      <c r="J387" s="185"/>
      <c r="K387" s="187" t="s">
        <v>369</v>
      </c>
      <c r="L387" s="185"/>
      <c r="M387" s="185"/>
      <c r="N387" s="167"/>
      <c r="O387" s="21"/>
      <c r="Q387" s="57" t="str">
        <f t="shared" ca="1" si="35"/>
        <v/>
      </c>
      <c r="S387" s="50" t="str">
        <f t="shared" si="36"/>
        <v>N</v>
      </c>
      <c r="T387" s="50">
        <f t="shared" ca="1" si="37"/>
        <v>0</v>
      </c>
      <c r="U387" s="50">
        <f>IF(C387="",0,IF(OR(D387=0,E387=0,F387=0,G387=0,H387=0,I387=0,K387=0,K387="",L387=0,M387=0,AND(OR(L387=Lists!$K$3,L387=Lists!$K$4),J387=0),AND(L387=Lists!$K$4,OR(M387=Lists!$M$5,M387=Lists!$M$6,M387=Lists!$M$7,M387=Lists!$M$8,M387=Lists!$M$10),N387=0)),1,0))</f>
        <v>0</v>
      </c>
      <c r="V387" s="50">
        <f>IF(AND(OR(M387=Lists!$M$9,L387&lt;&gt;Lists!$K$4),N387&lt;&gt;""),1,0)</f>
        <v>0</v>
      </c>
      <c r="W387" s="50">
        <f>IF(E387=0,0,IF(COUNTIF(Lists!$B$3:$B$203,E387)&gt;0,0,1))</f>
        <v>0</v>
      </c>
      <c r="X387" s="50">
        <f>IF(M387=Lists!$L$6,IF(COUNTIFS('Section 3'!$D$16:$D$25,F387,'Section 3'!$G$16:$G$25,M387)&gt;0,0,1),0)</f>
        <v>0</v>
      </c>
      <c r="Y387" s="50">
        <f>IF(M387=Lists!$L$8,IF(COUNTIFS('Section 3'!$D$16:$D$25,F387,'Section 3'!$G$16:$G$25,Lists!$J$5)&gt;0,0,1),IF(M387=Lists!$L$10,IF(COUNTIFS('Section 3'!$D$16:$D$25,F387,'Section 3'!$G$16:$G$25,Lists!$J$6)&gt;0,0,1),IF(M387=Lists!$L$5,IF(COUNTIFS('Section 3'!$D$16:$D$25,F387,'Section 3'!$G$16:$G$25,Lists!$J$3)&gt;0,0,1),0)))</f>
        <v>0</v>
      </c>
      <c r="Z387" s="50">
        <f t="shared" si="32"/>
        <v>0</v>
      </c>
      <c r="AA387" s="44">
        <f t="shared" si="33"/>
        <v>0</v>
      </c>
      <c r="AB387" s="44">
        <f t="shared" si="34"/>
        <v>0</v>
      </c>
      <c r="AC387" s="26"/>
      <c r="AD387" s="26"/>
      <c r="AE387" s="26"/>
      <c r="AF387" s="26"/>
      <c r="AG387" s="26"/>
      <c r="AH387" s="26"/>
      <c r="AI387" s="26"/>
      <c r="AJ387" s="26"/>
      <c r="AK387" s="26"/>
      <c r="AL387" s="26"/>
      <c r="AM387" s="26"/>
      <c r="AN387" s="26"/>
      <c r="AO387" s="26"/>
      <c r="AP387" s="26"/>
    </row>
    <row r="388" spans="1:42" s="8" customFormat="1" x14ac:dyDescent="0.35">
      <c r="A388" s="44"/>
      <c r="B388" s="28"/>
      <c r="C388" s="155" t="str">
        <f>IF(F388=0,"",MAX($C$16:C387)+1)</f>
        <v/>
      </c>
      <c r="D388" s="46"/>
      <c r="E388" s="184"/>
      <c r="F388" s="185"/>
      <c r="G388" s="186"/>
      <c r="H388" s="185"/>
      <c r="I388" s="185"/>
      <c r="J388" s="185"/>
      <c r="K388" s="187" t="s">
        <v>369</v>
      </c>
      <c r="L388" s="185"/>
      <c r="M388" s="185"/>
      <c r="N388" s="167"/>
      <c r="O388" s="21"/>
      <c r="Q388" s="57" t="str">
        <f t="shared" ca="1" si="35"/>
        <v/>
      </c>
      <c r="S388" s="50" t="str">
        <f t="shared" si="36"/>
        <v>N</v>
      </c>
      <c r="T388" s="50">
        <f t="shared" ca="1" si="37"/>
        <v>0</v>
      </c>
      <c r="U388" s="50">
        <f>IF(C388="",0,IF(OR(D388=0,E388=0,F388=0,G388=0,H388=0,I388=0,K388=0,K388="",L388=0,M388=0,AND(OR(L388=Lists!$K$3,L388=Lists!$K$4),J388=0),AND(L388=Lists!$K$4,OR(M388=Lists!$M$5,M388=Lists!$M$6,M388=Lists!$M$7,M388=Lists!$M$8,M388=Lists!$M$10),N388=0)),1,0))</f>
        <v>0</v>
      </c>
      <c r="V388" s="50">
        <f>IF(AND(OR(M388=Lists!$M$9,L388&lt;&gt;Lists!$K$4),N388&lt;&gt;""),1,0)</f>
        <v>0</v>
      </c>
      <c r="W388" s="50">
        <f>IF(E388=0,0,IF(COUNTIF(Lists!$B$3:$B$203,E388)&gt;0,0,1))</f>
        <v>0</v>
      </c>
      <c r="X388" s="50">
        <f>IF(M388=Lists!$L$6,IF(COUNTIFS('Section 3'!$D$16:$D$25,F388,'Section 3'!$G$16:$G$25,M388)&gt;0,0,1),0)</f>
        <v>0</v>
      </c>
      <c r="Y388" s="50">
        <f>IF(M388=Lists!$L$8,IF(COUNTIFS('Section 3'!$D$16:$D$25,F388,'Section 3'!$G$16:$G$25,Lists!$J$5)&gt;0,0,1),IF(M388=Lists!$L$10,IF(COUNTIFS('Section 3'!$D$16:$D$25,F388,'Section 3'!$G$16:$G$25,Lists!$J$6)&gt;0,0,1),IF(M388=Lists!$L$5,IF(COUNTIFS('Section 3'!$D$16:$D$25,F388,'Section 3'!$G$16:$G$25,Lists!$J$3)&gt;0,0,1),0)))</f>
        <v>0</v>
      </c>
      <c r="Z388" s="50">
        <f t="shared" si="32"/>
        <v>0</v>
      </c>
      <c r="AA388" s="44">
        <f t="shared" si="33"/>
        <v>0</v>
      </c>
      <c r="AB388" s="44">
        <f t="shared" si="34"/>
        <v>0</v>
      </c>
      <c r="AC388" s="26"/>
      <c r="AD388" s="26"/>
      <c r="AE388" s="26"/>
      <c r="AF388" s="26"/>
      <c r="AG388" s="26"/>
      <c r="AH388" s="26"/>
      <c r="AI388" s="26"/>
      <c r="AJ388" s="26"/>
      <c r="AK388" s="26"/>
      <c r="AL388" s="26"/>
      <c r="AM388" s="26"/>
      <c r="AN388" s="26"/>
      <c r="AO388" s="26"/>
      <c r="AP388" s="26"/>
    </row>
    <row r="389" spans="1:42" s="8" customFormat="1" x14ac:dyDescent="0.35">
      <c r="A389" s="44"/>
      <c r="B389" s="28"/>
      <c r="C389" s="155" t="str">
        <f>IF(F389=0,"",MAX($C$16:C388)+1)</f>
        <v/>
      </c>
      <c r="D389" s="46"/>
      <c r="E389" s="184"/>
      <c r="F389" s="185"/>
      <c r="G389" s="186"/>
      <c r="H389" s="185"/>
      <c r="I389" s="185"/>
      <c r="J389" s="185"/>
      <c r="K389" s="187" t="s">
        <v>369</v>
      </c>
      <c r="L389" s="185"/>
      <c r="M389" s="185"/>
      <c r="N389" s="167"/>
      <c r="O389" s="21"/>
      <c r="Q389" s="57" t="str">
        <f t="shared" ca="1" si="35"/>
        <v/>
      </c>
      <c r="S389" s="50" t="str">
        <f t="shared" si="36"/>
        <v>N</v>
      </c>
      <c r="T389" s="50">
        <f t="shared" ca="1" si="37"/>
        <v>0</v>
      </c>
      <c r="U389" s="50">
        <f>IF(C389="",0,IF(OR(D389=0,E389=0,F389=0,G389=0,H389=0,I389=0,K389=0,K389="",L389=0,M389=0,AND(OR(L389=Lists!$K$3,L389=Lists!$K$4),J389=0),AND(L389=Lists!$K$4,OR(M389=Lists!$M$5,M389=Lists!$M$6,M389=Lists!$M$7,M389=Lists!$M$8,M389=Lists!$M$10),N389=0)),1,0))</f>
        <v>0</v>
      </c>
      <c r="V389" s="50">
        <f>IF(AND(OR(M389=Lists!$M$9,L389&lt;&gt;Lists!$K$4),N389&lt;&gt;""),1,0)</f>
        <v>0</v>
      </c>
      <c r="W389" s="50">
        <f>IF(E389=0,0,IF(COUNTIF(Lists!$B$3:$B$203,E389)&gt;0,0,1))</f>
        <v>0</v>
      </c>
      <c r="X389" s="50">
        <f>IF(M389=Lists!$L$6,IF(COUNTIFS('Section 3'!$D$16:$D$25,F389,'Section 3'!$G$16:$G$25,M389)&gt;0,0,1),0)</f>
        <v>0</v>
      </c>
      <c r="Y389" s="50">
        <f>IF(M389=Lists!$L$8,IF(COUNTIFS('Section 3'!$D$16:$D$25,F389,'Section 3'!$G$16:$G$25,Lists!$J$5)&gt;0,0,1),IF(M389=Lists!$L$10,IF(COUNTIFS('Section 3'!$D$16:$D$25,F389,'Section 3'!$G$16:$G$25,Lists!$J$6)&gt;0,0,1),IF(M389=Lists!$L$5,IF(COUNTIFS('Section 3'!$D$16:$D$25,F389,'Section 3'!$G$16:$G$25,Lists!$J$3)&gt;0,0,1),0)))</f>
        <v>0</v>
      </c>
      <c r="Z389" s="50">
        <f t="shared" si="32"/>
        <v>0</v>
      </c>
      <c r="AA389" s="44">
        <f t="shared" si="33"/>
        <v>0</v>
      </c>
      <c r="AB389" s="44">
        <f t="shared" si="34"/>
        <v>0</v>
      </c>
      <c r="AC389" s="26"/>
      <c r="AD389" s="26"/>
      <c r="AE389" s="26"/>
      <c r="AF389" s="26"/>
      <c r="AG389" s="26"/>
      <c r="AH389" s="26"/>
      <c r="AI389" s="26"/>
      <c r="AJ389" s="26"/>
      <c r="AK389" s="26"/>
      <c r="AL389" s="26"/>
      <c r="AM389" s="26"/>
      <c r="AN389" s="26"/>
      <c r="AO389" s="26"/>
      <c r="AP389" s="26"/>
    </row>
    <row r="390" spans="1:42" s="8" customFormat="1" x14ac:dyDescent="0.35">
      <c r="A390" s="44"/>
      <c r="B390" s="28"/>
      <c r="C390" s="155" t="str">
        <f>IF(F390=0,"",MAX($C$16:C389)+1)</f>
        <v/>
      </c>
      <c r="D390" s="46"/>
      <c r="E390" s="184"/>
      <c r="F390" s="185"/>
      <c r="G390" s="186"/>
      <c r="H390" s="185"/>
      <c r="I390" s="185"/>
      <c r="J390" s="185"/>
      <c r="K390" s="187" t="s">
        <v>369</v>
      </c>
      <c r="L390" s="185"/>
      <c r="M390" s="185"/>
      <c r="N390" s="167"/>
      <c r="O390" s="21"/>
      <c r="Q390" s="57" t="str">
        <f t="shared" ca="1" si="35"/>
        <v/>
      </c>
      <c r="S390" s="50" t="str">
        <f t="shared" si="36"/>
        <v>N</v>
      </c>
      <c r="T390" s="50">
        <f t="shared" ca="1" si="37"/>
        <v>0</v>
      </c>
      <c r="U390" s="50">
        <f>IF(C390="",0,IF(OR(D390=0,E390=0,F390=0,G390=0,H390=0,I390=0,K390=0,K390="",L390=0,M390=0,AND(OR(L390=Lists!$K$3,L390=Lists!$K$4),J390=0),AND(L390=Lists!$K$4,OR(M390=Lists!$M$5,M390=Lists!$M$6,M390=Lists!$M$7,M390=Lists!$M$8,M390=Lists!$M$10),N390=0)),1,0))</f>
        <v>0</v>
      </c>
      <c r="V390" s="50">
        <f>IF(AND(OR(M390=Lists!$M$9,L390&lt;&gt;Lists!$K$4),N390&lt;&gt;""),1,0)</f>
        <v>0</v>
      </c>
      <c r="W390" s="50">
        <f>IF(E390=0,0,IF(COUNTIF(Lists!$B$3:$B$203,E390)&gt;0,0,1))</f>
        <v>0</v>
      </c>
      <c r="X390" s="50">
        <f>IF(M390=Lists!$L$6,IF(COUNTIFS('Section 3'!$D$16:$D$25,F390,'Section 3'!$G$16:$G$25,M390)&gt;0,0,1),0)</f>
        <v>0</v>
      </c>
      <c r="Y390" s="50">
        <f>IF(M390=Lists!$L$8,IF(COUNTIFS('Section 3'!$D$16:$D$25,F390,'Section 3'!$G$16:$G$25,Lists!$J$5)&gt;0,0,1),IF(M390=Lists!$L$10,IF(COUNTIFS('Section 3'!$D$16:$D$25,F390,'Section 3'!$G$16:$G$25,Lists!$J$6)&gt;0,0,1),IF(M390=Lists!$L$5,IF(COUNTIFS('Section 3'!$D$16:$D$25,F390,'Section 3'!$G$16:$G$25,Lists!$J$3)&gt;0,0,1),0)))</f>
        <v>0</v>
      </c>
      <c r="Z390" s="50">
        <f t="shared" si="32"/>
        <v>0</v>
      </c>
      <c r="AA390" s="44">
        <f t="shared" si="33"/>
        <v>0</v>
      </c>
      <c r="AB390" s="44">
        <f t="shared" si="34"/>
        <v>0</v>
      </c>
      <c r="AC390" s="26"/>
      <c r="AD390" s="26"/>
      <c r="AE390" s="26"/>
      <c r="AF390" s="26"/>
      <c r="AG390" s="26"/>
      <c r="AH390" s="26"/>
      <c r="AI390" s="26"/>
      <c r="AJ390" s="26"/>
      <c r="AK390" s="26"/>
      <c r="AL390" s="26"/>
      <c r="AM390" s="26"/>
      <c r="AN390" s="26"/>
      <c r="AO390" s="26"/>
      <c r="AP390" s="26"/>
    </row>
    <row r="391" spans="1:42" s="8" customFormat="1" x14ac:dyDescent="0.35">
      <c r="A391" s="44"/>
      <c r="B391" s="28"/>
      <c r="C391" s="155" t="str">
        <f>IF(F391=0,"",MAX($C$16:C390)+1)</f>
        <v/>
      </c>
      <c r="D391" s="46"/>
      <c r="E391" s="184"/>
      <c r="F391" s="185"/>
      <c r="G391" s="186"/>
      <c r="H391" s="185"/>
      <c r="I391" s="185"/>
      <c r="J391" s="185"/>
      <c r="K391" s="187" t="s">
        <v>369</v>
      </c>
      <c r="L391" s="185"/>
      <c r="M391" s="185"/>
      <c r="N391" s="167"/>
      <c r="O391" s="21"/>
      <c r="Q391" s="57" t="str">
        <f t="shared" ca="1" si="35"/>
        <v/>
      </c>
      <c r="S391" s="50" t="str">
        <f t="shared" si="36"/>
        <v>N</v>
      </c>
      <c r="T391" s="50">
        <f t="shared" ca="1" si="37"/>
        <v>0</v>
      </c>
      <c r="U391" s="50">
        <f>IF(C391="",0,IF(OR(D391=0,E391=0,F391=0,G391=0,H391=0,I391=0,K391=0,K391="",L391=0,M391=0,AND(OR(L391=Lists!$K$3,L391=Lists!$K$4),J391=0),AND(L391=Lists!$K$4,OR(M391=Lists!$M$5,M391=Lists!$M$6,M391=Lists!$M$7,M391=Lists!$M$8,M391=Lists!$M$10),N391=0)),1,0))</f>
        <v>0</v>
      </c>
      <c r="V391" s="50">
        <f>IF(AND(OR(M391=Lists!$M$9,L391&lt;&gt;Lists!$K$4),N391&lt;&gt;""),1,0)</f>
        <v>0</v>
      </c>
      <c r="W391" s="50">
        <f>IF(E391=0,0,IF(COUNTIF(Lists!$B$3:$B$203,E391)&gt;0,0,1))</f>
        <v>0</v>
      </c>
      <c r="X391" s="50">
        <f>IF(M391=Lists!$L$6,IF(COUNTIFS('Section 3'!$D$16:$D$25,F391,'Section 3'!$G$16:$G$25,M391)&gt;0,0,1),0)</f>
        <v>0</v>
      </c>
      <c r="Y391" s="50">
        <f>IF(M391=Lists!$L$8,IF(COUNTIFS('Section 3'!$D$16:$D$25,F391,'Section 3'!$G$16:$G$25,Lists!$J$5)&gt;0,0,1),IF(M391=Lists!$L$10,IF(COUNTIFS('Section 3'!$D$16:$D$25,F391,'Section 3'!$G$16:$G$25,Lists!$J$6)&gt;0,0,1),IF(M391=Lists!$L$5,IF(COUNTIFS('Section 3'!$D$16:$D$25,F391,'Section 3'!$G$16:$G$25,Lists!$J$3)&gt;0,0,1),0)))</f>
        <v>0</v>
      </c>
      <c r="Z391" s="50">
        <f t="shared" si="32"/>
        <v>0</v>
      </c>
      <c r="AA391" s="44">
        <f t="shared" si="33"/>
        <v>0</v>
      </c>
      <c r="AB391" s="44">
        <f t="shared" si="34"/>
        <v>0</v>
      </c>
      <c r="AC391" s="26"/>
      <c r="AD391" s="26"/>
      <c r="AE391" s="26"/>
      <c r="AF391" s="26"/>
      <c r="AG391" s="26"/>
      <c r="AH391" s="26"/>
      <c r="AI391" s="26"/>
      <c r="AJ391" s="26"/>
      <c r="AK391" s="26"/>
      <c r="AL391" s="26"/>
      <c r="AM391" s="26"/>
      <c r="AN391" s="26"/>
      <c r="AO391" s="26"/>
      <c r="AP391" s="26"/>
    </row>
    <row r="392" spans="1:42" s="8" customFormat="1" x14ac:dyDescent="0.35">
      <c r="A392" s="44"/>
      <c r="B392" s="28"/>
      <c r="C392" s="155" t="str">
        <f>IF(F392=0,"",MAX($C$16:C391)+1)</f>
        <v/>
      </c>
      <c r="D392" s="46"/>
      <c r="E392" s="184"/>
      <c r="F392" s="185"/>
      <c r="G392" s="186"/>
      <c r="H392" s="185"/>
      <c r="I392" s="185"/>
      <c r="J392" s="185"/>
      <c r="K392" s="187" t="s">
        <v>369</v>
      </c>
      <c r="L392" s="185"/>
      <c r="M392" s="185"/>
      <c r="N392" s="167"/>
      <c r="O392" s="21"/>
      <c r="Q392" s="57" t="str">
        <f t="shared" ca="1" si="35"/>
        <v/>
      </c>
      <c r="S392" s="50" t="str">
        <f t="shared" si="36"/>
        <v>N</v>
      </c>
      <c r="T392" s="50">
        <f t="shared" ca="1" si="37"/>
        <v>0</v>
      </c>
      <c r="U392" s="50">
        <f>IF(C392="",0,IF(OR(D392=0,E392=0,F392=0,G392=0,H392=0,I392=0,K392=0,K392="",L392=0,M392=0,AND(OR(L392=Lists!$K$3,L392=Lists!$K$4),J392=0),AND(L392=Lists!$K$4,OR(M392=Lists!$M$5,M392=Lists!$M$6,M392=Lists!$M$7,M392=Lists!$M$8,M392=Lists!$M$10),N392=0)),1,0))</f>
        <v>0</v>
      </c>
      <c r="V392" s="50">
        <f>IF(AND(OR(M392=Lists!$M$9,L392&lt;&gt;Lists!$K$4),N392&lt;&gt;""),1,0)</f>
        <v>0</v>
      </c>
      <c r="W392" s="50">
        <f>IF(E392=0,0,IF(COUNTIF(Lists!$B$3:$B$203,E392)&gt;0,0,1))</f>
        <v>0</v>
      </c>
      <c r="X392" s="50">
        <f>IF(M392=Lists!$L$6,IF(COUNTIFS('Section 3'!$D$16:$D$25,F392,'Section 3'!$G$16:$G$25,M392)&gt;0,0,1),0)</f>
        <v>0</v>
      </c>
      <c r="Y392" s="50">
        <f>IF(M392=Lists!$L$8,IF(COUNTIFS('Section 3'!$D$16:$D$25,F392,'Section 3'!$G$16:$G$25,Lists!$J$5)&gt;0,0,1),IF(M392=Lists!$L$10,IF(COUNTIFS('Section 3'!$D$16:$D$25,F392,'Section 3'!$G$16:$G$25,Lists!$J$6)&gt;0,0,1),IF(M392=Lists!$L$5,IF(COUNTIFS('Section 3'!$D$16:$D$25,F392,'Section 3'!$G$16:$G$25,Lists!$J$3)&gt;0,0,1),0)))</f>
        <v>0</v>
      </c>
      <c r="Z392" s="50">
        <f t="shared" si="32"/>
        <v>0</v>
      </c>
      <c r="AA392" s="44">
        <f t="shared" si="33"/>
        <v>0</v>
      </c>
      <c r="AB392" s="44">
        <f t="shared" si="34"/>
        <v>0</v>
      </c>
      <c r="AC392" s="26"/>
      <c r="AD392" s="26"/>
      <c r="AE392" s="26"/>
      <c r="AF392" s="26"/>
      <c r="AG392" s="26"/>
      <c r="AH392" s="26"/>
      <c r="AI392" s="26"/>
      <c r="AJ392" s="26"/>
      <c r="AK392" s="26"/>
      <c r="AL392" s="26"/>
      <c r="AM392" s="26"/>
      <c r="AN392" s="26"/>
      <c r="AO392" s="26"/>
      <c r="AP392" s="26"/>
    </row>
    <row r="393" spans="1:42" s="8" customFormat="1" x14ac:dyDescent="0.35">
      <c r="A393" s="44"/>
      <c r="B393" s="28"/>
      <c r="C393" s="155" t="str">
        <f>IF(F393=0,"",MAX($C$16:C392)+1)</f>
        <v/>
      </c>
      <c r="D393" s="46"/>
      <c r="E393" s="184"/>
      <c r="F393" s="185"/>
      <c r="G393" s="186"/>
      <c r="H393" s="185"/>
      <c r="I393" s="185"/>
      <c r="J393" s="185"/>
      <c r="K393" s="187" t="s">
        <v>369</v>
      </c>
      <c r="L393" s="185"/>
      <c r="M393" s="185"/>
      <c r="N393" s="167"/>
      <c r="O393" s="21"/>
      <c r="Q393" s="57" t="str">
        <f t="shared" ca="1" si="35"/>
        <v/>
      </c>
      <c r="S393" s="50" t="str">
        <f t="shared" si="36"/>
        <v>N</v>
      </c>
      <c r="T393" s="50">
        <f t="shared" ca="1" si="37"/>
        <v>0</v>
      </c>
      <c r="U393" s="50">
        <f>IF(C393="",0,IF(OR(D393=0,E393=0,F393=0,G393=0,H393=0,I393=0,K393=0,K393="",L393=0,M393=0,AND(OR(L393=Lists!$K$3,L393=Lists!$K$4),J393=0),AND(L393=Lists!$K$4,OR(M393=Lists!$M$5,M393=Lists!$M$6,M393=Lists!$M$7,M393=Lists!$M$8,M393=Lists!$M$10),N393=0)),1,0))</f>
        <v>0</v>
      </c>
      <c r="V393" s="50">
        <f>IF(AND(OR(M393=Lists!$M$9,L393&lt;&gt;Lists!$K$4),N393&lt;&gt;""),1,0)</f>
        <v>0</v>
      </c>
      <c r="W393" s="50">
        <f>IF(E393=0,0,IF(COUNTIF(Lists!$B$3:$B$203,E393)&gt;0,0,1))</f>
        <v>0</v>
      </c>
      <c r="X393" s="50">
        <f>IF(M393=Lists!$L$6,IF(COUNTIFS('Section 3'!$D$16:$D$25,F393,'Section 3'!$G$16:$G$25,M393)&gt;0,0,1),0)</f>
        <v>0</v>
      </c>
      <c r="Y393" s="50">
        <f>IF(M393=Lists!$L$8,IF(COUNTIFS('Section 3'!$D$16:$D$25,F393,'Section 3'!$G$16:$G$25,Lists!$J$5)&gt;0,0,1),IF(M393=Lists!$L$10,IF(COUNTIFS('Section 3'!$D$16:$D$25,F393,'Section 3'!$G$16:$G$25,Lists!$J$6)&gt;0,0,1),IF(M393=Lists!$L$5,IF(COUNTIFS('Section 3'!$D$16:$D$25,F393,'Section 3'!$G$16:$G$25,Lists!$J$3)&gt;0,0,1),0)))</f>
        <v>0</v>
      </c>
      <c r="Z393" s="50">
        <f t="shared" si="32"/>
        <v>0</v>
      </c>
      <c r="AA393" s="44">
        <f t="shared" si="33"/>
        <v>0</v>
      </c>
      <c r="AB393" s="44">
        <f t="shared" si="34"/>
        <v>0</v>
      </c>
      <c r="AC393" s="26"/>
      <c r="AD393" s="26"/>
      <c r="AE393" s="26"/>
      <c r="AF393" s="26"/>
      <c r="AG393" s="26"/>
      <c r="AH393" s="26"/>
      <c r="AI393" s="26"/>
      <c r="AJ393" s="26"/>
      <c r="AK393" s="26"/>
      <c r="AL393" s="26"/>
      <c r="AM393" s="26"/>
      <c r="AN393" s="26"/>
      <c r="AO393" s="26"/>
      <c r="AP393" s="26"/>
    </row>
    <row r="394" spans="1:42" s="8" customFormat="1" x14ac:dyDescent="0.35">
      <c r="A394" s="44"/>
      <c r="B394" s="28"/>
      <c r="C394" s="155" t="str">
        <f>IF(F394=0,"",MAX($C$16:C393)+1)</f>
        <v/>
      </c>
      <c r="D394" s="46"/>
      <c r="E394" s="184"/>
      <c r="F394" s="185"/>
      <c r="G394" s="186"/>
      <c r="H394" s="185"/>
      <c r="I394" s="185"/>
      <c r="J394" s="185"/>
      <c r="K394" s="187" t="s">
        <v>369</v>
      </c>
      <c r="L394" s="185"/>
      <c r="M394" s="185"/>
      <c r="N394" s="167"/>
      <c r="O394" s="21"/>
      <c r="Q394" s="57" t="str">
        <f t="shared" ca="1" si="35"/>
        <v/>
      </c>
      <c r="S394" s="50" t="str">
        <f t="shared" si="36"/>
        <v>N</v>
      </c>
      <c r="T394" s="50">
        <f t="shared" ca="1" si="37"/>
        <v>0</v>
      </c>
      <c r="U394" s="50">
        <f>IF(C394="",0,IF(OR(D394=0,E394=0,F394=0,G394=0,H394=0,I394=0,K394=0,K394="",L394=0,M394=0,AND(OR(L394=Lists!$K$3,L394=Lists!$K$4),J394=0),AND(L394=Lists!$K$4,OR(M394=Lists!$M$5,M394=Lists!$M$6,M394=Lists!$M$7,M394=Lists!$M$8,M394=Lists!$M$10),N394=0)),1,0))</f>
        <v>0</v>
      </c>
      <c r="V394" s="50">
        <f>IF(AND(OR(M394=Lists!$M$9,L394&lt;&gt;Lists!$K$4),N394&lt;&gt;""),1,0)</f>
        <v>0</v>
      </c>
      <c r="W394" s="50">
        <f>IF(E394=0,0,IF(COUNTIF(Lists!$B$3:$B$203,E394)&gt;0,0,1))</f>
        <v>0</v>
      </c>
      <c r="X394" s="50">
        <f>IF(M394=Lists!$L$6,IF(COUNTIFS('Section 3'!$D$16:$D$25,F394,'Section 3'!$G$16:$G$25,M394)&gt;0,0,1),0)</f>
        <v>0</v>
      </c>
      <c r="Y394" s="50">
        <f>IF(M394=Lists!$L$8,IF(COUNTIFS('Section 3'!$D$16:$D$25,F394,'Section 3'!$G$16:$G$25,Lists!$J$5)&gt;0,0,1),IF(M394=Lists!$L$10,IF(COUNTIFS('Section 3'!$D$16:$D$25,F394,'Section 3'!$G$16:$G$25,Lists!$J$6)&gt;0,0,1),IF(M394=Lists!$L$5,IF(COUNTIFS('Section 3'!$D$16:$D$25,F394,'Section 3'!$G$16:$G$25,Lists!$J$3)&gt;0,0,1),0)))</f>
        <v>0</v>
      </c>
      <c r="Z394" s="50">
        <f t="shared" si="32"/>
        <v>0</v>
      </c>
      <c r="AA394" s="44">
        <f t="shared" si="33"/>
        <v>0</v>
      </c>
      <c r="AB394" s="44">
        <f t="shared" si="34"/>
        <v>0</v>
      </c>
      <c r="AC394" s="26"/>
      <c r="AD394" s="26"/>
      <c r="AE394" s="26"/>
      <c r="AF394" s="26"/>
      <c r="AG394" s="26"/>
      <c r="AH394" s="26"/>
      <c r="AI394" s="26"/>
      <c r="AJ394" s="26"/>
      <c r="AK394" s="26"/>
      <c r="AL394" s="26"/>
      <c r="AM394" s="26"/>
      <c r="AN394" s="26"/>
      <c r="AO394" s="26"/>
      <c r="AP394" s="26"/>
    </row>
    <row r="395" spans="1:42" s="8" customFormat="1" x14ac:dyDescent="0.35">
      <c r="A395" s="44"/>
      <c r="B395" s="28"/>
      <c r="C395" s="155" t="str">
        <f>IF(F395=0,"",MAX($C$16:C394)+1)</f>
        <v/>
      </c>
      <c r="D395" s="46"/>
      <c r="E395" s="184"/>
      <c r="F395" s="185"/>
      <c r="G395" s="186"/>
      <c r="H395" s="185"/>
      <c r="I395" s="185"/>
      <c r="J395" s="185"/>
      <c r="K395" s="187" t="s">
        <v>369</v>
      </c>
      <c r="L395" s="185"/>
      <c r="M395" s="185"/>
      <c r="N395" s="167"/>
      <c r="O395" s="21"/>
      <c r="Q395" s="57" t="str">
        <f t="shared" ca="1" si="35"/>
        <v/>
      </c>
      <c r="S395" s="50" t="str">
        <f t="shared" si="36"/>
        <v>N</v>
      </c>
      <c r="T395" s="50">
        <f t="shared" ca="1" si="37"/>
        <v>0</v>
      </c>
      <c r="U395" s="50">
        <f>IF(C395="",0,IF(OR(D395=0,E395=0,F395=0,G395=0,H395=0,I395=0,K395=0,K395="",L395=0,M395=0,AND(OR(L395=Lists!$K$3,L395=Lists!$K$4),J395=0),AND(L395=Lists!$K$4,OR(M395=Lists!$M$5,M395=Lists!$M$6,M395=Lists!$M$7,M395=Lists!$M$8,M395=Lists!$M$10),N395=0)),1,0))</f>
        <v>0</v>
      </c>
      <c r="V395" s="50">
        <f>IF(AND(OR(M395=Lists!$M$9,L395&lt;&gt;Lists!$K$4),N395&lt;&gt;""),1,0)</f>
        <v>0</v>
      </c>
      <c r="W395" s="50">
        <f>IF(E395=0,0,IF(COUNTIF(Lists!$B$3:$B$203,E395)&gt;0,0,1))</f>
        <v>0</v>
      </c>
      <c r="X395" s="50">
        <f>IF(M395=Lists!$L$6,IF(COUNTIFS('Section 3'!$D$16:$D$25,F395,'Section 3'!$G$16:$G$25,M395)&gt;0,0,1),0)</f>
        <v>0</v>
      </c>
      <c r="Y395" s="50">
        <f>IF(M395=Lists!$L$8,IF(COUNTIFS('Section 3'!$D$16:$D$25,F395,'Section 3'!$G$16:$G$25,Lists!$J$5)&gt;0,0,1),IF(M395=Lists!$L$10,IF(COUNTIFS('Section 3'!$D$16:$D$25,F395,'Section 3'!$G$16:$G$25,Lists!$J$6)&gt;0,0,1),IF(M395=Lists!$L$5,IF(COUNTIFS('Section 3'!$D$16:$D$25,F395,'Section 3'!$G$16:$G$25,Lists!$J$3)&gt;0,0,1),0)))</f>
        <v>0</v>
      </c>
      <c r="Z395" s="50">
        <f t="shared" si="32"/>
        <v>0</v>
      </c>
      <c r="AA395" s="44">
        <f t="shared" si="33"/>
        <v>0</v>
      </c>
      <c r="AB395" s="44">
        <f t="shared" si="34"/>
        <v>0</v>
      </c>
      <c r="AC395" s="26"/>
      <c r="AD395" s="26"/>
      <c r="AE395" s="26"/>
      <c r="AF395" s="26"/>
      <c r="AG395" s="26"/>
      <c r="AH395" s="26"/>
      <c r="AI395" s="26"/>
      <c r="AJ395" s="26"/>
      <c r="AK395" s="26"/>
      <c r="AL395" s="26"/>
      <c r="AM395" s="26"/>
      <c r="AN395" s="26"/>
      <c r="AO395" s="26"/>
      <c r="AP395" s="26"/>
    </row>
    <row r="396" spans="1:42" s="8" customFormat="1" x14ac:dyDescent="0.35">
      <c r="A396" s="44"/>
      <c r="B396" s="28"/>
      <c r="C396" s="155" t="str">
        <f>IF(F396=0,"",MAX($C$16:C395)+1)</f>
        <v/>
      </c>
      <c r="D396" s="46"/>
      <c r="E396" s="184"/>
      <c r="F396" s="185"/>
      <c r="G396" s="186"/>
      <c r="H396" s="185"/>
      <c r="I396" s="185"/>
      <c r="J396" s="185"/>
      <c r="K396" s="187" t="s">
        <v>369</v>
      </c>
      <c r="L396" s="185"/>
      <c r="M396" s="185"/>
      <c r="N396" s="167"/>
      <c r="O396" s="21"/>
      <c r="Q396" s="57" t="str">
        <f t="shared" ca="1" si="35"/>
        <v/>
      </c>
      <c r="S396" s="50" t="str">
        <f t="shared" si="36"/>
        <v>N</v>
      </c>
      <c r="T396" s="50">
        <f t="shared" ca="1" si="37"/>
        <v>0</v>
      </c>
      <c r="U396" s="50">
        <f>IF(C396="",0,IF(OR(D396=0,E396=0,F396=0,G396=0,H396=0,I396=0,K396=0,K396="",L396=0,M396=0,AND(OR(L396=Lists!$K$3,L396=Lists!$K$4),J396=0),AND(L396=Lists!$K$4,OR(M396=Lists!$M$5,M396=Lists!$M$6,M396=Lists!$M$7,M396=Lists!$M$8,M396=Lists!$M$10),N396=0)),1,0))</f>
        <v>0</v>
      </c>
      <c r="V396" s="50">
        <f>IF(AND(OR(M396=Lists!$M$9,L396&lt;&gt;Lists!$K$4),N396&lt;&gt;""),1,0)</f>
        <v>0</v>
      </c>
      <c r="W396" s="50">
        <f>IF(E396=0,0,IF(COUNTIF(Lists!$B$3:$B$203,E396)&gt;0,0,1))</f>
        <v>0</v>
      </c>
      <c r="X396" s="50">
        <f>IF(M396=Lists!$L$6,IF(COUNTIFS('Section 3'!$D$16:$D$25,F396,'Section 3'!$G$16:$G$25,M396)&gt;0,0,1),0)</f>
        <v>0</v>
      </c>
      <c r="Y396" s="50">
        <f>IF(M396=Lists!$L$8,IF(COUNTIFS('Section 3'!$D$16:$D$25,F396,'Section 3'!$G$16:$G$25,Lists!$J$5)&gt;0,0,1),IF(M396=Lists!$L$10,IF(COUNTIFS('Section 3'!$D$16:$D$25,F396,'Section 3'!$G$16:$G$25,Lists!$J$6)&gt;0,0,1),IF(M396=Lists!$L$5,IF(COUNTIFS('Section 3'!$D$16:$D$25,F396,'Section 3'!$G$16:$G$25,Lists!$J$3)&gt;0,0,1),0)))</f>
        <v>0</v>
      </c>
      <c r="Z396" s="50">
        <f t="shared" si="32"/>
        <v>0</v>
      </c>
      <c r="AA396" s="44">
        <f t="shared" si="33"/>
        <v>0</v>
      </c>
      <c r="AB396" s="44">
        <f t="shared" si="34"/>
        <v>0</v>
      </c>
      <c r="AC396" s="26"/>
      <c r="AD396" s="26"/>
      <c r="AE396" s="26"/>
      <c r="AF396" s="26"/>
      <c r="AG396" s="26"/>
      <c r="AH396" s="26"/>
      <c r="AI396" s="26"/>
      <c r="AJ396" s="26"/>
      <c r="AK396" s="26"/>
      <c r="AL396" s="26"/>
      <c r="AM396" s="26"/>
      <c r="AN396" s="26"/>
      <c r="AO396" s="26"/>
      <c r="AP396" s="26"/>
    </row>
    <row r="397" spans="1:42" s="8" customFormat="1" x14ac:dyDescent="0.35">
      <c r="A397" s="44"/>
      <c r="B397" s="28"/>
      <c r="C397" s="155" t="str">
        <f>IF(F397=0,"",MAX($C$16:C396)+1)</f>
        <v/>
      </c>
      <c r="D397" s="46"/>
      <c r="E397" s="184"/>
      <c r="F397" s="185"/>
      <c r="G397" s="186"/>
      <c r="H397" s="185"/>
      <c r="I397" s="185"/>
      <c r="J397" s="185"/>
      <c r="K397" s="187" t="s">
        <v>369</v>
      </c>
      <c r="L397" s="185"/>
      <c r="M397" s="185"/>
      <c r="N397" s="167"/>
      <c r="O397" s="21"/>
      <c r="Q397" s="57" t="str">
        <f t="shared" ca="1" si="35"/>
        <v/>
      </c>
      <c r="S397" s="50" t="str">
        <f t="shared" si="36"/>
        <v>N</v>
      </c>
      <c r="T397" s="50">
        <f t="shared" ca="1" si="37"/>
        <v>0</v>
      </c>
      <c r="U397" s="50">
        <f>IF(C397="",0,IF(OR(D397=0,E397=0,F397=0,G397=0,H397=0,I397=0,K397=0,K397="",L397=0,M397=0,AND(OR(L397=Lists!$K$3,L397=Lists!$K$4),J397=0),AND(L397=Lists!$K$4,OR(M397=Lists!$M$5,M397=Lists!$M$6,M397=Lists!$M$7,M397=Lists!$M$8,M397=Lists!$M$10),N397=0)),1,0))</f>
        <v>0</v>
      </c>
      <c r="V397" s="50">
        <f>IF(AND(OR(M397=Lists!$M$9,L397&lt;&gt;Lists!$K$4),N397&lt;&gt;""),1,0)</f>
        <v>0</v>
      </c>
      <c r="W397" s="50">
        <f>IF(E397=0,0,IF(COUNTIF(Lists!$B$3:$B$203,E397)&gt;0,0,1))</f>
        <v>0</v>
      </c>
      <c r="X397" s="50">
        <f>IF(M397=Lists!$L$6,IF(COUNTIFS('Section 3'!$D$16:$D$25,F397,'Section 3'!$G$16:$G$25,M397)&gt;0,0,1),0)</f>
        <v>0</v>
      </c>
      <c r="Y397" s="50">
        <f>IF(M397=Lists!$L$8,IF(COUNTIFS('Section 3'!$D$16:$D$25,F397,'Section 3'!$G$16:$G$25,Lists!$J$5)&gt;0,0,1),IF(M397=Lists!$L$10,IF(COUNTIFS('Section 3'!$D$16:$D$25,F397,'Section 3'!$G$16:$G$25,Lists!$J$6)&gt;0,0,1),IF(M397=Lists!$L$5,IF(COUNTIFS('Section 3'!$D$16:$D$25,F397,'Section 3'!$G$16:$G$25,Lists!$J$3)&gt;0,0,1),0)))</f>
        <v>0</v>
      </c>
      <c r="Z397" s="50">
        <f t="shared" si="32"/>
        <v>0</v>
      </c>
      <c r="AA397" s="44">
        <f t="shared" si="33"/>
        <v>0</v>
      </c>
      <c r="AB397" s="44">
        <f t="shared" si="34"/>
        <v>0</v>
      </c>
      <c r="AC397" s="26"/>
      <c r="AD397" s="26"/>
      <c r="AE397" s="26"/>
      <c r="AF397" s="26"/>
      <c r="AG397" s="26"/>
      <c r="AH397" s="26"/>
      <c r="AI397" s="26"/>
      <c r="AJ397" s="26"/>
      <c r="AK397" s="26"/>
      <c r="AL397" s="26"/>
      <c r="AM397" s="26"/>
      <c r="AN397" s="26"/>
      <c r="AO397" s="26"/>
      <c r="AP397" s="26"/>
    </row>
    <row r="398" spans="1:42" s="8" customFormat="1" x14ac:dyDescent="0.35">
      <c r="A398" s="44"/>
      <c r="B398" s="28"/>
      <c r="C398" s="155" t="str">
        <f>IF(F398=0,"",MAX($C$16:C397)+1)</f>
        <v/>
      </c>
      <c r="D398" s="46"/>
      <c r="E398" s="184"/>
      <c r="F398" s="185"/>
      <c r="G398" s="186"/>
      <c r="H398" s="185"/>
      <c r="I398" s="185"/>
      <c r="J398" s="185"/>
      <c r="K398" s="187" t="s">
        <v>369</v>
      </c>
      <c r="L398" s="185"/>
      <c r="M398" s="185"/>
      <c r="N398" s="167"/>
      <c r="O398" s="21"/>
      <c r="Q398" s="57" t="str">
        <f t="shared" ca="1" si="35"/>
        <v/>
      </c>
      <c r="S398" s="50" t="str">
        <f t="shared" si="36"/>
        <v>N</v>
      </c>
      <c r="T398" s="50">
        <f t="shared" ca="1" si="37"/>
        <v>0</v>
      </c>
      <c r="U398" s="50">
        <f>IF(C398="",0,IF(OR(D398=0,E398=0,F398=0,G398=0,H398=0,I398=0,K398=0,K398="",L398=0,M398=0,AND(OR(L398=Lists!$K$3,L398=Lists!$K$4),J398=0),AND(L398=Lists!$K$4,OR(M398=Lists!$M$5,M398=Lists!$M$6,M398=Lists!$M$7,M398=Lists!$M$8,M398=Lists!$M$10),N398=0)),1,0))</f>
        <v>0</v>
      </c>
      <c r="V398" s="50">
        <f>IF(AND(OR(M398=Lists!$M$9,L398&lt;&gt;Lists!$K$4),N398&lt;&gt;""),1,0)</f>
        <v>0</v>
      </c>
      <c r="W398" s="50">
        <f>IF(E398=0,0,IF(COUNTIF(Lists!$B$3:$B$203,E398)&gt;0,0,1))</f>
        <v>0</v>
      </c>
      <c r="X398" s="50">
        <f>IF(M398=Lists!$L$6,IF(COUNTIFS('Section 3'!$D$16:$D$25,F398,'Section 3'!$G$16:$G$25,M398)&gt;0,0,1),0)</f>
        <v>0</v>
      </c>
      <c r="Y398" s="50">
        <f>IF(M398=Lists!$L$8,IF(COUNTIFS('Section 3'!$D$16:$D$25,F398,'Section 3'!$G$16:$G$25,Lists!$J$5)&gt;0,0,1),IF(M398=Lists!$L$10,IF(COUNTIFS('Section 3'!$D$16:$D$25,F398,'Section 3'!$G$16:$G$25,Lists!$J$6)&gt;0,0,1),IF(M398=Lists!$L$5,IF(COUNTIFS('Section 3'!$D$16:$D$25,F398,'Section 3'!$G$16:$G$25,Lists!$J$3)&gt;0,0,1),0)))</f>
        <v>0</v>
      </c>
      <c r="Z398" s="50">
        <f t="shared" si="32"/>
        <v>0</v>
      </c>
      <c r="AA398" s="44">
        <f t="shared" si="33"/>
        <v>0</v>
      </c>
      <c r="AB398" s="44">
        <f t="shared" si="34"/>
        <v>0</v>
      </c>
      <c r="AC398" s="26"/>
      <c r="AD398" s="26"/>
      <c r="AE398" s="26"/>
      <c r="AF398" s="26"/>
      <c r="AG398" s="26"/>
      <c r="AH398" s="26"/>
      <c r="AI398" s="26"/>
      <c r="AJ398" s="26"/>
      <c r="AK398" s="26"/>
      <c r="AL398" s="26"/>
      <c r="AM398" s="26"/>
      <c r="AN398" s="26"/>
      <c r="AO398" s="26"/>
      <c r="AP398" s="26"/>
    </row>
    <row r="399" spans="1:42" s="8" customFormat="1" x14ac:dyDescent="0.35">
      <c r="A399" s="44"/>
      <c r="B399" s="28"/>
      <c r="C399" s="155" t="str">
        <f>IF(F399=0,"",MAX($C$16:C398)+1)</f>
        <v/>
      </c>
      <c r="D399" s="46"/>
      <c r="E399" s="184"/>
      <c r="F399" s="185"/>
      <c r="G399" s="186"/>
      <c r="H399" s="185"/>
      <c r="I399" s="185"/>
      <c r="J399" s="185"/>
      <c r="K399" s="187" t="s">
        <v>369</v>
      </c>
      <c r="L399" s="185"/>
      <c r="M399" s="185"/>
      <c r="N399" s="167"/>
      <c r="O399" s="21"/>
      <c r="Q399" s="57" t="str">
        <f t="shared" ca="1" si="35"/>
        <v/>
      </c>
      <c r="S399" s="50" t="str">
        <f t="shared" si="36"/>
        <v>N</v>
      </c>
      <c r="T399" s="50">
        <f t="shared" ca="1" si="37"/>
        <v>0</v>
      </c>
      <c r="U399" s="50">
        <f>IF(C399="",0,IF(OR(D399=0,E399=0,F399=0,G399=0,H399=0,I399=0,K399=0,K399="",L399=0,M399=0,AND(OR(L399=Lists!$K$3,L399=Lists!$K$4),J399=0),AND(L399=Lists!$K$4,OR(M399=Lists!$M$5,M399=Lists!$M$6,M399=Lists!$M$7,M399=Lists!$M$8,M399=Lists!$M$10),N399=0)),1,0))</f>
        <v>0</v>
      </c>
      <c r="V399" s="50">
        <f>IF(AND(OR(M399=Lists!$M$9,L399&lt;&gt;Lists!$K$4),N399&lt;&gt;""),1,0)</f>
        <v>0</v>
      </c>
      <c r="W399" s="50">
        <f>IF(E399=0,0,IF(COUNTIF(Lists!$B$3:$B$203,E399)&gt;0,0,1))</f>
        <v>0</v>
      </c>
      <c r="X399" s="50">
        <f>IF(M399=Lists!$L$6,IF(COUNTIFS('Section 3'!$D$16:$D$25,F399,'Section 3'!$G$16:$G$25,M399)&gt;0,0,1),0)</f>
        <v>0</v>
      </c>
      <c r="Y399" s="50">
        <f>IF(M399=Lists!$L$8,IF(COUNTIFS('Section 3'!$D$16:$D$25,F399,'Section 3'!$G$16:$G$25,Lists!$J$5)&gt;0,0,1),IF(M399=Lists!$L$10,IF(COUNTIFS('Section 3'!$D$16:$D$25,F399,'Section 3'!$G$16:$G$25,Lists!$J$6)&gt;0,0,1),IF(M399=Lists!$L$5,IF(COUNTIFS('Section 3'!$D$16:$D$25,F399,'Section 3'!$G$16:$G$25,Lists!$J$3)&gt;0,0,1),0)))</f>
        <v>0</v>
      </c>
      <c r="Z399" s="50">
        <f t="shared" si="32"/>
        <v>0</v>
      </c>
      <c r="AA399" s="44">
        <f t="shared" si="33"/>
        <v>0</v>
      </c>
      <c r="AB399" s="44">
        <f t="shared" si="34"/>
        <v>0</v>
      </c>
      <c r="AC399" s="26"/>
      <c r="AD399" s="26"/>
      <c r="AE399" s="26"/>
      <c r="AF399" s="26"/>
      <c r="AG399" s="26"/>
      <c r="AH399" s="26"/>
      <c r="AI399" s="26"/>
      <c r="AJ399" s="26"/>
      <c r="AK399" s="26"/>
      <c r="AL399" s="26"/>
      <c r="AM399" s="26"/>
      <c r="AN399" s="26"/>
      <c r="AO399" s="26"/>
      <c r="AP399" s="26"/>
    </row>
    <row r="400" spans="1:42" s="8" customFormat="1" x14ac:dyDescent="0.35">
      <c r="A400" s="44"/>
      <c r="B400" s="28"/>
      <c r="C400" s="155" t="str">
        <f>IF(F400=0,"",MAX($C$16:C399)+1)</f>
        <v/>
      </c>
      <c r="D400" s="46"/>
      <c r="E400" s="184"/>
      <c r="F400" s="185"/>
      <c r="G400" s="186"/>
      <c r="H400" s="185"/>
      <c r="I400" s="185"/>
      <c r="J400" s="185"/>
      <c r="K400" s="187" t="s">
        <v>369</v>
      </c>
      <c r="L400" s="185"/>
      <c r="M400" s="185"/>
      <c r="N400" s="167"/>
      <c r="O400" s="21"/>
      <c r="Q400" s="57" t="str">
        <f t="shared" ca="1" si="35"/>
        <v/>
      </c>
      <c r="S400" s="50" t="str">
        <f t="shared" si="36"/>
        <v>N</v>
      </c>
      <c r="T400" s="50">
        <f t="shared" ca="1" si="37"/>
        <v>0</v>
      </c>
      <c r="U400" s="50">
        <f>IF(C400="",0,IF(OR(D400=0,E400=0,F400=0,G400=0,H400=0,I400=0,K400=0,K400="",L400=0,M400=0,AND(OR(L400=Lists!$K$3,L400=Lists!$K$4),J400=0),AND(L400=Lists!$K$4,OR(M400=Lists!$M$5,M400=Lists!$M$6,M400=Lists!$M$7,M400=Lists!$M$8,M400=Lists!$M$10),N400=0)),1,0))</f>
        <v>0</v>
      </c>
      <c r="V400" s="50">
        <f>IF(AND(OR(M400=Lists!$M$9,L400&lt;&gt;Lists!$K$4),N400&lt;&gt;""),1,0)</f>
        <v>0</v>
      </c>
      <c r="W400" s="50">
        <f>IF(E400=0,0,IF(COUNTIF(Lists!$B$3:$B$203,E400)&gt;0,0,1))</f>
        <v>0</v>
      </c>
      <c r="X400" s="50">
        <f>IF(M400=Lists!$L$6,IF(COUNTIFS('Section 3'!$D$16:$D$25,F400,'Section 3'!$G$16:$G$25,M400)&gt;0,0,1),0)</f>
        <v>0</v>
      </c>
      <c r="Y400" s="50">
        <f>IF(M400=Lists!$L$8,IF(COUNTIFS('Section 3'!$D$16:$D$25,F400,'Section 3'!$G$16:$G$25,Lists!$J$5)&gt;0,0,1),IF(M400=Lists!$L$10,IF(COUNTIFS('Section 3'!$D$16:$D$25,F400,'Section 3'!$G$16:$G$25,Lists!$J$6)&gt;0,0,1),IF(M400=Lists!$L$5,IF(COUNTIFS('Section 3'!$D$16:$D$25,F400,'Section 3'!$G$16:$G$25,Lists!$J$3)&gt;0,0,1),0)))</f>
        <v>0</v>
      </c>
      <c r="Z400" s="50">
        <f t="shared" ref="Z400:Z463" si="38">IF(F400=0,0,IF(COUNTIF(ClassIChemicals,F400)&gt;0,0,1))</f>
        <v>0</v>
      </c>
      <c r="AA400" s="44">
        <f t="shared" ref="AA400:AA463" si="39">IF(L400=0,0,IF(COUNTIF(TransactionType,L400)&gt;0,0,1))</f>
        <v>0</v>
      </c>
      <c r="AB400" s="44">
        <f t="shared" ref="AB400:AB463" si="40">IF(M400=0,0,IF(OR(COUNTIF(NewIntendedUses,M400)&gt;0,COUNTIF(UsedIntendedUses,M400)&gt;0,COUNTIF(HeelsIntendedUses,M400)&gt;0),0,1))</f>
        <v>0</v>
      </c>
      <c r="AC400" s="26"/>
      <c r="AD400" s="26"/>
      <c r="AE400" s="26"/>
      <c r="AF400" s="26"/>
      <c r="AG400" s="26"/>
      <c r="AH400" s="26"/>
      <c r="AI400" s="26"/>
      <c r="AJ400" s="26"/>
      <c r="AK400" s="26"/>
      <c r="AL400" s="26"/>
      <c r="AM400" s="26"/>
      <c r="AN400" s="26"/>
      <c r="AO400" s="26"/>
      <c r="AP400" s="26"/>
    </row>
    <row r="401" spans="1:42" s="8" customFormat="1" x14ac:dyDescent="0.35">
      <c r="A401" s="44"/>
      <c r="B401" s="28"/>
      <c r="C401" s="155" t="str">
        <f>IF(F401=0,"",MAX($C$16:C400)+1)</f>
        <v/>
      </c>
      <c r="D401" s="46"/>
      <c r="E401" s="184"/>
      <c r="F401" s="185"/>
      <c r="G401" s="186"/>
      <c r="H401" s="185"/>
      <c r="I401" s="185"/>
      <c r="J401" s="185"/>
      <c r="K401" s="187" t="s">
        <v>369</v>
      </c>
      <c r="L401" s="185"/>
      <c r="M401" s="185"/>
      <c r="N401" s="167"/>
      <c r="O401" s="21"/>
      <c r="Q401" s="57" t="str">
        <f t="shared" ref="Q401:Q464" ca="1" si="41">IF(SUM(T401:W401,Z401:AB401)&gt;0,"ROW INCOMPLETE OR INVALID DATA ENTERED; ENTER/EDIT DATA IN REQUIRED FIELDS","")</f>
        <v/>
      </c>
      <c r="S401" s="50" t="str">
        <f t="shared" ref="S401:S464" si="42">IF(C401="","N","Y")</f>
        <v>N</v>
      </c>
      <c r="T401" s="50">
        <f t="shared" ref="T401:T464" ca="1" si="43">IF(OR(D401=0,AND(D401&gt;=StartDate,D401&lt;=EndDate)),0,1)</f>
        <v>0</v>
      </c>
      <c r="U401" s="50">
        <f>IF(C401="",0,IF(OR(D401=0,E401=0,F401=0,G401=0,H401=0,I401=0,K401=0,K401="",L401=0,M401=0,AND(OR(L401=Lists!$K$3,L401=Lists!$K$4),J401=0),AND(L401=Lists!$K$4,OR(M401=Lists!$M$5,M401=Lists!$M$6,M401=Lists!$M$7,M401=Lists!$M$8,M401=Lists!$M$10),N401=0)),1,0))</f>
        <v>0</v>
      </c>
      <c r="V401" s="50">
        <f>IF(AND(OR(M401=Lists!$M$9,L401&lt;&gt;Lists!$K$4),N401&lt;&gt;""),1,0)</f>
        <v>0</v>
      </c>
      <c r="W401" s="50">
        <f>IF(E401=0,0,IF(COUNTIF(Lists!$B$3:$B$203,E401)&gt;0,0,1))</f>
        <v>0</v>
      </c>
      <c r="X401" s="50">
        <f>IF(M401=Lists!$L$6,IF(COUNTIFS('Section 3'!$D$16:$D$25,F401,'Section 3'!$G$16:$G$25,M401)&gt;0,0,1),0)</f>
        <v>0</v>
      </c>
      <c r="Y401" s="50">
        <f>IF(M401=Lists!$L$8,IF(COUNTIFS('Section 3'!$D$16:$D$25,F401,'Section 3'!$G$16:$G$25,Lists!$J$5)&gt;0,0,1),IF(M401=Lists!$L$10,IF(COUNTIFS('Section 3'!$D$16:$D$25,F401,'Section 3'!$G$16:$G$25,Lists!$J$6)&gt;0,0,1),IF(M401=Lists!$L$5,IF(COUNTIFS('Section 3'!$D$16:$D$25,F401,'Section 3'!$G$16:$G$25,Lists!$J$3)&gt;0,0,1),0)))</f>
        <v>0</v>
      </c>
      <c r="Z401" s="50">
        <f t="shared" si="38"/>
        <v>0</v>
      </c>
      <c r="AA401" s="44">
        <f t="shared" si="39"/>
        <v>0</v>
      </c>
      <c r="AB401" s="44">
        <f t="shared" si="40"/>
        <v>0</v>
      </c>
      <c r="AC401" s="26"/>
      <c r="AD401" s="26"/>
      <c r="AE401" s="26"/>
      <c r="AF401" s="26"/>
      <c r="AG401" s="26"/>
      <c r="AH401" s="26"/>
      <c r="AI401" s="26"/>
      <c r="AJ401" s="26"/>
      <c r="AK401" s="26"/>
      <c r="AL401" s="26"/>
      <c r="AM401" s="26"/>
      <c r="AN401" s="26"/>
      <c r="AO401" s="26"/>
      <c r="AP401" s="26"/>
    </row>
    <row r="402" spans="1:42" s="8" customFormat="1" x14ac:dyDescent="0.35">
      <c r="A402" s="44"/>
      <c r="B402" s="28"/>
      <c r="C402" s="155" t="str">
        <f>IF(F402=0,"",MAX($C$16:C401)+1)</f>
        <v/>
      </c>
      <c r="D402" s="46"/>
      <c r="E402" s="184"/>
      <c r="F402" s="185"/>
      <c r="G402" s="186"/>
      <c r="H402" s="185"/>
      <c r="I402" s="185"/>
      <c r="J402" s="185"/>
      <c r="K402" s="187" t="s">
        <v>369</v>
      </c>
      <c r="L402" s="185"/>
      <c r="M402" s="185"/>
      <c r="N402" s="167"/>
      <c r="O402" s="21"/>
      <c r="Q402" s="57" t="str">
        <f t="shared" ca="1" si="41"/>
        <v/>
      </c>
      <c r="S402" s="50" t="str">
        <f t="shared" si="42"/>
        <v>N</v>
      </c>
      <c r="T402" s="50">
        <f t="shared" ca="1" si="43"/>
        <v>0</v>
      </c>
      <c r="U402" s="50">
        <f>IF(C402="",0,IF(OR(D402=0,E402=0,F402=0,G402=0,H402=0,I402=0,K402=0,K402="",L402=0,M402=0,AND(OR(L402=Lists!$K$3,L402=Lists!$K$4),J402=0),AND(L402=Lists!$K$4,OR(M402=Lists!$M$5,M402=Lists!$M$6,M402=Lists!$M$7,M402=Lists!$M$8,M402=Lists!$M$10),N402=0)),1,0))</f>
        <v>0</v>
      </c>
      <c r="V402" s="50">
        <f>IF(AND(OR(M402=Lists!$M$9,L402&lt;&gt;Lists!$K$4),N402&lt;&gt;""),1,0)</f>
        <v>0</v>
      </c>
      <c r="W402" s="50">
        <f>IF(E402=0,0,IF(COUNTIF(Lists!$B$3:$B$203,E402)&gt;0,0,1))</f>
        <v>0</v>
      </c>
      <c r="X402" s="50">
        <f>IF(M402=Lists!$L$6,IF(COUNTIFS('Section 3'!$D$16:$D$25,F402,'Section 3'!$G$16:$G$25,M402)&gt;0,0,1),0)</f>
        <v>0</v>
      </c>
      <c r="Y402" s="50">
        <f>IF(M402=Lists!$L$8,IF(COUNTIFS('Section 3'!$D$16:$D$25,F402,'Section 3'!$G$16:$G$25,Lists!$J$5)&gt;0,0,1),IF(M402=Lists!$L$10,IF(COUNTIFS('Section 3'!$D$16:$D$25,F402,'Section 3'!$G$16:$G$25,Lists!$J$6)&gt;0,0,1),IF(M402=Lists!$L$5,IF(COUNTIFS('Section 3'!$D$16:$D$25,F402,'Section 3'!$G$16:$G$25,Lists!$J$3)&gt;0,0,1),0)))</f>
        <v>0</v>
      </c>
      <c r="Z402" s="50">
        <f t="shared" si="38"/>
        <v>0</v>
      </c>
      <c r="AA402" s="44">
        <f t="shared" si="39"/>
        <v>0</v>
      </c>
      <c r="AB402" s="44">
        <f t="shared" si="40"/>
        <v>0</v>
      </c>
      <c r="AC402" s="26"/>
      <c r="AD402" s="26"/>
      <c r="AE402" s="26"/>
      <c r="AF402" s="26"/>
      <c r="AG402" s="26"/>
      <c r="AH402" s="26"/>
      <c r="AI402" s="26"/>
      <c r="AJ402" s="26"/>
      <c r="AK402" s="26"/>
      <c r="AL402" s="26"/>
      <c r="AM402" s="26"/>
      <c r="AN402" s="26"/>
      <c r="AO402" s="26"/>
      <c r="AP402" s="26"/>
    </row>
    <row r="403" spans="1:42" s="8" customFormat="1" x14ac:dyDescent="0.35">
      <c r="A403" s="44"/>
      <c r="B403" s="28"/>
      <c r="C403" s="155" t="str">
        <f>IF(F403=0,"",MAX($C$16:C402)+1)</f>
        <v/>
      </c>
      <c r="D403" s="46"/>
      <c r="E403" s="184"/>
      <c r="F403" s="185"/>
      <c r="G403" s="186"/>
      <c r="H403" s="185"/>
      <c r="I403" s="185"/>
      <c r="J403" s="185"/>
      <c r="K403" s="187" t="s">
        <v>369</v>
      </c>
      <c r="L403" s="185"/>
      <c r="M403" s="185"/>
      <c r="N403" s="167"/>
      <c r="O403" s="21"/>
      <c r="Q403" s="57" t="str">
        <f t="shared" ca="1" si="41"/>
        <v/>
      </c>
      <c r="S403" s="50" t="str">
        <f t="shared" si="42"/>
        <v>N</v>
      </c>
      <c r="T403" s="50">
        <f t="shared" ca="1" si="43"/>
        <v>0</v>
      </c>
      <c r="U403" s="50">
        <f>IF(C403="",0,IF(OR(D403=0,E403=0,F403=0,G403=0,H403=0,I403=0,K403=0,K403="",L403=0,M403=0,AND(OR(L403=Lists!$K$3,L403=Lists!$K$4),J403=0),AND(L403=Lists!$K$4,OR(M403=Lists!$M$5,M403=Lists!$M$6,M403=Lists!$M$7,M403=Lists!$M$8,M403=Lists!$M$10),N403=0)),1,0))</f>
        <v>0</v>
      </c>
      <c r="V403" s="50">
        <f>IF(AND(OR(M403=Lists!$M$9,L403&lt;&gt;Lists!$K$4),N403&lt;&gt;""),1,0)</f>
        <v>0</v>
      </c>
      <c r="W403" s="50">
        <f>IF(E403=0,0,IF(COUNTIF(Lists!$B$3:$B$203,E403)&gt;0,0,1))</f>
        <v>0</v>
      </c>
      <c r="X403" s="50">
        <f>IF(M403=Lists!$L$6,IF(COUNTIFS('Section 3'!$D$16:$D$25,F403,'Section 3'!$G$16:$G$25,M403)&gt;0,0,1),0)</f>
        <v>0</v>
      </c>
      <c r="Y403" s="50">
        <f>IF(M403=Lists!$L$8,IF(COUNTIFS('Section 3'!$D$16:$D$25,F403,'Section 3'!$G$16:$G$25,Lists!$J$5)&gt;0,0,1),IF(M403=Lists!$L$10,IF(COUNTIFS('Section 3'!$D$16:$D$25,F403,'Section 3'!$G$16:$G$25,Lists!$J$6)&gt;0,0,1),IF(M403=Lists!$L$5,IF(COUNTIFS('Section 3'!$D$16:$D$25,F403,'Section 3'!$G$16:$G$25,Lists!$J$3)&gt;0,0,1),0)))</f>
        <v>0</v>
      </c>
      <c r="Z403" s="50">
        <f t="shared" si="38"/>
        <v>0</v>
      </c>
      <c r="AA403" s="44">
        <f t="shared" si="39"/>
        <v>0</v>
      </c>
      <c r="AB403" s="44">
        <f t="shared" si="40"/>
        <v>0</v>
      </c>
      <c r="AC403" s="26"/>
      <c r="AD403" s="26"/>
      <c r="AE403" s="26"/>
      <c r="AF403" s="26"/>
      <c r="AG403" s="26"/>
      <c r="AH403" s="26"/>
      <c r="AI403" s="26"/>
      <c r="AJ403" s="26"/>
      <c r="AK403" s="26"/>
      <c r="AL403" s="26"/>
      <c r="AM403" s="26"/>
      <c r="AN403" s="26"/>
      <c r="AO403" s="26"/>
      <c r="AP403" s="26"/>
    </row>
    <row r="404" spans="1:42" s="8" customFormat="1" x14ac:dyDescent="0.35">
      <c r="A404" s="44"/>
      <c r="B404" s="28"/>
      <c r="C404" s="155" t="str">
        <f>IF(F404=0,"",MAX($C$16:C403)+1)</f>
        <v/>
      </c>
      <c r="D404" s="46"/>
      <c r="E404" s="184"/>
      <c r="F404" s="185"/>
      <c r="G404" s="186"/>
      <c r="H404" s="185"/>
      <c r="I404" s="185"/>
      <c r="J404" s="185"/>
      <c r="K404" s="187" t="s">
        <v>369</v>
      </c>
      <c r="L404" s="185"/>
      <c r="M404" s="185"/>
      <c r="N404" s="167"/>
      <c r="O404" s="21"/>
      <c r="Q404" s="57" t="str">
        <f t="shared" ca="1" si="41"/>
        <v/>
      </c>
      <c r="S404" s="50" t="str">
        <f t="shared" si="42"/>
        <v>N</v>
      </c>
      <c r="T404" s="50">
        <f t="shared" ca="1" si="43"/>
        <v>0</v>
      </c>
      <c r="U404" s="50">
        <f>IF(C404="",0,IF(OR(D404=0,E404=0,F404=0,G404=0,H404=0,I404=0,K404=0,K404="",L404=0,M404=0,AND(OR(L404=Lists!$K$3,L404=Lists!$K$4),J404=0),AND(L404=Lists!$K$4,OR(M404=Lists!$M$5,M404=Lists!$M$6,M404=Lists!$M$7,M404=Lists!$M$8,M404=Lists!$M$10),N404=0)),1,0))</f>
        <v>0</v>
      </c>
      <c r="V404" s="50">
        <f>IF(AND(OR(M404=Lists!$M$9,L404&lt;&gt;Lists!$K$4),N404&lt;&gt;""),1,0)</f>
        <v>0</v>
      </c>
      <c r="W404" s="50">
        <f>IF(E404=0,0,IF(COUNTIF(Lists!$B$3:$B$203,E404)&gt;0,0,1))</f>
        <v>0</v>
      </c>
      <c r="X404" s="50">
        <f>IF(M404=Lists!$L$6,IF(COUNTIFS('Section 3'!$D$16:$D$25,F404,'Section 3'!$G$16:$G$25,M404)&gt;0,0,1),0)</f>
        <v>0</v>
      </c>
      <c r="Y404" s="50">
        <f>IF(M404=Lists!$L$8,IF(COUNTIFS('Section 3'!$D$16:$D$25,F404,'Section 3'!$G$16:$G$25,Lists!$J$5)&gt;0,0,1),IF(M404=Lists!$L$10,IF(COUNTIFS('Section 3'!$D$16:$D$25,F404,'Section 3'!$G$16:$G$25,Lists!$J$6)&gt;0,0,1),IF(M404=Lists!$L$5,IF(COUNTIFS('Section 3'!$D$16:$D$25,F404,'Section 3'!$G$16:$G$25,Lists!$J$3)&gt;0,0,1),0)))</f>
        <v>0</v>
      </c>
      <c r="Z404" s="50">
        <f t="shared" si="38"/>
        <v>0</v>
      </c>
      <c r="AA404" s="44">
        <f t="shared" si="39"/>
        <v>0</v>
      </c>
      <c r="AB404" s="44">
        <f t="shared" si="40"/>
        <v>0</v>
      </c>
      <c r="AC404" s="26"/>
      <c r="AD404" s="26"/>
      <c r="AE404" s="26"/>
      <c r="AF404" s="26"/>
      <c r="AG404" s="26"/>
      <c r="AH404" s="26"/>
      <c r="AI404" s="26"/>
      <c r="AJ404" s="26"/>
      <c r="AK404" s="26"/>
      <c r="AL404" s="26"/>
      <c r="AM404" s="26"/>
      <c r="AN404" s="26"/>
      <c r="AO404" s="26"/>
      <c r="AP404" s="26"/>
    </row>
    <row r="405" spans="1:42" s="8" customFormat="1" x14ac:dyDescent="0.35">
      <c r="A405" s="44"/>
      <c r="B405" s="28"/>
      <c r="C405" s="155" t="str">
        <f>IF(F405=0,"",MAX($C$16:C404)+1)</f>
        <v/>
      </c>
      <c r="D405" s="46"/>
      <c r="E405" s="184"/>
      <c r="F405" s="185"/>
      <c r="G405" s="186"/>
      <c r="H405" s="185"/>
      <c r="I405" s="185"/>
      <c r="J405" s="185"/>
      <c r="K405" s="187" t="s">
        <v>369</v>
      </c>
      <c r="L405" s="185"/>
      <c r="M405" s="185"/>
      <c r="N405" s="167"/>
      <c r="O405" s="21"/>
      <c r="Q405" s="57" t="str">
        <f t="shared" ca="1" si="41"/>
        <v/>
      </c>
      <c r="S405" s="50" t="str">
        <f t="shared" si="42"/>
        <v>N</v>
      </c>
      <c r="T405" s="50">
        <f t="shared" ca="1" si="43"/>
        <v>0</v>
      </c>
      <c r="U405" s="50">
        <f>IF(C405="",0,IF(OR(D405=0,E405=0,F405=0,G405=0,H405=0,I405=0,K405=0,K405="",L405=0,M405=0,AND(OR(L405=Lists!$K$3,L405=Lists!$K$4),J405=0),AND(L405=Lists!$K$4,OR(M405=Lists!$M$5,M405=Lists!$M$6,M405=Lists!$M$7,M405=Lists!$M$8,M405=Lists!$M$10),N405=0)),1,0))</f>
        <v>0</v>
      </c>
      <c r="V405" s="50">
        <f>IF(AND(OR(M405=Lists!$M$9,L405&lt;&gt;Lists!$K$4),N405&lt;&gt;""),1,0)</f>
        <v>0</v>
      </c>
      <c r="W405" s="50">
        <f>IF(E405=0,0,IF(COUNTIF(Lists!$B$3:$B$203,E405)&gt;0,0,1))</f>
        <v>0</v>
      </c>
      <c r="X405" s="50">
        <f>IF(M405=Lists!$L$6,IF(COUNTIFS('Section 3'!$D$16:$D$25,F405,'Section 3'!$G$16:$G$25,M405)&gt;0,0,1),0)</f>
        <v>0</v>
      </c>
      <c r="Y405" s="50">
        <f>IF(M405=Lists!$L$8,IF(COUNTIFS('Section 3'!$D$16:$D$25,F405,'Section 3'!$G$16:$G$25,Lists!$J$5)&gt;0,0,1),IF(M405=Lists!$L$10,IF(COUNTIFS('Section 3'!$D$16:$D$25,F405,'Section 3'!$G$16:$G$25,Lists!$J$6)&gt;0,0,1),IF(M405=Lists!$L$5,IF(COUNTIFS('Section 3'!$D$16:$D$25,F405,'Section 3'!$G$16:$G$25,Lists!$J$3)&gt;0,0,1),0)))</f>
        <v>0</v>
      </c>
      <c r="Z405" s="50">
        <f t="shared" si="38"/>
        <v>0</v>
      </c>
      <c r="AA405" s="44">
        <f t="shared" si="39"/>
        <v>0</v>
      </c>
      <c r="AB405" s="44">
        <f t="shared" si="40"/>
        <v>0</v>
      </c>
      <c r="AC405" s="26"/>
      <c r="AD405" s="26"/>
      <c r="AE405" s="26"/>
      <c r="AF405" s="26"/>
      <c r="AG405" s="26"/>
      <c r="AH405" s="26"/>
      <c r="AI405" s="26"/>
      <c r="AJ405" s="26"/>
      <c r="AK405" s="26"/>
      <c r="AL405" s="26"/>
      <c r="AM405" s="26"/>
      <c r="AN405" s="26"/>
      <c r="AO405" s="26"/>
      <c r="AP405" s="26"/>
    </row>
    <row r="406" spans="1:42" s="8" customFormat="1" x14ac:dyDescent="0.35">
      <c r="A406" s="44"/>
      <c r="B406" s="28"/>
      <c r="C406" s="155" t="str">
        <f>IF(F406=0,"",MAX($C$16:C405)+1)</f>
        <v/>
      </c>
      <c r="D406" s="46"/>
      <c r="E406" s="184"/>
      <c r="F406" s="185"/>
      <c r="G406" s="186"/>
      <c r="H406" s="185"/>
      <c r="I406" s="185"/>
      <c r="J406" s="185"/>
      <c r="K406" s="187" t="s">
        <v>369</v>
      </c>
      <c r="L406" s="185"/>
      <c r="M406" s="185"/>
      <c r="N406" s="167"/>
      <c r="O406" s="21"/>
      <c r="Q406" s="57" t="str">
        <f t="shared" ca="1" si="41"/>
        <v/>
      </c>
      <c r="S406" s="50" t="str">
        <f t="shared" si="42"/>
        <v>N</v>
      </c>
      <c r="T406" s="50">
        <f t="shared" ca="1" si="43"/>
        <v>0</v>
      </c>
      <c r="U406" s="50">
        <f>IF(C406="",0,IF(OR(D406=0,E406=0,F406=0,G406=0,H406=0,I406=0,K406=0,K406="",L406=0,M406=0,AND(OR(L406=Lists!$K$3,L406=Lists!$K$4),J406=0),AND(L406=Lists!$K$4,OR(M406=Lists!$M$5,M406=Lists!$M$6,M406=Lists!$M$7,M406=Lists!$M$8,M406=Lists!$M$10),N406=0)),1,0))</f>
        <v>0</v>
      </c>
      <c r="V406" s="50">
        <f>IF(AND(OR(M406=Lists!$M$9,L406&lt;&gt;Lists!$K$4),N406&lt;&gt;""),1,0)</f>
        <v>0</v>
      </c>
      <c r="W406" s="50">
        <f>IF(E406=0,0,IF(COUNTIF(Lists!$B$3:$B$203,E406)&gt;0,0,1))</f>
        <v>0</v>
      </c>
      <c r="X406" s="50">
        <f>IF(M406=Lists!$L$6,IF(COUNTIFS('Section 3'!$D$16:$D$25,F406,'Section 3'!$G$16:$G$25,M406)&gt;0,0,1),0)</f>
        <v>0</v>
      </c>
      <c r="Y406" s="50">
        <f>IF(M406=Lists!$L$8,IF(COUNTIFS('Section 3'!$D$16:$D$25,F406,'Section 3'!$G$16:$G$25,Lists!$J$5)&gt;0,0,1),IF(M406=Lists!$L$10,IF(COUNTIFS('Section 3'!$D$16:$D$25,F406,'Section 3'!$G$16:$G$25,Lists!$J$6)&gt;0,0,1),IF(M406=Lists!$L$5,IF(COUNTIFS('Section 3'!$D$16:$D$25,F406,'Section 3'!$G$16:$G$25,Lists!$J$3)&gt;0,0,1),0)))</f>
        <v>0</v>
      </c>
      <c r="Z406" s="50">
        <f t="shared" si="38"/>
        <v>0</v>
      </c>
      <c r="AA406" s="44">
        <f t="shared" si="39"/>
        <v>0</v>
      </c>
      <c r="AB406" s="44">
        <f t="shared" si="40"/>
        <v>0</v>
      </c>
      <c r="AC406" s="26"/>
      <c r="AD406" s="26"/>
      <c r="AE406" s="26"/>
      <c r="AF406" s="26"/>
      <c r="AG406" s="26"/>
      <c r="AH406" s="26"/>
      <c r="AI406" s="26"/>
      <c r="AJ406" s="26"/>
      <c r="AK406" s="26"/>
      <c r="AL406" s="26"/>
      <c r="AM406" s="26"/>
      <c r="AN406" s="26"/>
      <c r="AO406" s="26"/>
      <c r="AP406" s="26"/>
    </row>
    <row r="407" spans="1:42" s="8" customFormat="1" x14ac:dyDescent="0.35">
      <c r="A407" s="44"/>
      <c r="B407" s="28"/>
      <c r="C407" s="155" t="str">
        <f>IF(F407=0,"",MAX($C$16:C406)+1)</f>
        <v/>
      </c>
      <c r="D407" s="46"/>
      <c r="E407" s="184"/>
      <c r="F407" s="185"/>
      <c r="G407" s="186"/>
      <c r="H407" s="185"/>
      <c r="I407" s="185"/>
      <c r="J407" s="185"/>
      <c r="K407" s="187" t="s">
        <v>369</v>
      </c>
      <c r="L407" s="185"/>
      <c r="M407" s="185"/>
      <c r="N407" s="167"/>
      <c r="O407" s="21"/>
      <c r="Q407" s="57" t="str">
        <f t="shared" ca="1" si="41"/>
        <v/>
      </c>
      <c r="S407" s="50" t="str">
        <f t="shared" si="42"/>
        <v>N</v>
      </c>
      <c r="T407" s="50">
        <f t="shared" ca="1" si="43"/>
        <v>0</v>
      </c>
      <c r="U407" s="50">
        <f>IF(C407="",0,IF(OR(D407=0,E407=0,F407=0,G407=0,H407=0,I407=0,K407=0,K407="",L407=0,M407=0,AND(OR(L407=Lists!$K$3,L407=Lists!$K$4),J407=0),AND(L407=Lists!$K$4,OR(M407=Lists!$M$5,M407=Lists!$M$6,M407=Lists!$M$7,M407=Lists!$M$8,M407=Lists!$M$10),N407=0)),1,0))</f>
        <v>0</v>
      </c>
      <c r="V407" s="50">
        <f>IF(AND(OR(M407=Lists!$M$9,L407&lt;&gt;Lists!$K$4),N407&lt;&gt;""),1,0)</f>
        <v>0</v>
      </c>
      <c r="W407" s="50">
        <f>IF(E407=0,0,IF(COUNTIF(Lists!$B$3:$B$203,E407)&gt;0,0,1))</f>
        <v>0</v>
      </c>
      <c r="X407" s="50">
        <f>IF(M407=Lists!$L$6,IF(COUNTIFS('Section 3'!$D$16:$D$25,F407,'Section 3'!$G$16:$G$25,M407)&gt;0,0,1),0)</f>
        <v>0</v>
      </c>
      <c r="Y407" s="50">
        <f>IF(M407=Lists!$L$8,IF(COUNTIFS('Section 3'!$D$16:$D$25,F407,'Section 3'!$G$16:$G$25,Lists!$J$5)&gt;0,0,1),IF(M407=Lists!$L$10,IF(COUNTIFS('Section 3'!$D$16:$D$25,F407,'Section 3'!$G$16:$G$25,Lists!$J$6)&gt;0,0,1),IF(M407=Lists!$L$5,IF(COUNTIFS('Section 3'!$D$16:$D$25,F407,'Section 3'!$G$16:$G$25,Lists!$J$3)&gt;0,0,1),0)))</f>
        <v>0</v>
      </c>
      <c r="Z407" s="50">
        <f t="shared" si="38"/>
        <v>0</v>
      </c>
      <c r="AA407" s="44">
        <f t="shared" si="39"/>
        <v>0</v>
      </c>
      <c r="AB407" s="44">
        <f t="shared" si="40"/>
        <v>0</v>
      </c>
      <c r="AC407" s="26"/>
      <c r="AD407" s="26"/>
      <c r="AE407" s="26"/>
      <c r="AF407" s="26"/>
      <c r="AG407" s="26"/>
      <c r="AH407" s="26"/>
      <c r="AI407" s="26"/>
      <c r="AJ407" s="26"/>
      <c r="AK407" s="26"/>
      <c r="AL407" s="26"/>
      <c r="AM407" s="26"/>
      <c r="AN407" s="26"/>
      <c r="AO407" s="26"/>
      <c r="AP407" s="26"/>
    </row>
    <row r="408" spans="1:42" s="8" customFormat="1" x14ac:dyDescent="0.35">
      <c r="A408" s="44"/>
      <c r="B408" s="28"/>
      <c r="C408" s="155" t="str">
        <f>IF(F408=0,"",MAX($C$16:C407)+1)</f>
        <v/>
      </c>
      <c r="D408" s="46"/>
      <c r="E408" s="184"/>
      <c r="F408" s="185"/>
      <c r="G408" s="186"/>
      <c r="H408" s="185"/>
      <c r="I408" s="185"/>
      <c r="J408" s="185"/>
      <c r="K408" s="187" t="s">
        <v>369</v>
      </c>
      <c r="L408" s="185"/>
      <c r="M408" s="185"/>
      <c r="N408" s="167"/>
      <c r="O408" s="21"/>
      <c r="Q408" s="57" t="str">
        <f t="shared" ca="1" si="41"/>
        <v/>
      </c>
      <c r="S408" s="50" t="str">
        <f t="shared" si="42"/>
        <v>N</v>
      </c>
      <c r="T408" s="50">
        <f t="shared" ca="1" si="43"/>
        <v>0</v>
      </c>
      <c r="U408" s="50">
        <f>IF(C408="",0,IF(OR(D408=0,E408=0,F408=0,G408=0,H408=0,I408=0,K408=0,K408="",L408=0,M408=0,AND(OR(L408=Lists!$K$3,L408=Lists!$K$4),J408=0),AND(L408=Lists!$K$4,OR(M408=Lists!$M$5,M408=Lists!$M$6,M408=Lists!$M$7,M408=Lists!$M$8,M408=Lists!$M$10),N408=0)),1,0))</f>
        <v>0</v>
      </c>
      <c r="V408" s="50">
        <f>IF(AND(OR(M408=Lists!$M$9,L408&lt;&gt;Lists!$K$4),N408&lt;&gt;""),1,0)</f>
        <v>0</v>
      </c>
      <c r="W408" s="50">
        <f>IF(E408=0,0,IF(COUNTIF(Lists!$B$3:$B$203,E408)&gt;0,0,1))</f>
        <v>0</v>
      </c>
      <c r="X408" s="50">
        <f>IF(M408=Lists!$L$6,IF(COUNTIFS('Section 3'!$D$16:$D$25,F408,'Section 3'!$G$16:$G$25,M408)&gt;0,0,1),0)</f>
        <v>0</v>
      </c>
      <c r="Y408" s="50">
        <f>IF(M408=Lists!$L$8,IF(COUNTIFS('Section 3'!$D$16:$D$25,F408,'Section 3'!$G$16:$G$25,Lists!$J$5)&gt;0,0,1),IF(M408=Lists!$L$10,IF(COUNTIFS('Section 3'!$D$16:$D$25,F408,'Section 3'!$G$16:$G$25,Lists!$J$6)&gt;0,0,1),IF(M408=Lists!$L$5,IF(COUNTIFS('Section 3'!$D$16:$D$25,F408,'Section 3'!$G$16:$G$25,Lists!$J$3)&gt;0,0,1),0)))</f>
        <v>0</v>
      </c>
      <c r="Z408" s="50">
        <f t="shared" si="38"/>
        <v>0</v>
      </c>
      <c r="AA408" s="44">
        <f t="shared" si="39"/>
        <v>0</v>
      </c>
      <c r="AB408" s="44">
        <f t="shared" si="40"/>
        <v>0</v>
      </c>
      <c r="AC408" s="26"/>
      <c r="AD408" s="26"/>
      <c r="AE408" s="26"/>
      <c r="AF408" s="26"/>
      <c r="AG408" s="26"/>
      <c r="AH408" s="26"/>
      <c r="AI408" s="26"/>
      <c r="AJ408" s="26"/>
      <c r="AK408" s="26"/>
      <c r="AL408" s="26"/>
      <c r="AM408" s="26"/>
      <c r="AN408" s="26"/>
      <c r="AO408" s="26"/>
      <c r="AP408" s="26"/>
    </row>
    <row r="409" spans="1:42" s="8" customFormat="1" x14ac:dyDescent="0.35">
      <c r="A409" s="44"/>
      <c r="B409" s="28"/>
      <c r="C409" s="155" t="str">
        <f>IF(F409=0,"",MAX($C$16:C408)+1)</f>
        <v/>
      </c>
      <c r="D409" s="46"/>
      <c r="E409" s="184"/>
      <c r="F409" s="185"/>
      <c r="G409" s="186"/>
      <c r="H409" s="185"/>
      <c r="I409" s="185"/>
      <c r="J409" s="185"/>
      <c r="K409" s="187" t="s">
        <v>369</v>
      </c>
      <c r="L409" s="185"/>
      <c r="M409" s="185"/>
      <c r="N409" s="167"/>
      <c r="O409" s="21"/>
      <c r="Q409" s="57" t="str">
        <f t="shared" ca="1" si="41"/>
        <v/>
      </c>
      <c r="S409" s="50" t="str">
        <f t="shared" si="42"/>
        <v>N</v>
      </c>
      <c r="T409" s="50">
        <f t="shared" ca="1" si="43"/>
        <v>0</v>
      </c>
      <c r="U409" s="50">
        <f>IF(C409="",0,IF(OR(D409=0,E409=0,F409=0,G409=0,H409=0,I409=0,K409=0,K409="",L409=0,M409=0,AND(OR(L409=Lists!$K$3,L409=Lists!$K$4),J409=0),AND(L409=Lists!$K$4,OR(M409=Lists!$M$5,M409=Lists!$M$6,M409=Lists!$M$7,M409=Lists!$M$8,M409=Lists!$M$10),N409=0)),1,0))</f>
        <v>0</v>
      </c>
      <c r="V409" s="50">
        <f>IF(AND(OR(M409=Lists!$M$9,L409&lt;&gt;Lists!$K$4),N409&lt;&gt;""),1,0)</f>
        <v>0</v>
      </c>
      <c r="W409" s="50">
        <f>IF(E409=0,0,IF(COUNTIF(Lists!$B$3:$B$203,E409)&gt;0,0,1))</f>
        <v>0</v>
      </c>
      <c r="X409" s="50">
        <f>IF(M409=Lists!$L$6,IF(COUNTIFS('Section 3'!$D$16:$D$25,F409,'Section 3'!$G$16:$G$25,M409)&gt;0,0,1),0)</f>
        <v>0</v>
      </c>
      <c r="Y409" s="50">
        <f>IF(M409=Lists!$L$8,IF(COUNTIFS('Section 3'!$D$16:$D$25,F409,'Section 3'!$G$16:$G$25,Lists!$J$5)&gt;0,0,1),IF(M409=Lists!$L$10,IF(COUNTIFS('Section 3'!$D$16:$D$25,F409,'Section 3'!$G$16:$G$25,Lists!$J$6)&gt;0,0,1),IF(M409=Lists!$L$5,IF(COUNTIFS('Section 3'!$D$16:$D$25,F409,'Section 3'!$G$16:$G$25,Lists!$J$3)&gt;0,0,1),0)))</f>
        <v>0</v>
      </c>
      <c r="Z409" s="50">
        <f t="shared" si="38"/>
        <v>0</v>
      </c>
      <c r="AA409" s="44">
        <f t="shared" si="39"/>
        <v>0</v>
      </c>
      <c r="AB409" s="44">
        <f t="shared" si="40"/>
        <v>0</v>
      </c>
      <c r="AC409" s="26"/>
      <c r="AD409" s="26"/>
      <c r="AE409" s="26"/>
      <c r="AF409" s="26"/>
      <c r="AG409" s="26"/>
      <c r="AH409" s="26"/>
      <c r="AI409" s="26"/>
      <c r="AJ409" s="26"/>
      <c r="AK409" s="26"/>
      <c r="AL409" s="26"/>
      <c r="AM409" s="26"/>
      <c r="AN409" s="26"/>
      <c r="AO409" s="26"/>
      <c r="AP409" s="26"/>
    </row>
    <row r="410" spans="1:42" s="8" customFormat="1" x14ac:dyDescent="0.35">
      <c r="A410" s="44"/>
      <c r="B410" s="28"/>
      <c r="C410" s="155" t="str">
        <f>IF(F410=0,"",MAX($C$16:C409)+1)</f>
        <v/>
      </c>
      <c r="D410" s="46"/>
      <c r="E410" s="184"/>
      <c r="F410" s="185"/>
      <c r="G410" s="186"/>
      <c r="H410" s="185"/>
      <c r="I410" s="185"/>
      <c r="J410" s="185"/>
      <c r="K410" s="187" t="s">
        <v>369</v>
      </c>
      <c r="L410" s="185"/>
      <c r="M410" s="185"/>
      <c r="N410" s="167"/>
      <c r="O410" s="21"/>
      <c r="Q410" s="57" t="str">
        <f t="shared" ca="1" si="41"/>
        <v/>
      </c>
      <c r="S410" s="50" t="str">
        <f t="shared" si="42"/>
        <v>N</v>
      </c>
      <c r="T410" s="50">
        <f t="shared" ca="1" si="43"/>
        <v>0</v>
      </c>
      <c r="U410" s="50">
        <f>IF(C410="",0,IF(OR(D410=0,E410=0,F410=0,G410=0,H410=0,I410=0,K410=0,K410="",L410=0,M410=0,AND(OR(L410=Lists!$K$3,L410=Lists!$K$4),J410=0),AND(L410=Lists!$K$4,OR(M410=Lists!$M$5,M410=Lists!$M$6,M410=Lists!$M$7,M410=Lists!$M$8,M410=Lists!$M$10),N410=0)),1,0))</f>
        <v>0</v>
      </c>
      <c r="V410" s="50">
        <f>IF(AND(OR(M410=Lists!$M$9,L410&lt;&gt;Lists!$K$4),N410&lt;&gt;""),1,0)</f>
        <v>0</v>
      </c>
      <c r="W410" s="50">
        <f>IF(E410=0,0,IF(COUNTIF(Lists!$B$3:$B$203,E410)&gt;0,0,1))</f>
        <v>0</v>
      </c>
      <c r="X410" s="50">
        <f>IF(M410=Lists!$L$6,IF(COUNTIFS('Section 3'!$D$16:$D$25,F410,'Section 3'!$G$16:$G$25,M410)&gt;0,0,1),0)</f>
        <v>0</v>
      </c>
      <c r="Y410" s="50">
        <f>IF(M410=Lists!$L$8,IF(COUNTIFS('Section 3'!$D$16:$D$25,F410,'Section 3'!$G$16:$G$25,Lists!$J$5)&gt;0,0,1),IF(M410=Lists!$L$10,IF(COUNTIFS('Section 3'!$D$16:$D$25,F410,'Section 3'!$G$16:$G$25,Lists!$J$6)&gt;0,0,1),IF(M410=Lists!$L$5,IF(COUNTIFS('Section 3'!$D$16:$D$25,F410,'Section 3'!$G$16:$G$25,Lists!$J$3)&gt;0,0,1),0)))</f>
        <v>0</v>
      </c>
      <c r="Z410" s="50">
        <f t="shared" si="38"/>
        <v>0</v>
      </c>
      <c r="AA410" s="44">
        <f t="shared" si="39"/>
        <v>0</v>
      </c>
      <c r="AB410" s="44">
        <f t="shared" si="40"/>
        <v>0</v>
      </c>
      <c r="AC410" s="26"/>
      <c r="AD410" s="26"/>
      <c r="AE410" s="26"/>
      <c r="AF410" s="26"/>
      <c r="AG410" s="26"/>
      <c r="AH410" s="26"/>
      <c r="AI410" s="26"/>
      <c r="AJ410" s="26"/>
      <c r="AK410" s="26"/>
      <c r="AL410" s="26"/>
      <c r="AM410" s="26"/>
      <c r="AN410" s="26"/>
      <c r="AO410" s="26"/>
      <c r="AP410" s="26"/>
    </row>
    <row r="411" spans="1:42" s="8" customFormat="1" x14ac:dyDescent="0.35">
      <c r="A411" s="44"/>
      <c r="B411" s="28"/>
      <c r="C411" s="155" t="str">
        <f>IF(F411=0,"",MAX($C$16:C410)+1)</f>
        <v/>
      </c>
      <c r="D411" s="46"/>
      <c r="E411" s="184"/>
      <c r="F411" s="185"/>
      <c r="G411" s="186"/>
      <c r="H411" s="185"/>
      <c r="I411" s="185"/>
      <c r="J411" s="185"/>
      <c r="K411" s="187" t="s">
        <v>369</v>
      </c>
      <c r="L411" s="185"/>
      <c r="M411" s="185"/>
      <c r="N411" s="167"/>
      <c r="O411" s="21"/>
      <c r="Q411" s="57" t="str">
        <f t="shared" ca="1" si="41"/>
        <v/>
      </c>
      <c r="S411" s="50" t="str">
        <f t="shared" si="42"/>
        <v>N</v>
      </c>
      <c r="T411" s="50">
        <f t="shared" ca="1" si="43"/>
        <v>0</v>
      </c>
      <c r="U411" s="50">
        <f>IF(C411="",0,IF(OR(D411=0,E411=0,F411=0,G411=0,H411=0,I411=0,K411=0,K411="",L411=0,M411=0,AND(OR(L411=Lists!$K$3,L411=Lists!$K$4),J411=0),AND(L411=Lists!$K$4,OR(M411=Lists!$M$5,M411=Lists!$M$6,M411=Lists!$M$7,M411=Lists!$M$8,M411=Lists!$M$10),N411=0)),1,0))</f>
        <v>0</v>
      </c>
      <c r="V411" s="50">
        <f>IF(AND(OR(M411=Lists!$M$9,L411&lt;&gt;Lists!$K$4),N411&lt;&gt;""),1,0)</f>
        <v>0</v>
      </c>
      <c r="W411" s="50">
        <f>IF(E411=0,0,IF(COUNTIF(Lists!$B$3:$B$203,E411)&gt;0,0,1))</f>
        <v>0</v>
      </c>
      <c r="X411" s="50">
        <f>IF(M411=Lists!$L$6,IF(COUNTIFS('Section 3'!$D$16:$D$25,F411,'Section 3'!$G$16:$G$25,M411)&gt;0,0,1),0)</f>
        <v>0</v>
      </c>
      <c r="Y411" s="50">
        <f>IF(M411=Lists!$L$8,IF(COUNTIFS('Section 3'!$D$16:$D$25,F411,'Section 3'!$G$16:$G$25,Lists!$J$5)&gt;0,0,1),IF(M411=Lists!$L$10,IF(COUNTIFS('Section 3'!$D$16:$D$25,F411,'Section 3'!$G$16:$G$25,Lists!$J$6)&gt;0,0,1),IF(M411=Lists!$L$5,IF(COUNTIFS('Section 3'!$D$16:$D$25,F411,'Section 3'!$G$16:$G$25,Lists!$J$3)&gt;0,0,1),0)))</f>
        <v>0</v>
      </c>
      <c r="Z411" s="50">
        <f t="shared" si="38"/>
        <v>0</v>
      </c>
      <c r="AA411" s="44">
        <f t="shared" si="39"/>
        <v>0</v>
      </c>
      <c r="AB411" s="44">
        <f t="shared" si="40"/>
        <v>0</v>
      </c>
      <c r="AC411" s="26"/>
      <c r="AD411" s="26"/>
      <c r="AE411" s="26"/>
      <c r="AF411" s="26"/>
      <c r="AG411" s="26"/>
      <c r="AH411" s="26"/>
      <c r="AI411" s="26"/>
      <c r="AJ411" s="26"/>
      <c r="AK411" s="26"/>
      <c r="AL411" s="26"/>
      <c r="AM411" s="26"/>
      <c r="AN411" s="26"/>
      <c r="AO411" s="26"/>
      <c r="AP411" s="26"/>
    </row>
    <row r="412" spans="1:42" s="8" customFormat="1" x14ac:dyDescent="0.35">
      <c r="A412" s="44"/>
      <c r="B412" s="28"/>
      <c r="C412" s="155" t="str">
        <f>IF(F412=0,"",MAX($C$16:C411)+1)</f>
        <v/>
      </c>
      <c r="D412" s="46"/>
      <c r="E412" s="184"/>
      <c r="F412" s="185"/>
      <c r="G412" s="186"/>
      <c r="H412" s="185"/>
      <c r="I412" s="185"/>
      <c r="J412" s="185"/>
      <c r="K412" s="187" t="s">
        <v>369</v>
      </c>
      <c r="L412" s="185"/>
      <c r="M412" s="185"/>
      <c r="N412" s="167"/>
      <c r="O412" s="21"/>
      <c r="Q412" s="57" t="str">
        <f t="shared" ca="1" si="41"/>
        <v/>
      </c>
      <c r="S412" s="50" t="str">
        <f t="shared" si="42"/>
        <v>N</v>
      </c>
      <c r="T412" s="50">
        <f t="shared" ca="1" si="43"/>
        <v>0</v>
      </c>
      <c r="U412" s="50">
        <f>IF(C412="",0,IF(OR(D412=0,E412=0,F412=0,G412=0,H412=0,I412=0,K412=0,K412="",L412=0,M412=0,AND(OR(L412=Lists!$K$3,L412=Lists!$K$4),J412=0),AND(L412=Lists!$K$4,OR(M412=Lists!$M$5,M412=Lists!$M$6,M412=Lists!$M$7,M412=Lists!$M$8,M412=Lists!$M$10),N412=0)),1,0))</f>
        <v>0</v>
      </c>
      <c r="V412" s="50">
        <f>IF(AND(OR(M412=Lists!$M$9,L412&lt;&gt;Lists!$K$4),N412&lt;&gt;""),1,0)</f>
        <v>0</v>
      </c>
      <c r="W412" s="50">
        <f>IF(E412=0,0,IF(COUNTIF(Lists!$B$3:$B$203,E412)&gt;0,0,1))</f>
        <v>0</v>
      </c>
      <c r="X412" s="50">
        <f>IF(M412=Lists!$L$6,IF(COUNTIFS('Section 3'!$D$16:$D$25,F412,'Section 3'!$G$16:$G$25,M412)&gt;0,0,1),0)</f>
        <v>0</v>
      </c>
      <c r="Y412" s="50">
        <f>IF(M412=Lists!$L$8,IF(COUNTIFS('Section 3'!$D$16:$D$25,F412,'Section 3'!$G$16:$G$25,Lists!$J$5)&gt;0,0,1),IF(M412=Lists!$L$10,IF(COUNTIFS('Section 3'!$D$16:$D$25,F412,'Section 3'!$G$16:$G$25,Lists!$J$6)&gt;0,0,1),IF(M412=Lists!$L$5,IF(COUNTIFS('Section 3'!$D$16:$D$25,F412,'Section 3'!$G$16:$G$25,Lists!$J$3)&gt;0,0,1),0)))</f>
        <v>0</v>
      </c>
      <c r="Z412" s="50">
        <f t="shared" si="38"/>
        <v>0</v>
      </c>
      <c r="AA412" s="44">
        <f t="shared" si="39"/>
        <v>0</v>
      </c>
      <c r="AB412" s="44">
        <f t="shared" si="40"/>
        <v>0</v>
      </c>
      <c r="AC412" s="26"/>
      <c r="AD412" s="26"/>
      <c r="AE412" s="26"/>
      <c r="AF412" s="26"/>
      <c r="AG412" s="26"/>
      <c r="AH412" s="26"/>
      <c r="AI412" s="26"/>
      <c r="AJ412" s="26"/>
      <c r="AK412" s="26"/>
      <c r="AL412" s="26"/>
      <c r="AM412" s="26"/>
      <c r="AN412" s="26"/>
      <c r="AO412" s="26"/>
      <c r="AP412" s="26"/>
    </row>
    <row r="413" spans="1:42" s="8" customFormat="1" x14ac:dyDescent="0.35">
      <c r="A413" s="44"/>
      <c r="B413" s="28"/>
      <c r="C413" s="155" t="str">
        <f>IF(F413=0,"",MAX($C$16:C412)+1)</f>
        <v/>
      </c>
      <c r="D413" s="46"/>
      <c r="E413" s="184"/>
      <c r="F413" s="185"/>
      <c r="G413" s="186"/>
      <c r="H413" s="185"/>
      <c r="I413" s="185"/>
      <c r="J413" s="185"/>
      <c r="K413" s="187" t="s">
        <v>369</v>
      </c>
      <c r="L413" s="185"/>
      <c r="M413" s="185"/>
      <c r="N413" s="167"/>
      <c r="O413" s="21"/>
      <c r="Q413" s="57" t="str">
        <f t="shared" ca="1" si="41"/>
        <v/>
      </c>
      <c r="S413" s="50" t="str">
        <f t="shared" si="42"/>
        <v>N</v>
      </c>
      <c r="T413" s="50">
        <f t="shared" ca="1" si="43"/>
        <v>0</v>
      </c>
      <c r="U413" s="50">
        <f>IF(C413="",0,IF(OR(D413=0,E413=0,F413=0,G413=0,H413=0,I413=0,K413=0,K413="",L413=0,M413=0,AND(OR(L413=Lists!$K$3,L413=Lists!$K$4),J413=0),AND(L413=Lists!$K$4,OR(M413=Lists!$M$5,M413=Lists!$M$6,M413=Lists!$M$7,M413=Lists!$M$8,M413=Lists!$M$10),N413=0)),1,0))</f>
        <v>0</v>
      </c>
      <c r="V413" s="50">
        <f>IF(AND(OR(M413=Lists!$M$9,L413&lt;&gt;Lists!$K$4),N413&lt;&gt;""),1,0)</f>
        <v>0</v>
      </c>
      <c r="W413" s="50">
        <f>IF(E413=0,0,IF(COUNTIF(Lists!$B$3:$B$203,E413)&gt;0,0,1))</f>
        <v>0</v>
      </c>
      <c r="X413" s="50">
        <f>IF(M413=Lists!$L$6,IF(COUNTIFS('Section 3'!$D$16:$D$25,F413,'Section 3'!$G$16:$G$25,M413)&gt;0,0,1),0)</f>
        <v>0</v>
      </c>
      <c r="Y413" s="50">
        <f>IF(M413=Lists!$L$8,IF(COUNTIFS('Section 3'!$D$16:$D$25,F413,'Section 3'!$G$16:$G$25,Lists!$J$5)&gt;0,0,1),IF(M413=Lists!$L$10,IF(COUNTIFS('Section 3'!$D$16:$D$25,F413,'Section 3'!$G$16:$G$25,Lists!$J$6)&gt;0,0,1),IF(M413=Lists!$L$5,IF(COUNTIFS('Section 3'!$D$16:$D$25,F413,'Section 3'!$G$16:$G$25,Lists!$J$3)&gt;0,0,1),0)))</f>
        <v>0</v>
      </c>
      <c r="Z413" s="50">
        <f t="shared" si="38"/>
        <v>0</v>
      </c>
      <c r="AA413" s="44">
        <f t="shared" si="39"/>
        <v>0</v>
      </c>
      <c r="AB413" s="44">
        <f t="shared" si="40"/>
        <v>0</v>
      </c>
      <c r="AC413" s="26"/>
      <c r="AD413" s="26"/>
      <c r="AE413" s="26"/>
      <c r="AF413" s="26"/>
      <c r="AG413" s="26"/>
      <c r="AH413" s="26"/>
      <c r="AI413" s="26"/>
      <c r="AJ413" s="26"/>
      <c r="AK413" s="26"/>
      <c r="AL413" s="26"/>
      <c r="AM413" s="26"/>
      <c r="AN413" s="26"/>
      <c r="AO413" s="26"/>
      <c r="AP413" s="26"/>
    </row>
    <row r="414" spans="1:42" s="8" customFormat="1" x14ac:dyDescent="0.35">
      <c r="A414" s="44"/>
      <c r="B414" s="28"/>
      <c r="C414" s="155" t="str">
        <f>IF(F414=0,"",MAX($C$16:C413)+1)</f>
        <v/>
      </c>
      <c r="D414" s="46"/>
      <c r="E414" s="184"/>
      <c r="F414" s="185"/>
      <c r="G414" s="186"/>
      <c r="H414" s="185"/>
      <c r="I414" s="185"/>
      <c r="J414" s="185"/>
      <c r="K414" s="187" t="s">
        <v>369</v>
      </c>
      <c r="L414" s="185"/>
      <c r="M414" s="185"/>
      <c r="N414" s="167"/>
      <c r="O414" s="21"/>
      <c r="Q414" s="57" t="str">
        <f t="shared" ca="1" si="41"/>
        <v/>
      </c>
      <c r="S414" s="50" t="str">
        <f t="shared" si="42"/>
        <v>N</v>
      </c>
      <c r="T414" s="50">
        <f t="shared" ca="1" si="43"/>
        <v>0</v>
      </c>
      <c r="U414" s="50">
        <f>IF(C414="",0,IF(OR(D414=0,E414=0,F414=0,G414=0,H414=0,I414=0,K414=0,K414="",L414=0,M414=0,AND(OR(L414=Lists!$K$3,L414=Lists!$K$4),J414=0),AND(L414=Lists!$K$4,OR(M414=Lists!$M$5,M414=Lists!$M$6,M414=Lists!$M$7,M414=Lists!$M$8,M414=Lists!$M$10),N414=0)),1,0))</f>
        <v>0</v>
      </c>
      <c r="V414" s="50">
        <f>IF(AND(OR(M414=Lists!$M$9,L414&lt;&gt;Lists!$K$4),N414&lt;&gt;""),1,0)</f>
        <v>0</v>
      </c>
      <c r="W414" s="50">
        <f>IF(E414=0,0,IF(COUNTIF(Lists!$B$3:$B$203,E414)&gt;0,0,1))</f>
        <v>0</v>
      </c>
      <c r="X414" s="50">
        <f>IF(M414=Lists!$L$6,IF(COUNTIFS('Section 3'!$D$16:$D$25,F414,'Section 3'!$G$16:$G$25,M414)&gt;0,0,1),0)</f>
        <v>0</v>
      </c>
      <c r="Y414" s="50">
        <f>IF(M414=Lists!$L$8,IF(COUNTIFS('Section 3'!$D$16:$D$25,F414,'Section 3'!$G$16:$G$25,Lists!$J$5)&gt;0,0,1),IF(M414=Lists!$L$10,IF(COUNTIFS('Section 3'!$D$16:$D$25,F414,'Section 3'!$G$16:$G$25,Lists!$J$6)&gt;0,0,1),IF(M414=Lists!$L$5,IF(COUNTIFS('Section 3'!$D$16:$D$25,F414,'Section 3'!$G$16:$G$25,Lists!$J$3)&gt;0,0,1),0)))</f>
        <v>0</v>
      </c>
      <c r="Z414" s="50">
        <f t="shared" si="38"/>
        <v>0</v>
      </c>
      <c r="AA414" s="44">
        <f t="shared" si="39"/>
        <v>0</v>
      </c>
      <c r="AB414" s="44">
        <f t="shared" si="40"/>
        <v>0</v>
      </c>
      <c r="AC414" s="26"/>
      <c r="AD414" s="26"/>
      <c r="AE414" s="26"/>
      <c r="AF414" s="26"/>
      <c r="AG414" s="26"/>
      <c r="AH414" s="26"/>
      <c r="AI414" s="26"/>
      <c r="AJ414" s="26"/>
      <c r="AK414" s="26"/>
      <c r="AL414" s="26"/>
      <c r="AM414" s="26"/>
      <c r="AN414" s="26"/>
      <c r="AO414" s="26"/>
      <c r="AP414" s="26"/>
    </row>
    <row r="415" spans="1:42" s="8" customFormat="1" x14ac:dyDescent="0.35">
      <c r="A415" s="44"/>
      <c r="B415" s="28"/>
      <c r="C415" s="155" t="str">
        <f>IF(F415=0,"",MAX($C$16:C414)+1)</f>
        <v/>
      </c>
      <c r="D415" s="46"/>
      <c r="E415" s="184"/>
      <c r="F415" s="185"/>
      <c r="G415" s="186"/>
      <c r="H415" s="185"/>
      <c r="I415" s="185"/>
      <c r="J415" s="185"/>
      <c r="K415" s="187" t="s">
        <v>369</v>
      </c>
      <c r="L415" s="185"/>
      <c r="M415" s="185"/>
      <c r="N415" s="167"/>
      <c r="O415" s="21"/>
      <c r="Q415" s="57" t="str">
        <f t="shared" ca="1" si="41"/>
        <v/>
      </c>
      <c r="S415" s="50" t="str">
        <f t="shared" si="42"/>
        <v>N</v>
      </c>
      <c r="T415" s="50">
        <f t="shared" ca="1" si="43"/>
        <v>0</v>
      </c>
      <c r="U415" s="50">
        <f>IF(C415="",0,IF(OR(D415=0,E415=0,F415=0,G415=0,H415=0,I415=0,K415=0,K415="",L415=0,M415=0,AND(OR(L415=Lists!$K$3,L415=Lists!$K$4),J415=0),AND(L415=Lists!$K$4,OR(M415=Lists!$M$5,M415=Lists!$M$6,M415=Lists!$M$7,M415=Lists!$M$8,M415=Lists!$M$10),N415=0)),1,0))</f>
        <v>0</v>
      </c>
      <c r="V415" s="50">
        <f>IF(AND(OR(M415=Lists!$M$9,L415&lt;&gt;Lists!$K$4),N415&lt;&gt;""),1,0)</f>
        <v>0</v>
      </c>
      <c r="W415" s="50">
        <f>IF(E415=0,0,IF(COUNTIF(Lists!$B$3:$B$203,E415)&gt;0,0,1))</f>
        <v>0</v>
      </c>
      <c r="X415" s="50">
        <f>IF(M415=Lists!$L$6,IF(COUNTIFS('Section 3'!$D$16:$D$25,F415,'Section 3'!$G$16:$G$25,M415)&gt;0,0,1),0)</f>
        <v>0</v>
      </c>
      <c r="Y415" s="50">
        <f>IF(M415=Lists!$L$8,IF(COUNTIFS('Section 3'!$D$16:$D$25,F415,'Section 3'!$G$16:$G$25,Lists!$J$5)&gt;0,0,1),IF(M415=Lists!$L$10,IF(COUNTIFS('Section 3'!$D$16:$D$25,F415,'Section 3'!$G$16:$G$25,Lists!$J$6)&gt;0,0,1),IF(M415=Lists!$L$5,IF(COUNTIFS('Section 3'!$D$16:$D$25,F415,'Section 3'!$G$16:$G$25,Lists!$J$3)&gt;0,0,1),0)))</f>
        <v>0</v>
      </c>
      <c r="Z415" s="50">
        <f t="shared" si="38"/>
        <v>0</v>
      </c>
      <c r="AA415" s="44">
        <f t="shared" si="39"/>
        <v>0</v>
      </c>
      <c r="AB415" s="44">
        <f t="shared" si="40"/>
        <v>0</v>
      </c>
      <c r="AC415" s="26"/>
      <c r="AD415" s="26"/>
      <c r="AE415" s="26"/>
      <c r="AF415" s="26"/>
      <c r="AG415" s="26"/>
      <c r="AH415" s="26"/>
      <c r="AI415" s="26"/>
      <c r="AJ415" s="26"/>
      <c r="AK415" s="26"/>
      <c r="AL415" s="26"/>
      <c r="AM415" s="26"/>
      <c r="AN415" s="26"/>
      <c r="AO415" s="26"/>
      <c r="AP415" s="26"/>
    </row>
    <row r="416" spans="1:42" s="8" customFormat="1" x14ac:dyDescent="0.35">
      <c r="A416" s="44"/>
      <c r="B416" s="28"/>
      <c r="C416" s="155" t="str">
        <f>IF(F416=0,"",MAX($C$16:C415)+1)</f>
        <v/>
      </c>
      <c r="D416" s="46"/>
      <c r="E416" s="184"/>
      <c r="F416" s="185"/>
      <c r="G416" s="186"/>
      <c r="H416" s="185"/>
      <c r="I416" s="185"/>
      <c r="J416" s="185"/>
      <c r="K416" s="187" t="s">
        <v>369</v>
      </c>
      <c r="L416" s="185"/>
      <c r="M416" s="185"/>
      <c r="N416" s="167"/>
      <c r="O416" s="21"/>
      <c r="Q416" s="57" t="str">
        <f t="shared" ca="1" si="41"/>
        <v/>
      </c>
      <c r="S416" s="50" t="str">
        <f t="shared" si="42"/>
        <v>N</v>
      </c>
      <c r="T416" s="50">
        <f t="shared" ca="1" si="43"/>
        <v>0</v>
      </c>
      <c r="U416" s="50">
        <f>IF(C416="",0,IF(OR(D416=0,E416=0,F416=0,G416=0,H416=0,I416=0,K416=0,K416="",L416=0,M416=0,AND(OR(L416=Lists!$K$3,L416=Lists!$K$4),J416=0),AND(L416=Lists!$K$4,OR(M416=Lists!$M$5,M416=Lists!$M$6,M416=Lists!$M$7,M416=Lists!$M$8,M416=Lists!$M$10),N416=0)),1,0))</f>
        <v>0</v>
      </c>
      <c r="V416" s="50">
        <f>IF(AND(OR(M416=Lists!$M$9,L416&lt;&gt;Lists!$K$4),N416&lt;&gt;""),1,0)</f>
        <v>0</v>
      </c>
      <c r="W416" s="50">
        <f>IF(E416=0,0,IF(COUNTIF(Lists!$B$3:$B$203,E416)&gt;0,0,1))</f>
        <v>0</v>
      </c>
      <c r="X416" s="50">
        <f>IF(M416=Lists!$L$6,IF(COUNTIFS('Section 3'!$D$16:$D$25,F416,'Section 3'!$G$16:$G$25,M416)&gt;0,0,1),0)</f>
        <v>0</v>
      </c>
      <c r="Y416" s="50">
        <f>IF(M416=Lists!$L$8,IF(COUNTIFS('Section 3'!$D$16:$D$25,F416,'Section 3'!$G$16:$G$25,Lists!$J$5)&gt;0,0,1),IF(M416=Lists!$L$10,IF(COUNTIFS('Section 3'!$D$16:$D$25,F416,'Section 3'!$G$16:$G$25,Lists!$J$6)&gt;0,0,1),IF(M416=Lists!$L$5,IF(COUNTIFS('Section 3'!$D$16:$D$25,F416,'Section 3'!$G$16:$G$25,Lists!$J$3)&gt;0,0,1),0)))</f>
        <v>0</v>
      </c>
      <c r="Z416" s="50">
        <f t="shared" si="38"/>
        <v>0</v>
      </c>
      <c r="AA416" s="44">
        <f t="shared" si="39"/>
        <v>0</v>
      </c>
      <c r="AB416" s="44">
        <f t="shared" si="40"/>
        <v>0</v>
      </c>
      <c r="AC416" s="26"/>
      <c r="AD416" s="26"/>
      <c r="AE416" s="26"/>
      <c r="AF416" s="26"/>
      <c r="AG416" s="26"/>
      <c r="AH416" s="26"/>
      <c r="AI416" s="26"/>
      <c r="AJ416" s="26"/>
      <c r="AK416" s="26"/>
      <c r="AL416" s="26"/>
      <c r="AM416" s="26"/>
      <c r="AN416" s="26"/>
      <c r="AO416" s="26"/>
      <c r="AP416" s="26"/>
    </row>
    <row r="417" spans="1:42" s="8" customFormat="1" x14ac:dyDescent="0.35">
      <c r="A417" s="44"/>
      <c r="B417" s="28"/>
      <c r="C417" s="155" t="str">
        <f>IF(F417=0,"",MAX($C$16:C416)+1)</f>
        <v/>
      </c>
      <c r="D417" s="46"/>
      <c r="E417" s="184"/>
      <c r="F417" s="185"/>
      <c r="G417" s="186"/>
      <c r="H417" s="185"/>
      <c r="I417" s="185"/>
      <c r="J417" s="185"/>
      <c r="K417" s="187" t="s">
        <v>369</v>
      </c>
      <c r="L417" s="185"/>
      <c r="M417" s="185"/>
      <c r="N417" s="167"/>
      <c r="O417" s="21"/>
      <c r="Q417" s="57" t="str">
        <f t="shared" ca="1" si="41"/>
        <v/>
      </c>
      <c r="S417" s="50" t="str">
        <f t="shared" si="42"/>
        <v>N</v>
      </c>
      <c r="T417" s="50">
        <f t="shared" ca="1" si="43"/>
        <v>0</v>
      </c>
      <c r="U417" s="50">
        <f>IF(C417="",0,IF(OR(D417=0,E417=0,F417=0,G417=0,H417=0,I417=0,K417=0,K417="",L417=0,M417=0,AND(OR(L417=Lists!$K$3,L417=Lists!$K$4),J417=0),AND(L417=Lists!$K$4,OR(M417=Lists!$M$5,M417=Lists!$M$6,M417=Lists!$M$7,M417=Lists!$M$8,M417=Lists!$M$10),N417=0)),1,0))</f>
        <v>0</v>
      </c>
      <c r="V417" s="50">
        <f>IF(AND(OR(M417=Lists!$M$9,L417&lt;&gt;Lists!$K$4),N417&lt;&gt;""),1,0)</f>
        <v>0</v>
      </c>
      <c r="W417" s="50">
        <f>IF(E417=0,0,IF(COUNTIF(Lists!$B$3:$B$203,E417)&gt;0,0,1))</f>
        <v>0</v>
      </c>
      <c r="X417" s="50">
        <f>IF(M417=Lists!$L$6,IF(COUNTIFS('Section 3'!$D$16:$D$25,F417,'Section 3'!$G$16:$G$25,M417)&gt;0,0,1),0)</f>
        <v>0</v>
      </c>
      <c r="Y417" s="50">
        <f>IF(M417=Lists!$L$8,IF(COUNTIFS('Section 3'!$D$16:$D$25,F417,'Section 3'!$G$16:$G$25,Lists!$J$5)&gt;0,0,1),IF(M417=Lists!$L$10,IF(COUNTIFS('Section 3'!$D$16:$D$25,F417,'Section 3'!$G$16:$G$25,Lists!$J$6)&gt;0,0,1),IF(M417=Lists!$L$5,IF(COUNTIFS('Section 3'!$D$16:$D$25,F417,'Section 3'!$G$16:$G$25,Lists!$J$3)&gt;0,0,1),0)))</f>
        <v>0</v>
      </c>
      <c r="Z417" s="50">
        <f t="shared" si="38"/>
        <v>0</v>
      </c>
      <c r="AA417" s="44">
        <f t="shared" si="39"/>
        <v>0</v>
      </c>
      <c r="AB417" s="44">
        <f t="shared" si="40"/>
        <v>0</v>
      </c>
      <c r="AC417" s="26"/>
      <c r="AD417" s="26"/>
      <c r="AE417" s="26"/>
      <c r="AF417" s="26"/>
      <c r="AG417" s="26"/>
      <c r="AH417" s="26"/>
      <c r="AI417" s="26"/>
      <c r="AJ417" s="26"/>
      <c r="AK417" s="26"/>
      <c r="AL417" s="26"/>
      <c r="AM417" s="26"/>
      <c r="AN417" s="26"/>
      <c r="AO417" s="26"/>
      <c r="AP417" s="26"/>
    </row>
    <row r="418" spans="1:42" s="8" customFormat="1" x14ac:dyDescent="0.35">
      <c r="A418" s="44"/>
      <c r="B418" s="28"/>
      <c r="C418" s="155" t="str">
        <f>IF(F418=0,"",MAX($C$16:C417)+1)</f>
        <v/>
      </c>
      <c r="D418" s="46"/>
      <c r="E418" s="184"/>
      <c r="F418" s="185"/>
      <c r="G418" s="186"/>
      <c r="H418" s="185"/>
      <c r="I418" s="185"/>
      <c r="J418" s="185"/>
      <c r="K418" s="187" t="s">
        <v>369</v>
      </c>
      <c r="L418" s="185"/>
      <c r="M418" s="185"/>
      <c r="N418" s="167"/>
      <c r="O418" s="21"/>
      <c r="Q418" s="57" t="str">
        <f t="shared" ca="1" si="41"/>
        <v/>
      </c>
      <c r="S418" s="50" t="str">
        <f t="shared" si="42"/>
        <v>N</v>
      </c>
      <c r="T418" s="50">
        <f t="shared" ca="1" si="43"/>
        <v>0</v>
      </c>
      <c r="U418" s="50">
        <f>IF(C418="",0,IF(OR(D418=0,E418=0,F418=0,G418=0,H418=0,I418=0,K418=0,K418="",L418=0,M418=0,AND(OR(L418=Lists!$K$3,L418=Lists!$K$4),J418=0),AND(L418=Lists!$K$4,OR(M418=Lists!$M$5,M418=Lists!$M$6,M418=Lists!$M$7,M418=Lists!$M$8,M418=Lists!$M$10),N418=0)),1,0))</f>
        <v>0</v>
      </c>
      <c r="V418" s="50">
        <f>IF(AND(OR(M418=Lists!$M$9,L418&lt;&gt;Lists!$K$4),N418&lt;&gt;""),1,0)</f>
        <v>0</v>
      </c>
      <c r="W418" s="50">
        <f>IF(E418=0,0,IF(COUNTIF(Lists!$B$3:$B$203,E418)&gt;0,0,1))</f>
        <v>0</v>
      </c>
      <c r="X418" s="50">
        <f>IF(M418=Lists!$L$6,IF(COUNTIFS('Section 3'!$D$16:$D$25,F418,'Section 3'!$G$16:$G$25,M418)&gt;0,0,1),0)</f>
        <v>0</v>
      </c>
      <c r="Y418" s="50">
        <f>IF(M418=Lists!$L$8,IF(COUNTIFS('Section 3'!$D$16:$D$25,F418,'Section 3'!$G$16:$G$25,Lists!$J$5)&gt;0,0,1),IF(M418=Lists!$L$10,IF(COUNTIFS('Section 3'!$D$16:$D$25,F418,'Section 3'!$G$16:$G$25,Lists!$J$6)&gt;0,0,1),IF(M418=Lists!$L$5,IF(COUNTIFS('Section 3'!$D$16:$D$25,F418,'Section 3'!$G$16:$G$25,Lists!$J$3)&gt;0,0,1),0)))</f>
        <v>0</v>
      </c>
      <c r="Z418" s="50">
        <f t="shared" si="38"/>
        <v>0</v>
      </c>
      <c r="AA418" s="44">
        <f t="shared" si="39"/>
        <v>0</v>
      </c>
      <c r="AB418" s="44">
        <f t="shared" si="40"/>
        <v>0</v>
      </c>
      <c r="AC418" s="26"/>
      <c r="AD418" s="26"/>
      <c r="AE418" s="26"/>
      <c r="AF418" s="26"/>
      <c r="AG418" s="26"/>
      <c r="AH418" s="26"/>
      <c r="AI418" s="26"/>
      <c r="AJ418" s="26"/>
      <c r="AK418" s="26"/>
      <c r="AL418" s="26"/>
      <c r="AM418" s="26"/>
      <c r="AN418" s="26"/>
      <c r="AO418" s="26"/>
      <c r="AP418" s="26"/>
    </row>
    <row r="419" spans="1:42" s="8" customFormat="1" x14ac:dyDescent="0.35">
      <c r="A419" s="44"/>
      <c r="B419" s="28"/>
      <c r="C419" s="155" t="str">
        <f>IF(F419=0,"",MAX($C$16:C418)+1)</f>
        <v/>
      </c>
      <c r="D419" s="46"/>
      <c r="E419" s="184"/>
      <c r="F419" s="185"/>
      <c r="G419" s="186"/>
      <c r="H419" s="185"/>
      <c r="I419" s="185"/>
      <c r="J419" s="185"/>
      <c r="K419" s="187" t="s">
        <v>369</v>
      </c>
      <c r="L419" s="185"/>
      <c r="M419" s="185"/>
      <c r="N419" s="167"/>
      <c r="O419" s="21"/>
      <c r="Q419" s="57" t="str">
        <f t="shared" ca="1" si="41"/>
        <v/>
      </c>
      <c r="S419" s="50" t="str">
        <f t="shared" si="42"/>
        <v>N</v>
      </c>
      <c r="T419" s="50">
        <f t="shared" ca="1" si="43"/>
        <v>0</v>
      </c>
      <c r="U419" s="50">
        <f>IF(C419="",0,IF(OR(D419=0,E419=0,F419=0,G419=0,H419=0,I419=0,K419=0,K419="",L419=0,M419=0,AND(OR(L419=Lists!$K$3,L419=Lists!$K$4),J419=0),AND(L419=Lists!$K$4,OR(M419=Lists!$M$5,M419=Lists!$M$6,M419=Lists!$M$7,M419=Lists!$M$8,M419=Lists!$M$10),N419=0)),1,0))</f>
        <v>0</v>
      </c>
      <c r="V419" s="50">
        <f>IF(AND(OR(M419=Lists!$M$9,L419&lt;&gt;Lists!$K$4),N419&lt;&gt;""),1,0)</f>
        <v>0</v>
      </c>
      <c r="W419" s="50">
        <f>IF(E419=0,0,IF(COUNTIF(Lists!$B$3:$B$203,E419)&gt;0,0,1))</f>
        <v>0</v>
      </c>
      <c r="X419" s="50">
        <f>IF(M419=Lists!$L$6,IF(COUNTIFS('Section 3'!$D$16:$D$25,F419,'Section 3'!$G$16:$G$25,M419)&gt;0,0,1),0)</f>
        <v>0</v>
      </c>
      <c r="Y419" s="50">
        <f>IF(M419=Lists!$L$8,IF(COUNTIFS('Section 3'!$D$16:$D$25,F419,'Section 3'!$G$16:$G$25,Lists!$J$5)&gt;0,0,1),IF(M419=Lists!$L$10,IF(COUNTIFS('Section 3'!$D$16:$D$25,F419,'Section 3'!$G$16:$G$25,Lists!$J$6)&gt;0,0,1),IF(M419=Lists!$L$5,IF(COUNTIFS('Section 3'!$D$16:$D$25,F419,'Section 3'!$G$16:$G$25,Lists!$J$3)&gt;0,0,1),0)))</f>
        <v>0</v>
      </c>
      <c r="Z419" s="50">
        <f t="shared" si="38"/>
        <v>0</v>
      </c>
      <c r="AA419" s="44">
        <f t="shared" si="39"/>
        <v>0</v>
      </c>
      <c r="AB419" s="44">
        <f t="shared" si="40"/>
        <v>0</v>
      </c>
      <c r="AC419" s="26"/>
      <c r="AD419" s="26"/>
      <c r="AE419" s="26"/>
      <c r="AF419" s="26"/>
      <c r="AG419" s="26"/>
      <c r="AH419" s="26"/>
      <c r="AI419" s="26"/>
      <c r="AJ419" s="26"/>
      <c r="AK419" s="26"/>
      <c r="AL419" s="26"/>
      <c r="AM419" s="26"/>
      <c r="AN419" s="26"/>
      <c r="AO419" s="26"/>
      <c r="AP419" s="26"/>
    </row>
    <row r="420" spans="1:42" s="8" customFormat="1" x14ac:dyDescent="0.35">
      <c r="A420" s="44"/>
      <c r="B420" s="28"/>
      <c r="C420" s="155" t="str">
        <f>IF(F420=0,"",MAX($C$16:C419)+1)</f>
        <v/>
      </c>
      <c r="D420" s="46"/>
      <c r="E420" s="184"/>
      <c r="F420" s="185"/>
      <c r="G420" s="186"/>
      <c r="H420" s="185"/>
      <c r="I420" s="185"/>
      <c r="J420" s="185"/>
      <c r="K420" s="187" t="s">
        <v>369</v>
      </c>
      <c r="L420" s="185"/>
      <c r="M420" s="185"/>
      <c r="N420" s="167"/>
      <c r="O420" s="21"/>
      <c r="Q420" s="57" t="str">
        <f t="shared" ca="1" si="41"/>
        <v/>
      </c>
      <c r="S420" s="50" t="str">
        <f t="shared" si="42"/>
        <v>N</v>
      </c>
      <c r="T420" s="50">
        <f t="shared" ca="1" si="43"/>
        <v>0</v>
      </c>
      <c r="U420" s="50">
        <f>IF(C420="",0,IF(OR(D420=0,E420=0,F420=0,G420=0,H420=0,I420=0,K420=0,K420="",L420=0,M420=0,AND(OR(L420=Lists!$K$3,L420=Lists!$K$4),J420=0),AND(L420=Lists!$K$4,OR(M420=Lists!$M$5,M420=Lists!$M$6,M420=Lists!$M$7,M420=Lists!$M$8,M420=Lists!$M$10),N420=0)),1,0))</f>
        <v>0</v>
      </c>
      <c r="V420" s="50">
        <f>IF(AND(OR(M420=Lists!$M$9,L420&lt;&gt;Lists!$K$4),N420&lt;&gt;""),1,0)</f>
        <v>0</v>
      </c>
      <c r="W420" s="50">
        <f>IF(E420=0,0,IF(COUNTIF(Lists!$B$3:$B$203,E420)&gt;0,0,1))</f>
        <v>0</v>
      </c>
      <c r="X420" s="50">
        <f>IF(M420=Lists!$L$6,IF(COUNTIFS('Section 3'!$D$16:$D$25,F420,'Section 3'!$G$16:$G$25,M420)&gt;0,0,1),0)</f>
        <v>0</v>
      </c>
      <c r="Y420" s="50">
        <f>IF(M420=Lists!$L$8,IF(COUNTIFS('Section 3'!$D$16:$D$25,F420,'Section 3'!$G$16:$G$25,Lists!$J$5)&gt;0,0,1),IF(M420=Lists!$L$10,IF(COUNTIFS('Section 3'!$D$16:$D$25,F420,'Section 3'!$G$16:$G$25,Lists!$J$6)&gt;0,0,1),IF(M420=Lists!$L$5,IF(COUNTIFS('Section 3'!$D$16:$D$25,F420,'Section 3'!$G$16:$G$25,Lists!$J$3)&gt;0,0,1),0)))</f>
        <v>0</v>
      </c>
      <c r="Z420" s="50">
        <f t="shared" si="38"/>
        <v>0</v>
      </c>
      <c r="AA420" s="44">
        <f t="shared" si="39"/>
        <v>0</v>
      </c>
      <c r="AB420" s="44">
        <f t="shared" si="40"/>
        <v>0</v>
      </c>
      <c r="AC420" s="26"/>
      <c r="AD420" s="26"/>
      <c r="AE420" s="26"/>
      <c r="AF420" s="26"/>
      <c r="AG420" s="26"/>
      <c r="AH420" s="26"/>
      <c r="AI420" s="26"/>
      <c r="AJ420" s="26"/>
      <c r="AK420" s="26"/>
      <c r="AL420" s="26"/>
      <c r="AM420" s="26"/>
      <c r="AN420" s="26"/>
      <c r="AO420" s="26"/>
      <c r="AP420" s="26"/>
    </row>
    <row r="421" spans="1:42" s="8" customFormat="1" x14ac:dyDescent="0.35">
      <c r="A421" s="44"/>
      <c r="B421" s="28"/>
      <c r="C421" s="155" t="str">
        <f>IF(F421=0,"",MAX($C$16:C420)+1)</f>
        <v/>
      </c>
      <c r="D421" s="46"/>
      <c r="E421" s="184"/>
      <c r="F421" s="185"/>
      <c r="G421" s="186"/>
      <c r="H421" s="185"/>
      <c r="I421" s="185"/>
      <c r="J421" s="185"/>
      <c r="K421" s="187" t="s">
        <v>369</v>
      </c>
      <c r="L421" s="185"/>
      <c r="M421" s="185"/>
      <c r="N421" s="167"/>
      <c r="O421" s="21"/>
      <c r="Q421" s="57" t="str">
        <f t="shared" ca="1" si="41"/>
        <v/>
      </c>
      <c r="S421" s="50" t="str">
        <f t="shared" si="42"/>
        <v>N</v>
      </c>
      <c r="T421" s="50">
        <f t="shared" ca="1" si="43"/>
        <v>0</v>
      </c>
      <c r="U421" s="50">
        <f>IF(C421="",0,IF(OR(D421=0,E421=0,F421=0,G421=0,H421=0,I421=0,K421=0,K421="",L421=0,M421=0,AND(OR(L421=Lists!$K$3,L421=Lists!$K$4),J421=0),AND(L421=Lists!$K$4,OR(M421=Lists!$M$5,M421=Lists!$M$6,M421=Lists!$M$7,M421=Lists!$M$8,M421=Lists!$M$10),N421=0)),1,0))</f>
        <v>0</v>
      </c>
      <c r="V421" s="50">
        <f>IF(AND(OR(M421=Lists!$M$9,L421&lt;&gt;Lists!$K$4),N421&lt;&gt;""),1,0)</f>
        <v>0</v>
      </c>
      <c r="W421" s="50">
        <f>IF(E421=0,0,IF(COUNTIF(Lists!$B$3:$B$203,E421)&gt;0,0,1))</f>
        <v>0</v>
      </c>
      <c r="X421" s="50">
        <f>IF(M421=Lists!$L$6,IF(COUNTIFS('Section 3'!$D$16:$D$25,F421,'Section 3'!$G$16:$G$25,M421)&gt;0,0,1),0)</f>
        <v>0</v>
      </c>
      <c r="Y421" s="50">
        <f>IF(M421=Lists!$L$8,IF(COUNTIFS('Section 3'!$D$16:$D$25,F421,'Section 3'!$G$16:$G$25,Lists!$J$5)&gt;0,0,1),IF(M421=Lists!$L$10,IF(COUNTIFS('Section 3'!$D$16:$D$25,F421,'Section 3'!$G$16:$G$25,Lists!$J$6)&gt;0,0,1),IF(M421=Lists!$L$5,IF(COUNTIFS('Section 3'!$D$16:$D$25,F421,'Section 3'!$G$16:$G$25,Lists!$J$3)&gt;0,0,1),0)))</f>
        <v>0</v>
      </c>
      <c r="Z421" s="50">
        <f t="shared" si="38"/>
        <v>0</v>
      </c>
      <c r="AA421" s="44">
        <f t="shared" si="39"/>
        <v>0</v>
      </c>
      <c r="AB421" s="44">
        <f t="shared" si="40"/>
        <v>0</v>
      </c>
      <c r="AC421" s="26"/>
      <c r="AD421" s="26"/>
      <c r="AE421" s="26"/>
      <c r="AF421" s="26"/>
      <c r="AG421" s="26"/>
      <c r="AH421" s="26"/>
      <c r="AI421" s="26"/>
      <c r="AJ421" s="26"/>
      <c r="AK421" s="26"/>
      <c r="AL421" s="26"/>
      <c r="AM421" s="26"/>
      <c r="AN421" s="26"/>
      <c r="AO421" s="26"/>
      <c r="AP421" s="26"/>
    </row>
    <row r="422" spans="1:42" s="8" customFormat="1" x14ac:dyDescent="0.35">
      <c r="A422" s="44"/>
      <c r="B422" s="28"/>
      <c r="C422" s="155" t="str">
        <f>IF(F422=0,"",MAX($C$16:C421)+1)</f>
        <v/>
      </c>
      <c r="D422" s="46"/>
      <c r="E422" s="184"/>
      <c r="F422" s="185"/>
      <c r="G422" s="186"/>
      <c r="H422" s="185"/>
      <c r="I422" s="185"/>
      <c r="J422" s="185"/>
      <c r="K422" s="187" t="s">
        <v>369</v>
      </c>
      <c r="L422" s="185"/>
      <c r="M422" s="185"/>
      <c r="N422" s="167"/>
      <c r="O422" s="21"/>
      <c r="Q422" s="57" t="str">
        <f t="shared" ca="1" si="41"/>
        <v/>
      </c>
      <c r="S422" s="50" t="str">
        <f t="shared" si="42"/>
        <v>N</v>
      </c>
      <c r="T422" s="50">
        <f t="shared" ca="1" si="43"/>
        <v>0</v>
      </c>
      <c r="U422" s="50">
        <f>IF(C422="",0,IF(OR(D422=0,E422=0,F422=0,G422=0,H422=0,I422=0,K422=0,K422="",L422=0,M422=0,AND(OR(L422=Lists!$K$3,L422=Lists!$K$4),J422=0),AND(L422=Lists!$K$4,OR(M422=Lists!$M$5,M422=Lists!$M$6,M422=Lists!$M$7,M422=Lists!$M$8,M422=Lists!$M$10),N422=0)),1,0))</f>
        <v>0</v>
      </c>
      <c r="V422" s="50">
        <f>IF(AND(OR(M422=Lists!$M$9,L422&lt;&gt;Lists!$K$4),N422&lt;&gt;""),1,0)</f>
        <v>0</v>
      </c>
      <c r="W422" s="50">
        <f>IF(E422=0,0,IF(COUNTIF(Lists!$B$3:$B$203,E422)&gt;0,0,1))</f>
        <v>0</v>
      </c>
      <c r="X422" s="50">
        <f>IF(M422=Lists!$L$6,IF(COUNTIFS('Section 3'!$D$16:$D$25,F422,'Section 3'!$G$16:$G$25,M422)&gt;0,0,1),0)</f>
        <v>0</v>
      </c>
      <c r="Y422" s="50">
        <f>IF(M422=Lists!$L$8,IF(COUNTIFS('Section 3'!$D$16:$D$25,F422,'Section 3'!$G$16:$G$25,Lists!$J$5)&gt;0,0,1),IF(M422=Lists!$L$10,IF(COUNTIFS('Section 3'!$D$16:$D$25,F422,'Section 3'!$G$16:$G$25,Lists!$J$6)&gt;0,0,1),IF(M422=Lists!$L$5,IF(COUNTIFS('Section 3'!$D$16:$D$25,F422,'Section 3'!$G$16:$G$25,Lists!$J$3)&gt;0,0,1),0)))</f>
        <v>0</v>
      </c>
      <c r="Z422" s="50">
        <f t="shared" si="38"/>
        <v>0</v>
      </c>
      <c r="AA422" s="44">
        <f t="shared" si="39"/>
        <v>0</v>
      </c>
      <c r="AB422" s="44">
        <f t="shared" si="40"/>
        <v>0</v>
      </c>
      <c r="AC422" s="26"/>
      <c r="AD422" s="26"/>
      <c r="AE422" s="26"/>
      <c r="AF422" s="26"/>
      <c r="AG422" s="26"/>
      <c r="AH422" s="26"/>
      <c r="AI422" s="26"/>
      <c r="AJ422" s="26"/>
      <c r="AK422" s="26"/>
      <c r="AL422" s="26"/>
      <c r="AM422" s="26"/>
      <c r="AN422" s="26"/>
      <c r="AO422" s="26"/>
      <c r="AP422" s="26"/>
    </row>
    <row r="423" spans="1:42" s="8" customFormat="1" x14ac:dyDescent="0.35">
      <c r="A423" s="44"/>
      <c r="B423" s="28"/>
      <c r="C423" s="155" t="str">
        <f>IF(F423=0,"",MAX($C$16:C422)+1)</f>
        <v/>
      </c>
      <c r="D423" s="46"/>
      <c r="E423" s="184"/>
      <c r="F423" s="185"/>
      <c r="G423" s="186"/>
      <c r="H423" s="185"/>
      <c r="I423" s="185"/>
      <c r="J423" s="185"/>
      <c r="K423" s="187" t="s">
        <v>369</v>
      </c>
      <c r="L423" s="185"/>
      <c r="M423" s="185"/>
      <c r="N423" s="167"/>
      <c r="O423" s="21"/>
      <c r="Q423" s="57" t="str">
        <f t="shared" ca="1" si="41"/>
        <v/>
      </c>
      <c r="S423" s="50" t="str">
        <f t="shared" si="42"/>
        <v>N</v>
      </c>
      <c r="T423" s="50">
        <f t="shared" ca="1" si="43"/>
        <v>0</v>
      </c>
      <c r="U423" s="50">
        <f>IF(C423="",0,IF(OR(D423=0,E423=0,F423=0,G423=0,H423=0,I423=0,K423=0,K423="",L423=0,M423=0,AND(OR(L423=Lists!$K$3,L423=Lists!$K$4),J423=0),AND(L423=Lists!$K$4,OR(M423=Lists!$M$5,M423=Lists!$M$6,M423=Lists!$M$7,M423=Lists!$M$8,M423=Lists!$M$10),N423=0)),1,0))</f>
        <v>0</v>
      </c>
      <c r="V423" s="50">
        <f>IF(AND(OR(M423=Lists!$M$9,L423&lt;&gt;Lists!$K$4),N423&lt;&gt;""),1,0)</f>
        <v>0</v>
      </c>
      <c r="W423" s="50">
        <f>IF(E423=0,0,IF(COUNTIF(Lists!$B$3:$B$203,E423)&gt;0,0,1))</f>
        <v>0</v>
      </c>
      <c r="X423" s="50">
        <f>IF(M423=Lists!$L$6,IF(COUNTIFS('Section 3'!$D$16:$D$25,F423,'Section 3'!$G$16:$G$25,M423)&gt;0,0,1),0)</f>
        <v>0</v>
      </c>
      <c r="Y423" s="50">
        <f>IF(M423=Lists!$L$8,IF(COUNTIFS('Section 3'!$D$16:$D$25,F423,'Section 3'!$G$16:$G$25,Lists!$J$5)&gt;0,0,1),IF(M423=Lists!$L$10,IF(COUNTIFS('Section 3'!$D$16:$D$25,F423,'Section 3'!$G$16:$G$25,Lists!$J$6)&gt;0,0,1),IF(M423=Lists!$L$5,IF(COUNTIFS('Section 3'!$D$16:$D$25,F423,'Section 3'!$G$16:$G$25,Lists!$J$3)&gt;0,0,1),0)))</f>
        <v>0</v>
      </c>
      <c r="Z423" s="50">
        <f t="shared" si="38"/>
        <v>0</v>
      </c>
      <c r="AA423" s="44">
        <f t="shared" si="39"/>
        <v>0</v>
      </c>
      <c r="AB423" s="44">
        <f t="shared" si="40"/>
        <v>0</v>
      </c>
      <c r="AC423" s="26"/>
      <c r="AD423" s="26"/>
      <c r="AE423" s="26"/>
      <c r="AF423" s="26"/>
      <c r="AG423" s="26"/>
      <c r="AH423" s="26"/>
      <c r="AI423" s="26"/>
      <c r="AJ423" s="26"/>
      <c r="AK423" s="26"/>
      <c r="AL423" s="26"/>
      <c r="AM423" s="26"/>
      <c r="AN423" s="26"/>
      <c r="AO423" s="26"/>
      <c r="AP423" s="26"/>
    </row>
    <row r="424" spans="1:42" s="8" customFormat="1" x14ac:dyDescent="0.35">
      <c r="A424" s="44"/>
      <c r="B424" s="28"/>
      <c r="C424" s="155" t="str">
        <f>IF(F424=0,"",MAX($C$16:C423)+1)</f>
        <v/>
      </c>
      <c r="D424" s="46"/>
      <c r="E424" s="184"/>
      <c r="F424" s="185"/>
      <c r="G424" s="186"/>
      <c r="H424" s="185"/>
      <c r="I424" s="185"/>
      <c r="J424" s="185"/>
      <c r="K424" s="187" t="s">
        <v>369</v>
      </c>
      <c r="L424" s="185"/>
      <c r="M424" s="185"/>
      <c r="N424" s="167"/>
      <c r="O424" s="21"/>
      <c r="Q424" s="57" t="str">
        <f t="shared" ca="1" si="41"/>
        <v/>
      </c>
      <c r="S424" s="50" t="str">
        <f t="shared" si="42"/>
        <v>N</v>
      </c>
      <c r="T424" s="50">
        <f t="shared" ca="1" si="43"/>
        <v>0</v>
      </c>
      <c r="U424" s="50">
        <f>IF(C424="",0,IF(OR(D424=0,E424=0,F424=0,G424=0,H424=0,I424=0,K424=0,K424="",L424=0,M424=0,AND(OR(L424=Lists!$K$3,L424=Lists!$K$4),J424=0),AND(L424=Lists!$K$4,OR(M424=Lists!$M$5,M424=Lists!$M$6,M424=Lists!$M$7,M424=Lists!$M$8,M424=Lists!$M$10),N424=0)),1,0))</f>
        <v>0</v>
      </c>
      <c r="V424" s="50">
        <f>IF(AND(OR(M424=Lists!$M$9,L424&lt;&gt;Lists!$K$4),N424&lt;&gt;""),1,0)</f>
        <v>0</v>
      </c>
      <c r="W424" s="50">
        <f>IF(E424=0,0,IF(COUNTIF(Lists!$B$3:$B$203,E424)&gt;0,0,1))</f>
        <v>0</v>
      </c>
      <c r="X424" s="50">
        <f>IF(M424=Lists!$L$6,IF(COUNTIFS('Section 3'!$D$16:$D$25,F424,'Section 3'!$G$16:$G$25,M424)&gt;0,0,1),0)</f>
        <v>0</v>
      </c>
      <c r="Y424" s="50">
        <f>IF(M424=Lists!$L$8,IF(COUNTIFS('Section 3'!$D$16:$D$25,F424,'Section 3'!$G$16:$G$25,Lists!$J$5)&gt;0,0,1),IF(M424=Lists!$L$10,IF(COUNTIFS('Section 3'!$D$16:$D$25,F424,'Section 3'!$G$16:$G$25,Lists!$J$6)&gt;0,0,1),IF(M424=Lists!$L$5,IF(COUNTIFS('Section 3'!$D$16:$D$25,F424,'Section 3'!$G$16:$G$25,Lists!$J$3)&gt;0,0,1),0)))</f>
        <v>0</v>
      </c>
      <c r="Z424" s="50">
        <f t="shared" si="38"/>
        <v>0</v>
      </c>
      <c r="AA424" s="44">
        <f t="shared" si="39"/>
        <v>0</v>
      </c>
      <c r="AB424" s="44">
        <f t="shared" si="40"/>
        <v>0</v>
      </c>
      <c r="AC424" s="26"/>
      <c r="AD424" s="26"/>
      <c r="AE424" s="26"/>
      <c r="AF424" s="26"/>
      <c r="AG424" s="26"/>
      <c r="AH424" s="26"/>
      <c r="AI424" s="26"/>
      <c r="AJ424" s="26"/>
      <c r="AK424" s="26"/>
      <c r="AL424" s="26"/>
      <c r="AM424" s="26"/>
      <c r="AN424" s="26"/>
      <c r="AO424" s="26"/>
      <c r="AP424" s="26"/>
    </row>
    <row r="425" spans="1:42" s="8" customFormat="1" x14ac:dyDescent="0.35">
      <c r="A425" s="44"/>
      <c r="B425" s="28"/>
      <c r="C425" s="155" t="str">
        <f>IF(F425=0,"",MAX($C$16:C424)+1)</f>
        <v/>
      </c>
      <c r="D425" s="46"/>
      <c r="E425" s="184"/>
      <c r="F425" s="185"/>
      <c r="G425" s="186"/>
      <c r="H425" s="185"/>
      <c r="I425" s="185"/>
      <c r="J425" s="185"/>
      <c r="K425" s="187" t="s">
        <v>369</v>
      </c>
      <c r="L425" s="185"/>
      <c r="M425" s="185"/>
      <c r="N425" s="167"/>
      <c r="O425" s="21"/>
      <c r="Q425" s="57" t="str">
        <f t="shared" ca="1" si="41"/>
        <v/>
      </c>
      <c r="S425" s="50" t="str">
        <f t="shared" si="42"/>
        <v>N</v>
      </c>
      <c r="T425" s="50">
        <f t="shared" ca="1" si="43"/>
        <v>0</v>
      </c>
      <c r="U425" s="50">
        <f>IF(C425="",0,IF(OR(D425=0,E425=0,F425=0,G425=0,H425=0,I425=0,K425=0,K425="",L425=0,M425=0,AND(OR(L425=Lists!$K$3,L425=Lists!$K$4),J425=0),AND(L425=Lists!$K$4,OR(M425=Lists!$M$5,M425=Lists!$M$6,M425=Lists!$M$7,M425=Lists!$M$8,M425=Lists!$M$10),N425=0)),1,0))</f>
        <v>0</v>
      </c>
      <c r="V425" s="50">
        <f>IF(AND(OR(M425=Lists!$M$9,L425&lt;&gt;Lists!$K$4),N425&lt;&gt;""),1,0)</f>
        <v>0</v>
      </c>
      <c r="W425" s="50">
        <f>IF(E425=0,0,IF(COUNTIF(Lists!$B$3:$B$203,E425)&gt;0,0,1))</f>
        <v>0</v>
      </c>
      <c r="X425" s="50">
        <f>IF(M425=Lists!$L$6,IF(COUNTIFS('Section 3'!$D$16:$D$25,F425,'Section 3'!$G$16:$G$25,M425)&gt;0,0,1),0)</f>
        <v>0</v>
      </c>
      <c r="Y425" s="50">
        <f>IF(M425=Lists!$L$8,IF(COUNTIFS('Section 3'!$D$16:$D$25,F425,'Section 3'!$G$16:$G$25,Lists!$J$5)&gt;0,0,1),IF(M425=Lists!$L$10,IF(COUNTIFS('Section 3'!$D$16:$D$25,F425,'Section 3'!$G$16:$G$25,Lists!$J$6)&gt;0,0,1),IF(M425=Lists!$L$5,IF(COUNTIFS('Section 3'!$D$16:$D$25,F425,'Section 3'!$G$16:$G$25,Lists!$J$3)&gt;0,0,1),0)))</f>
        <v>0</v>
      </c>
      <c r="Z425" s="50">
        <f t="shared" si="38"/>
        <v>0</v>
      </c>
      <c r="AA425" s="44">
        <f t="shared" si="39"/>
        <v>0</v>
      </c>
      <c r="AB425" s="44">
        <f t="shared" si="40"/>
        <v>0</v>
      </c>
      <c r="AC425" s="26"/>
      <c r="AD425" s="26"/>
      <c r="AE425" s="26"/>
      <c r="AF425" s="26"/>
      <c r="AG425" s="26"/>
      <c r="AH425" s="26"/>
      <c r="AI425" s="26"/>
      <c r="AJ425" s="26"/>
      <c r="AK425" s="26"/>
      <c r="AL425" s="26"/>
      <c r="AM425" s="26"/>
      <c r="AN425" s="26"/>
      <c r="AO425" s="26"/>
      <c r="AP425" s="26"/>
    </row>
    <row r="426" spans="1:42" s="8" customFormat="1" x14ac:dyDescent="0.35">
      <c r="A426" s="44"/>
      <c r="B426" s="28"/>
      <c r="C426" s="155" t="str">
        <f>IF(F426=0,"",MAX($C$16:C425)+1)</f>
        <v/>
      </c>
      <c r="D426" s="46"/>
      <c r="E426" s="184"/>
      <c r="F426" s="185"/>
      <c r="G426" s="186"/>
      <c r="H426" s="185"/>
      <c r="I426" s="185"/>
      <c r="J426" s="185"/>
      <c r="K426" s="187" t="s">
        <v>369</v>
      </c>
      <c r="L426" s="185"/>
      <c r="M426" s="185"/>
      <c r="N426" s="167"/>
      <c r="O426" s="21"/>
      <c r="Q426" s="57" t="str">
        <f t="shared" ca="1" si="41"/>
        <v/>
      </c>
      <c r="S426" s="50" t="str">
        <f t="shared" si="42"/>
        <v>N</v>
      </c>
      <c r="T426" s="50">
        <f t="shared" ca="1" si="43"/>
        <v>0</v>
      </c>
      <c r="U426" s="50">
        <f>IF(C426="",0,IF(OR(D426=0,E426=0,F426=0,G426=0,H426=0,I426=0,K426=0,K426="",L426=0,M426=0,AND(OR(L426=Lists!$K$3,L426=Lists!$K$4),J426=0),AND(L426=Lists!$K$4,OR(M426=Lists!$M$5,M426=Lists!$M$6,M426=Lists!$M$7,M426=Lists!$M$8,M426=Lists!$M$10),N426=0)),1,0))</f>
        <v>0</v>
      </c>
      <c r="V426" s="50">
        <f>IF(AND(OR(M426=Lists!$M$9,L426&lt;&gt;Lists!$K$4),N426&lt;&gt;""),1,0)</f>
        <v>0</v>
      </c>
      <c r="W426" s="50">
        <f>IF(E426=0,0,IF(COUNTIF(Lists!$B$3:$B$203,E426)&gt;0,0,1))</f>
        <v>0</v>
      </c>
      <c r="X426" s="50">
        <f>IF(M426=Lists!$L$6,IF(COUNTIFS('Section 3'!$D$16:$D$25,F426,'Section 3'!$G$16:$G$25,M426)&gt;0,0,1),0)</f>
        <v>0</v>
      </c>
      <c r="Y426" s="50">
        <f>IF(M426=Lists!$L$8,IF(COUNTIFS('Section 3'!$D$16:$D$25,F426,'Section 3'!$G$16:$G$25,Lists!$J$5)&gt;0,0,1),IF(M426=Lists!$L$10,IF(COUNTIFS('Section 3'!$D$16:$D$25,F426,'Section 3'!$G$16:$G$25,Lists!$J$6)&gt;0,0,1),IF(M426=Lists!$L$5,IF(COUNTIFS('Section 3'!$D$16:$D$25,F426,'Section 3'!$G$16:$G$25,Lists!$J$3)&gt;0,0,1),0)))</f>
        <v>0</v>
      </c>
      <c r="Z426" s="50">
        <f t="shared" si="38"/>
        <v>0</v>
      </c>
      <c r="AA426" s="44">
        <f t="shared" si="39"/>
        <v>0</v>
      </c>
      <c r="AB426" s="44">
        <f t="shared" si="40"/>
        <v>0</v>
      </c>
      <c r="AC426" s="26"/>
      <c r="AD426" s="26"/>
      <c r="AE426" s="26"/>
      <c r="AF426" s="26"/>
      <c r="AG426" s="26"/>
      <c r="AH426" s="26"/>
      <c r="AI426" s="26"/>
      <c r="AJ426" s="26"/>
      <c r="AK426" s="26"/>
      <c r="AL426" s="26"/>
      <c r="AM426" s="26"/>
      <c r="AN426" s="26"/>
      <c r="AO426" s="26"/>
      <c r="AP426" s="26"/>
    </row>
    <row r="427" spans="1:42" s="8" customFormat="1" x14ac:dyDescent="0.35">
      <c r="A427" s="44"/>
      <c r="B427" s="28"/>
      <c r="C427" s="155" t="str">
        <f>IF(F427=0,"",MAX($C$16:C426)+1)</f>
        <v/>
      </c>
      <c r="D427" s="46"/>
      <c r="E427" s="184"/>
      <c r="F427" s="185"/>
      <c r="G427" s="186"/>
      <c r="H427" s="185"/>
      <c r="I427" s="185"/>
      <c r="J427" s="185"/>
      <c r="K427" s="187" t="s">
        <v>369</v>
      </c>
      <c r="L427" s="185"/>
      <c r="M427" s="185"/>
      <c r="N427" s="167"/>
      <c r="O427" s="21"/>
      <c r="Q427" s="57" t="str">
        <f t="shared" ca="1" si="41"/>
        <v/>
      </c>
      <c r="S427" s="50" t="str">
        <f t="shared" si="42"/>
        <v>N</v>
      </c>
      <c r="T427" s="50">
        <f t="shared" ca="1" si="43"/>
        <v>0</v>
      </c>
      <c r="U427" s="50">
        <f>IF(C427="",0,IF(OR(D427=0,E427=0,F427=0,G427=0,H427=0,I427=0,K427=0,K427="",L427=0,M427=0,AND(OR(L427=Lists!$K$3,L427=Lists!$K$4),J427=0),AND(L427=Lists!$K$4,OR(M427=Lists!$M$5,M427=Lists!$M$6,M427=Lists!$M$7,M427=Lists!$M$8,M427=Lists!$M$10),N427=0)),1,0))</f>
        <v>0</v>
      </c>
      <c r="V427" s="50">
        <f>IF(AND(OR(M427=Lists!$M$9,L427&lt;&gt;Lists!$K$4),N427&lt;&gt;""),1,0)</f>
        <v>0</v>
      </c>
      <c r="W427" s="50">
        <f>IF(E427=0,0,IF(COUNTIF(Lists!$B$3:$B$203,E427)&gt;0,0,1))</f>
        <v>0</v>
      </c>
      <c r="X427" s="50">
        <f>IF(M427=Lists!$L$6,IF(COUNTIFS('Section 3'!$D$16:$D$25,F427,'Section 3'!$G$16:$G$25,M427)&gt;0,0,1),0)</f>
        <v>0</v>
      </c>
      <c r="Y427" s="50">
        <f>IF(M427=Lists!$L$8,IF(COUNTIFS('Section 3'!$D$16:$D$25,F427,'Section 3'!$G$16:$G$25,Lists!$J$5)&gt;0,0,1),IF(M427=Lists!$L$10,IF(COUNTIFS('Section 3'!$D$16:$D$25,F427,'Section 3'!$G$16:$G$25,Lists!$J$6)&gt;0,0,1),IF(M427=Lists!$L$5,IF(COUNTIFS('Section 3'!$D$16:$D$25,F427,'Section 3'!$G$16:$G$25,Lists!$J$3)&gt;0,0,1),0)))</f>
        <v>0</v>
      </c>
      <c r="Z427" s="50">
        <f t="shared" si="38"/>
        <v>0</v>
      </c>
      <c r="AA427" s="44">
        <f t="shared" si="39"/>
        <v>0</v>
      </c>
      <c r="AB427" s="44">
        <f t="shared" si="40"/>
        <v>0</v>
      </c>
      <c r="AC427" s="26"/>
      <c r="AD427" s="26"/>
      <c r="AE427" s="26"/>
      <c r="AF427" s="26"/>
      <c r="AG427" s="26"/>
      <c r="AH427" s="26"/>
      <c r="AI427" s="26"/>
      <c r="AJ427" s="26"/>
      <c r="AK427" s="26"/>
      <c r="AL427" s="26"/>
      <c r="AM427" s="26"/>
      <c r="AN427" s="26"/>
      <c r="AO427" s="26"/>
      <c r="AP427" s="26"/>
    </row>
    <row r="428" spans="1:42" s="8" customFormat="1" x14ac:dyDescent="0.35">
      <c r="A428" s="44"/>
      <c r="B428" s="28"/>
      <c r="C428" s="155" t="str">
        <f>IF(F428=0,"",MAX($C$16:C427)+1)</f>
        <v/>
      </c>
      <c r="D428" s="46"/>
      <c r="E428" s="184"/>
      <c r="F428" s="185"/>
      <c r="G428" s="186"/>
      <c r="H428" s="185"/>
      <c r="I428" s="185"/>
      <c r="J428" s="185"/>
      <c r="K428" s="187" t="s">
        <v>369</v>
      </c>
      <c r="L428" s="185"/>
      <c r="M428" s="185"/>
      <c r="N428" s="167"/>
      <c r="O428" s="21"/>
      <c r="Q428" s="57" t="str">
        <f t="shared" ca="1" si="41"/>
        <v/>
      </c>
      <c r="S428" s="50" t="str">
        <f t="shared" si="42"/>
        <v>N</v>
      </c>
      <c r="T428" s="50">
        <f t="shared" ca="1" si="43"/>
        <v>0</v>
      </c>
      <c r="U428" s="50">
        <f>IF(C428="",0,IF(OR(D428=0,E428=0,F428=0,G428=0,H428=0,I428=0,K428=0,K428="",L428=0,M428=0,AND(OR(L428=Lists!$K$3,L428=Lists!$K$4),J428=0),AND(L428=Lists!$K$4,OR(M428=Lists!$M$5,M428=Lists!$M$6,M428=Lists!$M$7,M428=Lists!$M$8,M428=Lists!$M$10),N428=0)),1,0))</f>
        <v>0</v>
      </c>
      <c r="V428" s="50">
        <f>IF(AND(OR(M428=Lists!$M$9,L428&lt;&gt;Lists!$K$4),N428&lt;&gt;""),1,0)</f>
        <v>0</v>
      </c>
      <c r="W428" s="50">
        <f>IF(E428=0,0,IF(COUNTIF(Lists!$B$3:$B$203,E428)&gt;0,0,1))</f>
        <v>0</v>
      </c>
      <c r="X428" s="50">
        <f>IF(M428=Lists!$L$6,IF(COUNTIFS('Section 3'!$D$16:$D$25,F428,'Section 3'!$G$16:$G$25,M428)&gt;0,0,1),0)</f>
        <v>0</v>
      </c>
      <c r="Y428" s="50">
        <f>IF(M428=Lists!$L$8,IF(COUNTIFS('Section 3'!$D$16:$D$25,F428,'Section 3'!$G$16:$G$25,Lists!$J$5)&gt;0,0,1),IF(M428=Lists!$L$10,IF(COUNTIFS('Section 3'!$D$16:$D$25,F428,'Section 3'!$G$16:$G$25,Lists!$J$6)&gt;0,0,1),IF(M428=Lists!$L$5,IF(COUNTIFS('Section 3'!$D$16:$D$25,F428,'Section 3'!$G$16:$G$25,Lists!$J$3)&gt;0,0,1),0)))</f>
        <v>0</v>
      </c>
      <c r="Z428" s="50">
        <f t="shared" si="38"/>
        <v>0</v>
      </c>
      <c r="AA428" s="44">
        <f t="shared" si="39"/>
        <v>0</v>
      </c>
      <c r="AB428" s="44">
        <f t="shared" si="40"/>
        <v>0</v>
      </c>
      <c r="AC428" s="26"/>
      <c r="AD428" s="26"/>
      <c r="AE428" s="26"/>
      <c r="AF428" s="26"/>
      <c r="AG428" s="26"/>
      <c r="AH428" s="26"/>
      <c r="AI428" s="26"/>
      <c r="AJ428" s="26"/>
      <c r="AK428" s="26"/>
      <c r="AL428" s="26"/>
      <c r="AM428" s="26"/>
      <c r="AN428" s="26"/>
      <c r="AO428" s="26"/>
      <c r="AP428" s="26"/>
    </row>
    <row r="429" spans="1:42" s="8" customFormat="1" x14ac:dyDescent="0.35">
      <c r="A429" s="44"/>
      <c r="B429" s="28"/>
      <c r="C429" s="155" t="str">
        <f>IF(F429=0,"",MAX($C$16:C428)+1)</f>
        <v/>
      </c>
      <c r="D429" s="46"/>
      <c r="E429" s="184"/>
      <c r="F429" s="185"/>
      <c r="G429" s="186"/>
      <c r="H429" s="185"/>
      <c r="I429" s="185"/>
      <c r="J429" s="185"/>
      <c r="K429" s="187" t="s">
        <v>369</v>
      </c>
      <c r="L429" s="185"/>
      <c r="M429" s="185"/>
      <c r="N429" s="167"/>
      <c r="O429" s="21"/>
      <c r="Q429" s="57" t="str">
        <f t="shared" ca="1" si="41"/>
        <v/>
      </c>
      <c r="S429" s="50" t="str">
        <f t="shared" si="42"/>
        <v>N</v>
      </c>
      <c r="T429" s="50">
        <f t="shared" ca="1" si="43"/>
        <v>0</v>
      </c>
      <c r="U429" s="50">
        <f>IF(C429="",0,IF(OR(D429=0,E429=0,F429=0,G429=0,H429=0,I429=0,K429=0,K429="",L429=0,M429=0,AND(OR(L429=Lists!$K$3,L429=Lists!$K$4),J429=0),AND(L429=Lists!$K$4,OR(M429=Lists!$M$5,M429=Lists!$M$6,M429=Lists!$M$7,M429=Lists!$M$8,M429=Lists!$M$10),N429=0)),1,0))</f>
        <v>0</v>
      </c>
      <c r="V429" s="50">
        <f>IF(AND(OR(M429=Lists!$M$9,L429&lt;&gt;Lists!$K$4),N429&lt;&gt;""),1,0)</f>
        <v>0</v>
      </c>
      <c r="W429" s="50">
        <f>IF(E429=0,0,IF(COUNTIF(Lists!$B$3:$B$203,E429)&gt;0,0,1))</f>
        <v>0</v>
      </c>
      <c r="X429" s="50">
        <f>IF(M429=Lists!$L$6,IF(COUNTIFS('Section 3'!$D$16:$D$25,F429,'Section 3'!$G$16:$G$25,M429)&gt;0,0,1),0)</f>
        <v>0</v>
      </c>
      <c r="Y429" s="50">
        <f>IF(M429=Lists!$L$8,IF(COUNTIFS('Section 3'!$D$16:$D$25,F429,'Section 3'!$G$16:$G$25,Lists!$J$5)&gt;0,0,1),IF(M429=Lists!$L$10,IF(COUNTIFS('Section 3'!$D$16:$D$25,F429,'Section 3'!$G$16:$G$25,Lists!$J$6)&gt;0,0,1),IF(M429=Lists!$L$5,IF(COUNTIFS('Section 3'!$D$16:$D$25,F429,'Section 3'!$G$16:$G$25,Lists!$J$3)&gt;0,0,1),0)))</f>
        <v>0</v>
      </c>
      <c r="Z429" s="50">
        <f t="shared" si="38"/>
        <v>0</v>
      </c>
      <c r="AA429" s="44">
        <f t="shared" si="39"/>
        <v>0</v>
      </c>
      <c r="AB429" s="44">
        <f t="shared" si="40"/>
        <v>0</v>
      </c>
      <c r="AC429" s="26"/>
      <c r="AD429" s="26"/>
      <c r="AE429" s="26"/>
      <c r="AF429" s="26"/>
      <c r="AG429" s="26"/>
      <c r="AH429" s="26"/>
      <c r="AI429" s="26"/>
      <c r="AJ429" s="26"/>
      <c r="AK429" s="26"/>
      <c r="AL429" s="26"/>
      <c r="AM429" s="26"/>
      <c r="AN429" s="26"/>
      <c r="AO429" s="26"/>
      <c r="AP429" s="26"/>
    </row>
    <row r="430" spans="1:42" s="8" customFormat="1" x14ac:dyDescent="0.35">
      <c r="A430" s="44"/>
      <c r="B430" s="28"/>
      <c r="C430" s="155" t="str">
        <f>IF(F430=0,"",MAX($C$16:C429)+1)</f>
        <v/>
      </c>
      <c r="D430" s="46"/>
      <c r="E430" s="184"/>
      <c r="F430" s="185"/>
      <c r="G430" s="186"/>
      <c r="H430" s="185"/>
      <c r="I430" s="185"/>
      <c r="J430" s="185"/>
      <c r="K430" s="187" t="s">
        <v>369</v>
      </c>
      <c r="L430" s="185"/>
      <c r="M430" s="185"/>
      <c r="N430" s="167"/>
      <c r="O430" s="21"/>
      <c r="Q430" s="57" t="str">
        <f t="shared" ca="1" si="41"/>
        <v/>
      </c>
      <c r="S430" s="50" t="str">
        <f t="shared" si="42"/>
        <v>N</v>
      </c>
      <c r="T430" s="50">
        <f t="shared" ca="1" si="43"/>
        <v>0</v>
      </c>
      <c r="U430" s="50">
        <f>IF(C430="",0,IF(OR(D430=0,E430=0,F430=0,G430=0,H430=0,I430=0,K430=0,K430="",L430=0,M430=0,AND(OR(L430=Lists!$K$3,L430=Lists!$K$4),J430=0),AND(L430=Lists!$K$4,OR(M430=Lists!$M$5,M430=Lists!$M$6,M430=Lists!$M$7,M430=Lists!$M$8,M430=Lists!$M$10),N430=0)),1,0))</f>
        <v>0</v>
      </c>
      <c r="V430" s="50">
        <f>IF(AND(OR(M430=Lists!$M$9,L430&lt;&gt;Lists!$K$4),N430&lt;&gt;""),1,0)</f>
        <v>0</v>
      </c>
      <c r="W430" s="50">
        <f>IF(E430=0,0,IF(COUNTIF(Lists!$B$3:$B$203,E430)&gt;0,0,1))</f>
        <v>0</v>
      </c>
      <c r="X430" s="50">
        <f>IF(M430=Lists!$L$6,IF(COUNTIFS('Section 3'!$D$16:$D$25,F430,'Section 3'!$G$16:$G$25,M430)&gt;0,0,1),0)</f>
        <v>0</v>
      </c>
      <c r="Y430" s="50">
        <f>IF(M430=Lists!$L$8,IF(COUNTIFS('Section 3'!$D$16:$D$25,F430,'Section 3'!$G$16:$G$25,Lists!$J$5)&gt;0,0,1),IF(M430=Lists!$L$10,IF(COUNTIFS('Section 3'!$D$16:$D$25,F430,'Section 3'!$G$16:$G$25,Lists!$J$6)&gt;0,0,1),IF(M430=Lists!$L$5,IF(COUNTIFS('Section 3'!$D$16:$D$25,F430,'Section 3'!$G$16:$G$25,Lists!$J$3)&gt;0,0,1),0)))</f>
        <v>0</v>
      </c>
      <c r="Z430" s="50">
        <f t="shared" si="38"/>
        <v>0</v>
      </c>
      <c r="AA430" s="44">
        <f t="shared" si="39"/>
        <v>0</v>
      </c>
      <c r="AB430" s="44">
        <f t="shared" si="40"/>
        <v>0</v>
      </c>
      <c r="AC430" s="26"/>
      <c r="AD430" s="26"/>
      <c r="AE430" s="26"/>
      <c r="AF430" s="26"/>
      <c r="AG430" s="26"/>
      <c r="AH430" s="26"/>
      <c r="AI430" s="26"/>
      <c r="AJ430" s="26"/>
      <c r="AK430" s="26"/>
      <c r="AL430" s="26"/>
      <c r="AM430" s="26"/>
      <c r="AN430" s="26"/>
      <c r="AO430" s="26"/>
      <c r="AP430" s="26"/>
    </row>
    <row r="431" spans="1:42" s="8" customFormat="1" x14ac:dyDescent="0.35">
      <c r="A431" s="44"/>
      <c r="B431" s="28"/>
      <c r="C431" s="155" t="str">
        <f>IF(F431=0,"",MAX($C$16:C430)+1)</f>
        <v/>
      </c>
      <c r="D431" s="46"/>
      <c r="E431" s="184"/>
      <c r="F431" s="185"/>
      <c r="G431" s="186"/>
      <c r="H431" s="185"/>
      <c r="I431" s="185"/>
      <c r="J431" s="185"/>
      <c r="K431" s="187" t="s">
        <v>369</v>
      </c>
      <c r="L431" s="185"/>
      <c r="M431" s="185"/>
      <c r="N431" s="167"/>
      <c r="O431" s="21"/>
      <c r="Q431" s="57" t="str">
        <f t="shared" ca="1" si="41"/>
        <v/>
      </c>
      <c r="S431" s="50" t="str">
        <f t="shared" si="42"/>
        <v>N</v>
      </c>
      <c r="T431" s="50">
        <f t="shared" ca="1" si="43"/>
        <v>0</v>
      </c>
      <c r="U431" s="50">
        <f>IF(C431="",0,IF(OR(D431=0,E431=0,F431=0,G431=0,H431=0,I431=0,K431=0,K431="",L431=0,M431=0,AND(OR(L431=Lists!$K$3,L431=Lists!$K$4),J431=0),AND(L431=Lists!$K$4,OR(M431=Lists!$M$5,M431=Lists!$M$6,M431=Lists!$M$7,M431=Lists!$M$8,M431=Lists!$M$10),N431=0)),1,0))</f>
        <v>0</v>
      </c>
      <c r="V431" s="50">
        <f>IF(AND(OR(M431=Lists!$M$9,L431&lt;&gt;Lists!$K$4),N431&lt;&gt;""),1,0)</f>
        <v>0</v>
      </c>
      <c r="W431" s="50">
        <f>IF(E431=0,0,IF(COUNTIF(Lists!$B$3:$B$203,E431)&gt;0,0,1))</f>
        <v>0</v>
      </c>
      <c r="X431" s="50">
        <f>IF(M431=Lists!$L$6,IF(COUNTIFS('Section 3'!$D$16:$D$25,F431,'Section 3'!$G$16:$G$25,M431)&gt;0,0,1),0)</f>
        <v>0</v>
      </c>
      <c r="Y431" s="50">
        <f>IF(M431=Lists!$L$8,IF(COUNTIFS('Section 3'!$D$16:$D$25,F431,'Section 3'!$G$16:$G$25,Lists!$J$5)&gt;0,0,1),IF(M431=Lists!$L$10,IF(COUNTIFS('Section 3'!$D$16:$D$25,F431,'Section 3'!$G$16:$G$25,Lists!$J$6)&gt;0,0,1),IF(M431=Lists!$L$5,IF(COUNTIFS('Section 3'!$D$16:$D$25,F431,'Section 3'!$G$16:$G$25,Lists!$J$3)&gt;0,0,1),0)))</f>
        <v>0</v>
      </c>
      <c r="Z431" s="50">
        <f t="shared" si="38"/>
        <v>0</v>
      </c>
      <c r="AA431" s="44">
        <f t="shared" si="39"/>
        <v>0</v>
      </c>
      <c r="AB431" s="44">
        <f t="shared" si="40"/>
        <v>0</v>
      </c>
      <c r="AC431" s="26"/>
      <c r="AD431" s="26"/>
      <c r="AE431" s="26"/>
      <c r="AF431" s="26"/>
      <c r="AG431" s="26"/>
      <c r="AH431" s="26"/>
      <c r="AI431" s="26"/>
      <c r="AJ431" s="26"/>
      <c r="AK431" s="26"/>
      <c r="AL431" s="26"/>
      <c r="AM431" s="26"/>
      <c r="AN431" s="26"/>
      <c r="AO431" s="26"/>
      <c r="AP431" s="26"/>
    </row>
    <row r="432" spans="1:42" s="8" customFormat="1" x14ac:dyDescent="0.35">
      <c r="A432" s="44"/>
      <c r="B432" s="28"/>
      <c r="C432" s="155" t="str">
        <f>IF(F432=0,"",MAX($C$16:C431)+1)</f>
        <v/>
      </c>
      <c r="D432" s="46"/>
      <c r="E432" s="184"/>
      <c r="F432" s="185"/>
      <c r="G432" s="186"/>
      <c r="H432" s="185"/>
      <c r="I432" s="185"/>
      <c r="J432" s="185"/>
      <c r="K432" s="187" t="s">
        <v>369</v>
      </c>
      <c r="L432" s="185"/>
      <c r="M432" s="185"/>
      <c r="N432" s="167"/>
      <c r="O432" s="21"/>
      <c r="Q432" s="57" t="str">
        <f t="shared" ca="1" si="41"/>
        <v/>
      </c>
      <c r="S432" s="50" t="str">
        <f t="shared" si="42"/>
        <v>N</v>
      </c>
      <c r="T432" s="50">
        <f t="shared" ca="1" si="43"/>
        <v>0</v>
      </c>
      <c r="U432" s="50">
        <f>IF(C432="",0,IF(OR(D432=0,E432=0,F432=0,G432=0,H432=0,I432=0,K432=0,K432="",L432=0,M432=0,AND(OR(L432=Lists!$K$3,L432=Lists!$K$4),J432=0),AND(L432=Lists!$K$4,OR(M432=Lists!$M$5,M432=Lists!$M$6,M432=Lists!$M$7,M432=Lists!$M$8,M432=Lists!$M$10),N432=0)),1,0))</f>
        <v>0</v>
      </c>
      <c r="V432" s="50">
        <f>IF(AND(OR(M432=Lists!$M$9,L432&lt;&gt;Lists!$K$4),N432&lt;&gt;""),1,0)</f>
        <v>0</v>
      </c>
      <c r="W432" s="50">
        <f>IF(E432=0,0,IF(COUNTIF(Lists!$B$3:$B$203,E432)&gt;0,0,1))</f>
        <v>0</v>
      </c>
      <c r="X432" s="50">
        <f>IF(M432=Lists!$L$6,IF(COUNTIFS('Section 3'!$D$16:$D$25,F432,'Section 3'!$G$16:$G$25,M432)&gt;0,0,1),0)</f>
        <v>0</v>
      </c>
      <c r="Y432" s="50">
        <f>IF(M432=Lists!$L$8,IF(COUNTIFS('Section 3'!$D$16:$D$25,F432,'Section 3'!$G$16:$G$25,Lists!$J$5)&gt;0,0,1),IF(M432=Lists!$L$10,IF(COUNTIFS('Section 3'!$D$16:$D$25,F432,'Section 3'!$G$16:$G$25,Lists!$J$6)&gt;0,0,1),IF(M432=Lists!$L$5,IF(COUNTIFS('Section 3'!$D$16:$D$25,F432,'Section 3'!$G$16:$G$25,Lists!$J$3)&gt;0,0,1),0)))</f>
        <v>0</v>
      </c>
      <c r="Z432" s="50">
        <f t="shared" si="38"/>
        <v>0</v>
      </c>
      <c r="AA432" s="44">
        <f t="shared" si="39"/>
        <v>0</v>
      </c>
      <c r="AB432" s="44">
        <f t="shared" si="40"/>
        <v>0</v>
      </c>
      <c r="AC432" s="26"/>
      <c r="AD432" s="26"/>
      <c r="AE432" s="26"/>
      <c r="AF432" s="26"/>
      <c r="AG432" s="26"/>
      <c r="AH432" s="26"/>
      <c r="AI432" s="26"/>
      <c r="AJ432" s="26"/>
      <c r="AK432" s="26"/>
      <c r="AL432" s="26"/>
      <c r="AM432" s="26"/>
      <c r="AN432" s="26"/>
      <c r="AO432" s="26"/>
      <c r="AP432" s="26"/>
    </row>
    <row r="433" spans="1:42" s="8" customFormat="1" x14ac:dyDescent="0.35">
      <c r="A433" s="44"/>
      <c r="B433" s="28"/>
      <c r="C433" s="155" t="str">
        <f>IF(F433=0,"",MAX($C$16:C432)+1)</f>
        <v/>
      </c>
      <c r="D433" s="46"/>
      <c r="E433" s="184"/>
      <c r="F433" s="185"/>
      <c r="G433" s="186"/>
      <c r="H433" s="185"/>
      <c r="I433" s="185"/>
      <c r="J433" s="185"/>
      <c r="K433" s="187" t="s">
        <v>369</v>
      </c>
      <c r="L433" s="185"/>
      <c r="M433" s="185"/>
      <c r="N433" s="167"/>
      <c r="O433" s="21"/>
      <c r="Q433" s="57" t="str">
        <f t="shared" ca="1" si="41"/>
        <v/>
      </c>
      <c r="S433" s="50" t="str">
        <f t="shared" si="42"/>
        <v>N</v>
      </c>
      <c r="T433" s="50">
        <f t="shared" ca="1" si="43"/>
        <v>0</v>
      </c>
      <c r="U433" s="50">
        <f>IF(C433="",0,IF(OR(D433=0,E433=0,F433=0,G433=0,H433=0,I433=0,K433=0,K433="",L433=0,M433=0,AND(OR(L433=Lists!$K$3,L433=Lists!$K$4),J433=0),AND(L433=Lists!$K$4,OR(M433=Lists!$M$5,M433=Lists!$M$6,M433=Lists!$M$7,M433=Lists!$M$8,M433=Lists!$M$10),N433=0)),1,0))</f>
        <v>0</v>
      </c>
      <c r="V433" s="50">
        <f>IF(AND(OR(M433=Lists!$M$9,L433&lt;&gt;Lists!$K$4),N433&lt;&gt;""),1,0)</f>
        <v>0</v>
      </c>
      <c r="W433" s="50">
        <f>IF(E433=0,0,IF(COUNTIF(Lists!$B$3:$B$203,E433)&gt;0,0,1))</f>
        <v>0</v>
      </c>
      <c r="X433" s="50">
        <f>IF(M433=Lists!$L$6,IF(COUNTIFS('Section 3'!$D$16:$D$25,F433,'Section 3'!$G$16:$G$25,M433)&gt;0,0,1),0)</f>
        <v>0</v>
      </c>
      <c r="Y433" s="50">
        <f>IF(M433=Lists!$L$8,IF(COUNTIFS('Section 3'!$D$16:$D$25,F433,'Section 3'!$G$16:$G$25,Lists!$J$5)&gt;0,0,1),IF(M433=Lists!$L$10,IF(COUNTIFS('Section 3'!$D$16:$D$25,F433,'Section 3'!$G$16:$G$25,Lists!$J$6)&gt;0,0,1),IF(M433=Lists!$L$5,IF(COUNTIFS('Section 3'!$D$16:$D$25,F433,'Section 3'!$G$16:$G$25,Lists!$J$3)&gt;0,0,1),0)))</f>
        <v>0</v>
      </c>
      <c r="Z433" s="50">
        <f t="shared" si="38"/>
        <v>0</v>
      </c>
      <c r="AA433" s="44">
        <f t="shared" si="39"/>
        <v>0</v>
      </c>
      <c r="AB433" s="44">
        <f t="shared" si="40"/>
        <v>0</v>
      </c>
      <c r="AC433" s="26"/>
      <c r="AD433" s="26"/>
      <c r="AE433" s="26"/>
      <c r="AF433" s="26"/>
      <c r="AG433" s="26"/>
      <c r="AH433" s="26"/>
      <c r="AI433" s="26"/>
      <c r="AJ433" s="26"/>
      <c r="AK433" s="26"/>
      <c r="AL433" s="26"/>
      <c r="AM433" s="26"/>
      <c r="AN433" s="26"/>
      <c r="AO433" s="26"/>
      <c r="AP433" s="26"/>
    </row>
    <row r="434" spans="1:42" s="8" customFormat="1" x14ac:dyDescent="0.35">
      <c r="A434" s="44"/>
      <c r="B434" s="28"/>
      <c r="C434" s="155" t="str">
        <f>IF(F434=0,"",MAX($C$16:C433)+1)</f>
        <v/>
      </c>
      <c r="D434" s="46"/>
      <c r="E434" s="184"/>
      <c r="F434" s="185"/>
      <c r="G434" s="186"/>
      <c r="H434" s="185"/>
      <c r="I434" s="185"/>
      <c r="J434" s="185"/>
      <c r="K434" s="187" t="s">
        <v>369</v>
      </c>
      <c r="L434" s="185"/>
      <c r="M434" s="185"/>
      <c r="N434" s="167"/>
      <c r="O434" s="21"/>
      <c r="Q434" s="57" t="str">
        <f t="shared" ca="1" si="41"/>
        <v/>
      </c>
      <c r="S434" s="50" t="str">
        <f t="shared" si="42"/>
        <v>N</v>
      </c>
      <c r="T434" s="50">
        <f t="shared" ca="1" si="43"/>
        <v>0</v>
      </c>
      <c r="U434" s="50">
        <f>IF(C434="",0,IF(OR(D434=0,E434=0,F434=0,G434=0,H434=0,I434=0,K434=0,K434="",L434=0,M434=0,AND(OR(L434=Lists!$K$3,L434=Lists!$K$4),J434=0),AND(L434=Lists!$K$4,OR(M434=Lists!$M$5,M434=Lists!$M$6,M434=Lists!$M$7,M434=Lists!$M$8,M434=Lists!$M$10),N434=0)),1,0))</f>
        <v>0</v>
      </c>
      <c r="V434" s="50">
        <f>IF(AND(OR(M434=Lists!$M$9,L434&lt;&gt;Lists!$K$4),N434&lt;&gt;""),1,0)</f>
        <v>0</v>
      </c>
      <c r="W434" s="50">
        <f>IF(E434=0,0,IF(COUNTIF(Lists!$B$3:$B$203,E434)&gt;0,0,1))</f>
        <v>0</v>
      </c>
      <c r="X434" s="50">
        <f>IF(M434=Lists!$L$6,IF(COUNTIFS('Section 3'!$D$16:$D$25,F434,'Section 3'!$G$16:$G$25,M434)&gt;0,0,1),0)</f>
        <v>0</v>
      </c>
      <c r="Y434" s="50">
        <f>IF(M434=Lists!$L$8,IF(COUNTIFS('Section 3'!$D$16:$D$25,F434,'Section 3'!$G$16:$G$25,Lists!$J$5)&gt;0,0,1),IF(M434=Lists!$L$10,IF(COUNTIFS('Section 3'!$D$16:$D$25,F434,'Section 3'!$G$16:$G$25,Lists!$J$6)&gt;0,0,1),IF(M434=Lists!$L$5,IF(COUNTIFS('Section 3'!$D$16:$D$25,F434,'Section 3'!$G$16:$G$25,Lists!$J$3)&gt;0,0,1),0)))</f>
        <v>0</v>
      </c>
      <c r="Z434" s="50">
        <f t="shared" si="38"/>
        <v>0</v>
      </c>
      <c r="AA434" s="44">
        <f t="shared" si="39"/>
        <v>0</v>
      </c>
      <c r="AB434" s="44">
        <f t="shared" si="40"/>
        <v>0</v>
      </c>
      <c r="AC434" s="26"/>
      <c r="AD434" s="26"/>
      <c r="AE434" s="26"/>
      <c r="AF434" s="26"/>
      <c r="AG434" s="26"/>
      <c r="AH434" s="26"/>
      <c r="AI434" s="26"/>
      <c r="AJ434" s="26"/>
      <c r="AK434" s="26"/>
      <c r="AL434" s="26"/>
      <c r="AM434" s="26"/>
      <c r="AN434" s="26"/>
      <c r="AO434" s="26"/>
      <c r="AP434" s="26"/>
    </row>
    <row r="435" spans="1:42" s="8" customFormat="1" x14ac:dyDescent="0.35">
      <c r="A435" s="44"/>
      <c r="B435" s="28"/>
      <c r="C435" s="155" t="str">
        <f>IF(F435=0,"",MAX($C$16:C434)+1)</f>
        <v/>
      </c>
      <c r="D435" s="46"/>
      <c r="E435" s="184"/>
      <c r="F435" s="185"/>
      <c r="G435" s="186"/>
      <c r="H435" s="185"/>
      <c r="I435" s="185"/>
      <c r="J435" s="185"/>
      <c r="K435" s="187" t="s">
        <v>369</v>
      </c>
      <c r="L435" s="185"/>
      <c r="M435" s="185"/>
      <c r="N435" s="167"/>
      <c r="O435" s="21"/>
      <c r="Q435" s="57" t="str">
        <f t="shared" ca="1" si="41"/>
        <v/>
      </c>
      <c r="S435" s="50" t="str">
        <f t="shared" si="42"/>
        <v>N</v>
      </c>
      <c r="T435" s="50">
        <f t="shared" ca="1" si="43"/>
        <v>0</v>
      </c>
      <c r="U435" s="50">
        <f>IF(C435="",0,IF(OR(D435=0,E435=0,F435=0,G435=0,H435=0,I435=0,K435=0,K435="",L435=0,M435=0,AND(OR(L435=Lists!$K$3,L435=Lists!$K$4),J435=0),AND(L435=Lists!$K$4,OR(M435=Lists!$M$5,M435=Lists!$M$6,M435=Lists!$M$7,M435=Lists!$M$8,M435=Lists!$M$10),N435=0)),1,0))</f>
        <v>0</v>
      </c>
      <c r="V435" s="50">
        <f>IF(AND(OR(M435=Lists!$M$9,L435&lt;&gt;Lists!$K$4),N435&lt;&gt;""),1,0)</f>
        <v>0</v>
      </c>
      <c r="W435" s="50">
        <f>IF(E435=0,0,IF(COUNTIF(Lists!$B$3:$B$203,E435)&gt;0,0,1))</f>
        <v>0</v>
      </c>
      <c r="X435" s="50">
        <f>IF(M435=Lists!$L$6,IF(COUNTIFS('Section 3'!$D$16:$D$25,F435,'Section 3'!$G$16:$G$25,M435)&gt;0,0,1),0)</f>
        <v>0</v>
      </c>
      <c r="Y435" s="50">
        <f>IF(M435=Lists!$L$8,IF(COUNTIFS('Section 3'!$D$16:$D$25,F435,'Section 3'!$G$16:$G$25,Lists!$J$5)&gt;0,0,1),IF(M435=Lists!$L$10,IF(COUNTIFS('Section 3'!$D$16:$D$25,F435,'Section 3'!$G$16:$G$25,Lists!$J$6)&gt;0,0,1),IF(M435=Lists!$L$5,IF(COUNTIFS('Section 3'!$D$16:$D$25,F435,'Section 3'!$G$16:$G$25,Lists!$J$3)&gt;0,0,1),0)))</f>
        <v>0</v>
      </c>
      <c r="Z435" s="50">
        <f t="shared" si="38"/>
        <v>0</v>
      </c>
      <c r="AA435" s="44">
        <f t="shared" si="39"/>
        <v>0</v>
      </c>
      <c r="AB435" s="44">
        <f t="shared" si="40"/>
        <v>0</v>
      </c>
      <c r="AC435" s="26"/>
      <c r="AD435" s="26"/>
      <c r="AE435" s="26"/>
      <c r="AF435" s="26"/>
      <c r="AG435" s="26"/>
      <c r="AH435" s="26"/>
      <c r="AI435" s="26"/>
      <c r="AJ435" s="26"/>
      <c r="AK435" s="26"/>
      <c r="AL435" s="26"/>
      <c r="AM435" s="26"/>
      <c r="AN435" s="26"/>
      <c r="AO435" s="26"/>
      <c r="AP435" s="26"/>
    </row>
    <row r="436" spans="1:42" s="8" customFormat="1" x14ac:dyDescent="0.35">
      <c r="A436" s="44"/>
      <c r="B436" s="28"/>
      <c r="C436" s="155" t="str">
        <f>IF(F436=0,"",MAX($C$16:C435)+1)</f>
        <v/>
      </c>
      <c r="D436" s="46"/>
      <c r="E436" s="184"/>
      <c r="F436" s="185"/>
      <c r="G436" s="186"/>
      <c r="H436" s="185"/>
      <c r="I436" s="185"/>
      <c r="J436" s="185"/>
      <c r="K436" s="187" t="s">
        <v>369</v>
      </c>
      <c r="L436" s="185"/>
      <c r="M436" s="185"/>
      <c r="N436" s="167"/>
      <c r="O436" s="21"/>
      <c r="Q436" s="57" t="str">
        <f t="shared" ca="1" si="41"/>
        <v/>
      </c>
      <c r="S436" s="50" t="str">
        <f t="shared" si="42"/>
        <v>N</v>
      </c>
      <c r="T436" s="50">
        <f t="shared" ca="1" si="43"/>
        <v>0</v>
      </c>
      <c r="U436" s="50">
        <f>IF(C436="",0,IF(OR(D436=0,E436=0,F436=0,G436=0,H436=0,I436=0,K436=0,K436="",L436=0,M436=0,AND(OR(L436=Lists!$K$3,L436=Lists!$K$4),J436=0),AND(L436=Lists!$K$4,OR(M436=Lists!$M$5,M436=Lists!$M$6,M436=Lists!$M$7,M436=Lists!$M$8,M436=Lists!$M$10),N436=0)),1,0))</f>
        <v>0</v>
      </c>
      <c r="V436" s="50">
        <f>IF(AND(OR(M436=Lists!$M$9,L436&lt;&gt;Lists!$K$4),N436&lt;&gt;""),1,0)</f>
        <v>0</v>
      </c>
      <c r="W436" s="50">
        <f>IF(E436=0,0,IF(COUNTIF(Lists!$B$3:$B$203,E436)&gt;0,0,1))</f>
        <v>0</v>
      </c>
      <c r="X436" s="50">
        <f>IF(M436=Lists!$L$6,IF(COUNTIFS('Section 3'!$D$16:$D$25,F436,'Section 3'!$G$16:$G$25,M436)&gt;0,0,1),0)</f>
        <v>0</v>
      </c>
      <c r="Y436" s="50">
        <f>IF(M436=Lists!$L$8,IF(COUNTIFS('Section 3'!$D$16:$D$25,F436,'Section 3'!$G$16:$G$25,Lists!$J$5)&gt;0,0,1),IF(M436=Lists!$L$10,IF(COUNTIFS('Section 3'!$D$16:$D$25,F436,'Section 3'!$G$16:$G$25,Lists!$J$6)&gt;0,0,1),IF(M436=Lists!$L$5,IF(COUNTIFS('Section 3'!$D$16:$D$25,F436,'Section 3'!$G$16:$G$25,Lists!$J$3)&gt;0,0,1),0)))</f>
        <v>0</v>
      </c>
      <c r="Z436" s="50">
        <f t="shared" si="38"/>
        <v>0</v>
      </c>
      <c r="AA436" s="44">
        <f t="shared" si="39"/>
        <v>0</v>
      </c>
      <c r="AB436" s="44">
        <f t="shared" si="40"/>
        <v>0</v>
      </c>
      <c r="AC436" s="26"/>
      <c r="AD436" s="26"/>
      <c r="AE436" s="26"/>
      <c r="AF436" s="26"/>
      <c r="AG436" s="26"/>
      <c r="AH436" s="26"/>
      <c r="AI436" s="26"/>
      <c r="AJ436" s="26"/>
      <c r="AK436" s="26"/>
      <c r="AL436" s="26"/>
      <c r="AM436" s="26"/>
      <c r="AN436" s="26"/>
      <c r="AO436" s="26"/>
      <c r="AP436" s="26"/>
    </row>
    <row r="437" spans="1:42" s="8" customFormat="1" x14ac:dyDescent="0.35">
      <c r="A437" s="44"/>
      <c r="B437" s="28"/>
      <c r="C437" s="155" t="str">
        <f>IF(F437=0,"",MAX($C$16:C436)+1)</f>
        <v/>
      </c>
      <c r="D437" s="46"/>
      <c r="E437" s="184"/>
      <c r="F437" s="185"/>
      <c r="G437" s="186"/>
      <c r="H437" s="185"/>
      <c r="I437" s="185"/>
      <c r="J437" s="185"/>
      <c r="K437" s="187" t="s">
        <v>369</v>
      </c>
      <c r="L437" s="185"/>
      <c r="M437" s="185"/>
      <c r="N437" s="167"/>
      <c r="O437" s="21"/>
      <c r="Q437" s="57" t="str">
        <f t="shared" ca="1" si="41"/>
        <v/>
      </c>
      <c r="S437" s="50" t="str">
        <f t="shared" si="42"/>
        <v>N</v>
      </c>
      <c r="T437" s="50">
        <f t="shared" ca="1" si="43"/>
        <v>0</v>
      </c>
      <c r="U437" s="50">
        <f>IF(C437="",0,IF(OR(D437=0,E437=0,F437=0,G437=0,H437=0,I437=0,K437=0,K437="",L437=0,M437=0,AND(OR(L437=Lists!$K$3,L437=Lists!$K$4),J437=0),AND(L437=Lists!$K$4,OR(M437=Lists!$M$5,M437=Lists!$M$6,M437=Lists!$M$7,M437=Lists!$M$8,M437=Lists!$M$10),N437=0)),1,0))</f>
        <v>0</v>
      </c>
      <c r="V437" s="50">
        <f>IF(AND(OR(M437=Lists!$M$9,L437&lt;&gt;Lists!$K$4),N437&lt;&gt;""),1,0)</f>
        <v>0</v>
      </c>
      <c r="W437" s="50">
        <f>IF(E437=0,0,IF(COUNTIF(Lists!$B$3:$B$203,E437)&gt;0,0,1))</f>
        <v>0</v>
      </c>
      <c r="X437" s="50">
        <f>IF(M437=Lists!$L$6,IF(COUNTIFS('Section 3'!$D$16:$D$25,F437,'Section 3'!$G$16:$G$25,M437)&gt;0,0,1),0)</f>
        <v>0</v>
      </c>
      <c r="Y437" s="50">
        <f>IF(M437=Lists!$L$8,IF(COUNTIFS('Section 3'!$D$16:$D$25,F437,'Section 3'!$G$16:$G$25,Lists!$J$5)&gt;0,0,1),IF(M437=Lists!$L$10,IF(COUNTIFS('Section 3'!$D$16:$D$25,F437,'Section 3'!$G$16:$G$25,Lists!$J$6)&gt;0,0,1),IF(M437=Lists!$L$5,IF(COUNTIFS('Section 3'!$D$16:$D$25,F437,'Section 3'!$G$16:$G$25,Lists!$J$3)&gt;0,0,1),0)))</f>
        <v>0</v>
      </c>
      <c r="Z437" s="50">
        <f t="shared" si="38"/>
        <v>0</v>
      </c>
      <c r="AA437" s="44">
        <f t="shared" si="39"/>
        <v>0</v>
      </c>
      <c r="AB437" s="44">
        <f t="shared" si="40"/>
        <v>0</v>
      </c>
      <c r="AC437" s="26"/>
      <c r="AD437" s="26"/>
      <c r="AE437" s="26"/>
      <c r="AF437" s="26"/>
      <c r="AG437" s="26"/>
      <c r="AH437" s="26"/>
      <c r="AI437" s="26"/>
      <c r="AJ437" s="26"/>
      <c r="AK437" s="26"/>
      <c r="AL437" s="26"/>
      <c r="AM437" s="26"/>
      <c r="AN437" s="26"/>
      <c r="AO437" s="26"/>
      <c r="AP437" s="26"/>
    </row>
    <row r="438" spans="1:42" s="8" customFormat="1" x14ac:dyDescent="0.35">
      <c r="A438" s="44"/>
      <c r="B438" s="28"/>
      <c r="C438" s="155" t="str">
        <f>IF(F438=0,"",MAX($C$16:C437)+1)</f>
        <v/>
      </c>
      <c r="D438" s="46"/>
      <c r="E438" s="184"/>
      <c r="F438" s="185"/>
      <c r="G438" s="186"/>
      <c r="H438" s="185"/>
      <c r="I438" s="185"/>
      <c r="J438" s="185"/>
      <c r="K438" s="187" t="s">
        <v>369</v>
      </c>
      <c r="L438" s="185"/>
      <c r="M438" s="185"/>
      <c r="N438" s="167"/>
      <c r="O438" s="21"/>
      <c r="Q438" s="57" t="str">
        <f t="shared" ca="1" si="41"/>
        <v/>
      </c>
      <c r="S438" s="50" t="str">
        <f t="shared" si="42"/>
        <v>N</v>
      </c>
      <c r="T438" s="50">
        <f t="shared" ca="1" si="43"/>
        <v>0</v>
      </c>
      <c r="U438" s="50">
        <f>IF(C438="",0,IF(OR(D438=0,E438=0,F438=0,G438=0,H438=0,I438=0,K438=0,K438="",L438=0,M438=0,AND(OR(L438=Lists!$K$3,L438=Lists!$K$4),J438=0),AND(L438=Lists!$K$4,OR(M438=Lists!$M$5,M438=Lists!$M$6,M438=Lists!$M$7,M438=Lists!$M$8,M438=Lists!$M$10),N438=0)),1,0))</f>
        <v>0</v>
      </c>
      <c r="V438" s="50">
        <f>IF(AND(OR(M438=Lists!$M$9,L438&lt;&gt;Lists!$K$4),N438&lt;&gt;""),1,0)</f>
        <v>0</v>
      </c>
      <c r="W438" s="50">
        <f>IF(E438=0,0,IF(COUNTIF(Lists!$B$3:$B$203,E438)&gt;0,0,1))</f>
        <v>0</v>
      </c>
      <c r="X438" s="50">
        <f>IF(M438=Lists!$L$6,IF(COUNTIFS('Section 3'!$D$16:$D$25,F438,'Section 3'!$G$16:$G$25,M438)&gt;0,0,1),0)</f>
        <v>0</v>
      </c>
      <c r="Y438" s="50">
        <f>IF(M438=Lists!$L$8,IF(COUNTIFS('Section 3'!$D$16:$D$25,F438,'Section 3'!$G$16:$G$25,Lists!$J$5)&gt;0,0,1),IF(M438=Lists!$L$10,IF(COUNTIFS('Section 3'!$D$16:$D$25,F438,'Section 3'!$G$16:$G$25,Lists!$J$6)&gt;0,0,1),IF(M438=Lists!$L$5,IF(COUNTIFS('Section 3'!$D$16:$D$25,F438,'Section 3'!$G$16:$G$25,Lists!$J$3)&gt;0,0,1),0)))</f>
        <v>0</v>
      </c>
      <c r="Z438" s="50">
        <f t="shared" si="38"/>
        <v>0</v>
      </c>
      <c r="AA438" s="44">
        <f t="shared" si="39"/>
        <v>0</v>
      </c>
      <c r="AB438" s="44">
        <f t="shared" si="40"/>
        <v>0</v>
      </c>
      <c r="AC438" s="26"/>
      <c r="AD438" s="26"/>
      <c r="AE438" s="26"/>
      <c r="AF438" s="26"/>
      <c r="AG438" s="26"/>
      <c r="AH438" s="26"/>
      <c r="AI438" s="26"/>
      <c r="AJ438" s="26"/>
      <c r="AK438" s="26"/>
      <c r="AL438" s="26"/>
      <c r="AM438" s="26"/>
      <c r="AN438" s="26"/>
      <c r="AO438" s="26"/>
      <c r="AP438" s="26"/>
    </row>
    <row r="439" spans="1:42" s="8" customFormat="1" x14ac:dyDescent="0.35">
      <c r="A439" s="44"/>
      <c r="B439" s="28"/>
      <c r="C439" s="155" t="str">
        <f>IF(F439=0,"",MAX($C$16:C438)+1)</f>
        <v/>
      </c>
      <c r="D439" s="46"/>
      <c r="E439" s="184"/>
      <c r="F439" s="185"/>
      <c r="G439" s="186"/>
      <c r="H439" s="185"/>
      <c r="I439" s="185"/>
      <c r="J439" s="185"/>
      <c r="K439" s="187" t="s">
        <v>369</v>
      </c>
      <c r="L439" s="185"/>
      <c r="M439" s="185"/>
      <c r="N439" s="167"/>
      <c r="O439" s="21"/>
      <c r="Q439" s="57" t="str">
        <f t="shared" ca="1" si="41"/>
        <v/>
      </c>
      <c r="S439" s="50" t="str">
        <f t="shared" si="42"/>
        <v>N</v>
      </c>
      <c r="T439" s="50">
        <f t="shared" ca="1" si="43"/>
        <v>0</v>
      </c>
      <c r="U439" s="50">
        <f>IF(C439="",0,IF(OR(D439=0,E439=0,F439=0,G439=0,H439=0,I439=0,K439=0,K439="",L439=0,M439=0,AND(OR(L439=Lists!$K$3,L439=Lists!$K$4),J439=0),AND(L439=Lists!$K$4,OR(M439=Lists!$M$5,M439=Lists!$M$6,M439=Lists!$M$7,M439=Lists!$M$8,M439=Lists!$M$10),N439=0)),1,0))</f>
        <v>0</v>
      </c>
      <c r="V439" s="50">
        <f>IF(AND(OR(M439=Lists!$M$9,L439&lt;&gt;Lists!$K$4),N439&lt;&gt;""),1,0)</f>
        <v>0</v>
      </c>
      <c r="W439" s="50">
        <f>IF(E439=0,0,IF(COUNTIF(Lists!$B$3:$B$203,E439)&gt;0,0,1))</f>
        <v>0</v>
      </c>
      <c r="X439" s="50">
        <f>IF(M439=Lists!$L$6,IF(COUNTIFS('Section 3'!$D$16:$D$25,F439,'Section 3'!$G$16:$G$25,M439)&gt;0,0,1),0)</f>
        <v>0</v>
      </c>
      <c r="Y439" s="50">
        <f>IF(M439=Lists!$L$8,IF(COUNTIFS('Section 3'!$D$16:$D$25,F439,'Section 3'!$G$16:$G$25,Lists!$J$5)&gt;0,0,1),IF(M439=Lists!$L$10,IF(COUNTIFS('Section 3'!$D$16:$D$25,F439,'Section 3'!$G$16:$G$25,Lists!$J$6)&gt;0,0,1),IF(M439=Lists!$L$5,IF(COUNTIFS('Section 3'!$D$16:$D$25,F439,'Section 3'!$G$16:$G$25,Lists!$J$3)&gt;0,0,1),0)))</f>
        <v>0</v>
      </c>
      <c r="Z439" s="50">
        <f t="shared" si="38"/>
        <v>0</v>
      </c>
      <c r="AA439" s="44">
        <f t="shared" si="39"/>
        <v>0</v>
      </c>
      <c r="AB439" s="44">
        <f t="shared" si="40"/>
        <v>0</v>
      </c>
      <c r="AC439" s="26"/>
      <c r="AD439" s="26"/>
      <c r="AE439" s="26"/>
      <c r="AF439" s="26"/>
      <c r="AG439" s="26"/>
      <c r="AH439" s="26"/>
      <c r="AI439" s="26"/>
      <c r="AJ439" s="26"/>
      <c r="AK439" s="26"/>
      <c r="AL439" s="26"/>
      <c r="AM439" s="26"/>
      <c r="AN439" s="26"/>
      <c r="AO439" s="26"/>
      <c r="AP439" s="26"/>
    </row>
    <row r="440" spans="1:42" s="8" customFormat="1" x14ac:dyDescent="0.35">
      <c r="A440" s="44"/>
      <c r="B440" s="28"/>
      <c r="C440" s="155" t="str">
        <f>IF(F440=0,"",MAX($C$16:C439)+1)</f>
        <v/>
      </c>
      <c r="D440" s="46"/>
      <c r="E440" s="184"/>
      <c r="F440" s="185"/>
      <c r="G440" s="186"/>
      <c r="H440" s="185"/>
      <c r="I440" s="185"/>
      <c r="J440" s="185"/>
      <c r="K440" s="187" t="s">
        <v>369</v>
      </c>
      <c r="L440" s="185"/>
      <c r="M440" s="185"/>
      <c r="N440" s="167"/>
      <c r="O440" s="21"/>
      <c r="Q440" s="57" t="str">
        <f t="shared" ca="1" si="41"/>
        <v/>
      </c>
      <c r="S440" s="50" t="str">
        <f t="shared" si="42"/>
        <v>N</v>
      </c>
      <c r="T440" s="50">
        <f t="shared" ca="1" si="43"/>
        <v>0</v>
      </c>
      <c r="U440" s="50">
        <f>IF(C440="",0,IF(OR(D440=0,E440=0,F440=0,G440=0,H440=0,I440=0,K440=0,K440="",L440=0,M440=0,AND(OR(L440=Lists!$K$3,L440=Lists!$K$4),J440=0),AND(L440=Lists!$K$4,OR(M440=Lists!$M$5,M440=Lists!$M$6,M440=Lists!$M$7,M440=Lists!$M$8,M440=Lists!$M$10),N440=0)),1,0))</f>
        <v>0</v>
      </c>
      <c r="V440" s="50">
        <f>IF(AND(OR(M440=Lists!$M$9,L440&lt;&gt;Lists!$K$4),N440&lt;&gt;""),1,0)</f>
        <v>0</v>
      </c>
      <c r="W440" s="50">
        <f>IF(E440=0,0,IF(COUNTIF(Lists!$B$3:$B$203,E440)&gt;0,0,1))</f>
        <v>0</v>
      </c>
      <c r="X440" s="50">
        <f>IF(M440=Lists!$L$6,IF(COUNTIFS('Section 3'!$D$16:$D$25,F440,'Section 3'!$G$16:$G$25,M440)&gt;0,0,1),0)</f>
        <v>0</v>
      </c>
      <c r="Y440" s="50">
        <f>IF(M440=Lists!$L$8,IF(COUNTIFS('Section 3'!$D$16:$D$25,F440,'Section 3'!$G$16:$G$25,Lists!$J$5)&gt;0,0,1),IF(M440=Lists!$L$10,IF(COUNTIFS('Section 3'!$D$16:$D$25,F440,'Section 3'!$G$16:$G$25,Lists!$J$6)&gt;0,0,1),IF(M440=Lists!$L$5,IF(COUNTIFS('Section 3'!$D$16:$D$25,F440,'Section 3'!$G$16:$G$25,Lists!$J$3)&gt;0,0,1),0)))</f>
        <v>0</v>
      </c>
      <c r="Z440" s="50">
        <f t="shared" si="38"/>
        <v>0</v>
      </c>
      <c r="AA440" s="44">
        <f t="shared" si="39"/>
        <v>0</v>
      </c>
      <c r="AB440" s="44">
        <f t="shared" si="40"/>
        <v>0</v>
      </c>
      <c r="AC440" s="26"/>
      <c r="AD440" s="26"/>
      <c r="AE440" s="26"/>
      <c r="AF440" s="26"/>
      <c r="AG440" s="26"/>
      <c r="AH440" s="26"/>
      <c r="AI440" s="26"/>
      <c r="AJ440" s="26"/>
      <c r="AK440" s="26"/>
      <c r="AL440" s="26"/>
      <c r="AM440" s="26"/>
      <c r="AN440" s="26"/>
      <c r="AO440" s="26"/>
      <c r="AP440" s="26"/>
    </row>
    <row r="441" spans="1:42" s="8" customFormat="1" x14ac:dyDescent="0.35">
      <c r="A441" s="44"/>
      <c r="B441" s="28"/>
      <c r="C441" s="155" t="str">
        <f>IF(F441=0,"",MAX($C$16:C440)+1)</f>
        <v/>
      </c>
      <c r="D441" s="46"/>
      <c r="E441" s="184"/>
      <c r="F441" s="185"/>
      <c r="G441" s="186"/>
      <c r="H441" s="185"/>
      <c r="I441" s="185"/>
      <c r="J441" s="185"/>
      <c r="K441" s="187" t="s">
        <v>369</v>
      </c>
      <c r="L441" s="185"/>
      <c r="M441" s="185"/>
      <c r="N441" s="167"/>
      <c r="O441" s="21"/>
      <c r="Q441" s="57" t="str">
        <f t="shared" ca="1" si="41"/>
        <v/>
      </c>
      <c r="S441" s="50" t="str">
        <f t="shared" si="42"/>
        <v>N</v>
      </c>
      <c r="T441" s="50">
        <f t="shared" ca="1" si="43"/>
        <v>0</v>
      </c>
      <c r="U441" s="50">
        <f>IF(C441="",0,IF(OR(D441=0,E441=0,F441=0,G441=0,H441=0,I441=0,K441=0,K441="",L441=0,M441=0,AND(OR(L441=Lists!$K$3,L441=Lists!$K$4),J441=0),AND(L441=Lists!$K$4,OR(M441=Lists!$M$5,M441=Lists!$M$6,M441=Lists!$M$7,M441=Lists!$M$8,M441=Lists!$M$10),N441=0)),1,0))</f>
        <v>0</v>
      </c>
      <c r="V441" s="50">
        <f>IF(AND(OR(M441=Lists!$M$9,L441&lt;&gt;Lists!$K$4),N441&lt;&gt;""),1,0)</f>
        <v>0</v>
      </c>
      <c r="W441" s="50">
        <f>IF(E441=0,0,IF(COUNTIF(Lists!$B$3:$B$203,E441)&gt;0,0,1))</f>
        <v>0</v>
      </c>
      <c r="X441" s="50">
        <f>IF(M441=Lists!$L$6,IF(COUNTIFS('Section 3'!$D$16:$D$25,F441,'Section 3'!$G$16:$G$25,M441)&gt;0,0,1),0)</f>
        <v>0</v>
      </c>
      <c r="Y441" s="50">
        <f>IF(M441=Lists!$L$8,IF(COUNTIFS('Section 3'!$D$16:$D$25,F441,'Section 3'!$G$16:$G$25,Lists!$J$5)&gt;0,0,1),IF(M441=Lists!$L$10,IF(COUNTIFS('Section 3'!$D$16:$D$25,F441,'Section 3'!$G$16:$G$25,Lists!$J$6)&gt;0,0,1),IF(M441=Lists!$L$5,IF(COUNTIFS('Section 3'!$D$16:$D$25,F441,'Section 3'!$G$16:$G$25,Lists!$J$3)&gt;0,0,1),0)))</f>
        <v>0</v>
      </c>
      <c r="Z441" s="50">
        <f t="shared" si="38"/>
        <v>0</v>
      </c>
      <c r="AA441" s="44">
        <f t="shared" si="39"/>
        <v>0</v>
      </c>
      <c r="AB441" s="44">
        <f t="shared" si="40"/>
        <v>0</v>
      </c>
      <c r="AC441" s="26"/>
      <c r="AD441" s="26"/>
      <c r="AE441" s="26"/>
      <c r="AF441" s="26"/>
      <c r="AG441" s="26"/>
      <c r="AH441" s="26"/>
      <c r="AI441" s="26"/>
      <c r="AJ441" s="26"/>
      <c r="AK441" s="26"/>
      <c r="AL441" s="26"/>
      <c r="AM441" s="26"/>
      <c r="AN441" s="26"/>
      <c r="AO441" s="26"/>
      <c r="AP441" s="26"/>
    </row>
    <row r="442" spans="1:42" s="8" customFormat="1" x14ac:dyDescent="0.35">
      <c r="A442" s="44"/>
      <c r="B442" s="28"/>
      <c r="C442" s="155" t="str">
        <f>IF(F442=0,"",MAX($C$16:C441)+1)</f>
        <v/>
      </c>
      <c r="D442" s="46"/>
      <c r="E442" s="184"/>
      <c r="F442" s="185"/>
      <c r="G442" s="186"/>
      <c r="H442" s="185"/>
      <c r="I442" s="185"/>
      <c r="J442" s="185"/>
      <c r="K442" s="187" t="s">
        <v>369</v>
      </c>
      <c r="L442" s="185"/>
      <c r="M442" s="185"/>
      <c r="N442" s="167"/>
      <c r="O442" s="21"/>
      <c r="Q442" s="57" t="str">
        <f t="shared" ca="1" si="41"/>
        <v/>
      </c>
      <c r="S442" s="50" t="str">
        <f t="shared" si="42"/>
        <v>N</v>
      </c>
      <c r="T442" s="50">
        <f t="shared" ca="1" si="43"/>
        <v>0</v>
      </c>
      <c r="U442" s="50">
        <f>IF(C442="",0,IF(OR(D442=0,E442=0,F442=0,G442=0,H442=0,I442=0,K442=0,K442="",L442=0,M442=0,AND(OR(L442=Lists!$K$3,L442=Lists!$K$4),J442=0),AND(L442=Lists!$K$4,OR(M442=Lists!$M$5,M442=Lists!$M$6,M442=Lists!$M$7,M442=Lists!$M$8,M442=Lists!$M$10),N442=0)),1,0))</f>
        <v>0</v>
      </c>
      <c r="V442" s="50">
        <f>IF(AND(OR(M442=Lists!$M$9,L442&lt;&gt;Lists!$K$4),N442&lt;&gt;""),1,0)</f>
        <v>0</v>
      </c>
      <c r="W442" s="50">
        <f>IF(E442=0,0,IF(COUNTIF(Lists!$B$3:$B$203,E442)&gt;0,0,1))</f>
        <v>0</v>
      </c>
      <c r="X442" s="50">
        <f>IF(M442=Lists!$L$6,IF(COUNTIFS('Section 3'!$D$16:$D$25,F442,'Section 3'!$G$16:$G$25,M442)&gt;0,0,1),0)</f>
        <v>0</v>
      </c>
      <c r="Y442" s="50">
        <f>IF(M442=Lists!$L$8,IF(COUNTIFS('Section 3'!$D$16:$D$25,F442,'Section 3'!$G$16:$G$25,Lists!$J$5)&gt;0,0,1),IF(M442=Lists!$L$10,IF(COUNTIFS('Section 3'!$D$16:$D$25,F442,'Section 3'!$G$16:$G$25,Lists!$J$6)&gt;0,0,1),IF(M442=Lists!$L$5,IF(COUNTIFS('Section 3'!$D$16:$D$25,F442,'Section 3'!$G$16:$G$25,Lists!$J$3)&gt;0,0,1),0)))</f>
        <v>0</v>
      </c>
      <c r="Z442" s="50">
        <f t="shared" si="38"/>
        <v>0</v>
      </c>
      <c r="AA442" s="44">
        <f t="shared" si="39"/>
        <v>0</v>
      </c>
      <c r="AB442" s="44">
        <f t="shared" si="40"/>
        <v>0</v>
      </c>
      <c r="AC442" s="26"/>
      <c r="AD442" s="26"/>
      <c r="AE442" s="26"/>
      <c r="AF442" s="26"/>
      <c r="AG442" s="26"/>
      <c r="AH442" s="26"/>
      <c r="AI442" s="26"/>
      <c r="AJ442" s="26"/>
      <c r="AK442" s="26"/>
      <c r="AL442" s="26"/>
      <c r="AM442" s="26"/>
      <c r="AN442" s="26"/>
      <c r="AO442" s="26"/>
      <c r="AP442" s="26"/>
    </row>
    <row r="443" spans="1:42" s="8" customFormat="1" x14ac:dyDescent="0.35">
      <c r="A443" s="44"/>
      <c r="B443" s="28"/>
      <c r="C443" s="155" t="str">
        <f>IF(F443=0,"",MAX($C$16:C442)+1)</f>
        <v/>
      </c>
      <c r="D443" s="46"/>
      <c r="E443" s="184"/>
      <c r="F443" s="185"/>
      <c r="G443" s="186"/>
      <c r="H443" s="185"/>
      <c r="I443" s="185"/>
      <c r="J443" s="185"/>
      <c r="K443" s="187" t="s">
        <v>369</v>
      </c>
      <c r="L443" s="185"/>
      <c r="M443" s="185"/>
      <c r="N443" s="167"/>
      <c r="O443" s="21"/>
      <c r="Q443" s="57" t="str">
        <f t="shared" ca="1" si="41"/>
        <v/>
      </c>
      <c r="S443" s="50" t="str">
        <f t="shared" si="42"/>
        <v>N</v>
      </c>
      <c r="T443" s="50">
        <f t="shared" ca="1" si="43"/>
        <v>0</v>
      </c>
      <c r="U443" s="50">
        <f>IF(C443="",0,IF(OR(D443=0,E443=0,F443=0,G443=0,H443=0,I443=0,K443=0,K443="",L443=0,M443=0,AND(OR(L443=Lists!$K$3,L443=Lists!$K$4),J443=0),AND(L443=Lists!$K$4,OR(M443=Lists!$M$5,M443=Lists!$M$6,M443=Lists!$M$7,M443=Lists!$M$8,M443=Lists!$M$10),N443=0)),1,0))</f>
        <v>0</v>
      </c>
      <c r="V443" s="50">
        <f>IF(AND(OR(M443=Lists!$M$9,L443&lt;&gt;Lists!$K$4),N443&lt;&gt;""),1,0)</f>
        <v>0</v>
      </c>
      <c r="W443" s="50">
        <f>IF(E443=0,0,IF(COUNTIF(Lists!$B$3:$B$203,E443)&gt;0,0,1))</f>
        <v>0</v>
      </c>
      <c r="X443" s="50">
        <f>IF(M443=Lists!$L$6,IF(COUNTIFS('Section 3'!$D$16:$D$25,F443,'Section 3'!$G$16:$G$25,M443)&gt;0,0,1),0)</f>
        <v>0</v>
      </c>
      <c r="Y443" s="50">
        <f>IF(M443=Lists!$L$8,IF(COUNTIFS('Section 3'!$D$16:$D$25,F443,'Section 3'!$G$16:$G$25,Lists!$J$5)&gt;0,0,1),IF(M443=Lists!$L$10,IF(COUNTIFS('Section 3'!$D$16:$D$25,F443,'Section 3'!$G$16:$G$25,Lists!$J$6)&gt;0,0,1),IF(M443=Lists!$L$5,IF(COUNTIFS('Section 3'!$D$16:$D$25,F443,'Section 3'!$G$16:$G$25,Lists!$J$3)&gt;0,0,1),0)))</f>
        <v>0</v>
      </c>
      <c r="Z443" s="50">
        <f t="shared" si="38"/>
        <v>0</v>
      </c>
      <c r="AA443" s="44">
        <f t="shared" si="39"/>
        <v>0</v>
      </c>
      <c r="AB443" s="44">
        <f t="shared" si="40"/>
        <v>0</v>
      </c>
      <c r="AC443" s="26"/>
      <c r="AD443" s="26"/>
      <c r="AE443" s="26"/>
      <c r="AF443" s="26"/>
      <c r="AG443" s="26"/>
      <c r="AH443" s="26"/>
      <c r="AI443" s="26"/>
      <c r="AJ443" s="26"/>
      <c r="AK443" s="26"/>
      <c r="AL443" s="26"/>
      <c r="AM443" s="26"/>
      <c r="AN443" s="26"/>
      <c r="AO443" s="26"/>
      <c r="AP443" s="26"/>
    </row>
    <row r="444" spans="1:42" s="8" customFormat="1" x14ac:dyDescent="0.35">
      <c r="A444" s="44"/>
      <c r="B444" s="28"/>
      <c r="C444" s="155" t="str">
        <f>IF(F444=0,"",MAX($C$16:C443)+1)</f>
        <v/>
      </c>
      <c r="D444" s="46"/>
      <c r="E444" s="184"/>
      <c r="F444" s="185"/>
      <c r="G444" s="186"/>
      <c r="H444" s="185"/>
      <c r="I444" s="185"/>
      <c r="J444" s="185"/>
      <c r="K444" s="187" t="s">
        <v>369</v>
      </c>
      <c r="L444" s="185"/>
      <c r="M444" s="185"/>
      <c r="N444" s="167"/>
      <c r="O444" s="21"/>
      <c r="Q444" s="57" t="str">
        <f t="shared" ca="1" si="41"/>
        <v/>
      </c>
      <c r="S444" s="50" t="str">
        <f t="shared" si="42"/>
        <v>N</v>
      </c>
      <c r="T444" s="50">
        <f t="shared" ca="1" si="43"/>
        <v>0</v>
      </c>
      <c r="U444" s="50">
        <f>IF(C444="",0,IF(OR(D444=0,E444=0,F444=0,G444=0,H444=0,I444=0,K444=0,K444="",L444=0,M444=0,AND(OR(L444=Lists!$K$3,L444=Lists!$K$4),J444=0),AND(L444=Lists!$K$4,OR(M444=Lists!$M$5,M444=Lists!$M$6,M444=Lists!$M$7,M444=Lists!$M$8,M444=Lists!$M$10),N444=0)),1,0))</f>
        <v>0</v>
      </c>
      <c r="V444" s="50">
        <f>IF(AND(OR(M444=Lists!$M$9,L444&lt;&gt;Lists!$K$4),N444&lt;&gt;""),1,0)</f>
        <v>0</v>
      </c>
      <c r="W444" s="50">
        <f>IF(E444=0,0,IF(COUNTIF(Lists!$B$3:$B$203,E444)&gt;0,0,1))</f>
        <v>0</v>
      </c>
      <c r="X444" s="50">
        <f>IF(M444=Lists!$L$6,IF(COUNTIFS('Section 3'!$D$16:$D$25,F444,'Section 3'!$G$16:$G$25,M444)&gt;0,0,1),0)</f>
        <v>0</v>
      </c>
      <c r="Y444" s="50">
        <f>IF(M444=Lists!$L$8,IF(COUNTIFS('Section 3'!$D$16:$D$25,F444,'Section 3'!$G$16:$G$25,Lists!$J$5)&gt;0,0,1),IF(M444=Lists!$L$10,IF(COUNTIFS('Section 3'!$D$16:$D$25,F444,'Section 3'!$G$16:$G$25,Lists!$J$6)&gt;0,0,1),IF(M444=Lists!$L$5,IF(COUNTIFS('Section 3'!$D$16:$D$25,F444,'Section 3'!$G$16:$G$25,Lists!$J$3)&gt;0,0,1),0)))</f>
        <v>0</v>
      </c>
      <c r="Z444" s="50">
        <f t="shared" si="38"/>
        <v>0</v>
      </c>
      <c r="AA444" s="44">
        <f t="shared" si="39"/>
        <v>0</v>
      </c>
      <c r="AB444" s="44">
        <f t="shared" si="40"/>
        <v>0</v>
      </c>
      <c r="AC444" s="26"/>
      <c r="AD444" s="26"/>
      <c r="AE444" s="26"/>
      <c r="AF444" s="26"/>
      <c r="AG444" s="26"/>
      <c r="AH444" s="26"/>
      <c r="AI444" s="26"/>
      <c r="AJ444" s="26"/>
      <c r="AK444" s="26"/>
      <c r="AL444" s="26"/>
      <c r="AM444" s="26"/>
      <c r="AN444" s="26"/>
      <c r="AO444" s="26"/>
      <c r="AP444" s="26"/>
    </row>
    <row r="445" spans="1:42" s="8" customFormat="1" x14ac:dyDescent="0.35">
      <c r="A445" s="44"/>
      <c r="B445" s="28"/>
      <c r="C445" s="155" t="str">
        <f>IF(F445=0,"",MAX($C$16:C444)+1)</f>
        <v/>
      </c>
      <c r="D445" s="46"/>
      <c r="E445" s="184"/>
      <c r="F445" s="185"/>
      <c r="G445" s="186"/>
      <c r="H445" s="185"/>
      <c r="I445" s="185"/>
      <c r="J445" s="185"/>
      <c r="K445" s="187" t="s">
        <v>369</v>
      </c>
      <c r="L445" s="185"/>
      <c r="M445" s="185"/>
      <c r="N445" s="167"/>
      <c r="O445" s="21"/>
      <c r="Q445" s="57" t="str">
        <f t="shared" ca="1" si="41"/>
        <v/>
      </c>
      <c r="S445" s="50" t="str">
        <f t="shared" si="42"/>
        <v>N</v>
      </c>
      <c r="T445" s="50">
        <f t="shared" ca="1" si="43"/>
        <v>0</v>
      </c>
      <c r="U445" s="50">
        <f>IF(C445="",0,IF(OR(D445=0,E445=0,F445=0,G445=0,H445=0,I445=0,K445=0,K445="",L445=0,M445=0,AND(OR(L445=Lists!$K$3,L445=Lists!$K$4),J445=0),AND(L445=Lists!$K$4,OR(M445=Lists!$M$5,M445=Lists!$M$6,M445=Lists!$M$7,M445=Lists!$M$8,M445=Lists!$M$10),N445=0)),1,0))</f>
        <v>0</v>
      </c>
      <c r="V445" s="50">
        <f>IF(AND(OR(M445=Lists!$M$9,L445&lt;&gt;Lists!$K$4),N445&lt;&gt;""),1,0)</f>
        <v>0</v>
      </c>
      <c r="W445" s="50">
        <f>IF(E445=0,0,IF(COUNTIF(Lists!$B$3:$B$203,E445)&gt;0,0,1))</f>
        <v>0</v>
      </c>
      <c r="X445" s="50">
        <f>IF(M445=Lists!$L$6,IF(COUNTIFS('Section 3'!$D$16:$D$25,F445,'Section 3'!$G$16:$G$25,M445)&gt;0,0,1),0)</f>
        <v>0</v>
      </c>
      <c r="Y445" s="50">
        <f>IF(M445=Lists!$L$8,IF(COUNTIFS('Section 3'!$D$16:$D$25,F445,'Section 3'!$G$16:$G$25,Lists!$J$5)&gt;0,0,1),IF(M445=Lists!$L$10,IF(COUNTIFS('Section 3'!$D$16:$D$25,F445,'Section 3'!$G$16:$G$25,Lists!$J$6)&gt;0,0,1),IF(M445=Lists!$L$5,IF(COUNTIFS('Section 3'!$D$16:$D$25,F445,'Section 3'!$G$16:$G$25,Lists!$J$3)&gt;0,0,1),0)))</f>
        <v>0</v>
      </c>
      <c r="Z445" s="50">
        <f t="shared" si="38"/>
        <v>0</v>
      </c>
      <c r="AA445" s="44">
        <f t="shared" si="39"/>
        <v>0</v>
      </c>
      <c r="AB445" s="44">
        <f t="shared" si="40"/>
        <v>0</v>
      </c>
      <c r="AC445" s="26"/>
      <c r="AD445" s="26"/>
      <c r="AE445" s="26"/>
      <c r="AF445" s="26"/>
      <c r="AG445" s="26"/>
      <c r="AH445" s="26"/>
      <c r="AI445" s="26"/>
      <c r="AJ445" s="26"/>
      <c r="AK445" s="26"/>
      <c r="AL445" s="26"/>
      <c r="AM445" s="26"/>
      <c r="AN445" s="26"/>
      <c r="AO445" s="26"/>
      <c r="AP445" s="26"/>
    </row>
    <row r="446" spans="1:42" s="8" customFormat="1" x14ac:dyDescent="0.35">
      <c r="A446" s="44"/>
      <c r="B446" s="28"/>
      <c r="C446" s="155" t="str">
        <f>IF(F446=0,"",MAX($C$16:C445)+1)</f>
        <v/>
      </c>
      <c r="D446" s="46"/>
      <c r="E446" s="184"/>
      <c r="F446" s="185"/>
      <c r="G446" s="186"/>
      <c r="H446" s="185"/>
      <c r="I446" s="185"/>
      <c r="J446" s="185"/>
      <c r="K446" s="187" t="s">
        <v>369</v>
      </c>
      <c r="L446" s="185"/>
      <c r="M446" s="185"/>
      <c r="N446" s="167"/>
      <c r="O446" s="21"/>
      <c r="Q446" s="57" t="str">
        <f t="shared" ca="1" si="41"/>
        <v/>
      </c>
      <c r="S446" s="50" t="str">
        <f t="shared" si="42"/>
        <v>N</v>
      </c>
      <c r="T446" s="50">
        <f t="shared" ca="1" si="43"/>
        <v>0</v>
      </c>
      <c r="U446" s="50">
        <f>IF(C446="",0,IF(OR(D446=0,E446=0,F446=0,G446=0,H446=0,I446=0,K446=0,K446="",L446=0,M446=0,AND(OR(L446=Lists!$K$3,L446=Lists!$K$4),J446=0),AND(L446=Lists!$K$4,OR(M446=Lists!$M$5,M446=Lists!$M$6,M446=Lists!$M$7,M446=Lists!$M$8,M446=Lists!$M$10),N446=0)),1,0))</f>
        <v>0</v>
      </c>
      <c r="V446" s="50">
        <f>IF(AND(OR(M446=Lists!$M$9,L446&lt;&gt;Lists!$K$4),N446&lt;&gt;""),1,0)</f>
        <v>0</v>
      </c>
      <c r="W446" s="50">
        <f>IF(E446=0,0,IF(COUNTIF(Lists!$B$3:$B$203,E446)&gt;0,0,1))</f>
        <v>0</v>
      </c>
      <c r="X446" s="50">
        <f>IF(M446=Lists!$L$6,IF(COUNTIFS('Section 3'!$D$16:$D$25,F446,'Section 3'!$G$16:$G$25,M446)&gt;0,0,1),0)</f>
        <v>0</v>
      </c>
      <c r="Y446" s="50">
        <f>IF(M446=Lists!$L$8,IF(COUNTIFS('Section 3'!$D$16:$D$25,F446,'Section 3'!$G$16:$G$25,Lists!$J$5)&gt;0,0,1),IF(M446=Lists!$L$10,IF(COUNTIFS('Section 3'!$D$16:$D$25,F446,'Section 3'!$G$16:$G$25,Lists!$J$6)&gt;0,0,1),IF(M446=Lists!$L$5,IF(COUNTIFS('Section 3'!$D$16:$D$25,F446,'Section 3'!$G$16:$G$25,Lists!$J$3)&gt;0,0,1),0)))</f>
        <v>0</v>
      </c>
      <c r="Z446" s="50">
        <f t="shared" si="38"/>
        <v>0</v>
      </c>
      <c r="AA446" s="44">
        <f t="shared" si="39"/>
        <v>0</v>
      </c>
      <c r="AB446" s="44">
        <f t="shared" si="40"/>
        <v>0</v>
      </c>
      <c r="AC446" s="26"/>
      <c r="AD446" s="26"/>
      <c r="AE446" s="26"/>
      <c r="AF446" s="26"/>
      <c r="AG446" s="26"/>
      <c r="AH446" s="26"/>
      <c r="AI446" s="26"/>
      <c r="AJ446" s="26"/>
      <c r="AK446" s="26"/>
      <c r="AL446" s="26"/>
      <c r="AM446" s="26"/>
      <c r="AN446" s="26"/>
      <c r="AO446" s="26"/>
      <c r="AP446" s="26"/>
    </row>
    <row r="447" spans="1:42" s="8" customFormat="1" x14ac:dyDescent="0.35">
      <c r="A447" s="44"/>
      <c r="B447" s="28"/>
      <c r="C447" s="155" t="str">
        <f>IF(F447=0,"",MAX($C$16:C446)+1)</f>
        <v/>
      </c>
      <c r="D447" s="46"/>
      <c r="E447" s="184"/>
      <c r="F447" s="185"/>
      <c r="G447" s="186"/>
      <c r="H447" s="185"/>
      <c r="I447" s="185"/>
      <c r="J447" s="185"/>
      <c r="K447" s="187" t="s">
        <v>369</v>
      </c>
      <c r="L447" s="185"/>
      <c r="M447" s="185"/>
      <c r="N447" s="167"/>
      <c r="O447" s="21"/>
      <c r="Q447" s="57" t="str">
        <f t="shared" ca="1" si="41"/>
        <v/>
      </c>
      <c r="S447" s="50" t="str">
        <f t="shared" si="42"/>
        <v>N</v>
      </c>
      <c r="T447" s="50">
        <f t="shared" ca="1" si="43"/>
        <v>0</v>
      </c>
      <c r="U447" s="50">
        <f>IF(C447="",0,IF(OR(D447=0,E447=0,F447=0,G447=0,H447=0,I447=0,K447=0,K447="",L447=0,M447=0,AND(OR(L447=Lists!$K$3,L447=Lists!$K$4),J447=0),AND(L447=Lists!$K$4,OR(M447=Lists!$M$5,M447=Lists!$M$6,M447=Lists!$M$7,M447=Lists!$M$8,M447=Lists!$M$10),N447=0)),1,0))</f>
        <v>0</v>
      </c>
      <c r="V447" s="50">
        <f>IF(AND(OR(M447=Lists!$M$9,L447&lt;&gt;Lists!$K$4),N447&lt;&gt;""),1,0)</f>
        <v>0</v>
      </c>
      <c r="W447" s="50">
        <f>IF(E447=0,0,IF(COUNTIF(Lists!$B$3:$B$203,E447)&gt;0,0,1))</f>
        <v>0</v>
      </c>
      <c r="X447" s="50">
        <f>IF(M447=Lists!$L$6,IF(COUNTIFS('Section 3'!$D$16:$D$25,F447,'Section 3'!$G$16:$G$25,M447)&gt;0,0,1),0)</f>
        <v>0</v>
      </c>
      <c r="Y447" s="50">
        <f>IF(M447=Lists!$L$8,IF(COUNTIFS('Section 3'!$D$16:$D$25,F447,'Section 3'!$G$16:$G$25,Lists!$J$5)&gt;0,0,1),IF(M447=Lists!$L$10,IF(COUNTIFS('Section 3'!$D$16:$D$25,F447,'Section 3'!$G$16:$G$25,Lists!$J$6)&gt;0,0,1),IF(M447=Lists!$L$5,IF(COUNTIFS('Section 3'!$D$16:$D$25,F447,'Section 3'!$G$16:$G$25,Lists!$J$3)&gt;0,0,1),0)))</f>
        <v>0</v>
      </c>
      <c r="Z447" s="50">
        <f t="shared" si="38"/>
        <v>0</v>
      </c>
      <c r="AA447" s="44">
        <f t="shared" si="39"/>
        <v>0</v>
      </c>
      <c r="AB447" s="44">
        <f t="shared" si="40"/>
        <v>0</v>
      </c>
      <c r="AC447" s="26"/>
      <c r="AD447" s="26"/>
      <c r="AE447" s="26"/>
      <c r="AF447" s="26"/>
      <c r="AG447" s="26"/>
      <c r="AH447" s="26"/>
      <c r="AI447" s="26"/>
      <c r="AJ447" s="26"/>
      <c r="AK447" s="26"/>
      <c r="AL447" s="26"/>
      <c r="AM447" s="26"/>
      <c r="AN447" s="26"/>
      <c r="AO447" s="26"/>
      <c r="AP447" s="26"/>
    </row>
    <row r="448" spans="1:42" s="8" customFormat="1" x14ac:dyDescent="0.35">
      <c r="A448" s="44"/>
      <c r="B448" s="28"/>
      <c r="C448" s="155" t="str">
        <f>IF(F448=0,"",MAX($C$16:C447)+1)</f>
        <v/>
      </c>
      <c r="D448" s="46"/>
      <c r="E448" s="184"/>
      <c r="F448" s="185"/>
      <c r="G448" s="186"/>
      <c r="H448" s="185"/>
      <c r="I448" s="185"/>
      <c r="J448" s="185"/>
      <c r="K448" s="187" t="s">
        <v>369</v>
      </c>
      <c r="L448" s="185"/>
      <c r="M448" s="185"/>
      <c r="N448" s="167"/>
      <c r="O448" s="21"/>
      <c r="Q448" s="57" t="str">
        <f t="shared" ca="1" si="41"/>
        <v/>
      </c>
      <c r="S448" s="50" t="str">
        <f t="shared" si="42"/>
        <v>N</v>
      </c>
      <c r="T448" s="50">
        <f t="shared" ca="1" si="43"/>
        <v>0</v>
      </c>
      <c r="U448" s="50">
        <f>IF(C448="",0,IF(OR(D448=0,E448=0,F448=0,G448=0,H448=0,I448=0,K448=0,K448="",L448=0,M448=0,AND(OR(L448=Lists!$K$3,L448=Lists!$K$4),J448=0),AND(L448=Lists!$K$4,OR(M448=Lists!$M$5,M448=Lists!$M$6,M448=Lists!$M$7,M448=Lists!$M$8,M448=Lists!$M$10),N448=0)),1,0))</f>
        <v>0</v>
      </c>
      <c r="V448" s="50">
        <f>IF(AND(OR(M448=Lists!$M$9,L448&lt;&gt;Lists!$K$4),N448&lt;&gt;""),1,0)</f>
        <v>0</v>
      </c>
      <c r="W448" s="50">
        <f>IF(E448=0,0,IF(COUNTIF(Lists!$B$3:$B$203,E448)&gt;0,0,1))</f>
        <v>0</v>
      </c>
      <c r="X448" s="50">
        <f>IF(M448=Lists!$L$6,IF(COUNTIFS('Section 3'!$D$16:$D$25,F448,'Section 3'!$G$16:$G$25,M448)&gt;0,0,1),0)</f>
        <v>0</v>
      </c>
      <c r="Y448" s="50">
        <f>IF(M448=Lists!$L$8,IF(COUNTIFS('Section 3'!$D$16:$D$25,F448,'Section 3'!$G$16:$G$25,Lists!$J$5)&gt;0,0,1),IF(M448=Lists!$L$10,IF(COUNTIFS('Section 3'!$D$16:$D$25,F448,'Section 3'!$G$16:$G$25,Lists!$J$6)&gt;0,0,1),IF(M448=Lists!$L$5,IF(COUNTIFS('Section 3'!$D$16:$D$25,F448,'Section 3'!$G$16:$G$25,Lists!$J$3)&gt;0,0,1),0)))</f>
        <v>0</v>
      </c>
      <c r="Z448" s="50">
        <f t="shared" si="38"/>
        <v>0</v>
      </c>
      <c r="AA448" s="44">
        <f t="shared" si="39"/>
        <v>0</v>
      </c>
      <c r="AB448" s="44">
        <f t="shared" si="40"/>
        <v>0</v>
      </c>
      <c r="AC448" s="26"/>
      <c r="AD448" s="26"/>
      <c r="AE448" s="26"/>
      <c r="AF448" s="26"/>
      <c r="AG448" s="26"/>
      <c r="AH448" s="26"/>
      <c r="AI448" s="26"/>
      <c r="AJ448" s="26"/>
      <c r="AK448" s="26"/>
      <c r="AL448" s="26"/>
      <c r="AM448" s="26"/>
      <c r="AN448" s="26"/>
      <c r="AO448" s="26"/>
      <c r="AP448" s="26"/>
    </row>
    <row r="449" spans="1:42" s="8" customFormat="1" x14ac:dyDescent="0.35">
      <c r="A449" s="44"/>
      <c r="B449" s="28"/>
      <c r="C449" s="155" t="str">
        <f>IF(F449=0,"",MAX($C$16:C448)+1)</f>
        <v/>
      </c>
      <c r="D449" s="46"/>
      <c r="E449" s="184"/>
      <c r="F449" s="185"/>
      <c r="G449" s="186"/>
      <c r="H449" s="185"/>
      <c r="I449" s="185"/>
      <c r="J449" s="185"/>
      <c r="K449" s="187" t="s">
        <v>369</v>
      </c>
      <c r="L449" s="185"/>
      <c r="M449" s="185"/>
      <c r="N449" s="167"/>
      <c r="O449" s="21"/>
      <c r="Q449" s="57" t="str">
        <f t="shared" ca="1" si="41"/>
        <v/>
      </c>
      <c r="S449" s="50" t="str">
        <f t="shared" si="42"/>
        <v>N</v>
      </c>
      <c r="T449" s="50">
        <f t="shared" ca="1" si="43"/>
        <v>0</v>
      </c>
      <c r="U449" s="50">
        <f>IF(C449="",0,IF(OR(D449=0,E449=0,F449=0,G449=0,H449=0,I449=0,K449=0,K449="",L449=0,M449=0,AND(OR(L449=Lists!$K$3,L449=Lists!$K$4),J449=0),AND(L449=Lists!$K$4,OR(M449=Lists!$M$5,M449=Lists!$M$6,M449=Lists!$M$7,M449=Lists!$M$8,M449=Lists!$M$10),N449=0)),1,0))</f>
        <v>0</v>
      </c>
      <c r="V449" s="50">
        <f>IF(AND(OR(M449=Lists!$M$9,L449&lt;&gt;Lists!$K$4),N449&lt;&gt;""),1,0)</f>
        <v>0</v>
      </c>
      <c r="W449" s="50">
        <f>IF(E449=0,0,IF(COUNTIF(Lists!$B$3:$B$203,E449)&gt;0,0,1))</f>
        <v>0</v>
      </c>
      <c r="X449" s="50">
        <f>IF(M449=Lists!$L$6,IF(COUNTIFS('Section 3'!$D$16:$D$25,F449,'Section 3'!$G$16:$G$25,M449)&gt;0,0,1),0)</f>
        <v>0</v>
      </c>
      <c r="Y449" s="50">
        <f>IF(M449=Lists!$L$8,IF(COUNTIFS('Section 3'!$D$16:$D$25,F449,'Section 3'!$G$16:$G$25,Lists!$J$5)&gt;0,0,1),IF(M449=Lists!$L$10,IF(COUNTIFS('Section 3'!$D$16:$D$25,F449,'Section 3'!$G$16:$G$25,Lists!$J$6)&gt;0,0,1),IF(M449=Lists!$L$5,IF(COUNTIFS('Section 3'!$D$16:$D$25,F449,'Section 3'!$G$16:$G$25,Lists!$J$3)&gt;0,0,1),0)))</f>
        <v>0</v>
      </c>
      <c r="Z449" s="50">
        <f t="shared" si="38"/>
        <v>0</v>
      </c>
      <c r="AA449" s="44">
        <f t="shared" si="39"/>
        <v>0</v>
      </c>
      <c r="AB449" s="44">
        <f t="shared" si="40"/>
        <v>0</v>
      </c>
      <c r="AC449" s="26"/>
      <c r="AD449" s="26"/>
      <c r="AE449" s="26"/>
      <c r="AF449" s="26"/>
      <c r="AG449" s="26"/>
      <c r="AH449" s="26"/>
      <c r="AI449" s="26"/>
      <c r="AJ449" s="26"/>
      <c r="AK449" s="26"/>
      <c r="AL449" s="26"/>
      <c r="AM449" s="26"/>
      <c r="AN449" s="26"/>
      <c r="AO449" s="26"/>
      <c r="AP449" s="26"/>
    </row>
    <row r="450" spans="1:42" s="8" customFormat="1" x14ac:dyDescent="0.35">
      <c r="A450" s="44"/>
      <c r="B450" s="28"/>
      <c r="C450" s="155" t="str">
        <f>IF(F450=0,"",MAX($C$16:C449)+1)</f>
        <v/>
      </c>
      <c r="D450" s="46"/>
      <c r="E450" s="184"/>
      <c r="F450" s="185"/>
      <c r="G450" s="186"/>
      <c r="H450" s="185"/>
      <c r="I450" s="185"/>
      <c r="J450" s="185"/>
      <c r="K450" s="187" t="s">
        <v>369</v>
      </c>
      <c r="L450" s="185"/>
      <c r="M450" s="185"/>
      <c r="N450" s="167"/>
      <c r="O450" s="21"/>
      <c r="Q450" s="57" t="str">
        <f t="shared" ca="1" si="41"/>
        <v/>
      </c>
      <c r="S450" s="50" t="str">
        <f t="shared" si="42"/>
        <v>N</v>
      </c>
      <c r="T450" s="50">
        <f t="shared" ca="1" si="43"/>
        <v>0</v>
      </c>
      <c r="U450" s="50">
        <f>IF(C450="",0,IF(OR(D450=0,E450=0,F450=0,G450=0,H450=0,I450=0,K450=0,K450="",L450=0,M450=0,AND(OR(L450=Lists!$K$3,L450=Lists!$K$4),J450=0),AND(L450=Lists!$K$4,OR(M450=Lists!$M$5,M450=Lists!$M$6,M450=Lists!$M$7,M450=Lists!$M$8,M450=Lists!$M$10),N450=0)),1,0))</f>
        <v>0</v>
      </c>
      <c r="V450" s="50">
        <f>IF(AND(OR(M450=Lists!$M$9,L450&lt;&gt;Lists!$K$4),N450&lt;&gt;""),1,0)</f>
        <v>0</v>
      </c>
      <c r="W450" s="50">
        <f>IF(E450=0,0,IF(COUNTIF(Lists!$B$3:$B$203,E450)&gt;0,0,1))</f>
        <v>0</v>
      </c>
      <c r="X450" s="50">
        <f>IF(M450=Lists!$L$6,IF(COUNTIFS('Section 3'!$D$16:$D$25,F450,'Section 3'!$G$16:$G$25,M450)&gt;0,0,1),0)</f>
        <v>0</v>
      </c>
      <c r="Y450" s="50">
        <f>IF(M450=Lists!$L$8,IF(COUNTIFS('Section 3'!$D$16:$D$25,F450,'Section 3'!$G$16:$G$25,Lists!$J$5)&gt;0,0,1),IF(M450=Lists!$L$10,IF(COUNTIFS('Section 3'!$D$16:$D$25,F450,'Section 3'!$G$16:$G$25,Lists!$J$6)&gt;0,0,1),IF(M450=Lists!$L$5,IF(COUNTIFS('Section 3'!$D$16:$D$25,F450,'Section 3'!$G$16:$G$25,Lists!$J$3)&gt;0,0,1),0)))</f>
        <v>0</v>
      </c>
      <c r="Z450" s="50">
        <f t="shared" si="38"/>
        <v>0</v>
      </c>
      <c r="AA450" s="44">
        <f t="shared" si="39"/>
        <v>0</v>
      </c>
      <c r="AB450" s="44">
        <f t="shared" si="40"/>
        <v>0</v>
      </c>
      <c r="AC450" s="26"/>
      <c r="AD450" s="26"/>
      <c r="AE450" s="26"/>
      <c r="AF450" s="26"/>
      <c r="AG450" s="26"/>
      <c r="AH450" s="26"/>
      <c r="AI450" s="26"/>
      <c r="AJ450" s="26"/>
      <c r="AK450" s="26"/>
      <c r="AL450" s="26"/>
      <c r="AM450" s="26"/>
      <c r="AN450" s="26"/>
      <c r="AO450" s="26"/>
      <c r="AP450" s="26"/>
    </row>
    <row r="451" spans="1:42" s="8" customFormat="1" x14ac:dyDescent="0.35">
      <c r="A451" s="44"/>
      <c r="B451" s="28"/>
      <c r="C451" s="155" t="str">
        <f>IF(F451=0,"",MAX($C$16:C450)+1)</f>
        <v/>
      </c>
      <c r="D451" s="46"/>
      <c r="E451" s="184"/>
      <c r="F451" s="185"/>
      <c r="G451" s="186"/>
      <c r="H451" s="185"/>
      <c r="I451" s="185"/>
      <c r="J451" s="185"/>
      <c r="K451" s="187" t="s">
        <v>369</v>
      </c>
      <c r="L451" s="185"/>
      <c r="M451" s="185"/>
      <c r="N451" s="167"/>
      <c r="O451" s="21"/>
      <c r="Q451" s="57" t="str">
        <f t="shared" ca="1" si="41"/>
        <v/>
      </c>
      <c r="S451" s="50" t="str">
        <f t="shared" si="42"/>
        <v>N</v>
      </c>
      <c r="T451" s="50">
        <f t="shared" ca="1" si="43"/>
        <v>0</v>
      </c>
      <c r="U451" s="50">
        <f>IF(C451="",0,IF(OR(D451=0,E451=0,F451=0,G451=0,H451=0,I451=0,K451=0,K451="",L451=0,M451=0,AND(OR(L451=Lists!$K$3,L451=Lists!$K$4),J451=0),AND(L451=Lists!$K$4,OR(M451=Lists!$M$5,M451=Lists!$M$6,M451=Lists!$M$7,M451=Lists!$M$8,M451=Lists!$M$10),N451=0)),1,0))</f>
        <v>0</v>
      </c>
      <c r="V451" s="50">
        <f>IF(AND(OR(M451=Lists!$M$9,L451&lt;&gt;Lists!$K$4),N451&lt;&gt;""),1,0)</f>
        <v>0</v>
      </c>
      <c r="W451" s="50">
        <f>IF(E451=0,0,IF(COUNTIF(Lists!$B$3:$B$203,E451)&gt;0,0,1))</f>
        <v>0</v>
      </c>
      <c r="X451" s="50">
        <f>IF(M451=Lists!$L$6,IF(COUNTIFS('Section 3'!$D$16:$D$25,F451,'Section 3'!$G$16:$G$25,M451)&gt;0,0,1),0)</f>
        <v>0</v>
      </c>
      <c r="Y451" s="50">
        <f>IF(M451=Lists!$L$8,IF(COUNTIFS('Section 3'!$D$16:$D$25,F451,'Section 3'!$G$16:$G$25,Lists!$J$5)&gt;0,0,1),IF(M451=Lists!$L$10,IF(COUNTIFS('Section 3'!$D$16:$D$25,F451,'Section 3'!$G$16:$G$25,Lists!$J$6)&gt;0,0,1),IF(M451=Lists!$L$5,IF(COUNTIFS('Section 3'!$D$16:$D$25,F451,'Section 3'!$G$16:$G$25,Lists!$J$3)&gt;0,0,1),0)))</f>
        <v>0</v>
      </c>
      <c r="Z451" s="50">
        <f t="shared" si="38"/>
        <v>0</v>
      </c>
      <c r="AA451" s="44">
        <f t="shared" si="39"/>
        <v>0</v>
      </c>
      <c r="AB451" s="44">
        <f t="shared" si="40"/>
        <v>0</v>
      </c>
      <c r="AC451" s="26"/>
      <c r="AD451" s="26"/>
      <c r="AE451" s="26"/>
      <c r="AF451" s="26"/>
      <c r="AG451" s="26"/>
      <c r="AH451" s="26"/>
      <c r="AI451" s="26"/>
      <c r="AJ451" s="26"/>
      <c r="AK451" s="26"/>
      <c r="AL451" s="26"/>
      <c r="AM451" s="26"/>
      <c r="AN451" s="26"/>
      <c r="AO451" s="26"/>
      <c r="AP451" s="26"/>
    </row>
    <row r="452" spans="1:42" s="8" customFormat="1" x14ac:dyDescent="0.35">
      <c r="A452" s="44"/>
      <c r="B452" s="28"/>
      <c r="C452" s="155" t="str">
        <f>IF(F452=0,"",MAX($C$16:C451)+1)</f>
        <v/>
      </c>
      <c r="D452" s="46"/>
      <c r="E452" s="184"/>
      <c r="F452" s="185"/>
      <c r="G452" s="186"/>
      <c r="H452" s="185"/>
      <c r="I452" s="185"/>
      <c r="J452" s="185"/>
      <c r="K452" s="187" t="s">
        <v>369</v>
      </c>
      <c r="L452" s="185"/>
      <c r="M452" s="185"/>
      <c r="N452" s="167"/>
      <c r="O452" s="21"/>
      <c r="Q452" s="57" t="str">
        <f t="shared" ca="1" si="41"/>
        <v/>
      </c>
      <c r="S452" s="50" t="str">
        <f t="shared" si="42"/>
        <v>N</v>
      </c>
      <c r="T452" s="50">
        <f t="shared" ca="1" si="43"/>
        <v>0</v>
      </c>
      <c r="U452" s="50">
        <f>IF(C452="",0,IF(OR(D452=0,E452=0,F452=0,G452=0,H452=0,I452=0,K452=0,K452="",L452=0,M452=0,AND(OR(L452=Lists!$K$3,L452=Lists!$K$4),J452=0),AND(L452=Lists!$K$4,OR(M452=Lists!$M$5,M452=Lists!$M$6,M452=Lists!$M$7,M452=Lists!$M$8,M452=Lists!$M$10),N452=0)),1,0))</f>
        <v>0</v>
      </c>
      <c r="V452" s="50">
        <f>IF(AND(OR(M452=Lists!$M$9,L452&lt;&gt;Lists!$K$4),N452&lt;&gt;""),1,0)</f>
        <v>0</v>
      </c>
      <c r="W452" s="50">
        <f>IF(E452=0,0,IF(COUNTIF(Lists!$B$3:$B$203,E452)&gt;0,0,1))</f>
        <v>0</v>
      </c>
      <c r="X452" s="50">
        <f>IF(M452=Lists!$L$6,IF(COUNTIFS('Section 3'!$D$16:$D$25,F452,'Section 3'!$G$16:$G$25,M452)&gt;0,0,1),0)</f>
        <v>0</v>
      </c>
      <c r="Y452" s="50">
        <f>IF(M452=Lists!$L$8,IF(COUNTIFS('Section 3'!$D$16:$D$25,F452,'Section 3'!$G$16:$G$25,Lists!$J$5)&gt;0,0,1),IF(M452=Lists!$L$10,IF(COUNTIFS('Section 3'!$D$16:$D$25,F452,'Section 3'!$G$16:$G$25,Lists!$J$6)&gt;0,0,1),IF(M452=Lists!$L$5,IF(COUNTIFS('Section 3'!$D$16:$D$25,F452,'Section 3'!$G$16:$G$25,Lists!$J$3)&gt;0,0,1),0)))</f>
        <v>0</v>
      </c>
      <c r="Z452" s="50">
        <f t="shared" si="38"/>
        <v>0</v>
      </c>
      <c r="AA452" s="44">
        <f t="shared" si="39"/>
        <v>0</v>
      </c>
      <c r="AB452" s="44">
        <f t="shared" si="40"/>
        <v>0</v>
      </c>
      <c r="AC452" s="26"/>
      <c r="AD452" s="26"/>
      <c r="AE452" s="26"/>
      <c r="AF452" s="26"/>
      <c r="AG452" s="26"/>
      <c r="AH452" s="26"/>
      <c r="AI452" s="26"/>
      <c r="AJ452" s="26"/>
      <c r="AK452" s="26"/>
      <c r="AL452" s="26"/>
      <c r="AM452" s="26"/>
      <c r="AN452" s="26"/>
      <c r="AO452" s="26"/>
      <c r="AP452" s="26"/>
    </row>
    <row r="453" spans="1:42" s="8" customFormat="1" x14ac:dyDescent="0.35">
      <c r="A453" s="44"/>
      <c r="B453" s="28"/>
      <c r="C453" s="155" t="str">
        <f>IF(F453=0,"",MAX($C$16:C452)+1)</f>
        <v/>
      </c>
      <c r="D453" s="46"/>
      <c r="E453" s="184"/>
      <c r="F453" s="185"/>
      <c r="G453" s="186"/>
      <c r="H453" s="185"/>
      <c r="I453" s="185"/>
      <c r="J453" s="185"/>
      <c r="K453" s="187" t="s">
        <v>369</v>
      </c>
      <c r="L453" s="185"/>
      <c r="M453" s="185"/>
      <c r="N453" s="167"/>
      <c r="O453" s="21"/>
      <c r="Q453" s="57" t="str">
        <f t="shared" ca="1" si="41"/>
        <v/>
      </c>
      <c r="S453" s="50" t="str">
        <f t="shared" si="42"/>
        <v>N</v>
      </c>
      <c r="T453" s="50">
        <f t="shared" ca="1" si="43"/>
        <v>0</v>
      </c>
      <c r="U453" s="50">
        <f>IF(C453="",0,IF(OR(D453=0,E453=0,F453=0,G453=0,H453=0,I453=0,K453=0,K453="",L453=0,M453=0,AND(OR(L453=Lists!$K$3,L453=Lists!$K$4),J453=0),AND(L453=Lists!$K$4,OR(M453=Lists!$M$5,M453=Lists!$M$6,M453=Lists!$M$7,M453=Lists!$M$8,M453=Lists!$M$10),N453=0)),1,0))</f>
        <v>0</v>
      </c>
      <c r="V453" s="50">
        <f>IF(AND(OR(M453=Lists!$M$9,L453&lt;&gt;Lists!$K$4),N453&lt;&gt;""),1,0)</f>
        <v>0</v>
      </c>
      <c r="W453" s="50">
        <f>IF(E453=0,0,IF(COUNTIF(Lists!$B$3:$B$203,E453)&gt;0,0,1))</f>
        <v>0</v>
      </c>
      <c r="X453" s="50">
        <f>IF(M453=Lists!$L$6,IF(COUNTIFS('Section 3'!$D$16:$D$25,F453,'Section 3'!$G$16:$G$25,M453)&gt;0,0,1),0)</f>
        <v>0</v>
      </c>
      <c r="Y453" s="50">
        <f>IF(M453=Lists!$L$8,IF(COUNTIFS('Section 3'!$D$16:$D$25,F453,'Section 3'!$G$16:$G$25,Lists!$J$5)&gt;0,0,1),IF(M453=Lists!$L$10,IF(COUNTIFS('Section 3'!$D$16:$D$25,F453,'Section 3'!$G$16:$G$25,Lists!$J$6)&gt;0,0,1),IF(M453=Lists!$L$5,IF(COUNTIFS('Section 3'!$D$16:$D$25,F453,'Section 3'!$G$16:$G$25,Lists!$J$3)&gt;0,0,1),0)))</f>
        <v>0</v>
      </c>
      <c r="Z453" s="50">
        <f t="shared" si="38"/>
        <v>0</v>
      </c>
      <c r="AA453" s="44">
        <f t="shared" si="39"/>
        <v>0</v>
      </c>
      <c r="AB453" s="44">
        <f t="shared" si="40"/>
        <v>0</v>
      </c>
      <c r="AC453" s="26"/>
      <c r="AD453" s="26"/>
      <c r="AE453" s="26"/>
      <c r="AF453" s="26"/>
      <c r="AG453" s="26"/>
      <c r="AH453" s="26"/>
      <c r="AI453" s="26"/>
      <c r="AJ453" s="26"/>
      <c r="AK453" s="26"/>
      <c r="AL453" s="26"/>
      <c r="AM453" s="26"/>
      <c r="AN453" s="26"/>
      <c r="AO453" s="26"/>
      <c r="AP453" s="26"/>
    </row>
    <row r="454" spans="1:42" s="8" customFormat="1" x14ac:dyDescent="0.35">
      <c r="A454" s="44"/>
      <c r="B454" s="28"/>
      <c r="C454" s="155" t="str">
        <f>IF(F454=0,"",MAX($C$16:C453)+1)</f>
        <v/>
      </c>
      <c r="D454" s="46"/>
      <c r="E454" s="184"/>
      <c r="F454" s="185"/>
      <c r="G454" s="186"/>
      <c r="H454" s="185"/>
      <c r="I454" s="185"/>
      <c r="J454" s="185"/>
      <c r="K454" s="187" t="s">
        <v>369</v>
      </c>
      <c r="L454" s="185"/>
      <c r="M454" s="185"/>
      <c r="N454" s="167"/>
      <c r="O454" s="21"/>
      <c r="Q454" s="57" t="str">
        <f t="shared" ca="1" si="41"/>
        <v/>
      </c>
      <c r="S454" s="50" t="str">
        <f t="shared" si="42"/>
        <v>N</v>
      </c>
      <c r="T454" s="50">
        <f t="shared" ca="1" si="43"/>
        <v>0</v>
      </c>
      <c r="U454" s="50">
        <f>IF(C454="",0,IF(OR(D454=0,E454=0,F454=0,G454=0,H454=0,I454=0,K454=0,K454="",L454=0,M454=0,AND(OR(L454=Lists!$K$3,L454=Lists!$K$4),J454=0),AND(L454=Lists!$K$4,OR(M454=Lists!$M$5,M454=Lists!$M$6,M454=Lists!$M$7,M454=Lists!$M$8,M454=Lists!$M$10),N454=0)),1,0))</f>
        <v>0</v>
      </c>
      <c r="V454" s="50">
        <f>IF(AND(OR(M454=Lists!$M$9,L454&lt;&gt;Lists!$K$4),N454&lt;&gt;""),1,0)</f>
        <v>0</v>
      </c>
      <c r="W454" s="50">
        <f>IF(E454=0,0,IF(COUNTIF(Lists!$B$3:$B$203,E454)&gt;0,0,1))</f>
        <v>0</v>
      </c>
      <c r="X454" s="50">
        <f>IF(M454=Lists!$L$6,IF(COUNTIFS('Section 3'!$D$16:$D$25,F454,'Section 3'!$G$16:$G$25,M454)&gt;0,0,1),0)</f>
        <v>0</v>
      </c>
      <c r="Y454" s="50">
        <f>IF(M454=Lists!$L$8,IF(COUNTIFS('Section 3'!$D$16:$D$25,F454,'Section 3'!$G$16:$G$25,Lists!$J$5)&gt;0,0,1),IF(M454=Lists!$L$10,IF(COUNTIFS('Section 3'!$D$16:$D$25,F454,'Section 3'!$G$16:$G$25,Lists!$J$6)&gt;0,0,1),IF(M454=Lists!$L$5,IF(COUNTIFS('Section 3'!$D$16:$D$25,F454,'Section 3'!$G$16:$G$25,Lists!$J$3)&gt;0,0,1),0)))</f>
        <v>0</v>
      </c>
      <c r="Z454" s="50">
        <f t="shared" si="38"/>
        <v>0</v>
      </c>
      <c r="AA454" s="44">
        <f t="shared" si="39"/>
        <v>0</v>
      </c>
      <c r="AB454" s="44">
        <f t="shared" si="40"/>
        <v>0</v>
      </c>
      <c r="AC454" s="26"/>
      <c r="AD454" s="26"/>
      <c r="AE454" s="26"/>
      <c r="AF454" s="26"/>
      <c r="AG454" s="26"/>
      <c r="AH454" s="26"/>
      <c r="AI454" s="26"/>
      <c r="AJ454" s="26"/>
      <c r="AK454" s="26"/>
      <c r="AL454" s="26"/>
      <c r="AM454" s="26"/>
      <c r="AN454" s="26"/>
      <c r="AO454" s="26"/>
      <c r="AP454" s="26"/>
    </row>
    <row r="455" spans="1:42" s="8" customFormat="1" x14ac:dyDescent="0.35">
      <c r="A455" s="44"/>
      <c r="B455" s="28"/>
      <c r="C455" s="155" t="str">
        <f>IF(F455=0,"",MAX($C$16:C454)+1)</f>
        <v/>
      </c>
      <c r="D455" s="46"/>
      <c r="E455" s="184"/>
      <c r="F455" s="185"/>
      <c r="G455" s="186"/>
      <c r="H455" s="185"/>
      <c r="I455" s="185"/>
      <c r="J455" s="185"/>
      <c r="K455" s="187" t="s">
        <v>369</v>
      </c>
      <c r="L455" s="185"/>
      <c r="M455" s="185"/>
      <c r="N455" s="167"/>
      <c r="O455" s="21"/>
      <c r="Q455" s="57" t="str">
        <f t="shared" ca="1" si="41"/>
        <v/>
      </c>
      <c r="S455" s="50" t="str">
        <f t="shared" si="42"/>
        <v>N</v>
      </c>
      <c r="T455" s="50">
        <f t="shared" ca="1" si="43"/>
        <v>0</v>
      </c>
      <c r="U455" s="50">
        <f>IF(C455="",0,IF(OR(D455=0,E455=0,F455=0,G455=0,H455=0,I455=0,K455=0,K455="",L455=0,M455=0,AND(OR(L455=Lists!$K$3,L455=Lists!$K$4),J455=0),AND(L455=Lists!$K$4,OR(M455=Lists!$M$5,M455=Lists!$M$6,M455=Lists!$M$7,M455=Lists!$M$8,M455=Lists!$M$10),N455=0)),1,0))</f>
        <v>0</v>
      </c>
      <c r="V455" s="50">
        <f>IF(AND(OR(M455=Lists!$M$9,L455&lt;&gt;Lists!$K$4),N455&lt;&gt;""),1,0)</f>
        <v>0</v>
      </c>
      <c r="W455" s="50">
        <f>IF(E455=0,0,IF(COUNTIF(Lists!$B$3:$B$203,E455)&gt;0,0,1))</f>
        <v>0</v>
      </c>
      <c r="X455" s="50">
        <f>IF(M455=Lists!$L$6,IF(COUNTIFS('Section 3'!$D$16:$D$25,F455,'Section 3'!$G$16:$G$25,M455)&gt;0,0,1),0)</f>
        <v>0</v>
      </c>
      <c r="Y455" s="50">
        <f>IF(M455=Lists!$L$8,IF(COUNTIFS('Section 3'!$D$16:$D$25,F455,'Section 3'!$G$16:$G$25,Lists!$J$5)&gt;0,0,1),IF(M455=Lists!$L$10,IF(COUNTIFS('Section 3'!$D$16:$D$25,F455,'Section 3'!$G$16:$G$25,Lists!$J$6)&gt;0,0,1),IF(M455=Lists!$L$5,IF(COUNTIFS('Section 3'!$D$16:$D$25,F455,'Section 3'!$G$16:$G$25,Lists!$J$3)&gt;0,0,1),0)))</f>
        <v>0</v>
      </c>
      <c r="Z455" s="50">
        <f t="shared" si="38"/>
        <v>0</v>
      </c>
      <c r="AA455" s="44">
        <f t="shared" si="39"/>
        <v>0</v>
      </c>
      <c r="AB455" s="44">
        <f t="shared" si="40"/>
        <v>0</v>
      </c>
      <c r="AC455" s="26"/>
      <c r="AD455" s="26"/>
      <c r="AE455" s="26"/>
      <c r="AF455" s="26"/>
      <c r="AG455" s="26"/>
      <c r="AH455" s="26"/>
      <c r="AI455" s="26"/>
      <c r="AJ455" s="26"/>
      <c r="AK455" s="26"/>
      <c r="AL455" s="26"/>
      <c r="AM455" s="26"/>
      <c r="AN455" s="26"/>
      <c r="AO455" s="26"/>
      <c r="AP455" s="26"/>
    </row>
    <row r="456" spans="1:42" s="8" customFormat="1" x14ac:dyDescent="0.35">
      <c r="A456" s="44"/>
      <c r="B456" s="28"/>
      <c r="C456" s="155" t="str">
        <f>IF(F456=0,"",MAX($C$16:C455)+1)</f>
        <v/>
      </c>
      <c r="D456" s="46"/>
      <c r="E456" s="184"/>
      <c r="F456" s="185"/>
      <c r="G456" s="186"/>
      <c r="H456" s="185"/>
      <c r="I456" s="185"/>
      <c r="J456" s="185"/>
      <c r="K456" s="187" t="s">
        <v>369</v>
      </c>
      <c r="L456" s="185"/>
      <c r="M456" s="185"/>
      <c r="N456" s="167"/>
      <c r="O456" s="21"/>
      <c r="Q456" s="57" t="str">
        <f t="shared" ca="1" si="41"/>
        <v/>
      </c>
      <c r="S456" s="50" t="str">
        <f t="shared" si="42"/>
        <v>N</v>
      </c>
      <c r="T456" s="50">
        <f t="shared" ca="1" si="43"/>
        <v>0</v>
      </c>
      <c r="U456" s="50">
        <f>IF(C456="",0,IF(OR(D456=0,E456=0,F456=0,G456=0,H456=0,I456=0,K456=0,K456="",L456=0,M456=0,AND(OR(L456=Lists!$K$3,L456=Lists!$K$4),J456=0),AND(L456=Lists!$K$4,OR(M456=Lists!$M$5,M456=Lists!$M$6,M456=Lists!$M$7,M456=Lists!$M$8,M456=Lists!$M$10),N456=0)),1,0))</f>
        <v>0</v>
      </c>
      <c r="V456" s="50">
        <f>IF(AND(OR(M456=Lists!$M$9,L456&lt;&gt;Lists!$K$4),N456&lt;&gt;""),1,0)</f>
        <v>0</v>
      </c>
      <c r="W456" s="50">
        <f>IF(E456=0,0,IF(COUNTIF(Lists!$B$3:$B$203,E456)&gt;0,0,1))</f>
        <v>0</v>
      </c>
      <c r="X456" s="50">
        <f>IF(M456=Lists!$L$6,IF(COUNTIFS('Section 3'!$D$16:$D$25,F456,'Section 3'!$G$16:$G$25,M456)&gt;0,0,1),0)</f>
        <v>0</v>
      </c>
      <c r="Y456" s="50">
        <f>IF(M456=Lists!$L$8,IF(COUNTIFS('Section 3'!$D$16:$D$25,F456,'Section 3'!$G$16:$G$25,Lists!$J$5)&gt;0,0,1),IF(M456=Lists!$L$10,IF(COUNTIFS('Section 3'!$D$16:$D$25,F456,'Section 3'!$G$16:$G$25,Lists!$J$6)&gt;0,0,1),IF(M456=Lists!$L$5,IF(COUNTIFS('Section 3'!$D$16:$D$25,F456,'Section 3'!$G$16:$G$25,Lists!$J$3)&gt;0,0,1),0)))</f>
        <v>0</v>
      </c>
      <c r="Z456" s="50">
        <f t="shared" si="38"/>
        <v>0</v>
      </c>
      <c r="AA456" s="44">
        <f t="shared" si="39"/>
        <v>0</v>
      </c>
      <c r="AB456" s="44">
        <f t="shared" si="40"/>
        <v>0</v>
      </c>
      <c r="AC456" s="26"/>
      <c r="AD456" s="26"/>
      <c r="AE456" s="26"/>
      <c r="AF456" s="26"/>
      <c r="AG456" s="26"/>
      <c r="AH456" s="26"/>
      <c r="AI456" s="26"/>
      <c r="AJ456" s="26"/>
      <c r="AK456" s="26"/>
      <c r="AL456" s="26"/>
      <c r="AM456" s="26"/>
      <c r="AN456" s="26"/>
      <c r="AO456" s="26"/>
      <c r="AP456" s="26"/>
    </row>
    <row r="457" spans="1:42" s="8" customFormat="1" x14ac:dyDescent="0.35">
      <c r="A457" s="44"/>
      <c r="B457" s="28"/>
      <c r="C457" s="155" t="str">
        <f>IF(F457=0,"",MAX($C$16:C456)+1)</f>
        <v/>
      </c>
      <c r="D457" s="46"/>
      <c r="E457" s="184"/>
      <c r="F457" s="185"/>
      <c r="G457" s="186"/>
      <c r="H457" s="185"/>
      <c r="I457" s="185"/>
      <c r="J457" s="185"/>
      <c r="K457" s="187" t="s">
        <v>369</v>
      </c>
      <c r="L457" s="185"/>
      <c r="M457" s="185"/>
      <c r="N457" s="167"/>
      <c r="O457" s="21"/>
      <c r="Q457" s="57" t="str">
        <f t="shared" ca="1" si="41"/>
        <v/>
      </c>
      <c r="S457" s="50" t="str">
        <f t="shared" si="42"/>
        <v>N</v>
      </c>
      <c r="T457" s="50">
        <f t="shared" ca="1" si="43"/>
        <v>0</v>
      </c>
      <c r="U457" s="50">
        <f>IF(C457="",0,IF(OR(D457=0,E457=0,F457=0,G457=0,H457=0,I457=0,K457=0,K457="",L457=0,M457=0,AND(OR(L457=Lists!$K$3,L457=Lists!$K$4),J457=0),AND(L457=Lists!$K$4,OR(M457=Lists!$M$5,M457=Lists!$M$6,M457=Lists!$M$7,M457=Lists!$M$8,M457=Lists!$M$10),N457=0)),1,0))</f>
        <v>0</v>
      </c>
      <c r="V457" s="50">
        <f>IF(AND(OR(M457=Lists!$M$9,L457&lt;&gt;Lists!$K$4),N457&lt;&gt;""),1,0)</f>
        <v>0</v>
      </c>
      <c r="W457" s="50">
        <f>IF(E457=0,0,IF(COUNTIF(Lists!$B$3:$B$203,E457)&gt;0,0,1))</f>
        <v>0</v>
      </c>
      <c r="X457" s="50">
        <f>IF(M457=Lists!$L$6,IF(COUNTIFS('Section 3'!$D$16:$D$25,F457,'Section 3'!$G$16:$G$25,M457)&gt;0,0,1),0)</f>
        <v>0</v>
      </c>
      <c r="Y457" s="50">
        <f>IF(M457=Lists!$L$8,IF(COUNTIFS('Section 3'!$D$16:$D$25,F457,'Section 3'!$G$16:$G$25,Lists!$J$5)&gt;0,0,1),IF(M457=Lists!$L$10,IF(COUNTIFS('Section 3'!$D$16:$D$25,F457,'Section 3'!$G$16:$G$25,Lists!$J$6)&gt;0,0,1),IF(M457=Lists!$L$5,IF(COUNTIFS('Section 3'!$D$16:$D$25,F457,'Section 3'!$G$16:$G$25,Lists!$J$3)&gt;0,0,1),0)))</f>
        <v>0</v>
      </c>
      <c r="Z457" s="50">
        <f t="shared" si="38"/>
        <v>0</v>
      </c>
      <c r="AA457" s="44">
        <f t="shared" si="39"/>
        <v>0</v>
      </c>
      <c r="AB457" s="44">
        <f t="shared" si="40"/>
        <v>0</v>
      </c>
      <c r="AC457" s="26"/>
      <c r="AD457" s="26"/>
      <c r="AE457" s="26"/>
      <c r="AF457" s="26"/>
      <c r="AG457" s="26"/>
      <c r="AH457" s="26"/>
      <c r="AI457" s="26"/>
      <c r="AJ457" s="26"/>
      <c r="AK457" s="26"/>
      <c r="AL457" s="26"/>
      <c r="AM457" s="26"/>
      <c r="AN457" s="26"/>
      <c r="AO457" s="26"/>
      <c r="AP457" s="26"/>
    </row>
    <row r="458" spans="1:42" s="8" customFormat="1" x14ac:dyDescent="0.35">
      <c r="A458" s="44"/>
      <c r="B458" s="28"/>
      <c r="C458" s="155" t="str">
        <f>IF(F458=0,"",MAX($C$16:C457)+1)</f>
        <v/>
      </c>
      <c r="D458" s="46"/>
      <c r="E458" s="184"/>
      <c r="F458" s="185"/>
      <c r="G458" s="186"/>
      <c r="H458" s="185"/>
      <c r="I458" s="185"/>
      <c r="J458" s="185"/>
      <c r="K458" s="187" t="s">
        <v>369</v>
      </c>
      <c r="L458" s="185"/>
      <c r="M458" s="185"/>
      <c r="N458" s="167"/>
      <c r="O458" s="21"/>
      <c r="Q458" s="57" t="str">
        <f t="shared" ca="1" si="41"/>
        <v/>
      </c>
      <c r="S458" s="50" t="str">
        <f t="shared" si="42"/>
        <v>N</v>
      </c>
      <c r="T458" s="50">
        <f t="shared" ca="1" si="43"/>
        <v>0</v>
      </c>
      <c r="U458" s="50">
        <f>IF(C458="",0,IF(OR(D458=0,E458=0,F458=0,G458=0,H458=0,I458=0,K458=0,K458="",L458=0,M458=0,AND(OR(L458=Lists!$K$3,L458=Lists!$K$4),J458=0),AND(L458=Lists!$K$4,OR(M458=Lists!$M$5,M458=Lists!$M$6,M458=Lists!$M$7,M458=Lists!$M$8,M458=Lists!$M$10),N458=0)),1,0))</f>
        <v>0</v>
      </c>
      <c r="V458" s="50">
        <f>IF(AND(OR(M458=Lists!$M$9,L458&lt;&gt;Lists!$K$4),N458&lt;&gt;""),1,0)</f>
        <v>0</v>
      </c>
      <c r="W458" s="50">
        <f>IF(E458=0,0,IF(COUNTIF(Lists!$B$3:$B$203,E458)&gt;0,0,1))</f>
        <v>0</v>
      </c>
      <c r="X458" s="50">
        <f>IF(M458=Lists!$L$6,IF(COUNTIFS('Section 3'!$D$16:$D$25,F458,'Section 3'!$G$16:$G$25,M458)&gt;0,0,1),0)</f>
        <v>0</v>
      </c>
      <c r="Y458" s="50">
        <f>IF(M458=Lists!$L$8,IF(COUNTIFS('Section 3'!$D$16:$D$25,F458,'Section 3'!$G$16:$G$25,Lists!$J$5)&gt;0,0,1),IF(M458=Lists!$L$10,IF(COUNTIFS('Section 3'!$D$16:$D$25,F458,'Section 3'!$G$16:$G$25,Lists!$J$6)&gt;0,0,1),IF(M458=Lists!$L$5,IF(COUNTIFS('Section 3'!$D$16:$D$25,F458,'Section 3'!$G$16:$G$25,Lists!$J$3)&gt;0,0,1),0)))</f>
        <v>0</v>
      </c>
      <c r="Z458" s="50">
        <f t="shared" si="38"/>
        <v>0</v>
      </c>
      <c r="AA458" s="44">
        <f t="shared" si="39"/>
        <v>0</v>
      </c>
      <c r="AB458" s="44">
        <f t="shared" si="40"/>
        <v>0</v>
      </c>
      <c r="AC458" s="26"/>
      <c r="AD458" s="26"/>
      <c r="AE458" s="26"/>
      <c r="AF458" s="26"/>
      <c r="AG458" s="26"/>
      <c r="AH458" s="26"/>
      <c r="AI458" s="26"/>
      <c r="AJ458" s="26"/>
      <c r="AK458" s="26"/>
      <c r="AL458" s="26"/>
      <c r="AM458" s="26"/>
      <c r="AN458" s="26"/>
      <c r="AO458" s="26"/>
      <c r="AP458" s="26"/>
    </row>
    <row r="459" spans="1:42" s="8" customFormat="1" x14ac:dyDescent="0.35">
      <c r="A459" s="44"/>
      <c r="B459" s="28"/>
      <c r="C459" s="155" t="str">
        <f>IF(F459=0,"",MAX($C$16:C458)+1)</f>
        <v/>
      </c>
      <c r="D459" s="46"/>
      <c r="E459" s="184"/>
      <c r="F459" s="185"/>
      <c r="G459" s="186"/>
      <c r="H459" s="185"/>
      <c r="I459" s="185"/>
      <c r="J459" s="185"/>
      <c r="K459" s="187" t="s">
        <v>369</v>
      </c>
      <c r="L459" s="185"/>
      <c r="M459" s="185"/>
      <c r="N459" s="167"/>
      <c r="O459" s="21"/>
      <c r="Q459" s="57" t="str">
        <f t="shared" ca="1" si="41"/>
        <v/>
      </c>
      <c r="S459" s="50" t="str">
        <f t="shared" si="42"/>
        <v>N</v>
      </c>
      <c r="T459" s="50">
        <f t="shared" ca="1" si="43"/>
        <v>0</v>
      </c>
      <c r="U459" s="50">
        <f>IF(C459="",0,IF(OR(D459=0,E459=0,F459=0,G459=0,H459=0,I459=0,K459=0,K459="",L459=0,M459=0,AND(OR(L459=Lists!$K$3,L459=Lists!$K$4),J459=0),AND(L459=Lists!$K$4,OR(M459=Lists!$M$5,M459=Lists!$M$6,M459=Lists!$M$7,M459=Lists!$M$8,M459=Lists!$M$10),N459=0)),1,0))</f>
        <v>0</v>
      </c>
      <c r="V459" s="50">
        <f>IF(AND(OR(M459=Lists!$M$9,L459&lt;&gt;Lists!$K$4),N459&lt;&gt;""),1,0)</f>
        <v>0</v>
      </c>
      <c r="W459" s="50">
        <f>IF(E459=0,0,IF(COUNTIF(Lists!$B$3:$B$203,E459)&gt;0,0,1))</f>
        <v>0</v>
      </c>
      <c r="X459" s="50">
        <f>IF(M459=Lists!$L$6,IF(COUNTIFS('Section 3'!$D$16:$D$25,F459,'Section 3'!$G$16:$G$25,M459)&gt;0,0,1),0)</f>
        <v>0</v>
      </c>
      <c r="Y459" s="50">
        <f>IF(M459=Lists!$L$8,IF(COUNTIFS('Section 3'!$D$16:$D$25,F459,'Section 3'!$G$16:$G$25,Lists!$J$5)&gt;0,0,1),IF(M459=Lists!$L$10,IF(COUNTIFS('Section 3'!$D$16:$D$25,F459,'Section 3'!$G$16:$G$25,Lists!$J$6)&gt;0,0,1),IF(M459=Lists!$L$5,IF(COUNTIFS('Section 3'!$D$16:$D$25,F459,'Section 3'!$G$16:$G$25,Lists!$J$3)&gt;0,0,1),0)))</f>
        <v>0</v>
      </c>
      <c r="Z459" s="50">
        <f t="shared" si="38"/>
        <v>0</v>
      </c>
      <c r="AA459" s="44">
        <f t="shared" si="39"/>
        <v>0</v>
      </c>
      <c r="AB459" s="44">
        <f t="shared" si="40"/>
        <v>0</v>
      </c>
      <c r="AC459" s="26"/>
      <c r="AD459" s="26"/>
      <c r="AE459" s="26"/>
      <c r="AF459" s="26"/>
      <c r="AG459" s="26"/>
      <c r="AH459" s="26"/>
      <c r="AI459" s="26"/>
      <c r="AJ459" s="26"/>
      <c r="AK459" s="26"/>
      <c r="AL459" s="26"/>
      <c r="AM459" s="26"/>
      <c r="AN459" s="26"/>
      <c r="AO459" s="26"/>
      <c r="AP459" s="26"/>
    </row>
    <row r="460" spans="1:42" s="8" customFormat="1" x14ac:dyDescent="0.35">
      <c r="A460" s="44"/>
      <c r="B460" s="28"/>
      <c r="C460" s="155" t="str">
        <f>IF(F460=0,"",MAX($C$16:C459)+1)</f>
        <v/>
      </c>
      <c r="D460" s="46"/>
      <c r="E460" s="184"/>
      <c r="F460" s="185"/>
      <c r="G460" s="186"/>
      <c r="H460" s="185"/>
      <c r="I460" s="185"/>
      <c r="J460" s="185"/>
      <c r="K460" s="187" t="s">
        <v>369</v>
      </c>
      <c r="L460" s="185"/>
      <c r="M460" s="185"/>
      <c r="N460" s="167"/>
      <c r="O460" s="21"/>
      <c r="Q460" s="57" t="str">
        <f t="shared" ca="1" si="41"/>
        <v/>
      </c>
      <c r="S460" s="50" t="str">
        <f t="shared" si="42"/>
        <v>N</v>
      </c>
      <c r="T460" s="50">
        <f t="shared" ca="1" si="43"/>
        <v>0</v>
      </c>
      <c r="U460" s="50">
        <f>IF(C460="",0,IF(OR(D460=0,E460=0,F460=0,G460=0,H460=0,I460=0,K460=0,K460="",L460=0,M460=0,AND(OR(L460=Lists!$K$3,L460=Lists!$K$4),J460=0),AND(L460=Lists!$K$4,OR(M460=Lists!$M$5,M460=Lists!$M$6,M460=Lists!$M$7,M460=Lists!$M$8,M460=Lists!$M$10),N460=0)),1,0))</f>
        <v>0</v>
      </c>
      <c r="V460" s="50">
        <f>IF(AND(OR(M460=Lists!$M$9,L460&lt;&gt;Lists!$K$4),N460&lt;&gt;""),1,0)</f>
        <v>0</v>
      </c>
      <c r="W460" s="50">
        <f>IF(E460=0,0,IF(COUNTIF(Lists!$B$3:$B$203,E460)&gt;0,0,1))</f>
        <v>0</v>
      </c>
      <c r="X460" s="50">
        <f>IF(M460=Lists!$L$6,IF(COUNTIFS('Section 3'!$D$16:$D$25,F460,'Section 3'!$G$16:$G$25,M460)&gt;0,0,1),0)</f>
        <v>0</v>
      </c>
      <c r="Y460" s="50">
        <f>IF(M460=Lists!$L$8,IF(COUNTIFS('Section 3'!$D$16:$D$25,F460,'Section 3'!$G$16:$G$25,Lists!$J$5)&gt;0,0,1),IF(M460=Lists!$L$10,IF(COUNTIFS('Section 3'!$D$16:$D$25,F460,'Section 3'!$G$16:$G$25,Lists!$J$6)&gt;0,0,1),IF(M460=Lists!$L$5,IF(COUNTIFS('Section 3'!$D$16:$D$25,F460,'Section 3'!$G$16:$G$25,Lists!$J$3)&gt;0,0,1),0)))</f>
        <v>0</v>
      </c>
      <c r="Z460" s="50">
        <f t="shared" si="38"/>
        <v>0</v>
      </c>
      <c r="AA460" s="44">
        <f t="shared" si="39"/>
        <v>0</v>
      </c>
      <c r="AB460" s="44">
        <f t="shared" si="40"/>
        <v>0</v>
      </c>
      <c r="AC460" s="26"/>
      <c r="AD460" s="26"/>
      <c r="AE460" s="26"/>
      <c r="AF460" s="26"/>
      <c r="AG460" s="26"/>
      <c r="AH460" s="26"/>
      <c r="AI460" s="26"/>
      <c r="AJ460" s="26"/>
      <c r="AK460" s="26"/>
      <c r="AL460" s="26"/>
      <c r="AM460" s="26"/>
      <c r="AN460" s="26"/>
      <c r="AO460" s="26"/>
      <c r="AP460" s="26"/>
    </row>
    <row r="461" spans="1:42" s="8" customFormat="1" x14ac:dyDescent="0.35">
      <c r="A461" s="44"/>
      <c r="B461" s="28"/>
      <c r="C461" s="155" t="str">
        <f>IF(F461=0,"",MAX($C$16:C460)+1)</f>
        <v/>
      </c>
      <c r="D461" s="46"/>
      <c r="E461" s="184"/>
      <c r="F461" s="185"/>
      <c r="G461" s="186"/>
      <c r="H461" s="185"/>
      <c r="I461" s="185"/>
      <c r="J461" s="185"/>
      <c r="K461" s="187" t="s">
        <v>369</v>
      </c>
      <c r="L461" s="185"/>
      <c r="M461" s="185"/>
      <c r="N461" s="167"/>
      <c r="O461" s="21"/>
      <c r="Q461" s="57" t="str">
        <f t="shared" ca="1" si="41"/>
        <v/>
      </c>
      <c r="S461" s="50" t="str">
        <f t="shared" si="42"/>
        <v>N</v>
      </c>
      <c r="T461" s="50">
        <f t="shared" ca="1" si="43"/>
        <v>0</v>
      </c>
      <c r="U461" s="50">
        <f>IF(C461="",0,IF(OR(D461=0,E461=0,F461=0,G461=0,H461=0,I461=0,K461=0,K461="",L461=0,M461=0,AND(OR(L461=Lists!$K$3,L461=Lists!$K$4),J461=0),AND(L461=Lists!$K$4,OR(M461=Lists!$M$5,M461=Lists!$M$6,M461=Lists!$M$7,M461=Lists!$M$8,M461=Lists!$M$10),N461=0)),1,0))</f>
        <v>0</v>
      </c>
      <c r="V461" s="50">
        <f>IF(AND(OR(M461=Lists!$M$9,L461&lt;&gt;Lists!$K$4),N461&lt;&gt;""),1,0)</f>
        <v>0</v>
      </c>
      <c r="W461" s="50">
        <f>IF(E461=0,0,IF(COUNTIF(Lists!$B$3:$B$203,E461)&gt;0,0,1))</f>
        <v>0</v>
      </c>
      <c r="X461" s="50">
        <f>IF(M461=Lists!$L$6,IF(COUNTIFS('Section 3'!$D$16:$D$25,F461,'Section 3'!$G$16:$G$25,M461)&gt;0,0,1),0)</f>
        <v>0</v>
      </c>
      <c r="Y461" s="50">
        <f>IF(M461=Lists!$L$8,IF(COUNTIFS('Section 3'!$D$16:$D$25,F461,'Section 3'!$G$16:$G$25,Lists!$J$5)&gt;0,0,1),IF(M461=Lists!$L$10,IF(COUNTIFS('Section 3'!$D$16:$D$25,F461,'Section 3'!$G$16:$G$25,Lists!$J$6)&gt;0,0,1),IF(M461=Lists!$L$5,IF(COUNTIFS('Section 3'!$D$16:$D$25,F461,'Section 3'!$G$16:$G$25,Lists!$J$3)&gt;0,0,1),0)))</f>
        <v>0</v>
      </c>
      <c r="Z461" s="50">
        <f t="shared" si="38"/>
        <v>0</v>
      </c>
      <c r="AA461" s="44">
        <f t="shared" si="39"/>
        <v>0</v>
      </c>
      <c r="AB461" s="44">
        <f t="shared" si="40"/>
        <v>0</v>
      </c>
      <c r="AC461" s="26"/>
      <c r="AD461" s="26"/>
      <c r="AE461" s="26"/>
      <c r="AF461" s="26"/>
      <c r="AG461" s="26"/>
      <c r="AH461" s="26"/>
      <c r="AI461" s="26"/>
      <c r="AJ461" s="26"/>
      <c r="AK461" s="26"/>
      <c r="AL461" s="26"/>
      <c r="AM461" s="26"/>
      <c r="AN461" s="26"/>
      <c r="AO461" s="26"/>
      <c r="AP461" s="26"/>
    </row>
    <row r="462" spans="1:42" s="8" customFormat="1" x14ac:dyDescent="0.35">
      <c r="A462" s="44"/>
      <c r="B462" s="28"/>
      <c r="C462" s="155" t="str">
        <f>IF(F462=0,"",MAX($C$16:C461)+1)</f>
        <v/>
      </c>
      <c r="D462" s="46"/>
      <c r="E462" s="184"/>
      <c r="F462" s="185"/>
      <c r="G462" s="186"/>
      <c r="H462" s="185"/>
      <c r="I462" s="185"/>
      <c r="J462" s="185"/>
      <c r="K462" s="187" t="s">
        <v>369</v>
      </c>
      <c r="L462" s="185"/>
      <c r="M462" s="185"/>
      <c r="N462" s="167"/>
      <c r="O462" s="21"/>
      <c r="Q462" s="57" t="str">
        <f t="shared" ca="1" si="41"/>
        <v/>
      </c>
      <c r="S462" s="50" t="str">
        <f t="shared" si="42"/>
        <v>N</v>
      </c>
      <c r="T462" s="50">
        <f t="shared" ca="1" si="43"/>
        <v>0</v>
      </c>
      <c r="U462" s="50">
        <f>IF(C462="",0,IF(OR(D462=0,E462=0,F462=0,G462=0,H462=0,I462=0,K462=0,K462="",L462=0,M462=0,AND(OR(L462=Lists!$K$3,L462=Lists!$K$4),J462=0),AND(L462=Lists!$K$4,OR(M462=Lists!$M$5,M462=Lists!$M$6,M462=Lists!$M$7,M462=Lists!$M$8,M462=Lists!$M$10),N462=0)),1,0))</f>
        <v>0</v>
      </c>
      <c r="V462" s="50">
        <f>IF(AND(OR(M462=Lists!$M$9,L462&lt;&gt;Lists!$K$4),N462&lt;&gt;""),1,0)</f>
        <v>0</v>
      </c>
      <c r="W462" s="50">
        <f>IF(E462=0,0,IF(COUNTIF(Lists!$B$3:$B$203,E462)&gt;0,0,1))</f>
        <v>0</v>
      </c>
      <c r="X462" s="50">
        <f>IF(M462=Lists!$L$6,IF(COUNTIFS('Section 3'!$D$16:$D$25,F462,'Section 3'!$G$16:$G$25,M462)&gt;0,0,1),0)</f>
        <v>0</v>
      </c>
      <c r="Y462" s="50">
        <f>IF(M462=Lists!$L$8,IF(COUNTIFS('Section 3'!$D$16:$D$25,F462,'Section 3'!$G$16:$G$25,Lists!$J$5)&gt;0,0,1),IF(M462=Lists!$L$10,IF(COUNTIFS('Section 3'!$D$16:$D$25,F462,'Section 3'!$G$16:$G$25,Lists!$J$6)&gt;0,0,1),IF(M462=Lists!$L$5,IF(COUNTIFS('Section 3'!$D$16:$D$25,F462,'Section 3'!$G$16:$G$25,Lists!$J$3)&gt;0,0,1),0)))</f>
        <v>0</v>
      </c>
      <c r="Z462" s="50">
        <f t="shared" si="38"/>
        <v>0</v>
      </c>
      <c r="AA462" s="44">
        <f t="shared" si="39"/>
        <v>0</v>
      </c>
      <c r="AB462" s="44">
        <f t="shared" si="40"/>
        <v>0</v>
      </c>
      <c r="AC462" s="26"/>
      <c r="AD462" s="26"/>
      <c r="AE462" s="26"/>
      <c r="AF462" s="26"/>
      <c r="AG462" s="26"/>
      <c r="AH462" s="26"/>
      <c r="AI462" s="26"/>
      <c r="AJ462" s="26"/>
      <c r="AK462" s="26"/>
      <c r="AL462" s="26"/>
      <c r="AM462" s="26"/>
      <c r="AN462" s="26"/>
      <c r="AO462" s="26"/>
      <c r="AP462" s="26"/>
    </row>
    <row r="463" spans="1:42" s="8" customFormat="1" x14ac:dyDescent="0.35">
      <c r="A463" s="44"/>
      <c r="B463" s="28"/>
      <c r="C463" s="155" t="str">
        <f>IF(F463=0,"",MAX($C$16:C462)+1)</f>
        <v/>
      </c>
      <c r="D463" s="46"/>
      <c r="E463" s="184"/>
      <c r="F463" s="185"/>
      <c r="G463" s="186"/>
      <c r="H463" s="185"/>
      <c r="I463" s="185"/>
      <c r="J463" s="185"/>
      <c r="K463" s="187" t="s">
        <v>369</v>
      </c>
      <c r="L463" s="185"/>
      <c r="M463" s="185"/>
      <c r="N463" s="167"/>
      <c r="O463" s="21"/>
      <c r="Q463" s="57" t="str">
        <f t="shared" ca="1" si="41"/>
        <v/>
      </c>
      <c r="S463" s="50" t="str">
        <f t="shared" si="42"/>
        <v>N</v>
      </c>
      <c r="T463" s="50">
        <f t="shared" ca="1" si="43"/>
        <v>0</v>
      </c>
      <c r="U463" s="50">
        <f>IF(C463="",0,IF(OR(D463=0,E463=0,F463=0,G463=0,H463=0,I463=0,K463=0,K463="",L463=0,M463=0,AND(OR(L463=Lists!$K$3,L463=Lists!$K$4),J463=0),AND(L463=Lists!$K$4,OR(M463=Lists!$M$5,M463=Lists!$M$6,M463=Lists!$M$7,M463=Lists!$M$8,M463=Lists!$M$10),N463=0)),1,0))</f>
        <v>0</v>
      </c>
      <c r="V463" s="50">
        <f>IF(AND(OR(M463=Lists!$M$9,L463&lt;&gt;Lists!$K$4),N463&lt;&gt;""),1,0)</f>
        <v>0</v>
      </c>
      <c r="W463" s="50">
        <f>IF(E463=0,0,IF(COUNTIF(Lists!$B$3:$B$203,E463)&gt;0,0,1))</f>
        <v>0</v>
      </c>
      <c r="X463" s="50">
        <f>IF(M463=Lists!$L$6,IF(COUNTIFS('Section 3'!$D$16:$D$25,F463,'Section 3'!$G$16:$G$25,M463)&gt;0,0,1),0)</f>
        <v>0</v>
      </c>
      <c r="Y463" s="50">
        <f>IF(M463=Lists!$L$8,IF(COUNTIFS('Section 3'!$D$16:$D$25,F463,'Section 3'!$G$16:$G$25,Lists!$J$5)&gt;0,0,1),IF(M463=Lists!$L$10,IF(COUNTIFS('Section 3'!$D$16:$D$25,F463,'Section 3'!$G$16:$G$25,Lists!$J$6)&gt;0,0,1),IF(M463=Lists!$L$5,IF(COUNTIFS('Section 3'!$D$16:$D$25,F463,'Section 3'!$G$16:$G$25,Lists!$J$3)&gt;0,0,1),0)))</f>
        <v>0</v>
      </c>
      <c r="Z463" s="50">
        <f t="shared" si="38"/>
        <v>0</v>
      </c>
      <c r="AA463" s="44">
        <f t="shared" si="39"/>
        <v>0</v>
      </c>
      <c r="AB463" s="44">
        <f t="shared" si="40"/>
        <v>0</v>
      </c>
      <c r="AC463" s="26"/>
      <c r="AD463" s="26"/>
      <c r="AE463" s="26"/>
      <c r="AF463" s="26"/>
      <c r="AG463" s="26"/>
      <c r="AH463" s="26"/>
      <c r="AI463" s="26"/>
      <c r="AJ463" s="26"/>
      <c r="AK463" s="26"/>
      <c r="AL463" s="26"/>
      <c r="AM463" s="26"/>
      <c r="AN463" s="26"/>
      <c r="AO463" s="26"/>
      <c r="AP463" s="26"/>
    </row>
    <row r="464" spans="1:42" s="8" customFormat="1" x14ac:dyDescent="0.35">
      <c r="A464" s="44"/>
      <c r="B464" s="28"/>
      <c r="C464" s="155" t="str">
        <f>IF(F464=0,"",MAX($C$16:C463)+1)</f>
        <v/>
      </c>
      <c r="D464" s="46"/>
      <c r="E464" s="184"/>
      <c r="F464" s="185"/>
      <c r="G464" s="186"/>
      <c r="H464" s="185"/>
      <c r="I464" s="185"/>
      <c r="J464" s="185"/>
      <c r="K464" s="187" t="s">
        <v>369</v>
      </c>
      <c r="L464" s="185"/>
      <c r="M464" s="185"/>
      <c r="N464" s="167"/>
      <c r="O464" s="21"/>
      <c r="Q464" s="57" t="str">
        <f t="shared" ca="1" si="41"/>
        <v/>
      </c>
      <c r="S464" s="50" t="str">
        <f t="shared" si="42"/>
        <v>N</v>
      </c>
      <c r="T464" s="50">
        <f t="shared" ca="1" si="43"/>
        <v>0</v>
      </c>
      <c r="U464" s="50">
        <f>IF(C464="",0,IF(OR(D464=0,E464=0,F464=0,G464=0,H464=0,I464=0,K464=0,K464="",L464=0,M464=0,AND(OR(L464=Lists!$K$3,L464=Lists!$K$4),J464=0),AND(L464=Lists!$K$4,OR(M464=Lists!$M$5,M464=Lists!$M$6,M464=Lists!$M$7,M464=Lists!$M$8,M464=Lists!$M$10),N464=0)),1,0))</f>
        <v>0</v>
      </c>
      <c r="V464" s="50">
        <f>IF(AND(OR(M464=Lists!$M$9,L464&lt;&gt;Lists!$K$4),N464&lt;&gt;""),1,0)</f>
        <v>0</v>
      </c>
      <c r="W464" s="50">
        <f>IF(E464=0,0,IF(COUNTIF(Lists!$B$3:$B$203,E464)&gt;0,0,1))</f>
        <v>0</v>
      </c>
      <c r="X464" s="50">
        <f>IF(M464=Lists!$L$6,IF(COUNTIFS('Section 3'!$D$16:$D$25,F464,'Section 3'!$G$16:$G$25,M464)&gt;0,0,1),0)</f>
        <v>0</v>
      </c>
      <c r="Y464" s="50">
        <f>IF(M464=Lists!$L$8,IF(COUNTIFS('Section 3'!$D$16:$D$25,F464,'Section 3'!$G$16:$G$25,Lists!$J$5)&gt;0,0,1),IF(M464=Lists!$L$10,IF(COUNTIFS('Section 3'!$D$16:$D$25,F464,'Section 3'!$G$16:$G$25,Lists!$J$6)&gt;0,0,1),IF(M464=Lists!$L$5,IF(COUNTIFS('Section 3'!$D$16:$D$25,F464,'Section 3'!$G$16:$G$25,Lists!$J$3)&gt;0,0,1),0)))</f>
        <v>0</v>
      </c>
      <c r="Z464" s="50">
        <f t="shared" ref="Z464:Z514" si="44">IF(F464=0,0,IF(COUNTIF(ClassIChemicals,F464)&gt;0,0,1))</f>
        <v>0</v>
      </c>
      <c r="AA464" s="44">
        <f t="shared" ref="AA464:AA514" si="45">IF(L464=0,0,IF(COUNTIF(TransactionType,L464)&gt;0,0,1))</f>
        <v>0</v>
      </c>
      <c r="AB464" s="44">
        <f t="shared" ref="AB464:AB514" si="46">IF(M464=0,0,IF(OR(COUNTIF(NewIntendedUses,M464)&gt;0,COUNTIF(UsedIntendedUses,M464)&gt;0,COUNTIF(HeelsIntendedUses,M464)&gt;0),0,1))</f>
        <v>0</v>
      </c>
      <c r="AC464" s="26"/>
      <c r="AD464" s="26"/>
      <c r="AE464" s="26"/>
      <c r="AF464" s="26"/>
      <c r="AG464" s="26"/>
      <c r="AH464" s="26"/>
      <c r="AI464" s="26"/>
      <c r="AJ464" s="26"/>
      <c r="AK464" s="26"/>
      <c r="AL464" s="26"/>
      <c r="AM464" s="26"/>
      <c r="AN464" s="26"/>
      <c r="AO464" s="26"/>
      <c r="AP464" s="26"/>
    </row>
    <row r="465" spans="1:42" s="8" customFormat="1" x14ac:dyDescent="0.35">
      <c r="A465" s="44"/>
      <c r="B465" s="28"/>
      <c r="C465" s="155" t="str">
        <f>IF(F465=0,"",MAX($C$16:C464)+1)</f>
        <v/>
      </c>
      <c r="D465" s="46"/>
      <c r="E465" s="184"/>
      <c r="F465" s="185"/>
      <c r="G465" s="186"/>
      <c r="H465" s="185"/>
      <c r="I465" s="185"/>
      <c r="J465" s="185"/>
      <c r="K465" s="187" t="s">
        <v>369</v>
      </c>
      <c r="L465" s="185"/>
      <c r="M465" s="185"/>
      <c r="N465" s="167"/>
      <c r="O465" s="21"/>
      <c r="Q465" s="57" t="str">
        <f t="shared" ref="Q465:Q514" ca="1" si="47">IF(SUM(T465:W465,Z465:AB465)&gt;0,"ROW INCOMPLETE OR INVALID DATA ENTERED; ENTER/EDIT DATA IN REQUIRED FIELDS","")</f>
        <v/>
      </c>
      <c r="S465" s="50" t="str">
        <f t="shared" ref="S465:S514" si="48">IF(C465="","N","Y")</f>
        <v>N</v>
      </c>
      <c r="T465" s="50">
        <f t="shared" ref="T465:T514" ca="1" si="49">IF(OR(D465=0,AND(D465&gt;=StartDate,D465&lt;=EndDate)),0,1)</f>
        <v>0</v>
      </c>
      <c r="U465" s="50">
        <f>IF(C465="",0,IF(OR(D465=0,E465=0,F465=0,G465=0,H465=0,I465=0,K465=0,K465="",L465=0,M465=0,AND(OR(L465=Lists!$K$3,L465=Lists!$K$4),J465=0),AND(L465=Lists!$K$4,OR(M465=Lists!$M$5,M465=Lists!$M$6,M465=Lists!$M$7,M465=Lists!$M$8,M465=Lists!$M$10),N465=0)),1,0))</f>
        <v>0</v>
      </c>
      <c r="V465" s="50">
        <f>IF(AND(OR(M465=Lists!$M$9,L465&lt;&gt;Lists!$K$4),N465&lt;&gt;""),1,0)</f>
        <v>0</v>
      </c>
      <c r="W465" s="50">
        <f>IF(E465=0,0,IF(COUNTIF(Lists!$B$3:$B$203,E465)&gt;0,0,1))</f>
        <v>0</v>
      </c>
      <c r="X465" s="50">
        <f>IF(M465=Lists!$L$6,IF(COUNTIFS('Section 3'!$D$16:$D$25,F465,'Section 3'!$G$16:$G$25,M465)&gt;0,0,1),0)</f>
        <v>0</v>
      </c>
      <c r="Y465" s="50">
        <f>IF(M465=Lists!$L$8,IF(COUNTIFS('Section 3'!$D$16:$D$25,F465,'Section 3'!$G$16:$G$25,Lists!$J$5)&gt;0,0,1),IF(M465=Lists!$L$10,IF(COUNTIFS('Section 3'!$D$16:$D$25,F465,'Section 3'!$G$16:$G$25,Lists!$J$6)&gt;0,0,1),IF(M465=Lists!$L$5,IF(COUNTIFS('Section 3'!$D$16:$D$25,F465,'Section 3'!$G$16:$G$25,Lists!$J$3)&gt;0,0,1),0)))</f>
        <v>0</v>
      </c>
      <c r="Z465" s="50">
        <f t="shared" si="44"/>
        <v>0</v>
      </c>
      <c r="AA465" s="44">
        <f t="shared" si="45"/>
        <v>0</v>
      </c>
      <c r="AB465" s="44">
        <f t="shared" si="46"/>
        <v>0</v>
      </c>
      <c r="AC465" s="26"/>
      <c r="AD465" s="26"/>
      <c r="AE465" s="26"/>
      <c r="AF465" s="26"/>
      <c r="AG465" s="26"/>
      <c r="AH465" s="26"/>
      <c r="AI465" s="26"/>
      <c r="AJ465" s="26"/>
      <c r="AK465" s="26"/>
      <c r="AL465" s="26"/>
      <c r="AM465" s="26"/>
      <c r="AN465" s="26"/>
      <c r="AO465" s="26"/>
      <c r="AP465" s="26"/>
    </row>
    <row r="466" spans="1:42" s="8" customFormat="1" x14ac:dyDescent="0.35">
      <c r="A466" s="44"/>
      <c r="B466" s="28"/>
      <c r="C466" s="155" t="str">
        <f>IF(F466=0,"",MAX($C$16:C465)+1)</f>
        <v/>
      </c>
      <c r="D466" s="46"/>
      <c r="E466" s="184"/>
      <c r="F466" s="185"/>
      <c r="G466" s="186"/>
      <c r="H466" s="185"/>
      <c r="I466" s="185"/>
      <c r="J466" s="185"/>
      <c r="K466" s="187" t="s">
        <v>369</v>
      </c>
      <c r="L466" s="185"/>
      <c r="M466" s="185"/>
      <c r="N466" s="167"/>
      <c r="O466" s="21"/>
      <c r="Q466" s="57" t="str">
        <f t="shared" ca="1" si="47"/>
        <v/>
      </c>
      <c r="S466" s="50" t="str">
        <f t="shared" si="48"/>
        <v>N</v>
      </c>
      <c r="T466" s="50">
        <f t="shared" ca="1" si="49"/>
        <v>0</v>
      </c>
      <c r="U466" s="50">
        <f>IF(C466="",0,IF(OR(D466=0,E466=0,F466=0,G466=0,H466=0,I466=0,K466=0,K466="",L466=0,M466=0,AND(OR(L466=Lists!$K$3,L466=Lists!$K$4),J466=0),AND(L466=Lists!$K$4,OR(M466=Lists!$M$5,M466=Lists!$M$6,M466=Lists!$M$7,M466=Lists!$M$8,M466=Lists!$M$10),N466=0)),1,0))</f>
        <v>0</v>
      </c>
      <c r="V466" s="50">
        <f>IF(AND(OR(M466=Lists!$M$9,L466&lt;&gt;Lists!$K$4),N466&lt;&gt;""),1,0)</f>
        <v>0</v>
      </c>
      <c r="W466" s="50">
        <f>IF(E466=0,0,IF(COUNTIF(Lists!$B$3:$B$203,E466)&gt;0,0,1))</f>
        <v>0</v>
      </c>
      <c r="X466" s="50">
        <f>IF(M466=Lists!$L$6,IF(COUNTIFS('Section 3'!$D$16:$D$25,F466,'Section 3'!$G$16:$G$25,M466)&gt;0,0,1),0)</f>
        <v>0</v>
      </c>
      <c r="Y466" s="50">
        <f>IF(M466=Lists!$L$8,IF(COUNTIFS('Section 3'!$D$16:$D$25,F466,'Section 3'!$G$16:$G$25,Lists!$J$5)&gt;0,0,1),IF(M466=Lists!$L$10,IF(COUNTIFS('Section 3'!$D$16:$D$25,F466,'Section 3'!$G$16:$G$25,Lists!$J$6)&gt;0,0,1),IF(M466=Lists!$L$5,IF(COUNTIFS('Section 3'!$D$16:$D$25,F466,'Section 3'!$G$16:$G$25,Lists!$J$3)&gt;0,0,1),0)))</f>
        <v>0</v>
      </c>
      <c r="Z466" s="50">
        <f t="shared" si="44"/>
        <v>0</v>
      </c>
      <c r="AA466" s="44">
        <f t="shared" si="45"/>
        <v>0</v>
      </c>
      <c r="AB466" s="44">
        <f t="shared" si="46"/>
        <v>0</v>
      </c>
      <c r="AC466" s="26"/>
      <c r="AD466" s="26"/>
      <c r="AE466" s="26"/>
      <c r="AF466" s="26"/>
      <c r="AG466" s="26"/>
      <c r="AH466" s="26"/>
      <c r="AI466" s="26"/>
      <c r="AJ466" s="26"/>
      <c r="AK466" s="26"/>
      <c r="AL466" s="26"/>
      <c r="AM466" s="26"/>
      <c r="AN466" s="26"/>
      <c r="AO466" s="26"/>
      <c r="AP466" s="26"/>
    </row>
    <row r="467" spans="1:42" s="8" customFormat="1" x14ac:dyDescent="0.35">
      <c r="A467" s="44"/>
      <c r="B467" s="28"/>
      <c r="C467" s="155" t="str">
        <f>IF(F467=0,"",MAX($C$16:C466)+1)</f>
        <v/>
      </c>
      <c r="D467" s="46"/>
      <c r="E467" s="184"/>
      <c r="F467" s="185"/>
      <c r="G467" s="186"/>
      <c r="H467" s="185"/>
      <c r="I467" s="185"/>
      <c r="J467" s="185"/>
      <c r="K467" s="187" t="s">
        <v>369</v>
      </c>
      <c r="L467" s="185"/>
      <c r="M467" s="185"/>
      <c r="N467" s="167"/>
      <c r="O467" s="21"/>
      <c r="Q467" s="57" t="str">
        <f t="shared" ca="1" si="47"/>
        <v/>
      </c>
      <c r="S467" s="50" t="str">
        <f t="shared" si="48"/>
        <v>N</v>
      </c>
      <c r="T467" s="50">
        <f t="shared" ca="1" si="49"/>
        <v>0</v>
      </c>
      <c r="U467" s="50">
        <f>IF(C467="",0,IF(OR(D467=0,E467=0,F467=0,G467=0,H467=0,I467=0,K467=0,K467="",L467=0,M467=0,AND(OR(L467=Lists!$K$3,L467=Lists!$K$4),J467=0),AND(L467=Lists!$K$4,OR(M467=Lists!$M$5,M467=Lists!$M$6,M467=Lists!$M$7,M467=Lists!$M$8,M467=Lists!$M$10),N467=0)),1,0))</f>
        <v>0</v>
      </c>
      <c r="V467" s="50">
        <f>IF(AND(OR(M467=Lists!$M$9,L467&lt;&gt;Lists!$K$4),N467&lt;&gt;""),1,0)</f>
        <v>0</v>
      </c>
      <c r="W467" s="50">
        <f>IF(E467=0,0,IF(COUNTIF(Lists!$B$3:$B$203,E467)&gt;0,0,1))</f>
        <v>0</v>
      </c>
      <c r="X467" s="50">
        <f>IF(M467=Lists!$L$6,IF(COUNTIFS('Section 3'!$D$16:$D$25,F467,'Section 3'!$G$16:$G$25,M467)&gt;0,0,1),0)</f>
        <v>0</v>
      </c>
      <c r="Y467" s="50">
        <f>IF(M467=Lists!$L$8,IF(COUNTIFS('Section 3'!$D$16:$D$25,F467,'Section 3'!$G$16:$G$25,Lists!$J$5)&gt;0,0,1),IF(M467=Lists!$L$10,IF(COUNTIFS('Section 3'!$D$16:$D$25,F467,'Section 3'!$G$16:$G$25,Lists!$J$6)&gt;0,0,1),IF(M467=Lists!$L$5,IF(COUNTIFS('Section 3'!$D$16:$D$25,F467,'Section 3'!$G$16:$G$25,Lists!$J$3)&gt;0,0,1),0)))</f>
        <v>0</v>
      </c>
      <c r="Z467" s="50">
        <f t="shared" si="44"/>
        <v>0</v>
      </c>
      <c r="AA467" s="44">
        <f t="shared" si="45"/>
        <v>0</v>
      </c>
      <c r="AB467" s="44">
        <f t="shared" si="46"/>
        <v>0</v>
      </c>
      <c r="AC467" s="26"/>
      <c r="AD467" s="26"/>
      <c r="AE467" s="26"/>
      <c r="AF467" s="26"/>
      <c r="AG467" s="26"/>
      <c r="AH467" s="26"/>
      <c r="AI467" s="26"/>
      <c r="AJ467" s="26"/>
      <c r="AK467" s="26"/>
      <c r="AL467" s="26"/>
      <c r="AM467" s="26"/>
      <c r="AN467" s="26"/>
      <c r="AO467" s="26"/>
      <c r="AP467" s="26"/>
    </row>
    <row r="468" spans="1:42" s="8" customFormat="1" x14ac:dyDescent="0.35">
      <c r="A468" s="44"/>
      <c r="B468" s="28"/>
      <c r="C468" s="155" t="str">
        <f>IF(F468=0,"",MAX($C$16:C467)+1)</f>
        <v/>
      </c>
      <c r="D468" s="46"/>
      <c r="E468" s="184"/>
      <c r="F468" s="185"/>
      <c r="G468" s="186"/>
      <c r="H468" s="185"/>
      <c r="I468" s="185"/>
      <c r="J468" s="185"/>
      <c r="K468" s="187" t="s">
        <v>369</v>
      </c>
      <c r="L468" s="185"/>
      <c r="M468" s="185"/>
      <c r="N468" s="167"/>
      <c r="O468" s="21"/>
      <c r="Q468" s="57" t="str">
        <f t="shared" ca="1" si="47"/>
        <v/>
      </c>
      <c r="S468" s="50" t="str">
        <f t="shared" si="48"/>
        <v>N</v>
      </c>
      <c r="T468" s="50">
        <f t="shared" ca="1" si="49"/>
        <v>0</v>
      </c>
      <c r="U468" s="50">
        <f>IF(C468="",0,IF(OR(D468=0,E468=0,F468=0,G468=0,H468=0,I468=0,K468=0,K468="",L468=0,M468=0,AND(OR(L468=Lists!$K$3,L468=Lists!$K$4),J468=0),AND(L468=Lists!$K$4,OR(M468=Lists!$M$5,M468=Lists!$M$6,M468=Lists!$M$7,M468=Lists!$M$8,M468=Lists!$M$10),N468=0)),1,0))</f>
        <v>0</v>
      </c>
      <c r="V468" s="50">
        <f>IF(AND(OR(M468=Lists!$M$9,L468&lt;&gt;Lists!$K$4),N468&lt;&gt;""),1,0)</f>
        <v>0</v>
      </c>
      <c r="W468" s="50">
        <f>IF(E468=0,0,IF(COUNTIF(Lists!$B$3:$B$203,E468)&gt;0,0,1))</f>
        <v>0</v>
      </c>
      <c r="X468" s="50">
        <f>IF(M468=Lists!$L$6,IF(COUNTIFS('Section 3'!$D$16:$D$25,F468,'Section 3'!$G$16:$G$25,M468)&gt;0,0,1),0)</f>
        <v>0</v>
      </c>
      <c r="Y468" s="50">
        <f>IF(M468=Lists!$L$8,IF(COUNTIFS('Section 3'!$D$16:$D$25,F468,'Section 3'!$G$16:$G$25,Lists!$J$5)&gt;0,0,1),IF(M468=Lists!$L$10,IF(COUNTIFS('Section 3'!$D$16:$D$25,F468,'Section 3'!$G$16:$G$25,Lists!$J$6)&gt;0,0,1),IF(M468=Lists!$L$5,IF(COUNTIFS('Section 3'!$D$16:$D$25,F468,'Section 3'!$G$16:$G$25,Lists!$J$3)&gt;0,0,1),0)))</f>
        <v>0</v>
      </c>
      <c r="Z468" s="50">
        <f t="shared" si="44"/>
        <v>0</v>
      </c>
      <c r="AA468" s="44">
        <f t="shared" si="45"/>
        <v>0</v>
      </c>
      <c r="AB468" s="44">
        <f t="shared" si="46"/>
        <v>0</v>
      </c>
      <c r="AC468" s="26"/>
      <c r="AD468" s="26"/>
      <c r="AE468" s="26"/>
      <c r="AF468" s="26"/>
      <c r="AG468" s="26"/>
      <c r="AH468" s="26"/>
      <c r="AI468" s="26"/>
      <c r="AJ468" s="26"/>
      <c r="AK468" s="26"/>
      <c r="AL468" s="26"/>
      <c r="AM468" s="26"/>
      <c r="AN468" s="26"/>
      <c r="AO468" s="26"/>
      <c r="AP468" s="26"/>
    </row>
    <row r="469" spans="1:42" s="8" customFormat="1" x14ac:dyDescent="0.35">
      <c r="A469" s="44"/>
      <c r="B469" s="28"/>
      <c r="C469" s="155" t="str">
        <f>IF(F469=0,"",MAX($C$16:C468)+1)</f>
        <v/>
      </c>
      <c r="D469" s="46"/>
      <c r="E469" s="184"/>
      <c r="F469" s="185"/>
      <c r="G469" s="186"/>
      <c r="H469" s="185"/>
      <c r="I469" s="185"/>
      <c r="J469" s="185"/>
      <c r="K469" s="187" t="s">
        <v>369</v>
      </c>
      <c r="L469" s="185"/>
      <c r="M469" s="185"/>
      <c r="N469" s="167"/>
      <c r="O469" s="21"/>
      <c r="Q469" s="57" t="str">
        <f t="shared" ca="1" si="47"/>
        <v/>
      </c>
      <c r="S469" s="50" t="str">
        <f t="shared" si="48"/>
        <v>N</v>
      </c>
      <c r="T469" s="50">
        <f t="shared" ca="1" si="49"/>
        <v>0</v>
      </c>
      <c r="U469" s="50">
        <f>IF(C469="",0,IF(OR(D469=0,E469=0,F469=0,G469=0,H469=0,I469=0,K469=0,K469="",L469=0,M469=0,AND(OR(L469=Lists!$K$3,L469=Lists!$K$4),J469=0),AND(L469=Lists!$K$4,OR(M469=Lists!$M$5,M469=Lists!$M$6,M469=Lists!$M$7,M469=Lists!$M$8,M469=Lists!$M$10),N469=0)),1,0))</f>
        <v>0</v>
      </c>
      <c r="V469" s="50">
        <f>IF(AND(OR(M469=Lists!$M$9,L469&lt;&gt;Lists!$K$4),N469&lt;&gt;""),1,0)</f>
        <v>0</v>
      </c>
      <c r="W469" s="50">
        <f>IF(E469=0,0,IF(COUNTIF(Lists!$B$3:$B$203,E469)&gt;0,0,1))</f>
        <v>0</v>
      </c>
      <c r="X469" s="50">
        <f>IF(M469=Lists!$L$6,IF(COUNTIFS('Section 3'!$D$16:$D$25,F469,'Section 3'!$G$16:$G$25,M469)&gt;0,0,1),0)</f>
        <v>0</v>
      </c>
      <c r="Y469" s="50">
        <f>IF(M469=Lists!$L$8,IF(COUNTIFS('Section 3'!$D$16:$D$25,F469,'Section 3'!$G$16:$G$25,Lists!$J$5)&gt;0,0,1),IF(M469=Lists!$L$10,IF(COUNTIFS('Section 3'!$D$16:$D$25,F469,'Section 3'!$G$16:$G$25,Lists!$J$6)&gt;0,0,1),IF(M469=Lists!$L$5,IF(COUNTIFS('Section 3'!$D$16:$D$25,F469,'Section 3'!$G$16:$G$25,Lists!$J$3)&gt;0,0,1),0)))</f>
        <v>0</v>
      </c>
      <c r="Z469" s="50">
        <f t="shared" si="44"/>
        <v>0</v>
      </c>
      <c r="AA469" s="44">
        <f t="shared" si="45"/>
        <v>0</v>
      </c>
      <c r="AB469" s="44">
        <f t="shared" si="46"/>
        <v>0</v>
      </c>
      <c r="AC469" s="26"/>
      <c r="AD469" s="26"/>
      <c r="AE469" s="26"/>
      <c r="AF469" s="26"/>
      <c r="AG469" s="26"/>
      <c r="AH469" s="26"/>
      <c r="AI469" s="26"/>
      <c r="AJ469" s="26"/>
      <c r="AK469" s="26"/>
      <c r="AL469" s="26"/>
      <c r="AM469" s="26"/>
      <c r="AN469" s="26"/>
      <c r="AO469" s="26"/>
      <c r="AP469" s="26"/>
    </row>
    <row r="470" spans="1:42" s="8" customFormat="1" x14ac:dyDescent="0.35">
      <c r="A470" s="44"/>
      <c r="B470" s="28"/>
      <c r="C470" s="155" t="str">
        <f>IF(F470=0,"",MAX($C$16:C469)+1)</f>
        <v/>
      </c>
      <c r="D470" s="46"/>
      <c r="E470" s="184"/>
      <c r="F470" s="185"/>
      <c r="G470" s="186"/>
      <c r="H470" s="185"/>
      <c r="I470" s="185"/>
      <c r="J470" s="185"/>
      <c r="K470" s="187" t="s">
        <v>369</v>
      </c>
      <c r="L470" s="185"/>
      <c r="M470" s="185"/>
      <c r="N470" s="167"/>
      <c r="O470" s="21"/>
      <c r="Q470" s="57" t="str">
        <f t="shared" ca="1" si="47"/>
        <v/>
      </c>
      <c r="S470" s="50" t="str">
        <f t="shared" si="48"/>
        <v>N</v>
      </c>
      <c r="T470" s="50">
        <f t="shared" ca="1" si="49"/>
        <v>0</v>
      </c>
      <c r="U470" s="50">
        <f>IF(C470="",0,IF(OR(D470=0,E470=0,F470=0,G470=0,H470=0,I470=0,K470=0,K470="",L470=0,M470=0,AND(OR(L470=Lists!$K$3,L470=Lists!$K$4),J470=0),AND(L470=Lists!$K$4,OR(M470=Lists!$M$5,M470=Lists!$M$6,M470=Lists!$M$7,M470=Lists!$M$8,M470=Lists!$M$10),N470=0)),1,0))</f>
        <v>0</v>
      </c>
      <c r="V470" s="50">
        <f>IF(AND(OR(M470=Lists!$M$9,L470&lt;&gt;Lists!$K$4),N470&lt;&gt;""),1,0)</f>
        <v>0</v>
      </c>
      <c r="W470" s="50">
        <f>IF(E470=0,0,IF(COUNTIF(Lists!$B$3:$B$203,E470)&gt;0,0,1))</f>
        <v>0</v>
      </c>
      <c r="X470" s="50">
        <f>IF(M470=Lists!$L$6,IF(COUNTIFS('Section 3'!$D$16:$D$25,F470,'Section 3'!$G$16:$G$25,M470)&gt;0,0,1),0)</f>
        <v>0</v>
      </c>
      <c r="Y470" s="50">
        <f>IF(M470=Lists!$L$8,IF(COUNTIFS('Section 3'!$D$16:$D$25,F470,'Section 3'!$G$16:$G$25,Lists!$J$5)&gt;0,0,1),IF(M470=Lists!$L$10,IF(COUNTIFS('Section 3'!$D$16:$D$25,F470,'Section 3'!$G$16:$G$25,Lists!$J$6)&gt;0,0,1),IF(M470=Lists!$L$5,IF(COUNTIFS('Section 3'!$D$16:$D$25,F470,'Section 3'!$G$16:$G$25,Lists!$J$3)&gt;0,0,1),0)))</f>
        <v>0</v>
      </c>
      <c r="Z470" s="50">
        <f t="shared" si="44"/>
        <v>0</v>
      </c>
      <c r="AA470" s="44">
        <f t="shared" si="45"/>
        <v>0</v>
      </c>
      <c r="AB470" s="44">
        <f t="shared" si="46"/>
        <v>0</v>
      </c>
      <c r="AC470" s="26"/>
      <c r="AD470" s="26"/>
      <c r="AE470" s="26"/>
      <c r="AF470" s="26"/>
      <c r="AG470" s="26"/>
      <c r="AH470" s="26"/>
      <c r="AI470" s="26"/>
      <c r="AJ470" s="26"/>
      <c r="AK470" s="26"/>
      <c r="AL470" s="26"/>
      <c r="AM470" s="26"/>
      <c r="AN470" s="26"/>
      <c r="AO470" s="26"/>
      <c r="AP470" s="26"/>
    </row>
    <row r="471" spans="1:42" s="8" customFormat="1" x14ac:dyDescent="0.35">
      <c r="A471" s="44"/>
      <c r="B471" s="28"/>
      <c r="C471" s="155" t="str">
        <f>IF(F471=0,"",MAX($C$16:C470)+1)</f>
        <v/>
      </c>
      <c r="D471" s="46"/>
      <c r="E471" s="184"/>
      <c r="F471" s="185"/>
      <c r="G471" s="186"/>
      <c r="H471" s="185"/>
      <c r="I471" s="185"/>
      <c r="J471" s="185"/>
      <c r="K471" s="187" t="s">
        <v>369</v>
      </c>
      <c r="L471" s="185"/>
      <c r="M471" s="185"/>
      <c r="N471" s="167"/>
      <c r="O471" s="21"/>
      <c r="Q471" s="57" t="str">
        <f t="shared" ca="1" si="47"/>
        <v/>
      </c>
      <c r="S471" s="50" t="str">
        <f t="shared" si="48"/>
        <v>N</v>
      </c>
      <c r="T471" s="50">
        <f t="shared" ca="1" si="49"/>
        <v>0</v>
      </c>
      <c r="U471" s="50">
        <f>IF(C471="",0,IF(OR(D471=0,E471=0,F471=0,G471=0,H471=0,I471=0,K471=0,K471="",L471=0,M471=0,AND(OR(L471=Lists!$K$3,L471=Lists!$K$4),J471=0),AND(L471=Lists!$K$4,OR(M471=Lists!$M$5,M471=Lists!$M$6,M471=Lists!$M$7,M471=Lists!$M$8,M471=Lists!$M$10),N471=0)),1,0))</f>
        <v>0</v>
      </c>
      <c r="V471" s="50">
        <f>IF(AND(OR(M471=Lists!$M$9,L471&lt;&gt;Lists!$K$4),N471&lt;&gt;""),1,0)</f>
        <v>0</v>
      </c>
      <c r="W471" s="50">
        <f>IF(E471=0,0,IF(COUNTIF(Lists!$B$3:$B$203,E471)&gt;0,0,1))</f>
        <v>0</v>
      </c>
      <c r="X471" s="50">
        <f>IF(M471=Lists!$L$6,IF(COUNTIFS('Section 3'!$D$16:$D$25,F471,'Section 3'!$G$16:$G$25,M471)&gt;0,0,1),0)</f>
        <v>0</v>
      </c>
      <c r="Y471" s="50">
        <f>IF(M471=Lists!$L$8,IF(COUNTIFS('Section 3'!$D$16:$D$25,F471,'Section 3'!$G$16:$G$25,Lists!$J$5)&gt;0,0,1),IF(M471=Lists!$L$10,IF(COUNTIFS('Section 3'!$D$16:$D$25,F471,'Section 3'!$G$16:$G$25,Lists!$J$6)&gt;0,0,1),IF(M471=Lists!$L$5,IF(COUNTIFS('Section 3'!$D$16:$D$25,F471,'Section 3'!$G$16:$G$25,Lists!$J$3)&gt;0,0,1),0)))</f>
        <v>0</v>
      </c>
      <c r="Z471" s="50">
        <f t="shared" si="44"/>
        <v>0</v>
      </c>
      <c r="AA471" s="44">
        <f t="shared" si="45"/>
        <v>0</v>
      </c>
      <c r="AB471" s="44">
        <f t="shared" si="46"/>
        <v>0</v>
      </c>
      <c r="AC471" s="26"/>
      <c r="AD471" s="26"/>
      <c r="AE471" s="26"/>
      <c r="AF471" s="26"/>
      <c r="AG471" s="26"/>
      <c r="AH471" s="26"/>
      <c r="AI471" s="26"/>
      <c r="AJ471" s="26"/>
      <c r="AK471" s="26"/>
      <c r="AL471" s="26"/>
      <c r="AM471" s="26"/>
      <c r="AN471" s="26"/>
      <c r="AO471" s="26"/>
      <c r="AP471" s="26"/>
    </row>
    <row r="472" spans="1:42" s="8" customFormat="1" x14ac:dyDescent="0.35">
      <c r="A472" s="44"/>
      <c r="B472" s="28"/>
      <c r="C472" s="155" t="str">
        <f>IF(F472=0,"",MAX($C$16:C471)+1)</f>
        <v/>
      </c>
      <c r="D472" s="46"/>
      <c r="E472" s="184"/>
      <c r="F472" s="185"/>
      <c r="G472" s="186"/>
      <c r="H472" s="185"/>
      <c r="I472" s="185"/>
      <c r="J472" s="185"/>
      <c r="K472" s="187" t="s">
        <v>369</v>
      </c>
      <c r="L472" s="185"/>
      <c r="M472" s="185"/>
      <c r="N472" s="167"/>
      <c r="O472" s="21"/>
      <c r="Q472" s="57" t="str">
        <f t="shared" ca="1" si="47"/>
        <v/>
      </c>
      <c r="S472" s="50" t="str">
        <f t="shared" si="48"/>
        <v>N</v>
      </c>
      <c r="T472" s="50">
        <f t="shared" ca="1" si="49"/>
        <v>0</v>
      </c>
      <c r="U472" s="50">
        <f>IF(C472="",0,IF(OR(D472=0,E472=0,F472=0,G472=0,H472=0,I472=0,K472=0,K472="",L472=0,M472=0,AND(OR(L472=Lists!$K$3,L472=Lists!$K$4),J472=0),AND(L472=Lists!$K$4,OR(M472=Lists!$M$5,M472=Lists!$M$6,M472=Lists!$M$7,M472=Lists!$M$8,M472=Lists!$M$10),N472=0)),1,0))</f>
        <v>0</v>
      </c>
      <c r="V472" s="50">
        <f>IF(AND(OR(M472=Lists!$M$9,L472&lt;&gt;Lists!$K$4),N472&lt;&gt;""),1,0)</f>
        <v>0</v>
      </c>
      <c r="W472" s="50">
        <f>IF(E472=0,0,IF(COUNTIF(Lists!$B$3:$B$203,E472)&gt;0,0,1))</f>
        <v>0</v>
      </c>
      <c r="X472" s="50">
        <f>IF(M472=Lists!$L$6,IF(COUNTIFS('Section 3'!$D$16:$D$25,F472,'Section 3'!$G$16:$G$25,M472)&gt;0,0,1),0)</f>
        <v>0</v>
      </c>
      <c r="Y472" s="50">
        <f>IF(M472=Lists!$L$8,IF(COUNTIFS('Section 3'!$D$16:$D$25,F472,'Section 3'!$G$16:$G$25,Lists!$J$5)&gt;0,0,1),IF(M472=Lists!$L$10,IF(COUNTIFS('Section 3'!$D$16:$D$25,F472,'Section 3'!$G$16:$G$25,Lists!$J$6)&gt;0,0,1),IF(M472=Lists!$L$5,IF(COUNTIFS('Section 3'!$D$16:$D$25,F472,'Section 3'!$G$16:$G$25,Lists!$J$3)&gt;0,0,1),0)))</f>
        <v>0</v>
      </c>
      <c r="Z472" s="50">
        <f t="shared" si="44"/>
        <v>0</v>
      </c>
      <c r="AA472" s="44">
        <f t="shared" si="45"/>
        <v>0</v>
      </c>
      <c r="AB472" s="44">
        <f t="shared" si="46"/>
        <v>0</v>
      </c>
      <c r="AC472" s="26"/>
      <c r="AD472" s="26"/>
      <c r="AE472" s="26"/>
      <c r="AF472" s="26"/>
      <c r="AG472" s="26"/>
      <c r="AH472" s="26"/>
      <c r="AI472" s="26"/>
      <c r="AJ472" s="26"/>
      <c r="AK472" s="26"/>
      <c r="AL472" s="26"/>
      <c r="AM472" s="26"/>
      <c r="AN472" s="26"/>
      <c r="AO472" s="26"/>
      <c r="AP472" s="26"/>
    </row>
    <row r="473" spans="1:42" s="8" customFormat="1" x14ac:dyDescent="0.35">
      <c r="A473" s="44"/>
      <c r="B473" s="28"/>
      <c r="C473" s="155" t="str">
        <f>IF(F473=0,"",MAX($C$16:C472)+1)</f>
        <v/>
      </c>
      <c r="D473" s="46"/>
      <c r="E473" s="184"/>
      <c r="F473" s="185"/>
      <c r="G473" s="186"/>
      <c r="H473" s="185"/>
      <c r="I473" s="185"/>
      <c r="J473" s="185"/>
      <c r="K473" s="187" t="s">
        <v>369</v>
      </c>
      <c r="L473" s="185"/>
      <c r="M473" s="185"/>
      <c r="N473" s="167"/>
      <c r="O473" s="21"/>
      <c r="Q473" s="57" t="str">
        <f t="shared" ca="1" si="47"/>
        <v/>
      </c>
      <c r="S473" s="50" t="str">
        <f t="shared" si="48"/>
        <v>N</v>
      </c>
      <c r="T473" s="50">
        <f t="shared" ca="1" si="49"/>
        <v>0</v>
      </c>
      <c r="U473" s="50">
        <f>IF(C473="",0,IF(OR(D473=0,E473=0,F473=0,G473=0,H473=0,I473=0,K473=0,K473="",L473=0,M473=0,AND(OR(L473=Lists!$K$3,L473=Lists!$K$4),J473=0),AND(L473=Lists!$K$4,OR(M473=Lists!$M$5,M473=Lists!$M$6,M473=Lists!$M$7,M473=Lists!$M$8,M473=Lists!$M$10),N473=0)),1,0))</f>
        <v>0</v>
      </c>
      <c r="V473" s="50">
        <f>IF(AND(OR(M473=Lists!$M$9,L473&lt;&gt;Lists!$K$4),N473&lt;&gt;""),1,0)</f>
        <v>0</v>
      </c>
      <c r="W473" s="50">
        <f>IF(E473=0,0,IF(COUNTIF(Lists!$B$3:$B$203,E473)&gt;0,0,1))</f>
        <v>0</v>
      </c>
      <c r="X473" s="50">
        <f>IF(M473=Lists!$L$6,IF(COUNTIFS('Section 3'!$D$16:$D$25,F473,'Section 3'!$G$16:$G$25,M473)&gt;0,0,1),0)</f>
        <v>0</v>
      </c>
      <c r="Y473" s="50">
        <f>IF(M473=Lists!$L$8,IF(COUNTIFS('Section 3'!$D$16:$D$25,F473,'Section 3'!$G$16:$G$25,Lists!$J$5)&gt;0,0,1),IF(M473=Lists!$L$10,IF(COUNTIFS('Section 3'!$D$16:$D$25,F473,'Section 3'!$G$16:$G$25,Lists!$J$6)&gt;0,0,1),IF(M473=Lists!$L$5,IF(COUNTIFS('Section 3'!$D$16:$D$25,F473,'Section 3'!$G$16:$G$25,Lists!$J$3)&gt;0,0,1),0)))</f>
        <v>0</v>
      </c>
      <c r="Z473" s="50">
        <f t="shared" si="44"/>
        <v>0</v>
      </c>
      <c r="AA473" s="44">
        <f t="shared" si="45"/>
        <v>0</v>
      </c>
      <c r="AB473" s="44">
        <f t="shared" si="46"/>
        <v>0</v>
      </c>
      <c r="AC473" s="26"/>
      <c r="AD473" s="26"/>
      <c r="AE473" s="26"/>
      <c r="AF473" s="26"/>
      <c r="AG473" s="26"/>
      <c r="AH473" s="26"/>
      <c r="AI473" s="26"/>
      <c r="AJ473" s="26"/>
      <c r="AK473" s="26"/>
      <c r="AL473" s="26"/>
      <c r="AM473" s="26"/>
      <c r="AN473" s="26"/>
      <c r="AO473" s="26"/>
      <c r="AP473" s="26"/>
    </row>
    <row r="474" spans="1:42" s="8" customFormat="1" x14ac:dyDescent="0.35">
      <c r="A474" s="44"/>
      <c r="B474" s="28"/>
      <c r="C474" s="155" t="str">
        <f>IF(F474=0,"",MAX($C$16:C473)+1)</f>
        <v/>
      </c>
      <c r="D474" s="46"/>
      <c r="E474" s="184"/>
      <c r="F474" s="185"/>
      <c r="G474" s="186"/>
      <c r="H474" s="185"/>
      <c r="I474" s="185"/>
      <c r="J474" s="185"/>
      <c r="K474" s="187" t="s">
        <v>369</v>
      </c>
      <c r="L474" s="185"/>
      <c r="M474" s="185"/>
      <c r="N474" s="167"/>
      <c r="O474" s="21"/>
      <c r="Q474" s="57" t="str">
        <f t="shared" ca="1" si="47"/>
        <v/>
      </c>
      <c r="S474" s="50" t="str">
        <f t="shared" si="48"/>
        <v>N</v>
      </c>
      <c r="T474" s="50">
        <f t="shared" ca="1" si="49"/>
        <v>0</v>
      </c>
      <c r="U474" s="50">
        <f>IF(C474="",0,IF(OR(D474=0,E474=0,F474=0,G474=0,H474=0,I474=0,K474=0,K474="",L474=0,M474=0,AND(OR(L474=Lists!$K$3,L474=Lists!$K$4),J474=0),AND(L474=Lists!$K$4,OR(M474=Lists!$M$5,M474=Lists!$M$6,M474=Lists!$M$7,M474=Lists!$M$8,M474=Lists!$M$10),N474=0)),1,0))</f>
        <v>0</v>
      </c>
      <c r="V474" s="50">
        <f>IF(AND(OR(M474=Lists!$M$9,L474&lt;&gt;Lists!$K$4),N474&lt;&gt;""),1,0)</f>
        <v>0</v>
      </c>
      <c r="W474" s="50">
        <f>IF(E474=0,0,IF(COUNTIF(Lists!$B$3:$B$203,E474)&gt;0,0,1))</f>
        <v>0</v>
      </c>
      <c r="X474" s="50">
        <f>IF(M474=Lists!$L$6,IF(COUNTIFS('Section 3'!$D$16:$D$25,F474,'Section 3'!$G$16:$G$25,M474)&gt;0,0,1),0)</f>
        <v>0</v>
      </c>
      <c r="Y474" s="50">
        <f>IF(M474=Lists!$L$8,IF(COUNTIFS('Section 3'!$D$16:$D$25,F474,'Section 3'!$G$16:$G$25,Lists!$J$5)&gt;0,0,1),IF(M474=Lists!$L$10,IF(COUNTIFS('Section 3'!$D$16:$D$25,F474,'Section 3'!$G$16:$G$25,Lists!$J$6)&gt;0,0,1),IF(M474=Lists!$L$5,IF(COUNTIFS('Section 3'!$D$16:$D$25,F474,'Section 3'!$G$16:$G$25,Lists!$J$3)&gt;0,0,1),0)))</f>
        <v>0</v>
      </c>
      <c r="Z474" s="50">
        <f t="shared" si="44"/>
        <v>0</v>
      </c>
      <c r="AA474" s="44">
        <f t="shared" si="45"/>
        <v>0</v>
      </c>
      <c r="AB474" s="44">
        <f t="shared" si="46"/>
        <v>0</v>
      </c>
      <c r="AC474" s="26"/>
      <c r="AD474" s="26"/>
      <c r="AE474" s="26"/>
      <c r="AF474" s="26"/>
      <c r="AG474" s="26"/>
      <c r="AH474" s="26"/>
      <c r="AI474" s="26"/>
      <c r="AJ474" s="26"/>
      <c r="AK474" s="26"/>
      <c r="AL474" s="26"/>
      <c r="AM474" s="26"/>
      <c r="AN474" s="26"/>
      <c r="AO474" s="26"/>
      <c r="AP474" s="26"/>
    </row>
    <row r="475" spans="1:42" s="8" customFormat="1" x14ac:dyDescent="0.35">
      <c r="A475" s="44"/>
      <c r="B475" s="28"/>
      <c r="C475" s="155" t="str">
        <f>IF(F475=0,"",MAX($C$16:C474)+1)</f>
        <v/>
      </c>
      <c r="D475" s="46"/>
      <c r="E475" s="184"/>
      <c r="F475" s="185"/>
      <c r="G475" s="186"/>
      <c r="H475" s="185"/>
      <c r="I475" s="185"/>
      <c r="J475" s="185"/>
      <c r="K475" s="187" t="s">
        <v>369</v>
      </c>
      <c r="L475" s="185"/>
      <c r="M475" s="185"/>
      <c r="N475" s="167"/>
      <c r="O475" s="21"/>
      <c r="Q475" s="57" t="str">
        <f t="shared" ca="1" si="47"/>
        <v/>
      </c>
      <c r="S475" s="50" t="str">
        <f t="shared" si="48"/>
        <v>N</v>
      </c>
      <c r="T475" s="50">
        <f t="shared" ca="1" si="49"/>
        <v>0</v>
      </c>
      <c r="U475" s="50">
        <f>IF(C475="",0,IF(OR(D475=0,E475=0,F475=0,G475=0,H475=0,I475=0,K475=0,K475="",L475=0,M475=0,AND(OR(L475=Lists!$K$3,L475=Lists!$K$4),J475=0),AND(L475=Lists!$K$4,OR(M475=Lists!$M$5,M475=Lists!$M$6,M475=Lists!$M$7,M475=Lists!$M$8,M475=Lists!$M$10),N475=0)),1,0))</f>
        <v>0</v>
      </c>
      <c r="V475" s="50">
        <f>IF(AND(OR(M475=Lists!$M$9,L475&lt;&gt;Lists!$K$4),N475&lt;&gt;""),1,0)</f>
        <v>0</v>
      </c>
      <c r="W475" s="50">
        <f>IF(E475=0,0,IF(COUNTIF(Lists!$B$3:$B$203,E475)&gt;0,0,1))</f>
        <v>0</v>
      </c>
      <c r="X475" s="50">
        <f>IF(M475=Lists!$L$6,IF(COUNTIFS('Section 3'!$D$16:$D$25,F475,'Section 3'!$G$16:$G$25,M475)&gt;0,0,1),0)</f>
        <v>0</v>
      </c>
      <c r="Y475" s="50">
        <f>IF(M475=Lists!$L$8,IF(COUNTIFS('Section 3'!$D$16:$D$25,F475,'Section 3'!$G$16:$G$25,Lists!$J$5)&gt;0,0,1),IF(M475=Lists!$L$10,IF(COUNTIFS('Section 3'!$D$16:$D$25,F475,'Section 3'!$G$16:$G$25,Lists!$J$6)&gt;0,0,1),IF(M475=Lists!$L$5,IF(COUNTIFS('Section 3'!$D$16:$D$25,F475,'Section 3'!$G$16:$G$25,Lists!$J$3)&gt;0,0,1),0)))</f>
        <v>0</v>
      </c>
      <c r="Z475" s="50">
        <f t="shared" si="44"/>
        <v>0</v>
      </c>
      <c r="AA475" s="44">
        <f t="shared" si="45"/>
        <v>0</v>
      </c>
      <c r="AB475" s="44">
        <f t="shared" si="46"/>
        <v>0</v>
      </c>
      <c r="AC475" s="26"/>
      <c r="AD475" s="26"/>
      <c r="AE475" s="26"/>
      <c r="AF475" s="26"/>
      <c r="AG475" s="26"/>
      <c r="AH475" s="26"/>
      <c r="AI475" s="26"/>
      <c r="AJ475" s="26"/>
      <c r="AK475" s="26"/>
      <c r="AL475" s="26"/>
      <c r="AM475" s="26"/>
      <c r="AN475" s="26"/>
      <c r="AO475" s="26"/>
      <c r="AP475" s="26"/>
    </row>
    <row r="476" spans="1:42" s="8" customFormat="1" x14ac:dyDescent="0.35">
      <c r="A476" s="44"/>
      <c r="B476" s="28"/>
      <c r="C476" s="155" t="str">
        <f>IF(F476=0,"",MAX($C$16:C475)+1)</f>
        <v/>
      </c>
      <c r="D476" s="46"/>
      <c r="E476" s="184"/>
      <c r="F476" s="185"/>
      <c r="G476" s="186"/>
      <c r="H476" s="185"/>
      <c r="I476" s="185"/>
      <c r="J476" s="185"/>
      <c r="K476" s="187" t="s">
        <v>369</v>
      </c>
      <c r="L476" s="185"/>
      <c r="M476" s="185"/>
      <c r="N476" s="167"/>
      <c r="O476" s="21"/>
      <c r="Q476" s="57" t="str">
        <f t="shared" ca="1" si="47"/>
        <v/>
      </c>
      <c r="S476" s="50" t="str">
        <f t="shared" si="48"/>
        <v>N</v>
      </c>
      <c r="T476" s="50">
        <f t="shared" ca="1" si="49"/>
        <v>0</v>
      </c>
      <c r="U476" s="50">
        <f>IF(C476="",0,IF(OR(D476=0,E476=0,F476=0,G476=0,H476=0,I476=0,K476=0,K476="",L476=0,M476=0,AND(OR(L476=Lists!$K$3,L476=Lists!$K$4),J476=0),AND(L476=Lists!$K$4,OR(M476=Lists!$M$5,M476=Lists!$M$6,M476=Lists!$M$7,M476=Lists!$M$8,M476=Lists!$M$10),N476=0)),1,0))</f>
        <v>0</v>
      </c>
      <c r="V476" s="50">
        <f>IF(AND(OR(M476=Lists!$M$9,L476&lt;&gt;Lists!$K$4),N476&lt;&gt;""),1,0)</f>
        <v>0</v>
      </c>
      <c r="W476" s="50">
        <f>IF(E476=0,0,IF(COUNTIF(Lists!$B$3:$B$203,E476)&gt;0,0,1))</f>
        <v>0</v>
      </c>
      <c r="X476" s="50">
        <f>IF(M476=Lists!$L$6,IF(COUNTIFS('Section 3'!$D$16:$D$25,F476,'Section 3'!$G$16:$G$25,M476)&gt;0,0,1),0)</f>
        <v>0</v>
      </c>
      <c r="Y476" s="50">
        <f>IF(M476=Lists!$L$8,IF(COUNTIFS('Section 3'!$D$16:$D$25,F476,'Section 3'!$G$16:$G$25,Lists!$J$5)&gt;0,0,1),IF(M476=Lists!$L$10,IF(COUNTIFS('Section 3'!$D$16:$D$25,F476,'Section 3'!$G$16:$G$25,Lists!$J$6)&gt;0,0,1),IF(M476=Lists!$L$5,IF(COUNTIFS('Section 3'!$D$16:$D$25,F476,'Section 3'!$G$16:$G$25,Lists!$J$3)&gt;0,0,1),0)))</f>
        <v>0</v>
      </c>
      <c r="Z476" s="50">
        <f t="shared" si="44"/>
        <v>0</v>
      </c>
      <c r="AA476" s="44">
        <f t="shared" si="45"/>
        <v>0</v>
      </c>
      <c r="AB476" s="44">
        <f t="shared" si="46"/>
        <v>0</v>
      </c>
      <c r="AC476" s="26"/>
      <c r="AD476" s="26"/>
      <c r="AE476" s="26"/>
      <c r="AF476" s="26"/>
      <c r="AG476" s="26"/>
      <c r="AH476" s="26"/>
      <c r="AI476" s="26"/>
      <c r="AJ476" s="26"/>
      <c r="AK476" s="26"/>
      <c r="AL476" s="26"/>
      <c r="AM476" s="26"/>
      <c r="AN476" s="26"/>
      <c r="AO476" s="26"/>
      <c r="AP476" s="26"/>
    </row>
    <row r="477" spans="1:42" s="8" customFormat="1" x14ac:dyDescent="0.35">
      <c r="A477" s="44"/>
      <c r="B477" s="28"/>
      <c r="C477" s="155" t="str">
        <f>IF(F477=0,"",MAX($C$16:C476)+1)</f>
        <v/>
      </c>
      <c r="D477" s="46"/>
      <c r="E477" s="184"/>
      <c r="F477" s="185"/>
      <c r="G477" s="186"/>
      <c r="H477" s="185"/>
      <c r="I477" s="185"/>
      <c r="J477" s="185"/>
      <c r="K477" s="187" t="s">
        <v>369</v>
      </c>
      <c r="L477" s="185"/>
      <c r="M477" s="185"/>
      <c r="N477" s="167"/>
      <c r="O477" s="21"/>
      <c r="Q477" s="57" t="str">
        <f t="shared" ca="1" si="47"/>
        <v/>
      </c>
      <c r="S477" s="50" t="str">
        <f t="shared" si="48"/>
        <v>N</v>
      </c>
      <c r="T477" s="50">
        <f t="shared" ca="1" si="49"/>
        <v>0</v>
      </c>
      <c r="U477" s="50">
        <f>IF(C477="",0,IF(OR(D477=0,E477=0,F477=0,G477=0,H477=0,I477=0,K477=0,K477="",L477=0,M477=0,AND(OR(L477=Lists!$K$3,L477=Lists!$K$4),J477=0),AND(L477=Lists!$K$4,OR(M477=Lists!$M$5,M477=Lists!$M$6,M477=Lists!$M$7,M477=Lists!$M$8,M477=Lists!$M$10),N477=0)),1,0))</f>
        <v>0</v>
      </c>
      <c r="V477" s="50">
        <f>IF(AND(OR(M477=Lists!$M$9,L477&lt;&gt;Lists!$K$4),N477&lt;&gt;""),1,0)</f>
        <v>0</v>
      </c>
      <c r="W477" s="50">
        <f>IF(E477=0,0,IF(COUNTIF(Lists!$B$3:$B$203,E477)&gt;0,0,1))</f>
        <v>0</v>
      </c>
      <c r="X477" s="50">
        <f>IF(M477=Lists!$L$6,IF(COUNTIFS('Section 3'!$D$16:$D$25,F477,'Section 3'!$G$16:$G$25,M477)&gt;0,0,1),0)</f>
        <v>0</v>
      </c>
      <c r="Y477" s="50">
        <f>IF(M477=Lists!$L$8,IF(COUNTIFS('Section 3'!$D$16:$D$25,F477,'Section 3'!$G$16:$G$25,Lists!$J$5)&gt;0,0,1),IF(M477=Lists!$L$10,IF(COUNTIFS('Section 3'!$D$16:$D$25,F477,'Section 3'!$G$16:$G$25,Lists!$J$6)&gt;0,0,1),IF(M477=Lists!$L$5,IF(COUNTIFS('Section 3'!$D$16:$D$25,F477,'Section 3'!$G$16:$G$25,Lists!$J$3)&gt;0,0,1),0)))</f>
        <v>0</v>
      </c>
      <c r="Z477" s="50">
        <f t="shared" si="44"/>
        <v>0</v>
      </c>
      <c r="AA477" s="44">
        <f t="shared" si="45"/>
        <v>0</v>
      </c>
      <c r="AB477" s="44">
        <f t="shared" si="46"/>
        <v>0</v>
      </c>
      <c r="AC477" s="26"/>
      <c r="AD477" s="26"/>
      <c r="AE477" s="26"/>
      <c r="AF477" s="26"/>
      <c r="AG477" s="26"/>
      <c r="AH477" s="26"/>
      <c r="AI477" s="26"/>
      <c r="AJ477" s="26"/>
      <c r="AK477" s="26"/>
      <c r="AL477" s="26"/>
      <c r="AM477" s="26"/>
      <c r="AN477" s="26"/>
      <c r="AO477" s="26"/>
      <c r="AP477" s="26"/>
    </row>
    <row r="478" spans="1:42" s="8" customFormat="1" x14ac:dyDescent="0.35">
      <c r="A478" s="44"/>
      <c r="B478" s="28"/>
      <c r="C478" s="155" t="str">
        <f>IF(F478=0,"",MAX($C$16:C477)+1)</f>
        <v/>
      </c>
      <c r="D478" s="46"/>
      <c r="E478" s="184"/>
      <c r="F478" s="185"/>
      <c r="G478" s="186"/>
      <c r="H478" s="185"/>
      <c r="I478" s="185"/>
      <c r="J478" s="185"/>
      <c r="K478" s="187" t="s">
        <v>369</v>
      </c>
      <c r="L478" s="185"/>
      <c r="M478" s="185"/>
      <c r="N478" s="167"/>
      <c r="O478" s="21"/>
      <c r="Q478" s="57" t="str">
        <f t="shared" ca="1" si="47"/>
        <v/>
      </c>
      <c r="S478" s="50" t="str">
        <f t="shared" si="48"/>
        <v>N</v>
      </c>
      <c r="T478" s="50">
        <f t="shared" ca="1" si="49"/>
        <v>0</v>
      </c>
      <c r="U478" s="50">
        <f>IF(C478="",0,IF(OR(D478=0,E478=0,F478=0,G478=0,H478=0,I478=0,K478=0,K478="",L478=0,M478=0,AND(OR(L478=Lists!$K$3,L478=Lists!$K$4),J478=0),AND(L478=Lists!$K$4,OR(M478=Lists!$M$5,M478=Lists!$M$6,M478=Lists!$M$7,M478=Lists!$M$8,M478=Lists!$M$10),N478=0)),1,0))</f>
        <v>0</v>
      </c>
      <c r="V478" s="50">
        <f>IF(AND(OR(M478=Lists!$M$9,L478&lt;&gt;Lists!$K$4),N478&lt;&gt;""),1,0)</f>
        <v>0</v>
      </c>
      <c r="W478" s="50">
        <f>IF(E478=0,0,IF(COUNTIF(Lists!$B$3:$B$203,E478)&gt;0,0,1))</f>
        <v>0</v>
      </c>
      <c r="X478" s="50">
        <f>IF(M478=Lists!$L$6,IF(COUNTIFS('Section 3'!$D$16:$D$25,F478,'Section 3'!$G$16:$G$25,M478)&gt;0,0,1),0)</f>
        <v>0</v>
      </c>
      <c r="Y478" s="50">
        <f>IF(M478=Lists!$L$8,IF(COUNTIFS('Section 3'!$D$16:$D$25,F478,'Section 3'!$G$16:$G$25,Lists!$J$5)&gt;0,0,1),IF(M478=Lists!$L$10,IF(COUNTIFS('Section 3'!$D$16:$D$25,F478,'Section 3'!$G$16:$G$25,Lists!$J$6)&gt;0,0,1),IF(M478=Lists!$L$5,IF(COUNTIFS('Section 3'!$D$16:$D$25,F478,'Section 3'!$G$16:$G$25,Lists!$J$3)&gt;0,0,1),0)))</f>
        <v>0</v>
      </c>
      <c r="Z478" s="50">
        <f t="shared" si="44"/>
        <v>0</v>
      </c>
      <c r="AA478" s="44">
        <f t="shared" si="45"/>
        <v>0</v>
      </c>
      <c r="AB478" s="44">
        <f t="shared" si="46"/>
        <v>0</v>
      </c>
      <c r="AC478" s="26"/>
      <c r="AD478" s="26"/>
      <c r="AE478" s="26"/>
      <c r="AF478" s="26"/>
      <c r="AG478" s="26"/>
      <c r="AH478" s="26"/>
      <c r="AI478" s="26"/>
      <c r="AJ478" s="26"/>
      <c r="AK478" s="26"/>
      <c r="AL478" s="26"/>
      <c r="AM478" s="26"/>
      <c r="AN478" s="26"/>
      <c r="AO478" s="26"/>
      <c r="AP478" s="26"/>
    </row>
    <row r="479" spans="1:42" s="8" customFormat="1" x14ac:dyDescent="0.35">
      <c r="A479" s="44"/>
      <c r="B479" s="28"/>
      <c r="C479" s="155" t="str">
        <f>IF(F479=0,"",MAX($C$16:C478)+1)</f>
        <v/>
      </c>
      <c r="D479" s="46"/>
      <c r="E479" s="184"/>
      <c r="F479" s="185"/>
      <c r="G479" s="186"/>
      <c r="H479" s="185"/>
      <c r="I479" s="185"/>
      <c r="J479" s="185"/>
      <c r="K479" s="187" t="s">
        <v>369</v>
      </c>
      <c r="L479" s="185"/>
      <c r="M479" s="185"/>
      <c r="N479" s="167"/>
      <c r="O479" s="21"/>
      <c r="Q479" s="57" t="str">
        <f t="shared" ca="1" si="47"/>
        <v/>
      </c>
      <c r="S479" s="50" t="str">
        <f t="shared" si="48"/>
        <v>N</v>
      </c>
      <c r="T479" s="50">
        <f t="shared" ca="1" si="49"/>
        <v>0</v>
      </c>
      <c r="U479" s="50">
        <f>IF(C479="",0,IF(OR(D479=0,E479=0,F479=0,G479=0,H479=0,I479=0,K479=0,K479="",L479=0,M479=0,AND(OR(L479=Lists!$K$3,L479=Lists!$K$4),J479=0),AND(L479=Lists!$K$4,OR(M479=Lists!$M$5,M479=Lists!$M$6,M479=Lists!$M$7,M479=Lists!$M$8,M479=Lists!$M$10),N479=0)),1,0))</f>
        <v>0</v>
      </c>
      <c r="V479" s="50">
        <f>IF(AND(OR(M479=Lists!$M$9,L479&lt;&gt;Lists!$K$4),N479&lt;&gt;""),1,0)</f>
        <v>0</v>
      </c>
      <c r="W479" s="50">
        <f>IF(E479=0,0,IF(COUNTIF(Lists!$B$3:$B$203,E479)&gt;0,0,1))</f>
        <v>0</v>
      </c>
      <c r="X479" s="50">
        <f>IF(M479=Lists!$L$6,IF(COUNTIFS('Section 3'!$D$16:$D$25,F479,'Section 3'!$G$16:$G$25,M479)&gt;0,0,1),0)</f>
        <v>0</v>
      </c>
      <c r="Y479" s="50">
        <f>IF(M479=Lists!$L$8,IF(COUNTIFS('Section 3'!$D$16:$D$25,F479,'Section 3'!$G$16:$G$25,Lists!$J$5)&gt;0,0,1),IF(M479=Lists!$L$10,IF(COUNTIFS('Section 3'!$D$16:$D$25,F479,'Section 3'!$G$16:$G$25,Lists!$J$6)&gt;0,0,1),IF(M479=Lists!$L$5,IF(COUNTIFS('Section 3'!$D$16:$D$25,F479,'Section 3'!$G$16:$G$25,Lists!$J$3)&gt;0,0,1),0)))</f>
        <v>0</v>
      </c>
      <c r="Z479" s="50">
        <f t="shared" si="44"/>
        <v>0</v>
      </c>
      <c r="AA479" s="44">
        <f t="shared" si="45"/>
        <v>0</v>
      </c>
      <c r="AB479" s="44">
        <f t="shared" si="46"/>
        <v>0</v>
      </c>
      <c r="AC479" s="26"/>
      <c r="AD479" s="26"/>
      <c r="AE479" s="26"/>
      <c r="AF479" s="26"/>
      <c r="AG479" s="26"/>
      <c r="AH479" s="26"/>
      <c r="AI479" s="26"/>
      <c r="AJ479" s="26"/>
      <c r="AK479" s="26"/>
      <c r="AL479" s="26"/>
      <c r="AM479" s="26"/>
      <c r="AN479" s="26"/>
      <c r="AO479" s="26"/>
      <c r="AP479" s="26"/>
    </row>
    <row r="480" spans="1:42" s="8" customFormat="1" x14ac:dyDescent="0.35">
      <c r="A480" s="44"/>
      <c r="B480" s="28"/>
      <c r="C480" s="155" t="str">
        <f>IF(F480=0,"",MAX($C$16:C479)+1)</f>
        <v/>
      </c>
      <c r="D480" s="46"/>
      <c r="E480" s="184"/>
      <c r="F480" s="185"/>
      <c r="G480" s="186"/>
      <c r="H480" s="185"/>
      <c r="I480" s="185"/>
      <c r="J480" s="185"/>
      <c r="K480" s="187" t="s">
        <v>369</v>
      </c>
      <c r="L480" s="185"/>
      <c r="M480" s="185"/>
      <c r="N480" s="167"/>
      <c r="O480" s="21"/>
      <c r="Q480" s="57" t="str">
        <f t="shared" ca="1" si="47"/>
        <v/>
      </c>
      <c r="S480" s="50" t="str">
        <f t="shared" si="48"/>
        <v>N</v>
      </c>
      <c r="T480" s="50">
        <f t="shared" ca="1" si="49"/>
        <v>0</v>
      </c>
      <c r="U480" s="50">
        <f>IF(C480="",0,IF(OR(D480=0,E480=0,F480=0,G480=0,H480=0,I480=0,K480=0,K480="",L480=0,M480=0,AND(OR(L480=Lists!$K$3,L480=Lists!$K$4),J480=0),AND(L480=Lists!$K$4,OR(M480=Lists!$M$5,M480=Lists!$M$6,M480=Lists!$M$7,M480=Lists!$M$8,M480=Lists!$M$10),N480=0)),1,0))</f>
        <v>0</v>
      </c>
      <c r="V480" s="50">
        <f>IF(AND(OR(M480=Lists!$M$9,L480&lt;&gt;Lists!$K$4),N480&lt;&gt;""),1,0)</f>
        <v>0</v>
      </c>
      <c r="W480" s="50">
        <f>IF(E480=0,0,IF(COUNTIF(Lists!$B$3:$B$203,E480)&gt;0,0,1))</f>
        <v>0</v>
      </c>
      <c r="X480" s="50">
        <f>IF(M480=Lists!$L$6,IF(COUNTIFS('Section 3'!$D$16:$D$25,F480,'Section 3'!$G$16:$G$25,M480)&gt;0,0,1),0)</f>
        <v>0</v>
      </c>
      <c r="Y480" s="50">
        <f>IF(M480=Lists!$L$8,IF(COUNTIFS('Section 3'!$D$16:$D$25,F480,'Section 3'!$G$16:$G$25,Lists!$J$5)&gt;0,0,1),IF(M480=Lists!$L$10,IF(COUNTIFS('Section 3'!$D$16:$D$25,F480,'Section 3'!$G$16:$G$25,Lists!$J$6)&gt;0,0,1),IF(M480=Lists!$L$5,IF(COUNTIFS('Section 3'!$D$16:$D$25,F480,'Section 3'!$G$16:$G$25,Lists!$J$3)&gt;0,0,1),0)))</f>
        <v>0</v>
      </c>
      <c r="Z480" s="50">
        <f t="shared" si="44"/>
        <v>0</v>
      </c>
      <c r="AA480" s="44">
        <f t="shared" si="45"/>
        <v>0</v>
      </c>
      <c r="AB480" s="44">
        <f t="shared" si="46"/>
        <v>0</v>
      </c>
      <c r="AC480" s="26"/>
      <c r="AD480" s="26"/>
      <c r="AE480" s="26"/>
      <c r="AF480" s="26"/>
      <c r="AG480" s="26"/>
      <c r="AH480" s="26"/>
      <c r="AI480" s="26"/>
      <c r="AJ480" s="26"/>
      <c r="AK480" s="26"/>
      <c r="AL480" s="26"/>
      <c r="AM480" s="26"/>
      <c r="AN480" s="26"/>
      <c r="AO480" s="26"/>
      <c r="AP480" s="26"/>
    </row>
    <row r="481" spans="1:42" s="8" customFormat="1" x14ac:dyDescent="0.35">
      <c r="A481" s="44"/>
      <c r="B481" s="28"/>
      <c r="C481" s="155" t="str">
        <f>IF(F481=0,"",MAX($C$16:C480)+1)</f>
        <v/>
      </c>
      <c r="D481" s="46"/>
      <c r="E481" s="184"/>
      <c r="F481" s="185"/>
      <c r="G481" s="186"/>
      <c r="H481" s="185"/>
      <c r="I481" s="185"/>
      <c r="J481" s="185"/>
      <c r="K481" s="187" t="s">
        <v>369</v>
      </c>
      <c r="L481" s="185"/>
      <c r="M481" s="185"/>
      <c r="N481" s="167"/>
      <c r="O481" s="21"/>
      <c r="Q481" s="57" t="str">
        <f t="shared" ca="1" si="47"/>
        <v/>
      </c>
      <c r="S481" s="50" t="str">
        <f t="shared" si="48"/>
        <v>N</v>
      </c>
      <c r="T481" s="50">
        <f t="shared" ca="1" si="49"/>
        <v>0</v>
      </c>
      <c r="U481" s="50">
        <f>IF(C481="",0,IF(OR(D481=0,E481=0,F481=0,G481=0,H481=0,I481=0,K481=0,K481="",L481=0,M481=0,AND(OR(L481=Lists!$K$3,L481=Lists!$K$4),J481=0),AND(L481=Lists!$K$4,OR(M481=Lists!$M$5,M481=Lists!$M$6,M481=Lists!$M$7,M481=Lists!$M$8,M481=Lists!$M$10),N481=0)),1,0))</f>
        <v>0</v>
      </c>
      <c r="V481" s="50">
        <f>IF(AND(OR(M481=Lists!$M$9,L481&lt;&gt;Lists!$K$4),N481&lt;&gt;""),1,0)</f>
        <v>0</v>
      </c>
      <c r="W481" s="50">
        <f>IF(E481=0,0,IF(COUNTIF(Lists!$B$3:$B$203,E481)&gt;0,0,1))</f>
        <v>0</v>
      </c>
      <c r="X481" s="50">
        <f>IF(M481=Lists!$L$6,IF(COUNTIFS('Section 3'!$D$16:$D$25,F481,'Section 3'!$G$16:$G$25,M481)&gt;0,0,1),0)</f>
        <v>0</v>
      </c>
      <c r="Y481" s="50">
        <f>IF(M481=Lists!$L$8,IF(COUNTIFS('Section 3'!$D$16:$D$25,F481,'Section 3'!$G$16:$G$25,Lists!$J$5)&gt;0,0,1),IF(M481=Lists!$L$10,IF(COUNTIFS('Section 3'!$D$16:$D$25,F481,'Section 3'!$G$16:$G$25,Lists!$J$6)&gt;0,0,1),IF(M481=Lists!$L$5,IF(COUNTIFS('Section 3'!$D$16:$D$25,F481,'Section 3'!$G$16:$G$25,Lists!$J$3)&gt;0,0,1),0)))</f>
        <v>0</v>
      </c>
      <c r="Z481" s="50">
        <f t="shared" si="44"/>
        <v>0</v>
      </c>
      <c r="AA481" s="44">
        <f t="shared" si="45"/>
        <v>0</v>
      </c>
      <c r="AB481" s="44">
        <f t="shared" si="46"/>
        <v>0</v>
      </c>
      <c r="AC481" s="26"/>
      <c r="AD481" s="26"/>
      <c r="AE481" s="26"/>
      <c r="AF481" s="26"/>
      <c r="AG481" s="26"/>
      <c r="AH481" s="26"/>
      <c r="AI481" s="26"/>
      <c r="AJ481" s="26"/>
      <c r="AK481" s="26"/>
      <c r="AL481" s="26"/>
      <c r="AM481" s="26"/>
      <c r="AN481" s="26"/>
      <c r="AO481" s="26"/>
      <c r="AP481" s="26"/>
    </row>
    <row r="482" spans="1:42" s="8" customFormat="1" x14ac:dyDescent="0.35">
      <c r="A482" s="44"/>
      <c r="B482" s="28"/>
      <c r="C482" s="155" t="str">
        <f>IF(F482=0,"",MAX($C$16:C481)+1)</f>
        <v/>
      </c>
      <c r="D482" s="46"/>
      <c r="E482" s="184"/>
      <c r="F482" s="185"/>
      <c r="G482" s="186"/>
      <c r="H482" s="185"/>
      <c r="I482" s="185"/>
      <c r="J482" s="185"/>
      <c r="K482" s="187" t="s">
        <v>369</v>
      </c>
      <c r="L482" s="185"/>
      <c r="M482" s="185"/>
      <c r="N482" s="167"/>
      <c r="O482" s="21"/>
      <c r="Q482" s="57" t="str">
        <f t="shared" ca="1" si="47"/>
        <v/>
      </c>
      <c r="S482" s="50" t="str">
        <f t="shared" si="48"/>
        <v>N</v>
      </c>
      <c r="T482" s="50">
        <f t="shared" ca="1" si="49"/>
        <v>0</v>
      </c>
      <c r="U482" s="50">
        <f>IF(C482="",0,IF(OR(D482=0,E482=0,F482=0,G482=0,H482=0,I482=0,K482=0,K482="",L482=0,M482=0,AND(OR(L482=Lists!$K$3,L482=Lists!$K$4),J482=0),AND(L482=Lists!$K$4,OR(M482=Lists!$M$5,M482=Lists!$M$6,M482=Lists!$M$7,M482=Lists!$M$8,M482=Lists!$M$10),N482=0)),1,0))</f>
        <v>0</v>
      </c>
      <c r="V482" s="50">
        <f>IF(AND(OR(M482=Lists!$M$9,L482&lt;&gt;Lists!$K$4),N482&lt;&gt;""),1,0)</f>
        <v>0</v>
      </c>
      <c r="W482" s="50">
        <f>IF(E482=0,0,IF(COUNTIF(Lists!$B$3:$B$203,E482)&gt;0,0,1))</f>
        <v>0</v>
      </c>
      <c r="X482" s="50">
        <f>IF(M482=Lists!$L$6,IF(COUNTIFS('Section 3'!$D$16:$D$25,F482,'Section 3'!$G$16:$G$25,M482)&gt;0,0,1),0)</f>
        <v>0</v>
      </c>
      <c r="Y482" s="50">
        <f>IF(M482=Lists!$L$8,IF(COUNTIFS('Section 3'!$D$16:$D$25,F482,'Section 3'!$G$16:$G$25,Lists!$J$5)&gt;0,0,1),IF(M482=Lists!$L$10,IF(COUNTIFS('Section 3'!$D$16:$D$25,F482,'Section 3'!$G$16:$G$25,Lists!$J$6)&gt;0,0,1),IF(M482=Lists!$L$5,IF(COUNTIFS('Section 3'!$D$16:$D$25,F482,'Section 3'!$G$16:$G$25,Lists!$J$3)&gt;0,0,1),0)))</f>
        <v>0</v>
      </c>
      <c r="Z482" s="50">
        <f t="shared" si="44"/>
        <v>0</v>
      </c>
      <c r="AA482" s="44">
        <f t="shared" si="45"/>
        <v>0</v>
      </c>
      <c r="AB482" s="44">
        <f t="shared" si="46"/>
        <v>0</v>
      </c>
      <c r="AC482" s="26"/>
      <c r="AD482" s="26"/>
      <c r="AE482" s="26"/>
      <c r="AF482" s="26"/>
      <c r="AG482" s="26"/>
      <c r="AH482" s="26"/>
      <c r="AI482" s="26"/>
      <c r="AJ482" s="26"/>
      <c r="AK482" s="26"/>
      <c r="AL482" s="26"/>
      <c r="AM482" s="26"/>
      <c r="AN482" s="26"/>
      <c r="AO482" s="26"/>
      <c r="AP482" s="26"/>
    </row>
    <row r="483" spans="1:42" s="8" customFormat="1" x14ac:dyDescent="0.35">
      <c r="A483" s="44"/>
      <c r="B483" s="28"/>
      <c r="C483" s="155" t="str">
        <f>IF(F483=0,"",MAX($C$16:C482)+1)</f>
        <v/>
      </c>
      <c r="D483" s="46"/>
      <c r="E483" s="184"/>
      <c r="F483" s="185"/>
      <c r="G483" s="186"/>
      <c r="H483" s="185"/>
      <c r="I483" s="185"/>
      <c r="J483" s="185"/>
      <c r="K483" s="187" t="s">
        <v>369</v>
      </c>
      <c r="L483" s="185"/>
      <c r="M483" s="185"/>
      <c r="N483" s="167"/>
      <c r="O483" s="21"/>
      <c r="Q483" s="57" t="str">
        <f t="shared" ca="1" si="47"/>
        <v/>
      </c>
      <c r="S483" s="50" t="str">
        <f t="shared" si="48"/>
        <v>N</v>
      </c>
      <c r="T483" s="50">
        <f t="shared" ca="1" si="49"/>
        <v>0</v>
      </c>
      <c r="U483" s="50">
        <f>IF(C483="",0,IF(OR(D483=0,E483=0,F483=0,G483=0,H483=0,I483=0,K483=0,K483="",L483=0,M483=0,AND(OR(L483=Lists!$K$3,L483=Lists!$K$4),J483=0),AND(L483=Lists!$K$4,OR(M483=Lists!$M$5,M483=Lists!$M$6,M483=Lists!$M$7,M483=Lists!$M$8,M483=Lists!$M$10),N483=0)),1,0))</f>
        <v>0</v>
      </c>
      <c r="V483" s="50">
        <f>IF(AND(OR(M483=Lists!$M$9,L483&lt;&gt;Lists!$K$4),N483&lt;&gt;""),1,0)</f>
        <v>0</v>
      </c>
      <c r="W483" s="50">
        <f>IF(E483=0,0,IF(COUNTIF(Lists!$B$3:$B$203,E483)&gt;0,0,1))</f>
        <v>0</v>
      </c>
      <c r="X483" s="50">
        <f>IF(M483=Lists!$L$6,IF(COUNTIFS('Section 3'!$D$16:$D$25,F483,'Section 3'!$G$16:$G$25,M483)&gt;0,0,1),0)</f>
        <v>0</v>
      </c>
      <c r="Y483" s="50">
        <f>IF(M483=Lists!$L$8,IF(COUNTIFS('Section 3'!$D$16:$D$25,F483,'Section 3'!$G$16:$G$25,Lists!$J$5)&gt;0,0,1),IF(M483=Lists!$L$10,IF(COUNTIFS('Section 3'!$D$16:$D$25,F483,'Section 3'!$G$16:$G$25,Lists!$J$6)&gt;0,0,1),IF(M483=Lists!$L$5,IF(COUNTIFS('Section 3'!$D$16:$D$25,F483,'Section 3'!$G$16:$G$25,Lists!$J$3)&gt;0,0,1),0)))</f>
        <v>0</v>
      </c>
      <c r="Z483" s="50">
        <f t="shared" si="44"/>
        <v>0</v>
      </c>
      <c r="AA483" s="44">
        <f t="shared" si="45"/>
        <v>0</v>
      </c>
      <c r="AB483" s="44">
        <f t="shared" si="46"/>
        <v>0</v>
      </c>
      <c r="AC483" s="26"/>
      <c r="AD483" s="26"/>
      <c r="AE483" s="26"/>
      <c r="AF483" s="26"/>
      <c r="AG483" s="26"/>
      <c r="AH483" s="26"/>
      <c r="AI483" s="26"/>
      <c r="AJ483" s="26"/>
      <c r="AK483" s="26"/>
      <c r="AL483" s="26"/>
      <c r="AM483" s="26"/>
      <c r="AN483" s="26"/>
      <c r="AO483" s="26"/>
      <c r="AP483" s="26"/>
    </row>
    <row r="484" spans="1:42" s="8" customFormat="1" x14ac:dyDescent="0.35">
      <c r="A484" s="44"/>
      <c r="B484" s="28"/>
      <c r="C484" s="155" t="str">
        <f>IF(F484=0,"",MAX($C$16:C483)+1)</f>
        <v/>
      </c>
      <c r="D484" s="46"/>
      <c r="E484" s="184"/>
      <c r="F484" s="185"/>
      <c r="G484" s="186"/>
      <c r="H484" s="185"/>
      <c r="I484" s="185"/>
      <c r="J484" s="185"/>
      <c r="K484" s="187" t="s">
        <v>369</v>
      </c>
      <c r="L484" s="185"/>
      <c r="M484" s="185"/>
      <c r="N484" s="167"/>
      <c r="O484" s="21"/>
      <c r="Q484" s="57" t="str">
        <f t="shared" ca="1" si="47"/>
        <v/>
      </c>
      <c r="S484" s="50" t="str">
        <f t="shared" si="48"/>
        <v>N</v>
      </c>
      <c r="T484" s="50">
        <f t="shared" ca="1" si="49"/>
        <v>0</v>
      </c>
      <c r="U484" s="50">
        <f>IF(C484="",0,IF(OR(D484=0,E484=0,F484=0,G484=0,H484=0,I484=0,K484=0,K484="",L484=0,M484=0,AND(OR(L484=Lists!$K$3,L484=Lists!$K$4),J484=0),AND(L484=Lists!$K$4,OR(M484=Lists!$M$5,M484=Lists!$M$6,M484=Lists!$M$7,M484=Lists!$M$8,M484=Lists!$M$10),N484=0)),1,0))</f>
        <v>0</v>
      </c>
      <c r="V484" s="50">
        <f>IF(AND(OR(M484=Lists!$M$9,L484&lt;&gt;Lists!$K$4),N484&lt;&gt;""),1,0)</f>
        <v>0</v>
      </c>
      <c r="W484" s="50">
        <f>IF(E484=0,0,IF(COUNTIF(Lists!$B$3:$B$203,E484)&gt;0,0,1))</f>
        <v>0</v>
      </c>
      <c r="X484" s="50">
        <f>IF(M484=Lists!$L$6,IF(COUNTIFS('Section 3'!$D$16:$D$25,F484,'Section 3'!$G$16:$G$25,M484)&gt;0,0,1),0)</f>
        <v>0</v>
      </c>
      <c r="Y484" s="50">
        <f>IF(M484=Lists!$L$8,IF(COUNTIFS('Section 3'!$D$16:$D$25,F484,'Section 3'!$G$16:$G$25,Lists!$J$5)&gt;0,0,1),IF(M484=Lists!$L$10,IF(COUNTIFS('Section 3'!$D$16:$D$25,F484,'Section 3'!$G$16:$G$25,Lists!$J$6)&gt;0,0,1),IF(M484=Lists!$L$5,IF(COUNTIFS('Section 3'!$D$16:$D$25,F484,'Section 3'!$G$16:$G$25,Lists!$J$3)&gt;0,0,1),0)))</f>
        <v>0</v>
      </c>
      <c r="Z484" s="50">
        <f t="shared" si="44"/>
        <v>0</v>
      </c>
      <c r="AA484" s="44">
        <f t="shared" si="45"/>
        <v>0</v>
      </c>
      <c r="AB484" s="44">
        <f t="shared" si="46"/>
        <v>0</v>
      </c>
      <c r="AC484" s="26"/>
      <c r="AD484" s="26"/>
      <c r="AE484" s="26"/>
      <c r="AF484" s="26"/>
      <c r="AG484" s="26"/>
      <c r="AH484" s="26"/>
      <c r="AI484" s="26"/>
      <c r="AJ484" s="26"/>
      <c r="AK484" s="26"/>
      <c r="AL484" s="26"/>
      <c r="AM484" s="26"/>
      <c r="AN484" s="26"/>
      <c r="AO484" s="26"/>
      <c r="AP484" s="26"/>
    </row>
    <row r="485" spans="1:42" s="8" customFormat="1" x14ac:dyDescent="0.35">
      <c r="A485" s="44"/>
      <c r="B485" s="28"/>
      <c r="C485" s="155" t="str">
        <f>IF(F485=0,"",MAX($C$16:C484)+1)</f>
        <v/>
      </c>
      <c r="D485" s="46"/>
      <c r="E485" s="184"/>
      <c r="F485" s="185"/>
      <c r="G485" s="186"/>
      <c r="H485" s="185"/>
      <c r="I485" s="185"/>
      <c r="J485" s="185"/>
      <c r="K485" s="187" t="s">
        <v>369</v>
      </c>
      <c r="L485" s="185"/>
      <c r="M485" s="185"/>
      <c r="N485" s="167"/>
      <c r="O485" s="21"/>
      <c r="Q485" s="57" t="str">
        <f t="shared" ca="1" si="47"/>
        <v/>
      </c>
      <c r="S485" s="50" t="str">
        <f t="shared" si="48"/>
        <v>N</v>
      </c>
      <c r="T485" s="50">
        <f t="shared" ca="1" si="49"/>
        <v>0</v>
      </c>
      <c r="U485" s="50">
        <f>IF(C485="",0,IF(OR(D485=0,E485=0,F485=0,G485=0,H485=0,I485=0,K485=0,K485="",L485=0,M485=0,AND(OR(L485=Lists!$K$3,L485=Lists!$K$4),J485=0),AND(L485=Lists!$K$4,OR(M485=Lists!$M$5,M485=Lists!$M$6,M485=Lists!$M$7,M485=Lists!$M$8,M485=Lists!$M$10),N485=0)),1,0))</f>
        <v>0</v>
      </c>
      <c r="V485" s="50">
        <f>IF(AND(OR(M485=Lists!$M$9,L485&lt;&gt;Lists!$K$4),N485&lt;&gt;""),1,0)</f>
        <v>0</v>
      </c>
      <c r="W485" s="50">
        <f>IF(E485=0,0,IF(COUNTIF(Lists!$B$3:$B$203,E485)&gt;0,0,1))</f>
        <v>0</v>
      </c>
      <c r="X485" s="50">
        <f>IF(M485=Lists!$L$6,IF(COUNTIFS('Section 3'!$D$16:$D$25,F485,'Section 3'!$G$16:$G$25,M485)&gt;0,0,1),0)</f>
        <v>0</v>
      </c>
      <c r="Y485" s="50">
        <f>IF(M485=Lists!$L$8,IF(COUNTIFS('Section 3'!$D$16:$D$25,F485,'Section 3'!$G$16:$G$25,Lists!$J$5)&gt;0,0,1),IF(M485=Lists!$L$10,IF(COUNTIFS('Section 3'!$D$16:$D$25,F485,'Section 3'!$G$16:$G$25,Lists!$J$6)&gt;0,0,1),IF(M485=Lists!$L$5,IF(COUNTIFS('Section 3'!$D$16:$D$25,F485,'Section 3'!$G$16:$G$25,Lists!$J$3)&gt;0,0,1),0)))</f>
        <v>0</v>
      </c>
      <c r="Z485" s="50">
        <f t="shared" si="44"/>
        <v>0</v>
      </c>
      <c r="AA485" s="44">
        <f t="shared" si="45"/>
        <v>0</v>
      </c>
      <c r="AB485" s="44">
        <f t="shared" si="46"/>
        <v>0</v>
      </c>
      <c r="AC485" s="26"/>
      <c r="AD485" s="26"/>
      <c r="AE485" s="26"/>
      <c r="AF485" s="26"/>
      <c r="AG485" s="26"/>
      <c r="AH485" s="26"/>
      <c r="AI485" s="26"/>
      <c r="AJ485" s="26"/>
      <c r="AK485" s="26"/>
      <c r="AL485" s="26"/>
      <c r="AM485" s="26"/>
      <c r="AN485" s="26"/>
      <c r="AO485" s="26"/>
      <c r="AP485" s="26"/>
    </row>
    <row r="486" spans="1:42" s="8" customFormat="1" x14ac:dyDescent="0.35">
      <c r="A486" s="44"/>
      <c r="B486" s="28"/>
      <c r="C486" s="155" t="str">
        <f>IF(F486=0,"",MAX($C$16:C485)+1)</f>
        <v/>
      </c>
      <c r="D486" s="46"/>
      <c r="E486" s="184"/>
      <c r="F486" s="185"/>
      <c r="G486" s="186"/>
      <c r="H486" s="185"/>
      <c r="I486" s="185"/>
      <c r="J486" s="185"/>
      <c r="K486" s="187" t="s">
        <v>369</v>
      </c>
      <c r="L486" s="185"/>
      <c r="M486" s="185"/>
      <c r="N486" s="167"/>
      <c r="O486" s="21"/>
      <c r="Q486" s="57" t="str">
        <f t="shared" ca="1" si="47"/>
        <v/>
      </c>
      <c r="S486" s="50" t="str">
        <f t="shared" si="48"/>
        <v>N</v>
      </c>
      <c r="T486" s="50">
        <f t="shared" ca="1" si="49"/>
        <v>0</v>
      </c>
      <c r="U486" s="50">
        <f>IF(C486="",0,IF(OR(D486=0,E486=0,F486=0,G486=0,H486=0,I486=0,K486=0,K486="",L486=0,M486=0,AND(OR(L486=Lists!$K$3,L486=Lists!$K$4),J486=0),AND(L486=Lists!$K$4,OR(M486=Lists!$M$5,M486=Lists!$M$6,M486=Lists!$M$7,M486=Lists!$M$8,M486=Lists!$M$10),N486=0)),1,0))</f>
        <v>0</v>
      </c>
      <c r="V486" s="50">
        <f>IF(AND(OR(M486=Lists!$M$9,L486&lt;&gt;Lists!$K$4),N486&lt;&gt;""),1,0)</f>
        <v>0</v>
      </c>
      <c r="W486" s="50">
        <f>IF(E486=0,0,IF(COUNTIF(Lists!$B$3:$B$203,E486)&gt;0,0,1))</f>
        <v>0</v>
      </c>
      <c r="X486" s="50">
        <f>IF(M486=Lists!$L$6,IF(COUNTIFS('Section 3'!$D$16:$D$25,F486,'Section 3'!$G$16:$G$25,M486)&gt;0,0,1),0)</f>
        <v>0</v>
      </c>
      <c r="Y486" s="50">
        <f>IF(M486=Lists!$L$8,IF(COUNTIFS('Section 3'!$D$16:$D$25,F486,'Section 3'!$G$16:$G$25,Lists!$J$5)&gt;0,0,1),IF(M486=Lists!$L$10,IF(COUNTIFS('Section 3'!$D$16:$D$25,F486,'Section 3'!$G$16:$G$25,Lists!$J$6)&gt;0,0,1),IF(M486=Lists!$L$5,IF(COUNTIFS('Section 3'!$D$16:$D$25,F486,'Section 3'!$G$16:$G$25,Lists!$J$3)&gt;0,0,1),0)))</f>
        <v>0</v>
      </c>
      <c r="Z486" s="50">
        <f t="shared" si="44"/>
        <v>0</v>
      </c>
      <c r="AA486" s="44">
        <f t="shared" si="45"/>
        <v>0</v>
      </c>
      <c r="AB486" s="44">
        <f t="shared" si="46"/>
        <v>0</v>
      </c>
      <c r="AC486" s="26"/>
      <c r="AD486" s="26"/>
      <c r="AE486" s="26"/>
      <c r="AF486" s="26"/>
      <c r="AG486" s="26"/>
      <c r="AH486" s="26"/>
      <c r="AI486" s="26"/>
      <c r="AJ486" s="26"/>
      <c r="AK486" s="26"/>
      <c r="AL486" s="26"/>
      <c r="AM486" s="26"/>
      <c r="AN486" s="26"/>
      <c r="AO486" s="26"/>
      <c r="AP486" s="26"/>
    </row>
    <row r="487" spans="1:42" s="8" customFormat="1" x14ac:dyDescent="0.35">
      <c r="A487" s="44"/>
      <c r="B487" s="28"/>
      <c r="C487" s="155" t="str">
        <f>IF(F487=0,"",MAX($C$16:C486)+1)</f>
        <v/>
      </c>
      <c r="D487" s="46"/>
      <c r="E487" s="184"/>
      <c r="F487" s="185"/>
      <c r="G487" s="186"/>
      <c r="H487" s="185"/>
      <c r="I487" s="185"/>
      <c r="J487" s="185"/>
      <c r="K487" s="187" t="s">
        <v>369</v>
      </c>
      <c r="L487" s="185"/>
      <c r="M487" s="185"/>
      <c r="N487" s="167"/>
      <c r="O487" s="21"/>
      <c r="Q487" s="57" t="str">
        <f t="shared" ca="1" si="47"/>
        <v/>
      </c>
      <c r="S487" s="50" t="str">
        <f t="shared" si="48"/>
        <v>N</v>
      </c>
      <c r="T487" s="50">
        <f t="shared" ca="1" si="49"/>
        <v>0</v>
      </c>
      <c r="U487" s="50">
        <f>IF(C487="",0,IF(OR(D487=0,E487=0,F487=0,G487=0,H487=0,I487=0,K487=0,K487="",L487=0,M487=0,AND(OR(L487=Lists!$K$3,L487=Lists!$K$4),J487=0),AND(L487=Lists!$K$4,OR(M487=Lists!$M$5,M487=Lists!$M$6,M487=Lists!$M$7,M487=Lists!$M$8,M487=Lists!$M$10),N487=0)),1,0))</f>
        <v>0</v>
      </c>
      <c r="V487" s="50">
        <f>IF(AND(OR(M487=Lists!$M$9,L487&lt;&gt;Lists!$K$4),N487&lt;&gt;""),1,0)</f>
        <v>0</v>
      </c>
      <c r="W487" s="50">
        <f>IF(E487=0,0,IF(COUNTIF(Lists!$B$3:$B$203,E487)&gt;0,0,1))</f>
        <v>0</v>
      </c>
      <c r="X487" s="50">
        <f>IF(M487=Lists!$L$6,IF(COUNTIFS('Section 3'!$D$16:$D$25,F487,'Section 3'!$G$16:$G$25,M487)&gt;0,0,1),0)</f>
        <v>0</v>
      </c>
      <c r="Y487" s="50">
        <f>IF(M487=Lists!$L$8,IF(COUNTIFS('Section 3'!$D$16:$D$25,F487,'Section 3'!$G$16:$G$25,Lists!$J$5)&gt;0,0,1),IF(M487=Lists!$L$10,IF(COUNTIFS('Section 3'!$D$16:$D$25,F487,'Section 3'!$G$16:$G$25,Lists!$J$6)&gt;0,0,1),IF(M487=Lists!$L$5,IF(COUNTIFS('Section 3'!$D$16:$D$25,F487,'Section 3'!$G$16:$G$25,Lists!$J$3)&gt;0,0,1),0)))</f>
        <v>0</v>
      </c>
      <c r="Z487" s="50">
        <f t="shared" si="44"/>
        <v>0</v>
      </c>
      <c r="AA487" s="44">
        <f t="shared" si="45"/>
        <v>0</v>
      </c>
      <c r="AB487" s="44">
        <f t="shared" si="46"/>
        <v>0</v>
      </c>
      <c r="AC487" s="26"/>
      <c r="AD487" s="26"/>
      <c r="AE487" s="26"/>
      <c r="AF487" s="26"/>
      <c r="AG487" s="26"/>
      <c r="AH487" s="26"/>
      <c r="AI487" s="26"/>
      <c r="AJ487" s="26"/>
      <c r="AK487" s="26"/>
      <c r="AL487" s="26"/>
      <c r="AM487" s="26"/>
      <c r="AN487" s="26"/>
      <c r="AO487" s="26"/>
      <c r="AP487" s="26"/>
    </row>
    <row r="488" spans="1:42" s="8" customFormat="1" x14ac:dyDescent="0.35">
      <c r="A488" s="44"/>
      <c r="B488" s="28"/>
      <c r="C488" s="155" t="str">
        <f>IF(F488=0,"",MAX($C$16:C487)+1)</f>
        <v/>
      </c>
      <c r="D488" s="46"/>
      <c r="E488" s="184"/>
      <c r="F488" s="185"/>
      <c r="G488" s="186"/>
      <c r="H488" s="185"/>
      <c r="I488" s="185"/>
      <c r="J488" s="185"/>
      <c r="K488" s="187" t="s">
        <v>369</v>
      </c>
      <c r="L488" s="185"/>
      <c r="M488" s="185"/>
      <c r="N488" s="167"/>
      <c r="O488" s="21"/>
      <c r="Q488" s="57" t="str">
        <f t="shared" ca="1" si="47"/>
        <v/>
      </c>
      <c r="S488" s="50" t="str">
        <f t="shared" si="48"/>
        <v>N</v>
      </c>
      <c r="T488" s="50">
        <f t="shared" ca="1" si="49"/>
        <v>0</v>
      </c>
      <c r="U488" s="50">
        <f>IF(C488="",0,IF(OR(D488=0,E488=0,F488=0,G488=0,H488=0,I488=0,K488=0,K488="",L488=0,M488=0,AND(OR(L488=Lists!$K$3,L488=Lists!$K$4),J488=0),AND(L488=Lists!$K$4,OR(M488=Lists!$M$5,M488=Lists!$M$6,M488=Lists!$M$7,M488=Lists!$M$8,M488=Lists!$M$10),N488=0)),1,0))</f>
        <v>0</v>
      </c>
      <c r="V488" s="50">
        <f>IF(AND(OR(M488=Lists!$M$9,L488&lt;&gt;Lists!$K$4),N488&lt;&gt;""),1,0)</f>
        <v>0</v>
      </c>
      <c r="W488" s="50">
        <f>IF(E488=0,0,IF(COUNTIF(Lists!$B$3:$B$203,E488)&gt;0,0,1))</f>
        <v>0</v>
      </c>
      <c r="X488" s="50">
        <f>IF(M488=Lists!$L$6,IF(COUNTIFS('Section 3'!$D$16:$D$25,F488,'Section 3'!$G$16:$G$25,M488)&gt;0,0,1),0)</f>
        <v>0</v>
      </c>
      <c r="Y488" s="50">
        <f>IF(M488=Lists!$L$8,IF(COUNTIFS('Section 3'!$D$16:$D$25,F488,'Section 3'!$G$16:$G$25,Lists!$J$5)&gt;0,0,1),IF(M488=Lists!$L$10,IF(COUNTIFS('Section 3'!$D$16:$D$25,F488,'Section 3'!$G$16:$G$25,Lists!$J$6)&gt;0,0,1),IF(M488=Lists!$L$5,IF(COUNTIFS('Section 3'!$D$16:$D$25,F488,'Section 3'!$G$16:$G$25,Lists!$J$3)&gt;0,0,1),0)))</f>
        <v>0</v>
      </c>
      <c r="Z488" s="50">
        <f t="shared" si="44"/>
        <v>0</v>
      </c>
      <c r="AA488" s="44">
        <f t="shared" si="45"/>
        <v>0</v>
      </c>
      <c r="AB488" s="44">
        <f t="shared" si="46"/>
        <v>0</v>
      </c>
      <c r="AC488" s="26"/>
      <c r="AD488" s="26"/>
      <c r="AE488" s="26"/>
      <c r="AF488" s="26"/>
      <c r="AG488" s="26"/>
      <c r="AH488" s="26"/>
      <c r="AI488" s="26"/>
      <c r="AJ488" s="26"/>
      <c r="AK488" s="26"/>
      <c r="AL488" s="26"/>
      <c r="AM488" s="26"/>
      <c r="AN488" s="26"/>
      <c r="AO488" s="26"/>
      <c r="AP488" s="26"/>
    </row>
    <row r="489" spans="1:42" s="8" customFormat="1" x14ac:dyDescent="0.35">
      <c r="A489" s="44"/>
      <c r="B489" s="28"/>
      <c r="C489" s="155" t="str">
        <f>IF(F489=0,"",MAX($C$16:C488)+1)</f>
        <v/>
      </c>
      <c r="D489" s="46"/>
      <c r="E489" s="184"/>
      <c r="F489" s="185"/>
      <c r="G489" s="186"/>
      <c r="H489" s="185"/>
      <c r="I489" s="185"/>
      <c r="J489" s="185"/>
      <c r="K489" s="187" t="s">
        <v>369</v>
      </c>
      <c r="L489" s="185"/>
      <c r="M489" s="185"/>
      <c r="N489" s="167"/>
      <c r="O489" s="21"/>
      <c r="Q489" s="57" t="str">
        <f t="shared" ca="1" si="47"/>
        <v/>
      </c>
      <c r="S489" s="50" t="str">
        <f t="shared" si="48"/>
        <v>N</v>
      </c>
      <c r="T489" s="50">
        <f t="shared" ca="1" si="49"/>
        <v>0</v>
      </c>
      <c r="U489" s="50">
        <f>IF(C489="",0,IF(OR(D489=0,E489=0,F489=0,G489=0,H489=0,I489=0,K489=0,K489="",L489=0,M489=0,AND(OR(L489=Lists!$K$3,L489=Lists!$K$4),J489=0),AND(L489=Lists!$K$4,OR(M489=Lists!$M$5,M489=Lists!$M$6,M489=Lists!$M$7,M489=Lists!$M$8,M489=Lists!$M$10),N489=0)),1,0))</f>
        <v>0</v>
      </c>
      <c r="V489" s="50">
        <f>IF(AND(OR(M489=Lists!$M$9,L489&lt;&gt;Lists!$K$4),N489&lt;&gt;""),1,0)</f>
        <v>0</v>
      </c>
      <c r="W489" s="50">
        <f>IF(E489=0,0,IF(COUNTIF(Lists!$B$3:$B$203,E489)&gt;0,0,1))</f>
        <v>0</v>
      </c>
      <c r="X489" s="50">
        <f>IF(M489=Lists!$L$6,IF(COUNTIFS('Section 3'!$D$16:$D$25,F489,'Section 3'!$G$16:$G$25,M489)&gt;0,0,1),0)</f>
        <v>0</v>
      </c>
      <c r="Y489" s="50">
        <f>IF(M489=Lists!$L$8,IF(COUNTIFS('Section 3'!$D$16:$D$25,F489,'Section 3'!$G$16:$G$25,Lists!$J$5)&gt;0,0,1),IF(M489=Lists!$L$10,IF(COUNTIFS('Section 3'!$D$16:$D$25,F489,'Section 3'!$G$16:$G$25,Lists!$J$6)&gt;0,0,1),IF(M489=Lists!$L$5,IF(COUNTIFS('Section 3'!$D$16:$D$25,F489,'Section 3'!$G$16:$G$25,Lists!$J$3)&gt;0,0,1),0)))</f>
        <v>0</v>
      </c>
      <c r="Z489" s="50">
        <f t="shared" si="44"/>
        <v>0</v>
      </c>
      <c r="AA489" s="44">
        <f t="shared" si="45"/>
        <v>0</v>
      </c>
      <c r="AB489" s="44">
        <f t="shared" si="46"/>
        <v>0</v>
      </c>
      <c r="AC489" s="26"/>
      <c r="AD489" s="26"/>
      <c r="AE489" s="26"/>
      <c r="AF489" s="26"/>
      <c r="AG489" s="26"/>
      <c r="AH489" s="26"/>
      <c r="AI489" s="26"/>
      <c r="AJ489" s="26"/>
      <c r="AK489" s="26"/>
      <c r="AL489" s="26"/>
      <c r="AM489" s="26"/>
      <c r="AN489" s="26"/>
      <c r="AO489" s="26"/>
      <c r="AP489" s="26"/>
    </row>
    <row r="490" spans="1:42" s="8" customFormat="1" x14ac:dyDescent="0.35">
      <c r="A490" s="44"/>
      <c r="B490" s="28"/>
      <c r="C490" s="155" t="str">
        <f>IF(F490=0,"",MAX($C$16:C489)+1)</f>
        <v/>
      </c>
      <c r="D490" s="46"/>
      <c r="E490" s="184"/>
      <c r="F490" s="185"/>
      <c r="G490" s="186"/>
      <c r="H490" s="185"/>
      <c r="I490" s="185"/>
      <c r="J490" s="185"/>
      <c r="K490" s="187" t="s">
        <v>369</v>
      </c>
      <c r="L490" s="185"/>
      <c r="M490" s="185"/>
      <c r="N490" s="167"/>
      <c r="O490" s="21"/>
      <c r="Q490" s="57" t="str">
        <f t="shared" ca="1" si="47"/>
        <v/>
      </c>
      <c r="S490" s="50" t="str">
        <f t="shared" si="48"/>
        <v>N</v>
      </c>
      <c r="T490" s="50">
        <f t="shared" ca="1" si="49"/>
        <v>0</v>
      </c>
      <c r="U490" s="50">
        <f>IF(C490="",0,IF(OR(D490=0,E490=0,F490=0,G490=0,H490=0,I490=0,K490=0,K490="",L490=0,M490=0,AND(OR(L490=Lists!$K$3,L490=Lists!$K$4),J490=0),AND(L490=Lists!$K$4,OR(M490=Lists!$M$5,M490=Lists!$M$6,M490=Lists!$M$7,M490=Lists!$M$8,M490=Lists!$M$10),N490=0)),1,0))</f>
        <v>0</v>
      </c>
      <c r="V490" s="50">
        <f>IF(AND(OR(M490=Lists!$M$9,L490&lt;&gt;Lists!$K$4),N490&lt;&gt;""),1,0)</f>
        <v>0</v>
      </c>
      <c r="W490" s="50">
        <f>IF(E490=0,0,IF(COUNTIF(Lists!$B$3:$B$203,E490)&gt;0,0,1))</f>
        <v>0</v>
      </c>
      <c r="X490" s="50">
        <f>IF(M490=Lists!$L$6,IF(COUNTIFS('Section 3'!$D$16:$D$25,F490,'Section 3'!$G$16:$G$25,M490)&gt;0,0,1),0)</f>
        <v>0</v>
      </c>
      <c r="Y490" s="50">
        <f>IF(M490=Lists!$L$8,IF(COUNTIFS('Section 3'!$D$16:$D$25,F490,'Section 3'!$G$16:$G$25,Lists!$J$5)&gt;0,0,1),IF(M490=Lists!$L$10,IF(COUNTIFS('Section 3'!$D$16:$D$25,F490,'Section 3'!$G$16:$G$25,Lists!$J$6)&gt;0,0,1),IF(M490=Lists!$L$5,IF(COUNTIFS('Section 3'!$D$16:$D$25,F490,'Section 3'!$G$16:$G$25,Lists!$J$3)&gt;0,0,1),0)))</f>
        <v>0</v>
      </c>
      <c r="Z490" s="50">
        <f t="shared" si="44"/>
        <v>0</v>
      </c>
      <c r="AA490" s="44">
        <f t="shared" si="45"/>
        <v>0</v>
      </c>
      <c r="AB490" s="44">
        <f t="shared" si="46"/>
        <v>0</v>
      </c>
      <c r="AC490" s="26"/>
      <c r="AD490" s="26"/>
      <c r="AE490" s="26"/>
      <c r="AF490" s="26"/>
      <c r="AG490" s="26"/>
      <c r="AH490" s="26"/>
      <c r="AI490" s="26"/>
      <c r="AJ490" s="26"/>
      <c r="AK490" s="26"/>
      <c r="AL490" s="26"/>
      <c r="AM490" s="26"/>
      <c r="AN490" s="26"/>
      <c r="AO490" s="26"/>
      <c r="AP490" s="26"/>
    </row>
    <row r="491" spans="1:42" s="8" customFormat="1" x14ac:dyDescent="0.35">
      <c r="A491" s="44"/>
      <c r="B491" s="28"/>
      <c r="C491" s="155" t="str">
        <f>IF(F491=0,"",MAX($C$16:C490)+1)</f>
        <v/>
      </c>
      <c r="D491" s="46"/>
      <c r="E491" s="184"/>
      <c r="F491" s="185"/>
      <c r="G491" s="186"/>
      <c r="H491" s="185"/>
      <c r="I491" s="185"/>
      <c r="J491" s="185"/>
      <c r="K491" s="187" t="s">
        <v>369</v>
      </c>
      <c r="L491" s="185"/>
      <c r="M491" s="185"/>
      <c r="N491" s="167"/>
      <c r="O491" s="21"/>
      <c r="Q491" s="57" t="str">
        <f t="shared" ca="1" si="47"/>
        <v/>
      </c>
      <c r="S491" s="50" t="str">
        <f t="shared" si="48"/>
        <v>N</v>
      </c>
      <c r="T491" s="50">
        <f t="shared" ca="1" si="49"/>
        <v>0</v>
      </c>
      <c r="U491" s="50">
        <f>IF(C491="",0,IF(OR(D491=0,E491=0,F491=0,G491=0,H491=0,I491=0,K491=0,K491="",L491=0,M491=0,AND(OR(L491=Lists!$K$3,L491=Lists!$K$4),J491=0),AND(L491=Lists!$K$4,OR(M491=Lists!$M$5,M491=Lists!$M$6,M491=Lists!$M$7,M491=Lists!$M$8,M491=Lists!$M$10),N491=0)),1,0))</f>
        <v>0</v>
      </c>
      <c r="V491" s="50">
        <f>IF(AND(OR(M491=Lists!$M$9,L491&lt;&gt;Lists!$K$4),N491&lt;&gt;""),1,0)</f>
        <v>0</v>
      </c>
      <c r="W491" s="50">
        <f>IF(E491=0,0,IF(COUNTIF(Lists!$B$3:$B$203,E491)&gt;0,0,1))</f>
        <v>0</v>
      </c>
      <c r="X491" s="50">
        <f>IF(M491=Lists!$L$6,IF(COUNTIFS('Section 3'!$D$16:$D$25,F491,'Section 3'!$G$16:$G$25,M491)&gt;0,0,1),0)</f>
        <v>0</v>
      </c>
      <c r="Y491" s="50">
        <f>IF(M491=Lists!$L$8,IF(COUNTIFS('Section 3'!$D$16:$D$25,F491,'Section 3'!$G$16:$G$25,Lists!$J$5)&gt;0,0,1),IF(M491=Lists!$L$10,IF(COUNTIFS('Section 3'!$D$16:$D$25,F491,'Section 3'!$G$16:$G$25,Lists!$J$6)&gt;0,0,1),IF(M491=Lists!$L$5,IF(COUNTIFS('Section 3'!$D$16:$D$25,F491,'Section 3'!$G$16:$G$25,Lists!$J$3)&gt;0,0,1),0)))</f>
        <v>0</v>
      </c>
      <c r="Z491" s="50">
        <f t="shared" si="44"/>
        <v>0</v>
      </c>
      <c r="AA491" s="44">
        <f t="shared" si="45"/>
        <v>0</v>
      </c>
      <c r="AB491" s="44">
        <f t="shared" si="46"/>
        <v>0</v>
      </c>
      <c r="AC491" s="26"/>
      <c r="AD491" s="26"/>
      <c r="AE491" s="26"/>
      <c r="AF491" s="26"/>
      <c r="AG491" s="26"/>
      <c r="AH491" s="26"/>
      <c r="AI491" s="26"/>
      <c r="AJ491" s="26"/>
      <c r="AK491" s="26"/>
      <c r="AL491" s="26"/>
      <c r="AM491" s="26"/>
      <c r="AN491" s="26"/>
      <c r="AO491" s="26"/>
      <c r="AP491" s="26"/>
    </row>
    <row r="492" spans="1:42" s="8" customFormat="1" x14ac:dyDescent="0.35">
      <c r="A492" s="44"/>
      <c r="B492" s="28"/>
      <c r="C492" s="155" t="str">
        <f>IF(F492=0,"",MAX($C$16:C491)+1)</f>
        <v/>
      </c>
      <c r="D492" s="46"/>
      <c r="E492" s="184"/>
      <c r="F492" s="185"/>
      <c r="G492" s="186"/>
      <c r="H492" s="185"/>
      <c r="I492" s="185"/>
      <c r="J492" s="185"/>
      <c r="K492" s="187" t="s">
        <v>369</v>
      </c>
      <c r="L492" s="185"/>
      <c r="M492" s="185"/>
      <c r="N492" s="167"/>
      <c r="O492" s="21"/>
      <c r="Q492" s="57" t="str">
        <f t="shared" ca="1" si="47"/>
        <v/>
      </c>
      <c r="S492" s="50" t="str">
        <f t="shared" si="48"/>
        <v>N</v>
      </c>
      <c r="T492" s="50">
        <f t="shared" ca="1" si="49"/>
        <v>0</v>
      </c>
      <c r="U492" s="50">
        <f>IF(C492="",0,IF(OR(D492=0,E492=0,F492=0,G492=0,H492=0,I492=0,K492=0,K492="",L492=0,M492=0,AND(OR(L492=Lists!$K$3,L492=Lists!$K$4),J492=0),AND(L492=Lists!$K$4,OR(M492=Lists!$M$5,M492=Lists!$M$6,M492=Lists!$M$7,M492=Lists!$M$8,M492=Lists!$M$10),N492=0)),1,0))</f>
        <v>0</v>
      </c>
      <c r="V492" s="50">
        <f>IF(AND(OR(M492=Lists!$M$9,L492&lt;&gt;Lists!$K$4),N492&lt;&gt;""),1,0)</f>
        <v>0</v>
      </c>
      <c r="W492" s="50">
        <f>IF(E492=0,0,IF(COUNTIF(Lists!$B$3:$B$203,E492)&gt;0,0,1))</f>
        <v>0</v>
      </c>
      <c r="X492" s="50">
        <f>IF(M492=Lists!$L$6,IF(COUNTIFS('Section 3'!$D$16:$D$25,F492,'Section 3'!$G$16:$G$25,M492)&gt;0,0,1),0)</f>
        <v>0</v>
      </c>
      <c r="Y492" s="50">
        <f>IF(M492=Lists!$L$8,IF(COUNTIFS('Section 3'!$D$16:$D$25,F492,'Section 3'!$G$16:$G$25,Lists!$J$5)&gt;0,0,1),IF(M492=Lists!$L$10,IF(COUNTIFS('Section 3'!$D$16:$D$25,F492,'Section 3'!$G$16:$G$25,Lists!$J$6)&gt;0,0,1),IF(M492=Lists!$L$5,IF(COUNTIFS('Section 3'!$D$16:$D$25,F492,'Section 3'!$G$16:$G$25,Lists!$J$3)&gt;0,0,1),0)))</f>
        <v>0</v>
      </c>
      <c r="Z492" s="50">
        <f t="shared" si="44"/>
        <v>0</v>
      </c>
      <c r="AA492" s="44">
        <f t="shared" si="45"/>
        <v>0</v>
      </c>
      <c r="AB492" s="44">
        <f t="shared" si="46"/>
        <v>0</v>
      </c>
      <c r="AC492" s="26"/>
      <c r="AD492" s="26"/>
      <c r="AE492" s="26"/>
      <c r="AF492" s="26"/>
      <c r="AG492" s="26"/>
      <c r="AH492" s="26"/>
      <c r="AI492" s="26"/>
      <c r="AJ492" s="26"/>
      <c r="AK492" s="26"/>
      <c r="AL492" s="26"/>
      <c r="AM492" s="26"/>
      <c r="AN492" s="26"/>
      <c r="AO492" s="26"/>
      <c r="AP492" s="26"/>
    </row>
    <row r="493" spans="1:42" s="8" customFormat="1" x14ac:dyDescent="0.35">
      <c r="A493" s="44"/>
      <c r="B493" s="28"/>
      <c r="C493" s="155" t="str">
        <f>IF(F493=0,"",MAX($C$16:C492)+1)</f>
        <v/>
      </c>
      <c r="D493" s="46"/>
      <c r="E493" s="184"/>
      <c r="F493" s="185"/>
      <c r="G493" s="186"/>
      <c r="H493" s="185"/>
      <c r="I493" s="185"/>
      <c r="J493" s="185"/>
      <c r="K493" s="187" t="s">
        <v>369</v>
      </c>
      <c r="L493" s="185"/>
      <c r="M493" s="185"/>
      <c r="N493" s="167"/>
      <c r="O493" s="21"/>
      <c r="Q493" s="57" t="str">
        <f t="shared" ca="1" si="47"/>
        <v/>
      </c>
      <c r="S493" s="50" t="str">
        <f t="shared" si="48"/>
        <v>N</v>
      </c>
      <c r="T493" s="50">
        <f t="shared" ca="1" si="49"/>
        <v>0</v>
      </c>
      <c r="U493" s="50">
        <f>IF(C493="",0,IF(OR(D493=0,E493=0,F493=0,G493=0,H493=0,I493=0,K493=0,K493="",L493=0,M493=0,AND(OR(L493=Lists!$K$3,L493=Lists!$K$4),J493=0),AND(L493=Lists!$K$4,OR(M493=Lists!$M$5,M493=Lists!$M$6,M493=Lists!$M$7,M493=Lists!$M$8,M493=Lists!$M$10),N493=0)),1,0))</f>
        <v>0</v>
      </c>
      <c r="V493" s="50">
        <f>IF(AND(OR(M493=Lists!$M$9,L493&lt;&gt;Lists!$K$4),N493&lt;&gt;""),1,0)</f>
        <v>0</v>
      </c>
      <c r="W493" s="50">
        <f>IF(E493=0,0,IF(COUNTIF(Lists!$B$3:$B$203,E493)&gt;0,0,1))</f>
        <v>0</v>
      </c>
      <c r="X493" s="50">
        <f>IF(M493=Lists!$L$6,IF(COUNTIFS('Section 3'!$D$16:$D$25,F493,'Section 3'!$G$16:$G$25,M493)&gt;0,0,1),0)</f>
        <v>0</v>
      </c>
      <c r="Y493" s="50">
        <f>IF(M493=Lists!$L$8,IF(COUNTIFS('Section 3'!$D$16:$D$25,F493,'Section 3'!$G$16:$G$25,Lists!$J$5)&gt;0,0,1),IF(M493=Lists!$L$10,IF(COUNTIFS('Section 3'!$D$16:$D$25,F493,'Section 3'!$G$16:$G$25,Lists!$J$6)&gt;0,0,1),IF(M493=Lists!$L$5,IF(COUNTIFS('Section 3'!$D$16:$D$25,F493,'Section 3'!$G$16:$G$25,Lists!$J$3)&gt;0,0,1),0)))</f>
        <v>0</v>
      </c>
      <c r="Z493" s="50">
        <f t="shared" si="44"/>
        <v>0</v>
      </c>
      <c r="AA493" s="44">
        <f t="shared" si="45"/>
        <v>0</v>
      </c>
      <c r="AB493" s="44">
        <f t="shared" si="46"/>
        <v>0</v>
      </c>
      <c r="AC493" s="26"/>
      <c r="AD493" s="26"/>
      <c r="AE493" s="26"/>
      <c r="AF493" s="26"/>
      <c r="AG493" s="26"/>
      <c r="AH493" s="26"/>
      <c r="AI493" s="26"/>
      <c r="AJ493" s="26"/>
      <c r="AK493" s="26"/>
      <c r="AL493" s="26"/>
      <c r="AM493" s="26"/>
      <c r="AN493" s="26"/>
      <c r="AO493" s="26"/>
      <c r="AP493" s="26"/>
    </row>
    <row r="494" spans="1:42" s="8" customFormat="1" x14ac:dyDescent="0.35">
      <c r="A494" s="44"/>
      <c r="B494" s="28"/>
      <c r="C494" s="155" t="str">
        <f>IF(F494=0,"",MAX($C$16:C493)+1)</f>
        <v/>
      </c>
      <c r="D494" s="46"/>
      <c r="E494" s="184"/>
      <c r="F494" s="185"/>
      <c r="G494" s="186"/>
      <c r="H494" s="185"/>
      <c r="I494" s="185"/>
      <c r="J494" s="185"/>
      <c r="K494" s="187" t="s">
        <v>369</v>
      </c>
      <c r="L494" s="185"/>
      <c r="M494" s="185"/>
      <c r="N494" s="167"/>
      <c r="O494" s="21"/>
      <c r="Q494" s="57" t="str">
        <f t="shared" ca="1" si="47"/>
        <v/>
      </c>
      <c r="S494" s="50" t="str">
        <f t="shared" si="48"/>
        <v>N</v>
      </c>
      <c r="T494" s="50">
        <f t="shared" ca="1" si="49"/>
        <v>0</v>
      </c>
      <c r="U494" s="50">
        <f>IF(C494="",0,IF(OR(D494=0,E494=0,F494=0,G494=0,H494=0,I494=0,K494=0,K494="",L494=0,M494=0,AND(OR(L494=Lists!$K$3,L494=Lists!$K$4),J494=0),AND(L494=Lists!$K$4,OR(M494=Lists!$M$5,M494=Lists!$M$6,M494=Lists!$M$7,M494=Lists!$M$8,M494=Lists!$M$10),N494=0)),1,0))</f>
        <v>0</v>
      </c>
      <c r="V494" s="50">
        <f>IF(AND(OR(M494=Lists!$M$9,L494&lt;&gt;Lists!$K$4),N494&lt;&gt;""),1,0)</f>
        <v>0</v>
      </c>
      <c r="W494" s="50">
        <f>IF(E494=0,0,IF(COUNTIF(Lists!$B$3:$B$203,E494)&gt;0,0,1))</f>
        <v>0</v>
      </c>
      <c r="X494" s="50">
        <f>IF(M494=Lists!$L$6,IF(COUNTIFS('Section 3'!$D$16:$D$25,F494,'Section 3'!$G$16:$G$25,M494)&gt;0,0,1),0)</f>
        <v>0</v>
      </c>
      <c r="Y494" s="50">
        <f>IF(M494=Lists!$L$8,IF(COUNTIFS('Section 3'!$D$16:$D$25,F494,'Section 3'!$G$16:$G$25,Lists!$J$5)&gt;0,0,1),IF(M494=Lists!$L$10,IF(COUNTIFS('Section 3'!$D$16:$D$25,F494,'Section 3'!$G$16:$G$25,Lists!$J$6)&gt;0,0,1),IF(M494=Lists!$L$5,IF(COUNTIFS('Section 3'!$D$16:$D$25,F494,'Section 3'!$G$16:$G$25,Lists!$J$3)&gt;0,0,1),0)))</f>
        <v>0</v>
      </c>
      <c r="Z494" s="50">
        <f t="shared" si="44"/>
        <v>0</v>
      </c>
      <c r="AA494" s="44">
        <f t="shared" si="45"/>
        <v>0</v>
      </c>
      <c r="AB494" s="44">
        <f t="shared" si="46"/>
        <v>0</v>
      </c>
      <c r="AC494" s="26"/>
      <c r="AD494" s="26"/>
      <c r="AE494" s="26"/>
      <c r="AF494" s="26"/>
      <c r="AG494" s="26"/>
      <c r="AH494" s="26"/>
      <c r="AI494" s="26"/>
      <c r="AJ494" s="26"/>
      <c r="AK494" s="26"/>
      <c r="AL494" s="26"/>
      <c r="AM494" s="26"/>
      <c r="AN494" s="26"/>
      <c r="AO494" s="26"/>
      <c r="AP494" s="26"/>
    </row>
    <row r="495" spans="1:42" s="8" customFormat="1" x14ac:dyDescent="0.35">
      <c r="A495" s="44"/>
      <c r="B495" s="28"/>
      <c r="C495" s="155" t="str">
        <f>IF(F495=0,"",MAX($C$16:C494)+1)</f>
        <v/>
      </c>
      <c r="D495" s="46"/>
      <c r="E495" s="184"/>
      <c r="F495" s="185"/>
      <c r="G495" s="186"/>
      <c r="H495" s="185"/>
      <c r="I495" s="185"/>
      <c r="J495" s="185"/>
      <c r="K495" s="187" t="s">
        <v>369</v>
      </c>
      <c r="L495" s="185"/>
      <c r="M495" s="185"/>
      <c r="N495" s="167"/>
      <c r="O495" s="21"/>
      <c r="Q495" s="57" t="str">
        <f t="shared" ca="1" si="47"/>
        <v/>
      </c>
      <c r="S495" s="50" t="str">
        <f t="shared" si="48"/>
        <v>N</v>
      </c>
      <c r="T495" s="50">
        <f t="shared" ca="1" si="49"/>
        <v>0</v>
      </c>
      <c r="U495" s="50">
        <f>IF(C495="",0,IF(OR(D495=0,E495=0,F495=0,G495=0,H495=0,I495=0,K495=0,K495="",L495=0,M495=0,AND(OR(L495=Lists!$K$3,L495=Lists!$K$4),J495=0),AND(L495=Lists!$K$4,OR(M495=Lists!$M$5,M495=Lists!$M$6,M495=Lists!$M$7,M495=Lists!$M$8,M495=Lists!$M$10),N495=0)),1,0))</f>
        <v>0</v>
      </c>
      <c r="V495" s="50">
        <f>IF(AND(OR(M495=Lists!$M$9,L495&lt;&gt;Lists!$K$4),N495&lt;&gt;""),1,0)</f>
        <v>0</v>
      </c>
      <c r="W495" s="50">
        <f>IF(E495=0,0,IF(COUNTIF(Lists!$B$3:$B$203,E495)&gt;0,0,1))</f>
        <v>0</v>
      </c>
      <c r="X495" s="50">
        <f>IF(M495=Lists!$L$6,IF(COUNTIFS('Section 3'!$D$16:$D$25,F495,'Section 3'!$G$16:$G$25,M495)&gt;0,0,1),0)</f>
        <v>0</v>
      </c>
      <c r="Y495" s="50">
        <f>IF(M495=Lists!$L$8,IF(COUNTIFS('Section 3'!$D$16:$D$25,F495,'Section 3'!$G$16:$G$25,Lists!$J$5)&gt;0,0,1),IF(M495=Lists!$L$10,IF(COUNTIFS('Section 3'!$D$16:$D$25,F495,'Section 3'!$G$16:$G$25,Lists!$J$6)&gt;0,0,1),IF(M495=Lists!$L$5,IF(COUNTIFS('Section 3'!$D$16:$D$25,F495,'Section 3'!$G$16:$G$25,Lists!$J$3)&gt;0,0,1),0)))</f>
        <v>0</v>
      </c>
      <c r="Z495" s="50">
        <f t="shared" si="44"/>
        <v>0</v>
      </c>
      <c r="AA495" s="44">
        <f t="shared" si="45"/>
        <v>0</v>
      </c>
      <c r="AB495" s="44">
        <f t="shared" si="46"/>
        <v>0</v>
      </c>
      <c r="AC495" s="26"/>
      <c r="AD495" s="26"/>
      <c r="AE495" s="26"/>
      <c r="AF495" s="26"/>
      <c r="AG495" s="26"/>
      <c r="AH495" s="26"/>
      <c r="AI495" s="26"/>
      <c r="AJ495" s="26"/>
      <c r="AK495" s="26"/>
      <c r="AL495" s="26"/>
      <c r="AM495" s="26"/>
      <c r="AN495" s="26"/>
      <c r="AO495" s="26"/>
      <c r="AP495" s="26"/>
    </row>
    <row r="496" spans="1:42" s="8" customFormat="1" x14ac:dyDescent="0.35">
      <c r="A496" s="44"/>
      <c r="B496" s="28"/>
      <c r="C496" s="155" t="str">
        <f>IF(F496=0,"",MAX($C$16:C495)+1)</f>
        <v/>
      </c>
      <c r="D496" s="46"/>
      <c r="E496" s="184"/>
      <c r="F496" s="185"/>
      <c r="G496" s="186"/>
      <c r="H496" s="185"/>
      <c r="I496" s="185"/>
      <c r="J496" s="185"/>
      <c r="K496" s="187" t="s">
        <v>369</v>
      </c>
      <c r="L496" s="185"/>
      <c r="M496" s="185"/>
      <c r="N496" s="167"/>
      <c r="O496" s="21"/>
      <c r="Q496" s="57" t="str">
        <f t="shared" ca="1" si="47"/>
        <v/>
      </c>
      <c r="S496" s="50" t="str">
        <f t="shared" si="48"/>
        <v>N</v>
      </c>
      <c r="T496" s="50">
        <f t="shared" ca="1" si="49"/>
        <v>0</v>
      </c>
      <c r="U496" s="50">
        <f>IF(C496="",0,IF(OR(D496=0,E496=0,F496=0,G496=0,H496=0,I496=0,K496=0,K496="",L496=0,M496=0,AND(OR(L496=Lists!$K$3,L496=Lists!$K$4),J496=0),AND(L496=Lists!$K$4,OR(M496=Lists!$M$5,M496=Lists!$M$6,M496=Lists!$M$7,M496=Lists!$M$8,M496=Lists!$M$10),N496=0)),1,0))</f>
        <v>0</v>
      </c>
      <c r="V496" s="50">
        <f>IF(AND(OR(M496=Lists!$M$9,L496&lt;&gt;Lists!$K$4),N496&lt;&gt;""),1,0)</f>
        <v>0</v>
      </c>
      <c r="W496" s="50">
        <f>IF(E496=0,0,IF(COUNTIF(Lists!$B$3:$B$203,E496)&gt;0,0,1))</f>
        <v>0</v>
      </c>
      <c r="X496" s="50">
        <f>IF(M496=Lists!$L$6,IF(COUNTIFS('Section 3'!$D$16:$D$25,F496,'Section 3'!$G$16:$G$25,M496)&gt;0,0,1),0)</f>
        <v>0</v>
      </c>
      <c r="Y496" s="50">
        <f>IF(M496=Lists!$L$8,IF(COUNTIFS('Section 3'!$D$16:$D$25,F496,'Section 3'!$G$16:$G$25,Lists!$J$5)&gt;0,0,1),IF(M496=Lists!$L$10,IF(COUNTIFS('Section 3'!$D$16:$D$25,F496,'Section 3'!$G$16:$G$25,Lists!$J$6)&gt;0,0,1),IF(M496=Lists!$L$5,IF(COUNTIFS('Section 3'!$D$16:$D$25,F496,'Section 3'!$G$16:$G$25,Lists!$J$3)&gt;0,0,1),0)))</f>
        <v>0</v>
      </c>
      <c r="Z496" s="50">
        <f t="shared" si="44"/>
        <v>0</v>
      </c>
      <c r="AA496" s="44">
        <f t="shared" si="45"/>
        <v>0</v>
      </c>
      <c r="AB496" s="44">
        <f t="shared" si="46"/>
        <v>0</v>
      </c>
      <c r="AC496" s="26"/>
      <c r="AD496" s="26"/>
      <c r="AE496" s="26"/>
      <c r="AF496" s="26"/>
      <c r="AG496" s="26"/>
      <c r="AH496" s="26"/>
      <c r="AI496" s="26"/>
      <c r="AJ496" s="26"/>
      <c r="AK496" s="26"/>
      <c r="AL496" s="26"/>
      <c r="AM496" s="26"/>
      <c r="AN496" s="26"/>
      <c r="AO496" s="26"/>
      <c r="AP496" s="26"/>
    </row>
    <row r="497" spans="1:42" s="8" customFormat="1" x14ac:dyDescent="0.35">
      <c r="A497" s="44"/>
      <c r="B497" s="28"/>
      <c r="C497" s="155" t="str">
        <f>IF(F497=0,"",MAX($C$16:C496)+1)</f>
        <v/>
      </c>
      <c r="D497" s="46"/>
      <c r="E497" s="184"/>
      <c r="F497" s="185"/>
      <c r="G497" s="186"/>
      <c r="H497" s="185"/>
      <c r="I497" s="185"/>
      <c r="J497" s="185"/>
      <c r="K497" s="187" t="s">
        <v>369</v>
      </c>
      <c r="L497" s="185"/>
      <c r="M497" s="185"/>
      <c r="N497" s="167"/>
      <c r="O497" s="21"/>
      <c r="Q497" s="57" t="str">
        <f t="shared" ca="1" si="47"/>
        <v/>
      </c>
      <c r="S497" s="50" t="str">
        <f t="shared" si="48"/>
        <v>N</v>
      </c>
      <c r="T497" s="50">
        <f t="shared" ca="1" si="49"/>
        <v>0</v>
      </c>
      <c r="U497" s="50">
        <f>IF(C497="",0,IF(OR(D497=0,E497=0,F497=0,G497=0,H497=0,I497=0,K497=0,K497="",L497=0,M497=0,AND(OR(L497=Lists!$K$3,L497=Lists!$K$4),J497=0),AND(L497=Lists!$K$4,OR(M497=Lists!$M$5,M497=Lists!$M$6,M497=Lists!$M$7,M497=Lists!$M$8,M497=Lists!$M$10),N497=0)),1,0))</f>
        <v>0</v>
      </c>
      <c r="V497" s="50">
        <f>IF(AND(OR(M497=Lists!$M$9,L497&lt;&gt;Lists!$K$4),N497&lt;&gt;""),1,0)</f>
        <v>0</v>
      </c>
      <c r="W497" s="50">
        <f>IF(E497=0,0,IF(COUNTIF(Lists!$B$3:$B$203,E497)&gt;0,0,1))</f>
        <v>0</v>
      </c>
      <c r="X497" s="50">
        <f>IF(M497=Lists!$L$6,IF(COUNTIFS('Section 3'!$D$16:$D$25,F497,'Section 3'!$G$16:$G$25,M497)&gt;0,0,1),0)</f>
        <v>0</v>
      </c>
      <c r="Y497" s="50">
        <f>IF(M497=Lists!$L$8,IF(COUNTIFS('Section 3'!$D$16:$D$25,F497,'Section 3'!$G$16:$G$25,Lists!$J$5)&gt;0,0,1),IF(M497=Lists!$L$10,IF(COUNTIFS('Section 3'!$D$16:$D$25,F497,'Section 3'!$G$16:$G$25,Lists!$J$6)&gt;0,0,1),IF(M497=Lists!$L$5,IF(COUNTIFS('Section 3'!$D$16:$D$25,F497,'Section 3'!$G$16:$G$25,Lists!$J$3)&gt;0,0,1),0)))</f>
        <v>0</v>
      </c>
      <c r="Z497" s="50">
        <f t="shared" si="44"/>
        <v>0</v>
      </c>
      <c r="AA497" s="44">
        <f t="shared" si="45"/>
        <v>0</v>
      </c>
      <c r="AB497" s="44">
        <f t="shared" si="46"/>
        <v>0</v>
      </c>
      <c r="AC497" s="26"/>
      <c r="AD497" s="26"/>
      <c r="AE497" s="26"/>
      <c r="AF497" s="26"/>
      <c r="AG497" s="26"/>
      <c r="AH497" s="26"/>
      <c r="AI497" s="26"/>
      <c r="AJ497" s="26"/>
      <c r="AK497" s="26"/>
      <c r="AL497" s="26"/>
      <c r="AM497" s="26"/>
      <c r="AN497" s="26"/>
      <c r="AO497" s="26"/>
      <c r="AP497" s="26"/>
    </row>
    <row r="498" spans="1:42" s="8" customFormat="1" x14ac:dyDescent="0.35">
      <c r="A498" s="44"/>
      <c r="B498" s="28"/>
      <c r="C498" s="155" t="str">
        <f>IF(F498=0,"",MAX($C$16:C497)+1)</f>
        <v/>
      </c>
      <c r="D498" s="46"/>
      <c r="E498" s="184"/>
      <c r="F498" s="185"/>
      <c r="G498" s="186"/>
      <c r="H498" s="185"/>
      <c r="I498" s="185"/>
      <c r="J498" s="185"/>
      <c r="K498" s="187" t="s">
        <v>369</v>
      </c>
      <c r="L498" s="185"/>
      <c r="M498" s="185"/>
      <c r="N498" s="167"/>
      <c r="O498" s="21"/>
      <c r="Q498" s="57" t="str">
        <f t="shared" ca="1" si="47"/>
        <v/>
      </c>
      <c r="S498" s="50" t="str">
        <f t="shared" si="48"/>
        <v>N</v>
      </c>
      <c r="T498" s="50">
        <f t="shared" ca="1" si="49"/>
        <v>0</v>
      </c>
      <c r="U498" s="50">
        <f>IF(C498="",0,IF(OR(D498=0,E498=0,F498=0,G498=0,H498=0,I498=0,K498=0,K498="",L498=0,M498=0,AND(OR(L498=Lists!$K$3,L498=Lists!$K$4),J498=0),AND(L498=Lists!$K$4,OR(M498=Lists!$M$5,M498=Lists!$M$6,M498=Lists!$M$7,M498=Lists!$M$8,M498=Lists!$M$10),N498=0)),1,0))</f>
        <v>0</v>
      </c>
      <c r="V498" s="50">
        <f>IF(AND(OR(M498=Lists!$M$9,L498&lt;&gt;Lists!$K$4),N498&lt;&gt;""),1,0)</f>
        <v>0</v>
      </c>
      <c r="W498" s="50">
        <f>IF(E498=0,0,IF(COUNTIF(Lists!$B$3:$B$203,E498)&gt;0,0,1))</f>
        <v>0</v>
      </c>
      <c r="X498" s="50">
        <f>IF(M498=Lists!$L$6,IF(COUNTIFS('Section 3'!$D$16:$D$25,F498,'Section 3'!$G$16:$G$25,M498)&gt;0,0,1),0)</f>
        <v>0</v>
      </c>
      <c r="Y498" s="50">
        <f>IF(M498=Lists!$L$8,IF(COUNTIFS('Section 3'!$D$16:$D$25,F498,'Section 3'!$G$16:$G$25,Lists!$J$5)&gt;0,0,1),IF(M498=Lists!$L$10,IF(COUNTIFS('Section 3'!$D$16:$D$25,F498,'Section 3'!$G$16:$G$25,Lists!$J$6)&gt;0,0,1),IF(M498=Lists!$L$5,IF(COUNTIFS('Section 3'!$D$16:$D$25,F498,'Section 3'!$G$16:$G$25,Lists!$J$3)&gt;0,0,1),0)))</f>
        <v>0</v>
      </c>
      <c r="Z498" s="50">
        <f t="shared" si="44"/>
        <v>0</v>
      </c>
      <c r="AA498" s="44">
        <f t="shared" si="45"/>
        <v>0</v>
      </c>
      <c r="AB498" s="44">
        <f t="shared" si="46"/>
        <v>0</v>
      </c>
      <c r="AC498" s="26"/>
      <c r="AD498" s="26"/>
      <c r="AE498" s="26"/>
      <c r="AF498" s="26"/>
      <c r="AG498" s="26"/>
      <c r="AH498" s="26"/>
      <c r="AI498" s="26"/>
      <c r="AJ498" s="26"/>
      <c r="AK498" s="26"/>
      <c r="AL498" s="26"/>
      <c r="AM498" s="26"/>
      <c r="AN498" s="26"/>
      <c r="AO498" s="26"/>
      <c r="AP498" s="26"/>
    </row>
    <row r="499" spans="1:42" s="8" customFormat="1" x14ac:dyDescent="0.35">
      <c r="A499" s="44"/>
      <c r="B499" s="28"/>
      <c r="C499" s="155" t="str">
        <f>IF(F499=0,"",MAX($C$16:C498)+1)</f>
        <v/>
      </c>
      <c r="D499" s="46"/>
      <c r="E499" s="184"/>
      <c r="F499" s="185"/>
      <c r="G499" s="186"/>
      <c r="H499" s="185"/>
      <c r="I499" s="185"/>
      <c r="J499" s="185"/>
      <c r="K499" s="187" t="s">
        <v>369</v>
      </c>
      <c r="L499" s="185"/>
      <c r="M499" s="185"/>
      <c r="N499" s="167"/>
      <c r="O499" s="21"/>
      <c r="Q499" s="57" t="str">
        <f t="shared" ca="1" si="47"/>
        <v/>
      </c>
      <c r="S499" s="50" t="str">
        <f t="shared" si="48"/>
        <v>N</v>
      </c>
      <c r="T499" s="50">
        <f t="shared" ca="1" si="49"/>
        <v>0</v>
      </c>
      <c r="U499" s="50">
        <f>IF(C499="",0,IF(OR(D499=0,E499=0,F499=0,G499=0,H499=0,I499=0,K499=0,K499="",L499=0,M499=0,AND(OR(L499=Lists!$K$3,L499=Lists!$K$4),J499=0),AND(L499=Lists!$K$4,OR(M499=Lists!$M$5,M499=Lists!$M$6,M499=Lists!$M$7,M499=Lists!$M$8,M499=Lists!$M$10),N499=0)),1,0))</f>
        <v>0</v>
      </c>
      <c r="V499" s="50">
        <f>IF(AND(OR(M499=Lists!$M$9,L499&lt;&gt;Lists!$K$4),N499&lt;&gt;""),1,0)</f>
        <v>0</v>
      </c>
      <c r="W499" s="50">
        <f>IF(E499=0,0,IF(COUNTIF(Lists!$B$3:$B$203,E499)&gt;0,0,1))</f>
        <v>0</v>
      </c>
      <c r="X499" s="50">
        <f>IF(M499=Lists!$L$6,IF(COUNTIFS('Section 3'!$D$16:$D$25,F499,'Section 3'!$G$16:$G$25,M499)&gt;0,0,1),0)</f>
        <v>0</v>
      </c>
      <c r="Y499" s="50">
        <f>IF(M499=Lists!$L$8,IF(COUNTIFS('Section 3'!$D$16:$D$25,F499,'Section 3'!$G$16:$G$25,Lists!$J$5)&gt;0,0,1),IF(M499=Lists!$L$10,IF(COUNTIFS('Section 3'!$D$16:$D$25,F499,'Section 3'!$G$16:$G$25,Lists!$J$6)&gt;0,0,1),IF(M499=Lists!$L$5,IF(COUNTIFS('Section 3'!$D$16:$D$25,F499,'Section 3'!$G$16:$G$25,Lists!$J$3)&gt;0,0,1),0)))</f>
        <v>0</v>
      </c>
      <c r="Z499" s="50">
        <f t="shared" si="44"/>
        <v>0</v>
      </c>
      <c r="AA499" s="44">
        <f t="shared" si="45"/>
        <v>0</v>
      </c>
      <c r="AB499" s="44">
        <f t="shared" si="46"/>
        <v>0</v>
      </c>
      <c r="AC499" s="26"/>
      <c r="AD499" s="26"/>
      <c r="AE499" s="26"/>
      <c r="AF499" s="26"/>
      <c r="AG499" s="26"/>
      <c r="AH499" s="26"/>
      <c r="AI499" s="26"/>
      <c r="AJ499" s="26"/>
      <c r="AK499" s="26"/>
      <c r="AL499" s="26"/>
      <c r="AM499" s="26"/>
      <c r="AN499" s="26"/>
      <c r="AO499" s="26"/>
      <c r="AP499" s="26"/>
    </row>
    <row r="500" spans="1:42" s="8" customFormat="1" x14ac:dyDescent="0.35">
      <c r="A500" s="44"/>
      <c r="B500" s="28"/>
      <c r="C500" s="155" t="str">
        <f>IF(F500=0,"",MAX($C$16:C499)+1)</f>
        <v/>
      </c>
      <c r="D500" s="46"/>
      <c r="E500" s="184"/>
      <c r="F500" s="185"/>
      <c r="G500" s="186"/>
      <c r="H500" s="185"/>
      <c r="I500" s="185"/>
      <c r="J500" s="185"/>
      <c r="K500" s="187" t="s">
        <v>369</v>
      </c>
      <c r="L500" s="185"/>
      <c r="M500" s="185"/>
      <c r="N500" s="167"/>
      <c r="O500" s="21"/>
      <c r="Q500" s="57" t="str">
        <f t="shared" ca="1" si="47"/>
        <v/>
      </c>
      <c r="S500" s="50" t="str">
        <f t="shared" si="48"/>
        <v>N</v>
      </c>
      <c r="T500" s="50">
        <f t="shared" ca="1" si="49"/>
        <v>0</v>
      </c>
      <c r="U500" s="50">
        <f>IF(C500="",0,IF(OR(D500=0,E500=0,F500=0,G500=0,H500=0,I500=0,K500=0,K500="",L500=0,M500=0,AND(OR(L500=Lists!$K$3,L500=Lists!$K$4),J500=0),AND(L500=Lists!$K$4,OR(M500=Lists!$M$5,M500=Lists!$M$6,M500=Lists!$M$7,M500=Lists!$M$8,M500=Lists!$M$10),N500=0)),1,0))</f>
        <v>0</v>
      </c>
      <c r="V500" s="50">
        <f>IF(AND(OR(M500=Lists!$M$9,L500&lt;&gt;Lists!$K$4),N500&lt;&gt;""),1,0)</f>
        <v>0</v>
      </c>
      <c r="W500" s="50">
        <f>IF(E500=0,0,IF(COUNTIF(Lists!$B$3:$B$203,E500)&gt;0,0,1))</f>
        <v>0</v>
      </c>
      <c r="X500" s="50">
        <f>IF(M500=Lists!$L$6,IF(COUNTIFS('Section 3'!$D$16:$D$25,F500,'Section 3'!$G$16:$G$25,M500)&gt;0,0,1),0)</f>
        <v>0</v>
      </c>
      <c r="Y500" s="50">
        <f>IF(M500=Lists!$L$8,IF(COUNTIFS('Section 3'!$D$16:$D$25,F500,'Section 3'!$G$16:$G$25,Lists!$J$5)&gt;0,0,1),IF(M500=Lists!$L$10,IF(COUNTIFS('Section 3'!$D$16:$D$25,F500,'Section 3'!$G$16:$G$25,Lists!$J$6)&gt;0,0,1),IF(M500=Lists!$L$5,IF(COUNTIFS('Section 3'!$D$16:$D$25,F500,'Section 3'!$G$16:$G$25,Lists!$J$3)&gt;0,0,1),0)))</f>
        <v>0</v>
      </c>
      <c r="Z500" s="50">
        <f t="shared" si="44"/>
        <v>0</v>
      </c>
      <c r="AA500" s="44">
        <f t="shared" si="45"/>
        <v>0</v>
      </c>
      <c r="AB500" s="44">
        <f t="shared" si="46"/>
        <v>0</v>
      </c>
      <c r="AC500" s="26"/>
      <c r="AD500" s="26"/>
      <c r="AE500" s="26"/>
      <c r="AF500" s="26"/>
      <c r="AG500" s="26"/>
      <c r="AH500" s="26"/>
      <c r="AI500" s="26"/>
      <c r="AJ500" s="26"/>
      <c r="AK500" s="26"/>
      <c r="AL500" s="26"/>
      <c r="AM500" s="26"/>
      <c r="AN500" s="26"/>
      <c r="AO500" s="26"/>
      <c r="AP500" s="26"/>
    </row>
    <row r="501" spans="1:42" s="8" customFormat="1" x14ac:dyDescent="0.35">
      <c r="A501" s="44"/>
      <c r="B501" s="28"/>
      <c r="C501" s="155" t="str">
        <f>IF(F501=0,"",MAX($C$16:C500)+1)</f>
        <v/>
      </c>
      <c r="D501" s="46"/>
      <c r="E501" s="184"/>
      <c r="F501" s="185"/>
      <c r="G501" s="186"/>
      <c r="H501" s="185"/>
      <c r="I501" s="185"/>
      <c r="J501" s="185"/>
      <c r="K501" s="187" t="s">
        <v>369</v>
      </c>
      <c r="L501" s="185"/>
      <c r="M501" s="185"/>
      <c r="N501" s="167"/>
      <c r="O501" s="21"/>
      <c r="Q501" s="57" t="str">
        <f t="shared" ca="1" si="47"/>
        <v/>
      </c>
      <c r="S501" s="50" t="str">
        <f t="shared" si="48"/>
        <v>N</v>
      </c>
      <c r="T501" s="50">
        <f t="shared" ca="1" si="49"/>
        <v>0</v>
      </c>
      <c r="U501" s="50">
        <f>IF(C501="",0,IF(OR(D501=0,E501=0,F501=0,G501=0,H501=0,I501=0,K501=0,K501="",L501=0,M501=0,AND(OR(L501=Lists!$K$3,L501=Lists!$K$4),J501=0),AND(L501=Lists!$K$4,OR(M501=Lists!$M$5,M501=Lists!$M$6,M501=Lists!$M$7,M501=Lists!$M$8,M501=Lists!$M$10),N501=0)),1,0))</f>
        <v>0</v>
      </c>
      <c r="V501" s="50">
        <f>IF(AND(OR(M501=Lists!$M$9,L501&lt;&gt;Lists!$K$4),N501&lt;&gt;""),1,0)</f>
        <v>0</v>
      </c>
      <c r="W501" s="50">
        <f>IF(E501=0,0,IF(COUNTIF(Lists!$B$3:$B$203,E501)&gt;0,0,1))</f>
        <v>0</v>
      </c>
      <c r="X501" s="50">
        <f>IF(M501=Lists!$L$6,IF(COUNTIFS('Section 3'!$D$16:$D$25,F501,'Section 3'!$G$16:$G$25,M501)&gt;0,0,1),0)</f>
        <v>0</v>
      </c>
      <c r="Y501" s="50">
        <f>IF(M501=Lists!$L$8,IF(COUNTIFS('Section 3'!$D$16:$D$25,F501,'Section 3'!$G$16:$G$25,Lists!$J$5)&gt;0,0,1),IF(M501=Lists!$L$10,IF(COUNTIFS('Section 3'!$D$16:$D$25,F501,'Section 3'!$G$16:$G$25,Lists!$J$6)&gt;0,0,1),IF(M501=Lists!$L$5,IF(COUNTIFS('Section 3'!$D$16:$D$25,F501,'Section 3'!$G$16:$G$25,Lists!$J$3)&gt;0,0,1),0)))</f>
        <v>0</v>
      </c>
      <c r="Z501" s="50">
        <f t="shared" si="44"/>
        <v>0</v>
      </c>
      <c r="AA501" s="44">
        <f t="shared" si="45"/>
        <v>0</v>
      </c>
      <c r="AB501" s="44">
        <f t="shared" si="46"/>
        <v>0</v>
      </c>
      <c r="AC501" s="26"/>
      <c r="AD501" s="26"/>
      <c r="AE501" s="26"/>
      <c r="AF501" s="26"/>
      <c r="AG501" s="26"/>
      <c r="AH501" s="26"/>
      <c r="AI501" s="26"/>
      <c r="AJ501" s="26"/>
      <c r="AK501" s="26"/>
      <c r="AL501" s="26"/>
      <c r="AM501" s="26"/>
      <c r="AN501" s="26"/>
      <c r="AO501" s="26"/>
      <c r="AP501" s="26"/>
    </row>
    <row r="502" spans="1:42" s="8" customFormat="1" x14ac:dyDescent="0.35">
      <c r="A502" s="44"/>
      <c r="B502" s="28"/>
      <c r="C502" s="155" t="str">
        <f>IF(F502=0,"",MAX($C$16:C501)+1)</f>
        <v/>
      </c>
      <c r="D502" s="46"/>
      <c r="E502" s="184"/>
      <c r="F502" s="185"/>
      <c r="G502" s="186"/>
      <c r="H502" s="185"/>
      <c r="I502" s="185"/>
      <c r="J502" s="185"/>
      <c r="K502" s="187" t="s">
        <v>369</v>
      </c>
      <c r="L502" s="185"/>
      <c r="M502" s="185"/>
      <c r="N502" s="167"/>
      <c r="O502" s="21"/>
      <c r="Q502" s="57" t="str">
        <f t="shared" ca="1" si="47"/>
        <v/>
      </c>
      <c r="S502" s="50" t="str">
        <f t="shared" si="48"/>
        <v>N</v>
      </c>
      <c r="T502" s="50">
        <f t="shared" ca="1" si="49"/>
        <v>0</v>
      </c>
      <c r="U502" s="50">
        <f>IF(C502="",0,IF(OR(D502=0,E502=0,F502=0,G502=0,H502=0,I502=0,K502=0,K502="",L502=0,M502=0,AND(OR(L502=Lists!$K$3,L502=Lists!$K$4),J502=0),AND(L502=Lists!$K$4,OR(M502=Lists!$M$5,M502=Lists!$M$6,M502=Lists!$M$7,M502=Lists!$M$8,M502=Lists!$M$10),N502=0)),1,0))</f>
        <v>0</v>
      </c>
      <c r="V502" s="50">
        <f>IF(AND(OR(M502=Lists!$M$9,L502&lt;&gt;Lists!$K$4),N502&lt;&gt;""),1,0)</f>
        <v>0</v>
      </c>
      <c r="W502" s="50">
        <f>IF(E502=0,0,IF(COUNTIF(Lists!$B$3:$B$203,E502)&gt;0,0,1))</f>
        <v>0</v>
      </c>
      <c r="X502" s="50">
        <f>IF(M502=Lists!$L$6,IF(COUNTIFS('Section 3'!$D$16:$D$25,F502,'Section 3'!$G$16:$G$25,M502)&gt;0,0,1),0)</f>
        <v>0</v>
      </c>
      <c r="Y502" s="50">
        <f>IF(M502=Lists!$L$8,IF(COUNTIFS('Section 3'!$D$16:$D$25,F502,'Section 3'!$G$16:$G$25,Lists!$J$5)&gt;0,0,1),IF(M502=Lists!$L$10,IF(COUNTIFS('Section 3'!$D$16:$D$25,F502,'Section 3'!$G$16:$G$25,Lists!$J$6)&gt;0,0,1),IF(M502=Lists!$L$5,IF(COUNTIFS('Section 3'!$D$16:$D$25,F502,'Section 3'!$G$16:$G$25,Lists!$J$3)&gt;0,0,1),0)))</f>
        <v>0</v>
      </c>
      <c r="Z502" s="50">
        <f t="shared" si="44"/>
        <v>0</v>
      </c>
      <c r="AA502" s="44">
        <f t="shared" si="45"/>
        <v>0</v>
      </c>
      <c r="AB502" s="44">
        <f t="shared" si="46"/>
        <v>0</v>
      </c>
      <c r="AC502" s="26"/>
      <c r="AD502" s="26"/>
      <c r="AE502" s="26"/>
      <c r="AF502" s="26"/>
      <c r="AG502" s="26"/>
      <c r="AH502" s="26"/>
      <c r="AI502" s="26"/>
      <c r="AJ502" s="26"/>
      <c r="AK502" s="26"/>
      <c r="AL502" s="26"/>
      <c r="AM502" s="26"/>
      <c r="AN502" s="26"/>
      <c r="AO502" s="26"/>
      <c r="AP502" s="26"/>
    </row>
    <row r="503" spans="1:42" s="8" customFormat="1" x14ac:dyDescent="0.35">
      <c r="A503" s="44"/>
      <c r="B503" s="28"/>
      <c r="C503" s="155" t="str">
        <f>IF(F503=0,"",MAX($C$16:C502)+1)</f>
        <v/>
      </c>
      <c r="D503" s="46"/>
      <c r="E503" s="184"/>
      <c r="F503" s="185"/>
      <c r="G503" s="186"/>
      <c r="H503" s="185"/>
      <c r="I503" s="185"/>
      <c r="J503" s="185"/>
      <c r="K503" s="187" t="s">
        <v>369</v>
      </c>
      <c r="L503" s="185"/>
      <c r="M503" s="185"/>
      <c r="N503" s="167"/>
      <c r="O503" s="21"/>
      <c r="Q503" s="57" t="str">
        <f t="shared" ca="1" si="47"/>
        <v/>
      </c>
      <c r="S503" s="50" t="str">
        <f t="shared" si="48"/>
        <v>N</v>
      </c>
      <c r="T503" s="50">
        <f t="shared" ca="1" si="49"/>
        <v>0</v>
      </c>
      <c r="U503" s="50">
        <f>IF(C503="",0,IF(OR(D503=0,E503=0,F503=0,G503=0,H503=0,I503=0,K503=0,K503="",L503=0,M503=0,AND(OR(L503=Lists!$K$3,L503=Lists!$K$4),J503=0),AND(L503=Lists!$K$4,OR(M503=Lists!$M$5,M503=Lists!$M$6,M503=Lists!$M$7,M503=Lists!$M$8,M503=Lists!$M$10),N503=0)),1,0))</f>
        <v>0</v>
      </c>
      <c r="V503" s="50">
        <f>IF(AND(OR(M503=Lists!$M$9,L503&lt;&gt;Lists!$K$4),N503&lt;&gt;""),1,0)</f>
        <v>0</v>
      </c>
      <c r="W503" s="50">
        <f>IF(E503=0,0,IF(COUNTIF(Lists!$B$3:$B$203,E503)&gt;0,0,1))</f>
        <v>0</v>
      </c>
      <c r="X503" s="50">
        <f>IF(M503=Lists!$L$6,IF(COUNTIFS('Section 3'!$D$16:$D$25,F503,'Section 3'!$G$16:$G$25,M503)&gt;0,0,1),0)</f>
        <v>0</v>
      </c>
      <c r="Y503" s="50">
        <f>IF(M503=Lists!$L$8,IF(COUNTIFS('Section 3'!$D$16:$D$25,F503,'Section 3'!$G$16:$G$25,Lists!$J$5)&gt;0,0,1),IF(M503=Lists!$L$10,IF(COUNTIFS('Section 3'!$D$16:$D$25,F503,'Section 3'!$G$16:$G$25,Lists!$J$6)&gt;0,0,1),IF(M503=Lists!$L$5,IF(COUNTIFS('Section 3'!$D$16:$D$25,F503,'Section 3'!$G$16:$G$25,Lists!$J$3)&gt;0,0,1),0)))</f>
        <v>0</v>
      </c>
      <c r="Z503" s="50">
        <f t="shared" si="44"/>
        <v>0</v>
      </c>
      <c r="AA503" s="44">
        <f t="shared" si="45"/>
        <v>0</v>
      </c>
      <c r="AB503" s="44">
        <f t="shared" si="46"/>
        <v>0</v>
      </c>
      <c r="AC503" s="26"/>
      <c r="AD503" s="26"/>
      <c r="AE503" s="26"/>
      <c r="AF503" s="26"/>
      <c r="AG503" s="26"/>
      <c r="AH503" s="26"/>
      <c r="AI503" s="26"/>
      <c r="AJ503" s="26"/>
      <c r="AK503" s="26"/>
      <c r="AL503" s="26"/>
      <c r="AM503" s="26"/>
      <c r="AN503" s="26"/>
      <c r="AO503" s="26"/>
      <c r="AP503" s="26"/>
    </row>
    <row r="504" spans="1:42" s="8" customFormat="1" x14ac:dyDescent="0.35">
      <c r="A504" s="44"/>
      <c r="B504" s="28"/>
      <c r="C504" s="155" t="str">
        <f>IF(F504=0,"",MAX($C$16:C503)+1)</f>
        <v/>
      </c>
      <c r="D504" s="46"/>
      <c r="E504" s="184"/>
      <c r="F504" s="185"/>
      <c r="G504" s="186"/>
      <c r="H504" s="185"/>
      <c r="I504" s="185"/>
      <c r="J504" s="185"/>
      <c r="K504" s="187" t="s">
        <v>369</v>
      </c>
      <c r="L504" s="185"/>
      <c r="M504" s="185"/>
      <c r="N504" s="167"/>
      <c r="O504" s="21"/>
      <c r="Q504" s="57" t="str">
        <f t="shared" ca="1" si="47"/>
        <v/>
      </c>
      <c r="S504" s="50" t="str">
        <f t="shared" si="48"/>
        <v>N</v>
      </c>
      <c r="T504" s="50">
        <f t="shared" ca="1" si="49"/>
        <v>0</v>
      </c>
      <c r="U504" s="50">
        <f>IF(C504="",0,IF(OR(D504=0,E504=0,F504=0,G504=0,H504=0,I504=0,K504=0,K504="",L504=0,M504=0,AND(OR(L504=Lists!$K$3,L504=Lists!$K$4),J504=0),AND(L504=Lists!$K$4,OR(M504=Lists!$M$5,M504=Lists!$M$6,M504=Lists!$M$7,M504=Lists!$M$8,M504=Lists!$M$10),N504=0)),1,0))</f>
        <v>0</v>
      </c>
      <c r="V504" s="50">
        <f>IF(AND(OR(M504=Lists!$M$9,L504&lt;&gt;Lists!$K$4),N504&lt;&gt;""),1,0)</f>
        <v>0</v>
      </c>
      <c r="W504" s="50">
        <f>IF(E504=0,0,IF(COUNTIF(Lists!$B$3:$B$203,E504)&gt;0,0,1))</f>
        <v>0</v>
      </c>
      <c r="X504" s="50">
        <f>IF(M504=Lists!$L$6,IF(COUNTIFS('Section 3'!$D$16:$D$25,F504,'Section 3'!$G$16:$G$25,M504)&gt;0,0,1),0)</f>
        <v>0</v>
      </c>
      <c r="Y504" s="50">
        <f>IF(M504=Lists!$L$8,IF(COUNTIFS('Section 3'!$D$16:$D$25,F504,'Section 3'!$G$16:$G$25,Lists!$J$5)&gt;0,0,1),IF(M504=Lists!$L$10,IF(COUNTIFS('Section 3'!$D$16:$D$25,F504,'Section 3'!$G$16:$G$25,Lists!$J$6)&gt;0,0,1),IF(M504=Lists!$L$5,IF(COUNTIFS('Section 3'!$D$16:$D$25,F504,'Section 3'!$G$16:$G$25,Lists!$J$3)&gt;0,0,1),0)))</f>
        <v>0</v>
      </c>
      <c r="Z504" s="50">
        <f t="shared" si="44"/>
        <v>0</v>
      </c>
      <c r="AA504" s="44">
        <f t="shared" si="45"/>
        <v>0</v>
      </c>
      <c r="AB504" s="44">
        <f t="shared" si="46"/>
        <v>0</v>
      </c>
      <c r="AC504" s="26"/>
      <c r="AD504" s="26"/>
      <c r="AE504" s="26"/>
      <c r="AF504" s="26"/>
      <c r="AG504" s="26"/>
      <c r="AH504" s="26"/>
      <c r="AI504" s="26"/>
      <c r="AJ504" s="26"/>
      <c r="AK504" s="26"/>
      <c r="AL504" s="26"/>
      <c r="AM504" s="26"/>
      <c r="AN504" s="26"/>
      <c r="AO504" s="26"/>
      <c r="AP504" s="26"/>
    </row>
    <row r="505" spans="1:42" s="8" customFormat="1" x14ac:dyDescent="0.35">
      <c r="A505" s="44"/>
      <c r="B505" s="28"/>
      <c r="C505" s="155" t="str">
        <f>IF(F505=0,"",MAX($C$16:C504)+1)</f>
        <v/>
      </c>
      <c r="D505" s="46"/>
      <c r="E505" s="184"/>
      <c r="F505" s="185"/>
      <c r="G505" s="186"/>
      <c r="H505" s="185"/>
      <c r="I505" s="185"/>
      <c r="J505" s="185"/>
      <c r="K505" s="187" t="s">
        <v>369</v>
      </c>
      <c r="L505" s="185"/>
      <c r="M505" s="185"/>
      <c r="N505" s="167"/>
      <c r="O505" s="21"/>
      <c r="Q505" s="57" t="str">
        <f t="shared" ca="1" si="47"/>
        <v/>
      </c>
      <c r="S505" s="50" t="str">
        <f t="shared" si="48"/>
        <v>N</v>
      </c>
      <c r="T505" s="50">
        <f t="shared" ca="1" si="49"/>
        <v>0</v>
      </c>
      <c r="U505" s="50">
        <f>IF(C505="",0,IF(OR(D505=0,E505=0,F505=0,G505=0,H505=0,I505=0,K505=0,K505="",L505=0,M505=0,AND(OR(L505=Lists!$K$3,L505=Lists!$K$4),J505=0),AND(L505=Lists!$K$4,OR(M505=Lists!$M$5,M505=Lists!$M$6,M505=Lists!$M$7,M505=Lists!$M$8,M505=Lists!$M$10),N505=0)),1,0))</f>
        <v>0</v>
      </c>
      <c r="V505" s="50">
        <f>IF(AND(OR(M505=Lists!$M$9,L505&lt;&gt;Lists!$K$4),N505&lt;&gt;""),1,0)</f>
        <v>0</v>
      </c>
      <c r="W505" s="50">
        <f>IF(E505=0,0,IF(COUNTIF(Lists!$B$3:$B$203,E505)&gt;0,0,1))</f>
        <v>0</v>
      </c>
      <c r="X505" s="50">
        <f>IF(M505=Lists!$L$6,IF(COUNTIFS('Section 3'!$D$16:$D$25,F505,'Section 3'!$G$16:$G$25,M505)&gt;0,0,1),0)</f>
        <v>0</v>
      </c>
      <c r="Y505" s="50">
        <f>IF(M505=Lists!$L$8,IF(COUNTIFS('Section 3'!$D$16:$D$25,F505,'Section 3'!$G$16:$G$25,Lists!$J$5)&gt;0,0,1),IF(M505=Lists!$L$10,IF(COUNTIFS('Section 3'!$D$16:$D$25,F505,'Section 3'!$G$16:$G$25,Lists!$J$6)&gt;0,0,1),IF(M505=Lists!$L$5,IF(COUNTIFS('Section 3'!$D$16:$D$25,F505,'Section 3'!$G$16:$G$25,Lists!$J$3)&gt;0,0,1),0)))</f>
        <v>0</v>
      </c>
      <c r="Z505" s="50">
        <f t="shared" si="44"/>
        <v>0</v>
      </c>
      <c r="AA505" s="44">
        <f t="shared" si="45"/>
        <v>0</v>
      </c>
      <c r="AB505" s="44">
        <f t="shared" si="46"/>
        <v>0</v>
      </c>
      <c r="AC505" s="26"/>
      <c r="AD505" s="26"/>
      <c r="AE505" s="26"/>
      <c r="AF505" s="26"/>
      <c r="AG505" s="26"/>
      <c r="AH505" s="26"/>
      <c r="AI505" s="26"/>
      <c r="AJ505" s="26"/>
      <c r="AK505" s="26"/>
      <c r="AL505" s="26"/>
      <c r="AM505" s="26"/>
      <c r="AN505" s="26"/>
      <c r="AO505" s="26"/>
      <c r="AP505" s="26"/>
    </row>
    <row r="506" spans="1:42" s="8" customFormat="1" x14ac:dyDescent="0.35">
      <c r="A506" s="44"/>
      <c r="B506" s="28"/>
      <c r="C506" s="155" t="str">
        <f>IF(F506=0,"",MAX($C$16:C505)+1)</f>
        <v/>
      </c>
      <c r="D506" s="46"/>
      <c r="E506" s="184"/>
      <c r="F506" s="185"/>
      <c r="G506" s="186"/>
      <c r="H506" s="185"/>
      <c r="I506" s="185"/>
      <c r="J506" s="185"/>
      <c r="K506" s="187" t="s">
        <v>369</v>
      </c>
      <c r="L506" s="185"/>
      <c r="M506" s="185"/>
      <c r="N506" s="167"/>
      <c r="O506" s="21"/>
      <c r="Q506" s="57" t="str">
        <f t="shared" ca="1" si="47"/>
        <v/>
      </c>
      <c r="S506" s="50" t="str">
        <f t="shared" si="48"/>
        <v>N</v>
      </c>
      <c r="T506" s="50">
        <f t="shared" ca="1" si="49"/>
        <v>0</v>
      </c>
      <c r="U506" s="50">
        <f>IF(C506="",0,IF(OR(D506=0,E506=0,F506=0,G506=0,H506=0,I506=0,K506=0,K506="",L506=0,M506=0,AND(OR(L506=Lists!$K$3,L506=Lists!$K$4),J506=0),AND(L506=Lists!$K$4,OR(M506=Lists!$M$5,M506=Lists!$M$6,M506=Lists!$M$7,M506=Lists!$M$8,M506=Lists!$M$10),N506=0)),1,0))</f>
        <v>0</v>
      </c>
      <c r="V506" s="50">
        <f>IF(AND(OR(M506=Lists!$M$9,L506&lt;&gt;Lists!$K$4),N506&lt;&gt;""),1,0)</f>
        <v>0</v>
      </c>
      <c r="W506" s="50">
        <f>IF(E506=0,0,IF(COUNTIF(Lists!$B$3:$B$203,E506)&gt;0,0,1))</f>
        <v>0</v>
      </c>
      <c r="X506" s="50">
        <f>IF(M506=Lists!$L$6,IF(COUNTIFS('Section 3'!$D$16:$D$25,F506,'Section 3'!$G$16:$G$25,M506)&gt;0,0,1),0)</f>
        <v>0</v>
      </c>
      <c r="Y506" s="50">
        <f>IF(M506=Lists!$L$8,IF(COUNTIFS('Section 3'!$D$16:$D$25,F506,'Section 3'!$G$16:$G$25,Lists!$J$5)&gt;0,0,1),IF(M506=Lists!$L$10,IF(COUNTIFS('Section 3'!$D$16:$D$25,F506,'Section 3'!$G$16:$G$25,Lists!$J$6)&gt;0,0,1),IF(M506=Lists!$L$5,IF(COUNTIFS('Section 3'!$D$16:$D$25,F506,'Section 3'!$G$16:$G$25,Lists!$J$3)&gt;0,0,1),0)))</f>
        <v>0</v>
      </c>
      <c r="Z506" s="50">
        <f t="shared" si="44"/>
        <v>0</v>
      </c>
      <c r="AA506" s="44">
        <f t="shared" si="45"/>
        <v>0</v>
      </c>
      <c r="AB506" s="44">
        <f t="shared" si="46"/>
        <v>0</v>
      </c>
      <c r="AC506" s="26"/>
      <c r="AD506" s="26"/>
      <c r="AE506" s="26"/>
      <c r="AF506" s="26"/>
      <c r="AG506" s="26"/>
      <c r="AH506" s="26"/>
      <c r="AI506" s="26"/>
      <c r="AJ506" s="26"/>
      <c r="AK506" s="26"/>
      <c r="AL506" s="26"/>
      <c r="AM506" s="26"/>
      <c r="AN506" s="26"/>
      <c r="AO506" s="26"/>
      <c r="AP506" s="26"/>
    </row>
    <row r="507" spans="1:42" s="8" customFormat="1" x14ac:dyDescent="0.35">
      <c r="A507" s="44"/>
      <c r="B507" s="28"/>
      <c r="C507" s="155" t="str">
        <f>IF(F507=0,"",MAX($C$16:C506)+1)</f>
        <v/>
      </c>
      <c r="D507" s="46"/>
      <c r="E507" s="184"/>
      <c r="F507" s="185"/>
      <c r="G507" s="186"/>
      <c r="H507" s="185"/>
      <c r="I507" s="185"/>
      <c r="J507" s="185"/>
      <c r="K507" s="187" t="s">
        <v>369</v>
      </c>
      <c r="L507" s="185"/>
      <c r="M507" s="185"/>
      <c r="N507" s="167"/>
      <c r="O507" s="21"/>
      <c r="Q507" s="57" t="str">
        <f t="shared" ca="1" si="47"/>
        <v/>
      </c>
      <c r="S507" s="50" t="str">
        <f t="shared" si="48"/>
        <v>N</v>
      </c>
      <c r="T507" s="50">
        <f t="shared" ca="1" si="49"/>
        <v>0</v>
      </c>
      <c r="U507" s="50">
        <f>IF(C507="",0,IF(OR(D507=0,E507=0,F507=0,G507=0,H507=0,I507=0,K507=0,K507="",L507=0,M507=0,AND(OR(L507=Lists!$K$3,L507=Lists!$K$4),J507=0),AND(L507=Lists!$K$4,OR(M507=Lists!$M$5,M507=Lists!$M$6,M507=Lists!$M$7,M507=Lists!$M$8,M507=Lists!$M$10),N507=0)),1,0))</f>
        <v>0</v>
      </c>
      <c r="V507" s="50">
        <f>IF(AND(OR(M507=Lists!$M$9,L507&lt;&gt;Lists!$K$4),N507&lt;&gt;""),1,0)</f>
        <v>0</v>
      </c>
      <c r="W507" s="50">
        <f>IF(E507=0,0,IF(COUNTIF(Lists!$B$3:$B$203,E507)&gt;0,0,1))</f>
        <v>0</v>
      </c>
      <c r="X507" s="50">
        <f>IF(M507=Lists!$L$6,IF(COUNTIFS('Section 3'!$D$16:$D$25,F507,'Section 3'!$G$16:$G$25,M507)&gt;0,0,1),0)</f>
        <v>0</v>
      </c>
      <c r="Y507" s="50">
        <f>IF(M507=Lists!$L$8,IF(COUNTIFS('Section 3'!$D$16:$D$25,F507,'Section 3'!$G$16:$G$25,Lists!$J$5)&gt;0,0,1),IF(M507=Lists!$L$10,IF(COUNTIFS('Section 3'!$D$16:$D$25,F507,'Section 3'!$G$16:$G$25,Lists!$J$6)&gt;0,0,1),IF(M507=Lists!$L$5,IF(COUNTIFS('Section 3'!$D$16:$D$25,F507,'Section 3'!$G$16:$G$25,Lists!$J$3)&gt;0,0,1),0)))</f>
        <v>0</v>
      </c>
      <c r="Z507" s="50">
        <f t="shared" si="44"/>
        <v>0</v>
      </c>
      <c r="AA507" s="44">
        <f t="shared" si="45"/>
        <v>0</v>
      </c>
      <c r="AB507" s="44">
        <f t="shared" si="46"/>
        <v>0</v>
      </c>
      <c r="AC507" s="26"/>
      <c r="AD507" s="26"/>
      <c r="AE507" s="26"/>
      <c r="AF507" s="26"/>
      <c r="AG507" s="26"/>
      <c r="AH507" s="26"/>
      <c r="AI507" s="26"/>
      <c r="AJ507" s="26"/>
      <c r="AK507" s="26"/>
      <c r="AL507" s="26"/>
      <c r="AM507" s="26"/>
      <c r="AN507" s="26"/>
      <c r="AO507" s="26"/>
      <c r="AP507" s="26"/>
    </row>
    <row r="508" spans="1:42" s="8" customFormat="1" x14ac:dyDescent="0.35">
      <c r="A508" s="44"/>
      <c r="B508" s="28"/>
      <c r="C508" s="155" t="str">
        <f>IF(F508=0,"",MAX($C$16:C507)+1)</f>
        <v/>
      </c>
      <c r="D508" s="46"/>
      <c r="E508" s="184"/>
      <c r="F508" s="185"/>
      <c r="G508" s="186"/>
      <c r="H508" s="185"/>
      <c r="I508" s="185"/>
      <c r="J508" s="185"/>
      <c r="K508" s="187" t="s">
        <v>369</v>
      </c>
      <c r="L508" s="185"/>
      <c r="M508" s="185"/>
      <c r="N508" s="167"/>
      <c r="O508" s="21"/>
      <c r="Q508" s="57" t="str">
        <f t="shared" ca="1" si="47"/>
        <v/>
      </c>
      <c r="S508" s="50" t="str">
        <f t="shared" si="48"/>
        <v>N</v>
      </c>
      <c r="T508" s="50">
        <f t="shared" ca="1" si="49"/>
        <v>0</v>
      </c>
      <c r="U508" s="50">
        <f>IF(C508="",0,IF(OR(D508=0,E508=0,F508=0,G508=0,H508=0,I508=0,K508=0,K508="",L508=0,M508=0,AND(OR(L508=Lists!$K$3,L508=Lists!$K$4),J508=0),AND(L508=Lists!$K$4,OR(M508=Lists!$M$5,M508=Lists!$M$6,M508=Lists!$M$7,M508=Lists!$M$8,M508=Lists!$M$10),N508=0)),1,0))</f>
        <v>0</v>
      </c>
      <c r="V508" s="50">
        <f>IF(AND(OR(M508=Lists!$M$9,L508&lt;&gt;Lists!$K$4),N508&lt;&gt;""),1,0)</f>
        <v>0</v>
      </c>
      <c r="W508" s="50">
        <f>IF(E508=0,0,IF(COUNTIF(Lists!$B$3:$B$203,E508)&gt;0,0,1))</f>
        <v>0</v>
      </c>
      <c r="X508" s="50">
        <f>IF(M508=Lists!$L$6,IF(COUNTIFS('Section 3'!$D$16:$D$25,F508,'Section 3'!$G$16:$G$25,M508)&gt;0,0,1),0)</f>
        <v>0</v>
      </c>
      <c r="Y508" s="50">
        <f>IF(M508=Lists!$L$8,IF(COUNTIFS('Section 3'!$D$16:$D$25,F508,'Section 3'!$G$16:$G$25,Lists!$J$5)&gt;0,0,1),IF(M508=Lists!$L$10,IF(COUNTIFS('Section 3'!$D$16:$D$25,F508,'Section 3'!$G$16:$G$25,Lists!$J$6)&gt;0,0,1),IF(M508=Lists!$L$5,IF(COUNTIFS('Section 3'!$D$16:$D$25,F508,'Section 3'!$G$16:$G$25,Lists!$J$3)&gt;0,0,1),0)))</f>
        <v>0</v>
      </c>
      <c r="Z508" s="50">
        <f t="shared" si="44"/>
        <v>0</v>
      </c>
      <c r="AA508" s="44">
        <f t="shared" si="45"/>
        <v>0</v>
      </c>
      <c r="AB508" s="44">
        <f t="shared" si="46"/>
        <v>0</v>
      </c>
      <c r="AC508" s="26"/>
      <c r="AD508" s="26"/>
      <c r="AE508" s="26"/>
      <c r="AF508" s="26"/>
      <c r="AG508" s="26"/>
      <c r="AH508" s="26"/>
      <c r="AI508" s="26"/>
      <c r="AJ508" s="26"/>
      <c r="AK508" s="26"/>
      <c r="AL508" s="26"/>
      <c r="AM508" s="26"/>
      <c r="AN508" s="26"/>
      <c r="AO508" s="26"/>
      <c r="AP508" s="26"/>
    </row>
    <row r="509" spans="1:42" s="8" customFormat="1" x14ac:dyDescent="0.35">
      <c r="A509" s="44"/>
      <c r="B509" s="28"/>
      <c r="C509" s="155" t="str">
        <f>IF(F509=0,"",MAX($C$16:C508)+1)</f>
        <v/>
      </c>
      <c r="D509" s="46"/>
      <c r="E509" s="184"/>
      <c r="F509" s="185"/>
      <c r="G509" s="186"/>
      <c r="H509" s="185"/>
      <c r="I509" s="185"/>
      <c r="J509" s="185"/>
      <c r="K509" s="187" t="s">
        <v>369</v>
      </c>
      <c r="L509" s="185"/>
      <c r="M509" s="185"/>
      <c r="N509" s="167"/>
      <c r="O509" s="21"/>
      <c r="Q509" s="57" t="str">
        <f t="shared" ca="1" si="47"/>
        <v/>
      </c>
      <c r="S509" s="50" t="str">
        <f t="shared" si="48"/>
        <v>N</v>
      </c>
      <c r="T509" s="50">
        <f t="shared" ca="1" si="49"/>
        <v>0</v>
      </c>
      <c r="U509" s="50">
        <f>IF(C509="",0,IF(OR(D509=0,E509=0,F509=0,G509=0,H509=0,I509=0,K509=0,K509="",L509=0,M509=0,AND(OR(L509=Lists!$K$3,L509=Lists!$K$4),J509=0),AND(L509=Lists!$K$4,OR(M509=Lists!$M$5,M509=Lists!$M$6,M509=Lists!$M$7,M509=Lists!$M$8,M509=Lists!$M$10),N509=0)),1,0))</f>
        <v>0</v>
      </c>
      <c r="V509" s="50">
        <f>IF(AND(OR(M509=Lists!$M$9,L509&lt;&gt;Lists!$K$4),N509&lt;&gt;""),1,0)</f>
        <v>0</v>
      </c>
      <c r="W509" s="50">
        <f>IF(E509=0,0,IF(COUNTIF(Lists!$B$3:$B$203,E509)&gt;0,0,1))</f>
        <v>0</v>
      </c>
      <c r="X509" s="50">
        <f>IF(M509=Lists!$L$6,IF(COUNTIFS('Section 3'!$D$16:$D$25,F509,'Section 3'!$G$16:$G$25,M509)&gt;0,0,1),0)</f>
        <v>0</v>
      </c>
      <c r="Y509" s="50">
        <f>IF(M509=Lists!$L$8,IF(COUNTIFS('Section 3'!$D$16:$D$25,F509,'Section 3'!$G$16:$G$25,Lists!$J$5)&gt;0,0,1),IF(M509=Lists!$L$10,IF(COUNTIFS('Section 3'!$D$16:$D$25,F509,'Section 3'!$G$16:$G$25,Lists!$J$6)&gt;0,0,1),IF(M509=Lists!$L$5,IF(COUNTIFS('Section 3'!$D$16:$D$25,F509,'Section 3'!$G$16:$G$25,Lists!$J$3)&gt;0,0,1),0)))</f>
        <v>0</v>
      </c>
      <c r="Z509" s="50">
        <f t="shared" si="44"/>
        <v>0</v>
      </c>
      <c r="AA509" s="44">
        <f t="shared" si="45"/>
        <v>0</v>
      </c>
      <c r="AB509" s="44">
        <f t="shared" si="46"/>
        <v>0</v>
      </c>
      <c r="AC509" s="26"/>
      <c r="AD509" s="26"/>
      <c r="AE509" s="26"/>
      <c r="AF509" s="26"/>
      <c r="AG509" s="26"/>
      <c r="AH509" s="26"/>
      <c r="AI509" s="26"/>
      <c r="AJ509" s="26"/>
      <c r="AK509" s="26"/>
      <c r="AL509" s="26"/>
      <c r="AM509" s="26"/>
      <c r="AN509" s="26"/>
      <c r="AO509" s="26"/>
      <c r="AP509" s="26"/>
    </row>
    <row r="510" spans="1:42" s="8" customFormat="1" x14ac:dyDescent="0.35">
      <c r="A510" s="44"/>
      <c r="B510" s="28"/>
      <c r="C510" s="155" t="str">
        <f>IF(F510=0,"",MAX($C$16:C509)+1)</f>
        <v/>
      </c>
      <c r="D510" s="46"/>
      <c r="E510" s="184"/>
      <c r="F510" s="185"/>
      <c r="G510" s="186"/>
      <c r="H510" s="185"/>
      <c r="I510" s="185"/>
      <c r="J510" s="185"/>
      <c r="K510" s="187" t="s">
        <v>369</v>
      </c>
      <c r="L510" s="185"/>
      <c r="M510" s="185"/>
      <c r="N510" s="167"/>
      <c r="O510" s="21"/>
      <c r="Q510" s="57" t="str">
        <f t="shared" ca="1" si="47"/>
        <v/>
      </c>
      <c r="S510" s="50" t="str">
        <f t="shared" si="48"/>
        <v>N</v>
      </c>
      <c r="T510" s="50">
        <f t="shared" ca="1" si="49"/>
        <v>0</v>
      </c>
      <c r="U510" s="50">
        <f>IF(C510="",0,IF(OR(D510=0,E510=0,F510=0,G510=0,H510=0,I510=0,K510=0,K510="",L510=0,M510=0,AND(OR(L510=Lists!$K$3,L510=Lists!$K$4),J510=0),AND(L510=Lists!$K$4,OR(M510=Lists!$M$5,M510=Lists!$M$6,M510=Lists!$M$7,M510=Lists!$M$8,M510=Lists!$M$10),N510=0)),1,0))</f>
        <v>0</v>
      </c>
      <c r="V510" s="50">
        <f>IF(AND(OR(M510=Lists!$M$9,L510&lt;&gt;Lists!$K$4),N510&lt;&gt;""),1,0)</f>
        <v>0</v>
      </c>
      <c r="W510" s="50">
        <f>IF(E510=0,0,IF(COUNTIF(Lists!$B$3:$B$203,E510)&gt;0,0,1))</f>
        <v>0</v>
      </c>
      <c r="X510" s="50">
        <f>IF(M510=Lists!$L$6,IF(COUNTIFS('Section 3'!$D$16:$D$25,F510,'Section 3'!$G$16:$G$25,M510)&gt;0,0,1),0)</f>
        <v>0</v>
      </c>
      <c r="Y510" s="50">
        <f>IF(M510=Lists!$L$8,IF(COUNTIFS('Section 3'!$D$16:$D$25,F510,'Section 3'!$G$16:$G$25,Lists!$J$5)&gt;0,0,1),IF(M510=Lists!$L$10,IF(COUNTIFS('Section 3'!$D$16:$D$25,F510,'Section 3'!$G$16:$G$25,Lists!$J$6)&gt;0,0,1),IF(M510=Lists!$L$5,IF(COUNTIFS('Section 3'!$D$16:$D$25,F510,'Section 3'!$G$16:$G$25,Lists!$J$3)&gt;0,0,1),0)))</f>
        <v>0</v>
      </c>
      <c r="Z510" s="50">
        <f t="shared" si="44"/>
        <v>0</v>
      </c>
      <c r="AA510" s="44">
        <f t="shared" si="45"/>
        <v>0</v>
      </c>
      <c r="AB510" s="44">
        <f t="shared" si="46"/>
        <v>0</v>
      </c>
      <c r="AC510" s="26"/>
      <c r="AD510" s="26"/>
      <c r="AE510" s="26"/>
      <c r="AF510" s="26"/>
      <c r="AG510" s="26"/>
      <c r="AH510" s="26"/>
      <c r="AI510" s="26"/>
      <c r="AJ510" s="26"/>
      <c r="AK510" s="26"/>
      <c r="AL510" s="26"/>
      <c r="AM510" s="26"/>
      <c r="AN510" s="26"/>
      <c r="AO510" s="26"/>
      <c r="AP510" s="26"/>
    </row>
    <row r="511" spans="1:42" s="8" customFormat="1" x14ac:dyDescent="0.35">
      <c r="A511" s="44"/>
      <c r="B511" s="28"/>
      <c r="C511" s="155" t="str">
        <f>IF(F511=0,"",MAX($C$16:C510)+1)</f>
        <v/>
      </c>
      <c r="D511" s="46"/>
      <c r="E511" s="184"/>
      <c r="F511" s="185"/>
      <c r="G511" s="186"/>
      <c r="H511" s="185"/>
      <c r="I511" s="185"/>
      <c r="J511" s="185"/>
      <c r="K511" s="187" t="s">
        <v>369</v>
      </c>
      <c r="L511" s="185"/>
      <c r="M511" s="185"/>
      <c r="N511" s="167"/>
      <c r="O511" s="21"/>
      <c r="Q511" s="57" t="str">
        <f t="shared" ca="1" si="47"/>
        <v/>
      </c>
      <c r="S511" s="50" t="str">
        <f t="shared" si="48"/>
        <v>N</v>
      </c>
      <c r="T511" s="50">
        <f t="shared" ca="1" si="49"/>
        <v>0</v>
      </c>
      <c r="U511" s="50">
        <f>IF(C511="",0,IF(OR(D511=0,E511=0,F511=0,G511=0,H511=0,I511=0,K511=0,K511="",L511=0,M511=0,AND(OR(L511=Lists!$K$3,L511=Lists!$K$4),J511=0),AND(L511=Lists!$K$4,OR(M511=Lists!$M$5,M511=Lists!$M$6,M511=Lists!$M$7,M511=Lists!$M$8,M511=Lists!$M$10),N511=0)),1,0))</f>
        <v>0</v>
      </c>
      <c r="V511" s="50">
        <f>IF(AND(OR(M511=Lists!$M$9,L511&lt;&gt;Lists!$K$4),N511&lt;&gt;""),1,0)</f>
        <v>0</v>
      </c>
      <c r="W511" s="50">
        <f>IF(E511=0,0,IF(COUNTIF(Lists!$B$3:$B$203,E511)&gt;0,0,1))</f>
        <v>0</v>
      </c>
      <c r="X511" s="50">
        <f>IF(M511=Lists!$L$6,IF(COUNTIFS('Section 3'!$D$16:$D$25,F511,'Section 3'!$G$16:$G$25,M511)&gt;0,0,1),0)</f>
        <v>0</v>
      </c>
      <c r="Y511" s="50">
        <f>IF(M511=Lists!$L$8,IF(COUNTIFS('Section 3'!$D$16:$D$25,F511,'Section 3'!$G$16:$G$25,Lists!$J$5)&gt;0,0,1),IF(M511=Lists!$L$10,IF(COUNTIFS('Section 3'!$D$16:$D$25,F511,'Section 3'!$G$16:$G$25,Lists!$J$6)&gt;0,0,1),IF(M511=Lists!$L$5,IF(COUNTIFS('Section 3'!$D$16:$D$25,F511,'Section 3'!$G$16:$G$25,Lists!$J$3)&gt;0,0,1),0)))</f>
        <v>0</v>
      </c>
      <c r="Z511" s="50">
        <f t="shared" si="44"/>
        <v>0</v>
      </c>
      <c r="AA511" s="44">
        <f t="shared" si="45"/>
        <v>0</v>
      </c>
      <c r="AB511" s="44">
        <f t="shared" si="46"/>
        <v>0</v>
      </c>
      <c r="AC511" s="26"/>
      <c r="AD511" s="26"/>
      <c r="AE511" s="26"/>
      <c r="AF511" s="26"/>
      <c r="AG511" s="26"/>
      <c r="AH511" s="26"/>
      <c r="AI511" s="26"/>
      <c r="AJ511" s="26"/>
      <c r="AK511" s="26"/>
      <c r="AL511" s="26"/>
      <c r="AM511" s="26"/>
      <c r="AN511" s="26"/>
      <c r="AO511" s="26"/>
      <c r="AP511" s="26"/>
    </row>
    <row r="512" spans="1:42" s="8" customFormat="1" x14ac:dyDescent="0.35">
      <c r="A512" s="44"/>
      <c r="B512" s="28"/>
      <c r="C512" s="155" t="str">
        <f>IF(F512=0,"",MAX($C$16:C511)+1)</f>
        <v/>
      </c>
      <c r="D512" s="46"/>
      <c r="E512" s="184"/>
      <c r="F512" s="185"/>
      <c r="G512" s="186"/>
      <c r="H512" s="185"/>
      <c r="I512" s="185"/>
      <c r="J512" s="185"/>
      <c r="K512" s="187" t="s">
        <v>369</v>
      </c>
      <c r="L512" s="185"/>
      <c r="M512" s="185"/>
      <c r="N512" s="167"/>
      <c r="O512" s="21"/>
      <c r="Q512" s="57" t="str">
        <f t="shared" ca="1" si="47"/>
        <v/>
      </c>
      <c r="S512" s="50" t="str">
        <f t="shared" si="48"/>
        <v>N</v>
      </c>
      <c r="T512" s="50">
        <f t="shared" ca="1" si="49"/>
        <v>0</v>
      </c>
      <c r="U512" s="50">
        <f>IF(C512="",0,IF(OR(D512=0,E512=0,F512=0,G512=0,H512=0,I512=0,K512=0,K512="",L512=0,M512=0,AND(OR(L512=Lists!$K$3,L512=Lists!$K$4),J512=0),AND(L512=Lists!$K$4,OR(M512=Lists!$M$5,M512=Lists!$M$6,M512=Lists!$M$7,M512=Lists!$M$8,M512=Lists!$M$10),N512=0)),1,0))</f>
        <v>0</v>
      </c>
      <c r="V512" s="50">
        <f>IF(AND(OR(M512=Lists!$M$9,L512&lt;&gt;Lists!$K$4),N512&lt;&gt;""),1,0)</f>
        <v>0</v>
      </c>
      <c r="W512" s="50">
        <f>IF(E512=0,0,IF(COUNTIF(Lists!$B$3:$B$203,E512)&gt;0,0,1))</f>
        <v>0</v>
      </c>
      <c r="X512" s="50">
        <f>IF(M512=Lists!$L$6,IF(COUNTIFS('Section 3'!$D$16:$D$25,F512,'Section 3'!$G$16:$G$25,M512)&gt;0,0,1),0)</f>
        <v>0</v>
      </c>
      <c r="Y512" s="50">
        <f>IF(M512=Lists!$L$8,IF(COUNTIFS('Section 3'!$D$16:$D$25,F512,'Section 3'!$G$16:$G$25,Lists!$J$5)&gt;0,0,1),IF(M512=Lists!$L$10,IF(COUNTIFS('Section 3'!$D$16:$D$25,F512,'Section 3'!$G$16:$G$25,Lists!$J$6)&gt;0,0,1),IF(M512=Lists!$L$5,IF(COUNTIFS('Section 3'!$D$16:$D$25,F512,'Section 3'!$G$16:$G$25,Lists!$J$3)&gt;0,0,1),0)))</f>
        <v>0</v>
      </c>
      <c r="Z512" s="50">
        <f t="shared" si="44"/>
        <v>0</v>
      </c>
      <c r="AA512" s="44">
        <f t="shared" si="45"/>
        <v>0</v>
      </c>
      <c r="AB512" s="44">
        <f t="shared" si="46"/>
        <v>0</v>
      </c>
      <c r="AC512" s="26"/>
      <c r="AD512" s="26"/>
      <c r="AE512" s="26"/>
      <c r="AF512" s="26"/>
      <c r="AG512" s="26"/>
      <c r="AH512" s="26"/>
      <c r="AI512" s="26"/>
      <c r="AJ512" s="26"/>
      <c r="AK512" s="26"/>
      <c r="AL512" s="26"/>
      <c r="AM512" s="26"/>
      <c r="AN512" s="26"/>
      <c r="AO512" s="26"/>
      <c r="AP512" s="26"/>
    </row>
    <row r="513" spans="1:42" s="8" customFormat="1" x14ac:dyDescent="0.35">
      <c r="A513" s="44"/>
      <c r="B513" s="28"/>
      <c r="C513" s="155" t="str">
        <f>IF(F513=0,"",MAX($C$16:C512)+1)</f>
        <v/>
      </c>
      <c r="D513" s="46"/>
      <c r="E513" s="184"/>
      <c r="F513" s="185"/>
      <c r="G513" s="186"/>
      <c r="H513" s="185"/>
      <c r="I513" s="185"/>
      <c r="J513" s="185"/>
      <c r="K513" s="187" t="s">
        <v>369</v>
      </c>
      <c r="L513" s="185"/>
      <c r="M513" s="185"/>
      <c r="N513" s="167"/>
      <c r="O513" s="21"/>
      <c r="Q513" s="57" t="str">
        <f t="shared" ca="1" si="47"/>
        <v/>
      </c>
      <c r="S513" s="50" t="str">
        <f t="shared" si="48"/>
        <v>N</v>
      </c>
      <c r="T513" s="50">
        <f t="shared" ca="1" si="49"/>
        <v>0</v>
      </c>
      <c r="U513" s="50">
        <f>IF(C513="",0,IF(OR(D513=0,E513=0,F513=0,G513=0,H513=0,I513=0,K513=0,K513="",L513=0,M513=0,AND(OR(L513=Lists!$K$3,L513=Lists!$K$4),J513=0),AND(L513=Lists!$K$4,OR(M513=Lists!$M$5,M513=Lists!$M$6,M513=Lists!$M$7,M513=Lists!$M$8,M513=Lists!$M$10),N513=0)),1,0))</f>
        <v>0</v>
      </c>
      <c r="V513" s="50">
        <f>IF(AND(OR(M513=Lists!$M$9,L513&lt;&gt;Lists!$K$4),N513&lt;&gt;""),1,0)</f>
        <v>0</v>
      </c>
      <c r="W513" s="50">
        <f>IF(E513=0,0,IF(COUNTIF(Lists!$B$3:$B$203,E513)&gt;0,0,1))</f>
        <v>0</v>
      </c>
      <c r="X513" s="50">
        <f>IF(M513=Lists!$L$6,IF(COUNTIFS('Section 3'!$D$16:$D$25,F513,'Section 3'!$G$16:$G$25,M513)&gt;0,0,1),0)</f>
        <v>0</v>
      </c>
      <c r="Y513" s="50">
        <f>IF(M513=Lists!$L$8,IF(COUNTIFS('Section 3'!$D$16:$D$25,F513,'Section 3'!$G$16:$G$25,Lists!$J$5)&gt;0,0,1),IF(M513=Lists!$L$10,IF(COUNTIFS('Section 3'!$D$16:$D$25,F513,'Section 3'!$G$16:$G$25,Lists!$J$6)&gt;0,0,1),IF(M513=Lists!$L$5,IF(COUNTIFS('Section 3'!$D$16:$D$25,F513,'Section 3'!$G$16:$G$25,Lists!$J$3)&gt;0,0,1),0)))</f>
        <v>0</v>
      </c>
      <c r="Z513" s="50">
        <f t="shared" si="44"/>
        <v>0</v>
      </c>
      <c r="AA513" s="44">
        <f t="shared" si="45"/>
        <v>0</v>
      </c>
      <c r="AB513" s="44">
        <f t="shared" si="46"/>
        <v>0</v>
      </c>
      <c r="AC513" s="26"/>
      <c r="AD513" s="26"/>
      <c r="AE513" s="26"/>
      <c r="AF513" s="26"/>
      <c r="AG513" s="26"/>
      <c r="AH513" s="26"/>
      <c r="AI513" s="26"/>
      <c r="AJ513" s="26"/>
      <c r="AK513" s="26"/>
      <c r="AL513" s="26"/>
      <c r="AM513" s="26"/>
      <c r="AN513" s="26"/>
      <c r="AO513" s="26"/>
      <c r="AP513" s="26"/>
    </row>
    <row r="514" spans="1:42" s="26" customFormat="1" x14ac:dyDescent="0.35">
      <c r="A514" s="79">
        <f>IF(COUNTA(F46:F514)&gt;0,0,1)</f>
        <v>1</v>
      </c>
      <c r="B514" s="28"/>
      <c r="C514" s="155" t="str">
        <f>IF(F514=0,"",MAX($C$16:C513)+1)</f>
        <v/>
      </c>
      <c r="D514" s="46"/>
      <c r="E514" s="184"/>
      <c r="F514" s="185"/>
      <c r="G514" s="186"/>
      <c r="H514" s="185"/>
      <c r="I514" s="185"/>
      <c r="J514" s="185"/>
      <c r="K514" s="187" t="s">
        <v>369</v>
      </c>
      <c r="L514" s="185"/>
      <c r="M514" s="185"/>
      <c r="N514" s="167"/>
      <c r="O514" s="21"/>
      <c r="Q514" s="57" t="str">
        <f t="shared" ca="1" si="47"/>
        <v/>
      </c>
      <c r="S514" s="50" t="str">
        <f t="shared" si="48"/>
        <v>N</v>
      </c>
      <c r="T514" s="50">
        <f t="shared" ca="1" si="49"/>
        <v>0</v>
      </c>
      <c r="U514" s="50">
        <f>IF(C514="",0,IF(OR(D514=0,E514=0,F514=0,G514=0,H514=0,I514=0,K514=0,K514="",L514=0,M514=0,AND(OR(L514=Lists!$K$3,L514=Lists!$K$4),J514=0),AND(L514=Lists!$K$4,OR(M514=Lists!$M$5,M514=Lists!$M$6,M514=Lists!$M$7,M514=Lists!$M$8,M514=Lists!$M$10),N514=0)),1,0))</f>
        <v>0</v>
      </c>
      <c r="V514" s="50">
        <f>IF(AND(OR(M514=Lists!$M$9,L514&lt;&gt;Lists!$K$4),N514&lt;&gt;""),1,0)</f>
        <v>0</v>
      </c>
      <c r="W514" s="50">
        <f>IF(E514=0,0,IF(COUNTIF(Lists!$B$3:$B$203,E514)&gt;0,0,1))</f>
        <v>0</v>
      </c>
      <c r="X514" s="50">
        <f>IF(M514=Lists!$L$6,IF(COUNTIFS('Section 3'!$D$16:$D$25,F514,'Section 3'!$G$16:$G$25,M514)&gt;0,0,1),0)</f>
        <v>0</v>
      </c>
      <c r="Y514" s="50">
        <f>IF(M514=Lists!$L$8,IF(COUNTIFS('Section 3'!$D$16:$D$25,F514,'Section 3'!$G$16:$G$25,Lists!$J$5)&gt;0,0,1),IF(M514=Lists!$L$10,IF(COUNTIFS('Section 3'!$D$16:$D$25,F514,'Section 3'!$G$16:$G$25,Lists!$J$6)&gt;0,0,1),IF(M514=Lists!$L$5,IF(COUNTIFS('Section 3'!$D$16:$D$25,F514,'Section 3'!$G$16:$G$25,Lists!$J$3)&gt;0,0,1),0)))</f>
        <v>0</v>
      </c>
      <c r="Z514" s="50">
        <f t="shared" si="44"/>
        <v>0</v>
      </c>
      <c r="AA514" s="44">
        <f t="shared" si="45"/>
        <v>0</v>
      </c>
      <c r="AB514" s="44">
        <f t="shared" si="46"/>
        <v>0</v>
      </c>
    </row>
    <row r="515" spans="1:42" ht="14.25" customHeight="1" x14ac:dyDescent="0.35">
      <c r="B515" s="138"/>
      <c r="C515" s="156"/>
      <c r="D515" s="157"/>
      <c r="E515" s="158" t="s">
        <v>429</v>
      </c>
      <c r="F515" s="159" t="s">
        <v>429</v>
      </c>
      <c r="G515" s="159"/>
      <c r="H515" s="160"/>
      <c r="I515" s="159"/>
      <c r="J515" s="159"/>
      <c r="K515" s="188"/>
      <c r="L515" s="159" t="s">
        <v>429</v>
      </c>
      <c r="M515" s="159" t="s">
        <v>429</v>
      </c>
      <c r="N515" s="161"/>
      <c r="O515" s="139"/>
    </row>
    <row r="516" spans="1:42" x14ac:dyDescent="0.35">
      <c r="E516" s="79" t="str">
        <f>Lists!B3</f>
        <v>Afghanistan</v>
      </c>
      <c r="F516" s="79" t="str">
        <f>Lists!D3</f>
        <v>CBM</v>
      </c>
      <c r="G516" s="79"/>
      <c r="H516" s="79"/>
      <c r="I516" s="79"/>
      <c r="J516" s="79"/>
      <c r="K516" s="189"/>
      <c r="L516" s="79" t="str">
        <f>Lists!K3</f>
        <v>New</v>
      </c>
      <c r="M516" s="79" t="str">
        <f>Lists!L5</f>
        <v>Global Lab</v>
      </c>
    </row>
    <row r="517" spans="1:42" x14ac:dyDescent="0.35">
      <c r="E517" s="79" t="str">
        <f>Lists!B4</f>
        <v>Albania</v>
      </c>
      <c r="F517" s="79" t="str">
        <f>Lists!D4</f>
        <v>CCL4</v>
      </c>
      <c r="G517" s="79"/>
      <c r="H517" s="79"/>
      <c r="I517" s="79"/>
      <c r="J517" s="79"/>
      <c r="K517" s="189"/>
      <c r="L517" s="79" t="str">
        <f>Lists!K4</f>
        <v>Used</v>
      </c>
      <c r="M517" s="79" t="str">
        <f>Lists!L6</f>
        <v>Other EU</v>
      </c>
    </row>
    <row r="518" spans="1:42" x14ac:dyDescent="0.35">
      <c r="E518" s="79" t="str">
        <f>Lists!B5</f>
        <v>Algeria</v>
      </c>
      <c r="F518" s="79" t="str">
        <f>Lists!D5</f>
        <v>CFC-11</v>
      </c>
      <c r="G518" s="79"/>
      <c r="H518" s="79"/>
      <c r="I518" s="79"/>
      <c r="J518" s="79"/>
      <c r="K518" s="189"/>
      <c r="L518" s="79" t="str">
        <f>Lists!K5</f>
        <v>Heels</v>
      </c>
      <c r="M518" s="79" t="str">
        <f>Lists!L7</f>
        <v>In-House Trans</v>
      </c>
    </row>
    <row r="519" spans="1:42" x14ac:dyDescent="0.35">
      <c r="E519" s="79" t="str">
        <f>Lists!B6</f>
        <v>Andorra</v>
      </c>
      <c r="F519" s="79" t="str">
        <f>Lists!D6</f>
        <v>CFC-12</v>
      </c>
      <c r="G519" s="79"/>
      <c r="H519" s="79"/>
      <c r="I519" s="79"/>
      <c r="J519" s="79"/>
      <c r="K519" s="189"/>
      <c r="L519" s="79"/>
      <c r="M519" s="79" t="str">
        <f>Lists!L8</f>
        <v>2nd Party Trans</v>
      </c>
    </row>
    <row r="520" spans="1:42" x14ac:dyDescent="0.35">
      <c r="E520" s="79" t="str">
        <f>Lists!B7</f>
        <v>Angola</v>
      </c>
      <c r="F520" s="79" t="str">
        <f>Lists!D7</f>
        <v>CFC-13</v>
      </c>
      <c r="G520" s="79"/>
      <c r="H520" s="79"/>
      <c r="I520" s="79"/>
      <c r="J520" s="79"/>
      <c r="K520" s="189"/>
      <c r="L520" s="79"/>
      <c r="M520" s="79" t="str">
        <f>Lists!L9</f>
        <v>In-House Dest</v>
      </c>
    </row>
    <row r="521" spans="1:42" x14ac:dyDescent="0.35">
      <c r="E521" s="79" t="str">
        <f>Lists!B8</f>
        <v>Antigua and Barbuda</v>
      </c>
      <c r="F521" s="79" t="str">
        <f>Lists!D8</f>
        <v>CFC-111</v>
      </c>
      <c r="G521" s="79"/>
      <c r="H521" s="79"/>
      <c r="I521" s="79"/>
      <c r="J521" s="79"/>
      <c r="K521" s="189"/>
      <c r="L521" s="79"/>
      <c r="M521" s="79" t="str">
        <f>Lists!L10</f>
        <v>2nd Party Dest</v>
      </c>
    </row>
    <row r="522" spans="1:42" x14ac:dyDescent="0.35">
      <c r="E522" s="79" t="str">
        <f>Lists!B9</f>
        <v>Argentina</v>
      </c>
      <c r="F522" s="79" t="str">
        <f>Lists!D9</f>
        <v>CFC-112</v>
      </c>
      <c r="G522" s="79"/>
      <c r="H522" s="79"/>
      <c r="I522" s="79"/>
      <c r="J522" s="79"/>
      <c r="K522" s="189"/>
      <c r="L522" s="79"/>
      <c r="M522" s="79" t="str">
        <f>Lists!M5</f>
        <v>In-House Trans</v>
      </c>
    </row>
    <row r="523" spans="1:42" x14ac:dyDescent="0.35">
      <c r="E523" s="79" t="str">
        <f>Lists!B10</f>
        <v>Armenia</v>
      </c>
      <c r="F523" s="79" t="str">
        <f>Lists!D10</f>
        <v>CFC-113</v>
      </c>
      <c r="G523" s="79"/>
      <c r="H523" s="79"/>
      <c r="I523" s="79"/>
      <c r="J523" s="79"/>
      <c r="K523" s="189"/>
      <c r="L523" s="79"/>
      <c r="M523" s="79" t="str">
        <f>Lists!M7</f>
        <v>In-House Dest</v>
      </c>
    </row>
    <row r="524" spans="1:42" x14ac:dyDescent="0.35">
      <c r="E524" s="79" t="str">
        <f>Lists!B11</f>
        <v>Australia</v>
      </c>
      <c r="F524" s="79" t="str">
        <f>Lists!D11</f>
        <v>CFC-114</v>
      </c>
      <c r="G524" s="79"/>
      <c r="H524" s="79"/>
      <c r="I524" s="79"/>
      <c r="J524" s="79"/>
      <c r="K524" s="189"/>
      <c r="L524" s="79"/>
      <c r="M524" s="79" t="str">
        <f>Lists!M9</f>
        <v>Aircraft Halon Bottles</v>
      </c>
    </row>
    <row r="525" spans="1:42" x14ac:dyDescent="0.35">
      <c r="E525" s="79" t="str">
        <f>Lists!B12</f>
        <v>Austria</v>
      </c>
      <c r="F525" s="79" t="str">
        <f>Lists!D12</f>
        <v>CFC-115</v>
      </c>
      <c r="G525" s="79"/>
      <c r="H525" s="79"/>
      <c r="I525" s="79"/>
      <c r="J525" s="79"/>
      <c r="K525" s="189"/>
      <c r="L525" s="79"/>
      <c r="M525" s="79" t="str">
        <f>Lists!M10</f>
        <v>Other</v>
      </c>
    </row>
    <row r="526" spans="1:42" x14ac:dyDescent="0.35">
      <c r="E526" s="79" t="str">
        <f>Lists!B13</f>
        <v>Azerbaijan</v>
      </c>
      <c r="F526" s="79" t="str">
        <f>Lists!D13</f>
        <v>CFC-211</v>
      </c>
      <c r="G526" s="79"/>
      <c r="H526" s="79"/>
      <c r="I526" s="79"/>
      <c r="J526" s="79"/>
      <c r="K526" s="189"/>
      <c r="L526" s="79"/>
      <c r="M526" s="79" t="str">
        <f>Lists!N5</f>
        <v>Future Shipment</v>
      </c>
    </row>
    <row r="527" spans="1:42" x14ac:dyDescent="0.35">
      <c r="E527" s="79" t="str">
        <f>Lists!B14</f>
        <v>Bahamas</v>
      </c>
      <c r="F527" s="79" t="str">
        <f>Lists!D14</f>
        <v>CFC-212</v>
      </c>
      <c r="G527" s="79"/>
      <c r="H527" s="79"/>
      <c r="I527" s="79"/>
      <c r="J527" s="79"/>
      <c r="K527" s="79"/>
      <c r="L527" s="79"/>
      <c r="M527" s="79" t="str">
        <f>Lists!N6</f>
        <v>Transformation</v>
      </c>
    </row>
    <row r="528" spans="1:42" x14ac:dyDescent="0.35">
      <c r="E528" s="79" t="str">
        <f>Lists!B15</f>
        <v>Bahrain</v>
      </c>
      <c r="F528" s="79" t="str">
        <f>Lists!D15</f>
        <v>CFC-213</v>
      </c>
      <c r="G528" s="79"/>
      <c r="H528" s="79"/>
      <c r="I528" s="79"/>
      <c r="J528" s="79"/>
      <c r="K528" s="79"/>
      <c r="L528" s="79"/>
      <c r="M528" s="79" t="str">
        <f>Lists!N7</f>
        <v>Destruction</v>
      </c>
    </row>
    <row r="529" spans="5:13" x14ac:dyDescent="0.35">
      <c r="E529" s="79" t="str">
        <f>Lists!B16</f>
        <v>Bangladesh</v>
      </c>
      <c r="F529" s="79" t="str">
        <f>Lists!D16</f>
        <v>CFC-214</v>
      </c>
      <c r="G529" s="79"/>
      <c r="H529" s="79"/>
      <c r="I529" s="79"/>
      <c r="J529" s="79"/>
      <c r="K529" s="79"/>
      <c r="L529" s="79"/>
      <c r="M529" s="79" t="str">
        <f>Lists!N8</f>
        <v>Non-Emissive Use</v>
      </c>
    </row>
    <row r="530" spans="5:13" x14ac:dyDescent="0.35">
      <c r="E530" s="79" t="str">
        <f>Lists!B17</f>
        <v>Barbados</v>
      </c>
      <c r="F530" s="79" t="str">
        <f>Lists!D17</f>
        <v>CFC-215</v>
      </c>
      <c r="G530" s="79"/>
      <c r="H530" s="79"/>
      <c r="I530" s="79"/>
      <c r="J530" s="79"/>
      <c r="K530" s="79"/>
      <c r="L530" s="79"/>
      <c r="M530" s="79"/>
    </row>
    <row r="531" spans="5:13" x14ac:dyDescent="0.35">
      <c r="E531" s="79" t="str">
        <f>Lists!B18</f>
        <v>Belarus</v>
      </c>
      <c r="F531" s="79" t="str">
        <f>Lists!D18</f>
        <v>CFC-216</v>
      </c>
      <c r="G531" s="79"/>
      <c r="H531" s="79"/>
      <c r="I531" s="79"/>
      <c r="J531" s="79"/>
      <c r="K531" s="79"/>
      <c r="L531" s="79"/>
      <c r="M531" s="79"/>
    </row>
    <row r="532" spans="5:13" x14ac:dyDescent="0.35">
      <c r="E532" s="79" t="str">
        <f>Lists!B19</f>
        <v>Belgium</v>
      </c>
      <c r="F532" s="79" t="str">
        <f>Lists!D19</f>
        <v>CFC-217</v>
      </c>
      <c r="G532" s="79"/>
      <c r="H532" s="79"/>
      <c r="I532" s="79"/>
      <c r="J532" s="79"/>
      <c r="K532" s="79"/>
      <c r="L532" s="79"/>
      <c r="M532" s="79"/>
    </row>
    <row r="533" spans="5:13" x14ac:dyDescent="0.35">
      <c r="E533" s="79" t="str">
        <f>Lists!B20</f>
        <v>Belize</v>
      </c>
      <c r="F533" s="79" t="str">
        <f>Lists!D20</f>
        <v>CH3CCL3</v>
      </c>
      <c r="G533" s="79"/>
      <c r="H533" s="79"/>
      <c r="I533" s="79"/>
      <c r="J533" s="79"/>
      <c r="K533" s="79"/>
      <c r="L533" s="79"/>
      <c r="M533" s="79"/>
    </row>
    <row r="534" spans="5:13" x14ac:dyDescent="0.35">
      <c r="E534" s="79" t="str">
        <f>Lists!B21</f>
        <v>Benin</v>
      </c>
      <c r="F534" s="79" t="str">
        <f>Lists!D21</f>
        <v>Halon 1202</v>
      </c>
      <c r="G534" s="79"/>
      <c r="H534" s="79"/>
      <c r="I534" s="79"/>
      <c r="J534" s="79"/>
      <c r="K534" s="79"/>
      <c r="L534" s="79"/>
      <c r="M534" s="79"/>
    </row>
    <row r="535" spans="5:13" x14ac:dyDescent="0.35">
      <c r="E535" s="79" t="str">
        <f>Lists!B22</f>
        <v>Bermuda</v>
      </c>
      <c r="F535" s="79" t="str">
        <f>Lists!D22</f>
        <v>Halon 1211</v>
      </c>
      <c r="G535" s="79"/>
      <c r="H535" s="79"/>
      <c r="I535" s="79"/>
      <c r="J535" s="79"/>
      <c r="K535" s="79"/>
      <c r="L535" s="79"/>
      <c r="M535" s="79"/>
    </row>
    <row r="536" spans="5:13" x14ac:dyDescent="0.35">
      <c r="E536" s="79" t="str">
        <f>Lists!B23</f>
        <v>Bhutan</v>
      </c>
      <c r="F536" s="79" t="str">
        <f>Lists!D23</f>
        <v>Halon 1301</v>
      </c>
      <c r="G536" s="79"/>
      <c r="H536" s="79"/>
      <c r="I536" s="79"/>
      <c r="J536" s="79"/>
      <c r="K536" s="79"/>
      <c r="L536" s="79"/>
      <c r="M536" s="79"/>
    </row>
    <row r="537" spans="5:13" x14ac:dyDescent="0.35">
      <c r="E537" s="79" t="str">
        <f>Lists!B24</f>
        <v>Bolivia (Plurinational State of)</v>
      </c>
      <c r="F537" s="79" t="str">
        <f>Lists!D24</f>
        <v>Halon 2402</v>
      </c>
      <c r="G537" s="79"/>
      <c r="H537" s="79"/>
      <c r="I537" s="79"/>
      <c r="J537" s="79"/>
      <c r="K537" s="79"/>
      <c r="L537" s="79"/>
      <c r="M537" s="79"/>
    </row>
    <row r="538" spans="5:13" x14ac:dyDescent="0.35">
      <c r="E538" s="79" t="str">
        <f>Lists!B25</f>
        <v>Bosnia and Herzegovina</v>
      </c>
      <c r="F538" s="79" t="str">
        <f>Lists!D25</f>
        <v>HBFCs</v>
      </c>
      <c r="G538" s="79"/>
      <c r="H538" s="79"/>
      <c r="I538" s="79"/>
      <c r="J538" s="79"/>
      <c r="K538" s="79"/>
      <c r="L538" s="79"/>
      <c r="M538" s="79"/>
    </row>
    <row r="539" spans="5:13" x14ac:dyDescent="0.35">
      <c r="E539" s="79" t="str">
        <f>Lists!B26</f>
        <v>Botswana</v>
      </c>
      <c r="F539" s="79"/>
      <c r="G539" s="79"/>
      <c r="H539" s="79"/>
      <c r="I539" s="79"/>
      <c r="J539" s="79"/>
      <c r="K539" s="79"/>
      <c r="L539" s="79"/>
      <c r="M539" s="79"/>
    </row>
    <row r="540" spans="5:13" x14ac:dyDescent="0.35">
      <c r="E540" s="79" t="str">
        <f>Lists!B27</f>
        <v>Brazil</v>
      </c>
      <c r="F540" s="79"/>
      <c r="G540" s="79"/>
      <c r="H540" s="79"/>
      <c r="I540" s="79"/>
      <c r="J540" s="79"/>
      <c r="K540" s="79"/>
      <c r="L540" s="79"/>
      <c r="M540" s="79"/>
    </row>
    <row r="541" spans="5:13" x14ac:dyDescent="0.35">
      <c r="E541" s="79" t="str">
        <f>Lists!B28</f>
        <v>Brunei Darussalam</v>
      </c>
      <c r="F541" s="79"/>
      <c r="G541" s="79"/>
      <c r="H541" s="79"/>
      <c r="I541" s="79"/>
      <c r="J541" s="79"/>
      <c r="K541" s="79"/>
      <c r="L541" s="79"/>
      <c r="M541" s="79"/>
    </row>
    <row r="542" spans="5:13" x14ac:dyDescent="0.35">
      <c r="E542" s="79" t="str">
        <f>Lists!B29</f>
        <v>British Virgin Islands</v>
      </c>
      <c r="F542" s="79"/>
      <c r="G542" s="79"/>
      <c r="H542" s="79"/>
      <c r="I542" s="79"/>
      <c r="J542" s="79"/>
      <c r="K542" s="79"/>
      <c r="L542" s="79"/>
      <c r="M542" s="79"/>
    </row>
    <row r="543" spans="5:13" x14ac:dyDescent="0.35">
      <c r="E543" s="79" t="str">
        <f>Lists!B30</f>
        <v>Bulgaria</v>
      </c>
      <c r="F543" s="79"/>
      <c r="G543" s="79"/>
      <c r="H543" s="79"/>
      <c r="I543" s="79"/>
      <c r="J543" s="79"/>
      <c r="K543" s="79"/>
      <c r="L543" s="79"/>
      <c r="M543" s="79"/>
    </row>
    <row r="544" spans="5:13" x14ac:dyDescent="0.35">
      <c r="E544" s="79" t="str">
        <f>Lists!B31</f>
        <v>Burkina Faso</v>
      </c>
      <c r="F544" s="79"/>
      <c r="G544" s="79"/>
      <c r="H544" s="79"/>
      <c r="I544" s="79"/>
      <c r="J544" s="79"/>
      <c r="K544" s="79"/>
      <c r="L544" s="79"/>
      <c r="M544" s="79"/>
    </row>
    <row r="545" spans="5:13" x14ac:dyDescent="0.35">
      <c r="E545" s="79" t="str">
        <f>Lists!B32</f>
        <v>Burundi</v>
      </c>
      <c r="F545" s="79"/>
      <c r="G545" s="79"/>
      <c r="H545" s="79"/>
      <c r="I545" s="79"/>
      <c r="J545" s="79"/>
      <c r="K545" s="79"/>
      <c r="L545" s="79"/>
      <c r="M545" s="79"/>
    </row>
    <row r="546" spans="5:13" x14ac:dyDescent="0.35">
      <c r="E546" s="79" t="str">
        <f>Lists!B33</f>
        <v>Cambodia</v>
      </c>
      <c r="F546" s="79"/>
      <c r="G546" s="79"/>
      <c r="H546" s="79"/>
      <c r="I546" s="79"/>
      <c r="J546" s="79"/>
      <c r="K546" s="79"/>
      <c r="L546" s="79"/>
      <c r="M546" s="79"/>
    </row>
    <row r="547" spans="5:13" x14ac:dyDescent="0.35">
      <c r="E547" s="79" t="str">
        <f>Lists!B34</f>
        <v>Cameroon</v>
      </c>
      <c r="F547" s="79"/>
      <c r="G547" s="79"/>
      <c r="H547" s="79"/>
      <c r="I547" s="79"/>
      <c r="J547" s="79"/>
      <c r="K547" s="79"/>
      <c r="L547" s="79"/>
      <c r="M547" s="79"/>
    </row>
    <row r="548" spans="5:13" x14ac:dyDescent="0.35">
      <c r="E548" s="79" t="str">
        <f>Lists!B35</f>
        <v>Canada</v>
      </c>
      <c r="F548" s="79"/>
      <c r="G548" s="79"/>
      <c r="H548" s="79"/>
      <c r="I548" s="79"/>
      <c r="J548" s="79"/>
      <c r="K548" s="79"/>
      <c r="L548" s="79"/>
      <c r="M548" s="79"/>
    </row>
    <row r="549" spans="5:13" x14ac:dyDescent="0.35">
      <c r="E549" s="79" t="str">
        <f>Lists!B36</f>
        <v>Cape Verde</v>
      </c>
      <c r="F549" s="79"/>
      <c r="G549" s="79"/>
      <c r="H549" s="79"/>
      <c r="I549" s="79"/>
      <c r="J549" s="79"/>
      <c r="K549" s="79"/>
      <c r="L549" s="79"/>
      <c r="M549" s="79"/>
    </row>
    <row r="550" spans="5:13" x14ac:dyDescent="0.35">
      <c r="E550" s="79" t="str">
        <f>Lists!B37</f>
        <v>Central African Republic</v>
      </c>
      <c r="F550" s="79"/>
      <c r="G550" s="79"/>
      <c r="H550" s="79"/>
      <c r="I550" s="79"/>
      <c r="J550" s="79"/>
      <c r="K550" s="79"/>
      <c r="L550" s="79"/>
      <c r="M550" s="79"/>
    </row>
    <row r="551" spans="5:13" x14ac:dyDescent="0.35">
      <c r="E551" s="79" t="str">
        <f>Lists!B38</f>
        <v>Chad</v>
      </c>
      <c r="F551" s="79"/>
      <c r="G551" s="79"/>
      <c r="H551" s="79"/>
      <c r="I551" s="79"/>
      <c r="J551" s="79"/>
      <c r="K551" s="79"/>
      <c r="L551" s="79"/>
      <c r="M551" s="79"/>
    </row>
    <row r="552" spans="5:13" x14ac:dyDescent="0.35">
      <c r="E552" s="79" t="str">
        <f>Lists!B39</f>
        <v>Chile</v>
      </c>
      <c r="F552" s="79"/>
      <c r="G552" s="79"/>
      <c r="H552" s="79"/>
      <c r="I552" s="79"/>
      <c r="J552" s="79"/>
      <c r="K552" s="79"/>
      <c r="L552" s="79"/>
      <c r="M552" s="79"/>
    </row>
    <row r="553" spans="5:13" x14ac:dyDescent="0.35">
      <c r="E553" s="79" t="str">
        <f>Lists!B40</f>
        <v>China</v>
      </c>
      <c r="F553" s="79"/>
      <c r="G553" s="79"/>
      <c r="H553" s="79"/>
      <c r="I553" s="79"/>
      <c r="J553" s="79"/>
      <c r="K553" s="79"/>
      <c r="L553" s="79"/>
      <c r="M553" s="79"/>
    </row>
    <row r="554" spans="5:13" x14ac:dyDescent="0.35">
      <c r="E554" s="79" t="str">
        <f>Lists!B41</f>
        <v>Colombia</v>
      </c>
      <c r="F554" s="79"/>
      <c r="G554" s="79"/>
      <c r="H554" s="79"/>
      <c r="I554" s="79"/>
      <c r="J554" s="79"/>
      <c r="K554" s="79"/>
      <c r="L554" s="79"/>
      <c r="M554" s="79"/>
    </row>
    <row r="555" spans="5:13" x14ac:dyDescent="0.35">
      <c r="E555" s="79" t="str">
        <f>Lists!B42</f>
        <v>Comoros</v>
      </c>
      <c r="F555" s="79"/>
      <c r="G555" s="79"/>
      <c r="H555" s="79"/>
      <c r="I555" s="79"/>
      <c r="J555" s="79"/>
      <c r="K555" s="79"/>
      <c r="L555" s="79"/>
      <c r="M555" s="79"/>
    </row>
    <row r="556" spans="5:13" x14ac:dyDescent="0.35">
      <c r="E556" s="79" t="str">
        <f>Lists!B43</f>
        <v>Congo</v>
      </c>
      <c r="F556" s="79"/>
      <c r="G556" s="79"/>
      <c r="H556" s="79"/>
      <c r="I556" s="79"/>
      <c r="J556" s="79"/>
      <c r="K556" s="79"/>
      <c r="L556" s="79"/>
      <c r="M556" s="79"/>
    </row>
    <row r="557" spans="5:13" x14ac:dyDescent="0.35">
      <c r="E557" s="79" t="str">
        <f>Lists!B44</f>
        <v>Cook Islands</v>
      </c>
      <c r="F557" s="79"/>
      <c r="G557" s="79"/>
      <c r="H557" s="79"/>
      <c r="I557" s="79"/>
      <c r="J557" s="79"/>
      <c r="K557" s="79"/>
      <c r="L557" s="79"/>
      <c r="M557" s="79"/>
    </row>
    <row r="558" spans="5:13" x14ac:dyDescent="0.35">
      <c r="E558" s="79" t="str">
        <f>Lists!B45</f>
        <v>Costa Rica</v>
      </c>
      <c r="F558" s="79"/>
      <c r="G558" s="79"/>
      <c r="H558" s="79"/>
      <c r="I558" s="79"/>
      <c r="J558" s="79"/>
      <c r="K558" s="79"/>
      <c r="L558" s="79"/>
      <c r="M558" s="79"/>
    </row>
    <row r="559" spans="5:13" x14ac:dyDescent="0.35">
      <c r="E559" s="79" t="str">
        <f>Lists!B46</f>
        <v>Cote d'Ivoire</v>
      </c>
      <c r="F559" s="79"/>
      <c r="G559" s="79"/>
      <c r="H559" s="79"/>
      <c r="I559" s="79"/>
      <c r="J559" s="79"/>
      <c r="K559" s="79"/>
      <c r="L559" s="79"/>
      <c r="M559" s="79"/>
    </row>
    <row r="560" spans="5:13" x14ac:dyDescent="0.35">
      <c r="E560" s="79" t="str">
        <f>Lists!B47</f>
        <v>Croatia</v>
      </c>
      <c r="F560" s="79"/>
      <c r="G560" s="79"/>
      <c r="H560" s="79"/>
      <c r="I560" s="79"/>
      <c r="J560" s="79"/>
      <c r="K560" s="79"/>
      <c r="L560" s="79"/>
      <c r="M560" s="79"/>
    </row>
    <row r="561" spans="5:13" x14ac:dyDescent="0.35">
      <c r="E561" s="79" t="str">
        <f>Lists!B48</f>
        <v>Cuba</v>
      </c>
      <c r="F561" s="79"/>
      <c r="G561" s="79"/>
      <c r="H561" s="79"/>
      <c r="I561" s="79"/>
      <c r="J561" s="79"/>
      <c r="K561" s="79"/>
      <c r="L561" s="79"/>
      <c r="M561" s="79"/>
    </row>
    <row r="562" spans="5:13" x14ac:dyDescent="0.35">
      <c r="E562" s="79" t="str">
        <f>Lists!B49</f>
        <v>Cyprus</v>
      </c>
      <c r="F562" s="79"/>
      <c r="G562" s="79"/>
      <c r="H562" s="79"/>
      <c r="I562" s="79"/>
      <c r="J562" s="79"/>
      <c r="K562" s="79"/>
      <c r="L562" s="79"/>
      <c r="M562" s="79"/>
    </row>
    <row r="563" spans="5:13" x14ac:dyDescent="0.35">
      <c r="E563" s="79" t="str">
        <f>Lists!B50</f>
        <v>Czech Republic</v>
      </c>
      <c r="F563" s="79"/>
      <c r="G563" s="79"/>
      <c r="H563" s="79"/>
      <c r="I563" s="79"/>
      <c r="J563" s="79"/>
      <c r="K563" s="79"/>
      <c r="L563" s="79"/>
      <c r="M563" s="79"/>
    </row>
    <row r="564" spans="5:13" x14ac:dyDescent="0.35">
      <c r="E564" s="79" t="str">
        <f>Lists!B51</f>
        <v>Democratic Republic of the Congo</v>
      </c>
      <c r="F564" s="79"/>
      <c r="G564" s="79"/>
      <c r="H564" s="79"/>
      <c r="I564" s="79"/>
      <c r="J564" s="79"/>
      <c r="K564" s="79"/>
      <c r="L564" s="79"/>
      <c r="M564" s="79"/>
    </row>
    <row r="565" spans="5:13" x14ac:dyDescent="0.35">
      <c r="E565" s="79" t="str">
        <f>Lists!B52</f>
        <v>Denmark</v>
      </c>
      <c r="F565" s="79"/>
      <c r="G565" s="79"/>
      <c r="H565" s="79"/>
      <c r="I565" s="79"/>
      <c r="J565" s="79"/>
      <c r="K565" s="79"/>
      <c r="L565" s="79"/>
      <c r="M565" s="79"/>
    </row>
    <row r="566" spans="5:13" x14ac:dyDescent="0.35">
      <c r="E566" s="79" t="str">
        <f>Lists!B53</f>
        <v>Djibouti</v>
      </c>
      <c r="F566" s="79"/>
      <c r="G566" s="79"/>
      <c r="H566" s="79"/>
      <c r="I566" s="79"/>
      <c r="J566" s="79"/>
      <c r="K566" s="79"/>
      <c r="L566" s="79"/>
      <c r="M566" s="79"/>
    </row>
    <row r="567" spans="5:13" x14ac:dyDescent="0.35">
      <c r="E567" s="79" t="str">
        <f>Lists!B54</f>
        <v>Dominica</v>
      </c>
      <c r="F567" s="79"/>
      <c r="G567" s="79"/>
      <c r="H567" s="79"/>
      <c r="I567" s="79"/>
      <c r="J567" s="79"/>
      <c r="K567" s="79"/>
      <c r="L567" s="79"/>
      <c r="M567" s="79"/>
    </row>
    <row r="568" spans="5:13" x14ac:dyDescent="0.35">
      <c r="E568" s="79" t="str">
        <f>Lists!B55</f>
        <v>Dominican Republic</v>
      </c>
      <c r="F568" s="79"/>
      <c r="G568" s="79"/>
      <c r="H568" s="79"/>
      <c r="I568" s="79"/>
      <c r="J568" s="79"/>
      <c r="K568" s="79"/>
      <c r="L568" s="79"/>
      <c r="M568" s="79"/>
    </row>
    <row r="569" spans="5:13" x14ac:dyDescent="0.35">
      <c r="E569" s="79" t="str">
        <f>Lists!B56</f>
        <v>Ecuador</v>
      </c>
      <c r="F569" s="79"/>
      <c r="G569" s="79"/>
      <c r="H569" s="79"/>
      <c r="I569" s="79"/>
      <c r="J569" s="79"/>
      <c r="K569" s="79"/>
      <c r="L569" s="79"/>
      <c r="M569" s="79"/>
    </row>
    <row r="570" spans="5:13" x14ac:dyDescent="0.35">
      <c r="E570" s="79" t="str">
        <f>Lists!B57</f>
        <v>Egypt</v>
      </c>
      <c r="F570" s="79"/>
      <c r="G570" s="79"/>
      <c r="H570" s="79"/>
      <c r="I570" s="79"/>
      <c r="J570" s="79"/>
      <c r="K570" s="79"/>
      <c r="L570" s="79"/>
      <c r="M570" s="79"/>
    </row>
    <row r="571" spans="5:13" x14ac:dyDescent="0.35">
      <c r="E571" s="79" t="str">
        <f>Lists!B58</f>
        <v>El Salvador</v>
      </c>
      <c r="F571" s="79"/>
      <c r="G571" s="79"/>
      <c r="H571" s="79"/>
      <c r="I571" s="79"/>
      <c r="J571" s="79"/>
      <c r="K571" s="79"/>
      <c r="L571" s="79"/>
      <c r="M571" s="79"/>
    </row>
    <row r="572" spans="5:13" x14ac:dyDescent="0.35">
      <c r="E572" s="79" t="str">
        <f>Lists!B59</f>
        <v>Equatorial Guinea</v>
      </c>
      <c r="F572" s="79"/>
      <c r="G572" s="79"/>
      <c r="H572" s="79"/>
      <c r="I572" s="79"/>
      <c r="J572" s="79"/>
      <c r="K572" s="79"/>
      <c r="L572" s="79"/>
      <c r="M572" s="79"/>
    </row>
    <row r="573" spans="5:13" x14ac:dyDescent="0.35">
      <c r="E573" s="79" t="str">
        <f>Lists!B60</f>
        <v>Eritrea</v>
      </c>
      <c r="F573" s="79"/>
      <c r="G573" s="79"/>
      <c r="H573" s="79"/>
      <c r="I573" s="79"/>
      <c r="J573" s="79"/>
      <c r="K573" s="79"/>
      <c r="L573" s="79"/>
      <c r="M573" s="79"/>
    </row>
    <row r="574" spans="5:13" x14ac:dyDescent="0.35">
      <c r="E574" s="79" t="str">
        <f>Lists!B61</f>
        <v>Estonia</v>
      </c>
      <c r="F574" s="79"/>
      <c r="G574" s="79"/>
      <c r="H574" s="79"/>
      <c r="I574" s="79"/>
      <c r="J574" s="79"/>
      <c r="K574" s="79"/>
      <c r="L574" s="79"/>
      <c r="M574" s="79"/>
    </row>
    <row r="575" spans="5:13" x14ac:dyDescent="0.35">
      <c r="E575" s="79" t="str">
        <f>Lists!B62</f>
        <v>Ethiopia</v>
      </c>
      <c r="F575" s="79"/>
      <c r="G575" s="79"/>
      <c r="H575" s="79"/>
      <c r="I575" s="79"/>
      <c r="J575" s="79"/>
      <c r="K575" s="79"/>
      <c r="L575" s="79"/>
      <c r="M575" s="79"/>
    </row>
    <row r="576" spans="5:13" x14ac:dyDescent="0.35">
      <c r="E576" s="79" t="str">
        <f>Lists!B63</f>
        <v>European Union</v>
      </c>
      <c r="F576" s="79"/>
      <c r="G576" s="79"/>
      <c r="H576" s="79"/>
      <c r="I576" s="79"/>
      <c r="J576" s="79"/>
      <c r="K576" s="79"/>
      <c r="L576" s="79"/>
      <c r="M576" s="79"/>
    </row>
    <row r="577" spans="5:13" x14ac:dyDescent="0.35">
      <c r="E577" s="79" t="str">
        <f>Lists!B64</f>
        <v>Fiji</v>
      </c>
      <c r="F577" s="79"/>
      <c r="G577" s="79"/>
      <c r="H577" s="79"/>
      <c r="I577" s="79"/>
      <c r="J577" s="79"/>
      <c r="K577" s="79"/>
      <c r="L577" s="79"/>
      <c r="M577" s="79"/>
    </row>
    <row r="578" spans="5:13" x14ac:dyDescent="0.35">
      <c r="E578" s="79" t="str">
        <f>Lists!B65</f>
        <v>Finland</v>
      </c>
      <c r="F578" s="79"/>
      <c r="G578" s="79"/>
      <c r="H578" s="79"/>
      <c r="I578" s="79"/>
      <c r="J578" s="79"/>
      <c r="K578" s="79"/>
      <c r="L578" s="79"/>
      <c r="M578" s="79"/>
    </row>
    <row r="579" spans="5:13" x14ac:dyDescent="0.35">
      <c r="E579" s="79" t="str">
        <f>Lists!B66</f>
        <v>France</v>
      </c>
      <c r="F579" s="79"/>
      <c r="G579" s="79"/>
      <c r="H579" s="79"/>
      <c r="I579" s="79"/>
      <c r="J579" s="79"/>
      <c r="K579" s="79"/>
      <c r="L579" s="79"/>
      <c r="M579" s="79"/>
    </row>
    <row r="580" spans="5:13" x14ac:dyDescent="0.35">
      <c r="E580" s="79" t="str">
        <f>Lists!B67</f>
        <v>Gabon</v>
      </c>
      <c r="F580" s="79"/>
      <c r="G580" s="79"/>
      <c r="H580" s="79"/>
      <c r="I580" s="79"/>
      <c r="J580" s="79"/>
      <c r="K580" s="79"/>
      <c r="L580" s="79"/>
      <c r="M580" s="79"/>
    </row>
    <row r="581" spans="5:13" x14ac:dyDescent="0.35">
      <c r="E581" s="79" t="str">
        <f>Lists!B68</f>
        <v>Gambia</v>
      </c>
      <c r="F581" s="79"/>
      <c r="G581" s="79"/>
      <c r="H581" s="79"/>
      <c r="I581" s="79"/>
      <c r="J581" s="79"/>
      <c r="K581" s="79"/>
      <c r="L581" s="79"/>
      <c r="M581" s="79"/>
    </row>
    <row r="582" spans="5:13" x14ac:dyDescent="0.35">
      <c r="E582" s="79" t="str">
        <f>Lists!B69</f>
        <v>Georgia</v>
      </c>
      <c r="F582" s="79"/>
      <c r="G582" s="79"/>
      <c r="H582" s="79"/>
      <c r="I582" s="79"/>
      <c r="J582" s="79"/>
      <c r="K582" s="79"/>
      <c r="L582" s="79"/>
      <c r="M582" s="79"/>
    </row>
    <row r="583" spans="5:13" x14ac:dyDescent="0.35">
      <c r="E583" s="79" t="str">
        <f>Lists!B70</f>
        <v>Germany</v>
      </c>
      <c r="F583" s="79"/>
      <c r="G583" s="79"/>
      <c r="H583" s="79"/>
      <c r="I583" s="79"/>
      <c r="J583" s="79"/>
      <c r="K583" s="79"/>
      <c r="L583" s="79"/>
      <c r="M583" s="79"/>
    </row>
    <row r="584" spans="5:13" x14ac:dyDescent="0.35">
      <c r="E584" s="79" t="str">
        <f>Lists!B71</f>
        <v>Ghana</v>
      </c>
      <c r="F584" s="79"/>
      <c r="G584" s="79"/>
      <c r="H584" s="79"/>
      <c r="I584" s="79"/>
      <c r="J584" s="79"/>
      <c r="K584" s="79"/>
      <c r="L584" s="79"/>
      <c r="M584" s="79"/>
    </row>
    <row r="585" spans="5:13" x14ac:dyDescent="0.35">
      <c r="E585" s="79" t="str">
        <f>Lists!B72</f>
        <v>Greece</v>
      </c>
      <c r="F585" s="79"/>
      <c r="G585" s="79"/>
      <c r="H585" s="79"/>
      <c r="I585" s="79"/>
      <c r="J585" s="79"/>
      <c r="K585" s="79"/>
      <c r="L585" s="79"/>
      <c r="M585" s="79"/>
    </row>
    <row r="586" spans="5:13" x14ac:dyDescent="0.35">
      <c r="E586" s="79" t="str">
        <f>Lists!B73</f>
        <v>Grenada</v>
      </c>
      <c r="F586" s="79"/>
      <c r="G586" s="79"/>
      <c r="H586" s="79"/>
      <c r="I586" s="79"/>
      <c r="J586" s="79"/>
      <c r="K586" s="79"/>
      <c r="L586" s="79"/>
      <c r="M586" s="79"/>
    </row>
    <row r="587" spans="5:13" x14ac:dyDescent="0.35">
      <c r="E587" s="79" t="str">
        <f>Lists!B74</f>
        <v>Guatemala</v>
      </c>
      <c r="F587" s="79"/>
      <c r="G587" s="79"/>
      <c r="H587" s="79"/>
      <c r="I587" s="79"/>
      <c r="J587" s="79"/>
      <c r="K587" s="79"/>
      <c r="L587" s="79"/>
      <c r="M587" s="79"/>
    </row>
    <row r="588" spans="5:13" x14ac:dyDescent="0.35">
      <c r="E588" s="79" t="str">
        <f>Lists!B75</f>
        <v>Guinea</v>
      </c>
      <c r="F588" s="79"/>
      <c r="G588" s="79"/>
      <c r="H588" s="79"/>
      <c r="I588" s="79"/>
      <c r="J588" s="79"/>
      <c r="K588" s="79"/>
      <c r="L588" s="79"/>
      <c r="M588" s="79"/>
    </row>
    <row r="589" spans="5:13" x14ac:dyDescent="0.35">
      <c r="E589" s="79" t="str">
        <f>Lists!B76</f>
        <v>Guinea-Bissau</v>
      </c>
      <c r="F589" s="79"/>
      <c r="G589" s="79"/>
      <c r="H589" s="79"/>
      <c r="I589" s="79"/>
      <c r="J589" s="79"/>
      <c r="K589" s="79"/>
      <c r="L589" s="79"/>
      <c r="M589" s="79"/>
    </row>
    <row r="590" spans="5:13" x14ac:dyDescent="0.35">
      <c r="E590" s="79" t="str">
        <f>Lists!B77</f>
        <v>Guyana</v>
      </c>
      <c r="F590" s="79"/>
      <c r="G590" s="79"/>
      <c r="H590" s="79"/>
      <c r="I590" s="79"/>
      <c r="J590" s="79"/>
      <c r="K590" s="79"/>
      <c r="L590" s="79"/>
      <c r="M590" s="79"/>
    </row>
    <row r="591" spans="5:13" x14ac:dyDescent="0.35">
      <c r="E591" s="79" t="str">
        <f>Lists!B78</f>
        <v>Haiti</v>
      </c>
      <c r="F591" s="79"/>
      <c r="G591" s="79"/>
      <c r="H591" s="79"/>
      <c r="I591" s="79"/>
      <c r="J591" s="79"/>
      <c r="K591" s="79"/>
      <c r="L591" s="79"/>
      <c r="M591" s="79"/>
    </row>
    <row r="592" spans="5:13" x14ac:dyDescent="0.35">
      <c r="E592" s="79" t="str">
        <f>Lists!B79</f>
        <v>Holy See</v>
      </c>
      <c r="F592" s="79"/>
      <c r="G592" s="79"/>
      <c r="H592" s="79"/>
      <c r="I592" s="79"/>
      <c r="J592" s="79"/>
      <c r="K592" s="79"/>
      <c r="L592" s="79"/>
      <c r="M592" s="79"/>
    </row>
    <row r="593" spans="5:13" x14ac:dyDescent="0.35">
      <c r="E593" s="79" t="str">
        <f>Lists!B80</f>
        <v>Honduras</v>
      </c>
      <c r="F593" s="79"/>
      <c r="G593" s="79"/>
      <c r="H593" s="79"/>
      <c r="I593" s="79"/>
      <c r="J593" s="79"/>
      <c r="K593" s="79"/>
      <c r="L593" s="79"/>
      <c r="M593" s="79"/>
    </row>
    <row r="594" spans="5:13" x14ac:dyDescent="0.35">
      <c r="E594" s="79" t="str">
        <f>Lists!B81</f>
        <v>Hong Kong</v>
      </c>
      <c r="F594" s="79"/>
      <c r="G594" s="79"/>
      <c r="H594" s="79"/>
      <c r="I594" s="79"/>
      <c r="J594" s="79"/>
      <c r="K594" s="79"/>
      <c r="L594" s="79"/>
      <c r="M594" s="79"/>
    </row>
    <row r="595" spans="5:13" x14ac:dyDescent="0.35">
      <c r="E595" s="79" t="str">
        <f>Lists!B82</f>
        <v>Hungary</v>
      </c>
      <c r="F595" s="79"/>
      <c r="G595" s="79"/>
      <c r="H595" s="79"/>
      <c r="I595" s="79"/>
      <c r="J595" s="79"/>
      <c r="K595" s="79"/>
      <c r="L595" s="79"/>
      <c r="M595" s="79"/>
    </row>
    <row r="596" spans="5:13" x14ac:dyDescent="0.35">
      <c r="E596" s="79" t="str">
        <f>Lists!B83</f>
        <v>Iceland</v>
      </c>
      <c r="F596" s="79"/>
      <c r="G596" s="79"/>
      <c r="H596" s="79"/>
      <c r="I596" s="79"/>
      <c r="J596" s="79"/>
      <c r="K596" s="79"/>
      <c r="L596" s="79"/>
      <c r="M596" s="79"/>
    </row>
    <row r="597" spans="5:13" x14ac:dyDescent="0.35">
      <c r="E597" s="79" t="str">
        <f>Lists!B84</f>
        <v>India</v>
      </c>
      <c r="F597" s="79"/>
      <c r="G597" s="79"/>
      <c r="H597" s="79"/>
      <c r="I597" s="79"/>
      <c r="J597" s="79"/>
      <c r="K597" s="79"/>
      <c r="L597" s="79"/>
      <c r="M597" s="79"/>
    </row>
    <row r="598" spans="5:13" x14ac:dyDescent="0.35">
      <c r="E598" s="79" t="str">
        <f>Lists!B85</f>
        <v>Indonesia</v>
      </c>
      <c r="F598" s="79"/>
      <c r="G598" s="79"/>
      <c r="H598" s="79"/>
      <c r="I598" s="79"/>
      <c r="J598" s="79"/>
      <c r="K598" s="79"/>
      <c r="L598" s="79"/>
      <c r="M598" s="79"/>
    </row>
    <row r="599" spans="5:13" x14ac:dyDescent="0.35">
      <c r="E599" s="79" t="str">
        <f>Lists!B86</f>
        <v>Iran (Islamic Republic of)</v>
      </c>
      <c r="F599" s="79"/>
      <c r="G599" s="79"/>
      <c r="H599" s="79"/>
      <c r="I599" s="79"/>
      <c r="J599" s="79"/>
      <c r="K599" s="79"/>
      <c r="L599" s="79"/>
      <c r="M599" s="79"/>
    </row>
    <row r="600" spans="5:13" x14ac:dyDescent="0.35">
      <c r="E600" s="79" t="str">
        <f>Lists!B87</f>
        <v>Iraq</v>
      </c>
      <c r="F600" s="79"/>
      <c r="G600" s="79"/>
      <c r="H600" s="79"/>
      <c r="I600" s="79"/>
      <c r="J600" s="79"/>
      <c r="K600" s="79"/>
      <c r="L600" s="79"/>
      <c r="M600" s="79"/>
    </row>
    <row r="601" spans="5:13" x14ac:dyDescent="0.35">
      <c r="E601" s="79" t="str">
        <f>Lists!B88</f>
        <v>Ireland</v>
      </c>
      <c r="F601" s="79"/>
      <c r="G601" s="79"/>
      <c r="H601" s="79"/>
      <c r="I601" s="79"/>
      <c r="J601" s="79"/>
      <c r="K601" s="79"/>
      <c r="L601" s="79"/>
      <c r="M601" s="79"/>
    </row>
    <row r="602" spans="5:13" x14ac:dyDescent="0.35">
      <c r="E602" s="79" t="str">
        <f>Lists!B89</f>
        <v>Israel</v>
      </c>
      <c r="F602" s="79"/>
      <c r="G602" s="79"/>
      <c r="H602" s="79"/>
      <c r="I602" s="79"/>
      <c r="J602" s="79"/>
      <c r="K602" s="79"/>
      <c r="L602" s="79"/>
      <c r="M602" s="79"/>
    </row>
    <row r="603" spans="5:13" x14ac:dyDescent="0.35">
      <c r="E603" s="79" t="str">
        <f>Lists!B90</f>
        <v>Italy</v>
      </c>
      <c r="F603" s="79"/>
      <c r="G603" s="79"/>
      <c r="H603" s="79"/>
      <c r="I603" s="79"/>
      <c r="J603" s="79"/>
      <c r="K603" s="79"/>
      <c r="L603" s="79"/>
      <c r="M603" s="79"/>
    </row>
    <row r="604" spans="5:13" x14ac:dyDescent="0.35">
      <c r="E604" s="79" t="str">
        <f>Lists!B91</f>
        <v>Jamaica</v>
      </c>
      <c r="F604" s="79"/>
      <c r="G604" s="79"/>
      <c r="H604" s="79"/>
      <c r="I604" s="79"/>
      <c r="J604" s="79"/>
      <c r="K604" s="79"/>
      <c r="L604" s="79"/>
      <c r="M604" s="79"/>
    </row>
    <row r="605" spans="5:13" x14ac:dyDescent="0.35">
      <c r="E605" s="79" t="str">
        <f>Lists!B92</f>
        <v>Japan</v>
      </c>
      <c r="F605" s="79"/>
      <c r="G605" s="79"/>
      <c r="H605" s="79"/>
      <c r="I605" s="79"/>
      <c r="J605" s="79"/>
      <c r="K605" s="79"/>
      <c r="L605" s="79"/>
      <c r="M605" s="79"/>
    </row>
    <row r="606" spans="5:13" x14ac:dyDescent="0.35">
      <c r="E606" s="79" t="str">
        <f>Lists!B93</f>
        <v>Jordan</v>
      </c>
      <c r="F606" s="79"/>
      <c r="G606" s="79"/>
      <c r="H606" s="79"/>
      <c r="I606" s="79"/>
      <c r="J606" s="79"/>
      <c r="K606" s="79"/>
      <c r="L606" s="79"/>
      <c r="M606" s="79"/>
    </row>
    <row r="607" spans="5:13" x14ac:dyDescent="0.35">
      <c r="E607" s="79" t="str">
        <f>Lists!B94</f>
        <v>Kazakhstan</v>
      </c>
      <c r="F607" s="79"/>
      <c r="G607" s="79"/>
      <c r="H607" s="79"/>
      <c r="I607" s="79"/>
      <c r="J607" s="79"/>
      <c r="K607" s="79"/>
      <c r="L607" s="79"/>
      <c r="M607" s="79"/>
    </row>
    <row r="608" spans="5:13" x14ac:dyDescent="0.35">
      <c r="E608" s="79" t="str">
        <f>Lists!B95</f>
        <v>Kenya</v>
      </c>
      <c r="F608" s="79"/>
      <c r="G608" s="79"/>
      <c r="H608" s="79"/>
      <c r="I608" s="79"/>
      <c r="J608" s="79"/>
      <c r="K608" s="79"/>
      <c r="L608" s="79"/>
      <c r="M608" s="79"/>
    </row>
    <row r="609" spans="5:13" x14ac:dyDescent="0.35">
      <c r="E609" s="79" t="str">
        <f>Lists!B96</f>
        <v>Kiribati</v>
      </c>
      <c r="F609" s="79"/>
      <c r="G609" s="79"/>
      <c r="H609" s="79"/>
      <c r="I609" s="79"/>
      <c r="J609" s="79"/>
      <c r="K609" s="79"/>
      <c r="L609" s="79"/>
      <c r="M609" s="79"/>
    </row>
    <row r="610" spans="5:13" x14ac:dyDescent="0.35">
      <c r="E610" s="79" t="str">
        <f>Lists!B97</f>
        <v>Kuwait</v>
      </c>
      <c r="F610" s="79"/>
      <c r="G610" s="79"/>
      <c r="H610" s="79"/>
      <c r="I610" s="79"/>
      <c r="J610" s="79"/>
      <c r="K610" s="79"/>
      <c r="L610" s="79"/>
      <c r="M610" s="79"/>
    </row>
    <row r="611" spans="5:13" x14ac:dyDescent="0.35">
      <c r="E611" s="79" t="str">
        <f>Lists!B98</f>
        <v>Kyrgyzstan</v>
      </c>
      <c r="F611" s="79"/>
      <c r="G611" s="79"/>
      <c r="H611" s="79"/>
      <c r="I611" s="79"/>
      <c r="J611" s="79"/>
      <c r="K611" s="79"/>
      <c r="L611" s="79"/>
      <c r="M611" s="79"/>
    </row>
    <row r="612" spans="5:13" x14ac:dyDescent="0.35">
      <c r="E612" s="79" t="str">
        <f>Lists!B99</f>
        <v>Lao People's Democratic Republic</v>
      </c>
      <c r="F612" s="79"/>
      <c r="G612" s="79"/>
      <c r="H612" s="79"/>
      <c r="I612" s="79"/>
      <c r="J612" s="79"/>
      <c r="K612" s="79"/>
      <c r="L612" s="79"/>
      <c r="M612" s="79"/>
    </row>
    <row r="613" spans="5:13" x14ac:dyDescent="0.35">
      <c r="E613" s="79" t="str">
        <f>Lists!B100</f>
        <v>Latvia</v>
      </c>
      <c r="F613" s="79"/>
      <c r="G613" s="79"/>
      <c r="H613" s="79"/>
      <c r="I613" s="79"/>
      <c r="J613" s="79"/>
      <c r="K613" s="79"/>
      <c r="L613" s="79"/>
      <c r="M613" s="79"/>
    </row>
    <row r="614" spans="5:13" x14ac:dyDescent="0.35">
      <c r="E614" s="79" t="str">
        <f>Lists!B101</f>
        <v>Lebanon</v>
      </c>
      <c r="F614" s="79"/>
      <c r="G614" s="79"/>
      <c r="H614" s="79"/>
      <c r="I614" s="79"/>
      <c r="J614" s="79"/>
      <c r="K614" s="79"/>
      <c r="L614" s="79"/>
      <c r="M614" s="79"/>
    </row>
    <row r="615" spans="5:13" x14ac:dyDescent="0.35">
      <c r="E615" s="79" t="str">
        <f>Lists!B102</f>
        <v>Lesotho</v>
      </c>
      <c r="F615" s="79"/>
      <c r="G615" s="79"/>
      <c r="H615" s="79"/>
      <c r="I615" s="79"/>
      <c r="J615" s="79"/>
      <c r="K615" s="79"/>
      <c r="L615" s="79"/>
      <c r="M615" s="79"/>
    </row>
    <row r="616" spans="5:13" x14ac:dyDescent="0.35">
      <c r="E616" s="79" t="str">
        <f>Lists!B103</f>
        <v>Liberia</v>
      </c>
      <c r="F616" s="79"/>
      <c r="G616" s="79"/>
      <c r="H616" s="79"/>
      <c r="I616" s="79"/>
      <c r="J616" s="79"/>
      <c r="K616" s="79"/>
      <c r="L616" s="79"/>
      <c r="M616" s="79"/>
    </row>
    <row r="617" spans="5:13" x14ac:dyDescent="0.35">
      <c r="E617" s="79" t="str">
        <f>Lists!B104</f>
        <v>Libya</v>
      </c>
      <c r="F617" s="79"/>
      <c r="G617" s="79"/>
      <c r="H617" s="79"/>
      <c r="I617" s="79"/>
      <c r="J617" s="79"/>
      <c r="K617" s="79"/>
      <c r="L617" s="79"/>
      <c r="M617" s="79"/>
    </row>
    <row r="618" spans="5:13" x14ac:dyDescent="0.35">
      <c r="E618" s="79" t="str">
        <f>Lists!B105</f>
        <v>Liechtenstein</v>
      </c>
      <c r="F618" s="79"/>
      <c r="G618" s="79"/>
      <c r="H618" s="79"/>
      <c r="I618" s="79"/>
      <c r="J618" s="79"/>
      <c r="K618" s="79"/>
      <c r="L618" s="79"/>
      <c r="M618" s="79"/>
    </row>
    <row r="619" spans="5:13" x14ac:dyDescent="0.35">
      <c r="E619" s="79" t="str">
        <f>Lists!B106</f>
        <v>Lithuania</v>
      </c>
      <c r="F619" s="79"/>
      <c r="G619" s="79"/>
      <c r="H619" s="79"/>
      <c r="I619" s="79"/>
      <c r="J619" s="79"/>
      <c r="K619" s="79"/>
      <c r="L619" s="79"/>
      <c r="M619" s="79"/>
    </row>
    <row r="620" spans="5:13" x14ac:dyDescent="0.35">
      <c r="E620" s="79" t="str">
        <f>Lists!B107</f>
        <v>Luxembourg</v>
      </c>
      <c r="F620" s="79"/>
      <c r="G620" s="79"/>
      <c r="H620" s="79"/>
      <c r="I620" s="79"/>
      <c r="J620" s="79"/>
      <c r="K620" s="79"/>
      <c r="L620" s="79"/>
      <c r="M620" s="79"/>
    </row>
    <row r="621" spans="5:13" x14ac:dyDescent="0.35">
      <c r="E621" s="79" t="str">
        <f>Lists!B108</f>
        <v>Madagascar</v>
      </c>
      <c r="F621" s="79"/>
      <c r="G621" s="79"/>
      <c r="H621" s="79"/>
      <c r="I621" s="79"/>
      <c r="J621" s="79"/>
      <c r="K621" s="79"/>
      <c r="L621" s="79"/>
      <c r="M621" s="79"/>
    </row>
    <row r="622" spans="5:13" x14ac:dyDescent="0.35">
      <c r="E622" s="79" t="str">
        <f>Lists!B109</f>
        <v>Malawi</v>
      </c>
      <c r="F622" s="79"/>
      <c r="G622" s="79"/>
      <c r="H622" s="79"/>
      <c r="I622" s="79"/>
      <c r="J622" s="79"/>
      <c r="K622" s="79"/>
      <c r="L622" s="79"/>
      <c r="M622" s="79"/>
    </row>
    <row r="623" spans="5:13" x14ac:dyDescent="0.35">
      <c r="E623" s="79" t="str">
        <f>Lists!B110</f>
        <v>Malaysia</v>
      </c>
      <c r="F623" s="79"/>
      <c r="G623" s="79"/>
      <c r="H623" s="79"/>
      <c r="I623" s="79"/>
      <c r="J623" s="79"/>
      <c r="K623" s="79"/>
      <c r="L623" s="79"/>
      <c r="M623" s="79"/>
    </row>
    <row r="624" spans="5:13" x14ac:dyDescent="0.35">
      <c r="E624" s="79" t="str">
        <f>Lists!B111</f>
        <v>Maldives</v>
      </c>
      <c r="F624" s="79"/>
      <c r="G624" s="79"/>
      <c r="H624" s="79"/>
      <c r="I624" s="79"/>
      <c r="J624" s="79"/>
      <c r="K624" s="79"/>
      <c r="L624" s="79"/>
      <c r="M624" s="79"/>
    </row>
    <row r="625" spans="5:13" x14ac:dyDescent="0.35">
      <c r="E625" s="79" t="str">
        <f>Lists!B112</f>
        <v>Mali</v>
      </c>
      <c r="F625" s="79"/>
      <c r="G625" s="79"/>
      <c r="H625" s="79"/>
      <c r="I625" s="79"/>
      <c r="J625" s="79"/>
      <c r="K625" s="79"/>
      <c r="L625" s="79"/>
      <c r="M625" s="79"/>
    </row>
    <row r="626" spans="5:13" x14ac:dyDescent="0.35">
      <c r="E626" s="79" t="str">
        <f>Lists!B113</f>
        <v>Malta</v>
      </c>
      <c r="F626" s="79"/>
      <c r="G626" s="79"/>
      <c r="H626" s="79"/>
      <c r="I626" s="79"/>
      <c r="J626" s="79"/>
      <c r="K626" s="79"/>
      <c r="L626" s="79"/>
      <c r="M626" s="79"/>
    </row>
    <row r="627" spans="5:13" x14ac:dyDescent="0.35">
      <c r="E627" s="79" t="str">
        <f>Lists!B114</f>
        <v>Marshall Islands</v>
      </c>
      <c r="F627" s="79"/>
      <c r="G627" s="79"/>
      <c r="H627" s="79"/>
      <c r="I627" s="79"/>
      <c r="J627" s="79"/>
      <c r="K627" s="79"/>
      <c r="L627" s="79"/>
      <c r="M627" s="79"/>
    </row>
    <row r="628" spans="5:13" x14ac:dyDescent="0.35">
      <c r="E628" s="79" t="str">
        <f>Lists!B115</f>
        <v>Mauritania</v>
      </c>
      <c r="F628" s="79"/>
      <c r="G628" s="79"/>
      <c r="H628" s="79"/>
      <c r="I628" s="79"/>
      <c r="J628" s="79"/>
      <c r="K628" s="79"/>
      <c r="L628" s="79"/>
      <c r="M628" s="79"/>
    </row>
    <row r="629" spans="5:13" x14ac:dyDescent="0.35">
      <c r="E629" s="79" t="str">
        <f>Lists!B116</f>
        <v>Mauritius</v>
      </c>
      <c r="F629" s="79"/>
      <c r="G629" s="79"/>
      <c r="H629" s="79"/>
      <c r="I629" s="79"/>
      <c r="J629" s="79"/>
      <c r="K629" s="79"/>
      <c r="L629" s="79"/>
      <c r="M629" s="79"/>
    </row>
    <row r="630" spans="5:13" x14ac:dyDescent="0.35">
      <c r="E630" s="79" t="str">
        <f>Lists!B117</f>
        <v>Mexico</v>
      </c>
      <c r="F630" s="79"/>
      <c r="G630" s="79"/>
      <c r="H630" s="79"/>
      <c r="I630" s="79"/>
      <c r="J630" s="79"/>
      <c r="K630" s="79"/>
      <c r="L630" s="79"/>
      <c r="M630" s="79"/>
    </row>
    <row r="631" spans="5:13" x14ac:dyDescent="0.35">
      <c r="E631" s="79" t="str">
        <f>Lists!B118</f>
        <v>Micronesia (Federated States of)</v>
      </c>
      <c r="F631" s="79"/>
      <c r="G631" s="79"/>
      <c r="H631" s="79"/>
      <c r="I631" s="79"/>
      <c r="J631" s="79"/>
      <c r="K631" s="79"/>
      <c r="L631" s="79"/>
      <c r="M631" s="79"/>
    </row>
    <row r="632" spans="5:13" x14ac:dyDescent="0.35">
      <c r="E632" s="79" t="str">
        <f>Lists!B119</f>
        <v>Monaco</v>
      </c>
      <c r="F632" s="79"/>
      <c r="G632" s="79"/>
      <c r="H632" s="79"/>
      <c r="I632" s="79"/>
      <c r="J632" s="79"/>
      <c r="K632" s="79"/>
      <c r="L632" s="79"/>
      <c r="M632" s="79"/>
    </row>
    <row r="633" spans="5:13" x14ac:dyDescent="0.35">
      <c r="E633" s="79" t="str">
        <f>Lists!B120</f>
        <v>Mongolia</v>
      </c>
      <c r="F633" s="79"/>
      <c r="G633" s="79"/>
      <c r="H633" s="79"/>
      <c r="I633" s="79"/>
      <c r="J633" s="79"/>
      <c r="K633" s="79"/>
      <c r="L633" s="79"/>
      <c r="M633" s="79"/>
    </row>
    <row r="634" spans="5:13" x14ac:dyDescent="0.35">
      <c r="E634" s="79" t="str">
        <f>Lists!B121</f>
        <v>Montenegro</v>
      </c>
      <c r="F634" s="79"/>
      <c r="G634" s="79"/>
      <c r="H634" s="79"/>
      <c r="I634" s="79"/>
      <c r="J634" s="79"/>
      <c r="K634" s="79"/>
      <c r="L634" s="79"/>
      <c r="M634" s="79"/>
    </row>
    <row r="635" spans="5:13" x14ac:dyDescent="0.35">
      <c r="E635" s="79" t="str">
        <f>Lists!B122</f>
        <v>Morocco</v>
      </c>
      <c r="F635" s="79"/>
      <c r="G635" s="79"/>
      <c r="H635" s="79"/>
      <c r="I635" s="79"/>
      <c r="J635" s="79"/>
      <c r="K635" s="79"/>
      <c r="L635" s="79"/>
      <c r="M635" s="79"/>
    </row>
    <row r="636" spans="5:13" x14ac:dyDescent="0.35">
      <c r="E636" s="79" t="str">
        <f>Lists!B123</f>
        <v>Mozambique</v>
      </c>
      <c r="F636" s="79"/>
      <c r="G636" s="79"/>
      <c r="H636" s="79"/>
      <c r="I636" s="79"/>
      <c r="J636" s="79"/>
      <c r="K636" s="79"/>
      <c r="L636" s="79"/>
      <c r="M636" s="79"/>
    </row>
    <row r="637" spans="5:13" x14ac:dyDescent="0.35">
      <c r="E637" s="79" t="str">
        <f>Lists!B124</f>
        <v>Myanmar</v>
      </c>
      <c r="F637" s="79"/>
      <c r="G637" s="79"/>
      <c r="H637" s="79"/>
      <c r="I637" s="79"/>
      <c r="J637" s="79"/>
      <c r="K637" s="79"/>
      <c r="L637" s="79"/>
      <c r="M637" s="79"/>
    </row>
    <row r="638" spans="5:13" x14ac:dyDescent="0.35">
      <c r="E638" s="79" t="str">
        <f>Lists!B125</f>
        <v>Namibia</v>
      </c>
      <c r="F638" s="79"/>
      <c r="G638" s="79"/>
      <c r="H638" s="79"/>
      <c r="I638" s="79"/>
      <c r="J638" s="79"/>
      <c r="K638" s="79"/>
      <c r="L638" s="79"/>
      <c r="M638" s="79"/>
    </row>
    <row r="639" spans="5:13" x14ac:dyDescent="0.35">
      <c r="E639" s="79" t="str">
        <f>Lists!B126</f>
        <v>Nauru</v>
      </c>
      <c r="F639" s="79"/>
      <c r="G639" s="79"/>
      <c r="H639" s="79"/>
      <c r="I639" s="79"/>
      <c r="J639" s="79"/>
      <c r="K639" s="79"/>
      <c r="L639" s="79"/>
      <c r="M639" s="79"/>
    </row>
    <row r="640" spans="5:13" x14ac:dyDescent="0.35">
      <c r="E640" s="79" t="str">
        <f>Lists!B127</f>
        <v>Nepal</v>
      </c>
      <c r="F640" s="79"/>
      <c r="G640" s="79"/>
      <c r="H640" s="79"/>
      <c r="I640" s="79"/>
      <c r="J640" s="79"/>
      <c r="K640" s="79"/>
      <c r="L640" s="79"/>
      <c r="M640" s="79"/>
    </row>
    <row r="641" spans="5:13" x14ac:dyDescent="0.35">
      <c r="E641" s="79" t="str">
        <f>Lists!B128</f>
        <v>Netherlands</v>
      </c>
      <c r="F641" s="79"/>
      <c r="G641" s="79"/>
      <c r="H641" s="79"/>
      <c r="I641" s="79"/>
      <c r="J641" s="79"/>
      <c r="K641" s="79"/>
      <c r="L641" s="79"/>
      <c r="M641" s="79"/>
    </row>
    <row r="642" spans="5:13" x14ac:dyDescent="0.35">
      <c r="E642" s="79" t="str">
        <f>Lists!B129</f>
        <v>New Zealand</v>
      </c>
      <c r="F642" s="79"/>
      <c r="G642" s="79"/>
      <c r="H642" s="79"/>
      <c r="I642" s="79"/>
      <c r="J642" s="79"/>
      <c r="K642" s="79"/>
      <c r="L642" s="79"/>
      <c r="M642" s="79"/>
    </row>
    <row r="643" spans="5:13" x14ac:dyDescent="0.35">
      <c r="E643" s="79" t="str">
        <f>Lists!B130</f>
        <v>Nicaragua</v>
      </c>
      <c r="F643" s="79"/>
      <c r="G643" s="79"/>
      <c r="H643" s="79"/>
      <c r="I643" s="79"/>
      <c r="J643" s="79"/>
      <c r="K643" s="79"/>
      <c r="L643" s="79"/>
      <c r="M643" s="79"/>
    </row>
    <row r="644" spans="5:13" x14ac:dyDescent="0.35">
      <c r="E644" s="79" t="str">
        <f>Lists!B131</f>
        <v>Niger</v>
      </c>
      <c r="F644" s="79"/>
      <c r="G644" s="79"/>
      <c r="H644" s="79"/>
      <c r="I644" s="79"/>
      <c r="J644" s="79"/>
      <c r="K644" s="79"/>
      <c r="L644" s="79"/>
      <c r="M644" s="79"/>
    </row>
    <row r="645" spans="5:13" x14ac:dyDescent="0.35">
      <c r="E645" s="79" t="str">
        <f>Lists!B132</f>
        <v>Nigeria</v>
      </c>
      <c r="F645" s="79"/>
      <c r="G645" s="79"/>
      <c r="H645" s="79"/>
      <c r="I645" s="79"/>
      <c r="J645" s="79"/>
      <c r="K645" s="79"/>
      <c r="L645" s="79"/>
      <c r="M645" s="79"/>
    </row>
    <row r="646" spans="5:13" x14ac:dyDescent="0.35">
      <c r="E646" s="79" t="str">
        <f>Lists!B133</f>
        <v>Niue</v>
      </c>
      <c r="F646" s="79"/>
      <c r="G646" s="79"/>
      <c r="H646" s="79"/>
      <c r="I646" s="79"/>
      <c r="J646" s="79"/>
      <c r="K646" s="79"/>
      <c r="L646" s="79"/>
      <c r="M646" s="79"/>
    </row>
    <row r="647" spans="5:13" x14ac:dyDescent="0.35">
      <c r="E647" s="79" t="str">
        <f>Lists!B134</f>
        <v>North Korea (Democratic People's Republic of Korea)</v>
      </c>
      <c r="F647" s="79"/>
      <c r="G647" s="79"/>
      <c r="H647" s="79"/>
      <c r="I647" s="79"/>
      <c r="J647" s="79"/>
      <c r="K647" s="79"/>
      <c r="L647" s="79"/>
      <c r="M647" s="79"/>
    </row>
    <row r="648" spans="5:13" x14ac:dyDescent="0.35">
      <c r="E648" s="79" t="str">
        <f>Lists!B135</f>
        <v>Norway</v>
      </c>
      <c r="F648" s="79"/>
      <c r="G648" s="79"/>
      <c r="H648" s="79"/>
      <c r="I648" s="79"/>
      <c r="J648" s="79"/>
      <c r="K648" s="79"/>
      <c r="L648" s="79"/>
      <c r="M648" s="79"/>
    </row>
    <row r="649" spans="5:13" x14ac:dyDescent="0.35">
      <c r="E649" s="79" t="str">
        <f>Lists!B136</f>
        <v>Oman</v>
      </c>
      <c r="F649" s="79"/>
      <c r="G649" s="79"/>
      <c r="H649" s="79"/>
      <c r="I649" s="79"/>
      <c r="J649" s="79"/>
      <c r="K649" s="79"/>
      <c r="L649" s="79"/>
      <c r="M649" s="79"/>
    </row>
    <row r="650" spans="5:13" x14ac:dyDescent="0.35">
      <c r="E650" s="79" t="str">
        <f>Lists!B137</f>
        <v>Pakistan</v>
      </c>
      <c r="F650" s="79"/>
      <c r="G650" s="79"/>
      <c r="H650" s="79"/>
      <c r="I650" s="79"/>
      <c r="J650" s="79"/>
      <c r="K650" s="79"/>
      <c r="L650" s="79"/>
      <c r="M650" s="79"/>
    </row>
    <row r="651" spans="5:13" x14ac:dyDescent="0.35">
      <c r="E651" s="79" t="str">
        <f>Lists!B138</f>
        <v>Palau</v>
      </c>
      <c r="F651" s="79"/>
      <c r="G651" s="79"/>
      <c r="H651" s="79"/>
      <c r="I651" s="79"/>
      <c r="J651" s="79"/>
      <c r="K651" s="79"/>
      <c r="L651" s="79"/>
      <c r="M651" s="79"/>
    </row>
    <row r="652" spans="5:13" x14ac:dyDescent="0.35">
      <c r="E652" s="79" t="str">
        <f>Lists!B139</f>
        <v>Panama</v>
      </c>
      <c r="F652" s="79"/>
      <c r="G652" s="79"/>
      <c r="H652" s="79"/>
      <c r="I652" s="79"/>
      <c r="J652" s="79"/>
      <c r="K652" s="79"/>
      <c r="L652" s="79"/>
      <c r="M652" s="79"/>
    </row>
    <row r="653" spans="5:13" x14ac:dyDescent="0.35">
      <c r="E653" s="79" t="str">
        <f>Lists!B140</f>
        <v>Papua New Guinea</v>
      </c>
      <c r="F653" s="79"/>
      <c r="G653" s="79"/>
      <c r="H653" s="79"/>
      <c r="I653" s="79"/>
      <c r="J653" s="79"/>
      <c r="K653" s="79"/>
      <c r="L653" s="79"/>
      <c r="M653" s="79"/>
    </row>
    <row r="654" spans="5:13" x14ac:dyDescent="0.35">
      <c r="E654" s="79" t="str">
        <f>Lists!B141</f>
        <v>Paraguay</v>
      </c>
      <c r="F654" s="79"/>
      <c r="G654" s="79"/>
      <c r="H654" s="79"/>
      <c r="I654" s="79"/>
      <c r="J654" s="79"/>
      <c r="K654" s="79"/>
      <c r="L654" s="79"/>
      <c r="M654" s="79"/>
    </row>
    <row r="655" spans="5:13" x14ac:dyDescent="0.35">
      <c r="E655" s="79" t="str">
        <f>Lists!B142</f>
        <v>Peru</v>
      </c>
      <c r="F655" s="79"/>
      <c r="G655" s="79"/>
      <c r="H655" s="79"/>
      <c r="I655" s="79"/>
      <c r="J655" s="79"/>
      <c r="K655" s="79"/>
      <c r="L655" s="79"/>
      <c r="M655" s="79"/>
    </row>
    <row r="656" spans="5:13" x14ac:dyDescent="0.35">
      <c r="E656" s="79" t="str">
        <f>Lists!B143</f>
        <v>Philippines</v>
      </c>
      <c r="F656" s="79"/>
      <c r="G656" s="79"/>
      <c r="H656" s="79"/>
      <c r="I656" s="79"/>
      <c r="J656" s="79"/>
      <c r="K656" s="79"/>
      <c r="L656" s="79"/>
      <c r="M656" s="79"/>
    </row>
    <row r="657" spans="5:13" x14ac:dyDescent="0.35">
      <c r="E657" s="79" t="str">
        <f>Lists!B144</f>
        <v>Poland</v>
      </c>
      <c r="F657" s="79"/>
      <c r="G657" s="79"/>
      <c r="H657" s="79"/>
      <c r="I657" s="79"/>
      <c r="J657" s="79"/>
      <c r="K657" s="79"/>
      <c r="L657" s="79"/>
      <c r="M657" s="79"/>
    </row>
    <row r="658" spans="5:13" x14ac:dyDescent="0.35">
      <c r="E658" s="79" t="str">
        <f>Lists!B145</f>
        <v>Portugal</v>
      </c>
      <c r="F658" s="79"/>
      <c r="G658" s="79"/>
      <c r="H658" s="79"/>
      <c r="I658" s="79"/>
      <c r="J658" s="79"/>
      <c r="K658" s="79"/>
      <c r="L658" s="79"/>
      <c r="M658" s="79"/>
    </row>
    <row r="659" spans="5:13" x14ac:dyDescent="0.35">
      <c r="E659" s="79" t="str">
        <f>Lists!B146</f>
        <v>Qatar</v>
      </c>
      <c r="F659" s="79"/>
      <c r="G659" s="79"/>
      <c r="H659" s="79"/>
      <c r="I659" s="79"/>
      <c r="J659" s="79"/>
      <c r="K659" s="79"/>
      <c r="L659" s="79"/>
      <c r="M659" s="79"/>
    </row>
    <row r="660" spans="5:13" x14ac:dyDescent="0.35">
      <c r="E660" s="79" t="str">
        <f>Lists!B147</f>
        <v>Republic of Moldova</v>
      </c>
      <c r="F660" s="79"/>
      <c r="G660" s="79"/>
      <c r="H660" s="79"/>
      <c r="I660" s="79"/>
      <c r="J660" s="79"/>
      <c r="K660" s="79"/>
      <c r="L660" s="79"/>
      <c r="M660" s="79"/>
    </row>
    <row r="661" spans="5:13" x14ac:dyDescent="0.35">
      <c r="E661" s="79" t="str">
        <f>Lists!B148</f>
        <v>Romania</v>
      </c>
      <c r="F661" s="79"/>
      <c r="G661" s="79"/>
      <c r="H661" s="79"/>
      <c r="I661" s="79"/>
      <c r="J661" s="79"/>
      <c r="K661" s="79"/>
      <c r="L661" s="79"/>
      <c r="M661" s="79"/>
    </row>
    <row r="662" spans="5:13" x14ac:dyDescent="0.35">
      <c r="E662" s="79" t="str">
        <f>Lists!B149</f>
        <v>Russian Federation</v>
      </c>
      <c r="F662" s="79"/>
      <c r="G662" s="79"/>
      <c r="H662" s="79"/>
      <c r="I662" s="79"/>
      <c r="J662" s="79"/>
      <c r="K662" s="79"/>
      <c r="L662" s="79"/>
      <c r="M662" s="79"/>
    </row>
    <row r="663" spans="5:13" x14ac:dyDescent="0.35">
      <c r="E663" s="79" t="str">
        <f>Lists!B150</f>
        <v>Rwanda</v>
      </c>
      <c r="F663" s="79"/>
      <c r="G663" s="79"/>
      <c r="H663" s="79"/>
      <c r="I663" s="79"/>
      <c r="J663" s="79"/>
      <c r="K663" s="79"/>
      <c r="L663" s="79"/>
      <c r="M663" s="79"/>
    </row>
    <row r="664" spans="5:13" x14ac:dyDescent="0.35">
      <c r="E664" s="79" t="str">
        <f>Lists!B151</f>
        <v>Saint Kitts and Nevis</v>
      </c>
      <c r="F664" s="79"/>
      <c r="G664" s="79"/>
      <c r="H664" s="79"/>
      <c r="I664" s="79"/>
      <c r="J664" s="79"/>
      <c r="K664" s="79"/>
      <c r="L664" s="79"/>
      <c r="M664" s="79"/>
    </row>
    <row r="665" spans="5:13" x14ac:dyDescent="0.35">
      <c r="E665" s="79" t="str">
        <f>Lists!B152</f>
        <v>Saint Lucia</v>
      </c>
      <c r="F665" s="79"/>
      <c r="G665" s="79"/>
      <c r="H665" s="79"/>
      <c r="I665" s="79"/>
      <c r="J665" s="79"/>
      <c r="K665" s="79"/>
      <c r="L665" s="79"/>
      <c r="M665" s="79"/>
    </row>
    <row r="666" spans="5:13" x14ac:dyDescent="0.35">
      <c r="E666" s="79" t="str">
        <f>Lists!B153</f>
        <v>Saint Vincent and the Grenadines</v>
      </c>
      <c r="F666" s="79"/>
      <c r="G666" s="79"/>
      <c r="H666" s="79"/>
      <c r="I666" s="79"/>
      <c r="J666" s="79"/>
      <c r="K666" s="79"/>
      <c r="L666" s="79"/>
      <c r="M666" s="79"/>
    </row>
    <row r="667" spans="5:13" x14ac:dyDescent="0.35">
      <c r="E667" s="79" t="str">
        <f>Lists!B154</f>
        <v>Samoa</v>
      </c>
      <c r="F667" s="79"/>
      <c r="G667" s="79"/>
      <c r="H667" s="79"/>
      <c r="I667" s="79"/>
      <c r="J667" s="79"/>
      <c r="K667" s="79"/>
      <c r="L667" s="79"/>
      <c r="M667" s="79"/>
    </row>
    <row r="668" spans="5:13" x14ac:dyDescent="0.35">
      <c r="E668" s="79" t="str">
        <f>Lists!B155</f>
        <v>San Marino</v>
      </c>
      <c r="F668" s="79"/>
      <c r="G668" s="79"/>
      <c r="H668" s="79"/>
      <c r="I668" s="79"/>
      <c r="J668" s="79"/>
      <c r="K668" s="79"/>
      <c r="L668" s="79"/>
      <c r="M668" s="79"/>
    </row>
    <row r="669" spans="5:13" x14ac:dyDescent="0.35">
      <c r="E669" s="79" t="str">
        <f>Lists!B156</f>
        <v>Sao Tome and Principe</v>
      </c>
      <c r="F669" s="79"/>
      <c r="G669" s="79"/>
      <c r="H669" s="79"/>
      <c r="I669" s="79"/>
      <c r="J669" s="79"/>
      <c r="K669" s="79"/>
      <c r="L669" s="79"/>
      <c r="M669" s="79"/>
    </row>
    <row r="670" spans="5:13" x14ac:dyDescent="0.35">
      <c r="E670" s="79" t="str">
        <f>Lists!B157</f>
        <v>Saudi Arabia</v>
      </c>
      <c r="F670" s="79"/>
      <c r="G670" s="79"/>
      <c r="H670" s="79"/>
      <c r="I670" s="79"/>
      <c r="J670" s="79"/>
      <c r="K670" s="79"/>
      <c r="L670" s="79"/>
      <c r="M670" s="79"/>
    </row>
    <row r="671" spans="5:13" x14ac:dyDescent="0.35">
      <c r="E671" s="79" t="str">
        <f>Lists!B158</f>
        <v>Senegal</v>
      </c>
      <c r="F671" s="79"/>
      <c r="G671" s="79"/>
      <c r="H671" s="79"/>
      <c r="I671" s="79"/>
      <c r="J671" s="79"/>
      <c r="K671" s="79"/>
      <c r="L671" s="79"/>
      <c r="M671" s="79"/>
    </row>
    <row r="672" spans="5:13" x14ac:dyDescent="0.35">
      <c r="E672" s="79" t="str">
        <f>Lists!B159</f>
        <v>Serbia</v>
      </c>
      <c r="F672" s="79"/>
      <c r="G672" s="79"/>
      <c r="H672" s="79"/>
      <c r="I672" s="79"/>
      <c r="J672" s="79"/>
      <c r="K672" s="79"/>
      <c r="L672" s="79"/>
      <c r="M672" s="79"/>
    </row>
    <row r="673" spans="5:13" x14ac:dyDescent="0.35">
      <c r="E673" s="79" t="str">
        <f>Lists!B160</f>
        <v>Seychelles</v>
      </c>
      <c r="F673" s="79"/>
      <c r="G673" s="79"/>
      <c r="H673" s="79"/>
      <c r="I673" s="79"/>
      <c r="J673" s="79"/>
      <c r="K673" s="79"/>
      <c r="L673" s="79"/>
      <c r="M673" s="79"/>
    </row>
    <row r="674" spans="5:13" x14ac:dyDescent="0.35">
      <c r="E674" s="79" t="str">
        <f>Lists!B161</f>
        <v>Sierra Leone</v>
      </c>
      <c r="F674" s="79"/>
      <c r="G674" s="79"/>
      <c r="H674" s="79"/>
      <c r="I674" s="79"/>
      <c r="J674" s="79"/>
      <c r="K674" s="79"/>
      <c r="L674" s="79"/>
      <c r="M674" s="79"/>
    </row>
    <row r="675" spans="5:13" x14ac:dyDescent="0.35">
      <c r="E675" s="79" t="str">
        <f>Lists!B162</f>
        <v>Singapore</v>
      </c>
      <c r="F675" s="79"/>
      <c r="G675" s="79"/>
      <c r="H675" s="79"/>
      <c r="I675" s="79"/>
      <c r="J675" s="79"/>
      <c r="K675" s="79"/>
      <c r="L675" s="79"/>
      <c r="M675" s="79"/>
    </row>
    <row r="676" spans="5:13" x14ac:dyDescent="0.35">
      <c r="E676" s="79" t="str">
        <f>Lists!B163</f>
        <v>Slovakia</v>
      </c>
      <c r="F676" s="79"/>
      <c r="G676" s="79"/>
      <c r="H676" s="79"/>
      <c r="I676" s="79"/>
      <c r="J676" s="79"/>
      <c r="K676" s="79"/>
      <c r="L676" s="79"/>
      <c r="M676" s="79"/>
    </row>
    <row r="677" spans="5:13" x14ac:dyDescent="0.35">
      <c r="E677" s="79" t="str">
        <f>Lists!B164</f>
        <v>Slovenia</v>
      </c>
      <c r="F677" s="79"/>
      <c r="G677" s="79"/>
      <c r="H677" s="79"/>
      <c r="I677" s="79"/>
      <c r="J677" s="79"/>
      <c r="K677" s="79"/>
      <c r="L677" s="79"/>
      <c r="M677" s="79"/>
    </row>
    <row r="678" spans="5:13" x14ac:dyDescent="0.35">
      <c r="E678" s="79" t="str">
        <f>Lists!B165</f>
        <v>Solomon Islands</v>
      </c>
      <c r="F678" s="79"/>
      <c r="G678" s="79"/>
      <c r="H678" s="79"/>
      <c r="I678" s="79"/>
      <c r="J678" s="79"/>
      <c r="K678" s="79"/>
      <c r="L678" s="79"/>
      <c r="M678" s="79"/>
    </row>
    <row r="679" spans="5:13" x14ac:dyDescent="0.35">
      <c r="E679" s="79" t="str">
        <f>Lists!B166</f>
        <v>Somalia (Federal Republic of)</v>
      </c>
      <c r="F679" s="79"/>
      <c r="G679" s="79"/>
      <c r="H679" s="79"/>
      <c r="I679" s="79"/>
      <c r="J679" s="79"/>
      <c r="K679" s="79"/>
      <c r="L679" s="79"/>
      <c r="M679" s="79"/>
    </row>
    <row r="680" spans="5:13" x14ac:dyDescent="0.35">
      <c r="E680" s="79" t="str">
        <f>Lists!B167</f>
        <v>South Africa</v>
      </c>
      <c r="F680" s="79"/>
      <c r="G680" s="79"/>
      <c r="H680" s="79"/>
      <c r="I680" s="79"/>
      <c r="J680" s="79"/>
      <c r="K680" s="79"/>
      <c r="L680" s="79"/>
      <c r="M680" s="79"/>
    </row>
    <row r="681" spans="5:13" x14ac:dyDescent="0.35">
      <c r="E681" s="79" t="str">
        <f>Lists!B168</f>
        <v>South Korea (Republic of Korea)</v>
      </c>
      <c r="F681" s="79"/>
      <c r="G681" s="79"/>
      <c r="H681" s="79"/>
      <c r="I681" s="79"/>
      <c r="J681" s="79"/>
      <c r="K681" s="79"/>
      <c r="L681" s="79"/>
      <c r="M681" s="79"/>
    </row>
    <row r="682" spans="5:13" x14ac:dyDescent="0.35">
      <c r="E682" s="79" t="str">
        <f>Lists!B169</f>
        <v>South Sudan</v>
      </c>
      <c r="F682" s="79"/>
      <c r="G682" s="79"/>
      <c r="H682" s="79"/>
      <c r="I682" s="79"/>
      <c r="J682" s="79"/>
      <c r="K682" s="79"/>
      <c r="L682" s="79"/>
      <c r="M682" s="79"/>
    </row>
    <row r="683" spans="5:13" x14ac:dyDescent="0.35">
      <c r="E683" s="79" t="str">
        <f>Lists!B170</f>
        <v>Spain</v>
      </c>
      <c r="F683" s="79"/>
      <c r="G683" s="79"/>
      <c r="H683" s="79"/>
      <c r="I683" s="79"/>
      <c r="J683" s="79"/>
      <c r="K683" s="79"/>
      <c r="L683" s="79"/>
      <c r="M683" s="79"/>
    </row>
    <row r="684" spans="5:13" x14ac:dyDescent="0.35">
      <c r="E684" s="79" t="str">
        <f>Lists!B171</f>
        <v>Sri Lanka</v>
      </c>
      <c r="F684" s="79"/>
      <c r="G684" s="79"/>
      <c r="H684" s="79"/>
      <c r="I684" s="79"/>
      <c r="J684" s="79"/>
      <c r="K684" s="79"/>
      <c r="L684" s="79"/>
      <c r="M684" s="79"/>
    </row>
    <row r="685" spans="5:13" x14ac:dyDescent="0.35">
      <c r="E685" s="79" t="str">
        <f>Lists!B172</f>
        <v>Sudan</v>
      </c>
      <c r="F685" s="79"/>
      <c r="G685" s="79"/>
      <c r="H685" s="79"/>
      <c r="I685" s="79"/>
      <c r="J685" s="79"/>
      <c r="K685" s="79"/>
      <c r="L685" s="79"/>
      <c r="M685" s="79"/>
    </row>
    <row r="686" spans="5:13" x14ac:dyDescent="0.35">
      <c r="E686" s="79" t="str">
        <f>Lists!B173</f>
        <v>Suriname</v>
      </c>
      <c r="F686" s="79"/>
      <c r="G686" s="79"/>
      <c r="H686" s="79"/>
      <c r="I686" s="79"/>
      <c r="J686" s="79"/>
      <c r="K686" s="79"/>
      <c r="L686" s="79"/>
      <c r="M686" s="79"/>
    </row>
    <row r="687" spans="5:13" x14ac:dyDescent="0.35">
      <c r="E687" s="79" t="str">
        <f>Lists!B174</f>
        <v>Swaziland</v>
      </c>
      <c r="F687" s="79"/>
      <c r="G687" s="79"/>
      <c r="H687" s="79"/>
      <c r="I687" s="79"/>
      <c r="J687" s="79"/>
      <c r="K687" s="79"/>
      <c r="L687" s="79"/>
      <c r="M687" s="79"/>
    </row>
    <row r="688" spans="5:13" x14ac:dyDescent="0.35">
      <c r="E688" s="79" t="str">
        <f>Lists!B175</f>
        <v>Sweden</v>
      </c>
      <c r="F688" s="79"/>
      <c r="G688" s="79"/>
      <c r="H688" s="79"/>
      <c r="I688" s="79"/>
      <c r="J688" s="79"/>
      <c r="K688" s="79"/>
      <c r="L688" s="79"/>
      <c r="M688" s="79"/>
    </row>
    <row r="689" spans="5:13" x14ac:dyDescent="0.35">
      <c r="E689" s="79" t="str">
        <f>Lists!B176</f>
        <v>Switzerland</v>
      </c>
      <c r="F689" s="79"/>
      <c r="G689" s="79"/>
      <c r="H689" s="79"/>
      <c r="I689" s="79"/>
      <c r="J689" s="79"/>
      <c r="K689" s="79"/>
      <c r="L689" s="79"/>
      <c r="M689" s="79"/>
    </row>
    <row r="690" spans="5:13" x14ac:dyDescent="0.35">
      <c r="E690" s="79" t="str">
        <f>Lists!B177</f>
        <v>Syrian Arab Republic</v>
      </c>
      <c r="F690" s="79"/>
      <c r="G690" s="79"/>
      <c r="H690" s="79"/>
      <c r="I690" s="79"/>
      <c r="J690" s="79"/>
      <c r="K690" s="79"/>
      <c r="L690" s="79"/>
      <c r="M690" s="79"/>
    </row>
    <row r="691" spans="5:13" x14ac:dyDescent="0.35">
      <c r="E691" s="79" t="str">
        <f>Lists!B178</f>
        <v>Tahiti</v>
      </c>
      <c r="F691" s="79"/>
      <c r="G691" s="79"/>
      <c r="H691" s="79"/>
      <c r="I691" s="79"/>
      <c r="J691" s="79"/>
      <c r="K691" s="79"/>
      <c r="L691" s="79"/>
      <c r="M691" s="79"/>
    </row>
    <row r="692" spans="5:13" x14ac:dyDescent="0.35">
      <c r="E692" s="79" t="str">
        <f>Lists!B179</f>
        <v>Taiwan</v>
      </c>
      <c r="F692" s="79"/>
      <c r="G692" s="79"/>
      <c r="H692" s="79"/>
      <c r="I692" s="79"/>
      <c r="J692" s="79"/>
      <c r="K692" s="79"/>
      <c r="L692" s="79"/>
      <c r="M692" s="79"/>
    </row>
    <row r="693" spans="5:13" x14ac:dyDescent="0.35">
      <c r="E693" s="79" t="str">
        <f>Lists!B180</f>
        <v>Tajikistan</v>
      </c>
      <c r="F693" s="79"/>
      <c r="G693" s="79"/>
      <c r="H693" s="79"/>
      <c r="I693" s="79"/>
      <c r="J693" s="79"/>
      <c r="K693" s="79"/>
      <c r="L693" s="79"/>
      <c r="M693" s="79"/>
    </row>
    <row r="694" spans="5:13" x14ac:dyDescent="0.35">
      <c r="E694" s="79" t="str">
        <f>Lists!B181</f>
        <v>Thailand</v>
      </c>
      <c r="F694" s="79"/>
      <c r="G694" s="79"/>
      <c r="H694" s="79"/>
      <c r="I694" s="79"/>
      <c r="J694" s="79"/>
      <c r="K694" s="79"/>
      <c r="L694" s="79"/>
      <c r="M694" s="79"/>
    </row>
    <row r="695" spans="5:13" x14ac:dyDescent="0.35">
      <c r="E695" s="79" t="str">
        <f>Lists!B182</f>
        <v>The Former Yugoslav Republic of Macedonia</v>
      </c>
      <c r="F695" s="79"/>
      <c r="G695" s="79"/>
      <c r="H695" s="79"/>
      <c r="I695" s="79"/>
      <c r="J695" s="79"/>
      <c r="K695" s="79"/>
      <c r="L695" s="79"/>
      <c r="M695" s="79"/>
    </row>
    <row r="696" spans="5:13" x14ac:dyDescent="0.35">
      <c r="E696" s="79" t="str">
        <f>Lists!B183</f>
        <v>Timor-Leste</v>
      </c>
      <c r="F696" s="79"/>
      <c r="G696" s="79"/>
      <c r="H696" s="79"/>
      <c r="I696" s="79"/>
      <c r="J696" s="79"/>
      <c r="K696" s="79"/>
      <c r="L696" s="79"/>
      <c r="M696" s="79"/>
    </row>
    <row r="697" spans="5:13" x14ac:dyDescent="0.35">
      <c r="E697" s="79" t="str">
        <f>Lists!B184</f>
        <v>Togo</v>
      </c>
      <c r="F697" s="79"/>
      <c r="G697" s="79"/>
      <c r="H697" s="79"/>
      <c r="I697" s="79"/>
      <c r="J697" s="79"/>
      <c r="K697" s="79"/>
      <c r="L697" s="79"/>
      <c r="M697" s="79"/>
    </row>
    <row r="698" spans="5:13" x14ac:dyDescent="0.35">
      <c r="E698" s="79" t="str">
        <f>Lists!B185</f>
        <v>Tonga</v>
      </c>
      <c r="F698" s="79"/>
      <c r="G698" s="79"/>
      <c r="H698" s="79"/>
      <c r="I698" s="79"/>
      <c r="J698" s="79"/>
      <c r="K698" s="79"/>
      <c r="L698" s="79"/>
      <c r="M698" s="79"/>
    </row>
    <row r="699" spans="5:13" x14ac:dyDescent="0.35">
      <c r="E699" s="79" t="str">
        <f>Lists!B186</f>
        <v>Trinidad and Tobago</v>
      </c>
      <c r="F699" s="79"/>
      <c r="G699" s="79"/>
      <c r="H699" s="79"/>
      <c r="I699" s="79"/>
      <c r="J699" s="79"/>
      <c r="K699" s="79"/>
      <c r="L699" s="79"/>
      <c r="M699" s="79"/>
    </row>
    <row r="700" spans="5:13" x14ac:dyDescent="0.35">
      <c r="E700" s="79" t="str">
        <f>Lists!B187</f>
        <v>Tunisia</v>
      </c>
      <c r="F700" s="79"/>
      <c r="G700" s="79"/>
      <c r="H700" s="79"/>
      <c r="I700" s="79"/>
      <c r="J700" s="79"/>
      <c r="K700" s="79"/>
      <c r="L700" s="79"/>
      <c r="M700" s="79"/>
    </row>
    <row r="701" spans="5:13" x14ac:dyDescent="0.35">
      <c r="E701" s="79" t="str">
        <f>Lists!B188</f>
        <v>Turkey</v>
      </c>
      <c r="F701" s="79"/>
      <c r="G701" s="79"/>
      <c r="H701" s="79"/>
      <c r="I701" s="79"/>
      <c r="J701" s="79"/>
      <c r="K701" s="79"/>
      <c r="L701" s="79"/>
      <c r="M701" s="79"/>
    </row>
    <row r="702" spans="5:13" x14ac:dyDescent="0.35">
      <c r="E702" s="79" t="str">
        <f>Lists!B189</f>
        <v>Turkmenistan</v>
      </c>
      <c r="F702" s="79"/>
      <c r="G702" s="79"/>
      <c r="H702" s="79"/>
      <c r="I702" s="79"/>
      <c r="J702" s="79"/>
      <c r="K702" s="79"/>
      <c r="L702" s="79"/>
      <c r="M702" s="79"/>
    </row>
    <row r="703" spans="5:13" x14ac:dyDescent="0.35">
      <c r="E703" s="79" t="str">
        <f>Lists!B190</f>
        <v>Tuvalu</v>
      </c>
      <c r="F703" s="79"/>
      <c r="G703" s="79"/>
      <c r="H703" s="79"/>
      <c r="I703" s="79"/>
      <c r="J703" s="79"/>
      <c r="K703" s="79"/>
      <c r="L703" s="79"/>
      <c r="M703" s="79"/>
    </row>
    <row r="704" spans="5:13" x14ac:dyDescent="0.35">
      <c r="E704" s="79" t="str">
        <f>Lists!B191</f>
        <v>Uganda</v>
      </c>
      <c r="F704" s="79"/>
      <c r="G704" s="79"/>
      <c r="H704" s="79"/>
      <c r="I704" s="79"/>
      <c r="J704" s="79"/>
      <c r="K704" s="79"/>
      <c r="L704" s="79"/>
      <c r="M704" s="79"/>
    </row>
    <row r="705" spans="5:13" x14ac:dyDescent="0.35">
      <c r="E705" s="79" t="str">
        <f>Lists!B192</f>
        <v>Ukraine</v>
      </c>
      <c r="F705" s="79"/>
      <c r="G705" s="79"/>
      <c r="H705" s="79"/>
      <c r="I705" s="79"/>
      <c r="J705" s="79"/>
      <c r="K705" s="79"/>
      <c r="L705" s="79"/>
      <c r="M705" s="79"/>
    </row>
    <row r="706" spans="5:13" x14ac:dyDescent="0.35">
      <c r="E706" s="79" t="str">
        <f>Lists!B193</f>
        <v>United Arab Emirates</v>
      </c>
      <c r="F706" s="79"/>
      <c r="G706" s="79"/>
      <c r="H706" s="79"/>
      <c r="I706" s="79"/>
      <c r="J706" s="79"/>
      <c r="K706" s="79"/>
      <c r="L706" s="79"/>
      <c r="M706" s="79"/>
    </row>
    <row r="707" spans="5:13" x14ac:dyDescent="0.35">
      <c r="E707" s="79" t="str">
        <f>Lists!B194</f>
        <v>United Kingdom of Great Britain and Northern Ireland</v>
      </c>
      <c r="F707" s="79"/>
      <c r="G707" s="79"/>
      <c r="H707" s="79"/>
      <c r="I707" s="79"/>
      <c r="J707" s="79"/>
      <c r="K707" s="79"/>
      <c r="L707" s="79"/>
      <c r="M707" s="79"/>
    </row>
    <row r="708" spans="5:13" x14ac:dyDescent="0.35">
      <c r="E708" s="79" t="str">
        <f>Lists!B195</f>
        <v>United Republic of Tanzania</v>
      </c>
      <c r="F708" s="79"/>
      <c r="G708" s="79"/>
      <c r="H708" s="79"/>
      <c r="I708" s="79"/>
      <c r="J708" s="79"/>
      <c r="K708" s="79"/>
      <c r="L708" s="79"/>
      <c r="M708" s="79"/>
    </row>
    <row r="709" spans="5:13" x14ac:dyDescent="0.35">
      <c r="E709" s="79" t="e">
        <f>Lists!#REF!</f>
        <v>#REF!</v>
      </c>
      <c r="F709" s="79"/>
      <c r="G709" s="79"/>
      <c r="H709" s="79"/>
      <c r="I709" s="79"/>
      <c r="J709" s="79"/>
      <c r="K709" s="79"/>
      <c r="L709" s="79"/>
      <c r="M709" s="79"/>
    </row>
    <row r="710" spans="5:13" x14ac:dyDescent="0.35">
      <c r="E710" s="79" t="str">
        <f>Lists!B196</f>
        <v>Uruguay</v>
      </c>
      <c r="F710" s="79"/>
      <c r="G710" s="79"/>
      <c r="H710" s="79"/>
      <c r="I710" s="79"/>
      <c r="J710" s="79"/>
      <c r="K710" s="79"/>
      <c r="L710" s="79"/>
      <c r="M710" s="79"/>
    </row>
    <row r="711" spans="5:13" x14ac:dyDescent="0.35">
      <c r="E711" s="79" t="str">
        <f>Lists!B197</f>
        <v>Uzbekistan</v>
      </c>
      <c r="F711" s="79"/>
      <c r="G711" s="79"/>
      <c r="H711" s="79"/>
      <c r="I711" s="79"/>
      <c r="J711" s="79"/>
      <c r="K711" s="79"/>
      <c r="L711" s="79"/>
      <c r="M711" s="79"/>
    </row>
  </sheetData>
  <sheetProtection algorithmName="SHA-512" hashValue="LzHeDJ0x1Bf2j1xgVbdbKSianydClHs3pNlVRmlWgqaMw+b9ndJ+7Wh45zrdXf2gSKZhnKGf7hFwJ+jK/x8+KQ==" saltValue="ACuvC2taP4WCgd2EJnSbNg==" spinCount="100000" sheet="1" objects="1" scenarios="1"/>
  <dataConsolidate/>
  <mergeCells count="4">
    <mergeCell ref="C7:D7"/>
    <mergeCell ref="C8:D8"/>
    <mergeCell ref="C11:N11"/>
    <mergeCell ref="C12:J12"/>
  </mergeCells>
  <phoneticPr fontId="50" type="noConversion"/>
  <dataValidations count="20">
    <dataValidation errorStyle="warning" allowBlank="1" errorTitle="U.S. EPA" error="Warning!  The form has auto calculated this value for you.  If you change the value in this cell, you may be misreporting data.  Press cancel to exit this cell without changing the data." sqref="IW15:JE15 SS15:TA15 ACO15:ACW15 AMK15:AMS15 AWG15:AWO15 BGC15:BGK15 BPY15:BQG15 BZU15:CAC15 CJQ15:CJY15 CTM15:CTU15 DDI15:DDQ15 DNE15:DNM15 DXA15:DXI15 EGW15:EHE15 EQS15:ERA15 FAO15:FAW15 FKK15:FKS15 FUG15:FUO15 GEC15:GEK15 GNY15:GOG15 GXU15:GYC15 HHQ15:HHY15 HRM15:HRU15 IBI15:IBQ15 ILE15:ILM15 IVA15:IVI15 JEW15:JFE15 JOS15:JPA15 JYO15:JYW15 KIK15:KIS15 KSG15:KSO15 LCC15:LCK15 LLY15:LMG15 LVU15:LWC15 MFQ15:MFY15 MPM15:MPU15 MZI15:MZQ15 NJE15:NJM15 NTA15:NTI15 OCW15:ODE15 OMS15:ONA15 OWO15:OWW15 PGK15:PGS15 PQG15:PQO15 QAC15:QAK15 QJY15:QKG15 QTU15:QUC15 RDQ15:RDY15 RNM15:RNU15 RXI15:RXQ15 SHE15:SHM15 SRA15:SRI15 TAW15:TBE15 TKS15:TLA15 TUO15:TUW15 UEK15:UES15 UOG15:UOO15 UYC15:UYK15 VHY15:VIG15 VRU15:VSC15 WBQ15:WBY15 WLM15:WLU15 WVI15:WVQ15 K13 C13 IW514 IW16:IW32 SS514 SS16:SS32 ACO514 ACO16:ACO32 AMK514 AMK16:AMK32 AWG514 AWG16:AWG32 BGC514 BGC16:BGC32 BPY514 BPY16:BPY32 BZU514 BZU16:BZU32 CJQ514 CJQ16:CJQ32 CTM514 CTM16:CTM32 DDI514 DDI16:DDI32 DNE514 DNE16:DNE32 DXA514 DXA16:DXA32 EGW514 EGW16:EGW32 EQS514 EQS16:EQS32 FAO514 FAO16:FAO32 FKK514 FKK16:FKK32 FUG514 FUG16:FUG32 GEC514 GEC16:GEC32 GNY514 GNY16:GNY32 GXU514 GXU16:GXU32 HHQ514 HHQ16:HHQ32 HRM514 HRM16:HRM32 IBI514 IBI16:IBI32 ILE514 ILE16:ILE32 IVA514 IVA16:IVA32 JEW514 JEW16:JEW32 JOS514 JOS16:JOS32 JYO514 JYO16:JYO32 KIK514 KIK16:KIK32 KSG514 KSG16:KSG32 LCC514 LCC16:LCC32 LLY514 LLY16:LLY32 LVU514 LVU16:LVU32 MFQ514 MFQ16:MFQ32 MPM514 MPM16:MPM32 MZI514 MZI16:MZI32 NJE514 NJE16:NJE32 NTA514 NTA16:NTA32 OCW514 OCW16:OCW32 OMS514 OMS16:OMS32 OWO514 OWO16:OWO32 PGK514 PGK16:PGK32 PQG514 PQG16:PQG32 QAC514 QAC16:QAC32 QJY514 QJY16:QJY32 QTU514 QTU16:QTU32 RDQ514 RDQ16:RDQ32 RNM514 RNM16:RNM32 RXI514 RXI16:RXI32 SHE514 SHE16:SHE32 SRA514 SRA16:SRA32 TAW514 TAW16:TAW32 TKS514 TKS16:TKS32 TUO514 TUO16:TUO32 UEK514 UEK16:UEK32 UOG514 UOG16:UOG32 UYC514 UYC16:UYC32 VHY514 VHY16:VHY32 VRU514 VRU16:VRU32 WBQ514 WBQ16:WBQ32 WLM514 WLM16:WLM32 WVI514 WVI16:WVI32 N15 E13:H13 C15:D15 G15 I15:K15" xr:uid="{00000000-0002-0000-0200-000000000000}"/>
    <dataValidation type="decimal" operator="greaterThanOrEqual" allowBlank="1" showInputMessage="1" showErrorMessage="1" prompt="Quantity of gross chemical produced (kg)" sqref="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AMM16:AMM17 ACQ16:ACQ17 SU16:SU17 IY16:IY17" xr:uid="{00000000-0002-0000-0200-000001000000}">
      <formula1>0</formula1>
    </dataValidation>
    <dataValidation type="decimal" operator="greaterThanOrEqual" allowBlank="1" showInputMessage="1" showErrorMessage="1" sqref="IY18:IY24 SU18:SU24 ACQ18:ACQ24 AMM18:AMM24 AWI18:AWI24 BGE18:BGE24 BQA18:BQA24 BZW18:BZW24 CJS18:CJS24 CTO18:CTO24 DDK18:DDK24 DNG18:DNG24 DXC18:DXC24 EGY18:EGY24 EQU18:EQU24 FAQ18:FAQ24 FKM18:FKM24 FUI18:FUI24 GEE18:GEE24 GOA18:GOA24 GXW18:GXW24 HHS18:HHS24 HRO18:HRO24 IBK18:IBK24 ILG18:ILG24 IVC18:IVC24 JEY18:JEY24 JOU18:JOU24 JYQ18:JYQ24 KIM18:KIM24 KSI18:KSI24 LCE18:LCE24 LMA18:LMA24 LVW18:LVW24 MFS18:MFS24 MPO18:MPO24 MZK18:MZK24 NJG18:NJG24 NTC18:NTC24 OCY18:OCY24 OMU18:OMU24 OWQ18:OWQ24 PGM18:PGM24 PQI18:PQI24 QAE18:QAE24 QKA18:QKA24 QTW18:QTW24 RDS18:RDS24 RNO18:RNO24 RXK18:RXK24 SHG18:SHG24 SRC18:SRC24 TAY18:TAY24 TKU18:TKU24 TUQ18:TUQ24 UEM18:UEM24 UOI18:UOI24 UYE18:UYE24 VIA18:VIA24 VRW18:VRW24 WBS18:WBS24 WLO18:WLO24 WVK18:WVK24 IY514:JE514 IZ16:JE32 SV16:TA32 ACR16:ACW32 AMN16:AMS32 AWJ16:AWO32 BGF16:BGK32 BQB16:BQG32 BZX16:CAC32 CJT16:CJY32 CTP16:CTU32 DDL16:DDQ32 DNH16:DNM32 DXD16:DXI32 EGZ16:EHE32 EQV16:ERA32 FAR16:FAW32 FKN16:FKS32 FUJ16:FUO32 GEF16:GEK32 GOB16:GOG32 GXX16:GYC32 HHT16:HHY32 HRP16:HRU32 IBL16:IBQ32 ILH16:ILM32 IVD16:IVI32 JEZ16:JFE32 JOV16:JPA32 JYR16:JYW32 KIN16:KIS32 KSJ16:KSO32 LCF16:LCK32 LMB16:LMG32 LVX16:LWC32 MFT16:MFY32 MPP16:MPU32 MZL16:MZQ32 NJH16:NJM32 NTD16:NTI32 OCZ16:ODE32 OMV16:ONA32 OWR16:OWW32 PGN16:PGS32 PQJ16:PQO32 QAF16:QAK32 QKB16:QKG32 QTX16:QUC32 RDT16:RDY32 RNP16:RNU32 RXL16:RXQ32 SHH16:SHM32 SRD16:SRI32 TAZ16:TBE32 TKV16:TLA32 TUR16:TUW32 UEN16:UES32 UOJ16:UOO32 UYF16:UYK32 VIB16:VIG32 VRX16:VSC32 WBT16:WBY32 WLP16:WLU32 WVL16:WVQ32 IY26:IY32 WVK514:WVQ514 WVK26:WVK32 WLO514:WLU514 WLO26:WLO32 WBS514:WBY514 WBS26:WBS32 VRW514:VSC514 VRW26:VRW32 VIA514:VIG514 VIA26:VIA32 UYE514:UYK514 UYE26:UYE32 UOI514:UOO514 UOI26:UOI32 UEM514:UES514 UEM26:UEM32 TUQ514:TUW514 TUQ26:TUQ32 TKU514:TLA514 TKU26:TKU32 TAY514:TBE514 TAY26:TAY32 SRC514:SRI514 SRC26:SRC32 SHG514:SHM514 SHG26:SHG32 RXK514:RXQ514 RXK26:RXK32 RNO514:RNU514 RNO26:RNO32 RDS514:RDY514 RDS26:RDS32 QTW514:QUC514 QTW26:QTW32 QKA514:QKG514 QKA26:QKA32 QAE514:QAK514 QAE26:QAE32 PQI514:PQO514 PQI26:PQI32 PGM514:PGS514 PGM26:PGM32 OWQ514:OWW514 OWQ26:OWQ32 OMU514:ONA514 OMU26:OMU32 OCY514:ODE514 OCY26:OCY32 NTC514:NTI514 NTC26:NTC32 NJG514:NJM514 NJG26:NJG32 MZK514:MZQ514 MZK26:MZK32 MPO514:MPU514 MPO26:MPO32 MFS514:MFY514 MFS26:MFS32 LVW514:LWC514 LVW26:LVW32 LMA514:LMG514 LMA26:LMA32 LCE514:LCK514 LCE26:LCE32 KSI514:KSO514 KSI26:KSI32 KIM514:KIS514 KIM26:KIM32 JYQ514:JYW514 JYQ26:JYQ32 JOU514:JPA514 JOU26:JOU32 JEY514:JFE514 JEY26:JEY32 IVC514:IVI514 IVC26:IVC32 ILG514:ILM514 ILG26:ILG32 IBK514:IBQ514 IBK26:IBK32 HRO514:HRU514 HRO26:HRO32 HHS514:HHY514 HHS26:HHS32 GXW514:GYC514 GXW26:GXW32 GOA514:GOG514 GOA26:GOA32 GEE514:GEK514 GEE26:GEE32 FUI514:FUO514 FUI26:FUI32 FKM514:FKS514 FKM26:FKM32 FAQ514:FAW514 FAQ26:FAQ32 EQU514:ERA514 EQU26:EQU32 EGY514:EHE514 EGY26:EGY32 DXC514:DXI514 DXC26:DXC32 DNG514:DNM514 DNG26:DNG32 DDK514:DDQ514 DDK26:DDK32 CTO514:CTU514 CTO26:CTO32 CJS514:CJY514 CJS26:CJS32 BZW514:CAC514 BZW26:BZW32 BQA514:BQG514 BQA26:BQA32 BGE514:BGK514 BGE26:BGE32 AWI514:AWO514 AWI26:AWI32 AMM514:AMS514 AMM26:AMM32 ACQ514:ACW514 ACQ26:ACQ32 SU514:TA514 SU26:SU32" xr:uid="{00000000-0002-0000-0200-000002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R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xr:uid="{00000000-0002-0000-0200-000003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R16:WVR32 JF514 JF16:JF32 TB514 TB16:TB32 ACX514 ACX16:ACX32 AMT514 AMT16:AMT32 AWP514 AWP16:AWP32 BGL514 BGL16:BGL32 BQH514 BQH16:BQH32 CAD514 CAD16:CAD32 CJZ514 CJZ16:CJZ32 CTV514 CTV16:CTV32 DDR514 DDR16:DDR32 DNN514 DNN16:DNN32 DXJ514 DXJ16:DXJ32 EHF514 EHF16:EHF32 ERB514 ERB16:ERB32 FAX514 FAX16:FAX32 FKT514 FKT16:FKT32 FUP514 FUP16:FUP32 GEL514 GEL16:GEL32 GOH514 GOH16:GOH32 GYD514 GYD16:GYD32 HHZ514 HHZ16:HHZ32 HRV514 HRV16:HRV32 IBR514 IBR16:IBR32 ILN514 ILN16:ILN32 IVJ514 IVJ16:IVJ32 JFF514 JFF16:JFF32 JPB514 JPB16:JPB32 JYX514 JYX16:JYX32 KIT514 KIT16:KIT32 KSP514 KSP16:KSP32 LCL514 LCL16:LCL32 LMH514 LMH16:LMH32 LWD514 LWD16:LWD32 MFZ514 MFZ16:MFZ32 MPV514 MPV16:MPV32 MZR514 MZR16:MZR32 NJN514 NJN16:NJN32 NTJ514 NTJ16:NTJ32 ODF514 ODF16:ODF32 ONB514 ONB16:ONB32 OWX514 OWX16:OWX32 PGT514 PGT16:PGT32 PQP514 PQP16:PQP32 QAL514 QAL16:QAL32 QKH514 QKH16:QKH32 QUD514 QUD16:QUD32 RDZ514 RDZ16:RDZ32 RNV514 RNV16:RNV32 RXR514 RXR16:RXR32 SHN514 SHN16:SHN32 SRJ514 SRJ16:SRJ32 TBF514 TBF16:TBF32 TLB514 TLB16:TLB32 TUX514 TUX16:TUX32 UET514 UET16:UET32 UOP514 UOP16:UOP32 UYL514 UYL16:UYL32 VIH514 VIH16:VIH32 VSD514 VSD16:VSD32 WBZ514 WBZ16:WBZ32 WLV514 WLV16:WLV32 WVR514" xr:uid="{00000000-0002-0000-0200-000004000000}">
      <formula1>"sdasdfsd"</formula1>
    </dataValidation>
    <dataValidation type="list" allowBlank="1" showInputMessage="1" showErrorMessage="1" sqref="IX514 IX16:IX32 ST514 ST16:ST32 ACP514 ACP16:ACP32 AML514 AML16:AML32 AWH514 AWH16:AWH32 BGD514 BGD16:BGD32 BPZ514 BPZ16:BPZ32 BZV514 BZV16:BZV32 CJR514 CJR16:CJR32 CTN514 CTN16:CTN32 DDJ514 DDJ16:DDJ32 DNF514 DNF16:DNF32 DXB514 DXB16:DXB32 EGX514 EGX16:EGX32 EQT514 EQT16:EQT32 FAP514 FAP16:FAP32 FKL514 FKL16:FKL32 FUH514 FUH16:FUH32 GED514 GED16:GED32 GNZ514 GNZ16:GNZ32 GXV514 GXV16:GXV32 HHR514 HHR16:HHR32 HRN514 HRN16:HRN32 IBJ514 IBJ16:IBJ32 ILF514 ILF16:ILF32 IVB514 IVB16:IVB32 JEX514 JEX16:JEX32 JOT514 JOT16:JOT32 JYP514 JYP16:JYP32 KIL514 KIL16:KIL32 KSH514 KSH16:KSH32 LCD514 LCD16:LCD32 LLZ514 LLZ16:LLZ32 LVV514 LVV16:LVV32 MFR514 MFR16:MFR32 MPN514 MPN16:MPN32 MZJ514 MZJ16:MZJ32 NJF514 NJF16:NJF32 NTB514 NTB16:NTB32 OCX514 OCX16:OCX32 OMT514 OMT16:OMT32 OWP514 OWP16:OWP32 PGL514 PGL16:PGL32 PQH514 PQH16:PQH32 QAD514 QAD16:QAD32 QJZ514 QJZ16:QJZ32 QTV514 QTV16:QTV32 RDR514 RDR16:RDR32 RNN514 RNN16:RNN32 RXJ514 RXJ16:RXJ32 SHF514 SHF16:SHF32 SRB514 SRB16:SRB32 TAX514 TAX16:TAX32 TKT514 TKT16:TKT32 TUP514 TUP16:TUP32 UEL514 UEL16:UEL32 UOH514 UOH16:UOH32 UYD514 UYD16:UYD32 VHZ514 VHZ16:VHZ32 VRV514 VRV16:VRV32 WBR514 WBR16:WBR32 WLN514 WLN16:WLN32 WVJ514 WVJ16:WVJ32" xr:uid="{00000000-0002-0000-0200-000005000000}">
      <formula1>ClassIIChemicals</formula1>
    </dataValidation>
    <dataValidation type="textLength" operator="lessThanOrEqual" allowBlank="1" showInputMessage="1" showErrorMessage="1" error="Please restrict the Customs Entry Summary Number to 20 letters" prompt="Enter the Customs Entry Summary Number for the shipment." sqref="J16:J514" xr:uid="{00000000-0002-0000-0200-000006000000}">
      <formula1>20</formula1>
    </dataValidation>
    <dataValidation type="textLength" operator="lessThanOrEqual" allowBlank="1" showInputMessage="1" showErrorMessage="1" error="Please keep the Port of Entry name to within 200 letters." prompt="Port of entry of the shipment." sqref="I16:I514" xr:uid="{00000000-0002-0000-0200-000007000000}">
      <formula1>200</formula1>
    </dataValidation>
    <dataValidation type="date" allowBlank="1" showInputMessage="1" showErrorMessage="1" error="Please enter a date within the quarter and year you have specified in Section 1" prompt="Date when the shipment entered the United States." sqref="D16:D514" xr:uid="{00000000-0002-0000-0200-000008000000}">
      <formula1>StartDate</formula1>
      <formula2>EndDate</formula2>
    </dataValidation>
    <dataValidation type="decimal" operator="greaterThanOrEqual" allowBlank="1" showInputMessage="1" showErrorMessage="1" error="Please enter a positive number." prompt="Total quantity (kg) of chemical imported." sqref="G16:G514" xr:uid="{00000000-0002-0000-0200-000009000000}">
      <formula1>0</formula1>
    </dataValidation>
    <dataValidation type="list" allowBlank="1" showInputMessage="1" showErrorMessage="1" sqref="F15" xr:uid="{00000000-0002-0000-0200-00000A000000}">
      <formula1>Class1Chem</formula1>
    </dataValidation>
    <dataValidation type="list" allowBlank="1" showInputMessage="1" showErrorMessage="1" sqref="E15" xr:uid="{00000000-0002-0000-0200-00000B000000}">
      <formula1>#REF!</formula1>
    </dataValidation>
    <dataValidation type="list" allowBlank="1" showInputMessage="1" showErrorMessage="1" prompt="Select the name of the chemical imported. View the Reference List for a valid list of chemical names." sqref="F16:F514" xr:uid="{00000000-0002-0000-0200-00000C000000}">
      <formula1>ClassIChemicals</formula1>
    </dataValidation>
    <dataValidation type="list" allowBlank="1" showInputMessage="1" showErrorMessage="1" prompt="Select the transaction type of the material." sqref="L16:L514" xr:uid="{00000000-0002-0000-0200-00000D000000}">
      <formula1>TransactionType</formula1>
    </dataValidation>
    <dataValidation type="custom" allowBlank="1" showInputMessage="1" showErrorMessage="1" error="Please enter a 9 or 11-digit number." prompt="Enter the 9 or 11-digit importer number for the shipment." sqref="K16:K514" xr:uid="{00000000-0002-0000-0200-00000E000000}">
      <formula1>AND(ISNUMBER(VALUE(K16)),OR(LEN(K16)=9,LEN(K16)=10,LEN(K16)=11))</formula1>
    </dataValidation>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C16:C514" xr:uid="{00000000-0002-0000-0200-00000F000000}"/>
    <dataValidation type="list" allowBlank="1" showInputMessage="1" showErrorMessage="1" sqref="L15" xr:uid="{00000000-0002-0000-0200-000010000000}">
      <formula1>TransactionType</formula1>
    </dataValidation>
    <dataValidation type="date" operator="lessThanOrEqual" allowBlank="1" showInputMessage="1" showErrorMessage="1" error="Please enter a date in the past." prompt="Enter the date of the non-objection notice or acknowledgement letter for the shipment.  Complete this field only if the chemical imported is Used and the intended use is not Aircraft Halon Bottles." sqref="N16:N514" xr:uid="{00000000-0002-0000-0200-000011000000}">
      <formula1>TODAY()</formula1>
    </dataValidation>
    <dataValidation type="textLength" allowBlank="1" showInputMessage="1" showErrorMessage="1" error="Enter a 10-digit number." prompt="Enter the 10-digit commodity code of the chemical imported. View the Reference List for a list of commonly use commodity codes for class I chemicals." sqref="H16:H514" xr:uid="{00000000-0002-0000-0200-000012000000}">
      <formula1>10</formula1>
      <formula2>12</formula2>
    </dataValidation>
    <dataValidation type="list" allowBlank="1" showInputMessage="1" showErrorMessage="1" prompt="Select the country from which the shipment was imported. View the Reference List for a valid list of company names." sqref="E16:E514" xr:uid="{00000000-0002-0000-0200-000013000000}">
      <formula1>Countries</formula1>
    </dataValidation>
  </dataValidations>
  <hyperlinks>
    <hyperlink ref="C12:J12" location="'Reference List'!A1" display="If copying and pasting data into the table, please refer to the Reference List and the accompanying instructions." xr:uid="{00000000-0004-0000-0200-000000000000}"/>
  </hyperlinks>
  <pageMargins left="0.7" right="0.7" top="0.75" bottom="0.75" header="0.3" footer="0.3"/>
  <pageSetup scale="40" orientation="landscape" r:id="rId1"/>
  <rowBreaks count="3" manualBreakCount="3">
    <brk id="70" max="16383" man="1"/>
    <brk id="408" max="16383" man="1"/>
    <brk id="495" max="16383" man="1"/>
  </rowBreaks>
  <drawing r:id="rId2"/>
  <legacyDrawing r:id="rId3"/>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prompt="Select the intended use of the material. Note that the Transaction Type must be selected prior to completing this field." xr:uid="{00000000-0002-0000-0200-000014000000}">
          <x14:formula1>
            <xm:f>INDIRECT(HLOOKUP($L16,Lists!$L$3:$N$4,2,0))</xm:f>
          </x14:formula1>
          <xm:sqref>M16:M514</xm:sqref>
        </x14:dataValidation>
        <x14:dataValidation type="list" errorStyle="warning" allowBlank="1" errorTitle="U.S. EPA" error="Warning!  The form has auto calculated this value for you.  If you change the value in this cell, you may be misreporting data.  Press cancel to exit this cell without changing the data." xr:uid="{00000000-0002-0000-0200-000015000000}">
          <x14:formula1>
            <xm:f>INDIRECT(HLOOKUP($L15,Lists!$L$3:$N$4,2,0))</xm:f>
          </x14:formula1>
          <xm:sqref>M15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V54"/>
  <sheetViews>
    <sheetView showGridLines="0" topLeftCell="B1" zoomScaleNormal="100" zoomScaleSheetLayoutView="100" workbookViewId="0">
      <selection activeCell="B1" sqref="B1"/>
    </sheetView>
  </sheetViews>
  <sheetFormatPr defaultColWidth="9.1796875" defaultRowHeight="14.5" x14ac:dyDescent="0.35"/>
  <cols>
    <col min="1" max="1" width="4.26953125" style="8" hidden="1" customWidth="1"/>
    <col min="2" max="2" width="3.7265625" style="8" customWidth="1"/>
    <col min="3" max="3" width="2.7265625" style="8" customWidth="1"/>
    <col min="4" max="4" width="15.1796875" style="8" customWidth="1"/>
    <col min="5" max="5" width="47.7265625" style="8" customWidth="1"/>
    <col min="6" max="6" width="17.453125" style="8" customWidth="1"/>
    <col min="7" max="7" width="19.26953125" style="8" customWidth="1"/>
    <col min="8" max="8" width="2.7265625" style="8" customWidth="1"/>
    <col min="9" max="9" width="9.1796875" style="8"/>
    <col min="10" max="10" width="10" style="8" hidden="1" customWidth="1"/>
    <col min="11" max="11" width="12.7265625" style="8" hidden="1" customWidth="1"/>
    <col min="12" max="12" width="21.7265625" style="8" hidden="1" customWidth="1"/>
    <col min="13" max="15" width="9.1796875" style="8" hidden="1" customWidth="1"/>
    <col min="16" max="16384" width="9.1796875" style="8"/>
  </cols>
  <sheetData>
    <row r="2" spans="1:22" s="9" customFormat="1" ht="27.75" customHeight="1" x14ac:dyDescent="0.45">
      <c r="C2" s="11"/>
      <c r="D2" s="12" t="s">
        <v>1</v>
      </c>
      <c r="E2" s="13"/>
      <c r="F2" s="13"/>
      <c r="G2" s="13"/>
      <c r="H2" s="14"/>
    </row>
    <row r="3" spans="1:22" s="9" customFormat="1" ht="18.5" x14ac:dyDescent="0.45">
      <c r="C3" s="15"/>
      <c r="D3" s="16" t="s">
        <v>364</v>
      </c>
      <c r="E3" s="17"/>
      <c r="F3" s="17"/>
      <c r="G3" s="17"/>
      <c r="H3" s="18"/>
    </row>
    <row r="4" spans="1:22" x14ac:dyDescent="0.35">
      <c r="C4" s="19"/>
      <c r="D4" s="20"/>
      <c r="E4" s="20"/>
      <c r="F4" s="20"/>
      <c r="G4" s="20"/>
      <c r="H4" s="21"/>
    </row>
    <row r="5" spans="1:22" ht="15" customHeight="1" x14ac:dyDescent="0.45">
      <c r="C5" s="4"/>
      <c r="D5" s="32" t="s">
        <v>243</v>
      </c>
      <c r="E5" s="33" t="str">
        <f>IF('Section 1'!D9=0,"",'Section 1'!D9)</f>
        <v/>
      </c>
      <c r="F5" s="20"/>
      <c r="G5" s="20"/>
      <c r="H5" s="18"/>
      <c r="I5" s="9"/>
      <c r="J5" s="9"/>
      <c r="K5" s="9"/>
      <c r="L5" s="9"/>
      <c r="M5" s="9"/>
      <c r="N5" s="9"/>
    </row>
    <row r="6" spans="1:22" x14ac:dyDescent="0.35">
      <c r="C6" s="4"/>
      <c r="D6" s="32" t="s">
        <v>244</v>
      </c>
      <c r="E6" s="33" t="str">
        <f>IF(OR('Section 1'!D11=0,'Section 1'!D12=0),"","Quarter "&amp;'Section 1'!D12&amp;", "&amp;'Section 1'!D11)</f>
        <v/>
      </c>
      <c r="F6" s="20"/>
      <c r="G6" s="20"/>
      <c r="H6" s="21"/>
    </row>
    <row r="7" spans="1:22" ht="17.25" customHeight="1" x14ac:dyDescent="0.45">
      <c r="C7" s="19"/>
      <c r="D7" s="20"/>
      <c r="E7" s="20"/>
      <c r="F7" s="20"/>
      <c r="G7" s="20"/>
      <c r="H7" s="18"/>
      <c r="I7" s="9"/>
      <c r="J7" s="9"/>
      <c r="K7" s="9"/>
      <c r="L7" s="9"/>
      <c r="M7" s="9"/>
      <c r="N7" s="9"/>
    </row>
    <row r="8" spans="1:22" ht="18" customHeight="1" x14ac:dyDescent="0.35">
      <c r="C8" s="19"/>
      <c r="D8" s="22" t="s">
        <v>374</v>
      </c>
      <c r="E8" s="20"/>
      <c r="F8" s="20"/>
      <c r="G8" s="20"/>
      <c r="H8" s="21"/>
    </row>
    <row r="9" spans="1:22" ht="33" customHeight="1" x14ac:dyDescent="0.35">
      <c r="C9" s="19"/>
      <c r="D9" s="225" t="s">
        <v>375</v>
      </c>
      <c r="E9" s="225"/>
      <c r="F9" s="225"/>
      <c r="G9" s="225"/>
      <c r="H9" s="21"/>
      <c r="M9" s="25"/>
    </row>
    <row r="10" spans="1:22" ht="65.25" customHeight="1" x14ac:dyDescent="0.35">
      <c r="C10" s="19"/>
      <c r="D10" s="225" t="s">
        <v>470</v>
      </c>
      <c r="E10" s="225"/>
      <c r="F10" s="225"/>
      <c r="G10" s="225"/>
      <c r="H10" s="21"/>
      <c r="M10" s="25"/>
    </row>
    <row r="11" spans="1:22" ht="17.25" customHeight="1" x14ac:dyDescent="0.35">
      <c r="C11" s="19"/>
      <c r="D11" s="229" t="s">
        <v>385</v>
      </c>
      <c r="E11" s="229"/>
      <c r="F11" s="229"/>
      <c r="G11" s="229"/>
      <c r="H11" s="21"/>
      <c r="L11" s="25"/>
    </row>
    <row r="12" spans="1:22" ht="31.15" customHeight="1" x14ac:dyDescent="0.35">
      <c r="C12" s="19"/>
      <c r="D12" s="228" t="s">
        <v>399</v>
      </c>
      <c r="E12" s="228"/>
      <c r="F12" s="228"/>
      <c r="G12" s="228"/>
      <c r="H12" s="92"/>
      <c r="I12" s="26"/>
      <c r="J12" s="26"/>
      <c r="K12" s="26"/>
      <c r="L12" s="26"/>
      <c r="M12" s="26"/>
      <c r="N12" s="44"/>
      <c r="O12" s="44"/>
      <c r="P12" s="44"/>
    </row>
    <row r="13" spans="1:22" x14ac:dyDescent="0.35">
      <c r="C13" s="19"/>
      <c r="D13" s="51" t="s">
        <v>4</v>
      </c>
      <c r="E13" s="173" t="s">
        <v>7</v>
      </c>
      <c r="F13" s="173" t="s">
        <v>8</v>
      </c>
      <c r="G13" s="173" t="s">
        <v>9</v>
      </c>
      <c r="H13" s="21"/>
    </row>
    <row r="14" spans="1:22" s="25" customFormat="1" x14ac:dyDescent="0.35">
      <c r="C14" s="27"/>
      <c r="D14" s="151" t="s">
        <v>5</v>
      </c>
      <c r="E14" s="151" t="s">
        <v>10</v>
      </c>
      <c r="F14" s="151" t="s">
        <v>6</v>
      </c>
      <c r="G14" s="151" t="s">
        <v>5</v>
      </c>
      <c r="H14" s="21"/>
      <c r="J14" s="49"/>
      <c r="K14" s="49"/>
      <c r="L14" s="49"/>
      <c r="M14" s="49"/>
      <c r="N14" s="49"/>
      <c r="O14" s="49"/>
      <c r="P14" s="49"/>
      <c r="Q14" s="49"/>
      <c r="R14" s="49"/>
      <c r="S14" s="49"/>
      <c r="T14" s="49"/>
      <c r="U14" s="49"/>
      <c r="V14" s="49"/>
    </row>
    <row r="15" spans="1:22" s="29" customFormat="1" x14ac:dyDescent="0.35">
      <c r="C15" s="30"/>
      <c r="D15" s="154" t="s">
        <v>334</v>
      </c>
      <c r="E15" s="163" t="s">
        <v>11</v>
      </c>
      <c r="F15" s="163">
        <v>200</v>
      </c>
      <c r="G15" s="163" t="s">
        <v>335</v>
      </c>
      <c r="H15" s="21"/>
      <c r="J15" s="48" t="s">
        <v>323</v>
      </c>
      <c r="K15" s="48" t="s">
        <v>317</v>
      </c>
      <c r="L15" s="48" t="s">
        <v>372</v>
      </c>
      <c r="M15" s="48" t="s">
        <v>318</v>
      </c>
      <c r="N15" s="48" t="s">
        <v>320</v>
      </c>
      <c r="O15" s="47" t="s">
        <v>398</v>
      </c>
      <c r="P15" s="47"/>
      <c r="Q15" s="47"/>
      <c r="R15" s="47"/>
      <c r="S15" s="47"/>
      <c r="T15" s="47"/>
      <c r="U15" s="47"/>
      <c r="V15" s="47"/>
    </row>
    <row r="16" spans="1:22" s="26" customFormat="1" x14ac:dyDescent="0.35">
      <c r="A16" s="81" t="str">
        <f>IF(D16=0,"",1)</f>
        <v/>
      </c>
      <c r="C16" s="28"/>
      <c r="D16" s="184"/>
      <c r="E16" s="185"/>
      <c r="F16" s="31"/>
      <c r="G16" s="185"/>
      <c r="H16" s="21"/>
      <c r="J16" s="48" t="str">
        <f>IF(A16="","N","Y")</f>
        <v>N</v>
      </c>
      <c r="K16" s="48">
        <f>IF(G16=Lists!$J$3,IF(COUNTIFS('Section 2'!$F$16:$F$514,D16,'Section 2'!$M$16:$M$514,Lists!$L$5)&gt;0,0,1),IF(G16=Lists!$J$4,IF(COUNTIFS('Section 2'!$F$16:$F$514,D16,'Section 2'!$M$16:$M$514,Lists!$L$6)&gt;0,0,1),0))</f>
        <v>0</v>
      </c>
      <c r="L16" s="48">
        <f>IF(G16=Lists!$J$5,IF(COUNTIFS('Section 2'!$F$16:$F$514,D16,'Section 2'!$M$16:$M$514,Lists!$L$8)&gt;0,0,1),IF(G16=Lists!$J$6,IF(COUNTIFS('Section 2'!$F$16:$F$514,D16,'Section 2'!$M$16:$M$514,Lists!$L$10)&gt;0,0,1),0))</f>
        <v>0</v>
      </c>
      <c r="M16" s="50">
        <f>IF(D16=0,0,IF(OR(E16=0,F16=0,G16=0),1,0))</f>
        <v>0</v>
      </c>
      <c r="N16" s="48">
        <f t="shared" ref="N16:N25" si="0">IF(D16=0,0,IF(COUNTIF(ClassIChemicals,D16)&gt;0,0,1))</f>
        <v>0</v>
      </c>
      <c r="O16" s="44">
        <f t="shared" ref="O16:O25" si="1">IF(G16=0,0,IF(COUNTIF(ClassIPurpose,G16)&gt;0,0,1))</f>
        <v>0</v>
      </c>
      <c r="P16" s="44"/>
      <c r="Q16" s="44"/>
      <c r="R16" s="44"/>
      <c r="S16" s="44"/>
      <c r="T16" s="44"/>
      <c r="U16" s="44"/>
      <c r="V16" s="44"/>
    </row>
    <row r="17" spans="1:22" s="26" customFormat="1" x14ac:dyDescent="0.35">
      <c r="A17" s="82" t="str">
        <f>IF(D17=0,"",MAX($A$16:A16)+1)</f>
        <v/>
      </c>
      <c r="C17" s="28"/>
      <c r="D17" s="184"/>
      <c r="E17" s="185"/>
      <c r="F17" s="31"/>
      <c r="G17" s="185"/>
      <c r="H17" s="21"/>
      <c r="J17" s="48" t="str">
        <f t="shared" ref="J17:J25" si="2">IF(A17="","N","Y")</f>
        <v>N</v>
      </c>
      <c r="K17" s="48">
        <f>IF(G17=Lists!$J$3,IF(COUNTIFS('Section 2'!$F$16:$F$514,D17,'Section 2'!$M$16:$M$514,Lists!$L$5)&gt;0,0,1),IF(G17=Lists!$J$4,IF(COUNTIFS('Section 2'!$F$16:$F$514,D17,'Section 2'!$M$16:$M$514,Lists!$L$6)&gt;0,0,1),0))</f>
        <v>0</v>
      </c>
      <c r="L17" s="48">
        <f>IF(G17=Lists!$J$5,IF(COUNTIFS('Section 2'!$F$16:$F$514,D17,'Section 2'!$M$16:$M$514,Lists!$L$8)&gt;0,0,1),IF(G17=Lists!$J$6,IF(COUNTIFS('Section 2'!$F$16:$F$514,D17,'Section 2'!$M$16:$M$514,Lists!$L$10)&gt;0,0,1),0))</f>
        <v>0</v>
      </c>
      <c r="M17" s="50">
        <f t="shared" ref="M17:M25" si="3">IF(D17=0,0,IF(OR(E17=0,F17=0,G17=0),1,0))</f>
        <v>0</v>
      </c>
      <c r="N17" s="48">
        <f t="shared" si="0"/>
        <v>0</v>
      </c>
      <c r="O17" s="44">
        <f t="shared" si="1"/>
        <v>0</v>
      </c>
      <c r="P17" s="44"/>
      <c r="Q17" s="44"/>
      <c r="R17" s="44"/>
      <c r="S17" s="44"/>
      <c r="T17" s="44"/>
      <c r="U17" s="44"/>
      <c r="V17" s="44"/>
    </row>
    <row r="18" spans="1:22" s="26" customFormat="1" x14ac:dyDescent="0.35">
      <c r="A18" s="82" t="str">
        <f>IF(D18=0,"",MAX($A$16:A17)+1)</f>
        <v/>
      </c>
      <c r="C18" s="28"/>
      <c r="D18" s="184"/>
      <c r="E18" s="185"/>
      <c r="F18" s="31"/>
      <c r="G18" s="185"/>
      <c r="H18" s="21"/>
      <c r="J18" s="48" t="str">
        <f t="shared" si="2"/>
        <v>N</v>
      </c>
      <c r="K18" s="48">
        <f>IF(G18=Lists!$J$3,IF(COUNTIFS('Section 2'!$F$16:$F$514,D18,'Section 2'!$M$16:$M$514,Lists!$L$5)&gt;0,0,1),IF(G18=Lists!$J$4,IF(COUNTIFS('Section 2'!$F$16:$F$514,D18,'Section 2'!$M$16:$M$514,Lists!$L$6)&gt;0,0,1),0))</f>
        <v>0</v>
      </c>
      <c r="L18" s="48">
        <f>IF(G18=Lists!$J$5,IF(COUNTIFS('Section 2'!$F$16:$F$514,D18,'Section 2'!$M$16:$M$514,Lists!$L$8)&gt;0,0,1),IF(G18=Lists!$J$6,IF(COUNTIFS('Section 2'!$F$16:$F$514,D18,'Section 2'!$M$16:$M$514,Lists!$L$10)&gt;0,0,1),0))</f>
        <v>0</v>
      </c>
      <c r="M18" s="50">
        <f t="shared" si="3"/>
        <v>0</v>
      </c>
      <c r="N18" s="48">
        <f t="shared" si="0"/>
        <v>0</v>
      </c>
      <c r="O18" s="44">
        <f t="shared" si="1"/>
        <v>0</v>
      </c>
      <c r="P18" s="44"/>
      <c r="Q18" s="44"/>
      <c r="R18" s="44"/>
      <c r="S18" s="44"/>
      <c r="T18" s="44"/>
      <c r="U18" s="44"/>
      <c r="V18" s="44"/>
    </row>
    <row r="19" spans="1:22" s="26" customFormat="1" x14ac:dyDescent="0.35">
      <c r="A19" s="82" t="str">
        <f>IF(D19=0,"",MAX($A$16:A18)+1)</f>
        <v/>
      </c>
      <c r="C19" s="28"/>
      <c r="D19" s="184"/>
      <c r="E19" s="185"/>
      <c r="F19" s="31"/>
      <c r="G19" s="185"/>
      <c r="H19" s="21"/>
      <c r="J19" s="48" t="str">
        <f t="shared" si="2"/>
        <v>N</v>
      </c>
      <c r="K19" s="48">
        <f>IF(G19=Lists!$J$3,IF(COUNTIFS('Section 2'!$F$16:$F$514,D19,'Section 2'!$M$16:$M$514,Lists!$L$5)&gt;0,0,1),IF(G19=Lists!$J$4,IF(COUNTIFS('Section 2'!$F$16:$F$514,D19,'Section 2'!$M$16:$M$514,Lists!$L$6)&gt;0,0,1),0))</f>
        <v>0</v>
      </c>
      <c r="L19" s="48">
        <f>IF(G19=Lists!$J$5,IF(COUNTIFS('Section 2'!$F$16:$F$514,D19,'Section 2'!$M$16:$M$514,Lists!$L$8)&gt;0,0,1),IF(G19=Lists!$J$6,IF(COUNTIFS('Section 2'!$F$16:$F$514,D19,'Section 2'!$M$16:$M$514,Lists!$L$10)&gt;0,0,1),0))</f>
        <v>0</v>
      </c>
      <c r="M19" s="50">
        <f t="shared" si="3"/>
        <v>0</v>
      </c>
      <c r="N19" s="48">
        <f t="shared" si="0"/>
        <v>0</v>
      </c>
      <c r="O19" s="44">
        <f t="shared" si="1"/>
        <v>0</v>
      </c>
      <c r="P19" s="44"/>
      <c r="Q19" s="44"/>
      <c r="R19" s="44"/>
      <c r="S19" s="44"/>
      <c r="T19" s="44"/>
      <c r="U19" s="44"/>
      <c r="V19" s="44"/>
    </row>
    <row r="20" spans="1:22" s="26" customFormat="1" x14ac:dyDescent="0.35">
      <c r="A20" s="82" t="str">
        <f>IF(D20=0,"",MAX($A$16:A19)+1)</f>
        <v/>
      </c>
      <c r="C20" s="28"/>
      <c r="D20" s="184"/>
      <c r="E20" s="185"/>
      <c r="F20" s="31"/>
      <c r="G20" s="185"/>
      <c r="H20" s="21"/>
      <c r="J20" s="48" t="str">
        <f t="shared" si="2"/>
        <v>N</v>
      </c>
      <c r="K20" s="48">
        <f>IF(G20=Lists!$J$3,IF(COUNTIFS('Section 2'!$F$16:$F$514,D20,'Section 2'!$M$16:$M$514,Lists!$L$5)&gt;0,0,1),IF(G20=Lists!$J$4,IF(COUNTIFS('Section 2'!$F$16:$F$514,D20,'Section 2'!$M$16:$M$514,Lists!$L$6)&gt;0,0,1),0))</f>
        <v>0</v>
      </c>
      <c r="L20" s="48">
        <f>IF(G20=Lists!$J$5,IF(COUNTIFS('Section 2'!$F$16:$F$514,D20,'Section 2'!$M$16:$M$514,Lists!$L$8)&gt;0,0,1),IF(G20=Lists!$J$6,IF(COUNTIFS('Section 2'!$F$16:$F$514,D20,'Section 2'!$M$16:$M$514,Lists!$L$10)&gt;0,0,1),0))</f>
        <v>0</v>
      </c>
      <c r="M20" s="50">
        <f t="shared" si="3"/>
        <v>0</v>
      </c>
      <c r="N20" s="48">
        <f t="shared" si="0"/>
        <v>0</v>
      </c>
      <c r="O20" s="44">
        <f t="shared" si="1"/>
        <v>0</v>
      </c>
      <c r="P20" s="44"/>
      <c r="Q20" s="44"/>
      <c r="R20" s="44"/>
      <c r="S20" s="44"/>
      <c r="T20" s="44"/>
      <c r="U20" s="44"/>
      <c r="V20" s="44"/>
    </row>
    <row r="21" spans="1:22" s="26" customFormat="1" x14ac:dyDescent="0.35">
      <c r="A21" s="82" t="str">
        <f>IF(D21=0,"",MAX($A$16:A20)+1)</f>
        <v/>
      </c>
      <c r="C21" s="28"/>
      <c r="D21" s="184"/>
      <c r="E21" s="185"/>
      <c r="F21" s="31"/>
      <c r="G21" s="185"/>
      <c r="H21" s="21"/>
      <c r="J21" s="48" t="str">
        <f t="shared" si="2"/>
        <v>N</v>
      </c>
      <c r="K21" s="48">
        <f>IF(G21=Lists!$J$3,IF(COUNTIFS('Section 2'!$F$16:$F$514,D21,'Section 2'!$M$16:$M$514,Lists!$L$5)&gt;0,0,1),IF(G21=Lists!$J$4,IF(COUNTIFS('Section 2'!$F$16:$F$514,D21,'Section 2'!$M$16:$M$514,Lists!$L$6)&gt;0,0,1),0))</f>
        <v>0</v>
      </c>
      <c r="L21" s="48">
        <f>IF(G21=Lists!$J$5,IF(COUNTIFS('Section 2'!$F$16:$F$514,D21,'Section 2'!$M$16:$M$514,Lists!$L$8)&gt;0,0,1),IF(G21=Lists!$J$6,IF(COUNTIFS('Section 2'!$F$16:$F$514,D21,'Section 2'!$M$16:$M$514,Lists!$L$10)&gt;0,0,1),0))</f>
        <v>0</v>
      </c>
      <c r="M21" s="50">
        <f t="shared" si="3"/>
        <v>0</v>
      </c>
      <c r="N21" s="48">
        <f t="shared" si="0"/>
        <v>0</v>
      </c>
      <c r="O21" s="44">
        <f t="shared" si="1"/>
        <v>0</v>
      </c>
      <c r="P21" s="44"/>
      <c r="Q21" s="44"/>
      <c r="R21" s="44"/>
      <c r="S21" s="44"/>
      <c r="T21" s="44"/>
      <c r="U21" s="44"/>
      <c r="V21" s="44"/>
    </row>
    <row r="22" spans="1:22" s="26" customFormat="1" x14ac:dyDescent="0.35">
      <c r="A22" s="82" t="str">
        <f>IF(D22=0,"",MAX($A$16:A21)+1)</f>
        <v/>
      </c>
      <c r="C22" s="28"/>
      <c r="D22" s="184"/>
      <c r="E22" s="185"/>
      <c r="F22" s="31"/>
      <c r="G22" s="185"/>
      <c r="H22" s="21"/>
      <c r="J22" s="48" t="str">
        <f t="shared" si="2"/>
        <v>N</v>
      </c>
      <c r="K22" s="48">
        <f>IF(G22=Lists!$J$3,IF(COUNTIFS('Section 2'!$F$16:$F$514,D22,'Section 2'!$M$16:$M$514,Lists!$L$5)&gt;0,0,1),IF(G22=Lists!$J$4,IF(COUNTIFS('Section 2'!$F$16:$F$514,D22,'Section 2'!$M$16:$M$514,Lists!$L$6)&gt;0,0,1),0))</f>
        <v>0</v>
      </c>
      <c r="L22" s="48">
        <f>IF(G22=Lists!$J$5,IF(COUNTIFS('Section 2'!$F$16:$F$514,D22,'Section 2'!$M$16:$M$514,Lists!$L$8)&gt;0,0,1),IF(G22=Lists!$J$6,IF(COUNTIFS('Section 2'!$F$16:$F$514,D22,'Section 2'!$M$16:$M$514,Lists!$L$10)&gt;0,0,1),0))</f>
        <v>0</v>
      </c>
      <c r="M22" s="50">
        <f t="shared" si="3"/>
        <v>0</v>
      </c>
      <c r="N22" s="48">
        <f t="shared" si="0"/>
        <v>0</v>
      </c>
      <c r="O22" s="44">
        <f t="shared" si="1"/>
        <v>0</v>
      </c>
      <c r="P22" s="44"/>
      <c r="Q22" s="44"/>
      <c r="R22" s="44"/>
      <c r="S22" s="44"/>
      <c r="T22" s="44"/>
      <c r="U22" s="44"/>
      <c r="V22" s="44"/>
    </row>
    <row r="23" spans="1:22" s="26" customFormat="1" x14ac:dyDescent="0.35">
      <c r="A23" s="82" t="str">
        <f>IF(D23=0,"",MAX($A$16:A22)+1)</f>
        <v/>
      </c>
      <c r="C23" s="28"/>
      <c r="D23" s="184"/>
      <c r="E23" s="185"/>
      <c r="F23" s="31"/>
      <c r="G23" s="185"/>
      <c r="H23" s="21"/>
      <c r="J23" s="48" t="str">
        <f t="shared" si="2"/>
        <v>N</v>
      </c>
      <c r="K23" s="48">
        <f>IF(G23=Lists!$J$3,IF(COUNTIFS('Section 2'!$F$16:$F$514,D23,'Section 2'!$M$16:$M$514,Lists!$L$5)&gt;0,0,1),IF(G23=Lists!$J$4,IF(COUNTIFS('Section 2'!$F$16:$F$514,D23,'Section 2'!$M$16:$M$514,Lists!$L$6)&gt;0,0,1),0))</f>
        <v>0</v>
      </c>
      <c r="L23" s="48">
        <f>IF(G23=Lists!$J$5,IF(COUNTIFS('Section 2'!$F$16:$F$514,D23,'Section 2'!$M$16:$M$514,Lists!$L$8)&gt;0,0,1),IF(G23=Lists!$J$6,IF(COUNTIFS('Section 2'!$F$16:$F$514,D23,'Section 2'!$M$16:$M$514,Lists!$L$10)&gt;0,0,1),0))</f>
        <v>0</v>
      </c>
      <c r="M23" s="50">
        <f t="shared" si="3"/>
        <v>0</v>
      </c>
      <c r="N23" s="48">
        <f t="shared" si="0"/>
        <v>0</v>
      </c>
      <c r="O23" s="44">
        <f t="shared" si="1"/>
        <v>0</v>
      </c>
      <c r="P23" s="44"/>
      <c r="Q23" s="44"/>
      <c r="R23" s="44"/>
      <c r="S23" s="44"/>
      <c r="T23" s="44"/>
      <c r="U23" s="44"/>
      <c r="V23" s="44"/>
    </row>
    <row r="24" spans="1:22" s="26" customFormat="1" x14ac:dyDescent="0.35">
      <c r="A24" s="82" t="str">
        <f>IF(D24=0,"",MAX($A$16:A23)+1)</f>
        <v/>
      </c>
      <c r="C24" s="28"/>
      <c r="D24" s="184"/>
      <c r="E24" s="185"/>
      <c r="F24" s="31"/>
      <c r="G24" s="185"/>
      <c r="H24" s="21"/>
      <c r="J24" s="48" t="str">
        <f t="shared" si="2"/>
        <v>N</v>
      </c>
      <c r="K24" s="48">
        <f>IF(G24=Lists!$J$3,IF(COUNTIFS('Section 2'!$F$16:$F$514,D24,'Section 2'!$M$16:$M$514,Lists!$L$5)&gt;0,0,1),IF(G24=Lists!$J$4,IF(COUNTIFS('Section 2'!$F$16:$F$514,D24,'Section 2'!$M$16:$M$514,Lists!$L$6)&gt;0,0,1),0))</f>
        <v>0</v>
      </c>
      <c r="L24" s="48">
        <f>IF(G24=Lists!$J$5,IF(COUNTIFS('Section 2'!$F$16:$F$514,D24,'Section 2'!$M$16:$M$514,Lists!$L$8)&gt;0,0,1),IF(G24=Lists!$J$6,IF(COUNTIFS('Section 2'!$F$16:$F$514,D24,'Section 2'!$M$16:$M$514,Lists!$L$10)&gt;0,0,1),0))</f>
        <v>0</v>
      </c>
      <c r="M24" s="50">
        <f t="shared" si="3"/>
        <v>0</v>
      </c>
      <c r="N24" s="48">
        <f t="shared" si="0"/>
        <v>0</v>
      </c>
      <c r="O24" s="44">
        <f t="shared" si="1"/>
        <v>0</v>
      </c>
      <c r="P24" s="44"/>
      <c r="Q24" s="44"/>
      <c r="R24" s="44"/>
      <c r="S24" s="44"/>
      <c r="T24" s="44"/>
      <c r="U24" s="44"/>
      <c r="V24" s="44"/>
    </row>
    <row r="25" spans="1:22" s="26" customFormat="1" x14ac:dyDescent="0.35">
      <c r="A25" s="83" t="str">
        <f>IF(D25=0,"",MAX($A$16:A24)+1)</f>
        <v/>
      </c>
      <c r="C25" s="28"/>
      <c r="D25" s="184"/>
      <c r="E25" s="185"/>
      <c r="F25" s="31"/>
      <c r="G25" s="185"/>
      <c r="H25" s="21"/>
      <c r="J25" s="48" t="str">
        <f t="shared" si="2"/>
        <v>N</v>
      </c>
      <c r="K25" s="48">
        <f>IF(G25=Lists!$J$3,IF(COUNTIFS('Section 2'!$F$16:$F$514,D25,'Section 2'!$M$16:$M$514,Lists!$L$5)&gt;0,0,1),IF(G25=Lists!$J$4,IF(COUNTIFS('Section 2'!$F$16:$F$514,D25,'Section 2'!$M$16:$M$514,Lists!$L$6)&gt;0,0,1),0))</f>
        <v>0</v>
      </c>
      <c r="L25" s="48">
        <f>IF(G25=Lists!$J$5,IF(COUNTIFS('Section 2'!$F$16:$F$514,D25,'Section 2'!$M$16:$M$514,Lists!$L$8)&gt;0,0,1),IF(G25=Lists!$J$6,IF(COUNTIFS('Section 2'!$F$16:$F$514,D25,'Section 2'!$M$16:$M$514,Lists!$L$10)&gt;0,0,1),0))</f>
        <v>0</v>
      </c>
      <c r="M25" s="50">
        <f t="shared" si="3"/>
        <v>0</v>
      </c>
      <c r="N25" s="48">
        <f t="shared" si="0"/>
        <v>0</v>
      </c>
      <c r="O25" s="44">
        <f t="shared" si="1"/>
        <v>0</v>
      </c>
      <c r="P25" s="44"/>
      <c r="Q25" s="44"/>
      <c r="R25" s="44"/>
      <c r="S25" s="44"/>
      <c r="T25" s="44"/>
      <c r="U25" s="44"/>
      <c r="V25" s="44"/>
    </row>
    <row r="26" spans="1:22" s="26" customFormat="1" hidden="1" x14ac:dyDescent="0.35">
      <c r="A26" s="94"/>
      <c r="C26" s="28"/>
      <c r="D26" s="96"/>
      <c r="E26" s="95"/>
      <c r="F26" s="95"/>
      <c r="G26" s="95"/>
      <c r="H26" s="21"/>
      <c r="J26" s="48"/>
      <c r="K26" s="48"/>
      <c r="L26" s="48"/>
      <c r="M26" s="50"/>
      <c r="N26" s="48"/>
      <c r="O26" s="44"/>
      <c r="P26" s="44"/>
      <c r="Q26" s="44"/>
      <c r="R26" s="44"/>
      <c r="S26" s="44"/>
      <c r="T26" s="44"/>
      <c r="U26" s="44"/>
      <c r="V26" s="44"/>
    </row>
    <row r="27" spans="1:22" s="26" customFormat="1" hidden="1" x14ac:dyDescent="0.35">
      <c r="A27" s="94"/>
      <c r="C27" s="28"/>
      <c r="D27" s="96">
        <v>0</v>
      </c>
      <c r="E27" s="95"/>
      <c r="F27" s="95"/>
      <c r="G27" s="95"/>
      <c r="H27" s="21"/>
      <c r="J27" s="48"/>
      <c r="K27" s="48"/>
      <c r="L27" s="48"/>
      <c r="M27" s="50"/>
      <c r="N27" s="48"/>
      <c r="O27" s="44"/>
      <c r="P27" s="44"/>
      <c r="Q27" s="44"/>
      <c r="R27" s="44"/>
      <c r="S27" s="44"/>
      <c r="T27" s="44"/>
      <c r="U27" s="44"/>
      <c r="V27" s="44"/>
    </row>
    <row r="28" spans="1:22" ht="15" customHeight="1" x14ac:dyDescent="0.35">
      <c r="C28" s="23"/>
      <c r="D28" s="149" t="s">
        <v>429</v>
      </c>
      <c r="E28" s="149"/>
      <c r="F28" s="149"/>
      <c r="G28" s="149" t="s">
        <v>429</v>
      </c>
      <c r="H28" s="24"/>
      <c r="J28" s="44"/>
      <c r="K28" s="44"/>
      <c r="L28" s="44"/>
      <c r="M28" s="44"/>
      <c r="N28" s="44"/>
      <c r="O28" s="44"/>
      <c r="P28" s="44"/>
      <c r="Q28" s="44"/>
      <c r="R28" s="44"/>
      <c r="S28" s="44"/>
      <c r="T28" s="44"/>
      <c r="U28" s="44"/>
      <c r="V28" s="44"/>
    </row>
    <row r="29" spans="1:22" x14ac:dyDescent="0.35">
      <c r="C29" s="144"/>
      <c r="D29" s="145" t="str">
        <f>Lists!D3</f>
        <v>CBM</v>
      </c>
      <c r="E29" s="146"/>
      <c r="F29" s="144"/>
      <c r="G29" s="144" t="str">
        <f>Lists!J3</f>
        <v>Global Lab</v>
      </c>
      <c r="H29" s="10"/>
    </row>
    <row r="30" spans="1:22" x14ac:dyDescent="0.35">
      <c r="C30" s="144"/>
      <c r="D30" s="145" t="str">
        <f>Lists!D4</f>
        <v>CCL4</v>
      </c>
      <c r="E30" s="145"/>
      <c r="F30" s="144"/>
      <c r="G30" s="144" t="str">
        <f>Lists!J4</f>
        <v>Other EU</v>
      </c>
      <c r="H30" s="10"/>
    </row>
    <row r="31" spans="1:22" x14ac:dyDescent="0.35">
      <c r="C31" s="144"/>
      <c r="D31" s="145" t="str">
        <f>Lists!D5</f>
        <v>CFC-11</v>
      </c>
      <c r="E31" s="145"/>
      <c r="F31" s="144"/>
      <c r="G31" s="144" t="str">
        <f>Lists!J5</f>
        <v>Transformation</v>
      </c>
      <c r="H31" s="10"/>
    </row>
    <row r="32" spans="1:22" x14ac:dyDescent="0.35">
      <c r="C32" s="144"/>
      <c r="D32" s="145" t="str">
        <f>Lists!D6</f>
        <v>CFC-12</v>
      </c>
      <c r="E32" s="145"/>
      <c r="F32" s="144"/>
      <c r="G32" s="144" t="str">
        <f>Lists!J6</f>
        <v>Destruction</v>
      </c>
      <c r="H32" s="10"/>
    </row>
    <row r="33" spans="3:8" x14ac:dyDescent="0.35">
      <c r="C33" s="144"/>
      <c r="D33" s="145" t="str">
        <f>Lists!D7</f>
        <v>CFC-13</v>
      </c>
      <c r="E33" s="145"/>
      <c r="F33" s="144"/>
      <c r="G33" s="144"/>
      <c r="H33" s="10"/>
    </row>
    <row r="34" spans="3:8" x14ac:dyDescent="0.35">
      <c r="C34" s="144"/>
      <c r="D34" s="145" t="str">
        <f>Lists!D8</f>
        <v>CFC-111</v>
      </c>
      <c r="E34" s="147"/>
      <c r="F34" s="144"/>
      <c r="G34" s="144"/>
      <c r="H34" s="10"/>
    </row>
    <row r="35" spans="3:8" x14ac:dyDescent="0.35">
      <c r="C35" s="144"/>
      <c r="D35" s="145" t="str">
        <f>Lists!D9</f>
        <v>CFC-112</v>
      </c>
      <c r="E35" s="147"/>
      <c r="F35" s="144"/>
      <c r="G35" s="144"/>
      <c r="H35" s="10"/>
    </row>
    <row r="36" spans="3:8" ht="14.25" customHeight="1" x14ac:dyDescent="0.35">
      <c r="C36" s="144"/>
      <c r="D36" s="145" t="str">
        <f>Lists!D10</f>
        <v>CFC-113</v>
      </c>
      <c r="E36" s="144"/>
      <c r="F36" s="144"/>
      <c r="G36" s="144"/>
      <c r="H36" s="10"/>
    </row>
    <row r="37" spans="3:8" x14ac:dyDescent="0.35">
      <c r="C37" s="148"/>
      <c r="D37" s="145" t="str">
        <f>Lists!D11</f>
        <v>CFC-114</v>
      </c>
      <c r="E37" s="148"/>
      <c r="F37" s="148"/>
      <c r="G37" s="148"/>
    </row>
    <row r="38" spans="3:8" x14ac:dyDescent="0.35">
      <c r="C38" s="148"/>
      <c r="D38" s="145" t="str">
        <f>Lists!D12</f>
        <v>CFC-115</v>
      </c>
      <c r="E38" s="148"/>
      <c r="F38" s="148"/>
      <c r="G38" s="148"/>
    </row>
    <row r="39" spans="3:8" x14ac:dyDescent="0.35">
      <c r="C39" s="148"/>
      <c r="D39" s="145" t="str">
        <f>Lists!D13</f>
        <v>CFC-211</v>
      </c>
      <c r="E39" s="148"/>
      <c r="F39" s="148"/>
      <c r="G39" s="148"/>
    </row>
    <row r="40" spans="3:8" x14ac:dyDescent="0.35">
      <c r="C40" s="148"/>
      <c r="D40" s="145" t="str">
        <f>Lists!D14</f>
        <v>CFC-212</v>
      </c>
      <c r="E40" s="148"/>
      <c r="F40" s="148"/>
      <c r="G40" s="148"/>
    </row>
    <row r="41" spans="3:8" x14ac:dyDescent="0.35">
      <c r="C41" s="148"/>
      <c r="D41" s="145" t="str">
        <f>Lists!D15</f>
        <v>CFC-213</v>
      </c>
      <c r="E41" s="148"/>
      <c r="F41" s="148"/>
      <c r="G41" s="148"/>
    </row>
    <row r="42" spans="3:8" x14ac:dyDescent="0.35">
      <c r="C42" s="148"/>
      <c r="D42" s="145" t="str">
        <f>Lists!D16</f>
        <v>CFC-214</v>
      </c>
      <c r="E42" s="148"/>
      <c r="F42" s="148"/>
      <c r="G42" s="148"/>
    </row>
    <row r="43" spans="3:8" x14ac:dyDescent="0.35">
      <c r="C43" s="148"/>
      <c r="D43" s="145" t="str">
        <f>Lists!D17</f>
        <v>CFC-215</v>
      </c>
      <c r="E43" s="148"/>
      <c r="F43" s="148"/>
      <c r="G43" s="148"/>
    </row>
    <row r="44" spans="3:8" x14ac:dyDescent="0.35">
      <c r="C44" s="148"/>
      <c r="D44" s="145" t="str">
        <f>Lists!D18</f>
        <v>CFC-216</v>
      </c>
      <c r="E44" s="148"/>
      <c r="F44" s="148"/>
      <c r="G44" s="148"/>
    </row>
    <row r="45" spans="3:8" x14ac:dyDescent="0.35">
      <c r="C45" s="148"/>
      <c r="D45" s="145" t="str">
        <f>Lists!D19</f>
        <v>CFC-217</v>
      </c>
      <c r="E45" s="148"/>
      <c r="F45" s="148"/>
      <c r="G45" s="148"/>
    </row>
    <row r="46" spans="3:8" x14ac:dyDescent="0.35">
      <c r="C46" s="148"/>
      <c r="D46" s="145" t="str">
        <f>Lists!D20</f>
        <v>CH3CCL3</v>
      </c>
      <c r="E46" s="148"/>
      <c r="F46" s="148"/>
      <c r="G46" s="148"/>
    </row>
    <row r="47" spans="3:8" x14ac:dyDescent="0.35">
      <c r="C47" s="148"/>
      <c r="D47" s="145" t="str">
        <f>Lists!D21</f>
        <v>Halon 1202</v>
      </c>
      <c r="E47" s="148"/>
      <c r="F47" s="148"/>
      <c r="G47" s="148"/>
    </row>
    <row r="48" spans="3:8" x14ac:dyDescent="0.35">
      <c r="C48" s="148"/>
      <c r="D48" s="145" t="str">
        <f>Lists!D22</f>
        <v>Halon 1211</v>
      </c>
      <c r="E48" s="148"/>
      <c r="F48" s="148"/>
      <c r="G48" s="148"/>
    </row>
    <row r="49" spans="3:7" x14ac:dyDescent="0.35">
      <c r="C49" s="148"/>
      <c r="D49" s="145" t="str">
        <f>Lists!D23</f>
        <v>Halon 1301</v>
      </c>
      <c r="E49" s="148"/>
      <c r="F49" s="148"/>
      <c r="G49" s="148"/>
    </row>
    <row r="50" spans="3:7" x14ac:dyDescent="0.35">
      <c r="C50" s="148"/>
      <c r="D50" s="145" t="str">
        <f>Lists!D24</f>
        <v>Halon 2402</v>
      </c>
      <c r="E50" s="148"/>
      <c r="F50" s="148"/>
      <c r="G50" s="148"/>
    </row>
    <row r="51" spans="3:7" x14ac:dyDescent="0.35">
      <c r="C51" s="148"/>
      <c r="D51" s="145" t="str">
        <f>Lists!D25</f>
        <v>HBFCs</v>
      </c>
      <c r="E51" s="148"/>
      <c r="F51" s="148"/>
      <c r="G51" s="148"/>
    </row>
    <row r="52" spans="3:7" x14ac:dyDescent="0.35">
      <c r="D52" s="93"/>
    </row>
    <row r="53" spans="3:7" x14ac:dyDescent="0.35">
      <c r="D53" s="93"/>
    </row>
    <row r="54" spans="3:7" x14ac:dyDescent="0.35">
      <c r="D54" s="93"/>
    </row>
  </sheetData>
  <sheetProtection algorithmName="SHA-512" hashValue="uJc76CLR4a7vBGkqangyfxQCbiTJLqdXTln4QzWQ1zSCoUlOYqOo/Nt0jl3OTGoX8VhGFt+pXxs6asR0XwsOsA==" saltValue="+5VFDAkxoTp3P2Zwss437g==" spinCount="100000" sheet="1" objects="1" scenarios="1"/>
  <mergeCells count="4">
    <mergeCell ref="D9:G9"/>
    <mergeCell ref="D12:G12"/>
    <mergeCell ref="D10:G10"/>
    <mergeCell ref="D11:G11"/>
  </mergeCells>
  <dataValidations count="12">
    <dataValidation type="list" allowBlank="1" showInputMessage="1" showErrorMessage="1" sqref="IT16:IT27 SP16:SP27 ACL16:ACL27 AMH16:AMH27 AWD16:AWD27 BFZ16:BFZ27 BPV16:BPV27 BZR16:BZR27 CJN16:CJN27 CTJ16:CTJ27 DDF16:DDF27 DNB16:DNB27 DWX16:DWX27 EGT16:EGT27 EQP16:EQP27 FAL16:FAL27 FKH16:FKH27 FUD16:FUD27 GDZ16:GDZ27 GNV16:GNV27 GXR16:GXR27 HHN16:HHN27 HRJ16:HRJ27 IBF16:IBF27 ILB16:ILB27 IUX16:IUX27 JET16:JET27 JOP16:JOP27 JYL16:JYL27 KIH16:KIH27 KSD16:KSD27 LBZ16:LBZ27 LLV16:LLV27 LVR16:LVR27 MFN16:MFN27 MPJ16:MPJ27 MZF16:MZF27 NJB16:NJB27 NSX16:NSX27 OCT16:OCT27 OMP16:OMP27 OWL16:OWL27 PGH16:PGH27 PQD16:PQD27 PZZ16:PZZ27 QJV16:QJV27 QTR16:QTR27 RDN16:RDN27 RNJ16:RNJ27 RXF16:RXF27 SHB16:SHB27 SQX16:SQX27 TAT16:TAT27 TKP16:TKP27 TUL16:TUL27 UEH16:UEH27 UOD16:UOD27 UXZ16:UXZ27 VHV16:VHV27 VRR16:VRR27 WBN16:WBN27 WLJ16:WLJ27 WVF16:WVF27" xr:uid="{00000000-0002-0000-0300-000000000000}">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xr:uid="{00000000-0002-0000-0300-000001000000}"/>
    <dataValidation type="decimal" operator="greaterThanOrEqual" allowBlank="1" showInputMessage="1" showErrorMessage="1" sqref="IU18:IU27 SQ18:SQ27 ACM18:ACM27 AMI18:AMI27 AWE18:AWE27 BGA18:BGA27 BPW18:BPW27 BZS18:BZS27 CJO18:CJO27 CTK18:CTK27 DDG18:DDG27 DNC18:DNC27 DWY18:DWY27 EGU18:EGU27 EQQ18:EQQ27 FAM18:FAM27 FKI18:FKI27 FUE18:FUE27 GEA18:GEA27 GNW18:GNW27 GXS18:GXS27 HHO18:HHO27 HRK18:HRK27 IBG18:IBG27 ILC18:ILC27 IUY18:IUY27 JEU18:JEU27 JOQ18:JOQ27 JYM18:JYM27 KII18:KII27 KSE18:KSE27 LCA18:LCA27 LLW18:LLW27 LVS18:LVS27 MFO18:MFO27 MPK18:MPK27 MZG18:MZG27 NJC18:NJC27 NSY18:NSY27 OCU18:OCU27 OMQ18:OMQ27 OWM18:OWM27 PGI18:PGI27 PQE18:PQE27 QAA18:QAA27 QJW18:QJW27 QTS18:QTS27 RDO18:RDO27 RNK18:RNK27 RXG18:RXG27 SHC18:SHC27 SQY18:SQY27 TAU18:TAU27 TKQ18:TKQ27 TUM18:TUM27 UEI18:UEI27 UOE18:UOE27 UYA18:UYA27 VHW18:VHW27 VRS18:VRS27 WBO18:WBO27 WLK18:WLK27 WVG18:WVG27 WVH16:WVM27 IV16:JA27 SR16:SW27 ACN16:ACS27 AMJ16:AMO27 AWF16:AWK27 BGB16:BGG27 BPX16:BQC27 BZT16:BZY27 CJP16:CJU27 CTL16:CTQ27 DDH16:DDM27 DND16:DNI27 DWZ16:DXE27 EGV16:EHA27 EQR16:EQW27 FAN16:FAS27 FKJ16:FKO27 FUF16:FUK27 GEB16:GEG27 GNX16:GOC27 GXT16:GXY27 HHP16:HHU27 HRL16:HRQ27 IBH16:IBM27 ILD16:ILI27 IUZ16:IVE27 JEV16:JFA27 JOR16:JOW27 JYN16:JYS27 KIJ16:KIO27 KSF16:KSK27 LCB16:LCG27 LLX16:LMC27 LVT16:LVY27 MFP16:MFU27 MPL16:MPQ27 MZH16:MZM27 NJD16:NJI27 NSZ16:NTE27 OCV16:ODA27 OMR16:OMW27 OWN16:OWS27 PGJ16:PGO27 PQF16:PQK27 QAB16:QAG27 QJX16:QKC27 QTT16:QTY27 RDP16:RDU27 RNL16:RNQ27 RXH16:RXM27 SHD16:SHI27 SQZ16:SRE27 TAV16:TBA27 TKR16:TKW27 TUN16:TUS27 UEJ16:UEO27 UOF16:UOK27 UYB16:UYG27 VHX16:VIC27 VRT16:VRY27 WBP16:WBU27 WLL16:WLQ27" xr:uid="{00000000-0002-0000-0300-000002000000}">
      <formula1>0</formula1>
    </dataValidation>
    <dataValidation type="decimal" operator="greaterThanOrEqual" allowBlank="1" showInputMessage="1" showErrorMessage="1" prompt="Quantity of gross chemical produced (kg)" sqref="WVG16:WVG17 IU16:IU17 SQ16:SQ17 ACM16:ACM17 AMI16:AMI17 AWE16:AWE17 BGA16:BGA17 BPW16:BPW17 BZS16:BZS17 CJO16:CJO17 CTK16:CTK17 DDG16:DDG17 DNC16:DNC17 DWY16:DWY17 EGU16:EGU17 EQQ16:EQQ17 FAM16:FAM17 FKI16:FKI17 FUE16:FUE17 GEA16:GEA17 GNW16:GNW17 GXS16:GXS17 HHO16:HHO17 HRK16:HRK17 IBG16:IBG17 ILC16:ILC17 IUY16:IUY17 JEU16:JEU17 JOQ16:JOQ17 JYM16:JYM17 KII16:KII17 KSE16:KSE17 LCA16:LCA17 LLW16:LLW17 LVS16:LVS17 MFO16:MFO17 MPK16:MPK17 MZG16:MZG17 NJC16:NJC17 NSY16:NSY17 OCU16:OCU17 OMQ16:OMQ17 OWM16:OWM17 PGI16:PGI17 PQE16:PQE17 QAA16:QAA17 QJW16:QJW17 QTS16:QTS17 RDO16:RDO17 RNK16:RNK17 RXG16:RXG17 SHC16:SHC17 SQY16:SQY17 TAU16:TAU17 TKQ16:TKQ17 TUM16:TUM17 UEI16:UEI17 UOE16:UOE17 UYA16:UYA17 VHW16:VHW17 VRS16:VRS17 WBO16:WBO17 WLK16:WLK17" xr:uid="{00000000-0002-0000-03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B16:JB27 SX16:SX27 ACT16:ACT27 AMP16:AMP27 AWL16:AWL27 BGH16:BGH27 BQD16:BQD27 BZZ16:BZZ27 CJV16:CJV27 CTR16:CTR27 DDN16:DDN27 DNJ16:DNJ27 DXF16:DXF27 EHB16:EHB27 EQX16:EQX27 FAT16:FAT27 FKP16:FKP27 FUL16:FUL27 GEH16:GEH27 GOD16:GOD27 GXZ16:GXZ27 HHV16:HHV27 HRR16:HRR27 IBN16:IBN27 ILJ16:ILJ27 IVF16:IVF27 JFB16:JFB27 JOX16:JOX27 JYT16:JYT27 KIP16:KIP27 KSL16:KSL27 LCH16:LCH27 LMD16:LMD27 LVZ16:LVZ27 MFV16:MFV27 MPR16:MPR27 MZN16:MZN27 NJJ16:NJJ27 NTF16:NTF27 ODB16:ODB27 OMX16:OMX27 OWT16:OWT27 PGP16:PGP27 PQL16:PQL27 QAH16:QAH27 QKD16:QKD27 QTZ16:QTZ27 RDV16:RDV27 RNR16:RNR27 RXN16:RXN27 SHJ16:SHJ27 SRF16:SRF27 TBB16:TBB27 TKX16:TKX27 TUT16:TUT27 UEP16:UEP27 UOL16:UOL27 UYH16:UYH27 VID16:VID27 VRZ16:VRZ27 WBV16:WBV27 WLR16:WLR27 WVN16:WVN27" xr:uid="{00000000-0002-0000-0300-000004000000}">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S15:JA15 SO15:SW15 ACK15:ACS15 AMG15:AMO15 AWC15:AWK15 BFY15:BGG15 BPU15:BQC15 BZQ15:BZY15 CJM15:CJU15 CTI15:CTQ15 DDE15:DDM15 DNA15:DNI15 DWW15:DXE15 EGS15:EHA15 EQO15:EQW15 FAK15:FAS15 FKG15:FKO15 FUC15:FUK15 GDY15:GEG15 GNU15:GOC15 GXQ15:GXY15 HHM15:HHU15 HRI15:HRQ15 IBE15:IBM15 ILA15:ILI15 IUW15:IVE15 JES15:JFA15 JOO15:JOW15 JYK15:JYS15 KIG15:KIO15 KSC15:KSK15 LBY15:LCG15 LLU15:LMC15 LVQ15:LVY15 MFM15:MFU15 MPI15:MPQ15 MZE15:MZM15 NJA15:NJI15 NSW15:NTE15 OCS15:ODA15 OMO15:OMW15 OWK15:OWS15 PGG15:PGO15 PQC15:PQK15 PZY15:QAG15 QJU15:QKC15 QTQ15:QTY15 RDM15:RDU15 RNI15:RNQ15 RXE15:RXM15 SHA15:SHI15 SQW15:SRE15 TAS15:TBA15 TKO15:TKW15 TUK15:TUS15 UEG15:UEO15 UOC15:UOK15 UXY15:UYG15 VHU15:VIC15 VRQ15:VRY15 WBM15:WBU15 WLI15:WLQ15 WVE15:WVM15 IS16:IS27 SO16:SO27 ACK16:ACK27 AMG16:AMG27 AWC16:AWC27 BFY16:BFY27 BPU16:BPU27 BZQ16:BZQ27 CJM16:CJM27 CTI16:CTI27 DDE16:DDE27 DNA16:DNA27 DWW16:DWW27 EGS16:EGS27 EQO16:EQO27 FAK16:FAK27 FKG16:FKG27 FUC16:FUC27 GDY16:GDY27 GNU16:GNU27 GXQ16:GXQ27 HHM16:HHM27 HRI16:HRI27 IBE16:IBE27 ILA16:ILA27 IUW16:IUW27 JES16:JES27 JOO16:JOO27 JYK16:JYK27 KIG16:KIG27 KSC16:KSC27 LBY16:LBY27 LLU16:LLU27 LVQ16:LVQ27 MFM16:MFM27 MPI16:MPI27 MZE16:MZE27 NJA16:NJA27 NSW16:NSW27 OCS16:OCS27 OMO16:OMO27 OWK16:OWK27 PGG16:PGG27 PQC16:PQC27 PZY16:PZY27 QJU16:QJU27 QTQ16:QTQ27 RDM16:RDM27 RNI16:RNI27 RXE16:RXE27 SHA16:SHA27 SQW16:SQW27 TAS16:TAS27 TKO16:TKO27 TUK16:TUK27 UEG16:UEG27 UOC16:UOC27 UXY16:UXY27 VHU16:VHU27 VRQ16:VRQ27 WBM16:WBM27 WLI16:WLI27 WVE16:WVE27 E15:F15 D13:G13" xr:uid="{00000000-0002-0000-0300-000005000000}"/>
    <dataValidation type="textLength" operator="lessThanOrEqual" allowBlank="1" showInputMessage="1" showErrorMessage="1" prompt="Name of the company that received or purchased material during the reporting period for transformation, destruction, global lab, or other EU." sqref="E16:E25" xr:uid="{00000000-0002-0000-0300-000006000000}">
      <formula1>200</formula1>
    </dataValidation>
    <dataValidation type="decimal" operator="greaterThanOrEqual" allowBlank="1" showInputMessage="1" showErrorMessage="1" error="Please enter a positive number." prompt="Quantity (kg) of the chemical shipped to or purchased by the recipient company." sqref="F16:F25" xr:uid="{00000000-0002-0000-0300-000007000000}">
      <formula1>0</formula1>
    </dataValidation>
    <dataValidation type="list" allowBlank="1" showInputMessage="1" showErrorMessage="1" sqref="D15" xr:uid="{00000000-0002-0000-0300-000008000000}">
      <formula1>ClassIChemicals</formula1>
    </dataValidation>
    <dataValidation type="list" allowBlank="1" showInputMessage="1" showErrorMessage="1" sqref="G15" xr:uid="{00000000-0002-0000-0300-000009000000}">
      <formula1>ClassIPurpose</formula1>
    </dataValidation>
    <dataValidation type="list" allowBlank="1" showInputMessage="1" showErrorMessage="1" prompt="Select the chemical name of the controlled substance imported during the reporting period and shipped to or purchased by a second party for transformation, destruction, global lab, or other EU. View the Reference List for a valid list of chemical names." sqref="D16:D25" xr:uid="{00000000-0002-0000-0300-00000A000000}">
      <formula1>ClassIChemicals</formula1>
    </dataValidation>
    <dataValidation type="list" allowBlank="1" showInputMessage="1" showErrorMessage="1" prompt="Identify whether the material will be transformed, destroyed, distributed for global lab, or other EU." sqref="G16:G25" xr:uid="{00000000-0002-0000-0300-00000B000000}">
      <formula1>ClassIPurpose</formula1>
    </dataValidation>
  </dataValidations>
  <hyperlinks>
    <hyperlink ref="D11:G11" location="'Reference List'!A1" display="If copying and pasting data into the table, please refer to the Reference List and the accompanying instructions." xr:uid="{00000000-0004-0000-0300-000000000000}"/>
  </hyperlinks>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249977111117893"/>
  </sheetPr>
  <dimension ref="A2:O22"/>
  <sheetViews>
    <sheetView showGridLines="0" topLeftCell="B1" zoomScaleNormal="100" zoomScaleSheetLayoutView="100" workbookViewId="0">
      <selection activeCell="B1" sqref="B1"/>
    </sheetView>
  </sheetViews>
  <sheetFormatPr defaultColWidth="9.1796875" defaultRowHeight="14.5" x14ac:dyDescent="0.35"/>
  <cols>
    <col min="1" max="1" width="3" style="8" hidden="1" customWidth="1"/>
    <col min="2" max="2" width="3.453125" style="8" customWidth="1"/>
    <col min="3" max="3" width="2.7265625" style="8" customWidth="1"/>
    <col min="4" max="5" width="14.453125" style="8" customWidth="1"/>
    <col min="6" max="6" width="12.1796875" style="8" customWidth="1"/>
    <col min="7" max="13" width="13.7265625" style="8" customWidth="1"/>
    <col min="14" max="14" width="2.7265625" style="8" customWidth="1"/>
    <col min="15" max="16384" width="9.1796875" style="8"/>
  </cols>
  <sheetData>
    <row r="2" spans="1:15" s="9" customFormat="1" ht="27.75" customHeight="1" x14ac:dyDescent="0.45">
      <c r="C2" s="11"/>
      <c r="D2" s="12" t="s">
        <v>1</v>
      </c>
      <c r="E2" s="12"/>
      <c r="F2" s="12"/>
      <c r="G2" s="13"/>
      <c r="H2" s="13"/>
      <c r="I2" s="13"/>
      <c r="J2" s="13"/>
      <c r="K2" s="13"/>
      <c r="L2" s="13"/>
      <c r="M2" s="13"/>
      <c r="N2" s="14"/>
    </row>
    <row r="3" spans="1:15" s="9" customFormat="1" ht="18.5" x14ac:dyDescent="0.45">
      <c r="C3" s="15"/>
      <c r="D3" s="16" t="s">
        <v>364</v>
      </c>
      <c r="E3" s="16"/>
      <c r="F3" s="16"/>
      <c r="G3" s="17"/>
      <c r="H3" s="17"/>
      <c r="I3" s="17"/>
      <c r="J3" s="17"/>
      <c r="K3" s="17"/>
      <c r="L3" s="17"/>
      <c r="M3" s="17"/>
      <c r="N3" s="18"/>
    </row>
    <row r="4" spans="1:15" x14ac:dyDescent="0.35">
      <c r="C4" s="19"/>
      <c r="D4" s="20"/>
      <c r="E4" s="20"/>
      <c r="F4" s="20"/>
      <c r="G4" s="20"/>
      <c r="H4" s="20"/>
      <c r="I4" s="20"/>
      <c r="J4" s="20"/>
      <c r="K4" s="20"/>
      <c r="L4" s="20"/>
      <c r="M4" s="20"/>
      <c r="N4" s="21"/>
    </row>
    <row r="5" spans="1:15" ht="15" customHeight="1" x14ac:dyDescent="0.45">
      <c r="C5" s="4"/>
      <c r="D5" s="32" t="s">
        <v>243</v>
      </c>
      <c r="E5" s="33" t="str">
        <f>IF('Section 1'!D9=0,"",'Section 1'!D9)</f>
        <v/>
      </c>
      <c r="F5" s="32"/>
      <c r="G5" s="20"/>
      <c r="H5" s="20"/>
      <c r="I5" s="20"/>
      <c r="J5" s="20"/>
      <c r="K5" s="20"/>
      <c r="L5" s="17"/>
      <c r="M5" s="17"/>
      <c r="N5" s="18"/>
      <c r="O5" s="9"/>
    </row>
    <row r="6" spans="1:15" ht="15" customHeight="1" x14ac:dyDescent="0.35">
      <c r="C6" s="4"/>
      <c r="D6" s="32" t="s">
        <v>244</v>
      </c>
      <c r="E6" s="33" t="str">
        <f>IF(OR('Section 1'!D11=0,'Section 1'!D12=0),"","Quarter "&amp;'Section 1'!D12&amp;", "&amp;'Section 1'!D11)</f>
        <v/>
      </c>
      <c r="F6" s="32"/>
      <c r="G6" s="20"/>
      <c r="H6" s="20"/>
      <c r="I6" s="20"/>
      <c r="J6" s="20"/>
      <c r="K6" s="20"/>
      <c r="L6" s="20"/>
      <c r="M6" s="20"/>
      <c r="N6" s="21"/>
    </row>
    <row r="7" spans="1:15" ht="15" customHeight="1" x14ac:dyDescent="0.35">
      <c r="C7" s="4"/>
      <c r="D7" s="34"/>
      <c r="E7" s="34"/>
      <c r="F7" s="34"/>
      <c r="G7" s="20"/>
      <c r="H7" s="20"/>
      <c r="I7" s="20"/>
      <c r="J7" s="20"/>
      <c r="K7" s="20"/>
      <c r="L7" s="20"/>
      <c r="M7" s="20"/>
      <c r="N7" s="21"/>
    </row>
    <row r="8" spans="1:15" ht="15.5" x14ac:dyDescent="0.35">
      <c r="C8" s="19"/>
      <c r="D8" s="22" t="s">
        <v>36</v>
      </c>
      <c r="E8" s="22"/>
      <c r="F8" s="22"/>
      <c r="G8" s="20"/>
      <c r="H8" s="20"/>
      <c r="I8" s="20"/>
      <c r="J8" s="20"/>
      <c r="K8" s="20"/>
      <c r="L8" s="20"/>
      <c r="M8" s="20"/>
      <c r="N8" s="21"/>
    </row>
    <row r="9" spans="1:15" ht="19.5" customHeight="1" x14ac:dyDescent="0.35">
      <c r="C9" s="19"/>
      <c r="D9" s="225" t="s">
        <v>23</v>
      </c>
      <c r="E9" s="225"/>
      <c r="F9" s="225"/>
      <c r="G9" s="225"/>
      <c r="H9" s="225"/>
      <c r="I9" s="225"/>
      <c r="J9" s="225"/>
      <c r="K9" s="225"/>
      <c r="L9" s="225"/>
      <c r="M9" s="225"/>
      <c r="N9" s="21"/>
    </row>
    <row r="10" spans="1:15" ht="15.75" customHeight="1" x14ac:dyDescent="0.35">
      <c r="C10" s="19"/>
      <c r="D10" s="230" t="s">
        <v>4</v>
      </c>
      <c r="E10" s="232" t="s">
        <v>449</v>
      </c>
      <c r="F10" s="232"/>
      <c r="G10" s="232"/>
      <c r="H10" s="232"/>
      <c r="I10" s="232"/>
      <c r="J10" s="232"/>
      <c r="K10" s="232"/>
      <c r="L10" s="231" t="s">
        <v>450</v>
      </c>
      <c r="M10" s="231" t="s">
        <v>451</v>
      </c>
      <c r="N10" s="21"/>
    </row>
    <row r="11" spans="1:15" ht="35.25" customHeight="1" x14ac:dyDescent="0.35">
      <c r="C11" s="19"/>
      <c r="D11" s="230"/>
      <c r="E11" s="51" t="s">
        <v>335</v>
      </c>
      <c r="F11" s="51" t="s">
        <v>337</v>
      </c>
      <c r="G11" s="173" t="s">
        <v>38</v>
      </c>
      <c r="H11" s="173" t="s">
        <v>393</v>
      </c>
      <c r="I11" s="173" t="s">
        <v>39</v>
      </c>
      <c r="J11" s="173" t="s">
        <v>394</v>
      </c>
      <c r="K11" s="173" t="s">
        <v>37</v>
      </c>
      <c r="L11" s="231"/>
      <c r="M11" s="231"/>
      <c r="N11" s="21"/>
    </row>
    <row r="12" spans="1:15" x14ac:dyDescent="0.35">
      <c r="A12" s="54">
        <v>1</v>
      </c>
      <c r="C12" s="4"/>
      <c r="D12" s="176" t="str">
        <f>IFERROR(VLOOKUP(A12,'Data for Summary'!$I$3:$J$25,2,0),"")</f>
        <v/>
      </c>
      <c r="E12" s="177" t="str">
        <f>IF($D12="","",SUMIFS('Data for Summary'!$D$3:$D$501,'Data for Summary'!$C$3:$C$501,$D12,'Data for Summary'!$F$3:$F$501,Lists!$L$5, 'Data for Summary'!$E$3:$E$501, Lists!$K$3))</f>
        <v/>
      </c>
      <c r="F12" s="177" t="str">
        <f>IF($D12="","",SUMIFS('Data for Summary'!$D$3:$D$501,'Data for Summary'!$C$3:$C$501,$D12,'Data for Summary'!$F$3:$F$501,Lists!$L$6, 'Data for Summary'!$E$3:$E$501, Lists!$K$3))</f>
        <v/>
      </c>
      <c r="G12" s="177" t="str">
        <f>IF($D12="","",SUMIFS('Data for Summary'!$D$3:$D$501,'Data for Summary'!$C$3:$C$501,$D12,'Data for Summary'!$F$3:$F$501,Lists!$L$7, 'Data for Summary'!$E$3:$E$501, Lists!$K$3))</f>
        <v/>
      </c>
      <c r="H12" s="177" t="str">
        <f>IF($D12="","",SUMIFS('Data for Summary'!$D$3:$D$501,'Data for Summary'!$C$3:$C$501,$D12,'Data for Summary'!$F$3:$F$501,Lists!$L$8, 'Data for Summary'!$E$3:$E$501, Lists!$K$3))</f>
        <v/>
      </c>
      <c r="I12" s="177" t="str">
        <f>IF($D12="","",SUMIFS('Data for Summary'!$D$3:$D$501,'Data for Summary'!$C$3:$C$501,$D12,'Data for Summary'!$F$3:$F$501,Lists!$L$9, 'Data for Summary'!$E$3:$E$501, Lists!$K$3))</f>
        <v/>
      </c>
      <c r="J12" s="177" t="str">
        <f>IF($D12="","",SUMIFS('Data for Summary'!$D$3:$D$501,'Data for Summary'!$C$3:$C$501,$D12,'Data for Summary'!$F$3:$F$501,Lists!$L$10, 'Data for Summary'!$E$3:$E$501, Lists!$K$3))</f>
        <v/>
      </c>
      <c r="K12" s="177" t="str">
        <f>IF($D12="","",SUM(E12:J12))</f>
        <v/>
      </c>
      <c r="L12" s="177" t="str">
        <f>IF($D12="","",SUMIFS('Data for Summary'!$D$3:$D$501,'Data for Summary'!$C$3:$C$501,$D12,'Data for Summary'!$E$3:$E$501,Lists!$K$4))</f>
        <v/>
      </c>
      <c r="M12" s="177" t="str">
        <f>IF($D12="","",SUMIFS('Data for Summary'!$D$3:$D$501,'Data for Summary'!$C$3:$C$501,$D12,'Data for Summary'!$E$3:$E$501,Lists!$K$5))</f>
        <v/>
      </c>
      <c r="N12" s="21"/>
    </row>
    <row r="13" spans="1:15" x14ac:dyDescent="0.35">
      <c r="A13" s="55">
        <v>2</v>
      </c>
      <c r="C13" s="4"/>
      <c r="D13" s="176" t="str">
        <f>IFERROR(VLOOKUP(A13,'Data for Summary'!$I$3:$J$25,2,0),"")</f>
        <v/>
      </c>
      <c r="E13" s="177" t="str">
        <f>IF($D13="","",SUMIFS('Data for Summary'!$D$3:$D$501,'Data for Summary'!$C$3:$C$501,$D13,'Data for Summary'!$F$3:$F$501,Lists!$L$5, 'Data for Summary'!$E$3:$E$501, Lists!$K$3))</f>
        <v/>
      </c>
      <c r="F13" s="177" t="str">
        <f>IF($D13="","",SUMIFS('Data for Summary'!$D$3:$D$501,'Data for Summary'!$C$3:$C$501,$D13,'Data for Summary'!$F$3:$F$501,Lists!$L$6, 'Data for Summary'!$E$3:$E$501, Lists!$K$3))</f>
        <v/>
      </c>
      <c r="G13" s="177" t="str">
        <f>IF($D13="","",SUMIFS('Data for Summary'!$D$3:$D$501,'Data for Summary'!$C$3:$C$501,$D13,'Data for Summary'!$F$3:$F$501,Lists!$L$7, 'Data for Summary'!$E$3:$E$501, Lists!$K$3))</f>
        <v/>
      </c>
      <c r="H13" s="177" t="str">
        <f>IF($D13="","",SUMIFS('Data for Summary'!$D$3:$D$501,'Data for Summary'!$C$3:$C$501,$D13,'Data for Summary'!$F$3:$F$501,Lists!$L$8, 'Data for Summary'!$E$3:$E$501, Lists!$K$3))</f>
        <v/>
      </c>
      <c r="I13" s="177" t="str">
        <f>IF($D13="","",SUMIFS('Data for Summary'!$D$3:$D$501,'Data for Summary'!$C$3:$C$501,$D13,'Data for Summary'!$F$3:$F$501,Lists!$L$9, 'Data for Summary'!$E$3:$E$501, Lists!$K$3))</f>
        <v/>
      </c>
      <c r="J13" s="177" t="str">
        <f>IF($D13="","",SUMIFS('Data for Summary'!$D$3:$D$501,'Data for Summary'!$C$3:$C$501,$D13,'Data for Summary'!$F$3:$F$501,Lists!$L$10, 'Data for Summary'!$E$3:$E$501, Lists!$K$3))</f>
        <v/>
      </c>
      <c r="K13" s="177" t="str">
        <f t="shared" ref="K13:K21" si="0">IF($D13="","",SUM(E13:J13))</f>
        <v/>
      </c>
      <c r="L13" s="177" t="str">
        <f>IF($D13="","",SUMIFS('Data for Summary'!$D$3:$D$501,'Data for Summary'!$C$3:$C$501,$D13,'Data for Summary'!$E$3:$E$501,Lists!$K$4))</f>
        <v/>
      </c>
      <c r="M13" s="177" t="str">
        <f>IF($D13="","",SUMIFS('Data for Summary'!$D$3:$D$501,'Data for Summary'!$C$3:$C$501,$D13,'Data for Summary'!$E$3:$E$501,Lists!$K$5))</f>
        <v/>
      </c>
      <c r="N13" s="21"/>
    </row>
    <row r="14" spans="1:15" x14ac:dyDescent="0.35">
      <c r="A14" s="55">
        <v>3</v>
      </c>
      <c r="C14" s="4"/>
      <c r="D14" s="176" t="str">
        <f>IFERROR(VLOOKUP(A14,'Data for Summary'!$I$3:$J$25,2,0),"")</f>
        <v/>
      </c>
      <c r="E14" s="177" t="str">
        <f>IF($D14="","",SUMIFS('Data for Summary'!$D$3:$D$501,'Data for Summary'!$C$3:$C$501,$D14,'Data for Summary'!$F$3:$F$501,Lists!$L$5, 'Data for Summary'!$E$3:$E$501, Lists!$K$3))</f>
        <v/>
      </c>
      <c r="F14" s="177" t="str">
        <f>IF($D14="","",SUMIFS('Data for Summary'!$D$3:$D$501,'Data for Summary'!$C$3:$C$501,$D14,'Data for Summary'!$F$3:$F$501,Lists!$L$6, 'Data for Summary'!$E$3:$E$501, Lists!$K$3))</f>
        <v/>
      </c>
      <c r="G14" s="177" t="str">
        <f>IF($D14="","",SUMIFS('Data for Summary'!$D$3:$D$501,'Data for Summary'!$C$3:$C$501,$D14,'Data for Summary'!$F$3:$F$501,Lists!$L$7, 'Data for Summary'!$E$3:$E$501, Lists!$K$3))</f>
        <v/>
      </c>
      <c r="H14" s="177" t="str">
        <f>IF($D14="","",SUMIFS('Data for Summary'!$D$3:$D$501,'Data for Summary'!$C$3:$C$501,$D14,'Data for Summary'!$F$3:$F$501,Lists!$L$8, 'Data for Summary'!$E$3:$E$501, Lists!$K$3))</f>
        <v/>
      </c>
      <c r="I14" s="177" t="str">
        <f>IF($D14="","",SUMIFS('Data for Summary'!$D$3:$D$501,'Data for Summary'!$C$3:$C$501,$D14,'Data for Summary'!$F$3:$F$501,Lists!$L$9, 'Data for Summary'!$E$3:$E$501, Lists!$K$3))</f>
        <v/>
      </c>
      <c r="J14" s="177" t="str">
        <f>IF($D14="","",SUMIFS('Data for Summary'!$D$3:$D$501,'Data for Summary'!$C$3:$C$501,$D14,'Data for Summary'!$F$3:$F$501,Lists!$L$10, 'Data for Summary'!$E$3:$E$501, Lists!$K$3))</f>
        <v/>
      </c>
      <c r="K14" s="177" t="str">
        <f t="shared" si="0"/>
        <v/>
      </c>
      <c r="L14" s="177" t="str">
        <f>IF($D14="","",SUMIFS('Data for Summary'!$D$3:$D$501,'Data for Summary'!$C$3:$C$501,$D14,'Data for Summary'!$E$3:$E$501,Lists!$K$4))</f>
        <v/>
      </c>
      <c r="M14" s="177" t="str">
        <f>IF($D14="","",SUMIFS('Data for Summary'!$D$3:$D$501,'Data for Summary'!$C$3:$C$501,$D14,'Data for Summary'!$E$3:$E$501,Lists!$K$5))</f>
        <v/>
      </c>
      <c r="N14" s="21"/>
    </row>
    <row r="15" spans="1:15" x14ac:dyDescent="0.35">
      <c r="A15" s="55">
        <v>4</v>
      </c>
      <c r="C15" s="4"/>
      <c r="D15" s="176" t="str">
        <f>IFERROR(VLOOKUP(A15,'Data for Summary'!$I$3:$J$25,2,0),"")</f>
        <v/>
      </c>
      <c r="E15" s="177" t="str">
        <f>IF($D15="","",SUMIFS('Data for Summary'!$D$3:$D$501,'Data for Summary'!$C$3:$C$501,$D15,'Data for Summary'!$F$3:$F$501,Lists!$L$5, 'Data for Summary'!$E$3:$E$501, Lists!$K$3))</f>
        <v/>
      </c>
      <c r="F15" s="177" t="str">
        <f>IF($D15="","",SUMIFS('Data for Summary'!$D$3:$D$501,'Data for Summary'!$C$3:$C$501,$D15,'Data for Summary'!$F$3:$F$501,Lists!$L$6, 'Data for Summary'!$E$3:$E$501, Lists!$K$3))</f>
        <v/>
      </c>
      <c r="G15" s="177" t="str">
        <f>IF($D15="","",SUMIFS('Data for Summary'!$D$3:$D$501,'Data for Summary'!$C$3:$C$501,$D15,'Data for Summary'!$F$3:$F$501,Lists!$L$7, 'Data for Summary'!$E$3:$E$501, Lists!$K$3))</f>
        <v/>
      </c>
      <c r="H15" s="177" t="str">
        <f>IF($D15="","",SUMIFS('Data for Summary'!$D$3:$D$501,'Data for Summary'!$C$3:$C$501,$D15,'Data for Summary'!$F$3:$F$501,Lists!$L$8, 'Data for Summary'!$E$3:$E$501, Lists!$K$3))</f>
        <v/>
      </c>
      <c r="I15" s="177" t="str">
        <f>IF($D15="","",SUMIFS('Data for Summary'!$D$3:$D$501,'Data for Summary'!$C$3:$C$501,$D15,'Data for Summary'!$F$3:$F$501,Lists!$L$9, 'Data for Summary'!$E$3:$E$501, Lists!$K$3))</f>
        <v/>
      </c>
      <c r="J15" s="177" t="str">
        <f>IF($D15="","",SUMIFS('Data for Summary'!$D$3:$D$501,'Data for Summary'!$C$3:$C$501,$D15,'Data for Summary'!$F$3:$F$501,Lists!$L$10, 'Data for Summary'!$E$3:$E$501, Lists!$K$3))</f>
        <v/>
      </c>
      <c r="K15" s="177" t="str">
        <f t="shared" si="0"/>
        <v/>
      </c>
      <c r="L15" s="177" t="str">
        <f>IF($D15="","",SUMIFS('Data for Summary'!$D$3:$D$501,'Data for Summary'!$C$3:$C$501,$D15,'Data for Summary'!$E$3:$E$501,Lists!$K$4))</f>
        <v/>
      </c>
      <c r="M15" s="177" t="str">
        <f>IF($D15="","",SUMIFS('Data for Summary'!$D$3:$D$501,'Data for Summary'!$C$3:$C$501,$D15,'Data for Summary'!$E$3:$E$501,Lists!$K$5))</f>
        <v/>
      </c>
      <c r="N15" s="21"/>
    </row>
    <row r="16" spans="1:15" x14ac:dyDescent="0.35">
      <c r="A16" s="55">
        <v>5</v>
      </c>
      <c r="C16" s="4"/>
      <c r="D16" s="176" t="str">
        <f>IFERROR(VLOOKUP(A16,'Data for Summary'!$I$3:$J$25,2,0),"")</f>
        <v/>
      </c>
      <c r="E16" s="177" t="str">
        <f>IF($D16="","",SUMIFS('Data for Summary'!$D$3:$D$501,'Data for Summary'!$C$3:$C$501,$D16,'Data for Summary'!$F$3:$F$501,Lists!$L$5, 'Data for Summary'!$E$3:$E$501, Lists!$K$3))</f>
        <v/>
      </c>
      <c r="F16" s="177" t="str">
        <f>IF($D16="","",SUMIFS('Data for Summary'!$D$3:$D$501,'Data for Summary'!$C$3:$C$501,$D16,'Data for Summary'!$F$3:$F$501,Lists!$L$6, 'Data for Summary'!$E$3:$E$501, Lists!$K$3))</f>
        <v/>
      </c>
      <c r="G16" s="177" t="str">
        <f>IF($D16="","",SUMIFS('Data for Summary'!$D$3:$D$501,'Data for Summary'!$C$3:$C$501,$D16,'Data for Summary'!$F$3:$F$501,Lists!$L$7, 'Data for Summary'!$E$3:$E$501, Lists!$K$3))</f>
        <v/>
      </c>
      <c r="H16" s="177" t="str">
        <f>IF($D16="","",SUMIFS('Data for Summary'!$D$3:$D$501,'Data for Summary'!$C$3:$C$501,$D16,'Data for Summary'!$F$3:$F$501,Lists!$L$8, 'Data for Summary'!$E$3:$E$501, Lists!$K$3))</f>
        <v/>
      </c>
      <c r="I16" s="177" t="str">
        <f>IF($D16="","",SUMIFS('Data for Summary'!$D$3:$D$501,'Data for Summary'!$C$3:$C$501,$D16,'Data for Summary'!$F$3:$F$501,Lists!$L$9, 'Data for Summary'!$E$3:$E$501, Lists!$K$3))</f>
        <v/>
      </c>
      <c r="J16" s="177" t="str">
        <f>IF($D16="","",SUMIFS('Data for Summary'!$D$3:$D$501,'Data for Summary'!$C$3:$C$501,$D16,'Data for Summary'!$F$3:$F$501,Lists!$L$10, 'Data for Summary'!$E$3:$E$501, Lists!$K$3))</f>
        <v/>
      </c>
      <c r="K16" s="177" t="str">
        <f t="shared" si="0"/>
        <v/>
      </c>
      <c r="L16" s="177" t="str">
        <f>IF($D16="","",SUMIFS('Data for Summary'!$D$3:$D$501,'Data for Summary'!$C$3:$C$501,$D16,'Data for Summary'!$E$3:$E$501,Lists!$K$4))</f>
        <v/>
      </c>
      <c r="M16" s="177" t="str">
        <f>IF($D16="","",SUMIFS('Data for Summary'!$D$3:$D$501,'Data for Summary'!$C$3:$C$501,$D16,'Data for Summary'!$E$3:$E$501,Lists!$K$5))</f>
        <v/>
      </c>
      <c r="N16" s="21"/>
    </row>
    <row r="17" spans="1:14" x14ac:dyDescent="0.35">
      <c r="A17" s="55">
        <v>6</v>
      </c>
      <c r="C17" s="4"/>
      <c r="D17" s="176" t="str">
        <f>IFERROR(VLOOKUP(A17,'Data for Summary'!$I$3:$J$25,2,0),"")</f>
        <v/>
      </c>
      <c r="E17" s="177" t="str">
        <f>IF($D17="","",SUMIFS('Data for Summary'!$D$3:$D$501,'Data for Summary'!$C$3:$C$501,$D17,'Data for Summary'!$F$3:$F$501,Lists!$L$5, 'Data for Summary'!$E$3:$E$501, Lists!$K$3))</f>
        <v/>
      </c>
      <c r="F17" s="177" t="str">
        <f>IF($D17="","",SUMIFS('Data for Summary'!$D$3:$D$501,'Data for Summary'!$C$3:$C$501,$D17,'Data for Summary'!$F$3:$F$501,Lists!$L$6, 'Data for Summary'!$E$3:$E$501, Lists!$K$3))</f>
        <v/>
      </c>
      <c r="G17" s="177" t="str">
        <f>IF($D17="","",SUMIFS('Data for Summary'!$D$3:$D$501,'Data for Summary'!$C$3:$C$501,$D17,'Data for Summary'!$F$3:$F$501,Lists!$L$7, 'Data for Summary'!$E$3:$E$501, Lists!$K$3))</f>
        <v/>
      </c>
      <c r="H17" s="177" t="str">
        <f>IF($D17="","",SUMIFS('Data for Summary'!$D$3:$D$501,'Data for Summary'!$C$3:$C$501,$D17,'Data for Summary'!$F$3:$F$501,Lists!$L$8, 'Data for Summary'!$E$3:$E$501, Lists!$K$3))</f>
        <v/>
      </c>
      <c r="I17" s="177" t="str">
        <f>IF($D17="","",SUMIFS('Data for Summary'!$D$3:$D$501,'Data for Summary'!$C$3:$C$501,$D17,'Data for Summary'!$F$3:$F$501,Lists!$L$9, 'Data for Summary'!$E$3:$E$501, Lists!$K$3))</f>
        <v/>
      </c>
      <c r="J17" s="177" t="str">
        <f>IF($D17="","",SUMIFS('Data for Summary'!$D$3:$D$501,'Data for Summary'!$C$3:$C$501,$D17,'Data for Summary'!$F$3:$F$501,Lists!$L$10, 'Data for Summary'!$E$3:$E$501, Lists!$K$3))</f>
        <v/>
      </c>
      <c r="K17" s="177" t="str">
        <f t="shared" si="0"/>
        <v/>
      </c>
      <c r="L17" s="177" t="str">
        <f>IF($D17="","",SUMIFS('Data for Summary'!$D$3:$D$501,'Data for Summary'!$C$3:$C$501,$D17,'Data for Summary'!$E$3:$E$501,Lists!$K$4))</f>
        <v/>
      </c>
      <c r="M17" s="177" t="str">
        <f>IF($D17="","",SUMIFS('Data for Summary'!$D$3:$D$501,'Data for Summary'!$C$3:$C$501,$D17,'Data for Summary'!$E$3:$E$501,Lists!$K$5))</f>
        <v/>
      </c>
      <c r="N17" s="21"/>
    </row>
    <row r="18" spans="1:14" x14ac:dyDescent="0.35">
      <c r="A18" s="55">
        <v>7</v>
      </c>
      <c r="C18" s="4"/>
      <c r="D18" s="176" t="str">
        <f>IFERROR(VLOOKUP(A18,'Data for Summary'!$I$3:$J$25,2,0),"")</f>
        <v/>
      </c>
      <c r="E18" s="177" t="str">
        <f>IF($D18="","",SUMIFS('Data for Summary'!$D$3:$D$501,'Data for Summary'!$C$3:$C$501,$D18,'Data for Summary'!$F$3:$F$501,Lists!$L$5, 'Data for Summary'!$E$3:$E$501, Lists!$K$3))</f>
        <v/>
      </c>
      <c r="F18" s="177" t="str">
        <f>IF($D18="","",SUMIFS('Data for Summary'!$D$3:$D$501,'Data for Summary'!$C$3:$C$501,$D18,'Data for Summary'!$F$3:$F$501,Lists!$L$6, 'Data for Summary'!$E$3:$E$501, Lists!$K$3))</f>
        <v/>
      </c>
      <c r="G18" s="177" t="str">
        <f>IF($D18="","",SUMIFS('Data for Summary'!$D$3:$D$501,'Data for Summary'!$C$3:$C$501,$D18,'Data for Summary'!$F$3:$F$501,Lists!$L$7, 'Data for Summary'!$E$3:$E$501, Lists!$K$3))</f>
        <v/>
      </c>
      <c r="H18" s="177" t="str">
        <f>IF($D18="","",SUMIFS('Data for Summary'!$D$3:$D$501,'Data for Summary'!$C$3:$C$501,$D18,'Data for Summary'!$F$3:$F$501,Lists!$L$8, 'Data for Summary'!$E$3:$E$501, Lists!$K$3))</f>
        <v/>
      </c>
      <c r="I18" s="177" t="str">
        <f>IF($D18="","",SUMIFS('Data for Summary'!$D$3:$D$501,'Data for Summary'!$C$3:$C$501,$D18,'Data for Summary'!$F$3:$F$501,Lists!$L$9, 'Data for Summary'!$E$3:$E$501, Lists!$K$3))</f>
        <v/>
      </c>
      <c r="J18" s="177" t="str">
        <f>IF($D18="","",SUMIFS('Data for Summary'!$D$3:$D$501,'Data for Summary'!$C$3:$C$501,$D18,'Data for Summary'!$F$3:$F$501,Lists!$L$10, 'Data for Summary'!$E$3:$E$501, Lists!$K$3))</f>
        <v/>
      </c>
      <c r="K18" s="177" t="str">
        <f t="shared" si="0"/>
        <v/>
      </c>
      <c r="L18" s="177" t="str">
        <f>IF($D18="","",SUMIFS('Data for Summary'!$D$3:$D$501,'Data for Summary'!$C$3:$C$501,$D18,'Data for Summary'!$E$3:$E$501,Lists!$K$4))</f>
        <v/>
      </c>
      <c r="M18" s="177" t="str">
        <f>IF($D18="","",SUMIFS('Data for Summary'!$D$3:$D$501,'Data for Summary'!$C$3:$C$501,$D18,'Data for Summary'!$E$3:$E$501,Lists!$K$5))</f>
        <v/>
      </c>
      <c r="N18" s="21"/>
    </row>
    <row r="19" spans="1:14" x14ac:dyDescent="0.35">
      <c r="A19" s="55">
        <v>8</v>
      </c>
      <c r="C19" s="4"/>
      <c r="D19" s="176" t="str">
        <f>IFERROR(VLOOKUP(A19,'Data for Summary'!$I$3:$J$25,2,0),"")</f>
        <v/>
      </c>
      <c r="E19" s="177" t="str">
        <f>IF($D19="","",SUMIFS('Data for Summary'!$D$3:$D$501,'Data for Summary'!$C$3:$C$501,$D19,'Data for Summary'!$F$3:$F$501,Lists!$L$5, 'Data for Summary'!$E$3:$E$501, Lists!$K$3))</f>
        <v/>
      </c>
      <c r="F19" s="177" t="str">
        <f>IF($D19="","",SUMIFS('Data for Summary'!$D$3:$D$501,'Data for Summary'!$C$3:$C$501,$D19,'Data for Summary'!$F$3:$F$501,Lists!$L$6, 'Data for Summary'!$E$3:$E$501, Lists!$K$3))</f>
        <v/>
      </c>
      <c r="G19" s="177" t="str">
        <f>IF($D19="","",SUMIFS('Data for Summary'!$D$3:$D$501,'Data for Summary'!$C$3:$C$501,$D19,'Data for Summary'!$F$3:$F$501,Lists!$L$7, 'Data for Summary'!$E$3:$E$501, Lists!$K$3))</f>
        <v/>
      </c>
      <c r="H19" s="177" t="str">
        <f>IF($D19="","",SUMIFS('Data for Summary'!$D$3:$D$501,'Data for Summary'!$C$3:$C$501,$D19,'Data for Summary'!$F$3:$F$501,Lists!$L$8, 'Data for Summary'!$E$3:$E$501, Lists!$K$3))</f>
        <v/>
      </c>
      <c r="I19" s="177" t="str">
        <f>IF($D19="","",SUMIFS('Data for Summary'!$D$3:$D$501,'Data for Summary'!$C$3:$C$501,$D19,'Data for Summary'!$F$3:$F$501,Lists!$L$9, 'Data for Summary'!$E$3:$E$501, Lists!$K$3))</f>
        <v/>
      </c>
      <c r="J19" s="177" t="str">
        <f>IF($D19="","",SUMIFS('Data for Summary'!$D$3:$D$501,'Data for Summary'!$C$3:$C$501,$D19,'Data for Summary'!$F$3:$F$501,Lists!$L$10, 'Data for Summary'!$E$3:$E$501, Lists!$K$3))</f>
        <v/>
      </c>
      <c r="K19" s="177" t="str">
        <f t="shared" si="0"/>
        <v/>
      </c>
      <c r="L19" s="177" t="str">
        <f>IF($D19="","",SUMIFS('Data for Summary'!$D$3:$D$501,'Data for Summary'!$C$3:$C$501,$D19,'Data for Summary'!$E$3:$E$501,Lists!$K$4))</f>
        <v/>
      </c>
      <c r="M19" s="177" t="str">
        <f>IF($D19="","",SUMIFS('Data for Summary'!$D$3:$D$501,'Data for Summary'!$C$3:$C$501,$D19,'Data for Summary'!$E$3:$E$501,Lists!$K$5))</f>
        <v/>
      </c>
      <c r="N19" s="21"/>
    </row>
    <row r="20" spans="1:14" x14ac:dyDescent="0.35">
      <c r="A20" s="55">
        <v>9</v>
      </c>
      <c r="C20" s="4"/>
      <c r="D20" s="176" t="str">
        <f>IFERROR(VLOOKUP(A20,'Data for Summary'!$I$3:$J$25,2,0),"")</f>
        <v/>
      </c>
      <c r="E20" s="177" t="str">
        <f>IF($D20="","",SUMIFS('Data for Summary'!$D$3:$D$501,'Data for Summary'!$C$3:$C$501,$D20,'Data for Summary'!$F$3:$F$501,Lists!$L$5, 'Data for Summary'!$E$3:$E$501, Lists!$K$3))</f>
        <v/>
      </c>
      <c r="F20" s="177" t="str">
        <f>IF($D20="","",SUMIFS('Data for Summary'!$D$3:$D$501,'Data for Summary'!$C$3:$C$501,$D20,'Data for Summary'!$F$3:$F$501,Lists!$L$6, 'Data for Summary'!$E$3:$E$501, Lists!$K$3))</f>
        <v/>
      </c>
      <c r="G20" s="177" t="str">
        <f>IF($D20="","",SUMIFS('Data for Summary'!$D$3:$D$501,'Data for Summary'!$C$3:$C$501,$D20,'Data for Summary'!$F$3:$F$501,Lists!$L$7, 'Data for Summary'!$E$3:$E$501, Lists!$K$3))</f>
        <v/>
      </c>
      <c r="H20" s="177" t="str">
        <f>IF($D20="","",SUMIFS('Data for Summary'!$D$3:$D$501,'Data for Summary'!$C$3:$C$501,$D20,'Data for Summary'!$F$3:$F$501,Lists!$L$8, 'Data for Summary'!$E$3:$E$501, Lists!$K$3))</f>
        <v/>
      </c>
      <c r="I20" s="177" t="str">
        <f>IF($D20="","",SUMIFS('Data for Summary'!$D$3:$D$501,'Data for Summary'!$C$3:$C$501,$D20,'Data for Summary'!$F$3:$F$501,Lists!$L$9, 'Data for Summary'!$E$3:$E$501, Lists!$K$3))</f>
        <v/>
      </c>
      <c r="J20" s="177" t="str">
        <f>IF($D20="","",SUMIFS('Data for Summary'!$D$3:$D$501,'Data for Summary'!$C$3:$C$501,$D20,'Data for Summary'!$F$3:$F$501,Lists!$L$10, 'Data for Summary'!$E$3:$E$501, Lists!$K$3))</f>
        <v/>
      </c>
      <c r="K20" s="177" t="str">
        <f t="shared" si="0"/>
        <v/>
      </c>
      <c r="L20" s="177" t="str">
        <f>IF($D20="","",SUMIFS('Data for Summary'!$D$3:$D$501,'Data for Summary'!$C$3:$C$501,$D20,'Data for Summary'!$E$3:$E$501,Lists!$K$4))</f>
        <v/>
      </c>
      <c r="M20" s="177" t="str">
        <f>IF($D20="","",SUMIFS('Data for Summary'!$D$3:$D$501,'Data for Summary'!$C$3:$C$501,$D20,'Data for Summary'!$E$3:$E$501,Lists!$K$5))</f>
        <v/>
      </c>
      <c r="N20" s="21"/>
    </row>
    <row r="21" spans="1:14" x14ac:dyDescent="0.35">
      <c r="A21" s="56">
        <v>10</v>
      </c>
      <c r="C21" s="4"/>
      <c r="D21" s="176" t="str">
        <f>IFERROR(VLOOKUP(A21,'Data for Summary'!$I$3:$J$25,2,0),"")</f>
        <v/>
      </c>
      <c r="E21" s="177" t="str">
        <f>IF($D21="","",SUMIFS('Data for Summary'!$D$3:$D$501,'Data for Summary'!$C$3:$C$501,$D21,'Data for Summary'!$F$3:$F$501,Lists!$L$5, 'Data for Summary'!$E$3:$E$501, Lists!$K$3))</f>
        <v/>
      </c>
      <c r="F21" s="177" t="str">
        <f>IF($D21="","",SUMIFS('Data for Summary'!$D$3:$D$501,'Data for Summary'!$C$3:$C$501,$D21,'Data for Summary'!$F$3:$F$501,Lists!$L$6, 'Data for Summary'!$E$3:$E$501, Lists!$K$3))</f>
        <v/>
      </c>
      <c r="G21" s="177" t="str">
        <f>IF($D21="","",SUMIFS('Data for Summary'!$D$3:$D$501,'Data for Summary'!$C$3:$C$501,$D21,'Data for Summary'!$F$3:$F$501,Lists!$L$7, 'Data for Summary'!$E$3:$E$501, Lists!$K$3))</f>
        <v/>
      </c>
      <c r="H21" s="177" t="str">
        <f>IF($D21="","",SUMIFS('Data for Summary'!$D$3:$D$501,'Data for Summary'!$C$3:$C$501,$D21,'Data for Summary'!$F$3:$F$501,Lists!$L$8, 'Data for Summary'!$E$3:$E$501, Lists!$K$3))</f>
        <v/>
      </c>
      <c r="I21" s="177" t="str">
        <f>IF($D21="","",SUMIFS('Data for Summary'!$D$3:$D$501,'Data for Summary'!$C$3:$C$501,$D21,'Data for Summary'!$F$3:$F$501,Lists!$L$9, 'Data for Summary'!$E$3:$E$501, Lists!$K$3))</f>
        <v/>
      </c>
      <c r="J21" s="177" t="str">
        <f>IF($D21="","",SUMIFS('Data for Summary'!$D$3:$D$501,'Data for Summary'!$C$3:$C$501,$D21,'Data for Summary'!$F$3:$F$501,Lists!$L$10, 'Data for Summary'!$E$3:$E$501, Lists!$K$3))</f>
        <v/>
      </c>
      <c r="K21" s="177" t="str">
        <f t="shared" si="0"/>
        <v/>
      </c>
      <c r="L21" s="177" t="str">
        <f>IF($D21="","",SUMIFS('Data for Summary'!$D$3:$D$501,'Data for Summary'!$C$3:$C$501,$D21,'Data for Summary'!$E$3:$E$501,Lists!$K$4))</f>
        <v/>
      </c>
      <c r="M21" s="177" t="str">
        <f>IF($D21="","",SUMIFS('Data for Summary'!$D$3:$D$501,'Data for Summary'!$C$3:$C$501,$D21,'Data for Summary'!$E$3:$E$501,Lists!$K$5))</f>
        <v/>
      </c>
      <c r="N21" s="21"/>
    </row>
    <row r="22" spans="1:14" ht="14.65" customHeight="1" x14ac:dyDescent="0.35">
      <c r="C22" s="5"/>
      <c r="D22" s="6"/>
      <c r="E22" s="6"/>
      <c r="F22" s="6"/>
      <c r="G22" s="6"/>
      <c r="H22" s="6"/>
      <c r="I22" s="6"/>
      <c r="J22" s="6"/>
      <c r="K22" s="6"/>
      <c r="L22" s="6"/>
      <c r="M22" s="6"/>
      <c r="N22" s="7"/>
    </row>
  </sheetData>
  <sheetProtection algorithmName="SHA-512" hashValue="VvTDE39GHO1BRXUVrr0OYKsml0+TVB6b2Mg7xqHc+9pWj9GWVs7O2TBHQMRyIUBhZyfvB8vplPAN4XCOGpXfcA==" saltValue="KnaLEzpvALSIY0YGoUHx7A==" spinCount="100000" sheet="1" objects="1" scenarios="1"/>
  <mergeCells count="5">
    <mergeCell ref="D9:M9"/>
    <mergeCell ref="D10:D11"/>
    <mergeCell ref="L10:L11"/>
    <mergeCell ref="M10:M11"/>
    <mergeCell ref="E10:K10"/>
  </mergeCells>
  <dataValidations count="4">
    <dataValidation errorStyle="warning" allowBlank="1" errorTitle="U.S. EPA" error="Warning!  The form has auto calculated this value for you.  If you change the value in this cell, you may be misreporting data.  Press cancel to exit this cell without changing the data." sqref="L10:M10 G11:J11 D10" xr:uid="{00000000-0002-0000-0400-000000000000}"/>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K11" xr:uid="{00000000-0002-0000-0400-000001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2:D21 E12:E21 F12:F21" xr:uid="{00000000-0002-0000-0400-000002000000}"/>
    <dataValidation allowBlank="1" showInputMessage="1" showErrorMessage="1" prompt="This field is auto-populated." sqref="G12:G21 H12:H21 I12:I21 J12:J21 K12:K21 L12:L21 M12:M21" xr:uid="{00000000-0002-0000-0400-000003000000}"/>
  </dataValidations>
  <pageMargins left="0.7" right="0.7" top="0.75" bottom="0.75" header="0.3" footer="0.3"/>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0" tint="-0.34998626667073579"/>
  </sheetPr>
  <dimension ref="A1:AY222"/>
  <sheetViews>
    <sheetView showGridLines="0" zoomScaleNormal="100" zoomScaleSheetLayoutView="100" workbookViewId="0"/>
  </sheetViews>
  <sheetFormatPr defaultColWidth="8.7265625" defaultRowHeight="14.5" x14ac:dyDescent="0.35"/>
  <cols>
    <col min="1" max="2" width="3.7265625" customWidth="1"/>
    <col min="3" max="6" width="18.453125" customWidth="1"/>
    <col min="7" max="7" width="7.453125" customWidth="1"/>
    <col min="8" max="10" width="27.7265625" customWidth="1"/>
    <col min="11" max="11" width="3.7265625" customWidth="1"/>
  </cols>
  <sheetData>
    <row r="1" spans="1:51" x14ac:dyDescent="0.3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ht="27.75" customHeight="1" x14ac:dyDescent="0.45">
      <c r="A2" s="9"/>
      <c r="B2" s="11"/>
      <c r="C2" s="12" t="s">
        <v>1</v>
      </c>
      <c r="D2" s="13"/>
      <c r="E2" s="13"/>
      <c r="F2" s="13"/>
      <c r="G2" s="13"/>
      <c r="H2" s="13"/>
      <c r="I2" s="13"/>
      <c r="J2" s="13"/>
      <c r="K2" s="14"/>
      <c r="L2" s="9"/>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ht="18.5" x14ac:dyDescent="0.45">
      <c r="A3" s="9"/>
      <c r="B3" s="15"/>
      <c r="C3" s="16" t="s">
        <v>364</v>
      </c>
      <c r="D3" s="17"/>
      <c r="E3" s="17"/>
      <c r="F3" s="17"/>
      <c r="G3" s="1"/>
      <c r="H3" s="1"/>
      <c r="I3" s="1"/>
      <c r="J3" s="1"/>
      <c r="K3" s="18"/>
      <c r="L3" s="9"/>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ht="17.25" customHeight="1" x14ac:dyDescent="0.45">
      <c r="A4" s="9"/>
      <c r="B4" s="15"/>
      <c r="C4" s="88" t="s">
        <v>329</v>
      </c>
      <c r="D4" s="16"/>
      <c r="E4" s="16"/>
      <c r="F4" s="1"/>
      <c r="G4" s="17"/>
      <c r="H4" s="17"/>
      <c r="I4" s="17"/>
      <c r="J4" s="17"/>
      <c r="K4" s="1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51" ht="11.25" customHeight="1" x14ac:dyDescent="0.45">
      <c r="A5" s="9"/>
      <c r="B5" s="15"/>
      <c r="C5" s="1"/>
      <c r="D5" s="1"/>
      <c r="E5" s="1"/>
      <c r="F5" s="1"/>
      <c r="G5" s="17"/>
      <c r="H5" s="17"/>
      <c r="I5" s="17"/>
      <c r="J5" s="17"/>
      <c r="K5" s="18"/>
      <c r="L5" s="8"/>
      <c r="M5" s="8"/>
      <c r="N5" s="8"/>
      <c r="O5" s="8"/>
      <c r="P5" s="8"/>
      <c r="Q5" s="8"/>
      <c r="R5" s="8"/>
      <c r="S5" s="8"/>
      <c r="T5" s="8"/>
      <c r="U5" s="8"/>
      <c r="V5" s="8"/>
      <c r="W5" s="8"/>
      <c r="X5" s="8"/>
      <c r="Y5" s="8"/>
      <c r="Z5" s="8"/>
      <c r="AA5" s="8"/>
      <c r="AB5" s="8"/>
      <c r="AC5" s="8"/>
      <c r="AD5" s="8"/>
      <c r="AE5" s="8"/>
      <c r="AF5" s="8"/>
      <c r="AG5" s="8"/>
      <c r="AH5" s="8"/>
      <c r="AI5" s="8"/>
      <c r="AJ5" s="8"/>
      <c r="AK5" s="8"/>
      <c r="AL5" s="8"/>
      <c r="AM5" s="8"/>
      <c r="AN5" s="8"/>
    </row>
    <row r="6" spans="1:51" ht="33" customHeight="1" x14ac:dyDescent="0.45">
      <c r="A6" s="9"/>
      <c r="B6" s="15"/>
      <c r="C6" s="238" t="s">
        <v>420</v>
      </c>
      <c r="D6" s="238"/>
      <c r="E6" s="238"/>
      <c r="F6" s="238"/>
      <c r="G6" s="238"/>
      <c r="H6" s="238"/>
      <c r="I6" s="238"/>
      <c r="J6" s="238"/>
      <c r="K6" s="1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51" ht="31.9" customHeight="1" x14ac:dyDescent="0.45">
      <c r="A7" s="9"/>
      <c r="B7" s="15"/>
      <c r="C7" s="239" t="s">
        <v>417</v>
      </c>
      <c r="D7" s="239"/>
      <c r="E7" s="239"/>
      <c r="F7" s="239"/>
      <c r="G7" s="17"/>
      <c r="H7" s="242" t="s">
        <v>418</v>
      </c>
      <c r="I7" s="243"/>
      <c r="J7" s="243"/>
      <c r="K7" s="18"/>
      <c r="L7" s="8"/>
      <c r="M7" s="8"/>
      <c r="N7" s="8"/>
      <c r="O7" s="8"/>
      <c r="P7" s="8"/>
      <c r="Q7" s="8"/>
      <c r="R7" s="8"/>
      <c r="S7" s="8"/>
      <c r="T7" s="8"/>
      <c r="U7" s="8"/>
      <c r="V7" s="8"/>
      <c r="W7" s="8"/>
      <c r="X7" s="8"/>
      <c r="Y7" s="8"/>
      <c r="Z7" s="8"/>
      <c r="AA7" s="8"/>
      <c r="AB7" s="8"/>
      <c r="AC7" s="8"/>
      <c r="AD7" s="8"/>
      <c r="AE7" s="8"/>
      <c r="AF7" s="8"/>
      <c r="AG7" s="8"/>
      <c r="AH7" s="8"/>
      <c r="AI7" s="8"/>
      <c r="AJ7" s="8"/>
      <c r="AK7" s="8"/>
      <c r="AL7" s="8"/>
      <c r="AM7" s="8"/>
      <c r="AN7" s="8"/>
    </row>
    <row r="8" spans="1:51" ht="9" customHeight="1" x14ac:dyDescent="0.45">
      <c r="A8" s="9"/>
      <c r="B8" s="15"/>
      <c r="C8" s="1"/>
      <c r="D8" s="1"/>
      <c r="E8" s="1"/>
      <c r="F8" s="1"/>
      <c r="G8" s="1"/>
      <c r="H8" s="1"/>
      <c r="I8" s="1"/>
      <c r="J8" s="1"/>
      <c r="K8" s="18"/>
      <c r="L8" s="9"/>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ht="14.25" customHeight="1" x14ac:dyDescent="0.45">
      <c r="A9" s="9"/>
      <c r="B9" s="15"/>
      <c r="C9" s="244" t="s">
        <v>362</v>
      </c>
      <c r="D9" s="244"/>
      <c r="E9" s="244"/>
      <c r="F9" s="244"/>
      <c r="H9" s="240" t="s">
        <v>333</v>
      </c>
      <c r="I9" s="240"/>
      <c r="J9" s="240"/>
      <c r="K9" s="18"/>
      <c r="L9" s="9"/>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row>
    <row r="10" spans="1:51" ht="13.5" customHeight="1" x14ac:dyDescent="0.45">
      <c r="A10" s="9"/>
      <c r="B10" s="15"/>
      <c r="C10" s="89" t="s">
        <v>334</v>
      </c>
      <c r="D10" s="89" t="s">
        <v>343</v>
      </c>
      <c r="E10" s="89" t="s">
        <v>349</v>
      </c>
      <c r="F10" s="89" t="s">
        <v>355</v>
      </c>
      <c r="H10" s="91" t="s">
        <v>41</v>
      </c>
      <c r="I10" s="91" t="s">
        <v>103</v>
      </c>
      <c r="J10" s="91" t="s">
        <v>166</v>
      </c>
      <c r="K10" s="18"/>
      <c r="L10" s="9"/>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row>
    <row r="11" spans="1:51" ht="13.5" customHeight="1" x14ac:dyDescent="0.45">
      <c r="A11" s="9"/>
      <c r="B11" s="15"/>
      <c r="C11" s="89" t="s">
        <v>336</v>
      </c>
      <c r="D11" s="89" t="s">
        <v>344</v>
      </c>
      <c r="E11" s="89" t="s">
        <v>350</v>
      </c>
      <c r="F11" s="89" t="s">
        <v>356</v>
      </c>
      <c r="H11" s="91" t="s">
        <v>42</v>
      </c>
      <c r="I11" s="91" t="s">
        <v>104</v>
      </c>
      <c r="J11" s="91" t="s">
        <v>167</v>
      </c>
      <c r="K11" s="18"/>
      <c r="L11" s="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row>
    <row r="12" spans="1:51" ht="13.5" customHeight="1" x14ac:dyDescent="0.45">
      <c r="A12" s="9"/>
      <c r="B12" s="15"/>
      <c r="C12" s="89" t="s">
        <v>338</v>
      </c>
      <c r="D12" s="89" t="s">
        <v>345</v>
      </c>
      <c r="E12" s="89" t="s">
        <v>351</v>
      </c>
      <c r="F12" s="89" t="s">
        <v>357</v>
      </c>
      <c r="H12" s="91" t="s">
        <v>43</v>
      </c>
      <c r="I12" s="91" t="s">
        <v>105</v>
      </c>
      <c r="J12" s="91" t="s">
        <v>168</v>
      </c>
      <c r="K12" s="18"/>
      <c r="L12" s="9"/>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ht="13.5" customHeight="1" x14ac:dyDescent="0.45">
      <c r="A13" s="9"/>
      <c r="B13" s="15"/>
      <c r="C13" s="89" t="s">
        <v>340</v>
      </c>
      <c r="D13" s="89" t="s">
        <v>346</v>
      </c>
      <c r="E13" s="89" t="s">
        <v>352</v>
      </c>
      <c r="F13" s="89" t="s">
        <v>358</v>
      </c>
      <c r="H13" s="91" t="s">
        <v>224</v>
      </c>
      <c r="I13" s="91" t="s">
        <v>106</v>
      </c>
      <c r="J13" s="91" t="s">
        <v>169</v>
      </c>
      <c r="K13" s="18"/>
      <c r="L13" s="9"/>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row>
    <row r="14" spans="1:51" ht="13.5" customHeight="1" x14ac:dyDescent="0.45">
      <c r="A14" s="9"/>
      <c r="B14" s="15"/>
      <c r="C14" s="89" t="s">
        <v>341</v>
      </c>
      <c r="D14" s="89" t="s">
        <v>347</v>
      </c>
      <c r="E14" s="89" t="s">
        <v>353</v>
      </c>
      <c r="F14" s="89" t="s">
        <v>359</v>
      </c>
      <c r="H14" s="91" t="s">
        <v>44</v>
      </c>
      <c r="I14" s="91" t="s">
        <v>107</v>
      </c>
      <c r="J14" s="91" t="s">
        <v>170</v>
      </c>
      <c r="K14" s="18"/>
      <c r="L14" s="9"/>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row>
    <row r="15" spans="1:51" ht="13.5" customHeight="1" x14ac:dyDescent="0.45">
      <c r="A15" s="9"/>
      <c r="B15" s="15"/>
      <c r="C15" s="89" t="s">
        <v>342</v>
      </c>
      <c r="D15" s="89" t="s">
        <v>348</v>
      </c>
      <c r="E15" s="89" t="s">
        <v>354</v>
      </c>
      <c r="F15" s="89"/>
      <c r="G15" s="1"/>
      <c r="H15" s="91" t="s">
        <v>45</v>
      </c>
      <c r="I15" s="91" t="s">
        <v>108</v>
      </c>
      <c r="J15" s="91" t="s">
        <v>171</v>
      </c>
      <c r="K15" s="18"/>
      <c r="L15" s="9"/>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ht="13.5" customHeight="1" x14ac:dyDescent="0.45">
      <c r="A16" s="9"/>
      <c r="B16" s="15"/>
      <c r="G16" s="1"/>
      <c r="H16" s="91" t="s">
        <v>46</v>
      </c>
      <c r="I16" s="91" t="s">
        <v>109</v>
      </c>
      <c r="J16" s="91" t="s">
        <v>172</v>
      </c>
      <c r="K16" s="18"/>
      <c r="L16" s="9"/>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1:51" ht="13.5" customHeight="1" x14ac:dyDescent="0.45">
      <c r="A17" s="9"/>
      <c r="B17" s="15"/>
      <c r="C17" s="246" t="s">
        <v>419</v>
      </c>
      <c r="D17" s="246"/>
      <c r="E17" s="246"/>
      <c r="F17" s="246"/>
      <c r="G17" s="1"/>
      <c r="H17" s="91" t="s">
        <v>47</v>
      </c>
      <c r="I17" s="91" t="s">
        <v>456</v>
      </c>
      <c r="J17" s="91" t="s">
        <v>173</v>
      </c>
      <c r="K17" s="18"/>
      <c r="L17" s="9"/>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1:51" ht="13.5" customHeight="1" x14ac:dyDescent="0.45">
      <c r="A18" s="9"/>
      <c r="B18" s="15"/>
      <c r="C18" s="246"/>
      <c r="D18" s="246"/>
      <c r="E18" s="246"/>
      <c r="F18" s="246"/>
      <c r="G18" s="1"/>
      <c r="H18" s="91" t="s">
        <v>48</v>
      </c>
      <c r="I18" s="91" t="s">
        <v>110</v>
      </c>
      <c r="J18" s="91" t="s">
        <v>174</v>
      </c>
      <c r="K18" s="18"/>
      <c r="L18" s="9"/>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row>
    <row r="19" spans="1:51" ht="13.5" customHeight="1" x14ac:dyDescent="0.45">
      <c r="A19" s="9"/>
      <c r="B19" s="15"/>
      <c r="G19" s="1"/>
      <c r="H19" s="91" t="s">
        <v>49</v>
      </c>
      <c r="I19" s="91" t="s">
        <v>386</v>
      </c>
      <c r="J19" s="91" t="s">
        <v>175</v>
      </c>
      <c r="K19" s="18"/>
      <c r="L19" s="9"/>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row>
    <row r="20" spans="1:51" ht="13.5" customHeight="1" x14ac:dyDescent="0.45">
      <c r="A20" s="9"/>
      <c r="B20" s="15"/>
      <c r="C20" s="241" t="s">
        <v>32</v>
      </c>
      <c r="D20" s="241"/>
      <c r="E20" s="241"/>
      <c r="F20" s="58"/>
      <c r="G20" s="1"/>
      <c r="H20" s="91" t="s">
        <v>50</v>
      </c>
      <c r="I20" s="91" t="s">
        <v>111</v>
      </c>
      <c r="J20" s="91" t="s">
        <v>176</v>
      </c>
      <c r="K20" s="18"/>
      <c r="L20" s="9"/>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ht="13.5" customHeight="1" x14ac:dyDescent="0.45">
      <c r="A21" s="9"/>
      <c r="B21" s="15"/>
      <c r="C21" s="174" t="s">
        <v>235</v>
      </c>
      <c r="D21" s="174" t="s">
        <v>311</v>
      </c>
      <c r="E21" s="174" t="s">
        <v>236</v>
      </c>
      <c r="F21" s="58"/>
      <c r="G21" s="1"/>
      <c r="H21" s="91" t="s">
        <v>51</v>
      </c>
      <c r="I21" s="91" t="s">
        <v>112</v>
      </c>
      <c r="J21" s="91" t="s">
        <v>177</v>
      </c>
      <c r="K21" s="18"/>
      <c r="L21" s="9"/>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row>
    <row r="22" spans="1:51" ht="13.5" customHeight="1" x14ac:dyDescent="0.45">
      <c r="A22" s="9"/>
      <c r="B22" s="15"/>
      <c r="C22" s="58"/>
      <c r="D22" s="58"/>
      <c r="E22" s="58"/>
      <c r="F22" s="58"/>
      <c r="G22" s="1"/>
      <c r="H22" s="91" t="s">
        <v>52</v>
      </c>
      <c r="I22" s="91" t="s">
        <v>113</v>
      </c>
      <c r="J22" s="91" t="s">
        <v>178</v>
      </c>
      <c r="K22" s="18"/>
      <c r="L22" s="9"/>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row>
    <row r="23" spans="1:51" ht="13.5" customHeight="1" x14ac:dyDescent="0.45">
      <c r="A23" s="9"/>
      <c r="B23" s="15"/>
      <c r="C23" s="246" t="s">
        <v>421</v>
      </c>
      <c r="D23" s="246"/>
      <c r="E23" s="246"/>
      <c r="F23" s="246"/>
      <c r="G23" s="1"/>
      <c r="H23" s="91" t="s">
        <v>53</v>
      </c>
      <c r="I23" s="91" t="s">
        <v>114</v>
      </c>
      <c r="J23" s="91" t="s">
        <v>179</v>
      </c>
      <c r="K23" s="18"/>
      <c r="L23" s="9"/>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13.5" customHeight="1" x14ac:dyDescent="0.45">
      <c r="A24" s="9"/>
      <c r="B24" s="15"/>
      <c r="C24" s="246"/>
      <c r="D24" s="246"/>
      <c r="E24" s="246"/>
      <c r="F24" s="246"/>
      <c r="G24" s="1"/>
      <c r="H24" s="91" t="s">
        <v>54</v>
      </c>
      <c r="I24" s="91" t="s">
        <v>115</v>
      </c>
      <c r="J24" s="91" t="s">
        <v>180</v>
      </c>
      <c r="K24" s="18"/>
      <c r="L24" s="9"/>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1:51" ht="13.5" customHeight="1" x14ac:dyDescent="0.45">
      <c r="A25" s="9"/>
      <c r="B25" s="15"/>
      <c r="C25" s="142"/>
      <c r="D25" s="142"/>
      <c r="E25" s="142"/>
      <c r="F25" s="142"/>
      <c r="G25" s="1"/>
      <c r="H25" s="91" t="s">
        <v>55</v>
      </c>
      <c r="I25" s="91" t="s">
        <v>226</v>
      </c>
      <c r="J25" s="91" t="s">
        <v>459</v>
      </c>
      <c r="K25" s="18"/>
      <c r="L25" s="9"/>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ht="13.5" customHeight="1" x14ac:dyDescent="0.45">
      <c r="A26" s="9"/>
      <c r="B26" s="15"/>
      <c r="C26" s="241" t="s">
        <v>330</v>
      </c>
      <c r="D26" s="241"/>
      <c r="E26" s="241"/>
      <c r="F26" s="98"/>
      <c r="G26" s="1"/>
      <c r="H26" s="91" t="s">
        <v>56</v>
      </c>
      <c r="I26" s="91" t="s">
        <v>116</v>
      </c>
      <c r="J26" s="91" t="s">
        <v>181</v>
      </c>
      <c r="K26" s="18"/>
      <c r="L26" s="9"/>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1:51" ht="13.5" customHeight="1" x14ac:dyDescent="0.45">
      <c r="A27" s="9"/>
      <c r="B27" s="15"/>
      <c r="C27" s="174" t="s">
        <v>335</v>
      </c>
      <c r="D27" s="174" t="s">
        <v>365</v>
      </c>
      <c r="E27" s="174" t="s">
        <v>367</v>
      </c>
      <c r="F27" s="20"/>
      <c r="G27" s="1"/>
      <c r="H27" s="91" t="s">
        <v>57</v>
      </c>
      <c r="I27" s="91" t="s">
        <v>117</v>
      </c>
      <c r="J27" s="91" t="s">
        <v>182</v>
      </c>
      <c r="K27" s="18"/>
      <c r="L27" s="9"/>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1:51" ht="13.5" customHeight="1" x14ac:dyDescent="0.45">
      <c r="A28" s="9"/>
      <c r="B28" s="15"/>
      <c r="C28" s="174" t="s">
        <v>337</v>
      </c>
      <c r="D28" s="174" t="s">
        <v>366</v>
      </c>
      <c r="E28" s="174" t="s">
        <v>368</v>
      </c>
      <c r="F28" s="20"/>
      <c r="G28" s="1"/>
      <c r="H28" s="91" t="s">
        <v>58</v>
      </c>
      <c r="I28" s="91" t="s">
        <v>118</v>
      </c>
      <c r="J28" s="91" t="s">
        <v>183</v>
      </c>
      <c r="K28" s="18"/>
      <c r="L28" s="9"/>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ht="13.5" customHeight="1" x14ac:dyDescent="0.45">
      <c r="A29" s="9"/>
      <c r="B29" s="15"/>
      <c r="C29" s="58"/>
      <c r="D29" s="58"/>
      <c r="E29" s="58"/>
      <c r="F29" s="58"/>
      <c r="G29" s="1"/>
      <c r="H29" s="91" t="s">
        <v>453</v>
      </c>
      <c r="I29" s="91" t="s">
        <v>119</v>
      </c>
      <c r="J29" s="91" t="s">
        <v>227</v>
      </c>
      <c r="K29" s="18"/>
      <c r="L29" s="9"/>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51" ht="13.5" customHeight="1" x14ac:dyDescent="0.45">
      <c r="A30" s="9"/>
      <c r="B30" s="15"/>
      <c r="C30" s="241" t="s">
        <v>331</v>
      </c>
      <c r="D30" s="241"/>
      <c r="E30" s="241"/>
      <c r="F30" s="241"/>
      <c r="G30" s="1"/>
      <c r="H30" s="91" t="s">
        <v>59</v>
      </c>
      <c r="I30" s="91" t="s">
        <v>120</v>
      </c>
      <c r="J30" s="91" t="s">
        <v>184</v>
      </c>
      <c r="K30" s="18"/>
      <c r="L30" s="9"/>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row>
    <row r="31" spans="1:51" ht="13.5" customHeight="1" x14ac:dyDescent="0.45">
      <c r="A31" s="9"/>
      <c r="B31" s="15"/>
      <c r="C31" s="174" t="s">
        <v>12</v>
      </c>
      <c r="D31" s="174" t="s">
        <v>21</v>
      </c>
      <c r="E31" s="174" t="s">
        <v>339</v>
      </c>
      <c r="F31" s="174" t="s">
        <v>231</v>
      </c>
      <c r="G31" s="1"/>
      <c r="H31" s="91" t="s">
        <v>454</v>
      </c>
      <c r="I31" s="91" t="s">
        <v>121</v>
      </c>
      <c r="J31" s="91" t="s">
        <v>185</v>
      </c>
      <c r="K31" s="18"/>
      <c r="L31" s="9"/>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ht="13.5" customHeight="1" x14ac:dyDescent="0.45">
      <c r="A32" s="9"/>
      <c r="B32" s="15"/>
      <c r="C32" s="58"/>
      <c r="D32" s="58"/>
      <c r="E32" s="58"/>
      <c r="F32" s="90"/>
      <c r="G32" s="1"/>
      <c r="H32" s="91" t="s">
        <v>60</v>
      </c>
      <c r="I32" s="91" t="s">
        <v>122</v>
      </c>
      <c r="J32" s="91" t="s">
        <v>186</v>
      </c>
      <c r="K32" s="18"/>
      <c r="L32" s="9"/>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row>
    <row r="33" spans="1:51" ht="13.5" customHeight="1" x14ac:dyDescent="0.45">
      <c r="A33" s="9"/>
      <c r="B33" s="15"/>
      <c r="C33" s="241" t="s">
        <v>332</v>
      </c>
      <c r="D33" s="241"/>
      <c r="E33" s="241"/>
      <c r="F33" s="241"/>
      <c r="G33" s="1"/>
      <c r="H33" s="91" t="s">
        <v>61</v>
      </c>
      <c r="I33" s="91" t="s">
        <v>123</v>
      </c>
      <c r="J33" s="91" t="s">
        <v>187</v>
      </c>
      <c r="K33" s="18"/>
      <c r="L33" s="9"/>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row>
    <row r="34" spans="1:51" ht="13.5" customHeight="1" x14ac:dyDescent="0.45">
      <c r="A34" s="9"/>
      <c r="B34" s="15"/>
      <c r="C34" s="174" t="s">
        <v>242</v>
      </c>
      <c r="D34" s="174" t="s">
        <v>12</v>
      </c>
      <c r="E34" s="174" t="s">
        <v>21</v>
      </c>
      <c r="F34" s="174" t="s">
        <v>241</v>
      </c>
      <c r="G34" s="1"/>
      <c r="H34" s="91" t="s">
        <v>62</v>
      </c>
      <c r="I34" s="91" t="s">
        <v>124</v>
      </c>
      <c r="J34" s="91" t="s">
        <v>188</v>
      </c>
      <c r="K34" s="18"/>
      <c r="L34" s="9"/>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ht="13.5" customHeight="1" x14ac:dyDescent="0.45">
      <c r="A35" s="9"/>
      <c r="B35" s="15"/>
      <c r="D35" s="1"/>
      <c r="E35" s="1"/>
      <c r="F35" s="1"/>
      <c r="G35" s="1"/>
      <c r="H35" s="91" t="s">
        <v>63</v>
      </c>
      <c r="I35" s="91" t="s">
        <v>125</v>
      </c>
      <c r="J35" s="91" t="s">
        <v>189</v>
      </c>
      <c r="K35" s="18"/>
      <c r="L35" s="9"/>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ht="13.5" customHeight="1" x14ac:dyDescent="0.45">
      <c r="A36" s="9"/>
      <c r="B36" s="15"/>
      <c r="C36" s="229" t="s">
        <v>430</v>
      </c>
      <c r="D36" s="245"/>
      <c r="E36" s="245"/>
      <c r="F36" s="245"/>
      <c r="G36" s="1"/>
      <c r="H36" s="91" t="s">
        <v>387</v>
      </c>
      <c r="I36" s="91" t="s">
        <v>126</v>
      </c>
      <c r="J36" s="91" t="s">
        <v>460</v>
      </c>
      <c r="K36" s="18"/>
      <c r="L36" s="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row>
    <row r="37" spans="1:51" ht="13.5" customHeight="1" x14ac:dyDescent="0.45">
      <c r="A37" s="9"/>
      <c r="B37" s="15"/>
      <c r="C37" s="245"/>
      <c r="D37" s="245"/>
      <c r="E37" s="245"/>
      <c r="F37" s="245"/>
      <c r="G37" s="1"/>
      <c r="H37" s="91" t="s">
        <v>64</v>
      </c>
      <c r="I37" s="91" t="s">
        <v>127</v>
      </c>
      <c r="J37" s="91" t="s">
        <v>190</v>
      </c>
      <c r="K37" s="18"/>
      <c r="L37" s="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row>
    <row r="38" spans="1:51" ht="13.5" customHeight="1" x14ac:dyDescent="0.45">
      <c r="A38" s="9"/>
      <c r="B38" s="15"/>
      <c r="C38" s="245"/>
      <c r="D38" s="245"/>
      <c r="E38" s="245"/>
      <c r="F38" s="245"/>
      <c r="G38" s="1"/>
      <c r="H38" s="91" t="s">
        <v>65</v>
      </c>
      <c r="I38" s="91" t="s">
        <v>128</v>
      </c>
      <c r="J38" s="91" t="s">
        <v>191</v>
      </c>
      <c r="K38" s="18"/>
      <c r="L38" s="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row>
    <row r="39" spans="1:51" ht="13.5" customHeight="1" x14ac:dyDescent="0.45">
      <c r="A39" s="9"/>
      <c r="B39" s="15"/>
      <c r="G39" s="1"/>
      <c r="H39" s="91" t="s">
        <v>66</v>
      </c>
      <c r="I39" s="91" t="s">
        <v>129</v>
      </c>
      <c r="J39" s="91" t="s">
        <v>228</v>
      </c>
      <c r="K39" s="18"/>
      <c r="L39" s="9"/>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ht="13.5" customHeight="1" x14ac:dyDescent="0.45">
      <c r="A40" s="9"/>
      <c r="B40" s="15"/>
      <c r="C40" s="244" t="s">
        <v>431</v>
      </c>
      <c r="D40" s="244"/>
      <c r="E40" s="244"/>
      <c r="F40" s="244"/>
      <c r="G40" s="1"/>
      <c r="H40" s="91" t="s">
        <v>67</v>
      </c>
      <c r="I40" s="91" t="s">
        <v>130</v>
      </c>
      <c r="J40" s="91" t="s">
        <v>192</v>
      </c>
      <c r="K40" s="18"/>
      <c r="L40" s="9"/>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row>
    <row r="41" spans="1:51" ht="13.5" customHeight="1" x14ac:dyDescent="0.45">
      <c r="A41" s="9"/>
      <c r="B41" s="15"/>
      <c r="C41" s="89" t="s">
        <v>406</v>
      </c>
      <c r="D41" s="236" t="s">
        <v>439</v>
      </c>
      <c r="E41" s="236"/>
      <c r="F41" s="236"/>
      <c r="G41" s="1"/>
      <c r="H41" s="91" t="s">
        <v>68</v>
      </c>
      <c r="I41" s="91" t="s">
        <v>131</v>
      </c>
      <c r="J41" s="91" t="s">
        <v>193</v>
      </c>
      <c r="K41" s="18"/>
      <c r="L41" s="9"/>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row>
    <row r="42" spans="1:51" ht="13.5" customHeight="1" x14ac:dyDescent="0.45">
      <c r="A42" s="9"/>
      <c r="B42" s="15"/>
      <c r="C42" s="89" t="s">
        <v>390</v>
      </c>
      <c r="D42" s="236" t="s">
        <v>440</v>
      </c>
      <c r="E42" s="236"/>
      <c r="F42" s="236"/>
      <c r="G42" s="1"/>
      <c r="H42" s="91" t="s">
        <v>69</v>
      </c>
      <c r="I42" s="91" t="s">
        <v>132</v>
      </c>
      <c r="J42" s="91" t="s">
        <v>194</v>
      </c>
      <c r="K42" s="18"/>
      <c r="L42" s="9"/>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row>
    <row r="43" spans="1:51" ht="13.5" customHeight="1" x14ac:dyDescent="0.45">
      <c r="A43" s="9"/>
      <c r="B43" s="15"/>
      <c r="C43" s="89" t="s">
        <v>408</v>
      </c>
      <c r="D43" s="236" t="s">
        <v>432</v>
      </c>
      <c r="E43" s="236"/>
      <c r="F43" s="236"/>
      <c r="G43" s="1"/>
      <c r="H43" s="91" t="s">
        <v>70</v>
      </c>
      <c r="I43" s="91" t="s">
        <v>133</v>
      </c>
      <c r="J43" s="91" t="s">
        <v>195</v>
      </c>
      <c r="K43" s="18"/>
      <c r="L43" s="9"/>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row>
    <row r="44" spans="1:51" ht="13.5" customHeight="1" x14ac:dyDescent="0.45">
      <c r="A44" s="9"/>
      <c r="B44" s="15"/>
      <c r="C44" s="89" t="s">
        <v>409</v>
      </c>
      <c r="D44" s="236" t="s">
        <v>433</v>
      </c>
      <c r="E44" s="236"/>
      <c r="F44" s="236"/>
      <c r="G44" s="1"/>
      <c r="H44" s="91" t="s">
        <v>71</v>
      </c>
      <c r="I44" s="91" t="s">
        <v>134</v>
      </c>
      <c r="J44" s="91" t="s">
        <v>196</v>
      </c>
      <c r="K44" s="18"/>
      <c r="L44" s="9"/>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row>
    <row r="45" spans="1:51" ht="13.5" customHeight="1" x14ac:dyDescent="0.45">
      <c r="A45" s="9"/>
      <c r="B45" s="15"/>
      <c r="C45" s="89" t="s">
        <v>407</v>
      </c>
      <c r="D45" s="236" t="s">
        <v>441</v>
      </c>
      <c r="E45" s="236"/>
      <c r="F45" s="236"/>
      <c r="G45" s="1"/>
      <c r="H45" s="91" t="s">
        <v>72</v>
      </c>
      <c r="I45" s="91" t="s">
        <v>135</v>
      </c>
      <c r="J45" s="91" t="s">
        <v>197</v>
      </c>
      <c r="K45" s="18"/>
      <c r="L45" s="9"/>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row>
    <row r="46" spans="1:51" ht="13.5" customHeight="1" x14ac:dyDescent="0.45">
      <c r="A46" s="9"/>
      <c r="B46" s="15"/>
      <c r="C46" s="89" t="s">
        <v>410</v>
      </c>
      <c r="D46" s="236" t="s">
        <v>434</v>
      </c>
      <c r="E46" s="236"/>
      <c r="F46" s="236"/>
      <c r="G46" s="1"/>
      <c r="H46" s="91" t="s">
        <v>73</v>
      </c>
      <c r="I46" s="91" t="s">
        <v>136</v>
      </c>
      <c r="J46" s="91" t="s">
        <v>198</v>
      </c>
      <c r="K46" s="18"/>
      <c r="L46" s="9"/>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ht="13.5" customHeight="1" x14ac:dyDescent="0.45">
      <c r="A47" s="9"/>
      <c r="B47" s="15"/>
      <c r="C47" s="89" t="s">
        <v>412</v>
      </c>
      <c r="D47" s="236" t="s">
        <v>436</v>
      </c>
      <c r="E47" s="236"/>
      <c r="F47" s="236"/>
      <c r="G47" s="1"/>
      <c r="H47" s="91" t="s">
        <v>74</v>
      </c>
      <c r="I47" s="91" t="s">
        <v>137</v>
      </c>
      <c r="J47" s="91" t="s">
        <v>199</v>
      </c>
      <c r="K47" s="18"/>
      <c r="L47" s="9"/>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ht="13.5" customHeight="1" x14ac:dyDescent="0.45">
      <c r="A48" s="9"/>
      <c r="B48" s="15"/>
      <c r="C48" s="89" t="s">
        <v>413</v>
      </c>
      <c r="D48" s="236" t="s">
        <v>435</v>
      </c>
      <c r="E48" s="236"/>
      <c r="F48" s="236"/>
      <c r="G48" s="1"/>
      <c r="H48" s="91" t="s">
        <v>75</v>
      </c>
      <c r="I48" s="91" t="s">
        <v>138</v>
      </c>
      <c r="J48" s="91" t="s">
        <v>388</v>
      </c>
      <c r="K48" s="18"/>
      <c r="L48" s="9"/>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ht="13.5" customHeight="1" x14ac:dyDescent="0.45">
      <c r="A49" s="9"/>
      <c r="B49" s="15"/>
      <c r="C49" s="181" t="s">
        <v>414</v>
      </c>
      <c r="D49" s="237" t="s">
        <v>443</v>
      </c>
      <c r="E49" s="237"/>
      <c r="F49" s="237"/>
      <c r="G49" s="1"/>
      <c r="H49" s="91" t="s">
        <v>76</v>
      </c>
      <c r="I49" s="91" t="s">
        <v>139</v>
      </c>
      <c r="J49" s="91" t="s">
        <v>200</v>
      </c>
      <c r="K49" s="18"/>
      <c r="L49" s="9"/>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ht="13.5" customHeight="1" x14ac:dyDescent="0.45">
      <c r="A50" s="9"/>
      <c r="B50" s="15"/>
      <c r="C50" s="183"/>
      <c r="D50" s="237"/>
      <c r="E50" s="237"/>
      <c r="F50" s="237"/>
      <c r="G50" s="1"/>
      <c r="H50" s="91" t="s">
        <v>77</v>
      </c>
      <c r="I50" s="91" t="s">
        <v>140</v>
      </c>
      <c r="J50" s="91" t="s">
        <v>201</v>
      </c>
      <c r="K50" s="18"/>
      <c r="L50" s="9"/>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ht="13.5" customHeight="1" x14ac:dyDescent="0.45">
      <c r="A51" s="9"/>
      <c r="B51" s="15"/>
      <c r="C51" s="89" t="s">
        <v>423</v>
      </c>
      <c r="D51" s="236" t="s">
        <v>438</v>
      </c>
      <c r="E51" s="236"/>
      <c r="F51" s="236"/>
      <c r="G51" s="1"/>
      <c r="H51" s="91" t="s">
        <v>78</v>
      </c>
      <c r="I51" s="91" t="s">
        <v>141</v>
      </c>
      <c r="J51" s="91" t="s">
        <v>202</v>
      </c>
      <c r="K51" s="18"/>
      <c r="L51" s="9"/>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ht="13.5" customHeight="1" x14ac:dyDescent="0.45">
      <c r="A52" s="9"/>
      <c r="B52" s="15"/>
      <c r="C52" s="89" t="s">
        <v>416</v>
      </c>
      <c r="D52" s="236" t="s">
        <v>437</v>
      </c>
      <c r="E52" s="236"/>
      <c r="F52" s="236"/>
      <c r="G52" s="1"/>
      <c r="H52" s="91" t="s">
        <v>79</v>
      </c>
      <c r="I52" s="91" t="s">
        <v>142</v>
      </c>
      <c r="J52" s="235" t="s">
        <v>203</v>
      </c>
      <c r="K52" s="18"/>
      <c r="L52" s="9"/>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ht="13.5" customHeight="1" x14ac:dyDescent="0.45">
      <c r="A53" s="9"/>
      <c r="B53" s="15"/>
      <c r="C53" s="89" t="s">
        <v>411</v>
      </c>
      <c r="D53" s="236" t="s">
        <v>442</v>
      </c>
      <c r="E53" s="236"/>
      <c r="F53" s="236"/>
      <c r="G53" s="1"/>
      <c r="H53" s="91" t="s">
        <v>461</v>
      </c>
      <c r="I53" s="91" t="s">
        <v>143</v>
      </c>
      <c r="J53" s="235"/>
      <c r="K53" s="18"/>
      <c r="L53" s="9"/>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ht="13.5" customHeight="1" x14ac:dyDescent="0.45">
      <c r="A54" s="9"/>
      <c r="B54" s="15"/>
      <c r="C54" s="181" t="s">
        <v>424</v>
      </c>
      <c r="D54" s="237" t="s">
        <v>444</v>
      </c>
      <c r="E54" s="237"/>
      <c r="F54" s="237"/>
      <c r="G54" s="1"/>
      <c r="H54" s="91" t="s">
        <v>80</v>
      </c>
      <c r="I54" s="91" t="s">
        <v>144</v>
      </c>
      <c r="J54" s="91" t="s">
        <v>229</v>
      </c>
      <c r="K54" s="18"/>
      <c r="L54" s="9"/>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ht="13.5" customHeight="1" x14ac:dyDescent="0.45">
      <c r="A55" s="9"/>
      <c r="B55" s="15"/>
      <c r="C55" s="182"/>
      <c r="D55" s="237"/>
      <c r="E55" s="237"/>
      <c r="F55" s="237"/>
      <c r="G55" s="1"/>
      <c r="H55" s="91" t="s">
        <v>81</v>
      </c>
      <c r="I55" s="91" t="s">
        <v>145</v>
      </c>
      <c r="J55" s="91" t="s">
        <v>204</v>
      </c>
      <c r="K55" s="18"/>
      <c r="L55" s="9"/>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row>
    <row r="56" spans="1:51" ht="13.5" customHeight="1" x14ac:dyDescent="0.45">
      <c r="A56" s="9"/>
      <c r="B56" s="15"/>
      <c r="C56" s="180"/>
      <c r="D56" s="237"/>
      <c r="E56" s="237"/>
      <c r="F56" s="237"/>
      <c r="G56" s="1"/>
      <c r="H56" s="91" t="s">
        <v>82</v>
      </c>
      <c r="I56" s="91" t="s">
        <v>146</v>
      </c>
      <c r="J56" s="91" t="s">
        <v>205</v>
      </c>
      <c r="K56" s="18"/>
      <c r="L56" s="9"/>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ht="13.5" customHeight="1" x14ac:dyDescent="0.45">
      <c r="A57" s="9"/>
      <c r="B57" s="15"/>
      <c r="C57" s="89" t="s">
        <v>425</v>
      </c>
      <c r="D57" s="236" t="s">
        <v>445</v>
      </c>
      <c r="E57" s="236"/>
      <c r="F57" s="236"/>
      <c r="G57" s="1"/>
      <c r="H57" s="91" t="s">
        <v>83</v>
      </c>
      <c r="I57" s="91" t="s">
        <v>147</v>
      </c>
      <c r="J57" s="91" t="s">
        <v>206</v>
      </c>
      <c r="K57" s="18"/>
      <c r="L57" s="9"/>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ht="13.5" customHeight="1" x14ac:dyDescent="0.45">
      <c r="A58" s="9"/>
      <c r="B58" s="15"/>
      <c r="C58" s="89" t="s">
        <v>426</v>
      </c>
      <c r="D58" s="236" t="s">
        <v>446</v>
      </c>
      <c r="E58" s="236"/>
      <c r="F58" s="236"/>
      <c r="G58" s="1"/>
      <c r="H58" s="91" t="s">
        <v>84</v>
      </c>
      <c r="I58" s="91" t="s">
        <v>148</v>
      </c>
      <c r="J58" s="91" t="s">
        <v>207</v>
      </c>
      <c r="K58" s="18"/>
      <c r="L58" s="9"/>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ht="13.5" customHeight="1" x14ac:dyDescent="0.45">
      <c r="A59" s="9"/>
      <c r="B59" s="15"/>
      <c r="C59" s="89" t="s">
        <v>427</v>
      </c>
      <c r="D59" s="150" t="s">
        <v>447</v>
      </c>
      <c r="E59" s="150"/>
      <c r="F59" s="150"/>
      <c r="G59" s="1"/>
      <c r="H59" s="91" t="s">
        <v>85</v>
      </c>
      <c r="I59" s="91" t="s">
        <v>457</v>
      </c>
      <c r="J59" s="91" t="s">
        <v>208</v>
      </c>
      <c r="K59" s="18"/>
      <c r="L59" s="9"/>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ht="13.5" customHeight="1" x14ac:dyDescent="0.45">
      <c r="A60" s="9"/>
      <c r="B60" s="15"/>
      <c r="G60" s="1"/>
      <c r="H60" s="91" t="s">
        <v>86</v>
      </c>
      <c r="I60" s="91" t="s">
        <v>149</v>
      </c>
      <c r="J60" s="91" t="s">
        <v>209</v>
      </c>
      <c r="K60" s="18"/>
      <c r="L60" s="9"/>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ht="13.5" customHeight="1" x14ac:dyDescent="0.45">
      <c r="A61" s="9"/>
      <c r="B61" s="15"/>
      <c r="G61" s="1"/>
      <c r="H61" s="91" t="s">
        <v>87</v>
      </c>
      <c r="I61" s="91" t="s">
        <v>150</v>
      </c>
      <c r="J61" s="91" t="s">
        <v>210</v>
      </c>
      <c r="K61" s="18"/>
      <c r="L61" s="9"/>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ht="13.5" customHeight="1" x14ac:dyDescent="0.45">
      <c r="A62" s="9"/>
      <c r="B62" s="15"/>
      <c r="G62" s="1"/>
      <c r="H62" s="91" t="s">
        <v>88</v>
      </c>
      <c r="I62" s="91" t="s">
        <v>151</v>
      </c>
      <c r="J62" s="91" t="s">
        <v>211</v>
      </c>
      <c r="K62" s="18"/>
      <c r="L62" s="9"/>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ht="13.5" customHeight="1" x14ac:dyDescent="0.45">
      <c r="A63" s="9"/>
      <c r="B63" s="15"/>
      <c r="G63" s="1"/>
      <c r="H63" s="91" t="s">
        <v>89</v>
      </c>
      <c r="I63" s="91" t="s">
        <v>152</v>
      </c>
      <c r="J63" s="91" t="s">
        <v>212</v>
      </c>
      <c r="K63" s="18"/>
      <c r="L63" s="9"/>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ht="13.5" customHeight="1" x14ac:dyDescent="0.45">
      <c r="A64" s="9"/>
      <c r="B64" s="15"/>
      <c r="G64" s="1"/>
      <c r="H64" s="91" t="s">
        <v>90</v>
      </c>
      <c r="I64" s="91" t="s">
        <v>153</v>
      </c>
      <c r="J64" s="91" t="s">
        <v>213</v>
      </c>
      <c r="K64" s="18"/>
      <c r="L64" s="9"/>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ht="13.5" customHeight="1" x14ac:dyDescent="0.45">
      <c r="A65" s="9"/>
      <c r="B65" s="15"/>
      <c r="G65" s="1"/>
      <c r="H65" s="91" t="s">
        <v>91</v>
      </c>
      <c r="I65" s="91" t="s">
        <v>154</v>
      </c>
      <c r="J65" s="235" t="s">
        <v>214</v>
      </c>
      <c r="K65" s="18"/>
      <c r="L65" s="9"/>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ht="13.5" customHeight="1" x14ac:dyDescent="0.45">
      <c r="A66" s="9"/>
      <c r="B66" s="15"/>
      <c r="G66" s="1"/>
      <c r="H66" s="91" t="s">
        <v>225</v>
      </c>
      <c r="I66" s="91" t="s">
        <v>155</v>
      </c>
      <c r="J66" s="235"/>
      <c r="K66" s="18"/>
      <c r="L66" s="9"/>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ht="13.5" customHeight="1" x14ac:dyDescent="0.45">
      <c r="A67" s="9"/>
      <c r="B67" s="15"/>
      <c r="G67" s="1"/>
      <c r="H67" s="91" t="s">
        <v>92</v>
      </c>
      <c r="I67" s="91" t="s">
        <v>156</v>
      </c>
      <c r="J67" s="91" t="s">
        <v>215</v>
      </c>
      <c r="K67" s="18"/>
      <c r="L67" s="9"/>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ht="13.5" customHeight="1" x14ac:dyDescent="0.45">
      <c r="A68" s="9"/>
      <c r="B68" s="15"/>
      <c r="G68" s="1"/>
      <c r="H68" s="91" t="s">
        <v>93</v>
      </c>
      <c r="I68" s="91" t="s">
        <v>157</v>
      </c>
      <c r="J68" s="91" t="s">
        <v>216</v>
      </c>
      <c r="K68" s="18"/>
      <c r="L68" s="9"/>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ht="13.5" customHeight="1" x14ac:dyDescent="0.45">
      <c r="A69" s="9"/>
      <c r="B69" s="15"/>
      <c r="G69" s="1"/>
      <c r="H69" s="91" t="s">
        <v>94</v>
      </c>
      <c r="I69" s="91" t="s">
        <v>158</v>
      </c>
      <c r="J69" s="91" t="s">
        <v>217</v>
      </c>
      <c r="K69" s="18"/>
      <c r="L69" s="9"/>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13.5" customHeight="1" x14ac:dyDescent="0.45">
      <c r="A70" s="9"/>
      <c r="B70" s="15"/>
      <c r="G70" s="1"/>
      <c r="H70" s="91" t="s">
        <v>455</v>
      </c>
      <c r="I70" s="91" t="s">
        <v>159</v>
      </c>
      <c r="J70" s="91" t="s">
        <v>218</v>
      </c>
      <c r="K70" s="18"/>
      <c r="L70" s="9"/>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ht="13.5" customHeight="1" x14ac:dyDescent="0.45">
      <c r="A71" s="9"/>
      <c r="B71" s="15"/>
      <c r="G71" s="1"/>
      <c r="H71" s="91" t="s">
        <v>95</v>
      </c>
      <c r="I71" s="91" t="s">
        <v>160</v>
      </c>
      <c r="J71" s="91" t="s">
        <v>219</v>
      </c>
      <c r="K71" s="18"/>
      <c r="L71" s="9"/>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ht="13.5" customHeight="1" x14ac:dyDescent="0.45">
      <c r="A72" s="9"/>
      <c r="B72" s="15"/>
      <c r="G72" s="1"/>
      <c r="H72" s="91" t="s">
        <v>96</v>
      </c>
      <c r="I72" s="233" t="s">
        <v>458</v>
      </c>
      <c r="J72" s="91" t="s">
        <v>220</v>
      </c>
      <c r="K72" s="18"/>
      <c r="L72" s="9"/>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ht="13.5" customHeight="1" x14ac:dyDescent="0.45">
      <c r="A73" s="9"/>
      <c r="B73" s="15"/>
      <c r="G73" s="1"/>
      <c r="H73" s="91" t="s">
        <v>97</v>
      </c>
      <c r="I73" s="234"/>
      <c r="J73" s="91" t="s">
        <v>221</v>
      </c>
      <c r="K73" s="18"/>
      <c r="L73" s="9"/>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ht="13.5" customHeight="1" x14ac:dyDescent="0.45">
      <c r="A74" s="9"/>
      <c r="B74" s="15"/>
      <c r="G74" s="1"/>
      <c r="H74" s="91" t="s">
        <v>98</v>
      </c>
      <c r="I74" s="91" t="s">
        <v>161</v>
      </c>
      <c r="J74" s="91" t="s">
        <v>222</v>
      </c>
      <c r="K74" s="18"/>
      <c r="L74" s="9"/>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ht="13.5" customHeight="1" x14ac:dyDescent="0.45">
      <c r="A75" s="9"/>
      <c r="B75" s="15"/>
      <c r="G75" s="1"/>
      <c r="H75" s="91" t="s">
        <v>99</v>
      </c>
      <c r="I75" s="91" t="s">
        <v>162</v>
      </c>
      <c r="J75" s="91" t="s">
        <v>223</v>
      </c>
      <c r="K75" s="18"/>
      <c r="L75" s="9"/>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ht="13.5" customHeight="1" x14ac:dyDescent="0.45">
      <c r="A76" s="8"/>
      <c r="B76" s="15"/>
      <c r="G76" s="1"/>
      <c r="H76" s="91" t="s">
        <v>100</v>
      </c>
      <c r="I76" s="91" t="s">
        <v>163</v>
      </c>
      <c r="J76" s="175"/>
      <c r="K76" s="18"/>
      <c r="L76" s="9"/>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ht="13.5" customHeight="1" x14ac:dyDescent="0.45">
      <c r="A77" s="8"/>
      <c r="B77" s="15"/>
      <c r="G77" s="1"/>
      <c r="H77" s="91" t="s">
        <v>101</v>
      </c>
      <c r="I77" s="91" t="s">
        <v>164</v>
      </c>
      <c r="J77" s="175"/>
      <c r="K77" s="18"/>
      <c r="L77" s="9"/>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ht="13.5" customHeight="1" x14ac:dyDescent="0.45">
      <c r="A78" s="8"/>
      <c r="B78" s="15"/>
      <c r="G78" s="1"/>
      <c r="H78" s="91" t="s">
        <v>102</v>
      </c>
      <c r="I78" s="91" t="s">
        <v>165</v>
      </c>
      <c r="J78" s="175"/>
      <c r="K78" s="18"/>
      <c r="L78" s="9"/>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ht="13.5" customHeight="1" x14ac:dyDescent="0.35">
      <c r="A79" s="8"/>
      <c r="B79" s="23"/>
      <c r="C79" s="6"/>
      <c r="D79" s="6"/>
      <c r="E79" s="6"/>
      <c r="F79" s="6"/>
      <c r="G79" s="6"/>
      <c r="H79" s="6"/>
      <c r="I79" s="6"/>
      <c r="J79" s="6"/>
      <c r="K79" s="7"/>
      <c r="L79" s="26"/>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row>
    <row r="120" spans="1:5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row>
    <row r="121" spans="1:5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row>
    <row r="122" spans="1:5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row>
    <row r="123" spans="1:5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row>
    <row r="124" spans="1:5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row>
    <row r="125" spans="1:5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row>
    <row r="126" spans="1:5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row>
    <row r="127" spans="1:5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row>
    <row r="128" spans="1:5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row>
    <row r="129" spans="1:5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row>
    <row r="130" spans="1:5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row>
    <row r="131" spans="1:5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row>
    <row r="132" spans="1:5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row>
    <row r="133" spans="1:5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row>
    <row r="134" spans="1:5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row>
    <row r="135" spans="1:5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row>
    <row r="136" spans="1:5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row>
    <row r="137" spans="1:5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row>
    <row r="138" spans="1:5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row>
    <row r="139" spans="1:5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row>
    <row r="140" spans="1:5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row>
    <row r="141" spans="1:5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row>
    <row r="142" spans="1:5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row>
    <row r="143" spans="1:5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row>
    <row r="144" spans="1:5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row>
    <row r="145" spans="1:5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row>
    <row r="146" spans="1:5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row>
    <row r="147" spans="1:5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row>
    <row r="148" spans="1:5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row>
    <row r="149" spans="1:5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row>
    <row r="150" spans="1:5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row>
    <row r="151" spans="1:5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row>
    <row r="152" spans="1:5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row>
    <row r="153" spans="1:5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row>
    <row r="154" spans="1:5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row>
    <row r="155" spans="1:5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row>
    <row r="156" spans="1:5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row>
    <row r="157" spans="1:5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row>
    <row r="158" spans="1:5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row>
    <row r="159" spans="1:5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row>
    <row r="160" spans="1:5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row>
    <row r="161" spans="1:5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row>
    <row r="162" spans="1:5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row>
    <row r="163" spans="1:5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row>
    <row r="164" spans="1:5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row>
    <row r="165" spans="1:5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row>
    <row r="166" spans="1:5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spans="1:5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row>
    <row r="168" spans="1:5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row>
    <row r="169" spans="1:5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row>
    <row r="170" spans="1:5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row>
    <row r="171" spans="1:5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row>
    <row r="172" spans="1:5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row>
    <row r="173" spans="1:5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row>
    <row r="174" spans="1:5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row>
    <row r="175" spans="1:5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row>
    <row r="176" spans="1:5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row>
    <row r="177" spans="1:5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row>
    <row r="178" spans="1:5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row>
    <row r="179" spans="1:5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row>
    <row r="180" spans="1:5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row>
    <row r="181" spans="1:5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row>
    <row r="182" spans="1:5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row>
    <row r="183" spans="1:5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row>
    <row r="184" spans="1:5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row>
    <row r="185" spans="1:5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row>
    <row r="186" spans="1:5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row>
    <row r="187" spans="1:5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row>
    <row r="188" spans="1:5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row>
    <row r="189" spans="1:5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row>
    <row r="190" spans="1:5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row>
    <row r="191" spans="1:5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row>
    <row r="192" spans="1:5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row>
    <row r="193" spans="1:5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row>
    <row r="194" spans="1:5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row>
    <row r="195" spans="1:5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row>
    <row r="196" spans="1:5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row>
    <row r="197" spans="1:51" x14ac:dyDescent="0.35">
      <c r="A197" s="8"/>
      <c r="B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row>
    <row r="198" spans="1:51" x14ac:dyDescent="0.35">
      <c r="A198" s="8"/>
      <c r="B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row>
    <row r="199" spans="1:51" x14ac:dyDescent="0.35">
      <c r="A199" s="8"/>
      <c r="B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row>
    <row r="200" spans="1:51" x14ac:dyDescent="0.35">
      <c r="A200" s="8"/>
      <c r="B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row>
    <row r="201" spans="1:51" x14ac:dyDescent="0.35">
      <c r="A201" s="8"/>
      <c r="B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row>
    <row r="202" spans="1:51" x14ac:dyDescent="0.35">
      <c r="A202" s="8"/>
      <c r="B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row>
    <row r="203" spans="1:51" x14ac:dyDescent="0.35">
      <c r="A203" s="8"/>
      <c r="B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row>
    <row r="204" spans="1:51" x14ac:dyDescent="0.35">
      <c r="A204" s="8"/>
      <c r="B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row>
    <row r="205" spans="1:51" x14ac:dyDescent="0.35">
      <c r="A205" s="8"/>
      <c r="B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row>
    <row r="206" spans="1:51" x14ac:dyDescent="0.35">
      <c r="A206" s="8"/>
      <c r="B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row>
    <row r="207" spans="1:51" x14ac:dyDescent="0.35">
      <c r="A207" s="8"/>
      <c r="B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row>
    <row r="208" spans="1:51" x14ac:dyDescent="0.35">
      <c r="A208" s="8"/>
      <c r="B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row>
    <row r="209" spans="1:51" x14ac:dyDescent="0.35">
      <c r="A209" s="8"/>
      <c r="B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row>
    <row r="210" spans="1:51" x14ac:dyDescent="0.35">
      <c r="A210" s="8"/>
      <c r="B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row>
    <row r="211" spans="1:51" x14ac:dyDescent="0.35">
      <c r="A211" s="8"/>
      <c r="B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row>
    <row r="212" spans="1:51" x14ac:dyDescent="0.35">
      <c r="A212" s="8"/>
      <c r="B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row>
    <row r="213" spans="1:51" x14ac:dyDescent="0.35">
      <c r="A213" s="8"/>
      <c r="B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row>
    <row r="214" spans="1:51" x14ac:dyDescent="0.35">
      <c r="A214" s="8"/>
      <c r="B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row>
    <row r="215" spans="1:51" x14ac:dyDescent="0.35">
      <c r="A215" s="8"/>
      <c r="B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row>
    <row r="216" spans="1:51" x14ac:dyDescent="0.35">
      <c r="A216" s="8"/>
      <c r="B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row>
    <row r="217" spans="1:51" x14ac:dyDescent="0.35">
      <c r="A217" s="8"/>
      <c r="B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row>
    <row r="218" spans="1:51" x14ac:dyDescent="0.35">
      <c r="A218" s="8"/>
      <c r="B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row>
    <row r="219" spans="1:51" x14ac:dyDescent="0.35">
      <c r="A219" s="8"/>
      <c r="B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row>
    <row r="220" spans="1:51" x14ac:dyDescent="0.35">
      <c r="A220" s="8"/>
      <c r="B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row>
    <row r="221" spans="1:51" x14ac:dyDescent="0.35">
      <c r="A221" s="8"/>
      <c r="B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row>
    <row r="222" spans="1:51" x14ac:dyDescent="0.35">
      <c r="A222" s="8"/>
      <c r="B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row>
  </sheetData>
  <sheetProtection algorithmName="SHA-512" hashValue="34lH8ZY2ITl99EU6zsPYSGfMykl0s1+g+oBEpUiUMONvccdD0tlJBzwRLSU1AY7gKdhuulhAXCeQgd02dnTcAQ==" saltValue="b5lzfEDAeCJ/uiCmAXkvvA==" spinCount="100000" sheet="1" objects="1" scenarios="1"/>
  <mergeCells count="31">
    <mergeCell ref="C26:E26"/>
    <mergeCell ref="C9:F9"/>
    <mergeCell ref="C36:F38"/>
    <mergeCell ref="C40:F40"/>
    <mergeCell ref="C30:F30"/>
    <mergeCell ref="C33:F33"/>
    <mergeCell ref="C23:F24"/>
    <mergeCell ref="C17:F18"/>
    <mergeCell ref="C6:J6"/>
    <mergeCell ref="C7:F7"/>
    <mergeCell ref="H9:J9"/>
    <mergeCell ref="C20:E20"/>
    <mergeCell ref="H7:J7"/>
    <mergeCell ref="D41:F41"/>
    <mergeCell ref="D42:F42"/>
    <mergeCell ref="D43:F43"/>
    <mergeCell ref="D44:F44"/>
    <mergeCell ref="D45:F45"/>
    <mergeCell ref="D49:F50"/>
    <mergeCell ref="D54:F56"/>
    <mergeCell ref="D52:F52"/>
    <mergeCell ref="D53:F53"/>
    <mergeCell ref="D46:F46"/>
    <mergeCell ref="D47:F47"/>
    <mergeCell ref="D48:F48"/>
    <mergeCell ref="D51:F51"/>
    <mergeCell ref="I72:I73"/>
    <mergeCell ref="J65:J66"/>
    <mergeCell ref="J52:J53"/>
    <mergeCell ref="D57:F57"/>
    <mergeCell ref="D58:F58"/>
  </mergeCells>
  <hyperlinks>
    <hyperlink ref="C36:F38" r:id="rId1" display="Commodity Code List: The table below lists the valid class I commodity codes that may be used when entering data into Section 2 of this form.  A complete list of commodity codes can be found in the Official Harmonized Tariff Schedule." xr:uid="{00000000-0004-0000-0500-000000000000}"/>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Y203"/>
  <sheetViews>
    <sheetView topLeftCell="C1" workbookViewId="0">
      <selection activeCell="G14" sqref="G14"/>
    </sheetView>
  </sheetViews>
  <sheetFormatPr defaultColWidth="9.1796875" defaultRowHeight="13" x14ac:dyDescent="0.3"/>
  <cols>
    <col min="1" max="1" width="4.7265625" style="2" customWidth="1"/>
    <col min="2" max="2" width="24.453125" style="2" customWidth="1"/>
    <col min="3" max="3" width="14.7265625" style="2" bestFit="1" customWidth="1"/>
    <col min="4" max="4" width="14.26953125" style="2" bestFit="1" customWidth="1"/>
    <col min="5" max="5" width="17.453125" style="2" bestFit="1" customWidth="1"/>
    <col min="6" max="6" width="12.7265625" style="2" bestFit="1" customWidth="1"/>
    <col min="7" max="7" width="15.453125" style="2" bestFit="1" customWidth="1"/>
    <col min="8" max="9" width="15.453125" style="2" customWidth="1"/>
    <col min="10" max="10" width="14.453125" style="2" customWidth="1"/>
    <col min="11" max="11" width="14.1796875" style="2" bestFit="1" customWidth="1"/>
    <col min="12" max="13" width="18.453125" style="2" customWidth="1"/>
    <col min="14" max="14" width="18.26953125" style="2" customWidth="1"/>
    <col min="15" max="15" width="13.453125" style="2" customWidth="1"/>
    <col min="16" max="16" width="15.453125" style="2" customWidth="1"/>
    <col min="17" max="17" width="7.453125" style="2" customWidth="1"/>
    <col min="18" max="18" width="13.26953125" style="2" bestFit="1" customWidth="1"/>
    <col min="19" max="19" width="14.7265625" style="2" bestFit="1" customWidth="1"/>
    <col min="20" max="20" width="9.1796875" style="2"/>
    <col min="21" max="21" width="20.1796875" style="2" bestFit="1" customWidth="1"/>
    <col min="22" max="22" width="9.453125" style="2" bestFit="1" customWidth="1"/>
    <col min="23" max="23" width="9.1796875" style="2"/>
    <col min="24" max="24" width="12.1796875" style="2" bestFit="1" customWidth="1"/>
    <col min="25" max="25" width="16.26953125" style="2" customWidth="1"/>
    <col min="26" max="16384" width="9.1796875" style="2"/>
  </cols>
  <sheetData>
    <row r="1" spans="2:25" x14ac:dyDescent="0.3">
      <c r="R1" s="247" t="s">
        <v>422</v>
      </c>
      <c r="S1" s="247"/>
      <c r="U1" s="247" t="s">
        <v>322</v>
      </c>
      <c r="V1" s="247"/>
    </row>
    <row r="2" spans="2:25" ht="26" x14ac:dyDescent="0.3">
      <c r="B2" s="63" t="s">
        <v>40</v>
      </c>
      <c r="C2" s="84" t="s">
        <v>34</v>
      </c>
      <c r="D2" s="62" t="s">
        <v>362</v>
      </c>
      <c r="E2" s="84" t="s">
        <v>13</v>
      </c>
      <c r="F2" s="62" t="s">
        <v>15</v>
      </c>
      <c r="G2" s="62" t="s">
        <v>16</v>
      </c>
      <c r="H2" s="85" t="s">
        <v>307</v>
      </c>
      <c r="I2" s="62" t="s">
        <v>306</v>
      </c>
      <c r="J2" s="84" t="s">
        <v>9</v>
      </c>
      <c r="K2" s="84" t="s">
        <v>32</v>
      </c>
      <c r="L2" s="86" t="s">
        <v>238</v>
      </c>
      <c r="M2" s="87" t="s">
        <v>239</v>
      </c>
      <c r="N2" s="86" t="s">
        <v>240</v>
      </c>
      <c r="O2" s="140" t="s">
        <v>391</v>
      </c>
      <c r="P2" s="140" t="s">
        <v>392</v>
      </c>
      <c r="R2" s="143" t="s">
        <v>4</v>
      </c>
      <c r="S2" s="143" t="s">
        <v>34</v>
      </c>
      <c r="U2" s="38" t="s">
        <v>25</v>
      </c>
      <c r="V2" s="38" t="s">
        <v>245</v>
      </c>
      <c r="Y2" s="2" t="s">
        <v>379</v>
      </c>
    </row>
    <row r="3" spans="2:25" x14ac:dyDescent="0.3">
      <c r="B3" s="45" t="s">
        <v>41</v>
      </c>
      <c r="C3" s="178" t="s">
        <v>406</v>
      </c>
      <c r="D3" s="97" t="s">
        <v>356</v>
      </c>
      <c r="E3" s="64" t="s">
        <v>19</v>
      </c>
      <c r="F3" s="37">
        <v>2018</v>
      </c>
      <c r="G3" s="37">
        <v>1</v>
      </c>
      <c r="H3" s="37">
        <v>1</v>
      </c>
      <c r="I3" s="65">
        <f ca="1">IF(SUM('Section 1'!$F$11:$F$12)&gt;0,DATE(2018,1,1),DATE('Section 1'!$D$11,VLOOKUP('Section 1'!D12,Lists!$G$3:$H$6,2,0),1))</f>
        <v>43101</v>
      </c>
      <c r="J3" s="37" t="s">
        <v>335</v>
      </c>
      <c r="K3" s="64" t="s">
        <v>235</v>
      </c>
      <c r="L3" s="66" t="s">
        <v>235</v>
      </c>
      <c r="M3" s="68" t="s">
        <v>311</v>
      </c>
      <c r="N3" s="66" t="s">
        <v>236</v>
      </c>
      <c r="O3" s="37" t="str">
        <f ca="1">MONTH('Section 1'!D5)&amp;"-"&amp;DAY('Section 1'!D5)&amp;"-"&amp;YEAR('Section 1'!D5)</f>
        <v>4-16-2020</v>
      </c>
      <c r="P3" s="37" t="s">
        <v>252</v>
      </c>
      <c r="R3" s="97" t="s">
        <v>334</v>
      </c>
      <c r="S3" s="37" t="s">
        <v>406</v>
      </c>
      <c r="U3" s="37" t="s">
        <v>246</v>
      </c>
      <c r="V3" s="37" t="s">
        <v>247</v>
      </c>
      <c r="X3" s="2" t="s">
        <v>380</v>
      </c>
      <c r="Y3" s="2">
        <f>IF(MAX(OutputForCSV!A2:A500)=0,1,MAX(OutputForCSV!A2:A500))</f>
        <v>1</v>
      </c>
    </row>
    <row r="4" spans="2:25" x14ac:dyDescent="0.3">
      <c r="B4" s="45" t="s">
        <v>42</v>
      </c>
      <c r="C4" s="178" t="s">
        <v>390</v>
      </c>
      <c r="D4" s="97" t="s">
        <v>357</v>
      </c>
      <c r="E4" s="64" t="s">
        <v>20</v>
      </c>
      <c r="F4" s="37">
        <v>2019</v>
      </c>
      <c r="G4" s="37">
        <v>2</v>
      </c>
      <c r="H4" s="37">
        <v>4</v>
      </c>
      <c r="I4" s="65">
        <f ca="1">IF(SUM('Section 1'!$F$11:$F$12)&gt;0,DATE(2030,1,1),IF('Section 1'!D12=4,DATE('Section 1'!D11+1,1,1)-1,DATE('Section 1'!$D$11,VLOOKUP('Section 1'!$D$12,Lists!$G$3:$H$6,2,0)+3,1)-1))</f>
        <v>47484</v>
      </c>
      <c r="J4" s="37" t="s">
        <v>337</v>
      </c>
      <c r="K4" s="64" t="s">
        <v>311</v>
      </c>
      <c r="L4" s="67" t="s">
        <v>312</v>
      </c>
      <c r="M4" s="69" t="s">
        <v>313</v>
      </c>
      <c r="N4" s="67" t="s">
        <v>314</v>
      </c>
      <c r="R4" s="97" t="s">
        <v>336</v>
      </c>
      <c r="S4" s="37" t="s">
        <v>407</v>
      </c>
      <c r="U4" s="37" t="s">
        <v>248</v>
      </c>
      <c r="V4" s="37" t="s">
        <v>249</v>
      </c>
      <c r="X4" s="2" t="s">
        <v>381</v>
      </c>
      <c r="Y4" s="2" t="str">
        <f>OutputForCSV!A501</f>
        <v/>
      </c>
    </row>
    <row r="5" spans="2:25" x14ac:dyDescent="0.3">
      <c r="B5" s="45" t="s">
        <v>43</v>
      </c>
      <c r="C5" s="178" t="s">
        <v>408</v>
      </c>
      <c r="D5" s="97" t="s">
        <v>334</v>
      </c>
      <c r="F5" s="37">
        <v>2020</v>
      </c>
      <c r="G5" s="37">
        <v>3</v>
      </c>
      <c r="H5" s="37">
        <v>7</v>
      </c>
      <c r="J5" s="37" t="s">
        <v>12</v>
      </c>
      <c r="K5" s="64" t="s">
        <v>236</v>
      </c>
      <c r="L5" s="37" t="s">
        <v>335</v>
      </c>
      <c r="M5" s="37" t="s">
        <v>365</v>
      </c>
      <c r="N5" s="37" t="s">
        <v>242</v>
      </c>
      <c r="R5" s="97" t="s">
        <v>338</v>
      </c>
      <c r="S5" s="37" t="s">
        <v>410</v>
      </c>
      <c r="U5" s="37" t="s">
        <v>250</v>
      </c>
      <c r="V5" s="37" t="s">
        <v>251</v>
      </c>
      <c r="X5" s="2" t="s">
        <v>382</v>
      </c>
      <c r="Y5" s="2">
        <f>MAX(OutputForCSV!A501:A510)</f>
        <v>0</v>
      </c>
    </row>
    <row r="6" spans="2:25" x14ac:dyDescent="0.3">
      <c r="B6" s="45" t="s">
        <v>224</v>
      </c>
      <c r="C6" s="178" t="s">
        <v>409</v>
      </c>
      <c r="D6" s="97" t="s">
        <v>336</v>
      </c>
      <c r="F6" s="37">
        <v>2021</v>
      </c>
      <c r="G6" s="37">
        <v>4</v>
      </c>
      <c r="H6" s="37">
        <v>10</v>
      </c>
      <c r="J6" s="37" t="s">
        <v>21</v>
      </c>
      <c r="L6" s="37" t="s">
        <v>337</v>
      </c>
      <c r="M6" s="37" t="s">
        <v>367</v>
      </c>
      <c r="N6" s="37" t="s">
        <v>12</v>
      </c>
      <c r="R6" s="97" t="s">
        <v>340</v>
      </c>
      <c r="S6" s="37" t="s">
        <v>410</v>
      </c>
      <c r="U6" s="37" t="s">
        <v>252</v>
      </c>
      <c r="V6" s="37" t="s">
        <v>253</v>
      </c>
      <c r="X6" s="2" t="s">
        <v>383</v>
      </c>
      <c r="Y6" s="2">
        <f>IF(MAX(TempOutput!A2:A510)=0,1,MAX(TempOutput!A2:A510))</f>
        <v>2</v>
      </c>
    </row>
    <row r="7" spans="2:25" x14ac:dyDescent="0.3">
      <c r="B7" s="45" t="s">
        <v>44</v>
      </c>
      <c r="C7" s="178" t="s">
        <v>407</v>
      </c>
      <c r="D7" s="97" t="s">
        <v>338</v>
      </c>
      <c r="F7" s="37">
        <v>2022</v>
      </c>
      <c r="L7" s="37" t="s">
        <v>365</v>
      </c>
      <c r="M7" s="37" t="s">
        <v>366</v>
      </c>
      <c r="N7" s="37" t="s">
        <v>21</v>
      </c>
      <c r="R7" s="97" t="s">
        <v>341</v>
      </c>
      <c r="S7" s="37" t="s">
        <v>410</v>
      </c>
      <c r="U7" s="37" t="s">
        <v>254</v>
      </c>
      <c r="V7" s="37" t="s">
        <v>255</v>
      </c>
      <c r="X7" s="2" t="s">
        <v>384</v>
      </c>
      <c r="Y7" s="2">
        <f>IF(Y3=0,2,Y3+1)</f>
        <v>2</v>
      </c>
    </row>
    <row r="8" spans="2:25" x14ac:dyDescent="0.3">
      <c r="B8" s="45" t="s">
        <v>45</v>
      </c>
      <c r="C8" s="178" t="s">
        <v>410</v>
      </c>
      <c r="D8" s="97" t="s">
        <v>340</v>
      </c>
      <c r="F8" s="37">
        <v>2023</v>
      </c>
      <c r="L8" s="37" t="s">
        <v>367</v>
      </c>
      <c r="M8" s="37" t="s">
        <v>368</v>
      </c>
      <c r="N8" s="37" t="s">
        <v>462</v>
      </c>
      <c r="R8" s="97" t="s">
        <v>342</v>
      </c>
      <c r="S8" s="37" t="s">
        <v>390</v>
      </c>
      <c r="U8" s="37" t="s">
        <v>256</v>
      </c>
      <c r="V8" s="37" t="s">
        <v>257</v>
      </c>
    </row>
    <row r="9" spans="2:25" x14ac:dyDescent="0.3">
      <c r="B9" s="45" t="s">
        <v>46</v>
      </c>
      <c r="C9" s="178" t="s">
        <v>412</v>
      </c>
      <c r="D9" s="97" t="s">
        <v>341</v>
      </c>
      <c r="F9" s="37">
        <v>2024</v>
      </c>
      <c r="L9" s="37" t="s">
        <v>366</v>
      </c>
      <c r="M9" s="37" t="s">
        <v>339</v>
      </c>
      <c r="R9" s="97" t="s">
        <v>343</v>
      </c>
      <c r="S9" s="37" t="s">
        <v>408</v>
      </c>
      <c r="U9" s="37" t="s">
        <v>258</v>
      </c>
      <c r="V9" s="37" t="s">
        <v>259</v>
      </c>
    </row>
    <row r="10" spans="2:25" x14ac:dyDescent="0.3">
      <c r="B10" s="45" t="s">
        <v>47</v>
      </c>
      <c r="C10" s="178" t="s">
        <v>413</v>
      </c>
      <c r="D10" s="97" t="s">
        <v>342</v>
      </c>
      <c r="F10" s="37">
        <v>2025</v>
      </c>
      <c r="I10" s="42"/>
      <c r="L10" s="37" t="s">
        <v>368</v>
      </c>
      <c r="M10" s="37" t="s">
        <v>231</v>
      </c>
      <c r="R10" s="97" t="s">
        <v>344</v>
      </c>
      <c r="S10" s="37" t="s">
        <v>409</v>
      </c>
      <c r="U10" s="37" t="s">
        <v>260</v>
      </c>
      <c r="V10" s="37" t="s">
        <v>261</v>
      </c>
    </row>
    <row r="11" spans="2:25" x14ac:dyDescent="0.3">
      <c r="B11" s="45" t="s">
        <v>48</v>
      </c>
      <c r="C11" s="178" t="s">
        <v>414</v>
      </c>
      <c r="D11" s="97" t="s">
        <v>343</v>
      </c>
      <c r="F11" s="37">
        <v>2026</v>
      </c>
      <c r="R11" s="97" t="s">
        <v>345</v>
      </c>
      <c r="S11" s="37" t="s">
        <v>410</v>
      </c>
      <c r="U11" s="37" t="s">
        <v>262</v>
      </c>
      <c r="V11" s="37" t="s">
        <v>263</v>
      </c>
    </row>
    <row r="12" spans="2:25" x14ac:dyDescent="0.3">
      <c r="B12" s="45" t="s">
        <v>49</v>
      </c>
      <c r="C12" s="179" t="s">
        <v>423</v>
      </c>
      <c r="D12" s="97" t="s">
        <v>344</v>
      </c>
      <c r="F12" s="37">
        <v>2027</v>
      </c>
      <c r="R12" s="97" t="s">
        <v>346</v>
      </c>
      <c r="S12" s="37" t="s">
        <v>410</v>
      </c>
      <c r="U12" s="37" t="s">
        <v>264</v>
      </c>
      <c r="V12" s="37" t="s">
        <v>265</v>
      </c>
    </row>
    <row r="13" spans="2:25" x14ac:dyDescent="0.3">
      <c r="B13" s="45" t="s">
        <v>50</v>
      </c>
      <c r="C13" s="178" t="s">
        <v>415</v>
      </c>
      <c r="D13" s="97" t="s">
        <v>345</v>
      </c>
      <c r="F13" s="37">
        <v>2028</v>
      </c>
      <c r="R13" s="97" t="s">
        <v>347</v>
      </c>
      <c r="S13" s="37" t="s">
        <v>410</v>
      </c>
      <c r="U13" s="37" t="s">
        <v>266</v>
      </c>
      <c r="V13" s="37" t="s">
        <v>267</v>
      </c>
    </row>
    <row r="14" spans="2:25" x14ac:dyDescent="0.3">
      <c r="B14" s="45" t="s">
        <v>51</v>
      </c>
      <c r="C14" s="178" t="s">
        <v>416</v>
      </c>
      <c r="D14" s="97" t="s">
        <v>346</v>
      </c>
      <c r="F14" s="37">
        <v>2029</v>
      </c>
      <c r="R14" s="97" t="s">
        <v>348</v>
      </c>
      <c r="S14" s="37" t="s">
        <v>410</v>
      </c>
      <c r="U14" s="37" t="s">
        <v>268</v>
      </c>
      <c r="V14" s="37" t="s">
        <v>269</v>
      </c>
    </row>
    <row r="15" spans="2:25" x14ac:dyDescent="0.3">
      <c r="B15" s="45" t="s">
        <v>52</v>
      </c>
      <c r="C15" s="178" t="s">
        <v>411</v>
      </c>
      <c r="D15" s="97" t="s">
        <v>347</v>
      </c>
      <c r="K15" s="3"/>
      <c r="L15" s="3"/>
      <c r="R15" s="97" t="s">
        <v>349</v>
      </c>
      <c r="S15" s="37" t="s">
        <v>410</v>
      </c>
      <c r="U15" s="37" t="s">
        <v>270</v>
      </c>
      <c r="V15" s="37" t="s">
        <v>271</v>
      </c>
    </row>
    <row r="16" spans="2:25" x14ac:dyDescent="0.3">
      <c r="B16" s="45" t="s">
        <v>53</v>
      </c>
      <c r="C16" s="178" t="s">
        <v>424</v>
      </c>
      <c r="D16" s="97" t="s">
        <v>348</v>
      </c>
      <c r="K16" s="3"/>
      <c r="L16" s="3"/>
      <c r="R16" s="97" t="s">
        <v>350</v>
      </c>
      <c r="S16" s="37" t="s">
        <v>410</v>
      </c>
      <c r="U16" s="37" t="s">
        <v>272</v>
      </c>
      <c r="V16" s="37" t="s">
        <v>273</v>
      </c>
    </row>
    <row r="17" spans="2:22" x14ac:dyDescent="0.3">
      <c r="B17" s="45" t="s">
        <v>54</v>
      </c>
      <c r="C17" s="178" t="s">
        <v>425</v>
      </c>
      <c r="D17" s="97" t="s">
        <v>349</v>
      </c>
      <c r="K17" s="3"/>
      <c r="L17" s="3"/>
      <c r="R17" s="97" t="s">
        <v>351</v>
      </c>
      <c r="S17" s="37" t="s">
        <v>410</v>
      </c>
      <c r="U17" s="37" t="s">
        <v>274</v>
      </c>
      <c r="V17" s="37" t="s">
        <v>275</v>
      </c>
    </row>
    <row r="18" spans="2:22" x14ac:dyDescent="0.3">
      <c r="B18" s="45" t="s">
        <v>55</v>
      </c>
      <c r="C18" s="178" t="s">
        <v>426</v>
      </c>
      <c r="D18" s="97" t="s">
        <v>350</v>
      </c>
      <c r="K18" s="3"/>
      <c r="L18" s="3"/>
      <c r="R18" s="97" t="s">
        <v>352</v>
      </c>
      <c r="S18" s="37" t="s">
        <v>414</v>
      </c>
      <c r="U18" s="37" t="s">
        <v>276</v>
      </c>
      <c r="V18" s="37" t="s">
        <v>277</v>
      </c>
    </row>
    <row r="19" spans="2:22" x14ac:dyDescent="0.3">
      <c r="B19" s="45" t="s">
        <v>56</v>
      </c>
      <c r="C19" s="178" t="s">
        <v>427</v>
      </c>
      <c r="D19" s="97" t="s">
        <v>351</v>
      </c>
      <c r="K19" s="3"/>
      <c r="L19" s="3"/>
      <c r="R19" s="97" t="s">
        <v>353</v>
      </c>
      <c r="S19" s="37" t="s">
        <v>414</v>
      </c>
      <c r="U19" s="37" t="s">
        <v>278</v>
      </c>
      <c r="V19" s="37" t="s">
        <v>279</v>
      </c>
    </row>
    <row r="20" spans="2:22" x14ac:dyDescent="0.3">
      <c r="B20" s="45" t="s">
        <v>57</v>
      </c>
      <c r="D20" s="97" t="s">
        <v>358</v>
      </c>
      <c r="K20" s="3"/>
      <c r="L20" s="3"/>
      <c r="R20" s="97" t="s">
        <v>354</v>
      </c>
      <c r="S20" s="37" t="s">
        <v>413</v>
      </c>
      <c r="U20" s="37" t="s">
        <v>280</v>
      </c>
      <c r="V20" s="37" t="s">
        <v>281</v>
      </c>
    </row>
    <row r="21" spans="2:22" x14ac:dyDescent="0.3">
      <c r="B21" s="45" t="s">
        <v>58</v>
      </c>
      <c r="D21" s="97" t="s">
        <v>352</v>
      </c>
      <c r="K21" s="3"/>
      <c r="L21" s="3"/>
      <c r="R21" s="97" t="s">
        <v>355</v>
      </c>
      <c r="S21" s="37" t="s">
        <v>414</v>
      </c>
      <c r="U21" s="37" t="s">
        <v>282</v>
      </c>
      <c r="V21" s="37" t="s">
        <v>283</v>
      </c>
    </row>
    <row r="22" spans="2:22" x14ac:dyDescent="0.3">
      <c r="B22" s="45" t="s">
        <v>453</v>
      </c>
      <c r="D22" s="97" t="s">
        <v>353</v>
      </c>
      <c r="K22" s="3"/>
      <c r="L22" s="3"/>
      <c r="R22" s="97" t="s">
        <v>356</v>
      </c>
      <c r="S22" s="37" t="s">
        <v>423</v>
      </c>
      <c r="U22" s="37" t="s">
        <v>284</v>
      </c>
      <c r="V22" s="37" t="s">
        <v>285</v>
      </c>
    </row>
    <row r="23" spans="2:22" x14ac:dyDescent="0.3">
      <c r="B23" s="45" t="s">
        <v>59</v>
      </c>
      <c r="D23" s="97" t="s">
        <v>354</v>
      </c>
      <c r="K23" s="3"/>
      <c r="L23" s="3"/>
      <c r="R23" s="97" t="s">
        <v>357</v>
      </c>
      <c r="S23" s="37" t="s">
        <v>412</v>
      </c>
      <c r="U23" s="37" t="s">
        <v>286</v>
      </c>
      <c r="V23" s="37" t="s">
        <v>287</v>
      </c>
    </row>
    <row r="24" spans="2:22" x14ac:dyDescent="0.3">
      <c r="B24" s="45" t="s">
        <v>454</v>
      </c>
      <c r="D24" s="97" t="s">
        <v>355</v>
      </c>
      <c r="R24" s="97" t="s">
        <v>358</v>
      </c>
      <c r="S24" s="37" t="s">
        <v>416</v>
      </c>
      <c r="U24" s="37" t="s">
        <v>288</v>
      </c>
      <c r="V24" s="37" t="s">
        <v>289</v>
      </c>
    </row>
    <row r="25" spans="2:22" x14ac:dyDescent="0.3">
      <c r="B25" s="45" t="s">
        <v>60</v>
      </c>
      <c r="D25" s="35" t="s">
        <v>359</v>
      </c>
      <c r="R25" s="35" t="s">
        <v>359</v>
      </c>
      <c r="S25" s="37"/>
      <c r="U25" s="37" t="s">
        <v>290</v>
      </c>
      <c r="V25" s="37" t="s">
        <v>291</v>
      </c>
    </row>
    <row r="26" spans="2:22" x14ac:dyDescent="0.3">
      <c r="B26" s="45" t="s">
        <v>61</v>
      </c>
    </row>
    <row r="27" spans="2:22" x14ac:dyDescent="0.3">
      <c r="B27" s="45" t="s">
        <v>62</v>
      </c>
    </row>
    <row r="28" spans="2:22" x14ac:dyDescent="0.3">
      <c r="B28" s="45" t="s">
        <v>63</v>
      </c>
    </row>
    <row r="29" spans="2:22" x14ac:dyDescent="0.3">
      <c r="B29" s="45" t="s">
        <v>387</v>
      </c>
    </row>
    <row r="30" spans="2:22" x14ac:dyDescent="0.3">
      <c r="B30" s="45" t="s">
        <v>64</v>
      </c>
    </row>
    <row r="31" spans="2:22" x14ac:dyDescent="0.3">
      <c r="B31" s="45" t="s">
        <v>65</v>
      </c>
    </row>
    <row r="32" spans="2:22" x14ac:dyDescent="0.3">
      <c r="B32" s="45" t="s">
        <v>66</v>
      </c>
    </row>
    <row r="33" spans="2:2" x14ac:dyDescent="0.3">
      <c r="B33" s="45" t="s">
        <v>67</v>
      </c>
    </row>
    <row r="34" spans="2:2" x14ac:dyDescent="0.3">
      <c r="B34" s="45" t="s">
        <v>68</v>
      </c>
    </row>
    <row r="35" spans="2:2" x14ac:dyDescent="0.3">
      <c r="B35" s="45" t="s">
        <v>69</v>
      </c>
    </row>
    <row r="36" spans="2:2" x14ac:dyDescent="0.3">
      <c r="B36" s="45" t="s">
        <v>70</v>
      </c>
    </row>
    <row r="37" spans="2:2" x14ac:dyDescent="0.3">
      <c r="B37" s="45" t="s">
        <v>71</v>
      </c>
    </row>
    <row r="38" spans="2:2" x14ac:dyDescent="0.3">
      <c r="B38" s="45" t="s">
        <v>72</v>
      </c>
    </row>
    <row r="39" spans="2:2" x14ac:dyDescent="0.3">
      <c r="B39" s="45" t="s">
        <v>73</v>
      </c>
    </row>
    <row r="40" spans="2:2" x14ac:dyDescent="0.3">
      <c r="B40" s="45" t="s">
        <v>74</v>
      </c>
    </row>
    <row r="41" spans="2:2" x14ac:dyDescent="0.3">
      <c r="B41" s="45" t="s">
        <v>75</v>
      </c>
    </row>
    <row r="42" spans="2:2" x14ac:dyDescent="0.3">
      <c r="B42" s="45" t="s">
        <v>76</v>
      </c>
    </row>
    <row r="43" spans="2:2" x14ac:dyDescent="0.3">
      <c r="B43" s="45" t="s">
        <v>77</v>
      </c>
    </row>
    <row r="44" spans="2:2" x14ac:dyDescent="0.3">
      <c r="B44" s="45" t="s">
        <v>78</v>
      </c>
    </row>
    <row r="45" spans="2:2" x14ac:dyDescent="0.3">
      <c r="B45" s="45" t="s">
        <v>79</v>
      </c>
    </row>
    <row r="46" spans="2:2" x14ac:dyDescent="0.3">
      <c r="B46" s="45" t="s">
        <v>461</v>
      </c>
    </row>
    <row r="47" spans="2:2" x14ac:dyDescent="0.3">
      <c r="B47" s="45" t="s">
        <v>80</v>
      </c>
    </row>
    <row r="48" spans="2:2" x14ac:dyDescent="0.3">
      <c r="B48" s="45" t="s">
        <v>81</v>
      </c>
    </row>
    <row r="49" spans="2:2" x14ac:dyDescent="0.3">
      <c r="B49" s="45" t="s">
        <v>82</v>
      </c>
    </row>
    <row r="50" spans="2:2" x14ac:dyDescent="0.3">
      <c r="B50" s="45" t="s">
        <v>83</v>
      </c>
    </row>
    <row r="51" spans="2:2" ht="26" x14ac:dyDescent="0.3">
      <c r="B51" s="45" t="s">
        <v>84</v>
      </c>
    </row>
    <row r="52" spans="2:2" x14ac:dyDescent="0.3">
      <c r="B52" s="45" t="s">
        <v>85</v>
      </c>
    </row>
    <row r="53" spans="2:2" x14ac:dyDescent="0.3">
      <c r="B53" s="45" t="s">
        <v>86</v>
      </c>
    </row>
    <row r="54" spans="2:2" x14ac:dyDescent="0.3">
      <c r="B54" s="45" t="s">
        <v>87</v>
      </c>
    </row>
    <row r="55" spans="2:2" x14ac:dyDescent="0.3">
      <c r="B55" s="45" t="s">
        <v>88</v>
      </c>
    </row>
    <row r="56" spans="2:2" x14ac:dyDescent="0.3">
      <c r="B56" s="45" t="s">
        <v>89</v>
      </c>
    </row>
    <row r="57" spans="2:2" x14ac:dyDescent="0.3">
      <c r="B57" s="45" t="s">
        <v>90</v>
      </c>
    </row>
    <row r="58" spans="2:2" x14ac:dyDescent="0.3">
      <c r="B58" s="45" t="s">
        <v>91</v>
      </c>
    </row>
    <row r="59" spans="2:2" x14ac:dyDescent="0.3">
      <c r="B59" s="45" t="s">
        <v>225</v>
      </c>
    </row>
    <row r="60" spans="2:2" x14ac:dyDescent="0.3">
      <c r="B60" s="45" t="s">
        <v>92</v>
      </c>
    </row>
    <row r="61" spans="2:2" x14ac:dyDescent="0.3">
      <c r="B61" s="45" t="s">
        <v>93</v>
      </c>
    </row>
    <row r="62" spans="2:2" x14ac:dyDescent="0.3">
      <c r="B62" s="45" t="s">
        <v>94</v>
      </c>
    </row>
    <row r="63" spans="2:2" x14ac:dyDescent="0.3">
      <c r="B63" s="45" t="s">
        <v>455</v>
      </c>
    </row>
    <row r="64" spans="2:2" x14ac:dyDescent="0.3">
      <c r="B64" s="45" t="s">
        <v>95</v>
      </c>
    </row>
    <row r="65" spans="2:2" x14ac:dyDescent="0.3">
      <c r="B65" s="45" t="s">
        <v>96</v>
      </c>
    </row>
    <row r="66" spans="2:2" x14ac:dyDescent="0.3">
      <c r="B66" s="45" t="s">
        <v>97</v>
      </c>
    </row>
    <row r="67" spans="2:2" x14ac:dyDescent="0.3">
      <c r="B67" s="45" t="s">
        <v>98</v>
      </c>
    </row>
    <row r="68" spans="2:2" x14ac:dyDescent="0.3">
      <c r="B68" s="45" t="s">
        <v>99</v>
      </c>
    </row>
    <row r="69" spans="2:2" x14ac:dyDescent="0.3">
      <c r="B69" s="45" t="s">
        <v>100</v>
      </c>
    </row>
    <row r="70" spans="2:2" x14ac:dyDescent="0.3">
      <c r="B70" s="45" t="s">
        <v>101</v>
      </c>
    </row>
    <row r="71" spans="2:2" x14ac:dyDescent="0.3">
      <c r="B71" s="45" t="s">
        <v>102</v>
      </c>
    </row>
    <row r="72" spans="2:2" x14ac:dyDescent="0.3">
      <c r="B72" s="45" t="s">
        <v>103</v>
      </c>
    </row>
    <row r="73" spans="2:2" x14ac:dyDescent="0.3">
      <c r="B73" s="45" t="s">
        <v>104</v>
      </c>
    </row>
    <row r="74" spans="2:2" x14ac:dyDescent="0.3">
      <c r="B74" s="45" t="s">
        <v>105</v>
      </c>
    </row>
    <row r="75" spans="2:2" x14ac:dyDescent="0.3">
      <c r="B75" s="45" t="s">
        <v>106</v>
      </c>
    </row>
    <row r="76" spans="2:2" x14ac:dyDescent="0.3">
      <c r="B76" s="45" t="s">
        <v>107</v>
      </c>
    </row>
    <row r="77" spans="2:2" x14ac:dyDescent="0.3">
      <c r="B77" s="45" t="s">
        <v>108</v>
      </c>
    </row>
    <row r="78" spans="2:2" x14ac:dyDescent="0.3">
      <c r="B78" s="45" t="s">
        <v>109</v>
      </c>
    </row>
    <row r="79" spans="2:2" x14ac:dyDescent="0.3">
      <c r="B79" s="45" t="s">
        <v>456</v>
      </c>
    </row>
    <row r="80" spans="2:2" x14ac:dyDescent="0.3">
      <c r="B80" s="45" t="s">
        <v>110</v>
      </c>
    </row>
    <row r="81" spans="2:2" x14ac:dyDescent="0.3">
      <c r="B81" s="45" t="s">
        <v>386</v>
      </c>
    </row>
    <row r="82" spans="2:2" x14ac:dyDescent="0.3">
      <c r="B82" s="45" t="s">
        <v>111</v>
      </c>
    </row>
    <row r="83" spans="2:2" x14ac:dyDescent="0.3">
      <c r="B83" s="45" t="s">
        <v>112</v>
      </c>
    </row>
    <row r="84" spans="2:2" x14ac:dyDescent="0.3">
      <c r="B84" s="45" t="s">
        <v>113</v>
      </c>
    </row>
    <row r="85" spans="2:2" x14ac:dyDescent="0.3">
      <c r="B85" s="45" t="s">
        <v>114</v>
      </c>
    </row>
    <row r="86" spans="2:2" x14ac:dyDescent="0.3">
      <c r="B86" s="45" t="s">
        <v>115</v>
      </c>
    </row>
    <row r="87" spans="2:2" x14ac:dyDescent="0.3">
      <c r="B87" s="45" t="s">
        <v>226</v>
      </c>
    </row>
    <row r="88" spans="2:2" x14ac:dyDescent="0.3">
      <c r="B88" s="45" t="s">
        <v>116</v>
      </c>
    </row>
    <row r="89" spans="2:2" x14ac:dyDescent="0.3">
      <c r="B89" s="45" t="s">
        <v>117</v>
      </c>
    </row>
    <row r="90" spans="2:2" x14ac:dyDescent="0.3">
      <c r="B90" s="45" t="s">
        <v>118</v>
      </c>
    </row>
    <row r="91" spans="2:2" x14ac:dyDescent="0.3">
      <c r="B91" s="45" t="s">
        <v>119</v>
      </c>
    </row>
    <row r="92" spans="2:2" x14ac:dyDescent="0.3">
      <c r="B92" s="45" t="s">
        <v>120</v>
      </c>
    </row>
    <row r="93" spans="2:2" x14ac:dyDescent="0.3">
      <c r="B93" s="45" t="s">
        <v>121</v>
      </c>
    </row>
    <row r="94" spans="2:2" x14ac:dyDescent="0.3">
      <c r="B94" s="45" t="s">
        <v>122</v>
      </c>
    </row>
    <row r="95" spans="2:2" x14ac:dyDescent="0.3">
      <c r="B95" s="45" t="s">
        <v>123</v>
      </c>
    </row>
    <row r="96" spans="2:2" x14ac:dyDescent="0.3">
      <c r="B96" s="45" t="s">
        <v>124</v>
      </c>
    </row>
    <row r="97" spans="2:2" x14ac:dyDescent="0.3">
      <c r="B97" s="45" t="s">
        <v>125</v>
      </c>
    </row>
    <row r="98" spans="2:2" x14ac:dyDescent="0.3">
      <c r="B98" s="45" t="s">
        <v>126</v>
      </c>
    </row>
    <row r="99" spans="2:2" ht="26" x14ac:dyDescent="0.3">
      <c r="B99" s="45" t="s">
        <v>127</v>
      </c>
    </row>
    <row r="100" spans="2:2" x14ac:dyDescent="0.3">
      <c r="B100" s="45" t="s">
        <v>128</v>
      </c>
    </row>
    <row r="101" spans="2:2" x14ac:dyDescent="0.3">
      <c r="B101" s="45" t="s">
        <v>129</v>
      </c>
    </row>
    <row r="102" spans="2:2" x14ac:dyDescent="0.3">
      <c r="B102" s="45" t="s">
        <v>130</v>
      </c>
    </row>
    <row r="103" spans="2:2" x14ac:dyDescent="0.3">
      <c r="B103" s="45" t="s">
        <v>131</v>
      </c>
    </row>
    <row r="104" spans="2:2" x14ac:dyDescent="0.3">
      <c r="B104" s="45" t="s">
        <v>132</v>
      </c>
    </row>
    <row r="105" spans="2:2" x14ac:dyDescent="0.3">
      <c r="B105" s="45" t="s">
        <v>133</v>
      </c>
    </row>
    <row r="106" spans="2:2" x14ac:dyDescent="0.3">
      <c r="B106" s="45" t="s">
        <v>134</v>
      </c>
    </row>
    <row r="107" spans="2:2" x14ac:dyDescent="0.3">
      <c r="B107" s="45" t="s">
        <v>135</v>
      </c>
    </row>
    <row r="108" spans="2:2" x14ac:dyDescent="0.3">
      <c r="B108" s="45" t="s">
        <v>136</v>
      </c>
    </row>
    <row r="109" spans="2:2" x14ac:dyDescent="0.3">
      <c r="B109" s="45" t="s">
        <v>137</v>
      </c>
    </row>
    <row r="110" spans="2:2" x14ac:dyDescent="0.3">
      <c r="B110" s="45" t="s">
        <v>138</v>
      </c>
    </row>
    <row r="111" spans="2:2" x14ac:dyDescent="0.3">
      <c r="B111" s="45" t="s">
        <v>139</v>
      </c>
    </row>
    <row r="112" spans="2:2" x14ac:dyDescent="0.3">
      <c r="B112" s="45" t="s">
        <v>140</v>
      </c>
    </row>
    <row r="113" spans="2:2" x14ac:dyDescent="0.3">
      <c r="B113" s="45" t="s">
        <v>141</v>
      </c>
    </row>
    <row r="114" spans="2:2" x14ac:dyDescent="0.3">
      <c r="B114" s="45" t="s">
        <v>142</v>
      </c>
    </row>
    <row r="115" spans="2:2" x14ac:dyDescent="0.3">
      <c r="B115" s="45" t="s">
        <v>143</v>
      </c>
    </row>
    <row r="116" spans="2:2" x14ac:dyDescent="0.3">
      <c r="B116" s="45" t="s">
        <v>144</v>
      </c>
    </row>
    <row r="117" spans="2:2" x14ac:dyDescent="0.3">
      <c r="B117" s="45" t="s">
        <v>145</v>
      </c>
    </row>
    <row r="118" spans="2:2" ht="26" x14ac:dyDescent="0.3">
      <c r="B118" s="45" t="s">
        <v>146</v>
      </c>
    </row>
    <row r="119" spans="2:2" x14ac:dyDescent="0.3">
      <c r="B119" s="45" t="s">
        <v>147</v>
      </c>
    </row>
    <row r="120" spans="2:2" x14ac:dyDescent="0.3">
      <c r="B120" s="45" t="s">
        <v>148</v>
      </c>
    </row>
    <row r="121" spans="2:2" x14ac:dyDescent="0.3">
      <c r="B121" s="45" t="s">
        <v>457</v>
      </c>
    </row>
    <row r="122" spans="2:2" x14ac:dyDescent="0.3">
      <c r="B122" s="45" t="s">
        <v>149</v>
      </c>
    </row>
    <row r="123" spans="2:2" x14ac:dyDescent="0.3">
      <c r="B123" s="45" t="s">
        <v>150</v>
      </c>
    </row>
    <row r="124" spans="2:2" x14ac:dyDescent="0.3">
      <c r="B124" s="45" t="s">
        <v>151</v>
      </c>
    </row>
    <row r="125" spans="2:2" x14ac:dyDescent="0.3">
      <c r="B125" s="45" t="s">
        <v>152</v>
      </c>
    </row>
    <row r="126" spans="2:2" x14ac:dyDescent="0.3">
      <c r="B126" s="45" t="s">
        <v>153</v>
      </c>
    </row>
    <row r="127" spans="2:2" x14ac:dyDescent="0.3">
      <c r="B127" s="45" t="s">
        <v>154</v>
      </c>
    </row>
    <row r="128" spans="2:2" x14ac:dyDescent="0.3">
      <c r="B128" s="45" t="s">
        <v>155</v>
      </c>
    </row>
    <row r="129" spans="2:2" x14ac:dyDescent="0.3">
      <c r="B129" s="45" t="s">
        <v>156</v>
      </c>
    </row>
    <row r="130" spans="2:2" x14ac:dyDescent="0.3">
      <c r="B130" s="45" t="s">
        <v>157</v>
      </c>
    </row>
    <row r="131" spans="2:2" x14ac:dyDescent="0.3">
      <c r="B131" s="45" t="s">
        <v>158</v>
      </c>
    </row>
    <row r="132" spans="2:2" x14ac:dyDescent="0.3">
      <c r="B132" s="45" t="s">
        <v>159</v>
      </c>
    </row>
    <row r="133" spans="2:2" x14ac:dyDescent="0.3">
      <c r="B133" s="45" t="s">
        <v>160</v>
      </c>
    </row>
    <row r="134" spans="2:2" ht="26" x14ac:dyDescent="0.3">
      <c r="B134" s="45" t="s">
        <v>458</v>
      </c>
    </row>
    <row r="135" spans="2:2" x14ac:dyDescent="0.3">
      <c r="B135" s="45" t="s">
        <v>161</v>
      </c>
    </row>
    <row r="136" spans="2:2" x14ac:dyDescent="0.3">
      <c r="B136" s="45" t="s">
        <v>162</v>
      </c>
    </row>
    <row r="137" spans="2:2" x14ac:dyDescent="0.3">
      <c r="B137" s="45" t="s">
        <v>163</v>
      </c>
    </row>
    <row r="138" spans="2:2" x14ac:dyDescent="0.3">
      <c r="B138" s="45" t="s">
        <v>164</v>
      </c>
    </row>
    <row r="139" spans="2:2" x14ac:dyDescent="0.3">
      <c r="B139" s="45" t="s">
        <v>165</v>
      </c>
    </row>
    <row r="140" spans="2:2" x14ac:dyDescent="0.3">
      <c r="B140" s="45" t="s">
        <v>166</v>
      </c>
    </row>
    <row r="141" spans="2:2" x14ac:dyDescent="0.3">
      <c r="B141" s="45" t="s">
        <v>167</v>
      </c>
    </row>
    <row r="142" spans="2:2" x14ac:dyDescent="0.3">
      <c r="B142" s="45" t="s">
        <v>168</v>
      </c>
    </row>
    <row r="143" spans="2:2" x14ac:dyDescent="0.3">
      <c r="B143" s="45" t="s">
        <v>169</v>
      </c>
    </row>
    <row r="144" spans="2:2" x14ac:dyDescent="0.3">
      <c r="B144" s="45" t="s">
        <v>170</v>
      </c>
    </row>
    <row r="145" spans="2:2" x14ac:dyDescent="0.3">
      <c r="B145" s="45" t="s">
        <v>171</v>
      </c>
    </row>
    <row r="146" spans="2:2" x14ac:dyDescent="0.3">
      <c r="B146" s="45" t="s">
        <v>172</v>
      </c>
    </row>
    <row r="147" spans="2:2" x14ac:dyDescent="0.3">
      <c r="B147" s="45" t="s">
        <v>173</v>
      </c>
    </row>
    <row r="148" spans="2:2" x14ac:dyDescent="0.3">
      <c r="B148" s="45" t="s">
        <v>174</v>
      </c>
    </row>
    <row r="149" spans="2:2" x14ac:dyDescent="0.3">
      <c r="B149" s="45" t="s">
        <v>175</v>
      </c>
    </row>
    <row r="150" spans="2:2" x14ac:dyDescent="0.3">
      <c r="B150" s="45" t="s">
        <v>176</v>
      </c>
    </row>
    <row r="151" spans="2:2" x14ac:dyDescent="0.3">
      <c r="B151" s="45" t="s">
        <v>177</v>
      </c>
    </row>
    <row r="152" spans="2:2" x14ac:dyDescent="0.3">
      <c r="B152" s="45" t="s">
        <v>178</v>
      </c>
    </row>
    <row r="153" spans="2:2" ht="26" x14ac:dyDescent="0.3">
      <c r="B153" s="45" t="s">
        <v>179</v>
      </c>
    </row>
    <row r="154" spans="2:2" x14ac:dyDescent="0.3">
      <c r="B154" s="45" t="s">
        <v>180</v>
      </c>
    </row>
    <row r="155" spans="2:2" x14ac:dyDescent="0.3">
      <c r="B155" s="45" t="s">
        <v>459</v>
      </c>
    </row>
    <row r="156" spans="2:2" x14ac:dyDescent="0.3">
      <c r="B156" s="45" t="s">
        <v>181</v>
      </c>
    </row>
    <row r="157" spans="2:2" x14ac:dyDescent="0.3">
      <c r="B157" s="45" t="s">
        <v>182</v>
      </c>
    </row>
    <row r="158" spans="2:2" x14ac:dyDescent="0.3">
      <c r="B158" s="45" t="s">
        <v>183</v>
      </c>
    </row>
    <row r="159" spans="2:2" x14ac:dyDescent="0.3">
      <c r="B159" s="45" t="s">
        <v>227</v>
      </c>
    </row>
    <row r="160" spans="2:2" x14ac:dyDescent="0.3">
      <c r="B160" s="45" t="s">
        <v>184</v>
      </c>
    </row>
    <row r="161" spans="2:2" x14ac:dyDescent="0.3">
      <c r="B161" s="45" t="s">
        <v>185</v>
      </c>
    </row>
    <row r="162" spans="2:2" x14ac:dyDescent="0.3">
      <c r="B162" s="45" t="s">
        <v>186</v>
      </c>
    </row>
    <row r="163" spans="2:2" x14ac:dyDescent="0.3">
      <c r="B163" s="45" t="s">
        <v>187</v>
      </c>
    </row>
    <row r="164" spans="2:2" x14ac:dyDescent="0.3">
      <c r="B164" s="45" t="s">
        <v>188</v>
      </c>
    </row>
    <row r="165" spans="2:2" x14ac:dyDescent="0.3">
      <c r="B165" s="45" t="s">
        <v>189</v>
      </c>
    </row>
    <row r="166" spans="2:2" x14ac:dyDescent="0.3">
      <c r="B166" s="45" t="s">
        <v>460</v>
      </c>
    </row>
    <row r="167" spans="2:2" x14ac:dyDescent="0.3">
      <c r="B167" s="45" t="s">
        <v>190</v>
      </c>
    </row>
    <row r="168" spans="2:2" ht="26" x14ac:dyDescent="0.3">
      <c r="B168" s="45" t="s">
        <v>191</v>
      </c>
    </row>
    <row r="169" spans="2:2" x14ac:dyDescent="0.3">
      <c r="B169" s="45" t="s">
        <v>228</v>
      </c>
    </row>
    <row r="170" spans="2:2" x14ac:dyDescent="0.3">
      <c r="B170" s="45" t="s">
        <v>192</v>
      </c>
    </row>
    <row r="171" spans="2:2" x14ac:dyDescent="0.3">
      <c r="B171" s="45" t="s">
        <v>193</v>
      </c>
    </row>
    <row r="172" spans="2:2" x14ac:dyDescent="0.3">
      <c r="B172" s="45" t="s">
        <v>194</v>
      </c>
    </row>
    <row r="173" spans="2:2" x14ac:dyDescent="0.3">
      <c r="B173" s="45" t="s">
        <v>195</v>
      </c>
    </row>
    <row r="174" spans="2:2" x14ac:dyDescent="0.3">
      <c r="B174" s="45" t="s">
        <v>196</v>
      </c>
    </row>
    <row r="175" spans="2:2" x14ac:dyDescent="0.3">
      <c r="B175" s="45" t="s">
        <v>197</v>
      </c>
    </row>
    <row r="176" spans="2:2" x14ac:dyDescent="0.3">
      <c r="B176" s="45" t="s">
        <v>198</v>
      </c>
    </row>
    <row r="177" spans="2:2" x14ac:dyDescent="0.3">
      <c r="B177" s="45" t="s">
        <v>199</v>
      </c>
    </row>
    <row r="178" spans="2:2" x14ac:dyDescent="0.3">
      <c r="B178" s="45" t="s">
        <v>388</v>
      </c>
    </row>
    <row r="179" spans="2:2" x14ac:dyDescent="0.3">
      <c r="B179" s="45" t="s">
        <v>200</v>
      </c>
    </row>
    <row r="180" spans="2:2" x14ac:dyDescent="0.3">
      <c r="B180" s="45" t="s">
        <v>201</v>
      </c>
    </row>
    <row r="181" spans="2:2" x14ac:dyDescent="0.3">
      <c r="B181" s="45" t="s">
        <v>202</v>
      </c>
    </row>
    <row r="182" spans="2:2" ht="26" x14ac:dyDescent="0.3">
      <c r="B182" s="45" t="s">
        <v>203</v>
      </c>
    </row>
    <row r="183" spans="2:2" x14ac:dyDescent="0.3">
      <c r="B183" s="45" t="s">
        <v>229</v>
      </c>
    </row>
    <row r="184" spans="2:2" x14ac:dyDescent="0.3">
      <c r="B184" s="45" t="s">
        <v>204</v>
      </c>
    </row>
    <row r="185" spans="2:2" x14ac:dyDescent="0.3">
      <c r="B185" s="45" t="s">
        <v>205</v>
      </c>
    </row>
    <row r="186" spans="2:2" x14ac:dyDescent="0.3">
      <c r="B186" s="45" t="s">
        <v>206</v>
      </c>
    </row>
    <row r="187" spans="2:2" x14ac:dyDescent="0.3">
      <c r="B187" s="45" t="s">
        <v>207</v>
      </c>
    </row>
    <row r="188" spans="2:2" x14ac:dyDescent="0.3">
      <c r="B188" s="45" t="s">
        <v>208</v>
      </c>
    </row>
    <row r="189" spans="2:2" x14ac:dyDescent="0.3">
      <c r="B189" s="45" t="s">
        <v>209</v>
      </c>
    </row>
    <row r="190" spans="2:2" x14ac:dyDescent="0.3">
      <c r="B190" s="45" t="s">
        <v>210</v>
      </c>
    </row>
    <row r="191" spans="2:2" x14ac:dyDescent="0.3">
      <c r="B191" s="45" t="s">
        <v>211</v>
      </c>
    </row>
    <row r="192" spans="2:2" x14ac:dyDescent="0.3">
      <c r="B192" s="45" t="s">
        <v>212</v>
      </c>
    </row>
    <row r="193" spans="2:2" x14ac:dyDescent="0.3">
      <c r="B193" s="45" t="s">
        <v>213</v>
      </c>
    </row>
    <row r="194" spans="2:2" ht="26" x14ac:dyDescent="0.3">
      <c r="B194" s="45" t="s">
        <v>214</v>
      </c>
    </row>
    <row r="195" spans="2:2" x14ac:dyDescent="0.3">
      <c r="B195" s="45" t="s">
        <v>215</v>
      </c>
    </row>
    <row r="196" spans="2:2" x14ac:dyDescent="0.3">
      <c r="B196" s="45" t="s">
        <v>216</v>
      </c>
    </row>
    <row r="197" spans="2:2" x14ac:dyDescent="0.3">
      <c r="B197" s="45" t="s">
        <v>217</v>
      </c>
    </row>
    <row r="198" spans="2:2" x14ac:dyDescent="0.3">
      <c r="B198" s="45" t="s">
        <v>218</v>
      </c>
    </row>
    <row r="199" spans="2:2" ht="26" x14ac:dyDescent="0.3">
      <c r="B199" s="45" t="s">
        <v>219</v>
      </c>
    </row>
    <row r="200" spans="2:2" x14ac:dyDescent="0.3">
      <c r="B200" s="45" t="s">
        <v>220</v>
      </c>
    </row>
    <row r="201" spans="2:2" x14ac:dyDescent="0.3">
      <c r="B201" s="45" t="s">
        <v>221</v>
      </c>
    </row>
    <row r="202" spans="2:2" x14ac:dyDescent="0.3">
      <c r="B202" s="45" t="s">
        <v>222</v>
      </c>
    </row>
    <row r="203" spans="2:2" x14ac:dyDescent="0.3">
      <c r="B203" s="45" t="s">
        <v>223</v>
      </c>
    </row>
  </sheetData>
  <sheetProtection algorithmName="SHA-512" hashValue="SBmTxe4hGDp4Mw7oISw4an13uL+oon5z+vW86mgRqkcECNiw9lnhPgN2GPgyUX4GoXbgnauFmiIWVwffXDQyww==" saltValue="YrCvKelfnFOtpF4cBG18eg==" spinCount="100000" sheet="1" objects="1" scenarios="1"/>
  <mergeCells count="2">
    <mergeCell ref="U1:V1"/>
    <mergeCell ref="R1:S1"/>
  </mergeCells>
  <dataValidations disablePrompts="1" count="1">
    <dataValidation type="list" allowBlank="1" showInputMessage="1" showErrorMessage="1" sqref="L13" xr:uid="{00000000-0002-0000-0600-000000000000}">
      <formula1>$L$3:$N$3</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2:E27"/>
  <sheetViews>
    <sheetView zoomScale="90" zoomScaleNormal="90" workbookViewId="0">
      <selection activeCell="D19" sqref="D19"/>
    </sheetView>
  </sheetViews>
  <sheetFormatPr defaultColWidth="8.7265625" defaultRowHeight="14.5" x14ac:dyDescent="0.35"/>
  <cols>
    <col min="3" max="3" width="23.26953125" bestFit="1" customWidth="1"/>
    <col min="4" max="4" width="14" customWidth="1"/>
    <col min="5" max="5" width="11.7265625" customWidth="1"/>
  </cols>
  <sheetData>
    <row r="2" spans="2:5" ht="43.5" x14ac:dyDescent="0.35">
      <c r="B2" s="75" t="s">
        <v>292</v>
      </c>
      <c r="C2" s="75" t="s">
        <v>296</v>
      </c>
      <c r="D2" s="76" t="s">
        <v>297</v>
      </c>
      <c r="E2" s="73" t="s">
        <v>376</v>
      </c>
    </row>
    <row r="3" spans="2:5" x14ac:dyDescent="0.35">
      <c r="B3" s="73" t="s">
        <v>298</v>
      </c>
      <c r="C3" s="73" t="s">
        <v>299</v>
      </c>
      <c r="D3" s="73">
        <f ca="1">IF(SUM('Section 1'!F9:F13)&gt;0,1,0)</f>
        <v>1</v>
      </c>
      <c r="E3" s="73" t="s">
        <v>377</v>
      </c>
    </row>
    <row r="4" spans="2:5" x14ac:dyDescent="0.35">
      <c r="B4" s="71" t="s">
        <v>300</v>
      </c>
      <c r="C4" s="73" t="s">
        <v>309</v>
      </c>
      <c r="D4" s="73">
        <f ca="1">IF(SUM('Section 2'!T16:T514)&gt;0,1,0)</f>
        <v>0</v>
      </c>
      <c r="E4" s="73" t="s">
        <v>377</v>
      </c>
    </row>
    <row r="5" spans="2:5" x14ac:dyDescent="0.35">
      <c r="B5" s="71" t="s">
        <v>300</v>
      </c>
      <c r="C5" s="73" t="s">
        <v>305</v>
      </c>
      <c r="D5" s="73">
        <f>IF(SUM('Section 2'!U16:U514)&gt;0,1,0)</f>
        <v>0</v>
      </c>
      <c r="E5" s="73" t="s">
        <v>377</v>
      </c>
    </row>
    <row r="6" spans="2:5" x14ac:dyDescent="0.35">
      <c r="B6" s="71" t="s">
        <v>300</v>
      </c>
      <c r="C6" s="73" t="s">
        <v>464</v>
      </c>
      <c r="D6" s="73">
        <f>IF(SUM('Section 2'!V16:V515)&gt;0,1,0)</f>
        <v>0</v>
      </c>
      <c r="E6" s="73" t="s">
        <v>377</v>
      </c>
    </row>
    <row r="7" spans="2:5" x14ac:dyDescent="0.35">
      <c r="B7" s="71" t="s">
        <v>300</v>
      </c>
      <c r="C7" s="73" t="s">
        <v>321</v>
      </c>
      <c r="D7" s="73">
        <f>IF(SUM('Section 2'!W16:W514)&gt;0,1,0)</f>
        <v>0</v>
      </c>
      <c r="E7" s="73" t="s">
        <v>377</v>
      </c>
    </row>
    <row r="8" spans="2:5" ht="15.75" customHeight="1" x14ac:dyDescent="0.35">
      <c r="B8" s="71" t="s">
        <v>300</v>
      </c>
      <c r="C8" s="73" t="s">
        <v>320</v>
      </c>
      <c r="D8" s="73">
        <f>IF(SUM('Section 2'!W16:W515)&gt;0,1,0)</f>
        <v>0</v>
      </c>
      <c r="E8" s="73" t="s">
        <v>377</v>
      </c>
    </row>
    <row r="9" spans="2:5" ht="15.75" customHeight="1" x14ac:dyDescent="0.35">
      <c r="B9" s="71" t="s">
        <v>300</v>
      </c>
      <c r="C9" s="73" t="s">
        <v>397</v>
      </c>
      <c r="D9" s="73">
        <f>IF(SUM('Section 2'!AA16:AA514)&gt;0,1,0)</f>
        <v>0</v>
      </c>
      <c r="E9" s="73" t="s">
        <v>377</v>
      </c>
    </row>
    <row r="10" spans="2:5" ht="15.75" customHeight="1" x14ac:dyDescent="0.35">
      <c r="B10" s="71" t="s">
        <v>300</v>
      </c>
      <c r="C10" s="73" t="s">
        <v>396</v>
      </c>
      <c r="D10" s="73">
        <f>IF(SUM('Section 2'!AB16:AB514)&gt;0,1,0)</f>
        <v>0</v>
      </c>
      <c r="E10" s="73" t="s">
        <v>377</v>
      </c>
    </row>
    <row r="11" spans="2:5" x14ac:dyDescent="0.35">
      <c r="B11" s="71" t="s">
        <v>300</v>
      </c>
      <c r="C11" s="73" t="s">
        <v>301</v>
      </c>
      <c r="D11" s="73">
        <f ca="1">IF(SUM(D4:D10)&gt;0,1,0)</f>
        <v>0</v>
      </c>
      <c r="E11" s="73" t="s">
        <v>301</v>
      </c>
    </row>
    <row r="12" spans="2:5" x14ac:dyDescent="0.35">
      <c r="B12" s="71" t="s">
        <v>300</v>
      </c>
      <c r="C12" s="73" t="s">
        <v>302</v>
      </c>
      <c r="D12" s="73">
        <f>IF(SUM('Section 2'!C16:C514)&gt;0,0,1)</f>
        <v>1</v>
      </c>
      <c r="E12" s="73" t="s">
        <v>378</v>
      </c>
    </row>
    <row r="13" spans="2:5" x14ac:dyDescent="0.35">
      <c r="B13" s="71" t="s">
        <v>303</v>
      </c>
      <c r="C13" s="73" t="s">
        <v>305</v>
      </c>
      <c r="D13" s="73">
        <f>IF(SUM('Section 3'!M16:M25)&gt;0,1,0)</f>
        <v>0</v>
      </c>
      <c r="E13" s="73" t="s">
        <v>377</v>
      </c>
    </row>
    <row r="14" spans="2:5" x14ac:dyDescent="0.35">
      <c r="B14" s="71" t="s">
        <v>303</v>
      </c>
      <c r="C14" s="73" t="s">
        <v>320</v>
      </c>
      <c r="D14" s="73">
        <f>IF(SUM('Section 3'!N16:N25)&gt;0,1,0)</f>
        <v>0</v>
      </c>
      <c r="E14" s="73" t="s">
        <v>377</v>
      </c>
    </row>
    <row r="15" spans="2:5" ht="29" x14ac:dyDescent="0.35">
      <c r="B15" s="71" t="s">
        <v>303</v>
      </c>
      <c r="C15" s="99" t="s">
        <v>469</v>
      </c>
      <c r="D15" s="73">
        <f>IF(SUM('Section 2'!X16:X514)&gt;0,1,0)</f>
        <v>0</v>
      </c>
      <c r="E15" s="73" t="s">
        <v>377</v>
      </c>
    </row>
    <row r="16" spans="2:5" ht="29" x14ac:dyDescent="0.35">
      <c r="B16" s="71" t="s">
        <v>303</v>
      </c>
      <c r="C16" s="99" t="s">
        <v>370</v>
      </c>
      <c r="D16" s="73">
        <f>IF(SUM('Section 3'!K16:K25)&gt;0,1,0)</f>
        <v>0</v>
      </c>
      <c r="E16" s="73" t="s">
        <v>377</v>
      </c>
    </row>
    <row r="17" spans="2:5" x14ac:dyDescent="0.35">
      <c r="B17" s="100" t="s">
        <v>303</v>
      </c>
      <c r="C17" s="101" t="s">
        <v>398</v>
      </c>
      <c r="D17" s="102">
        <f>IF(SUM('Section 3'!O16:O25)&gt;0,1,0)</f>
        <v>0</v>
      </c>
      <c r="E17" s="73" t="s">
        <v>377</v>
      </c>
    </row>
    <row r="18" spans="2:5" x14ac:dyDescent="0.35">
      <c r="B18" s="71" t="s">
        <v>303</v>
      </c>
      <c r="C18" s="71" t="s">
        <v>301</v>
      </c>
      <c r="D18" s="73">
        <f>IF(SUM(D13:D17)&gt;0,1,0)</f>
        <v>0</v>
      </c>
      <c r="E18" s="73" t="s">
        <v>301</v>
      </c>
    </row>
    <row r="19" spans="2:5" ht="43.5" x14ac:dyDescent="0.35">
      <c r="B19" s="100" t="s">
        <v>303</v>
      </c>
      <c r="C19" s="101" t="s">
        <v>304</v>
      </c>
      <c r="D19" s="102">
        <f>IF(SUM('Section 2'!Y16:Y514)&gt;0,1,0)</f>
        <v>0</v>
      </c>
      <c r="E19" s="73" t="s">
        <v>378</v>
      </c>
    </row>
    <row r="20" spans="2:5" ht="29" x14ac:dyDescent="0.35">
      <c r="B20" s="100" t="s">
        <v>303</v>
      </c>
      <c r="C20" s="101" t="s">
        <v>373</v>
      </c>
      <c r="D20" s="102">
        <f>IF(SUM('Section 3'!L16:L25)&gt;0,1,0)</f>
        <v>0</v>
      </c>
      <c r="E20" s="73" t="s">
        <v>378</v>
      </c>
    </row>
    <row r="21" spans="2:5" x14ac:dyDescent="0.35">
      <c r="B21" s="71" t="s">
        <v>299</v>
      </c>
      <c r="C21" s="71" t="s">
        <v>301</v>
      </c>
      <c r="D21" s="73">
        <f ca="1">IF(SUM(Sec1Status,Sec2Error,D18)&gt;0,1,0)</f>
        <v>1</v>
      </c>
      <c r="E21" s="73" t="s">
        <v>301</v>
      </c>
    </row>
    <row r="22" spans="2:5" x14ac:dyDescent="0.35">
      <c r="B22" s="40"/>
      <c r="C22" s="41"/>
    </row>
    <row r="23" spans="2:5" x14ac:dyDescent="0.35">
      <c r="B23" s="40"/>
      <c r="C23" s="40"/>
    </row>
    <row r="24" spans="2:5" x14ac:dyDescent="0.35">
      <c r="B24" s="78" t="s">
        <v>327</v>
      </c>
      <c r="C24" s="74"/>
    </row>
    <row r="25" spans="2:5" ht="29" x14ac:dyDescent="0.35">
      <c r="B25" s="71" t="s">
        <v>300</v>
      </c>
      <c r="C25" s="72" t="s">
        <v>232</v>
      </c>
      <c r="D25" s="77">
        <f>SUMIF('Section 2'!$S$16:$S$514,"Y",'Section 2'!$G$16:$G$514)-SUM(OutputForCSV!$H$2:$H$500)</f>
        <v>0</v>
      </c>
    </row>
    <row r="26" spans="2:5" x14ac:dyDescent="0.35">
      <c r="B26" s="71" t="s">
        <v>303</v>
      </c>
      <c r="C26" s="72" t="s">
        <v>324</v>
      </c>
      <c r="D26" s="77">
        <f>SUMIF('Section 3'!$J$16:$J$25,"Y",'Section 3'!$F$16:$F$25)-SUM(OutputForCSV!$F$501:$F$510)</f>
        <v>0</v>
      </c>
    </row>
    <row r="27" spans="2:5" x14ac:dyDescent="0.35">
      <c r="B27" s="71" t="s">
        <v>325</v>
      </c>
      <c r="C27" s="72" t="s">
        <v>326</v>
      </c>
      <c r="D27" s="77">
        <f>SUM(D25:D26)</f>
        <v>0</v>
      </c>
    </row>
  </sheetData>
  <sheetProtection algorithmName="SHA-512" hashValue="j39hGDe3YBg/hY8zjxJgovtYQobn0IWgE1dQRC5ZR8/EKrA8A+rwME9zcKBgWV7GWguxnaXsXQqItZyosuaMjw==" saltValue="gMq3pmNy7YKU93p4vtoRiA==" spinCount="100000" sheet="1" objects="1" scenarios="1"/>
  <conditionalFormatting sqref="D25:D27">
    <cfRule type="cellIs" dxfId="1" priority="1" operator="notEqual">
      <formula>0</formula>
    </cfRule>
    <cfRule type="cellIs" dxfId="0" priority="2" operator="equal">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Z511"/>
  <sheetViews>
    <sheetView showGridLines="0" workbookViewId="0">
      <selection activeCell="E2" sqref="E2"/>
    </sheetView>
  </sheetViews>
  <sheetFormatPr defaultColWidth="8.7265625" defaultRowHeight="14.5" x14ac:dyDescent="0.35"/>
  <cols>
    <col min="2" max="2" width="5.453125" bestFit="1" customWidth="1"/>
    <col min="3" max="4" width="17.26953125" style="103" customWidth="1"/>
    <col min="5" max="5" width="21.1796875" style="103" bestFit="1" customWidth="1"/>
    <col min="6" max="6" width="13.26953125" style="103" bestFit="1" customWidth="1"/>
    <col min="7" max="7" width="16.453125" style="103" bestFit="1" customWidth="1"/>
    <col min="8" max="8" width="15.453125" style="103" customWidth="1"/>
    <col min="9" max="9" width="14.26953125" style="103" bestFit="1" customWidth="1"/>
    <col min="10" max="10" width="14.7265625" style="103" bestFit="1" customWidth="1"/>
    <col min="11" max="16" width="15.453125" style="103" bestFit="1" customWidth="1"/>
    <col min="17" max="17" width="27" style="103" bestFit="1" customWidth="1"/>
    <col min="18" max="20" width="14.453125" style="103" bestFit="1" customWidth="1"/>
    <col min="21" max="22" width="24.26953125" style="103" bestFit="1" customWidth="1"/>
    <col min="23" max="78" width="9.1796875" style="103"/>
  </cols>
  <sheetData>
    <row r="1" spans="1:78" s="2" customFormat="1" x14ac:dyDescent="0.35">
      <c r="A1" s="2" t="s">
        <v>379</v>
      </c>
      <c r="B1" t="s">
        <v>293</v>
      </c>
      <c r="C1" s="104">
        <v>1</v>
      </c>
      <c r="D1" s="104" t="s">
        <v>253</v>
      </c>
      <c r="E1" s="113" t="s">
        <v>476</v>
      </c>
      <c r="F1" s="105">
        <f ca="1">'Section 1'!D5</f>
        <v>43937</v>
      </c>
      <c r="G1" s="104">
        <f>'Section 1'!D9</f>
        <v>0</v>
      </c>
      <c r="H1" s="104">
        <f>'Section 1'!D10</f>
        <v>0</v>
      </c>
      <c r="I1" s="104">
        <f>'Section 1'!D11</f>
        <v>0</v>
      </c>
      <c r="J1" s="104">
        <f>'Section 1'!D12</f>
        <v>0</v>
      </c>
      <c r="K1" s="113">
        <f>'Section 1'!D13</f>
        <v>0</v>
      </c>
      <c r="L1" s="106"/>
      <c r="M1" s="106"/>
      <c r="N1" s="106"/>
      <c r="O1" s="106"/>
      <c r="P1" s="106"/>
      <c r="Q1" s="106"/>
      <c r="R1" s="106"/>
      <c r="S1" s="106"/>
      <c r="T1" s="106"/>
      <c r="U1" s="114" t="s">
        <v>295</v>
      </c>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row>
    <row r="2" spans="1:78" s="36" customFormat="1" ht="12.75" customHeight="1" x14ac:dyDescent="0.35">
      <c r="A2" s="36" t="str">
        <f>IF(D2="","",ROWS($A$1:A2))</f>
        <v/>
      </c>
      <c r="B2" s="39">
        <v>1</v>
      </c>
      <c r="C2" s="107" t="str">
        <f>IF(D2="","",2)</f>
        <v/>
      </c>
      <c r="D2" s="107" t="str">
        <f>IFERROR(VLOOKUP($B2,'Section 2'!$C$16:$N$514,COLUMNS('Section 2'!$C$13:C$13),0),"")</f>
        <v/>
      </c>
      <c r="E2" s="108" t="str">
        <f>IF($D2="","",IF(ISBLANK(VLOOKUP($B2,'Section 2'!$C$16:$N$514,COLUMNS('Section 2'!$C$13:D$13),0)),"",VLOOKUP($B2,'Section 2'!$C$16:$N$514,COLUMNS('Section 2'!$C$13:D$13),0)))</f>
        <v/>
      </c>
      <c r="F2" s="107" t="str">
        <f>IF($D2="","",IF(ISBLANK(VLOOKUP($B2,'Section 2'!$C$16:$N$514,COLUMNS('Section 2'!$C$13:E$13),0)),"",VLOOKUP($B2,'Section 2'!$C$16:$N$514,COLUMNS('Section 2'!$C$13:E$13),0)))</f>
        <v/>
      </c>
      <c r="G2" s="107" t="str">
        <f>IF($D2="","",IF(ISBLANK(VLOOKUP($B2,'Section 2'!$C$16:$N$514,COLUMNS('Section 2'!$C$13:F$13),0)),"",VLOOKUP($B2,'Section 2'!$C$16:$N$514,COLUMNS('Section 2'!$C$13:F$13),0)))</f>
        <v/>
      </c>
      <c r="H2" s="107" t="str">
        <f>IF($D2="","",IF(ISBLANK(VLOOKUP($B2,'Section 2'!$C$16:$N$514,COLUMNS('Section 2'!$C$13:G$13),0)),"",VLOOKUP($B2,'Section 2'!$C$16:$N$514,COLUMNS('Section 2'!$C$13:G$13),0)))</f>
        <v/>
      </c>
      <c r="I2" s="107" t="str">
        <f>IF($D2="","",IF(ISBLANK(VLOOKUP($B2,'Section 2'!$C$16:$N$514,COLUMNS('Section 2'!$C$13:H$13),0)),"",IF(VLOOKUP($B2,'Section 2'!$C$16:$N$514,COLUMNS('Section 2'!$C$13:H$13),0)="Other EU","Other EU",PROPER(VLOOKUP($B2,'Section 2'!$C$16:$N$514,COLUMNS('Section 2'!$C$13:H$13),0)))))</f>
        <v/>
      </c>
      <c r="J2" s="107" t="str">
        <f>IF($D2="","",IF(ISBLANK(VLOOKUP($B2,'Section 2'!$C$16:$N$514,COLUMNS('Section 2'!$C$13:I$13),0)),"",IF(VLOOKUP($B2,'Section 2'!$C$16:$N$514,COLUMNS('Section 2'!$C$13:I$13),0)="Other EU","Other EU",VLOOKUP($B2,'Section 2'!$C$16:$N$514,COLUMNS('Section 2'!$C$13:I$13),0))))</f>
        <v/>
      </c>
      <c r="K2" s="107" t="str">
        <f>IF($D2="","",IF(ISBLANK(VLOOKUP($B2,'Section 2'!$C$16:$N$514,COLUMNS('Section 2'!$C$13:J$13),0)),"",IF(VLOOKUP($B2,'Section 2'!$C$16:$N$514,COLUMNS('Section 2'!$C$13:J$13),0)="Pther EU","Other EU",PROPER(VLOOKUP($B2,'Section 2'!$C$16:$N$514,COLUMNS('Section 2'!$C$13:J$13),0)))))</f>
        <v/>
      </c>
      <c r="L2" s="107" t="str">
        <f>IF($D2="","",IF(ISBLANK(VLOOKUP($B2,'Section 2'!$C$16:$N$514,COLUMNS('Section 2'!$C$13:K$13),0)),"",VLOOKUP($B2,'Section 2'!$C$16:$N$514,COLUMNS('Section 2'!$C$13:K$13),0)))</f>
        <v/>
      </c>
      <c r="M2" s="107" t="str">
        <f>IF($D2="","",IF(ISBLANK(VLOOKUP($B2,'Section 2'!$C$16:$N$514,COLUMNS('Section 2'!$C$13:L$13),0)),"",PROPER(VLOOKUP($B2,'Section 2'!$C$16:$N$514,COLUMNS('Section 2'!$C$13:L$13),0))))</f>
        <v/>
      </c>
      <c r="N2" s="107" t="str">
        <f>IF($D2="","",IF(ISBLANK(VLOOKUP($B2,'Section 2'!$C$16:$N$514,COLUMNS('Section 2'!$C$13:M$13),0)),"",IF(VLOOKUP($B2,'Section 2'!$C$16:$N$514,COLUMNS('Section 2'!$C$13:M$13),0)="Other EU","Other EU",IF(VLOOKUP($B2,'Section 2'!$C$16:$N$514,COLUMNS('Section 2'!$C$13:M$13),0)="2nd Party Trans","2nd Party Trans",IF(VLOOKUP($B2,'Section 2'!$C$16:$N$514,COLUMNS('Section 2'!$C$13:M$13),0)="2nd Party Dest","2nd Party Dest",PROPER(VLOOKUP($B2,'Section 2'!$C$16:$N$514,COLUMNS('Section 2'!$C$13:M$13),0)))))))</f>
        <v/>
      </c>
      <c r="O2" s="108" t="str">
        <f>IF($D2="","",IF(ISBLANK(VLOOKUP($B2,'Section 2'!$C$16:$N$514,COLUMNS('Section 2'!$C$13:N$13),0)),"",VLOOKUP($B2,'Section 2'!$C$16:$N$514,COLUMNS('Section 2'!$C$13:N$13),0)))</f>
        <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row>
    <row r="3" spans="1:78" s="36" customFormat="1" ht="12.75" customHeight="1" x14ac:dyDescent="0.35">
      <c r="A3" s="36" t="str">
        <f>IF(D3="","",ROWS($A$1:A3))</f>
        <v/>
      </c>
      <c r="B3" s="39">
        <v>2</v>
      </c>
      <c r="C3" s="107" t="str">
        <f t="shared" ref="C3:C66" si="0">IF(D3="","",2)</f>
        <v/>
      </c>
      <c r="D3" s="107" t="str">
        <f>IFERROR(VLOOKUP($B3,'Section 2'!$C$16:$N$514,COLUMNS('Section 2'!$C$13:C$13),0),"")</f>
        <v/>
      </c>
      <c r="E3" s="108" t="str">
        <f>IF($D3="","",IF(ISBLANK(VLOOKUP($B3,'Section 2'!$C$16:$N$514,COLUMNS('Section 2'!$C$13:D$13),0)),"",VLOOKUP($B3,'Section 2'!$C$16:$N$514,COLUMNS('Section 2'!$C$13:D$13),0)))</f>
        <v/>
      </c>
      <c r="F3" s="107" t="str">
        <f>IF($D3="","",IF(ISBLANK(VLOOKUP($B3,'Section 2'!$C$16:$N$514,COLUMNS('Section 2'!$C$13:E$13),0)),"",VLOOKUP($B3,'Section 2'!$C$16:$N$514,COLUMNS('Section 2'!$C$13:E$13),0)))</f>
        <v/>
      </c>
      <c r="G3" s="107" t="str">
        <f>IF($D3="","",IF(ISBLANK(VLOOKUP($B3,'Section 2'!$C$16:$N$514,COLUMNS('Section 2'!$C$13:F$13),0)),"",VLOOKUP($B3,'Section 2'!$C$16:$N$514,COLUMNS('Section 2'!$C$13:F$13),0)))</f>
        <v/>
      </c>
      <c r="H3" s="107" t="str">
        <f>IF($D3="","",IF(ISBLANK(VLOOKUP($B3,'Section 2'!$C$16:$N$514,COLUMNS('Section 2'!$C$13:G$13),0)),"",VLOOKUP($B3,'Section 2'!$C$16:$N$514,COLUMNS('Section 2'!$C$13:G$13),0)))</f>
        <v/>
      </c>
      <c r="I3" s="107" t="str">
        <f>IF($D3="","",IF(ISBLANK(VLOOKUP($B3,'Section 2'!$C$16:$N$514,COLUMNS('Section 2'!$C$13:H$13),0)),"",IF(VLOOKUP($B3,'Section 2'!$C$16:$N$514,COLUMNS('Section 2'!$C$13:H$13),0)="Other EU","Other EU",PROPER(VLOOKUP($B3,'Section 2'!$C$16:$N$514,COLUMNS('Section 2'!$C$13:H$13),0)))))</f>
        <v/>
      </c>
      <c r="J3" s="107" t="str">
        <f>IF($D3="","",IF(ISBLANK(VLOOKUP($B3,'Section 2'!$C$16:$N$514,COLUMNS('Section 2'!$C$13:I$13),0)),"",IF(VLOOKUP($B3,'Section 2'!$C$16:$N$514,COLUMNS('Section 2'!$C$13:I$13),0)="Other EU","Other EU",VLOOKUP($B3,'Section 2'!$C$16:$N$514,COLUMNS('Section 2'!$C$13:I$13),0))))</f>
        <v/>
      </c>
      <c r="K3" s="107" t="str">
        <f>IF($D3="","",IF(ISBLANK(VLOOKUP($B3,'Section 2'!$C$16:$N$514,COLUMNS('Section 2'!$C$13:J$13),0)),"",IF(VLOOKUP($B3,'Section 2'!$C$16:$N$514,COLUMNS('Section 2'!$C$13:J$13),0)="Pther EU","Other EU",PROPER(VLOOKUP($B3,'Section 2'!$C$16:$N$514,COLUMNS('Section 2'!$C$13:J$13),0)))))</f>
        <v/>
      </c>
      <c r="L3" s="107" t="str">
        <f>IF($D3="","",IF(ISBLANK(VLOOKUP($B3,'Section 2'!$C$16:$N$514,COLUMNS('Section 2'!$C$13:K$13),0)),"",VLOOKUP($B3,'Section 2'!$C$16:$N$514,COLUMNS('Section 2'!$C$13:K$13),0)))</f>
        <v/>
      </c>
      <c r="M3" s="107" t="str">
        <f>IF($D3="","",IF(ISBLANK(VLOOKUP($B3,'Section 2'!$C$16:$N$514,COLUMNS('Section 2'!$C$13:L$13),0)),"",PROPER(VLOOKUP($B3,'Section 2'!$C$16:$N$514,COLUMNS('Section 2'!$C$13:L$13),0))))</f>
        <v/>
      </c>
      <c r="N3" s="107" t="str">
        <f>IF($D3="","",IF(ISBLANK(VLOOKUP($B3,'Section 2'!$C$16:$N$514,COLUMNS('Section 2'!$C$13:M$13),0)),"",IF(VLOOKUP($B3,'Section 2'!$C$16:$N$514,COLUMNS('Section 2'!$C$13:M$13),0)="Other EU","Other EU",IF(VLOOKUP($B3,'Section 2'!$C$16:$N$514,COLUMNS('Section 2'!$C$13:M$13),0)="2nd Party Trans","2nd Party Trans",IF(VLOOKUP($B3,'Section 2'!$C$16:$N$514,COLUMNS('Section 2'!$C$13:M$13),0)="2nd Party Dest","2nd Party Dest",PROPER(VLOOKUP($B3,'Section 2'!$C$16:$N$514,COLUMNS('Section 2'!$C$13:M$13),0)))))))</f>
        <v/>
      </c>
      <c r="O3" s="108" t="str">
        <f>IF($D3="","",IF(ISBLANK(VLOOKUP($B3,'Section 2'!$C$16:$N$514,COLUMNS('Section 2'!$C$13:N$13),0)),"",VLOOKUP($B3,'Section 2'!$C$16:$N$514,COLUMNS('Section 2'!$C$13:N$13),0)))</f>
        <v/>
      </c>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row>
    <row r="4" spans="1:78" s="36" customFormat="1" ht="12.75" customHeight="1" x14ac:dyDescent="0.35">
      <c r="A4" s="36" t="str">
        <f>IF(D4="","",ROWS($A$1:A4))</f>
        <v/>
      </c>
      <c r="B4" s="39">
        <v>3</v>
      </c>
      <c r="C4" s="107" t="str">
        <f t="shared" si="0"/>
        <v/>
      </c>
      <c r="D4" s="107" t="str">
        <f>IFERROR(VLOOKUP($B4,'Section 2'!$C$16:$N$514,COLUMNS('Section 2'!$C$13:C$13),0),"")</f>
        <v/>
      </c>
      <c r="E4" s="108" t="str">
        <f>IF($D4="","",IF(ISBLANK(VLOOKUP($B4,'Section 2'!$C$16:$N$514,COLUMNS('Section 2'!$C$13:D$13),0)),"",VLOOKUP($B4,'Section 2'!$C$16:$N$514,COLUMNS('Section 2'!$C$13:D$13),0)))</f>
        <v/>
      </c>
      <c r="F4" s="107" t="str">
        <f>IF($D4="","",IF(ISBLANK(VLOOKUP($B4,'Section 2'!$C$16:$N$514,COLUMNS('Section 2'!$C$13:E$13),0)),"",VLOOKUP($B4,'Section 2'!$C$16:$N$514,COLUMNS('Section 2'!$C$13:E$13),0)))</f>
        <v/>
      </c>
      <c r="G4" s="107" t="str">
        <f>IF($D4="","",IF(ISBLANK(VLOOKUP($B4,'Section 2'!$C$16:$N$514,COLUMNS('Section 2'!$C$13:F$13),0)),"",VLOOKUP($B4,'Section 2'!$C$16:$N$514,COLUMNS('Section 2'!$C$13:F$13),0)))</f>
        <v/>
      </c>
      <c r="H4" s="107" t="str">
        <f>IF($D4="","",IF(ISBLANK(VLOOKUP($B4,'Section 2'!$C$16:$N$514,COLUMNS('Section 2'!$C$13:G$13),0)),"",VLOOKUP($B4,'Section 2'!$C$16:$N$514,COLUMNS('Section 2'!$C$13:G$13),0)))</f>
        <v/>
      </c>
      <c r="I4" s="107" t="str">
        <f>IF($D4="","",IF(ISBLANK(VLOOKUP($B4,'Section 2'!$C$16:$N$514,COLUMNS('Section 2'!$C$13:H$13),0)),"",IF(VLOOKUP($B4,'Section 2'!$C$16:$N$514,COLUMNS('Section 2'!$C$13:H$13),0)="Other EU","Other EU",PROPER(VLOOKUP($B4,'Section 2'!$C$16:$N$514,COLUMNS('Section 2'!$C$13:H$13),0)))))</f>
        <v/>
      </c>
      <c r="J4" s="107" t="str">
        <f>IF($D4="","",IF(ISBLANK(VLOOKUP($B4,'Section 2'!$C$16:$N$514,COLUMNS('Section 2'!$C$13:I$13),0)),"",IF(VLOOKUP($B4,'Section 2'!$C$16:$N$514,COLUMNS('Section 2'!$C$13:I$13),0)="Other EU","Other EU",VLOOKUP($B4,'Section 2'!$C$16:$N$514,COLUMNS('Section 2'!$C$13:I$13),0))))</f>
        <v/>
      </c>
      <c r="K4" s="107" t="str">
        <f>IF($D4="","",IF(ISBLANK(VLOOKUP($B4,'Section 2'!$C$16:$N$514,COLUMNS('Section 2'!$C$13:J$13),0)),"",IF(VLOOKUP($B4,'Section 2'!$C$16:$N$514,COLUMNS('Section 2'!$C$13:J$13),0)="Pther EU","Other EU",PROPER(VLOOKUP($B4,'Section 2'!$C$16:$N$514,COLUMNS('Section 2'!$C$13:J$13),0)))))</f>
        <v/>
      </c>
      <c r="L4" s="107" t="str">
        <f>IF($D4="","",IF(ISBLANK(VLOOKUP($B4,'Section 2'!$C$16:$N$514,COLUMNS('Section 2'!$C$13:K$13),0)),"",VLOOKUP($B4,'Section 2'!$C$16:$N$514,COLUMNS('Section 2'!$C$13:K$13),0)))</f>
        <v/>
      </c>
      <c r="M4" s="107" t="str">
        <f>IF($D4="","",IF(ISBLANK(VLOOKUP($B4,'Section 2'!$C$16:$N$514,COLUMNS('Section 2'!$C$13:L$13),0)),"",PROPER(VLOOKUP($B4,'Section 2'!$C$16:$N$514,COLUMNS('Section 2'!$C$13:L$13),0))))</f>
        <v/>
      </c>
      <c r="N4" s="107" t="str">
        <f>IF($D4="","",IF(ISBLANK(VLOOKUP($B4,'Section 2'!$C$16:$N$514,COLUMNS('Section 2'!$C$13:M$13),0)),"",IF(VLOOKUP($B4,'Section 2'!$C$16:$N$514,COLUMNS('Section 2'!$C$13:M$13),0)="Other EU","Other EU",IF(VLOOKUP($B4,'Section 2'!$C$16:$N$514,COLUMNS('Section 2'!$C$13:M$13),0)="2nd Party Trans","2nd Party Trans",IF(VLOOKUP($B4,'Section 2'!$C$16:$N$514,COLUMNS('Section 2'!$C$13:M$13),0)="2nd Party Dest","2nd Party Dest",PROPER(VLOOKUP($B4,'Section 2'!$C$16:$N$514,COLUMNS('Section 2'!$C$13:M$13),0)))))))</f>
        <v/>
      </c>
      <c r="O4" s="108" t="str">
        <f>IF($D4="","",IF(ISBLANK(VLOOKUP($B4,'Section 2'!$C$16:$N$514,COLUMNS('Section 2'!$C$13:N$13),0)),"",VLOOKUP($B4,'Section 2'!$C$16:$N$514,COLUMNS('Section 2'!$C$13:N$13),0)))</f>
        <v/>
      </c>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row>
    <row r="5" spans="1:78" s="36" customFormat="1" ht="12.75" customHeight="1" x14ac:dyDescent="0.35">
      <c r="A5" s="36" t="str">
        <f>IF(D5="","",ROWS($A$1:A5))</f>
        <v/>
      </c>
      <c r="B5" s="39">
        <v>4</v>
      </c>
      <c r="C5" s="107" t="str">
        <f t="shared" si="0"/>
        <v/>
      </c>
      <c r="D5" s="107" t="str">
        <f>IFERROR(VLOOKUP($B5,'Section 2'!$C$16:$N$514,COLUMNS('Section 2'!$C$13:C$13),0),"")</f>
        <v/>
      </c>
      <c r="E5" s="108" t="str">
        <f>IF($D5="","",IF(ISBLANK(VLOOKUP($B5,'Section 2'!$C$16:$N$514,COLUMNS('Section 2'!$C$13:D$13),0)),"",VLOOKUP($B5,'Section 2'!$C$16:$N$514,COLUMNS('Section 2'!$C$13:D$13),0)))</f>
        <v/>
      </c>
      <c r="F5" s="107" t="str">
        <f>IF($D5="","",IF(ISBLANK(VLOOKUP($B5,'Section 2'!$C$16:$N$514,COLUMNS('Section 2'!$C$13:E$13),0)),"",VLOOKUP($B5,'Section 2'!$C$16:$N$514,COLUMNS('Section 2'!$C$13:E$13),0)))</f>
        <v/>
      </c>
      <c r="G5" s="107" t="str">
        <f>IF($D5="","",IF(ISBLANK(VLOOKUP($B5,'Section 2'!$C$16:$N$514,COLUMNS('Section 2'!$C$13:F$13),0)),"",VLOOKUP($B5,'Section 2'!$C$16:$N$514,COLUMNS('Section 2'!$C$13:F$13),0)))</f>
        <v/>
      </c>
      <c r="H5" s="107" t="str">
        <f>IF($D5="","",IF(ISBLANK(VLOOKUP($B5,'Section 2'!$C$16:$N$514,COLUMNS('Section 2'!$C$13:G$13),0)),"",VLOOKUP($B5,'Section 2'!$C$16:$N$514,COLUMNS('Section 2'!$C$13:G$13),0)))</f>
        <v/>
      </c>
      <c r="I5" s="107" t="str">
        <f>IF($D5="","",IF(ISBLANK(VLOOKUP($B5,'Section 2'!$C$16:$N$514,COLUMNS('Section 2'!$C$13:H$13),0)),"",IF(VLOOKUP($B5,'Section 2'!$C$16:$N$514,COLUMNS('Section 2'!$C$13:H$13),0)="Other EU","Other EU",PROPER(VLOOKUP($B5,'Section 2'!$C$16:$N$514,COLUMNS('Section 2'!$C$13:H$13),0)))))</f>
        <v/>
      </c>
      <c r="J5" s="107" t="str">
        <f>IF($D5="","",IF(ISBLANK(VLOOKUP($B5,'Section 2'!$C$16:$N$514,COLUMNS('Section 2'!$C$13:I$13),0)),"",IF(VLOOKUP($B5,'Section 2'!$C$16:$N$514,COLUMNS('Section 2'!$C$13:I$13),0)="Other EU","Other EU",VLOOKUP($B5,'Section 2'!$C$16:$N$514,COLUMNS('Section 2'!$C$13:I$13),0))))</f>
        <v/>
      </c>
      <c r="K5" s="107" t="str">
        <f>IF($D5="","",IF(ISBLANK(VLOOKUP($B5,'Section 2'!$C$16:$N$514,COLUMNS('Section 2'!$C$13:J$13),0)),"",IF(VLOOKUP($B5,'Section 2'!$C$16:$N$514,COLUMNS('Section 2'!$C$13:J$13),0)="Pther EU","Other EU",PROPER(VLOOKUP($B5,'Section 2'!$C$16:$N$514,COLUMNS('Section 2'!$C$13:J$13),0)))))</f>
        <v/>
      </c>
      <c r="L5" s="107" t="str">
        <f>IF($D5="","",IF(ISBLANK(VLOOKUP($B5,'Section 2'!$C$16:$N$514,COLUMNS('Section 2'!$C$13:K$13),0)),"",VLOOKUP($B5,'Section 2'!$C$16:$N$514,COLUMNS('Section 2'!$C$13:K$13),0)))</f>
        <v/>
      </c>
      <c r="M5" s="107" t="str">
        <f>IF($D5="","",IF(ISBLANK(VLOOKUP($B5,'Section 2'!$C$16:$N$514,COLUMNS('Section 2'!$C$13:L$13),0)),"",PROPER(VLOOKUP($B5,'Section 2'!$C$16:$N$514,COLUMNS('Section 2'!$C$13:L$13),0))))</f>
        <v/>
      </c>
      <c r="N5" s="107" t="str">
        <f>IF($D5="","",IF(ISBLANK(VLOOKUP($B5,'Section 2'!$C$16:$N$514,COLUMNS('Section 2'!$C$13:M$13),0)),"",IF(VLOOKUP($B5,'Section 2'!$C$16:$N$514,COLUMNS('Section 2'!$C$13:M$13),0)="Other EU","Other EU",IF(VLOOKUP($B5,'Section 2'!$C$16:$N$514,COLUMNS('Section 2'!$C$13:M$13),0)="2nd Party Trans","2nd Party Trans",IF(VLOOKUP($B5,'Section 2'!$C$16:$N$514,COLUMNS('Section 2'!$C$13:M$13),0)="2nd Party Dest","2nd Party Dest",PROPER(VLOOKUP($B5,'Section 2'!$C$16:$N$514,COLUMNS('Section 2'!$C$13:M$13),0)))))))</f>
        <v/>
      </c>
      <c r="O5" s="108" t="str">
        <f>IF($D5="","",IF(ISBLANK(VLOOKUP($B5,'Section 2'!$C$16:$N$514,COLUMNS('Section 2'!$C$13:N$13),0)),"",VLOOKUP($B5,'Section 2'!$C$16:$N$514,COLUMNS('Section 2'!$C$13:N$13),0)))</f>
        <v/>
      </c>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row>
    <row r="6" spans="1:78" s="36" customFormat="1" ht="12.75" customHeight="1" x14ac:dyDescent="0.35">
      <c r="A6" s="36" t="str">
        <f>IF(D6="","",ROWS($A$1:A6))</f>
        <v/>
      </c>
      <c r="B6" s="39">
        <v>5</v>
      </c>
      <c r="C6" s="107" t="str">
        <f t="shared" si="0"/>
        <v/>
      </c>
      <c r="D6" s="107" t="str">
        <f>IFERROR(VLOOKUP($B6,'Section 2'!$C$16:$N$514,COLUMNS('Section 2'!$C$13:C$13),0),"")</f>
        <v/>
      </c>
      <c r="E6" s="108" t="str">
        <f>IF($D6="","",IF(ISBLANK(VLOOKUP($B6,'Section 2'!$C$16:$N$514,COLUMNS('Section 2'!$C$13:D$13),0)),"",VLOOKUP($B6,'Section 2'!$C$16:$N$514,COLUMNS('Section 2'!$C$13:D$13),0)))</f>
        <v/>
      </c>
      <c r="F6" s="107" t="str">
        <f>IF($D6="","",IF(ISBLANK(VLOOKUP($B6,'Section 2'!$C$16:$N$514,COLUMNS('Section 2'!$C$13:E$13),0)),"",VLOOKUP($B6,'Section 2'!$C$16:$N$514,COLUMNS('Section 2'!$C$13:E$13),0)))</f>
        <v/>
      </c>
      <c r="G6" s="107" t="str">
        <f>IF($D6="","",IF(ISBLANK(VLOOKUP($B6,'Section 2'!$C$16:$N$514,COLUMNS('Section 2'!$C$13:F$13),0)),"",VLOOKUP($B6,'Section 2'!$C$16:$N$514,COLUMNS('Section 2'!$C$13:F$13),0)))</f>
        <v/>
      </c>
      <c r="H6" s="107" t="str">
        <f>IF($D6="","",IF(ISBLANK(VLOOKUP($B6,'Section 2'!$C$16:$N$514,COLUMNS('Section 2'!$C$13:G$13),0)),"",VLOOKUP($B6,'Section 2'!$C$16:$N$514,COLUMNS('Section 2'!$C$13:G$13),0)))</f>
        <v/>
      </c>
      <c r="I6" s="107" t="str">
        <f>IF($D6="","",IF(ISBLANK(VLOOKUP($B6,'Section 2'!$C$16:$N$514,COLUMNS('Section 2'!$C$13:H$13),0)),"",IF(VLOOKUP($B6,'Section 2'!$C$16:$N$514,COLUMNS('Section 2'!$C$13:H$13),0)="Other EU","Other EU",PROPER(VLOOKUP($B6,'Section 2'!$C$16:$N$514,COLUMNS('Section 2'!$C$13:H$13),0)))))</f>
        <v/>
      </c>
      <c r="J6" s="107" t="str">
        <f>IF($D6="","",IF(ISBLANK(VLOOKUP($B6,'Section 2'!$C$16:$N$514,COLUMNS('Section 2'!$C$13:I$13),0)),"",IF(VLOOKUP($B6,'Section 2'!$C$16:$N$514,COLUMNS('Section 2'!$C$13:I$13),0)="Other EU","Other EU",VLOOKUP($B6,'Section 2'!$C$16:$N$514,COLUMNS('Section 2'!$C$13:I$13),0))))</f>
        <v/>
      </c>
      <c r="K6" s="107" t="str">
        <f>IF($D6="","",IF(ISBLANK(VLOOKUP($B6,'Section 2'!$C$16:$N$514,COLUMNS('Section 2'!$C$13:J$13),0)),"",IF(VLOOKUP($B6,'Section 2'!$C$16:$N$514,COLUMNS('Section 2'!$C$13:J$13),0)="Pther EU","Other EU",PROPER(VLOOKUP($B6,'Section 2'!$C$16:$N$514,COLUMNS('Section 2'!$C$13:J$13),0)))))</f>
        <v/>
      </c>
      <c r="L6" s="107" t="str">
        <f>IF($D6="","",IF(ISBLANK(VLOOKUP($B6,'Section 2'!$C$16:$N$514,COLUMNS('Section 2'!$C$13:K$13),0)),"",VLOOKUP($B6,'Section 2'!$C$16:$N$514,COLUMNS('Section 2'!$C$13:K$13),0)))</f>
        <v/>
      </c>
      <c r="M6" s="107" t="str">
        <f>IF($D6="","",IF(ISBLANK(VLOOKUP($B6,'Section 2'!$C$16:$N$514,COLUMNS('Section 2'!$C$13:L$13),0)),"",PROPER(VLOOKUP($B6,'Section 2'!$C$16:$N$514,COLUMNS('Section 2'!$C$13:L$13),0))))</f>
        <v/>
      </c>
      <c r="N6" s="107" t="str">
        <f>IF($D6="","",IF(ISBLANK(VLOOKUP($B6,'Section 2'!$C$16:$N$514,COLUMNS('Section 2'!$C$13:M$13),0)),"",IF(VLOOKUP($B6,'Section 2'!$C$16:$N$514,COLUMNS('Section 2'!$C$13:M$13),0)="Other EU","Other EU",IF(VLOOKUP($B6,'Section 2'!$C$16:$N$514,COLUMNS('Section 2'!$C$13:M$13),0)="2nd Party Trans","2nd Party Trans",IF(VLOOKUP($B6,'Section 2'!$C$16:$N$514,COLUMNS('Section 2'!$C$13:M$13),0)="2nd Party Dest","2nd Party Dest",PROPER(VLOOKUP($B6,'Section 2'!$C$16:$N$514,COLUMNS('Section 2'!$C$13:M$13),0)))))))</f>
        <v/>
      </c>
      <c r="O6" s="108" t="str">
        <f>IF($D6="","",IF(ISBLANK(VLOOKUP($B6,'Section 2'!$C$16:$N$514,COLUMNS('Section 2'!$C$13:N$13),0)),"",VLOOKUP($B6,'Section 2'!$C$16:$N$514,COLUMNS('Section 2'!$C$13:N$13),0)))</f>
        <v/>
      </c>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row>
    <row r="7" spans="1:78" s="36" customFormat="1" ht="12.75" customHeight="1" x14ac:dyDescent="0.35">
      <c r="A7" s="36" t="str">
        <f>IF(D7="","",ROWS($A$1:A7))</f>
        <v/>
      </c>
      <c r="B7" s="39">
        <v>6</v>
      </c>
      <c r="C7" s="107" t="str">
        <f t="shared" si="0"/>
        <v/>
      </c>
      <c r="D7" s="107" t="str">
        <f>IFERROR(VLOOKUP($B7,'Section 2'!$C$16:$N$514,COLUMNS('Section 2'!$C$13:C$13),0),"")</f>
        <v/>
      </c>
      <c r="E7" s="108" t="str">
        <f>IF($D7="","",IF(ISBLANK(VLOOKUP($B7,'Section 2'!$C$16:$N$514,COLUMNS('Section 2'!$C$13:D$13),0)),"",VLOOKUP($B7,'Section 2'!$C$16:$N$514,COLUMNS('Section 2'!$C$13:D$13),0)))</f>
        <v/>
      </c>
      <c r="F7" s="107" t="str">
        <f>IF($D7="","",IF(ISBLANK(VLOOKUP($B7,'Section 2'!$C$16:$N$514,COLUMNS('Section 2'!$C$13:E$13),0)),"",VLOOKUP($B7,'Section 2'!$C$16:$N$514,COLUMNS('Section 2'!$C$13:E$13),0)))</f>
        <v/>
      </c>
      <c r="G7" s="107" t="str">
        <f>IF($D7="","",IF(ISBLANK(VLOOKUP($B7,'Section 2'!$C$16:$N$514,COLUMNS('Section 2'!$C$13:F$13),0)),"",VLOOKUP($B7,'Section 2'!$C$16:$N$514,COLUMNS('Section 2'!$C$13:F$13),0)))</f>
        <v/>
      </c>
      <c r="H7" s="107" t="str">
        <f>IF($D7="","",IF(ISBLANK(VLOOKUP($B7,'Section 2'!$C$16:$N$514,COLUMNS('Section 2'!$C$13:G$13),0)),"",VLOOKUP($B7,'Section 2'!$C$16:$N$514,COLUMNS('Section 2'!$C$13:G$13),0)))</f>
        <v/>
      </c>
      <c r="I7" s="107" t="str">
        <f>IF($D7="","",IF(ISBLANK(VLOOKUP($B7,'Section 2'!$C$16:$N$514,COLUMNS('Section 2'!$C$13:H$13),0)),"",IF(VLOOKUP($B7,'Section 2'!$C$16:$N$514,COLUMNS('Section 2'!$C$13:H$13),0)="Other EU","Other EU",PROPER(VLOOKUP($B7,'Section 2'!$C$16:$N$514,COLUMNS('Section 2'!$C$13:H$13),0)))))</f>
        <v/>
      </c>
      <c r="J7" s="107" t="str">
        <f>IF($D7="","",IF(ISBLANK(VLOOKUP($B7,'Section 2'!$C$16:$N$514,COLUMNS('Section 2'!$C$13:I$13),0)),"",IF(VLOOKUP($B7,'Section 2'!$C$16:$N$514,COLUMNS('Section 2'!$C$13:I$13),0)="Other EU","Other EU",VLOOKUP($B7,'Section 2'!$C$16:$N$514,COLUMNS('Section 2'!$C$13:I$13),0))))</f>
        <v/>
      </c>
      <c r="K7" s="107" t="str">
        <f>IF($D7="","",IF(ISBLANK(VLOOKUP($B7,'Section 2'!$C$16:$N$514,COLUMNS('Section 2'!$C$13:J$13),0)),"",IF(VLOOKUP($B7,'Section 2'!$C$16:$N$514,COLUMNS('Section 2'!$C$13:J$13),0)="Pther EU","Other EU",PROPER(VLOOKUP($B7,'Section 2'!$C$16:$N$514,COLUMNS('Section 2'!$C$13:J$13),0)))))</f>
        <v/>
      </c>
      <c r="L7" s="107" t="str">
        <f>IF($D7="","",IF(ISBLANK(VLOOKUP($B7,'Section 2'!$C$16:$N$514,COLUMNS('Section 2'!$C$13:K$13),0)),"",VLOOKUP($B7,'Section 2'!$C$16:$N$514,COLUMNS('Section 2'!$C$13:K$13),0)))</f>
        <v/>
      </c>
      <c r="M7" s="107" t="str">
        <f>IF($D7="","",IF(ISBLANK(VLOOKUP($B7,'Section 2'!$C$16:$N$514,COLUMNS('Section 2'!$C$13:L$13),0)),"",PROPER(VLOOKUP($B7,'Section 2'!$C$16:$N$514,COLUMNS('Section 2'!$C$13:L$13),0))))</f>
        <v/>
      </c>
      <c r="N7" s="107" t="str">
        <f>IF($D7="","",IF(ISBLANK(VLOOKUP($B7,'Section 2'!$C$16:$N$514,COLUMNS('Section 2'!$C$13:M$13),0)),"",IF(VLOOKUP($B7,'Section 2'!$C$16:$N$514,COLUMNS('Section 2'!$C$13:M$13),0)="Other EU","Other EU",IF(VLOOKUP($B7,'Section 2'!$C$16:$N$514,COLUMNS('Section 2'!$C$13:M$13),0)="2nd Party Trans","2nd Party Trans",IF(VLOOKUP($B7,'Section 2'!$C$16:$N$514,COLUMNS('Section 2'!$C$13:M$13),0)="2nd Party Dest","2nd Party Dest",PROPER(VLOOKUP($B7,'Section 2'!$C$16:$N$514,COLUMNS('Section 2'!$C$13:M$13),0)))))))</f>
        <v/>
      </c>
      <c r="O7" s="108" t="str">
        <f>IF($D7="","",IF(ISBLANK(VLOOKUP($B7,'Section 2'!$C$16:$N$514,COLUMNS('Section 2'!$C$13:N$13),0)),"",VLOOKUP($B7,'Section 2'!$C$16:$N$514,COLUMNS('Section 2'!$C$13:N$13),0)))</f>
        <v/>
      </c>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row>
    <row r="8" spans="1:78" s="36" customFormat="1" ht="12.75" customHeight="1" x14ac:dyDescent="0.35">
      <c r="A8" s="36" t="str">
        <f>IF(D8="","",ROWS($A$1:A8))</f>
        <v/>
      </c>
      <c r="B8" s="39">
        <v>7</v>
      </c>
      <c r="C8" s="107" t="str">
        <f t="shared" si="0"/>
        <v/>
      </c>
      <c r="D8" s="107" t="str">
        <f>IFERROR(VLOOKUP($B8,'Section 2'!$C$16:$N$514,COLUMNS('Section 2'!$C$13:C$13),0),"")</f>
        <v/>
      </c>
      <c r="E8" s="108" t="str">
        <f>IF($D8="","",IF(ISBLANK(VLOOKUP($B8,'Section 2'!$C$16:$N$514,COLUMNS('Section 2'!$C$13:D$13),0)),"",VLOOKUP($B8,'Section 2'!$C$16:$N$514,COLUMNS('Section 2'!$C$13:D$13),0)))</f>
        <v/>
      </c>
      <c r="F8" s="107" t="str">
        <f>IF($D8="","",IF(ISBLANK(VLOOKUP($B8,'Section 2'!$C$16:$N$514,COLUMNS('Section 2'!$C$13:E$13),0)),"",VLOOKUP($B8,'Section 2'!$C$16:$N$514,COLUMNS('Section 2'!$C$13:E$13),0)))</f>
        <v/>
      </c>
      <c r="G8" s="107" t="str">
        <f>IF($D8="","",IF(ISBLANK(VLOOKUP($B8,'Section 2'!$C$16:$N$514,COLUMNS('Section 2'!$C$13:F$13),0)),"",VLOOKUP($B8,'Section 2'!$C$16:$N$514,COLUMNS('Section 2'!$C$13:F$13),0)))</f>
        <v/>
      </c>
      <c r="H8" s="107" t="str">
        <f>IF($D8="","",IF(ISBLANK(VLOOKUP($B8,'Section 2'!$C$16:$N$514,COLUMNS('Section 2'!$C$13:G$13),0)),"",VLOOKUP($B8,'Section 2'!$C$16:$N$514,COLUMNS('Section 2'!$C$13:G$13),0)))</f>
        <v/>
      </c>
      <c r="I8" s="107" t="str">
        <f>IF($D8="","",IF(ISBLANK(VLOOKUP($B8,'Section 2'!$C$16:$N$514,COLUMNS('Section 2'!$C$13:H$13),0)),"",IF(VLOOKUP($B8,'Section 2'!$C$16:$N$514,COLUMNS('Section 2'!$C$13:H$13),0)="Other EU","Other EU",PROPER(VLOOKUP($B8,'Section 2'!$C$16:$N$514,COLUMNS('Section 2'!$C$13:H$13),0)))))</f>
        <v/>
      </c>
      <c r="J8" s="107" t="str">
        <f>IF($D8="","",IF(ISBLANK(VLOOKUP($B8,'Section 2'!$C$16:$N$514,COLUMNS('Section 2'!$C$13:I$13),0)),"",IF(VLOOKUP($B8,'Section 2'!$C$16:$N$514,COLUMNS('Section 2'!$C$13:I$13),0)="Other EU","Other EU",VLOOKUP($B8,'Section 2'!$C$16:$N$514,COLUMNS('Section 2'!$C$13:I$13),0))))</f>
        <v/>
      </c>
      <c r="K8" s="107" t="str">
        <f>IF($D8="","",IF(ISBLANK(VLOOKUP($B8,'Section 2'!$C$16:$N$514,COLUMNS('Section 2'!$C$13:J$13),0)),"",IF(VLOOKUP($B8,'Section 2'!$C$16:$N$514,COLUMNS('Section 2'!$C$13:J$13),0)="Pther EU","Other EU",PROPER(VLOOKUP($B8,'Section 2'!$C$16:$N$514,COLUMNS('Section 2'!$C$13:J$13),0)))))</f>
        <v/>
      </c>
      <c r="L8" s="107" t="str">
        <f>IF($D8="","",IF(ISBLANK(VLOOKUP($B8,'Section 2'!$C$16:$N$514,COLUMNS('Section 2'!$C$13:K$13),0)),"",VLOOKUP($B8,'Section 2'!$C$16:$N$514,COLUMNS('Section 2'!$C$13:K$13),0)))</f>
        <v/>
      </c>
      <c r="M8" s="107" t="str">
        <f>IF($D8="","",IF(ISBLANK(VLOOKUP($B8,'Section 2'!$C$16:$N$514,COLUMNS('Section 2'!$C$13:L$13),0)),"",PROPER(VLOOKUP($B8,'Section 2'!$C$16:$N$514,COLUMNS('Section 2'!$C$13:L$13),0))))</f>
        <v/>
      </c>
      <c r="N8" s="107" t="str">
        <f>IF($D8="","",IF(ISBLANK(VLOOKUP($B8,'Section 2'!$C$16:$N$514,COLUMNS('Section 2'!$C$13:M$13),0)),"",IF(VLOOKUP($B8,'Section 2'!$C$16:$N$514,COLUMNS('Section 2'!$C$13:M$13),0)="Other EU","Other EU",IF(VLOOKUP($B8,'Section 2'!$C$16:$N$514,COLUMNS('Section 2'!$C$13:M$13),0)="2nd Party Trans","2nd Party Trans",IF(VLOOKUP($B8,'Section 2'!$C$16:$N$514,COLUMNS('Section 2'!$C$13:M$13),0)="2nd Party Dest","2nd Party Dest",PROPER(VLOOKUP($B8,'Section 2'!$C$16:$N$514,COLUMNS('Section 2'!$C$13:M$13),0)))))))</f>
        <v/>
      </c>
      <c r="O8" s="108" t="str">
        <f>IF($D8="","",IF(ISBLANK(VLOOKUP($B8,'Section 2'!$C$16:$N$514,COLUMNS('Section 2'!$C$13:N$13),0)),"",VLOOKUP($B8,'Section 2'!$C$16:$N$514,COLUMNS('Section 2'!$C$13:N$13),0)))</f>
        <v/>
      </c>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row>
    <row r="9" spans="1:78" s="36" customFormat="1" ht="12.75" customHeight="1" x14ac:dyDescent="0.35">
      <c r="A9" s="36" t="str">
        <f>IF(D9="","",ROWS($A$1:A9))</f>
        <v/>
      </c>
      <c r="B9" s="39">
        <v>8</v>
      </c>
      <c r="C9" s="107" t="str">
        <f t="shared" si="0"/>
        <v/>
      </c>
      <c r="D9" s="107" t="str">
        <f>IFERROR(VLOOKUP($B9,'Section 2'!$C$16:$N$514,COLUMNS('Section 2'!$C$13:C$13),0),"")</f>
        <v/>
      </c>
      <c r="E9" s="108" t="str">
        <f>IF($D9="","",IF(ISBLANK(VLOOKUP($B9,'Section 2'!$C$16:$N$514,COLUMNS('Section 2'!$C$13:D$13),0)),"",VLOOKUP($B9,'Section 2'!$C$16:$N$514,COLUMNS('Section 2'!$C$13:D$13),0)))</f>
        <v/>
      </c>
      <c r="F9" s="107" t="str">
        <f>IF($D9="","",IF(ISBLANK(VLOOKUP($B9,'Section 2'!$C$16:$N$514,COLUMNS('Section 2'!$C$13:E$13),0)),"",VLOOKUP($B9,'Section 2'!$C$16:$N$514,COLUMNS('Section 2'!$C$13:E$13),0)))</f>
        <v/>
      </c>
      <c r="G9" s="107" t="str">
        <f>IF($D9="","",IF(ISBLANK(VLOOKUP($B9,'Section 2'!$C$16:$N$514,COLUMNS('Section 2'!$C$13:F$13),0)),"",VLOOKUP($B9,'Section 2'!$C$16:$N$514,COLUMNS('Section 2'!$C$13:F$13),0)))</f>
        <v/>
      </c>
      <c r="H9" s="107" t="str">
        <f>IF($D9="","",IF(ISBLANK(VLOOKUP($B9,'Section 2'!$C$16:$N$514,COLUMNS('Section 2'!$C$13:G$13),0)),"",VLOOKUP($B9,'Section 2'!$C$16:$N$514,COLUMNS('Section 2'!$C$13:G$13),0)))</f>
        <v/>
      </c>
      <c r="I9" s="107" t="str">
        <f>IF($D9="","",IF(ISBLANK(VLOOKUP($B9,'Section 2'!$C$16:$N$514,COLUMNS('Section 2'!$C$13:H$13),0)),"",IF(VLOOKUP($B9,'Section 2'!$C$16:$N$514,COLUMNS('Section 2'!$C$13:H$13),0)="Other EU","Other EU",PROPER(VLOOKUP($B9,'Section 2'!$C$16:$N$514,COLUMNS('Section 2'!$C$13:H$13),0)))))</f>
        <v/>
      </c>
      <c r="J9" s="107" t="str">
        <f>IF($D9="","",IF(ISBLANK(VLOOKUP($B9,'Section 2'!$C$16:$N$514,COLUMNS('Section 2'!$C$13:I$13),0)),"",IF(VLOOKUP($B9,'Section 2'!$C$16:$N$514,COLUMNS('Section 2'!$C$13:I$13),0)="Other EU","Other EU",VLOOKUP($B9,'Section 2'!$C$16:$N$514,COLUMNS('Section 2'!$C$13:I$13),0))))</f>
        <v/>
      </c>
      <c r="K9" s="107" t="str">
        <f>IF($D9="","",IF(ISBLANK(VLOOKUP($B9,'Section 2'!$C$16:$N$514,COLUMNS('Section 2'!$C$13:J$13),0)),"",IF(VLOOKUP($B9,'Section 2'!$C$16:$N$514,COLUMNS('Section 2'!$C$13:J$13),0)="Pther EU","Other EU",PROPER(VLOOKUP($B9,'Section 2'!$C$16:$N$514,COLUMNS('Section 2'!$C$13:J$13),0)))))</f>
        <v/>
      </c>
      <c r="L9" s="107" t="str">
        <f>IF($D9="","",IF(ISBLANK(VLOOKUP($B9,'Section 2'!$C$16:$N$514,COLUMNS('Section 2'!$C$13:K$13),0)),"",VLOOKUP($B9,'Section 2'!$C$16:$N$514,COLUMNS('Section 2'!$C$13:K$13),0)))</f>
        <v/>
      </c>
      <c r="M9" s="107" t="str">
        <f>IF($D9="","",IF(ISBLANK(VLOOKUP($B9,'Section 2'!$C$16:$N$514,COLUMNS('Section 2'!$C$13:L$13),0)),"",PROPER(VLOOKUP($B9,'Section 2'!$C$16:$N$514,COLUMNS('Section 2'!$C$13:L$13),0))))</f>
        <v/>
      </c>
      <c r="N9" s="107" t="str">
        <f>IF($D9="","",IF(ISBLANK(VLOOKUP($B9,'Section 2'!$C$16:$N$514,COLUMNS('Section 2'!$C$13:M$13),0)),"",IF(VLOOKUP($B9,'Section 2'!$C$16:$N$514,COLUMNS('Section 2'!$C$13:M$13),0)="Other EU","Other EU",IF(VLOOKUP($B9,'Section 2'!$C$16:$N$514,COLUMNS('Section 2'!$C$13:M$13),0)="2nd Party Trans","2nd Party Trans",IF(VLOOKUP($B9,'Section 2'!$C$16:$N$514,COLUMNS('Section 2'!$C$13:M$13),0)="2nd Party Dest","2nd Party Dest",PROPER(VLOOKUP($B9,'Section 2'!$C$16:$N$514,COLUMNS('Section 2'!$C$13:M$13),0)))))))</f>
        <v/>
      </c>
      <c r="O9" s="108" t="str">
        <f>IF($D9="","",IF(ISBLANK(VLOOKUP($B9,'Section 2'!$C$16:$N$514,COLUMNS('Section 2'!$C$13:N$13),0)),"",VLOOKUP($B9,'Section 2'!$C$16:$N$514,COLUMNS('Section 2'!$C$13:N$13),0)))</f>
        <v/>
      </c>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row>
    <row r="10" spans="1:78" s="36" customFormat="1" ht="12.75" customHeight="1" x14ac:dyDescent="0.35">
      <c r="A10" s="36" t="str">
        <f>IF(D10="","",ROWS($A$1:A10))</f>
        <v/>
      </c>
      <c r="B10" s="39">
        <v>9</v>
      </c>
      <c r="C10" s="107" t="str">
        <f t="shared" si="0"/>
        <v/>
      </c>
      <c r="D10" s="107" t="str">
        <f>IFERROR(VLOOKUP($B10,'Section 2'!$C$16:$N$514,COLUMNS('Section 2'!$C$13:C$13),0),"")</f>
        <v/>
      </c>
      <c r="E10" s="108" t="str">
        <f>IF($D10="","",IF(ISBLANK(VLOOKUP($B10,'Section 2'!$C$16:$N$514,COLUMNS('Section 2'!$C$13:D$13),0)),"",VLOOKUP($B10,'Section 2'!$C$16:$N$514,COLUMNS('Section 2'!$C$13:D$13),0)))</f>
        <v/>
      </c>
      <c r="F10" s="107" t="str">
        <f>IF($D10="","",IF(ISBLANK(VLOOKUP($B10,'Section 2'!$C$16:$N$514,COLUMNS('Section 2'!$C$13:E$13),0)),"",VLOOKUP($B10,'Section 2'!$C$16:$N$514,COLUMNS('Section 2'!$C$13:E$13),0)))</f>
        <v/>
      </c>
      <c r="G10" s="107" t="str">
        <f>IF($D10="","",IF(ISBLANK(VLOOKUP($B10,'Section 2'!$C$16:$N$514,COLUMNS('Section 2'!$C$13:F$13),0)),"",VLOOKUP($B10,'Section 2'!$C$16:$N$514,COLUMNS('Section 2'!$C$13:F$13),0)))</f>
        <v/>
      </c>
      <c r="H10" s="107" t="str">
        <f>IF($D10="","",IF(ISBLANK(VLOOKUP($B10,'Section 2'!$C$16:$N$514,COLUMNS('Section 2'!$C$13:G$13),0)),"",VLOOKUP($B10,'Section 2'!$C$16:$N$514,COLUMNS('Section 2'!$C$13:G$13),0)))</f>
        <v/>
      </c>
      <c r="I10" s="107" t="str">
        <f>IF($D10="","",IF(ISBLANK(VLOOKUP($B10,'Section 2'!$C$16:$N$514,COLUMNS('Section 2'!$C$13:H$13),0)),"",IF(VLOOKUP($B10,'Section 2'!$C$16:$N$514,COLUMNS('Section 2'!$C$13:H$13),0)="Other EU","Other EU",PROPER(VLOOKUP($B10,'Section 2'!$C$16:$N$514,COLUMNS('Section 2'!$C$13:H$13),0)))))</f>
        <v/>
      </c>
      <c r="J10" s="107" t="str">
        <f>IF($D10="","",IF(ISBLANK(VLOOKUP($B10,'Section 2'!$C$16:$N$514,COLUMNS('Section 2'!$C$13:I$13),0)),"",IF(VLOOKUP($B10,'Section 2'!$C$16:$N$514,COLUMNS('Section 2'!$C$13:I$13),0)="Other EU","Other EU",VLOOKUP($B10,'Section 2'!$C$16:$N$514,COLUMNS('Section 2'!$C$13:I$13),0))))</f>
        <v/>
      </c>
      <c r="K10" s="107" t="str">
        <f>IF($D10="","",IF(ISBLANK(VLOOKUP($B10,'Section 2'!$C$16:$N$514,COLUMNS('Section 2'!$C$13:J$13),0)),"",IF(VLOOKUP($B10,'Section 2'!$C$16:$N$514,COLUMNS('Section 2'!$C$13:J$13),0)="Pther EU","Other EU",PROPER(VLOOKUP($B10,'Section 2'!$C$16:$N$514,COLUMNS('Section 2'!$C$13:J$13),0)))))</f>
        <v/>
      </c>
      <c r="L10" s="107" t="str">
        <f>IF($D10="","",IF(ISBLANK(VLOOKUP($B10,'Section 2'!$C$16:$N$514,COLUMNS('Section 2'!$C$13:K$13),0)),"",VLOOKUP($B10,'Section 2'!$C$16:$N$514,COLUMNS('Section 2'!$C$13:K$13),0)))</f>
        <v/>
      </c>
      <c r="M10" s="107" t="str">
        <f>IF($D10="","",IF(ISBLANK(VLOOKUP($B10,'Section 2'!$C$16:$N$514,COLUMNS('Section 2'!$C$13:L$13),0)),"",PROPER(VLOOKUP($B10,'Section 2'!$C$16:$N$514,COLUMNS('Section 2'!$C$13:L$13),0))))</f>
        <v/>
      </c>
      <c r="N10" s="107" t="str">
        <f>IF($D10="","",IF(ISBLANK(VLOOKUP($B10,'Section 2'!$C$16:$N$514,COLUMNS('Section 2'!$C$13:M$13),0)),"",IF(VLOOKUP($B10,'Section 2'!$C$16:$N$514,COLUMNS('Section 2'!$C$13:M$13),0)="Other EU","Other EU",IF(VLOOKUP($B10,'Section 2'!$C$16:$N$514,COLUMNS('Section 2'!$C$13:M$13),0)="2nd Party Trans","2nd Party Trans",IF(VLOOKUP($B10,'Section 2'!$C$16:$N$514,COLUMNS('Section 2'!$C$13:M$13),0)="2nd Party Dest","2nd Party Dest",PROPER(VLOOKUP($B10,'Section 2'!$C$16:$N$514,COLUMNS('Section 2'!$C$13:M$13),0)))))))</f>
        <v/>
      </c>
      <c r="O10" s="108" t="str">
        <f>IF($D10="","",IF(ISBLANK(VLOOKUP($B10,'Section 2'!$C$16:$N$514,COLUMNS('Section 2'!$C$13:N$13),0)),"",VLOOKUP($B10,'Section 2'!$C$16:$N$514,COLUMNS('Section 2'!$C$13:N$13),0)))</f>
        <v/>
      </c>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row>
    <row r="11" spans="1:78" s="36" customFormat="1" ht="12.75" customHeight="1" x14ac:dyDescent="0.35">
      <c r="A11" s="36" t="str">
        <f>IF(D11="","",ROWS($A$1:A11))</f>
        <v/>
      </c>
      <c r="B11" s="39">
        <v>10</v>
      </c>
      <c r="C11" s="107" t="str">
        <f t="shared" si="0"/>
        <v/>
      </c>
      <c r="D11" s="107" t="str">
        <f>IFERROR(VLOOKUP($B11,'Section 2'!$C$16:$N$514,COLUMNS('Section 2'!$C$13:C$13),0),"")</f>
        <v/>
      </c>
      <c r="E11" s="108" t="str">
        <f>IF($D11="","",IF(ISBLANK(VLOOKUP($B11,'Section 2'!$C$16:$N$514,COLUMNS('Section 2'!$C$13:D$13),0)),"",VLOOKUP($B11,'Section 2'!$C$16:$N$514,COLUMNS('Section 2'!$C$13:D$13),0)))</f>
        <v/>
      </c>
      <c r="F11" s="107" t="str">
        <f>IF($D11="","",IF(ISBLANK(VLOOKUP($B11,'Section 2'!$C$16:$N$514,COLUMNS('Section 2'!$C$13:E$13),0)),"",VLOOKUP($B11,'Section 2'!$C$16:$N$514,COLUMNS('Section 2'!$C$13:E$13),0)))</f>
        <v/>
      </c>
      <c r="G11" s="107" t="str">
        <f>IF($D11="","",IF(ISBLANK(VLOOKUP($B11,'Section 2'!$C$16:$N$514,COLUMNS('Section 2'!$C$13:F$13),0)),"",VLOOKUP($B11,'Section 2'!$C$16:$N$514,COLUMNS('Section 2'!$C$13:F$13),0)))</f>
        <v/>
      </c>
      <c r="H11" s="107" t="str">
        <f>IF($D11="","",IF(ISBLANK(VLOOKUP($B11,'Section 2'!$C$16:$N$514,COLUMNS('Section 2'!$C$13:G$13),0)),"",VLOOKUP($B11,'Section 2'!$C$16:$N$514,COLUMNS('Section 2'!$C$13:G$13),0)))</f>
        <v/>
      </c>
      <c r="I11" s="107" t="str">
        <f>IF($D11="","",IF(ISBLANK(VLOOKUP($B11,'Section 2'!$C$16:$N$514,COLUMNS('Section 2'!$C$13:H$13),0)),"",IF(VLOOKUP($B11,'Section 2'!$C$16:$N$514,COLUMNS('Section 2'!$C$13:H$13),0)="Other EU","Other EU",PROPER(VLOOKUP($B11,'Section 2'!$C$16:$N$514,COLUMNS('Section 2'!$C$13:H$13),0)))))</f>
        <v/>
      </c>
      <c r="J11" s="107" t="str">
        <f>IF($D11="","",IF(ISBLANK(VLOOKUP($B11,'Section 2'!$C$16:$N$514,COLUMNS('Section 2'!$C$13:I$13),0)),"",IF(VLOOKUP($B11,'Section 2'!$C$16:$N$514,COLUMNS('Section 2'!$C$13:I$13),0)="Other EU","Other EU",VLOOKUP($B11,'Section 2'!$C$16:$N$514,COLUMNS('Section 2'!$C$13:I$13),0))))</f>
        <v/>
      </c>
      <c r="K11" s="107" t="str">
        <f>IF($D11="","",IF(ISBLANK(VLOOKUP($B11,'Section 2'!$C$16:$N$514,COLUMNS('Section 2'!$C$13:J$13),0)),"",IF(VLOOKUP($B11,'Section 2'!$C$16:$N$514,COLUMNS('Section 2'!$C$13:J$13),0)="Pther EU","Other EU",PROPER(VLOOKUP($B11,'Section 2'!$C$16:$N$514,COLUMNS('Section 2'!$C$13:J$13),0)))))</f>
        <v/>
      </c>
      <c r="L11" s="107" t="str">
        <f>IF($D11="","",IF(ISBLANK(VLOOKUP($B11,'Section 2'!$C$16:$N$514,COLUMNS('Section 2'!$C$13:K$13),0)),"",VLOOKUP($B11,'Section 2'!$C$16:$N$514,COLUMNS('Section 2'!$C$13:K$13),0)))</f>
        <v/>
      </c>
      <c r="M11" s="107" t="str">
        <f>IF($D11="","",IF(ISBLANK(VLOOKUP($B11,'Section 2'!$C$16:$N$514,COLUMNS('Section 2'!$C$13:L$13),0)),"",PROPER(VLOOKUP($B11,'Section 2'!$C$16:$N$514,COLUMNS('Section 2'!$C$13:L$13),0))))</f>
        <v/>
      </c>
      <c r="N11" s="107" t="str">
        <f>IF($D11="","",IF(ISBLANK(VLOOKUP($B11,'Section 2'!$C$16:$N$514,COLUMNS('Section 2'!$C$13:M$13),0)),"",IF(VLOOKUP($B11,'Section 2'!$C$16:$N$514,COLUMNS('Section 2'!$C$13:M$13),0)="Other EU","Other EU",IF(VLOOKUP($B11,'Section 2'!$C$16:$N$514,COLUMNS('Section 2'!$C$13:M$13),0)="2nd Party Trans","2nd Party Trans",IF(VLOOKUP($B11,'Section 2'!$C$16:$N$514,COLUMNS('Section 2'!$C$13:M$13),0)="2nd Party Dest","2nd Party Dest",PROPER(VLOOKUP($B11,'Section 2'!$C$16:$N$514,COLUMNS('Section 2'!$C$13:M$13),0)))))))</f>
        <v/>
      </c>
      <c r="O11" s="108" t="str">
        <f>IF($D11="","",IF(ISBLANK(VLOOKUP($B11,'Section 2'!$C$16:$N$514,COLUMNS('Section 2'!$C$13:N$13),0)),"",VLOOKUP($B11,'Section 2'!$C$16:$N$514,COLUMNS('Section 2'!$C$13:N$13),0)))</f>
        <v/>
      </c>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row>
    <row r="12" spans="1:78" s="36" customFormat="1" ht="12.75" customHeight="1" x14ac:dyDescent="0.35">
      <c r="A12" s="36" t="str">
        <f>IF(D12="","",ROWS($A$1:A12))</f>
        <v/>
      </c>
      <c r="B12" s="39">
        <v>11</v>
      </c>
      <c r="C12" s="107" t="str">
        <f t="shared" si="0"/>
        <v/>
      </c>
      <c r="D12" s="107" t="str">
        <f>IFERROR(VLOOKUP($B12,'Section 2'!$C$16:$N$514,COLUMNS('Section 2'!$C$13:C$13),0),"")</f>
        <v/>
      </c>
      <c r="E12" s="108" t="str">
        <f>IF($D12="","",IF(ISBLANK(VLOOKUP($B12,'Section 2'!$C$16:$N$514,COLUMNS('Section 2'!$C$13:D$13),0)),"",VLOOKUP($B12,'Section 2'!$C$16:$N$514,COLUMNS('Section 2'!$C$13:D$13),0)))</f>
        <v/>
      </c>
      <c r="F12" s="107" t="str">
        <f>IF($D12="","",IF(ISBLANK(VLOOKUP($B12,'Section 2'!$C$16:$N$514,COLUMNS('Section 2'!$C$13:E$13),0)),"",VLOOKUP($B12,'Section 2'!$C$16:$N$514,COLUMNS('Section 2'!$C$13:E$13),0)))</f>
        <v/>
      </c>
      <c r="G12" s="107" t="str">
        <f>IF($D12="","",IF(ISBLANK(VLOOKUP($B12,'Section 2'!$C$16:$N$514,COLUMNS('Section 2'!$C$13:F$13),0)),"",VLOOKUP($B12,'Section 2'!$C$16:$N$514,COLUMNS('Section 2'!$C$13:F$13),0)))</f>
        <v/>
      </c>
      <c r="H12" s="107" t="str">
        <f>IF($D12="","",IF(ISBLANK(VLOOKUP($B12,'Section 2'!$C$16:$N$514,COLUMNS('Section 2'!$C$13:G$13),0)),"",VLOOKUP($B12,'Section 2'!$C$16:$N$514,COLUMNS('Section 2'!$C$13:G$13),0)))</f>
        <v/>
      </c>
      <c r="I12" s="107" t="str">
        <f>IF($D12="","",IF(ISBLANK(VLOOKUP($B12,'Section 2'!$C$16:$N$514,COLUMNS('Section 2'!$C$13:H$13),0)),"",IF(VLOOKUP($B12,'Section 2'!$C$16:$N$514,COLUMNS('Section 2'!$C$13:H$13),0)="Other EU","Other EU",PROPER(VLOOKUP($B12,'Section 2'!$C$16:$N$514,COLUMNS('Section 2'!$C$13:H$13),0)))))</f>
        <v/>
      </c>
      <c r="J12" s="107" t="str">
        <f>IF($D12="","",IF(ISBLANK(VLOOKUP($B12,'Section 2'!$C$16:$N$514,COLUMNS('Section 2'!$C$13:I$13),0)),"",IF(VLOOKUP($B12,'Section 2'!$C$16:$N$514,COLUMNS('Section 2'!$C$13:I$13),0)="Other EU","Other EU",VLOOKUP($B12,'Section 2'!$C$16:$N$514,COLUMNS('Section 2'!$C$13:I$13),0))))</f>
        <v/>
      </c>
      <c r="K12" s="107" t="str">
        <f>IF($D12="","",IF(ISBLANK(VLOOKUP($B12,'Section 2'!$C$16:$N$514,COLUMNS('Section 2'!$C$13:J$13),0)),"",IF(VLOOKUP($B12,'Section 2'!$C$16:$N$514,COLUMNS('Section 2'!$C$13:J$13),0)="Pther EU","Other EU",PROPER(VLOOKUP($B12,'Section 2'!$C$16:$N$514,COLUMNS('Section 2'!$C$13:J$13),0)))))</f>
        <v/>
      </c>
      <c r="L12" s="107" t="str">
        <f>IF($D12="","",IF(ISBLANK(VLOOKUP($B12,'Section 2'!$C$16:$N$514,COLUMNS('Section 2'!$C$13:K$13),0)),"",VLOOKUP($B12,'Section 2'!$C$16:$N$514,COLUMNS('Section 2'!$C$13:K$13),0)))</f>
        <v/>
      </c>
      <c r="M12" s="107" t="str">
        <f>IF($D12="","",IF(ISBLANK(VLOOKUP($B12,'Section 2'!$C$16:$N$514,COLUMNS('Section 2'!$C$13:L$13),0)),"",PROPER(VLOOKUP($B12,'Section 2'!$C$16:$N$514,COLUMNS('Section 2'!$C$13:L$13),0))))</f>
        <v/>
      </c>
      <c r="N12" s="107" t="str">
        <f>IF($D12="","",IF(ISBLANK(VLOOKUP($B12,'Section 2'!$C$16:$N$514,COLUMNS('Section 2'!$C$13:M$13),0)),"",IF(VLOOKUP($B12,'Section 2'!$C$16:$N$514,COLUMNS('Section 2'!$C$13:M$13),0)="Other EU","Other EU",IF(VLOOKUP($B12,'Section 2'!$C$16:$N$514,COLUMNS('Section 2'!$C$13:M$13),0)="2nd Party Trans","2nd Party Trans",IF(VLOOKUP($B12,'Section 2'!$C$16:$N$514,COLUMNS('Section 2'!$C$13:M$13),0)="2nd Party Dest","2nd Party Dest",PROPER(VLOOKUP($B12,'Section 2'!$C$16:$N$514,COLUMNS('Section 2'!$C$13:M$13),0)))))))</f>
        <v/>
      </c>
      <c r="O12" s="108" t="str">
        <f>IF($D12="","",IF(ISBLANK(VLOOKUP($B12,'Section 2'!$C$16:$N$514,COLUMNS('Section 2'!$C$13:N$13),0)),"",VLOOKUP($B12,'Section 2'!$C$16:$N$514,COLUMNS('Section 2'!$C$13:N$13),0)))</f>
        <v/>
      </c>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row>
    <row r="13" spans="1:78" s="36" customFormat="1" ht="12.75" customHeight="1" x14ac:dyDescent="0.35">
      <c r="A13" s="36" t="str">
        <f>IF(D13="","",ROWS($A$1:A13))</f>
        <v/>
      </c>
      <c r="B13" s="39">
        <v>12</v>
      </c>
      <c r="C13" s="107" t="str">
        <f t="shared" si="0"/>
        <v/>
      </c>
      <c r="D13" s="107" t="str">
        <f>IFERROR(VLOOKUP($B13,'Section 2'!$C$16:$N$514,COLUMNS('Section 2'!$C$13:C$13),0),"")</f>
        <v/>
      </c>
      <c r="E13" s="108" t="str">
        <f>IF($D13="","",IF(ISBLANK(VLOOKUP($B13,'Section 2'!$C$16:$N$514,COLUMNS('Section 2'!$C$13:D$13),0)),"",VLOOKUP($B13,'Section 2'!$C$16:$N$514,COLUMNS('Section 2'!$C$13:D$13),0)))</f>
        <v/>
      </c>
      <c r="F13" s="107" t="str">
        <f>IF($D13="","",IF(ISBLANK(VLOOKUP($B13,'Section 2'!$C$16:$N$514,COLUMNS('Section 2'!$C$13:E$13),0)),"",VLOOKUP($B13,'Section 2'!$C$16:$N$514,COLUMNS('Section 2'!$C$13:E$13),0)))</f>
        <v/>
      </c>
      <c r="G13" s="107" t="str">
        <f>IF($D13="","",IF(ISBLANK(VLOOKUP($B13,'Section 2'!$C$16:$N$514,COLUMNS('Section 2'!$C$13:F$13),0)),"",VLOOKUP($B13,'Section 2'!$C$16:$N$514,COLUMNS('Section 2'!$C$13:F$13),0)))</f>
        <v/>
      </c>
      <c r="H13" s="107" t="str">
        <f>IF($D13="","",IF(ISBLANK(VLOOKUP($B13,'Section 2'!$C$16:$N$514,COLUMNS('Section 2'!$C$13:G$13),0)),"",VLOOKUP($B13,'Section 2'!$C$16:$N$514,COLUMNS('Section 2'!$C$13:G$13),0)))</f>
        <v/>
      </c>
      <c r="I13" s="107" t="str">
        <f>IF($D13="","",IF(ISBLANK(VLOOKUP($B13,'Section 2'!$C$16:$N$514,COLUMNS('Section 2'!$C$13:H$13),0)),"",IF(VLOOKUP($B13,'Section 2'!$C$16:$N$514,COLUMNS('Section 2'!$C$13:H$13),0)="Other EU","Other EU",PROPER(VLOOKUP($B13,'Section 2'!$C$16:$N$514,COLUMNS('Section 2'!$C$13:H$13),0)))))</f>
        <v/>
      </c>
      <c r="J13" s="107" t="str">
        <f>IF($D13="","",IF(ISBLANK(VLOOKUP($B13,'Section 2'!$C$16:$N$514,COLUMNS('Section 2'!$C$13:I$13),0)),"",IF(VLOOKUP($B13,'Section 2'!$C$16:$N$514,COLUMNS('Section 2'!$C$13:I$13),0)="Other EU","Other EU",VLOOKUP($B13,'Section 2'!$C$16:$N$514,COLUMNS('Section 2'!$C$13:I$13),0))))</f>
        <v/>
      </c>
      <c r="K13" s="107" t="str">
        <f>IF($D13="","",IF(ISBLANK(VLOOKUP($B13,'Section 2'!$C$16:$N$514,COLUMNS('Section 2'!$C$13:J$13),0)),"",IF(VLOOKUP($B13,'Section 2'!$C$16:$N$514,COLUMNS('Section 2'!$C$13:J$13),0)="Pther EU","Other EU",PROPER(VLOOKUP($B13,'Section 2'!$C$16:$N$514,COLUMNS('Section 2'!$C$13:J$13),0)))))</f>
        <v/>
      </c>
      <c r="L13" s="107" t="str">
        <f>IF($D13="","",IF(ISBLANK(VLOOKUP($B13,'Section 2'!$C$16:$N$514,COLUMNS('Section 2'!$C$13:K$13),0)),"",VLOOKUP($B13,'Section 2'!$C$16:$N$514,COLUMNS('Section 2'!$C$13:K$13),0)))</f>
        <v/>
      </c>
      <c r="M13" s="107" t="str">
        <f>IF($D13="","",IF(ISBLANK(VLOOKUP($B13,'Section 2'!$C$16:$N$514,COLUMNS('Section 2'!$C$13:L$13),0)),"",PROPER(VLOOKUP($B13,'Section 2'!$C$16:$N$514,COLUMNS('Section 2'!$C$13:L$13),0))))</f>
        <v/>
      </c>
      <c r="N13" s="107" t="str">
        <f>IF($D13="","",IF(ISBLANK(VLOOKUP($B13,'Section 2'!$C$16:$N$514,COLUMNS('Section 2'!$C$13:M$13),0)),"",IF(VLOOKUP($B13,'Section 2'!$C$16:$N$514,COLUMNS('Section 2'!$C$13:M$13),0)="Other EU","Other EU",IF(VLOOKUP($B13,'Section 2'!$C$16:$N$514,COLUMNS('Section 2'!$C$13:M$13),0)="2nd Party Trans","2nd Party Trans",IF(VLOOKUP($B13,'Section 2'!$C$16:$N$514,COLUMNS('Section 2'!$C$13:M$13),0)="2nd Party Dest","2nd Party Dest",PROPER(VLOOKUP($B13,'Section 2'!$C$16:$N$514,COLUMNS('Section 2'!$C$13:M$13),0)))))))</f>
        <v/>
      </c>
      <c r="O13" s="108" t="str">
        <f>IF($D13="","",IF(ISBLANK(VLOOKUP($B13,'Section 2'!$C$16:$N$514,COLUMNS('Section 2'!$C$13:N$13),0)),"",VLOOKUP($B13,'Section 2'!$C$16:$N$514,COLUMNS('Section 2'!$C$13:N$13),0)))</f>
        <v/>
      </c>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row>
    <row r="14" spans="1:78" s="36" customFormat="1" ht="12.75" customHeight="1" x14ac:dyDescent="0.35">
      <c r="A14" s="36" t="str">
        <f>IF(D14="","",ROWS($A$1:A14))</f>
        <v/>
      </c>
      <c r="B14" s="39">
        <v>13</v>
      </c>
      <c r="C14" s="107" t="str">
        <f t="shared" si="0"/>
        <v/>
      </c>
      <c r="D14" s="107" t="str">
        <f>IFERROR(VLOOKUP($B14,'Section 2'!$C$16:$N$514,COLUMNS('Section 2'!$C$13:C$13),0),"")</f>
        <v/>
      </c>
      <c r="E14" s="108" t="str">
        <f>IF($D14="","",IF(ISBLANK(VLOOKUP($B14,'Section 2'!$C$16:$N$514,COLUMNS('Section 2'!$C$13:D$13),0)),"",VLOOKUP($B14,'Section 2'!$C$16:$N$514,COLUMNS('Section 2'!$C$13:D$13),0)))</f>
        <v/>
      </c>
      <c r="F14" s="107" t="str">
        <f>IF($D14="","",IF(ISBLANK(VLOOKUP($B14,'Section 2'!$C$16:$N$514,COLUMNS('Section 2'!$C$13:E$13),0)),"",VLOOKUP($B14,'Section 2'!$C$16:$N$514,COLUMNS('Section 2'!$C$13:E$13),0)))</f>
        <v/>
      </c>
      <c r="G14" s="107" t="str">
        <f>IF($D14="","",IF(ISBLANK(VLOOKUP($B14,'Section 2'!$C$16:$N$514,COLUMNS('Section 2'!$C$13:F$13),0)),"",VLOOKUP($B14,'Section 2'!$C$16:$N$514,COLUMNS('Section 2'!$C$13:F$13),0)))</f>
        <v/>
      </c>
      <c r="H14" s="107" t="str">
        <f>IF($D14="","",IF(ISBLANK(VLOOKUP($B14,'Section 2'!$C$16:$N$514,COLUMNS('Section 2'!$C$13:G$13),0)),"",VLOOKUP($B14,'Section 2'!$C$16:$N$514,COLUMNS('Section 2'!$C$13:G$13),0)))</f>
        <v/>
      </c>
      <c r="I14" s="107" t="str">
        <f>IF($D14="","",IF(ISBLANK(VLOOKUP($B14,'Section 2'!$C$16:$N$514,COLUMNS('Section 2'!$C$13:H$13),0)),"",IF(VLOOKUP($B14,'Section 2'!$C$16:$N$514,COLUMNS('Section 2'!$C$13:H$13),0)="Other EU","Other EU",PROPER(VLOOKUP($B14,'Section 2'!$C$16:$N$514,COLUMNS('Section 2'!$C$13:H$13),0)))))</f>
        <v/>
      </c>
      <c r="J14" s="107" t="str">
        <f>IF($D14="","",IF(ISBLANK(VLOOKUP($B14,'Section 2'!$C$16:$N$514,COLUMNS('Section 2'!$C$13:I$13),0)),"",IF(VLOOKUP($B14,'Section 2'!$C$16:$N$514,COLUMNS('Section 2'!$C$13:I$13),0)="Other EU","Other EU",VLOOKUP($B14,'Section 2'!$C$16:$N$514,COLUMNS('Section 2'!$C$13:I$13),0))))</f>
        <v/>
      </c>
      <c r="K14" s="107" t="str">
        <f>IF($D14="","",IF(ISBLANK(VLOOKUP($B14,'Section 2'!$C$16:$N$514,COLUMNS('Section 2'!$C$13:J$13),0)),"",IF(VLOOKUP($B14,'Section 2'!$C$16:$N$514,COLUMNS('Section 2'!$C$13:J$13),0)="Pther EU","Other EU",PROPER(VLOOKUP($B14,'Section 2'!$C$16:$N$514,COLUMNS('Section 2'!$C$13:J$13),0)))))</f>
        <v/>
      </c>
      <c r="L14" s="107" t="str">
        <f>IF($D14="","",IF(ISBLANK(VLOOKUP($B14,'Section 2'!$C$16:$N$514,COLUMNS('Section 2'!$C$13:K$13),0)),"",VLOOKUP($B14,'Section 2'!$C$16:$N$514,COLUMNS('Section 2'!$C$13:K$13),0)))</f>
        <v/>
      </c>
      <c r="M14" s="107" t="str">
        <f>IF($D14="","",IF(ISBLANK(VLOOKUP($B14,'Section 2'!$C$16:$N$514,COLUMNS('Section 2'!$C$13:L$13),0)),"",PROPER(VLOOKUP($B14,'Section 2'!$C$16:$N$514,COLUMNS('Section 2'!$C$13:L$13),0))))</f>
        <v/>
      </c>
      <c r="N14" s="107" t="str">
        <f>IF($D14="","",IF(ISBLANK(VLOOKUP($B14,'Section 2'!$C$16:$N$514,COLUMNS('Section 2'!$C$13:M$13),0)),"",IF(VLOOKUP($B14,'Section 2'!$C$16:$N$514,COLUMNS('Section 2'!$C$13:M$13),0)="Other EU","Other EU",IF(VLOOKUP($B14,'Section 2'!$C$16:$N$514,COLUMNS('Section 2'!$C$13:M$13),0)="2nd Party Trans","2nd Party Trans",IF(VLOOKUP($B14,'Section 2'!$C$16:$N$514,COLUMNS('Section 2'!$C$13:M$13),0)="2nd Party Dest","2nd Party Dest",PROPER(VLOOKUP($B14,'Section 2'!$C$16:$N$514,COLUMNS('Section 2'!$C$13:M$13),0)))))))</f>
        <v/>
      </c>
      <c r="O14" s="108" t="str">
        <f>IF($D14="","",IF(ISBLANK(VLOOKUP($B14,'Section 2'!$C$16:$N$514,COLUMNS('Section 2'!$C$13:N$13),0)),"",VLOOKUP($B14,'Section 2'!$C$16:$N$514,COLUMNS('Section 2'!$C$13:N$13),0)))</f>
        <v/>
      </c>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row>
    <row r="15" spans="1:78" s="36" customFormat="1" ht="12.75" customHeight="1" x14ac:dyDescent="0.35">
      <c r="A15" s="36" t="str">
        <f>IF(D15="","",ROWS($A$1:A15))</f>
        <v/>
      </c>
      <c r="B15" s="39">
        <v>14</v>
      </c>
      <c r="C15" s="107" t="str">
        <f t="shared" si="0"/>
        <v/>
      </c>
      <c r="D15" s="107" t="str">
        <f>IFERROR(VLOOKUP($B15,'Section 2'!$C$16:$N$514,COLUMNS('Section 2'!$C$13:C$13),0),"")</f>
        <v/>
      </c>
      <c r="E15" s="108" t="str">
        <f>IF($D15="","",IF(ISBLANK(VLOOKUP($B15,'Section 2'!$C$16:$N$514,COLUMNS('Section 2'!$C$13:D$13),0)),"",VLOOKUP($B15,'Section 2'!$C$16:$N$514,COLUMNS('Section 2'!$C$13:D$13),0)))</f>
        <v/>
      </c>
      <c r="F15" s="107" t="str">
        <f>IF($D15="","",IF(ISBLANK(VLOOKUP($B15,'Section 2'!$C$16:$N$514,COLUMNS('Section 2'!$C$13:E$13),0)),"",VLOOKUP($B15,'Section 2'!$C$16:$N$514,COLUMNS('Section 2'!$C$13:E$13),0)))</f>
        <v/>
      </c>
      <c r="G15" s="107" t="str">
        <f>IF($D15="","",IF(ISBLANK(VLOOKUP($B15,'Section 2'!$C$16:$N$514,COLUMNS('Section 2'!$C$13:F$13),0)),"",VLOOKUP($B15,'Section 2'!$C$16:$N$514,COLUMNS('Section 2'!$C$13:F$13),0)))</f>
        <v/>
      </c>
      <c r="H15" s="107" t="str">
        <f>IF($D15="","",IF(ISBLANK(VLOOKUP($B15,'Section 2'!$C$16:$N$514,COLUMNS('Section 2'!$C$13:G$13),0)),"",VLOOKUP($B15,'Section 2'!$C$16:$N$514,COLUMNS('Section 2'!$C$13:G$13),0)))</f>
        <v/>
      </c>
      <c r="I15" s="107" t="str">
        <f>IF($D15="","",IF(ISBLANK(VLOOKUP($B15,'Section 2'!$C$16:$N$514,COLUMNS('Section 2'!$C$13:H$13),0)),"",IF(VLOOKUP($B15,'Section 2'!$C$16:$N$514,COLUMNS('Section 2'!$C$13:H$13),0)="Other EU","Other EU",PROPER(VLOOKUP($B15,'Section 2'!$C$16:$N$514,COLUMNS('Section 2'!$C$13:H$13),0)))))</f>
        <v/>
      </c>
      <c r="J15" s="107" t="str">
        <f>IF($D15="","",IF(ISBLANK(VLOOKUP($B15,'Section 2'!$C$16:$N$514,COLUMNS('Section 2'!$C$13:I$13),0)),"",IF(VLOOKUP($B15,'Section 2'!$C$16:$N$514,COLUMNS('Section 2'!$C$13:I$13),0)="Other EU","Other EU",VLOOKUP($B15,'Section 2'!$C$16:$N$514,COLUMNS('Section 2'!$C$13:I$13),0))))</f>
        <v/>
      </c>
      <c r="K15" s="107" t="str">
        <f>IF($D15="","",IF(ISBLANK(VLOOKUP($B15,'Section 2'!$C$16:$N$514,COLUMNS('Section 2'!$C$13:J$13),0)),"",IF(VLOOKUP($B15,'Section 2'!$C$16:$N$514,COLUMNS('Section 2'!$C$13:J$13),0)="Pther EU","Other EU",PROPER(VLOOKUP($B15,'Section 2'!$C$16:$N$514,COLUMNS('Section 2'!$C$13:J$13),0)))))</f>
        <v/>
      </c>
      <c r="L15" s="107" t="str">
        <f>IF($D15="","",IF(ISBLANK(VLOOKUP($B15,'Section 2'!$C$16:$N$514,COLUMNS('Section 2'!$C$13:K$13),0)),"",VLOOKUP($B15,'Section 2'!$C$16:$N$514,COLUMNS('Section 2'!$C$13:K$13),0)))</f>
        <v/>
      </c>
      <c r="M15" s="107" t="str">
        <f>IF($D15="","",IF(ISBLANK(VLOOKUP($B15,'Section 2'!$C$16:$N$514,COLUMNS('Section 2'!$C$13:L$13),0)),"",PROPER(VLOOKUP($B15,'Section 2'!$C$16:$N$514,COLUMNS('Section 2'!$C$13:L$13),0))))</f>
        <v/>
      </c>
      <c r="N15" s="107" t="str">
        <f>IF($D15="","",IF(ISBLANK(VLOOKUP($B15,'Section 2'!$C$16:$N$514,COLUMNS('Section 2'!$C$13:M$13),0)),"",IF(VLOOKUP($B15,'Section 2'!$C$16:$N$514,COLUMNS('Section 2'!$C$13:M$13),0)="Other EU","Other EU",IF(VLOOKUP($B15,'Section 2'!$C$16:$N$514,COLUMNS('Section 2'!$C$13:M$13),0)="2nd Party Trans","2nd Party Trans",IF(VLOOKUP($B15,'Section 2'!$C$16:$N$514,COLUMNS('Section 2'!$C$13:M$13),0)="2nd Party Dest","2nd Party Dest",PROPER(VLOOKUP($B15,'Section 2'!$C$16:$N$514,COLUMNS('Section 2'!$C$13:M$13),0)))))))</f>
        <v/>
      </c>
      <c r="O15" s="108" t="str">
        <f>IF($D15="","",IF(ISBLANK(VLOOKUP($B15,'Section 2'!$C$16:$N$514,COLUMNS('Section 2'!$C$13:N$13),0)),"",VLOOKUP($B15,'Section 2'!$C$16:$N$514,COLUMNS('Section 2'!$C$13:N$13),0)))</f>
        <v/>
      </c>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row>
    <row r="16" spans="1:78" s="36" customFormat="1" ht="12.75" customHeight="1" x14ac:dyDescent="0.35">
      <c r="A16" s="36" t="str">
        <f>IF(D16="","",ROWS($A$1:A16))</f>
        <v/>
      </c>
      <c r="B16" s="39">
        <v>15</v>
      </c>
      <c r="C16" s="107" t="str">
        <f t="shared" si="0"/>
        <v/>
      </c>
      <c r="D16" s="107" t="str">
        <f>IFERROR(VLOOKUP($B16,'Section 2'!$C$16:$N$514,COLUMNS('Section 2'!$C$13:C$13),0),"")</f>
        <v/>
      </c>
      <c r="E16" s="108" t="str">
        <f>IF($D16="","",IF(ISBLANK(VLOOKUP($B16,'Section 2'!$C$16:$N$514,COLUMNS('Section 2'!$C$13:D$13),0)),"",VLOOKUP($B16,'Section 2'!$C$16:$N$514,COLUMNS('Section 2'!$C$13:D$13),0)))</f>
        <v/>
      </c>
      <c r="F16" s="107" t="str">
        <f>IF($D16="","",IF(ISBLANK(VLOOKUP($B16,'Section 2'!$C$16:$N$514,COLUMNS('Section 2'!$C$13:E$13),0)),"",VLOOKUP($B16,'Section 2'!$C$16:$N$514,COLUMNS('Section 2'!$C$13:E$13),0)))</f>
        <v/>
      </c>
      <c r="G16" s="107" t="str">
        <f>IF($D16="","",IF(ISBLANK(VLOOKUP($B16,'Section 2'!$C$16:$N$514,COLUMNS('Section 2'!$C$13:F$13),0)),"",VLOOKUP($B16,'Section 2'!$C$16:$N$514,COLUMNS('Section 2'!$C$13:F$13),0)))</f>
        <v/>
      </c>
      <c r="H16" s="107" t="str">
        <f>IF($D16="","",IF(ISBLANK(VLOOKUP($B16,'Section 2'!$C$16:$N$514,COLUMNS('Section 2'!$C$13:G$13),0)),"",VLOOKUP($B16,'Section 2'!$C$16:$N$514,COLUMNS('Section 2'!$C$13:G$13),0)))</f>
        <v/>
      </c>
      <c r="I16" s="107" t="str">
        <f>IF($D16="","",IF(ISBLANK(VLOOKUP($B16,'Section 2'!$C$16:$N$514,COLUMNS('Section 2'!$C$13:H$13),0)),"",IF(VLOOKUP($B16,'Section 2'!$C$16:$N$514,COLUMNS('Section 2'!$C$13:H$13),0)="Other EU","Other EU",PROPER(VLOOKUP($B16,'Section 2'!$C$16:$N$514,COLUMNS('Section 2'!$C$13:H$13),0)))))</f>
        <v/>
      </c>
      <c r="J16" s="107" t="str">
        <f>IF($D16="","",IF(ISBLANK(VLOOKUP($B16,'Section 2'!$C$16:$N$514,COLUMNS('Section 2'!$C$13:I$13),0)),"",IF(VLOOKUP($B16,'Section 2'!$C$16:$N$514,COLUMNS('Section 2'!$C$13:I$13),0)="Other EU","Other EU",VLOOKUP($B16,'Section 2'!$C$16:$N$514,COLUMNS('Section 2'!$C$13:I$13),0))))</f>
        <v/>
      </c>
      <c r="K16" s="107" t="str">
        <f>IF($D16="","",IF(ISBLANK(VLOOKUP($B16,'Section 2'!$C$16:$N$514,COLUMNS('Section 2'!$C$13:J$13),0)),"",IF(VLOOKUP($B16,'Section 2'!$C$16:$N$514,COLUMNS('Section 2'!$C$13:J$13),0)="Pther EU","Other EU",PROPER(VLOOKUP($B16,'Section 2'!$C$16:$N$514,COLUMNS('Section 2'!$C$13:J$13),0)))))</f>
        <v/>
      </c>
      <c r="L16" s="107" t="str">
        <f>IF($D16="","",IF(ISBLANK(VLOOKUP($B16,'Section 2'!$C$16:$N$514,COLUMNS('Section 2'!$C$13:K$13),0)),"",VLOOKUP($B16,'Section 2'!$C$16:$N$514,COLUMNS('Section 2'!$C$13:K$13),0)))</f>
        <v/>
      </c>
      <c r="M16" s="107" t="str">
        <f>IF($D16="","",IF(ISBLANK(VLOOKUP($B16,'Section 2'!$C$16:$N$514,COLUMNS('Section 2'!$C$13:L$13),0)),"",PROPER(VLOOKUP($B16,'Section 2'!$C$16:$N$514,COLUMNS('Section 2'!$C$13:L$13),0))))</f>
        <v/>
      </c>
      <c r="N16" s="107" t="str">
        <f>IF($D16="","",IF(ISBLANK(VLOOKUP($B16,'Section 2'!$C$16:$N$514,COLUMNS('Section 2'!$C$13:M$13),0)),"",IF(VLOOKUP($B16,'Section 2'!$C$16:$N$514,COLUMNS('Section 2'!$C$13:M$13),0)="Other EU","Other EU",IF(VLOOKUP($B16,'Section 2'!$C$16:$N$514,COLUMNS('Section 2'!$C$13:M$13),0)="2nd Party Trans","2nd Party Trans",IF(VLOOKUP($B16,'Section 2'!$C$16:$N$514,COLUMNS('Section 2'!$C$13:M$13),0)="2nd Party Dest","2nd Party Dest",PROPER(VLOOKUP($B16,'Section 2'!$C$16:$N$514,COLUMNS('Section 2'!$C$13:M$13),0)))))))</f>
        <v/>
      </c>
      <c r="O16" s="108" t="str">
        <f>IF($D16="","",IF(ISBLANK(VLOOKUP($B16,'Section 2'!$C$16:$N$514,COLUMNS('Section 2'!$C$13:N$13),0)),"",VLOOKUP($B16,'Section 2'!$C$16:$N$514,COLUMNS('Section 2'!$C$13:N$13),0)))</f>
        <v/>
      </c>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row>
    <row r="17" spans="1:78" s="36" customFormat="1" ht="12.75" customHeight="1" x14ac:dyDescent="0.35">
      <c r="A17" s="36" t="str">
        <f>IF(D17="","",ROWS($A$1:A17))</f>
        <v/>
      </c>
      <c r="B17" s="39">
        <v>16</v>
      </c>
      <c r="C17" s="107" t="str">
        <f t="shared" si="0"/>
        <v/>
      </c>
      <c r="D17" s="107" t="str">
        <f>IFERROR(VLOOKUP($B17,'Section 2'!$C$16:$N$514,COLUMNS('Section 2'!$C$13:C$13),0),"")</f>
        <v/>
      </c>
      <c r="E17" s="108" t="str">
        <f>IF($D17="","",IF(ISBLANK(VLOOKUP($B17,'Section 2'!$C$16:$N$514,COLUMNS('Section 2'!$C$13:D$13),0)),"",VLOOKUP($B17,'Section 2'!$C$16:$N$514,COLUMNS('Section 2'!$C$13:D$13),0)))</f>
        <v/>
      </c>
      <c r="F17" s="107" t="str">
        <f>IF($D17="","",IF(ISBLANK(VLOOKUP($B17,'Section 2'!$C$16:$N$514,COLUMNS('Section 2'!$C$13:E$13),0)),"",VLOOKUP($B17,'Section 2'!$C$16:$N$514,COLUMNS('Section 2'!$C$13:E$13),0)))</f>
        <v/>
      </c>
      <c r="G17" s="107" t="str">
        <f>IF($D17="","",IF(ISBLANK(VLOOKUP($B17,'Section 2'!$C$16:$N$514,COLUMNS('Section 2'!$C$13:F$13),0)),"",VLOOKUP($B17,'Section 2'!$C$16:$N$514,COLUMNS('Section 2'!$C$13:F$13),0)))</f>
        <v/>
      </c>
      <c r="H17" s="107" t="str">
        <f>IF($D17="","",IF(ISBLANK(VLOOKUP($B17,'Section 2'!$C$16:$N$514,COLUMNS('Section 2'!$C$13:G$13),0)),"",VLOOKUP($B17,'Section 2'!$C$16:$N$514,COLUMNS('Section 2'!$C$13:G$13),0)))</f>
        <v/>
      </c>
      <c r="I17" s="107" t="str">
        <f>IF($D17="","",IF(ISBLANK(VLOOKUP($B17,'Section 2'!$C$16:$N$514,COLUMNS('Section 2'!$C$13:H$13),0)),"",IF(VLOOKUP($B17,'Section 2'!$C$16:$N$514,COLUMNS('Section 2'!$C$13:H$13),0)="Other EU","Other EU",PROPER(VLOOKUP($B17,'Section 2'!$C$16:$N$514,COLUMNS('Section 2'!$C$13:H$13),0)))))</f>
        <v/>
      </c>
      <c r="J17" s="107" t="str">
        <f>IF($D17="","",IF(ISBLANK(VLOOKUP($B17,'Section 2'!$C$16:$N$514,COLUMNS('Section 2'!$C$13:I$13),0)),"",IF(VLOOKUP($B17,'Section 2'!$C$16:$N$514,COLUMNS('Section 2'!$C$13:I$13),0)="Other EU","Other EU",VLOOKUP($B17,'Section 2'!$C$16:$N$514,COLUMNS('Section 2'!$C$13:I$13),0))))</f>
        <v/>
      </c>
      <c r="K17" s="107" t="str">
        <f>IF($D17="","",IF(ISBLANK(VLOOKUP($B17,'Section 2'!$C$16:$N$514,COLUMNS('Section 2'!$C$13:J$13),0)),"",IF(VLOOKUP($B17,'Section 2'!$C$16:$N$514,COLUMNS('Section 2'!$C$13:J$13),0)="Pther EU","Other EU",PROPER(VLOOKUP($B17,'Section 2'!$C$16:$N$514,COLUMNS('Section 2'!$C$13:J$13),0)))))</f>
        <v/>
      </c>
      <c r="L17" s="107" t="str">
        <f>IF($D17="","",IF(ISBLANK(VLOOKUP($B17,'Section 2'!$C$16:$N$514,COLUMNS('Section 2'!$C$13:K$13),0)),"",VLOOKUP($B17,'Section 2'!$C$16:$N$514,COLUMNS('Section 2'!$C$13:K$13),0)))</f>
        <v/>
      </c>
      <c r="M17" s="107" t="str">
        <f>IF($D17="","",IF(ISBLANK(VLOOKUP($B17,'Section 2'!$C$16:$N$514,COLUMNS('Section 2'!$C$13:L$13),0)),"",PROPER(VLOOKUP($B17,'Section 2'!$C$16:$N$514,COLUMNS('Section 2'!$C$13:L$13),0))))</f>
        <v/>
      </c>
      <c r="N17" s="107" t="str">
        <f>IF($D17="","",IF(ISBLANK(VLOOKUP($B17,'Section 2'!$C$16:$N$514,COLUMNS('Section 2'!$C$13:M$13),0)),"",IF(VLOOKUP($B17,'Section 2'!$C$16:$N$514,COLUMNS('Section 2'!$C$13:M$13),0)="Other EU","Other EU",IF(VLOOKUP($B17,'Section 2'!$C$16:$N$514,COLUMNS('Section 2'!$C$13:M$13),0)="2nd Party Trans","2nd Party Trans",IF(VLOOKUP($B17,'Section 2'!$C$16:$N$514,COLUMNS('Section 2'!$C$13:M$13),0)="2nd Party Dest","2nd Party Dest",PROPER(VLOOKUP($B17,'Section 2'!$C$16:$N$514,COLUMNS('Section 2'!$C$13:M$13),0)))))))</f>
        <v/>
      </c>
      <c r="O17" s="108" t="str">
        <f>IF($D17="","",IF(ISBLANK(VLOOKUP($B17,'Section 2'!$C$16:$N$514,COLUMNS('Section 2'!$C$13:N$13),0)),"",VLOOKUP($B17,'Section 2'!$C$16:$N$514,COLUMNS('Section 2'!$C$13:N$13),0)))</f>
        <v/>
      </c>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row>
    <row r="18" spans="1:78" s="36" customFormat="1" ht="12.75" customHeight="1" x14ac:dyDescent="0.35">
      <c r="A18" s="36" t="str">
        <f>IF(D18="","",ROWS($A$1:A18))</f>
        <v/>
      </c>
      <c r="B18" s="39">
        <v>17</v>
      </c>
      <c r="C18" s="107" t="str">
        <f t="shared" si="0"/>
        <v/>
      </c>
      <c r="D18" s="107" t="str">
        <f>IFERROR(VLOOKUP($B18,'Section 2'!$C$16:$N$514,COLUMNS('Section 2'!$C$13:C$13),0),"")</f>
        <v/>
      </c>
      <c r="E18" s="108" t="str">
        <f>IF($D18="","",IF(ISBLANK(VLOOKUP($B18,'Section 2'!$C$16:$N$514,COLUMNS('Section 2'!$C$13:D$13),0)),"",VLOOKUP($B18,'Section 2'!$C$16:$N$514,COLUMNS('Section 2'!$C$13:D$13),0)))</f>
        <v/>
      </c>
      <c r="F18" s="107" t="str">
        <f>IF($D18="","",IF(ISBLANK(VLOOKUP($B18,'Section 2'!$C$16:$N$514,COLUMNS('Section 2'!$C$13:E$13),0)),"",VLOOKUP($B18,'Section 2'!$C$16:$N$514,COLUMNS('Section 2'!$C$13:E$13),0)))</f>
        <v/>
      </c>
      <c r="G18" s="107" t="str">
        <f>IF($D18="","",IF(ISBLANK(VLOOKUP($B18,'Section 2'!$C$16:$N$514,COLUMNS('Section 2'!$C$13:F$13),0)),"",VLOOKUP($B18,'Section 2'!$C$16:$N$514,COLUMNS('Section 2'!$C$13:F$13),0)))</f>
        <v/>
      </c>
      <c r="H18" s="107" t="str">
        <f>IF($D18="","",IF(ISBLANK(VLOOKUP($B18,'Section 2'!$C$16:$N$514,COLUMNS('Section 2'!$C$13:G$13),0)),"",VLOOKUP($B18,'Section 2'!$C$16:$N$514,COLUMNS('Section 2'!$C$13:G$13),0)))</f>
        <v/>
      </c>
      <c r="I18" s="107" t="str">
        <f>IF($D18="","",IF(ISBLANK(VLOOKUP($B18,'Section 2'!$C$16:$N$514,COLUMNS('Section 2'!$C$13:H$13),0)),"",IF(VLOOKUP($B18,'Section 2'!$C$16:$N$514,COLUMNS('Section 2'!$C$13:H$13),0)="Other EU","Other EU",PROPER(VLOOKUP($B18,'Section 2'!$C$16:$N$514,COLUMNS('Section 2'!$C$13:H$13),0)))))</f>
        <v/>
      </c>
      <c r="J18" s="107" t="str">
        <f>IF($D18="","",IF(ISBLANK(VLOOKUP($B18,'Section 2'!$C$16:$N$514,COLUMNS('Section 2'!$C$13:I$13),0)),"",IF(VLOOKUP($B18,'Section 2'!$C$16:$N$514,COLUMNS('Section 2'!$C$13:I$13),0)="Other EU","Other EU",VLOOKUP($B18,'Section 2'!$C$16:$N$514,COLUMNS('Section 2'!$C$13:I$13),0))))</f>
        <v/>
      </c>
      <c r="K18" s="107" t="str">
        <f>IF($D18="","",IF(ISBLANK(VLOOKUP($B18,'Section 2'!$C$16:$N$514,COLUMNS('Section 2'!$C$13:J$13),0)),"",IF(VLOOKUP($B18,'Section 2'!$C$16:$N$514,COLUMNS('Section 2'!$C$13:J$13),0)="Pther EU","Other EU",PROPER(VLOOKUP($B18,'Section 2'!$C$16:$N$514,COLUMNS('Section 2'!$C$13:J$13),0)))))</f>
        <v/>
      </c>
      <c r="L18" s="107" t="str">
        <f>IF($D18="","",IF(ISBLANK(VLOOKUP($B18,'Section 2'!$C$16:$N$514,COLUMNS('Section 2'!$C$13:K$13),0)),"",VLOOKUP($B18,'Section 2'!$C$16:$N$514,COLUMNS('Section 2'!$C$13:K$13),0)))</f>
        <v/>
      </c>
      <c r="M18" s="107" t="str">
        <f>IF($D18="","",IF(ISBLANK(VLOOKUP($B18,'Section 2'!$C$16:$N$514,COLUMNS('Section 2'!$C$13:L$13),0)),"",PROPER(VLOOKUP($B18,'Section 2'!$C$16:$N$514,COLUMNS('Section 2'!$C$13:L$13),0))))</f>
        <v/>
      </c>
      <c r="N18" s="107" t="str">
        <f>IF($D18="","",IF(ISBLANK(VLOOKUP($B18,'Section 2'!$C$16:$N$514,COLUMNS('Section 2'!$C$13:M$13),0)),"",IF(VLOOKUP($B18,'Section 2'!$C$16:$N$514,COLUMNS('Section 2'!$C$13:M$13),0)="Other EU","Other EU",IF(VLOOKUP($B18,'Section 2'!$C$16:$N$514,COLUMNS('Section 2'!$C$13:M$13),0)="2nd Party Trans","2nd Party Trans",IF(VLOOKUP($B18,'Section 2'!$C$16:$N$514,COLUMNS('Section 2'!$C$13:M$13),0)="2nd Party Dest","2nd Party Dest",PROPER(VLOOKUP($B18,'Section 2'!$C$16:$N$514,COLUMNS('Section 2'!$C$13:M$13),0)))))))</f>
        <v/>
      </c>
      <c r="O18" s="108" t="str">
        <f>IF($D18="","",IF(ISBLANK(VLOOKUP($B18,'Section 2'!$C$16:$N$514,COLUMNS('Section 2'!$C$13:N$13),0)),"",VLOOKUP($B18,'Section 2'!$C$16:$N$514,COLUMNS('Section 2'!$C$13:N$13),0)))</f>
        <v/>
      </c>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row>
    <row r="19" spans="1:78" s="36" customFormat="1" ht="12.75" customHeight="1" x14ac:dyDescent="0.35">
      <c r="A19" s="36" t="str">
        <f>IF(D19="","",ROWS($A$1:A19))</f>
        <v/>
      </c>
      <c r="B19" s="39">
        <v>18</v>
      </c>
      <c r="C19" s="107" t="str">
        <f t="shared" si="0"/>
        <v/>
      </c>
      <c r="D19" s="107" t="str">
        <f>IFERROR(VLOOKUP($B19,'Section 2'!$C$16:$N$514,COLUMNS('Section 2'!$C$13:C$13),0),"")</f>
        <v/>
      </c>
      <c r="E19" s="108" t="str">
        <f>IF($D19="","",IF(ISBLANK(VLOOKUP($B19,'Section 2'!$C$16:$N$514,COLUMNS('Section 2'!$C$13:D$13),0)),"",VLOOKUP($B19,'Section 2'!$C$16:$N$514,COLUMNS('Section 2'!$C$13:D$13),0)))</f>
        <v/>
      </c>
      <c r="F19" s="107" t="str">
        <f>IF($D19="","",IF(ISBLANK(VLOOKUP($B19,'Section 2'!$C$16:$N$514,COLUMNS('Section 2'!$C$13:E$13),0)),"",VLOOKUP($B19,'Section 2'!$C$16:$N$514,COLUMNS('Section 2'!$C$13:E$13),0)))</f>
        <v/>
      </c>
      <c r="G19" s="107" t="str">
        <f>IF($D19="","",IF(ISBLANK(VLOOKUP($B19,'Section 2'!$C$16:$N$514,COLUMNS('Section 2'!$C$13:F$13),0)),"",VLOOKUP($B19,'Section 2'!$C$16:$N$514,COLUMNS('Section 2'!$C$13:F$13),0)))</f>
        <v/>
      </c>
      <c r="H19" s="107" t="str">
        <f>IF($D19="","",IF(ISBLANK(VLOOKUP($B19,'Section 2'!$C$16:$N$514,COLUMNS('Section 2'!$C$13:G$13),0)),"",VLOOKUP($B19,'Section 2'!$C$16:$N$514,COLUMNS('Section 2'!$C$13:G$13),0)))</f>
        <v/>
      </c>
      <c r="I19" s="107" t="str">
        <f>IF($D19="","",IF(ISBLANK(VLOOKUP($B19,'Section 2'!$C$16:$N$514,COLUMNS('Section 2'!$C$13:H$13),0)),"",IF(VLOOKUP($B19,'Section 2'!$C$16:$N$514,COLUMNS('Section 2'!$C$13:H$13),0)="Other EU","Other EU",PROPER(VLOOKUP($B19,'Section 2'!$C$16:$N$514,COLUMNS('Section 2'!$C$13:H$13),0)))))</f>
        <v/>
      </c>
      <c r="J19" s="107" t="str">
        <f>IF($D19="","",IF(ISBLANK(VLOOKUP($B19,'Section 2'!$C$16:$N$514,COLUMNS('Section 2'!$C$13:I$13),0)),"",IF(VLOOKUP($B19,'Section 2'!$C$16:$N$514,COLUMNS('Section 2'!$C$13:I$13),0)="Other EU","Other EU",VLOOKUP($B19,'Section 2'!$C$16:$N$514,COLUMNS('Section 2'!$C$13:I$13),0))))</f>
        <v/>
      </c>
      <c r="K19" s="107" t="str">
        <f>IF($D19="","",IF(ISBLANK(VLOOKUP($B19,'Section 2'!$C$16:$N$514,COLUMNS('Section 2'!$C$13:J$13),0)),"",IF(VLOOKUP($B19,'Section 2'!$C$16:$N$514,COLUMNS('Section 2'!$C$13:J$13),0)="Pther EU","Other EU",PROPER(VLOOKUP($B19,'Section 2'!$C$16:$N$514,COLUMNS('Section 2'!$C$13:J$13),0)))))</f>
        <v/>
      </c>
      <c r="L19" s="107" t="str">
        <f>IF($D19="","",IF(ISBLANK(VLOOKUP($B19,'Section 2'!$C$16:$N$514,COLUMNS('Section 2'!$C$13:K$13),0)),"",VLOOKUP($B19,'Section 2'!$C$16:$N$514,COLUMNS('Section 2'!$C$13:K$13),0)))</f>
        <v/>
      </c>
      <c r="M19" s="107" t="str">
        <f>IF($D19="","",IF(ISBLANK(VLOOKUP($B19,'Section 2'!$C$16:$N$514,COLUMNS('Section 2'!$C$13:L$13),0)),"",PROPER(VLOOKUP($B19,'Section 2'!$C$16:$N$514,COLUMNS('Section 2'!$C$13:L$13),0))))</f>
        <v/>
      </c>
      <c r="N19" s="107" t="str">
        <f>IF($D19="","",IF(ISBLANK(VLOOKUP($B19,'Section 2'!$C$16:$N$514,COLUMNS('Section 2'!$C$13:M$13),0)),"",IF(VLOOKUP($B19,'Section 2'!$C$16:$N$514,COLUMNS('Section 2'!$C$13:M$13),0)="Other EU","Other EU",IF(VLOOKUP($B19,'Section 2'!$C$16:$N$514,COLUMNS('Section 2'!$C$13:M$13),0)="2nd Party Trans","2nd Party Trans",IF(VLOOKUP($B19,'Section 2'!$C$16:$N$514,COLUMNS('Section 2'!$C$13:M$13),0)="2nd Party Dest","2nd Party Dest",PROPER(VLOOKUP($B19,'Section 2'!$C$16:$N$514,COLUMNS('Section 2'!$C$13:M$13),0)))))))</f>
        <v/>
      </c>
      <c r="O19" s="108" t="str">
        <f>IF($D19="","",IF(ISBLANK(VLOOKUP($B19,'Section 2'!$C$16:$N$514,COLUMNS('Section 2'!$C$13:N$13),0)),"",VLOOKUP($B19,'Section 2'!$C$16:$N$514,COLUMNS('Section 2'!$C$13:N$13),0)))</f>
        <v/>
      </c>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row>
    <row r="20" spans="1:78" s="36" customFormat="1" ht="12.75" customHeight="1" x14ac:dyDescent="0.35">
      <c r="A20" s="36" t="str">
        <f>IF(D20="","",ROWS($A$1:A20))</f>
        <v/>
      </c>
      <c r="B20" s="39">
        <v>19</v>
      </c>
      <c r="C20" s="107" t="str">
        <f t="shared" si="0"/>
        <v/>
      </c>
      <c r="D20" s="107" t="str">
        <f>IFERROR(VLOOKUP($B20,'Section 2'!$C$16:$N$514,COLUMNS('Section 2'!$C$13:C$13),0),"")</f>
        <v/>
      </c>
      <c r="E20" s="108" t="str">
        <f>IF($D20="","",IF(ISBLANK(VLOOKUP($B20,'Section 2'!$C$16:$N$514,COLUMNS('Section 2'!$C$13:D$13),0)),"",VLOOKUP($B20,'Section 2'!$C$16:$N$514,COLUMNS('Section 2'!$C$13:D$13),0)))</f>
        <v/>
      </c>
      <c r="F20" s="107" t="str">
        <f>IF($D20="","",IF(ISBLANK(VLOOKUP($B20,'Section 2'!$C$16:$N$514,COLUMNS('Section 2'!$C$13:E$13),0)),"",VLOOKUP($B20,'Section 2'!$C$16:$N$514,COLUMNS('Section 2'!$C$13:E$13),0)))</f>
        <v/>
      </c>
      <c r="G20" s="107" t="str">
        <f>IF($D20="","",IF(ISBLANK(VLOOKUP($B20,'Section 2'!$C$16:$N$514,COLUMNS('Section 2'!$C$13:F$13),0)),"",VLOOKUP($B20,'Section 2'!$C$16:$N$514,COLUMNS('Section 2'!$C$13:F$13),0)))</f>
        <v/>
      </c>
      <c r="H20" s="107" t="str">
        <f>IF($D20="","",IF(ISBLANK(VLOOKUP($B20,'Section 2'!$C$16:$N$514,COLUMNS('Section 2'!$C$13:G$13),0)),"",VLOOKUP($B20,'Section 2'!$C$16:$N$514,COLUMNS('Section 2'!$C$13:G$13),0)))</f>
        <v/>
      </c>
      <c r="I20" s="107" t="str">
        <f>IF($D20="","",IF(ISBLANK(VLOOKUP($B20,'Section 2'!$C$16:$N$514,COLUMNS('Section 2'!$C$13:H$13),0)),"",IF(VLOOKUP($B20,'Section 2'!$C$16:$N$514,COLUMNS('Section 2'!$C$13:H$13),0)="Other EU","Other EU",PROPER(VLOOKUP($B20,'Section 2'!$C$16:$N$514,COLUMNS('Section 2'!$C$13:H$13),0)))))</f>
        <v/>
      </c>
      <c r="J20" s="107" t="str">
        <f>IF($D20="","",IF(ISBLANK(VLOOKUP($B20,'Section 2'!$C$16:$N$514,COLUMNS('Section 2'!$C$13:I$13),0)),"",IF(VLOOKUP($B20,'Section 2'!$C$16:$N$514,COLUMNS('Section 2'!$C$13:I$13),0)="Other EU","Other EU",VLOOKUP($B20,'Section 2'!$C$16:$N$514,COLUMNS('Section 2'!$C$13:I$13),0))))</f>
        <v/>
      </c>
      <c r="K20" s="107" t="str">
        <f>IF($D20="","",IF(ISBLANK(VLOOKUP($B20,'Section 2'!$C$16:$N$514,COLUMNS('Section 2'!$C$13:J$13),0)),"",IF(VLOOKUP($B20,'Section 2'!$C$16:$N$514,COLUMNS('Section 2'!$C$13:J$13),0)="Pther EU","Other EU",PROPER(VLOOKUP($B20,'Section 2'!$C$16:$N$514,COLUMNS('Section 2'!$C$13:J$13),0)))))</f>
        <v/>
      </c>
      <c r="L20" s="107" t="str">
        <f>IF($D20="","",IF(ISBLANK(VLOOKUP($B20,'Section 2'!$C$16:$N$514,COLUMNS('Section 2'!$C$13:K$13),0)),"",VLOOKUP($B20,'Section 2'!$C$16:$N$514,COLUMNS('Section 2'!$C$13:K$13),0)))</f>
        <v/>
      </c>
      <c r="M20" s="107" t="str">
        <f>IF($D20="","",IF(ISBLANK(VLOOKUP($B20,'Section 2'!$C$16:$N$514,COLUMNS('Section 2'!$C$13:L$13),0)),"",PROPER(VLOOKUP($B20,'Section 2'!$C$16:$N$514,COLUMNS('Section 2'!$C$13:L$13),0))))</f>
        <v/>
      </c>
      <c r="N20" s="107" t="str">
        <f>IF($D20="","",IF(ISBLANK(VLOOKUP($B20,'Section 2'!$C$16:$N$514,COLUMNS('Section 2'!$C$13:M$13),0)),"",IF(VLOOKUP($B20,'Section 2'!$C$16:$N$514,COLUMNS('Section 2'!$C$13:M$13),0)="Other EU","Other EU",IF(VLOOKUP($B20,'Section 2'!$C$16:$N$514,COLUMNS('Section 2'!$C$13:M$13),0)="2nd Party Trans","2nd Party Trans",IF(VLOOKUP($B20,'Section 2'!$C$16:$N$514,COLUMNS('Section 2'!$C$13:M$13),0)="2nd Party Dest","2nd Party Dest",PROPER(VLOOKUP($B20,'Section 2'!$C$16:$N$514,COLUMNS('Section 2'!$C$13:M$13),0)))))))</f>
        <v/>
      </c>
      <c r="O20" s="108" t="str">
        <f>IF($D20="","",IF(ISBLANK(VLOOKUP($B20,'Section 2'!$C$16:$N$514,COLUMNS('Section 2'!$C$13:N$13),0)),"",VLOOKUP($B20,'Section 2'!$C$16:$N$514,COLUMNS('Section 2'!$C$13:N$13),0)))</f>
        <v/>
      </c>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row>
    <row r="21" spans="1:78" s="36" customFormat="1" ht="12.75" customHeight="1" x14ac:dyDescent="0.35">
      <c r="A21" s="36" t="str">
        <f>IF(D21="","",ROWS($A$1:A21))</f>
        <v/>
      </c>
      <c r="B21" s="39">
        <v>20</v>
      </c>
      <c r="C21" s="107" t="str">
        <f t="shared" si="0"/>
        <v/>
      </c>
      <c r="D21" s="107" t="str">
        <f>IFERROR(VLOOKUP($B21,'Section 2'!$C$16:$N$514,COLUMNS('Section 2'!$C$13:C$13),0),"")</f>
        <v/>
      </c>
      <c r="E21" s="108" t="str">
        <f>IF($D21="","",IF(ISBLANK(VLOOKUP($B21,'Section 2'!$C$16:$N$514,COLUMNS('Section 2'!$C$13:D$13),0)),"",VLOOKUP($B21,'Section 2'!$C$16:$N$514,COLUMNS('Section 2'!$C$13:D$13),0)))</f>
        <v/>
      </c>
      <c r="F21" s="107" t="str">
        <f>IF($D21="","",IF(ISBLANK(VLOOKUP($B21,'Section 2'!$C$16:$N$514,COLUMNS('Section 2'!$C$13:E$13),0)),"",VLOOKUP($B21,'Section 2'!$C$16:$N$514,COLUMNS('Section 2'!$C$13:E$13),0)))</f>
        <v/>
      </c>
      <c r="G21" s="107" t="str">
        <f>IF($D21="","",IF(ISBLANK(VLOOKUP($B21,'Section 2'!$C$16:$N$514,COLUMNS('Section 2'!$C$13:F$13),0)),"",VLOOKUP($B21,'Section 2'!$C$16:$N$514,COLUMNS('Section 2'!$C$13:F$13),0)))</f>
        <v/>
      </c>
      <c r="H21" s="107" t="str">
        <f>IF($D21="","",IF(ISBLANK(VLOOKUP($B21,'Section 2'!$C$16:$N$514,COLUMNS('Section 2'!$C$13:G$13),0)),"",VLOOKUP($B21,'Section 2'!$C$16:$N$514,COLUMNS('Section 2'!$C$13:G$13),0)))</f>
        <v/>
      </c>
      <c r="I21" s="107" t="str">
        <f>IF($D21="","",IF(ISBLANK(VLOOKUP($B21,'Section 2'!$C$16:$N$514,COLUMNS('Section 2'!$C$13:H$13),0)),"",IF(VLOOKUP($B21,'Section 2'!$C$16:$N$514,COLUMNS('Section 2'!$C$13:H$13),0)="Other EU","Other EU",PROPER(VLOOKUP($B21,'Section 2'!$C$16:$N$514,COLUMNS('Section 2'!$C$13:H$13),0)))))</f>
        <v/>
      </c>
      <c r="J21" s="107" t="str">
        <f>IF($D21="","",IF(ISBLANK(VLOOKUP($B21,'Section 2'!$C$16:$N$514,COLUMNS('Section 2'!$C$13:I$13),0)),"",IF(VLOOKUP($B21,'Section 2'!$C$16:$N$514,COLUMNS('Section 2'!$C$13:I$13),0)="Other EU","Other EU",VLOOKUP($B21,'Section 2'!$C$16:$N$514,COLUMNS('Section 2'!$C$13:I$13),0))))</f>
        <v/>
      </c>
      <c r="K21" s="107" t="str">
        <f>IF($D21="","",IF(ISBLANK(VLOOKUP($B21,'Section 2'!$C$16:$N$514,COLUMNS('Section 2'!$C$13:J$13),0)),"",IF(VLOOKUP($B21,'Section 2'!$C$16:$N$514,COLUMNS('Section 2'!$C$13:J$13),0)="Pther EU","Other EU",PROPER(VLOOKUP($B21,'Section 2'!$C$16:$N$514,COLUMNS('Section 2'!$C$13:J$13),0)))))</f>
        <v/>
      </c>
      <c r="L21" s="107" t="str">
        <f>IF($D21="","",IF(ISBLANK(VLOOKUP($B21,'Section 2'!$C$16:$N$514,COLUMNS('Section 2'!$C$13:K$13),0)),"",VLOOKUP($B21,'Section 2'!$C$16:$N$514,COLUMNS('Section 2'!$C$13:K$13),0)))</f>
        <v/>
      </c>
      <c r="M21" s="107" t="str">
        <f>IF($D21="","",IF(ISBLANK(VLOOKUP($B21,'Section 2'!$C$16:$N$514,COLUMNS('Section 2'!$C$13:L$13),0)),"",PROPER(VLOOKUP($B21,'Section 2'!$C$16:$N$514,COLUMNS('Section 2'!$C$13:L$13),0))))</f>
        <v/>
      </c>
      <c r="N21" s="107" t="str">
        <f>IF($D21="","",IF(ISBLANK(VLOOKUP($B21,'Section 2'!$C$16:$N$514,COLUMNS('Section 2'!$C$13:M$13),0)),"",IF(VLOOKUP($B21,'Section 2'!$C$16:$N$514,COLUMNS('Section 2'!$C$13:M$13),0)="Other EU","Other EU",IF(VLOOKUP($B21,'Section 2'!$C$16:$N$514,COLUMNS('Section 2'!$C$13:M$13),0)="2nd Party Trans","2nd Party Trans",IF(VLOOKUP($B21,'Section 2'!$C$16:$N$514,COLUMNS('Section 2'!$C$13:M$13),0)="2nd Party Dest","2nd Party Dest",PROPER(VLOOKUP($B21,'Section 2'!$C$16:$N$514,COLUMNS('Section 2'!$C$13:M$13),0)))))))</f>
        <v/>
      </c>
      <c r="O21" s="108" t="str">
        <f>IF($D21="","",IF(ISBLANK(VLOOKUP($B21,'Section 2'!$C$16:$N$514,COLUMNS('Section 2'!$C$13:N$13),0)),"",VLOOKUP($B21,'Section 2'!$C$16:$N$514,COLUMNS('Section 2'!$C$13:N$13),0)))</f>
        <v/>
      </c>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row>
    <row r="22" spans="1:78" s="36" customFormat="1" ht="12.75" customHeight="1" x14ac:dyDescent="0.35">
      <c r="A22" s="36" t="str">
        <f>IF(D22="","",ROWS($A$1:A22))</f>
        <v/>
      </c>
      <c r="B22" s="39">
        <v>21</v>
      </c>
      <c r="C22" s="107" t="str">
        <f t="shared" si="0"/>
        <v/>
      </c>
      <c r="D22" s="107" t="str">
        <f>IFERROR(VLOOKUP($B22,'Section 2'!$C$16:$N$514,COLUMNS('Section 2'!$C$13:C$13),0),"")</f>
        <v/>
      </c>
      <c r="E22" s="108" t="str">
        <f>IF($D22="","",IF(ISBLANK(VLOOKUP($B22,'Section 2'!$C$16:$N$514,COLUMNS('Section 2'!$C$13:D$13),0)),"",VLOOKUP($B22,'Section 2'!$C$16:$N$514,COLUMNS('Section 2'!$C$13:D$13),0)))</f>
        <v/>
      </c>
      <c r="F22" s="107" t="str">
        <f>IF($D22="","",IF(ISBLANK(VLOOKUP($B22,'Section 2'!$C$16:$N$514,COLUMNS('Section 2'!$C$13:E$13),0)),"",VLOOKUP($B22,'Section 2'!$C$16:$N$514,COLUMNS('Section 2'!$C$13:E$13),0)))</f>
        <v/>
      </c>
      <c r="G22" s="107" t="str">
        <f>IF($D22="","",IF(ISBLANK(VLOOKUP($B22,'Section 2'!$C$16:$N$514,COLUMNS('Section 2'!$C$13:F$13),0)),"",VLOOKUP($B22,'Section 2'!$C$16:$N$514,COLUMNS('Section 2'!$C$13:F$13),0)))</f>
        <v/>
      </c>
      <c r="H22" s="107" t="str">
        <f>IF($D22="","",IF(ISBLANK(VLOOKUP($B22,'Section 2'!$C$16:$N$514,COLUMNS('Section 2'!$C$13:G$13),0)),"",VLOOKUP($B22,'Section 2'!$C$16:$N$514,COLUMNS('Section 2'!$C$13:G$13),0)))</f>
        <v/>
      </c>
      <c r="I22" s="107" t="str">
        <f>IF($D22="","",IF(ISBLANK(VLOOKUP($B22,'Section 2'!$C$16:$N$514,COLUMNS('Section 2'!$C$13:H$13),0)),"",IF(VLOOKUP($B22,'Section 2'!$C$16:$N$514,COLUMNS('Section 2'!$C$13:H$13),0)="Other EU","Other EU",PROPER(VLOOKUP($B22,'Section 2'!$C$16:$N$514,COLUMNS('Section 2'!$C$13:H$13),0)))))</f>
        <v/>
      </c>
      <c r="J22" s="107" t="str">
        <f>IF($D22="","",IF(ISBLANK(VLOOKUP($B22,'Section 2'!$C$16:$N$514,COLUMNS('Section 2'!$C$13:I$13),0)),"",IF(VLOOKUP($B22,'Section 2'!$C$16:$N$514,COLUMNS('Section 2'!$C$13:I$13),0)="Other EU","Other EU",VLOOKUP($B22,'Section 2'!$C$16:$N$514,COLUMNS('Section 2'!$C$13:I$13),0))))</f>
        <v/>
      </c>
      <c r="K22" s="107" t="str">
        <f>IF($D22="","",IF(ISBLANK(VLOOKUP($B22,'Section 2'!$C$16:$N$514,COLUMNS('Section 2'!$C$13:J$13),0)),"",IF(VLOOKUP($B22,'Section 2'!$C$16:$N$514,COLUMNS('Section 2'!$C$13:J$13),0)="Pther EU","Other EU",PROPER(VLOOKUP($B22,'Section 2'!$C$16:$N$514,COLUMNS('Section 2'!$C$13:J$13),0)))))</f>
        <v/>
      </c>
      <c r="L22" s="107" t="str">
        <f>IF($D22="","",IF(ISBLANK(VLOOKUP($B22,'Section 2'!$C$16:$N$514,COLUMNS('Section 2'!$C$13:K$13),0)),"",VLOOKUP($B22,'Section 2'!$C$16:$N$514,COLUMNS('Section 2'!$C$13:K$13),0)))</f>
        <v/>
      </c>
      <c r="M22" s="107" t="str">
        <f>IF($D22="","",IF(ISBLANK(VLOOKUP($B22,'Section 2'!$C$16:$N$514,COLUMNS('Section 2'!$C$13:L$13),0)),"",PROPER(VLOOKUP($B22,'Section 2'!$C$16:$N$514,COLUMNS('Section 2'!$C$13:L$13),0))))</f>
        <v/>
      </c>
      <c r="N22" s="107" t="str">
        <f>IF($D22="","",IF(ISBLANK(VLOOKUP($B22,'Section 2'!$C$16:$N$514,COLUMNS('Section 2'!$C$13:M$13),0)),"",IF(VLOOKUP($B22,'Section 2'!$C$16:$N$514,COLUMNS('Section 2'!$C$13:M$13),0)="Other EU","Other EU",IF(VLOOKUP($B22,'Section 2'!$C$16:$N$514,COLUMNS('Section 2'!$C$13:M$13),0)="2nd Party Trans","2nd Party Trans",IF(VLOOKUP($B22,'Section 2'!$C$16:$N$514,COLUMNS('Section 2'!$C$13:M$13),0)="2nd Party Dest","2nd Party Dest",PROPER(VLOOKUP($B22,'Section 2'!$C$16:$N$514,COLUMNS('Section 2'!$C$13:M$13),0)))))))</f>
        <v/>
      </c>
      <c r="O22" s="108" t="str">
        <f>IF($D22="","",IF(ISBLANK(VLOOKUP($B22,'Section 2'!$C$16:$N$514,COLUMNS('Section 2'!$C$13:N$13),0)),"",VLOOKUP($B22,'Section 2'!$C$16:$N$514,COLUMNS('Section 2'!$C$13:N$13),0)))</f>
        <v/>
      </c>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row>
    <row r="23" spans="1:78" s="36" customFormat="1" ht="12.75" customHeight="1" x14ac:dyDescent="0.35">
      <c r="A23" s="36" t="str">
        <f>IF(D23="","",ROWS($A$1:A23))</f>
        <v/>
      </c>
      <c r="B23" s="39">
        <v>22</v>
      </c>
      <c r="C23" s="107" t="str">
        <f t="shared" si="0"/>
        <v/>
      </c>
      <c r="D23" s="107" t="str">
        <f>IFERROR(VLOOKUP($B23,'Section 2'!$C$16:$N$514,COLUMNS('Section 2'!$C$13:C$13),0),"")</f>
        <v/>
      </c>
      <c r="E23" s="108" t="str">
        <f>IF($D23="","",IF(ISBLANK(VLOOKUP($B23,'Section 2'!$C$16:$N$514,COLUMNS('Section 2'!$C$13:D$13),0)),"",VLOOKUP($B23,'Section 2'!$C$16:$N$514,COLUMNS('Section 2'!$C$13:D$13),0)))</f>
        <v/>
      </c>
      <c r="F23" s="107" t="str">
        <f>IF($D23="","",IF(ISBLANK(VLOOKUP($B23,'Section 2'!$C$16:$N$514,COLUMNS('Section 2'!$C$13:E$13),0)),"",VLOOKUP($B23,'Section 2'!$C$16:$N$514,COLUMNS('Section 2'!$C$13:E$13),0)))</f>
        <v/>
      </c>
      <c r="G23" s="107" t="str">
        <f>IF($D23="","",IF(ISBLANK(VLOOKUP($B23,'Section 2'!$C$16:$N$514,COLUMNS('Section 2'!$C$13:F$13),0)),"",VLOOKUP($B23,'Section 2'!$C$16:$N$514,COLUMNS('Section 2'!$C$13:F$13),0)))</f>
        <v/>
      </c>
      <c r="H23" s="107" t="str">
        <f>IF($D23="","",IF(ISBLANK(VLOOKUP($B23,'Section 2'!$C$16:$N$514,COLUMNS('Section 2'!$C$13:G$13),0)),"",VLOOKUP($B23,'Section 2'!$C$16:$N$514,COLUMNS('Section 2'!$C$13:G$13),0)))</f>
        <v/>
      </c>
      <c r="I23" s="107" t="str">
        <f>IF($D23="","",IF(ISBLANK(VLOOKUP($B23,'Section 2'!$C$16:$N$514,COLUMNS('Section 2'!$C$13:H$13),0)),"",IF(VLOOKUP($B23,'Section 2'!$C$16:$N$514,COLUMNS('Section 2'!$C$13:H$13),0)="Other EU","Other EU",PROPER(VLOOKUP($B23,'Section 2'!$C$16:$N$514,COLUMNS('Section 2'!$C$13:H$13),0)))))</f>
        <v/>
      </c>
      <c r="J23" s="107" t="str">
        <f>IF($D23="","",IF(ISBLANK(VLOOKUP($B23,'Section 2'!$C$16:$N$514,COLUMNS('Section 2'!$C$13:I$13),0)),"",IF(VLOOKUP($B23,'Section 2'!$C$16:$N$514,COLUMNS('Section 2'!$C$13:I$13),0)="Other EU","Other EU",VLOOKUP($B23,'Section 2'!$C$16:$N$514,COLUMNS('Section 2'!$C$13:I$13),0))))</f>
        <v/>
      </c>
      <c r="K23" s="107" t="str">
        <f>IF($D23="","",IF(ISBLANK(VLOOKUP($B23,'Section 2'!$C$16:$N$514,COLUMNS('Section 2'!$C$13:J$13),0)),"",IF(VLOOKUP($B23,'Section 2'!$C$16:$N$514,COLUMNS('Section 2'!$C$13:J$13),0)="Pther EU","Other EU",PROPER(VLOOKUP($B23,'Section 2'!$C$16:$N$514,COLUMNS('Section 2'!$C$13:J$13),0)))))</f>
        <v/>
      </c>
      <c r="L23" s="107" t="str">
        <f>IF($D23="","",IF(ISBLANK(VLOOKUP($B23,'Section 2'!$C$16:$N$514,COLUMNS('Section 2'!$C$13:K$13),0)),"",VLOOKUP($B23,'Section 2'!$C$16:$N$514,COLUMNS('Section 2'!$C$13:K$13),0)))</f>
        <v/>
      </c>
      <c r="M23" s="107" t="str">
        <f>IF($D23="","",IF(ISBLANK(VLOOKUP($B23,'Section 2'!$C$16:$N$514,COLUMNS('Section 2'!$C$13:L$13),0)),"",PROPER(VLOOKUP($B23,'Section 2'!$C$16:$N$514,COLUMNS('Section 2'!$C$13:L$13),0))))</f>
        <v/>
      </c>
      <c r="N23" s="107" t="str">
        <f>IF($D23="","",IF(ISBLANK(VLOOKUP($B23,'Section 2'!$C$16:$N$514,COLUMNS('Section 2'!$C$13:M$13),0)),"",IF(VLOOKUP($B23,'Section 2'!$C$16:$N$514,COLUMNS('Section 2'!$C$13:M$13),0)="Other EU","Other EU",IF(VLOOKUP($B23,'Section 2'!$C$16:$N$514,COLUMNS('Section 2'!$C$13:M$13),0)="2nd Party Trans","2nd Party Trans",IF(VLOOKUP($B23,'Section 2'!$C$16:$N$514,COLUMNS('Section 2'!$C$13:M$13),0)="2nd Party Dest","2nd Party Dest",PROPER(VLOOKUP($B23,'Section 2'!$C$16:$N$514,COLUMNS('Section 2'!$C$13:M$13),0)))))))</f>
        <v/>
      </c>
      <c r="O23" s="108" t="str">
        <f>IF($D23="","",IF(ISBLANK(VLOOKUP($B23,'Section 2'!$C$16:$N$514,COLUMNS('Section 2'!$C$13:N$13),0)),"",VLOOKUP($B23,'Section 2'!$C$16:$N$514,COLUMNS('Section 2'!$C$13:N$13),0)))</f>
        <v/>
      </c>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row>
    <row r="24" spans="1:78" s="36" customFormat="1" ht="12.75" customHeight="1" x14ac:dyDescent="0.35">
      <c r="A24" s="36" t="str">
        <f>IF(D24="","",ROWS($A$1:A24))</f>
        <v/>
      </c>
      <c r="B24" s="39">
        <v>23</v>
      </c>
      <c r="C24" s="107" t="str">
        <f t="shared" si="0"/>
        <v/>
      </c>
      <c r="D24" s="107" t="str">
        <f>IFERROR(VLOOKUP($B24,'Section 2'!$C$16:$N$514,COLUMNS('Section 2'!$C$13:C$13),0),"")</f>
        <v/>
      </c>
      <c r="E24" s="108" t="str">
        <f>IF($D24="","",IF(ISBLANK(VLOOKUP($B24,'Section 2'!$C$16:$N$514,COLUMNS('Section 2'!$C$13:D$13),0)),"",VLOOKUP($B24,'Section 2'!$C$16:$N$514,COLUMNS('Section 2'!$C$13:D$13),0)))</f>
        <v/>
      </c>
      <c r="F24" s="107" t="str">
        <f>IF($D24="","",IF(ISBLANK(VLOOKUP($B24,'Section 2'!$C$16:$N$514,COLUMNS('Section 2'!$C$13:E$13),0)),"",VLOOKUP($B24,'Section 2'!$C$16:$N$514,COLUMNS('Section 2'!$C$13:E$13),0)))</f>
        <v/>
      </c>
      <c r="G24" s="107" t="str">
        <f>IF($D24="","",IF(ISBLANK(VLOOKUP($B24,'Section 2'!$C$16:$N$514,COLUMNS('Section 2'!$C$13:F$13),0)),"",VLOOKUP($B24,'Section 2'!$C$16:$N$514,COLUMNS('Section 2'!$C$13:F$13),0)))</f>
        <v/>
      </c>
      <c r="H24" s="107" t="str">
        <f>IF($D24="","",IF(ISBLANK(VLOOKUP($B24,'Section 2'!$C$16:$N$514,COLUMNS('Section 2'!$C$13:G$13),0)),"",VLOOKUP($B24,'Section 2'!$C$16:$N$514,COLUMNS('Section 2'!$C$13:G$13),0)))</f>
        <v/>
      </c>
      <c r="I24" s="107" t="str">
        <f>IF($D24="","",IF(ISBLANK(VLOOKUP($B24,'Section 2'!$C$16:$N$514,COLUMNS('Section 2'!$C$13:H$13),0)),"",IF(VLOOKUP($B24,'Section 2'!$C$16:$N$514,COLUMNS('Section 2'!$C$13:H$13),0)="Other EU","Other EU",PROPER(VLOOKUP($B24,'Section 2'!$C$16:$N$514,COLUMNS('Section 2'!$C$13:H$13),0)))))</f>
        <v/>
      </c>
      <c r="J24" s="107" t="str">
        <f>IF($D24="","",IF(ISBLANK(VLOOKUP($B24,'Section 2'!$C$16:$N$514,COLUMNS('Section 2'!$C$13:I$13),0)),"",IF(VLOOKUP($B24,'Section 2'!$C$16:$N$514,COLUMNS('Section 2'!$C$13:I$13),0)="Other EU","Other EU",VLOOKUP($B24,'Section 2'!$C$16:$N$514,COLUMNS('Section 2'!$C$13:I$13),0))))</f>
        <v/>
      </c>
      <c r="K24" s="107" t="str">
        <f>IF($D24="","",IF(ISBLANK(VLOOKUP($B24,'Section 2'!$C$16:$N$514,COLUMNS('Section 2'!$C$13:J$13),0)),"",IF(VLOOKUP($B24,'Section 2'!$C$16:$N$514,COLUMNS('Section 2'!$C$13:J$13),0)="Pther EU","Other EU",PROPER(VLOOKUP($B24,'Section 2'!$C$16:$N$514,COLUMNS('Section 2'!$C$13:J$13),0)))))</f>
        <v/>
      </c>
      <c r="L24" s="107" t="str">
        <f>IF($D24="","",IF(ISBLANK(VLOOKUP($B24,'Section 2'!$C$16:$N$514,COLUMNS('Section 2'!$C$13:K$13),0)),"",VLOOKUP($B24,'Section 2'!$C$16:$N$514,COLUMNS('Section 2'!$C$13:K$13),0)))</f>
        <v/>
      </c>
      <c r="M24" s="107" t="str">
        <f>IF($D24="","",IF(ISBLANK(VLOOKUP($B24,'Section 2'!$C$16:$N$514,COLUMNS('Section 2'!$C$13:L$13),0)),"",PROPER(VLOOKUP($B24,'Section 2'!$C$16:$N$514,COLUMNS('Section 2'!$C$13:L$13),0))))</f>
        <v/>
      </c>
      <c r="N24" s="107" t="str">
        <f>IF($D24="","",IF(ISBLANK(VLOOKUP($B24,'Section 2'!$C$16:$N$514,COLUMNS('Section 2'!$C$13:M$13),0)),"",IF(VLOOKUP($B24,'Section 2'!$C$16:$N$514,COLUMNS('Section 2'!$C$13:M$13),0)="Other EU","Other EU",IF(VLOOKUP($B24,'Section 2'!$C$16:$N$514,COLUMNS('Section 2'!$C$13:M$13),0)="2nd Party Trans","2nd Party Trans",IF(VLOOKUP($B24,'Section 2'!$C$16:$N$514,COLUMNS('Section 2'!$C$13:M$13),0)="2nd Party Dest","2nd Party Dest",PROPER(VLOOKUP($B24,'Section 2'!$C$16:$N$514,COLUMNS('Section 2'!$C$13:M$13),0)))))))</f>
        <v/>
      </c>
      <c r="O24" s="108" t="str">
        <f>IF($D24="","",IF(ISBLANK(VLOOKUP($B24,'Section 2'!$C$16:$N$514,COLUMNS('Section 2'!$C$13:N$13),0)),"",VLOOKUP($B24,'Section 2'!$C$16:$N$514,COLUMNS('Section 2'!$C$13:N$13),0)))</f>
        <v/>
      </c>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row>
    <row r="25" spans="1:78" s="36" customFormat="1" ht="12.75" customHeight="1" x14ac:dyDescent="0.35">
      <c r="A25" s="36" t="str">
        <f>IF(D25="","",ROWS($A$1:A25))</f>
        <v/>
      </c>
      <c r="B25" s="39">
        <v>24</v>
      </c>
      <c r="C25" s="107" t="str">
        <f t="shared" si="0"/>
        <v/>
      </c>
      <c r="D25" s="107" t="str">
        <f>IFERROR(VLOOKUP($B25,'Section 2'!$C$16:$N$514,COLUMNS('Section 2'!$C$13:C$13),0),"")</f>
        <v/>
      </c>
      <c r="E25" s="108" t="str">
        <f>IF($D25="","",IF(ISBLANK(VLOOKUP($B25,'Section 2'!$C$16:$N$514,COLUMNS('Section 2'!$C$13:D$13),0)),"",VLOOKUP($B25,'Section 2'!$C$16:$N$514,COLUMNS('Section 2'!$C$13:D$13),0)))</f>
        <v/>
      </c>
      <c r="F25" s="107" t="str">
        <f>IF($D25="","",IF(ISBLANK(VLOOKUP($B25,'Section 2'!$C$16:$N$514,COLUMNS('Section 2'!$C$13:E$13),0)),"",VLOOKUP($B25,'Section 2'!$C$16:$N$514,COLUMNS('Section 2'!$C$13:E$13),0)))</f>
        <v/>
      </c>
      <c r="G25" s="107" t="str">
        <f>IF($D25="","",IF(ISBLANK(VLOOKUP($B25,'Section 2'!$C$16:$N$514,COLUMNS('Section 2'!$C$13:F$13),0)),"",VLOOKUP($B25,'Section 2'!$C$16:$N$514,COLUMNS('Section 2'!$C$13:F$13),0)))</f>
        <v/>
      </c>
      <c r="H25" s="107" t="str">
        <f>IF($D25="","",IF(ISBLANK(VLOOKUP($B25,'Section 2'!$C$16:$N$514,COLUMNS('Section 2'!$C$13:G$13),0)),"",VLOOKUP($B25,'Section 2'!$C$16:$N$514,COLUMNS('Section 2'!$C$13:G$13),0)))</f>
        <v/>
      </c>
      <c r="I25" s="107" t="str">
        <f>IF($D25="","",IF(ISBLANK(VLOOKUP($B25,'Section 2'!$C$16:$N$514,COLUMNS('Section 2'!$C$13:H$13),0)),"",IF(VLOOKUP($B25,'Section 2'!$C$16:$N$514,COLUMNS('Section 2'!$C$13:H$13),0)="Other EU","Other EU",PROPER(VLOOKUP($B25,'Section 2'!$C$16:$N$514,COLUMNS('Section 2'!$C$13:H$13),0)))))</f>
        <v/>
      </c>
      <c r="J25" s="107" t="str">
        <f>IF($D25="","",IF(ISBLANK(VLOOKUP($B25,'Section 2'!$C$16:$N$514,COLUMNS('Section 2'!$C$13:I$13),0)),"",IF(VLOOKUP($B25,'Section 2'!$C$16:$N$514,COLUMNS('Section 2'!$C$13:I$13),0)="Other EU","Other EU",VLOOKUP($B25,'Section 2'!$C$16:$N$514,COLUMNS('Section 2'!$C$13:I$13),0))))</f>
        <v/>
      </c>
      <c r="K25" s="107" t="str">
        <f>IF($D25="","",IF(ISBLANK(VLOOKUP($B25,'Section 2'!$C$16:$N$514,COLUMNS('Section 2'!$C$13:J$13),0)),"",IF(VLOOKUP($B25,'Section 2'!$C$16:$N$514,COLUMNS('Section 2'!$C$13:J$13),0)="Pther EU","Other EU",PROPER(VLOOKUP($B25,'Section 2'!$C$16:$N$514,COLUMNS('Section 2'!$C$13:J$13),0)))))</f>
        <v/>
      </c>
      <c r="L25" s="107" t="str">
        <f>IF($D25="","",IF(ISBLANK(VLOOKUP($B25,'Section 2'!$C$16:$N$514,COLUMNS('Section 2'!$C$13:K$13),0)),"",VLOOKUP($B25,'Section 2'!$C$16:$N$514,COLUMNS('Section 2'!$C$13:K$13),0)))</f>
        <v/>
      </c>
      <c r="M25" s="107" t="str">
        <f>IF($D25="","",IF(ISBLANK(VLOOKUP($B25,'Section 2'!$C$16:$N$514,COLUMNS('Section 2'!$C$13:L$13),0)),"",PROPER(VLOOKUP($B25,'Section 2'!$C$16:$N$514,COLUMNS('Section 2'!$C$13:L$13),0))))</f>
        <v/>
      </c>
      <c r="N25" s="107" t="str">
        <f>IF($D25="","",IF(ISBLANK(VLOOKUP($B25,'Section 2'!$C$16:$N$514,COLUMNS('Section 2'!$C$13:M$13),0)),"",IF(VLOOKUP($B25,'Section 2'!$C$16:$N$514,COLUMNS('Section 2'!$C$13:M$13),0)="Other EU","Other EU",IF(VLOOKUP($B25,'Section 2'!$C$16:$N$514,COLUMNS('Section 2'!$C$13:M$13),0)="2nd Party Trans","2nd Party Trans",IF(VLOOKUP($B25,'Section 2'!$C$16:$N$514,COLUMNS('Section 2'!$C$13:M$13),0)="2nd Party Dest","2nd Party Dest",PROPER(VLOOKUP($B25,'Section 2'!$C$16:$N$514,COLUMNS('Section 2'!$C$13:M$13),0)))))))</f>
        <v/>
      </c>
      <c r="O25" s="108" t="str">
        <f>IF($D25="","",IF(ISBLANK(VLOOKUP($B25,'Section 2'!$C$16:$N$514,COLUMNS('Section 2'!$C$13:N$13),0)),"",VLOOKUP($B25,'Section 2'!$C$16:$N$514,COLUMNS('Section 2'!$C$13:N$13),0)))</f>
        <v/>
      </c>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row>
    <row r="26" spans="1:78" s="36" customFormat="1" ht="12.75" customHeight="1" x14ac:dyDescent="0.35">
      <c r="A26" s="36" t="str">
        <f>IF(D26="","",ROWS($A$1:A26))</f>
        <v/>
      </c>
      <c r="B26" s="39">
        <v>25</v>
      </c>
      <c r="C26" s="107" t="str">
        <f t="shared" si="0"/>
        <v/>
      </c>
      <c r="D26" s="107" t="str">
        <f>IFERROR(VLOOKUP($B26,'Section 2'!$C$16:$N$514,COLUMNS('Section 2'!$C$13:C$13),0),"")</f>
        <v/>
      </c>
      <c r="E26" s="108" t="str">
        <f>IF($D26="","",IF(ISBLANK(VLOOKUP($B26,'Section 2'!$C$16:$N$514,COLUMNS('Section 2'!$C$13:D$13),0)),"",VLOOKUP($B26,'Section 2'!$C$16:$N$514,COLUMNS('Section 2'!$C$13:D$13),0)))</f>
        <v/>
      </c>
      <c r="F26" s="107" t="str">
        <f>IF($D26="","",IF(ISBLANK(VLOOKUP($B26,'Section 2'!$C$16:$N$514,COLUMNS('Section 2'!$C$13:E$13),0)),"",VLOOKUP($B26,'Section 2'!$C$16:$N$514,COLUMNS('Section 2'!$C$13:E$13),0)))</f>
        <v/>
      </c>
      <c r="G26" s="107" t="str">
        <f>IF($D26="","",IF(ISBLANK(VLOOKUP($B26,'Section 2'!$C$16:$N$514,COLUMNS('Section 2'!$C$13:F$13),0)),"",VLOOKUP($B26,'Section 2'!$C$16:$N$514,COLUMNS('Section 2'!$C$13:F$13),0)))</f>
        <v/>
      </c>
      <c r="H26" s="107" t="str">
        <f>IF($D26="","",IF(ISBLANK(VLOOKUP($B26,'Section 2'!$C$16:$N$514,COLUMNS('Section 2'!$C$13:G$13),0)),"",VLOOKUP($B26,'Section 2'!$C$16:$N$514,COLUMNS('Section 2'!$C$13:G$13),0)))</f>
        <v/>
      </c>
      <c r="I26" s="107" t="str">
        <f>IF($D26="","",IF(ISBLANK(VLOOKUP($B26,'Section 2'!$C$16:$N$514,COLUMNS('Section 2'!$C$13:H$13),0)),"",IF(VLOOKUP($B26,'Section 2'!$C$16:$N$514,COLUMNS('Section 2'!$C$13:H$13),0)="Other EU","Other EU",PROPER(VLOOKUP($B26,'Section 2'!$C$16:$N$514,COLUMNS('Section 2'!$C$13:H$13),0)))))</f>
        <v/>
      </c>
      <c r="J26" s="107" t="str">
        <f>IF($D26="","",IF(ISBLANK(VLOOKUP($B26,'Section 2'!$C$16:$N$514,COLUMNS('Section 2'!$C$13:I$13),0)),"",IF(VLOOKUP($B26,'Section 2'!$C$16:$N$514,COLUMNS('Section 2'!$C$13:I$13),0)="Other EU","Other EU",VLOOKUP($B26,'Section 2'!$C$16:$N$514,COLUMNS('Section 2'!$C$13:I$13),0))))</f>
        <v/>
      </c>
      <c r="K26" s="107" t="str">
        <f>IF($D26="","",IF(ISBLANK(VLOOKUP($B26,'Section 2'!$C$16:$N$514,COLUMNS('Section 2'!$C$13:J$13),0)),"",IF(VLOOKUP($B26,'Section 2'!$C$16:$N$514,COLUMNS('Section 2'!$C$13:J$13),0)="Pther EU","Other EU",PROPER(VLOOKUP($B26,'Section 2'!$C$16:$N$514,COLUMNS('Section 2'!$C$13:J$13),0)))))</f>
        <v/>
      </c>
      <c r="L26" s="107" t="str">
        <f>IF($D26="","",IF(ISBLANK(VLOOKUP($B26,'Section 2'!$C$16:$N$514,COLUMNS('Section 2'!$C$13:K$13),0)),"",VLOOKUP($B26,'Section 2'!$C$16:$N$514,COLUMNS('Section 2'!$C$13:K$13),0)))</f>
        <v/>
      </c>
      <c r="M26" s="107" t="str">
        <f>IF($D26="","",IF(ISBLANK(VLOOKUP($B26,'Section 2'!$C$16:$N$514,COLUMNS('Section 2'!$C$13:L$13),0)),"",PROPER(VLOOKUP($B26,'Section 2'!$C$16:$N$514,COLUMNS('Section 2'!$C$13:L$13),0))))</f>
        <v/>
      </c>
      <c r="N26" s="107" t="str">
        <f>IF($D26="","",IF(ISBLANK(VLOOKUP($B26,'Section 2'!$C$16:$N$514,COLUMNS('Section 2'!$C$13:M$13),0)),"",IF(VLOOKUP($B26,'Section 2'!$C$16:$N$514,COLUMNS('Section 2'!$C$13:M$13),0)="Other EU","Other EU",IF(VLOOKUP($B26,'Section 2'!$C$16:$N$514,COLUMNS('Section 2'!$C$13:M$13),0)="2nd Party Trans","2nd Party Trans",IF(VLOOKUP($B26,'Section 2'!$C$16:$N$514,COLUMNS('Section 2'!$C$13:M$13),0)="2nd Party Dest","2nd Party Dest",PROPER(VLOOKUP($B26,'Section 2'!$C$16:$N$514,COLUMNS('Section 2'!$C$13:M$13),0)))))))</f>
        <v/>
      </c>
      <c r="O26" s="108" t="str">
        <f>IF($D26="","",IF(ISBLANK(VLOOKUP($B26,'Section 2'!$C$16:$N$514,COLUMNS('Section 2'!$C$13:N$13),0)),"",VLOOKUP($B26,'Section 2'!$C$16:$N$514,COLUMNS('Section 2'!$C$13:N$13),0)))</f>
        <v/>
      </c>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row>
    <row r="27" spans="1:78" s="36" customFormat="1" ht="12.75" customHeight="1" x14ac:dyDescent="0.35">
      <c r="A27" s="36" t="str">
        <f>IF(D27="","",ROWS($A$1:A27))</f>
        <v/>
      </c>
      <c r="B27" s="39">
        <v>26</v>
      </c>
      <c r="C27" s="107" t="str">
        <f t="shared" si="0"/>
        <v/>
      </c>
      <c r="D27" s="107" t="str">
        <f>IFERROR(VLOOKUP($B27,'Section 2'!$C$16:$N$514,COLUMNS('Section 2'!$C$13:C$13),0),"")</f>
        <v/>
      </c>
      <c r="E27" s="108" t="str">
        <f>IF($D27="","",IF(ISBLANK(VLOOKUP($B27,'Section 2'!$C$16:$N$514,COLUMNS('Section 2'!$C$13:D$13),0)),"",VLOOKUP($B27,'Section 2'!$C$16:$N$514,COLUMNS('Section 2'!$C$13:D$13),0)))</f>
        <v/>
      </c>
      <c r="F27" s="107" t="str">
        <f>IF($D27="","",IF(ISBLANK(VLOOKUP($B27,'Section 2'!$C$16:$N$514,COLUMNS('Section 2'!$C$13:E$13),0)),"",VLOOKUP($B27,'Section 2'!$C$16:$N$514,COLUMNS('Section 2'!$C$13:E$13),0)))</f>
        <v/>
      </c>
      <c r="G27" s="107" t="str">
        <f>IF($D27="","",IF(ISBLANK(VLOOKUP($B27,'Section 2'!$C$16:$N$514,COLUMNS('Section 2'!$C$13:F$13),0)),"",VLOOKUP($B27,'Section 2'!$C$16:$N$514,COLUMNS('Section 2'!$C$13:F$13),0)))</f>
        <v/>
      </c>
      <c r="H27" s="107" t="str">
        <f>IF($D27="","",IF(ISBLANK(VLOOKUP($B27,'Section 2'!$C$16:$N$514,COLUMNS('Section 2'!$C$13:G$13),0)),"",VLOOKUP($B27,'Section 2'!$C$16:$N$514,COLUMNS('Section 2'!$C$13:G$13),0)))</f>
        <v/>
      </c>
      <c r="I27" s="107" t="str">
        <f>IF($D27="","",IF(ISBLANK(VLOOKUP($B27,'Section 2'!$C$16:$N$514,COLUMNS('Section 2'!$C$13:H$13),0)),"",IF(VLOOKUP($B27,'Section 2'!$C$16:$N$514,COLUMNS('Section 2'!$C$13:H$13),0)="Other EU","Other EU",PROPER(VLOOKUP($B27,'Section 2'!$C$16:$N$514,COLUMNS('Section 2'!$C$13:H$13),0)))))</f>
        <v/>
      </c>
      <c r="J27" s="107" t="str">
        <f>IF($D27="","",IF(ISBLANK(VLOOKUP($B27,'Section 2'!$C$16:$N$514,COLUMNS('Section 2'!$C$13:I$13),0)),"",IF(VLOOKUP($B27,'Section 2'!$C$16:$N$514,COLUMNS('Section 2'!$C$13:I$13),0)="Other EU","Other EU",VLOOKUP($B27,'Section 2'!$C$16:$N$514,COLUMNS('Section 2'!$C$13:I$13),0))))</f>
        <v/>
      </c>
      <c r="K27" s="107" t="str">
        <f>IF($D27="","",IF(ISBLANK(VLOOKUP($B27,'Section 2'!$C$16:$N$514,COLUMNS('Section 2'!$C$13:J$13),0)),"",IF(VLOOKUP($B27,'Section 2'!$C$16:$N$514,COLUMNS('Section 2'!$C$13:J$13),0)="Pther EU","Other EU",PROPER(VLOOKUP($B27,'Section 2'!$C$16:$N$514,COLUMNS('Section 2'!$C$13:J$13),0)))))</f>
        <v/>
      </c>
      <c r="L27" s="107" t="str">
        <f>IF($D27="","",IF(ISBLANK(VLOOKUP($B27,'Section 2'!$C$16:$N$514,COLUMNS('Section 2'!$C$13:K$13),0)),"",VLOOKUP($B27,'Section 2'!$C$16:$N$514,COLUMNS('Section 2'!$C$13:K$13),0)))</f>
        <v/>
      </c>
      <c r="M27" s="107" t="str">
        <f>IF($D27="","",IF(ISBLANK(VLOOKUP($B27,'Section 2'!$C$16:$N$514,COLUMNS('Section 2'!$C$13:L$13),0)),"",PROPER(VLOOKUP($B27,'Section 2'!$C$16:$N$514,COLUMNS('Section 2'!$C$13:L$13),0))))</f>
        <v/>
      </c>
      <c r="N27" s="107" t="str">
        <f>IF($D27="","",IF(ISBLANK(VLOOKUP($B27,'Section 2'!$C$16:$N$514,COLUMNS('Section 2'!$C$13:M$13),0)),"",IF(VLOOKUP($B27,'Section 2'!$C$16:$N$514,COLUMNS('Section 2'!$C$13:M$13),0)="Other EU","Other EU",IF(VLOOKUP($B27,'Section 2'!$C$16:$N$514,COLUMNS('Section 2'!$C$13:M$13),0)="2nd Party Trans","2nd Party Trans",IF(VLOOKUP($B27,'Section 2'!$C$16:$N$514,COLUMNS('Section 2'!$C$13:M$13),0)="2nd Party Dest","2nd Party Dest",PROPER(VLOOKUP($B27,'Section 2'!$C$16:$N$514,COLUMNS('Section 2'!$C$13:M$13),0)))))))</f>
        <v/>
      </c>
      <c r="O27" s="108" t="str">
        <f>IF($D27="","",IF(ISBLANK(VLOOKUP($B27,'Section 2'!$C$16:$N$514,COLUMNS('Section 2'!$C$13:N$13),0)),"",VLOOKUP($B27,'Section 2'!$C$16:$N$514,COLUMNS('Section 2'!$C$13:N$13),0)))</f>
        <v/>
      </c>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row>
    <row r="28" spans="1:78" s="36" customFormat="1" ht="12.75" customHeight="1" x14ac:dyDescent="0.35">
      <c r="A28" s="36" t="str">
        <f>IF(D28="","",ROWS($A$1:A28))</f>
        <v/>
      </c>
      <c r="B28" s="39">
        <v>27</v>
      </c>
      <c r="C28" s="107" t="str">
        <f t="shared" si="0"/>
        <v/>
      </c>
      <c r="D28" s="107" t="str">
        <f>IFERROR(VLOOKUP($B28,'Section 2'!$C$16:$N$514,COLUMNS('Section 2'!$C$13:C$13),0),"")</f>
        <v/>
      </c>
      <c r="E28" s="108" t="str">
        <f>IF($D28="","",IF(ISBLANK(VLOOKUP($B28,'Section 2'!$C$16:$N$514,COLUMNS('Section 2'!$C$13:D$13),0)),"",VLOOKUP($B28,'Section 2'!$C$16:$N$514,COLUMNS('Section 2'!$C$13:D$13),0)))</f>
        <v/>
      </c>
      <c r="F28" s="107" t="str">
        <f>IF($D28="","",IF(ISBLANK(VLOOKUP($B28,'Section 2'!$C$16:$N$514,COLUMNS('Section 2'!$C$13:E$13),0)),"",VLOOKUP($B28,'Section 2'!$C$16:$N$514,COLUMNS('Section 2'!$C$13:E$13),0)))</f>
        <v/>
      </c>
      <c r="G28" s="107" t="str">
        <f>IF($D28="","",IF(ISBLANK(VLOOKUP($B28,'Section 2'!$C$16:$N$514,COLUMNS('Section 2'!$C$13:F$13),0)),"",VLOOKUP($B28,'Section 2'!$C$16:$N$514,COLUMNS('Section 2'!$C$13:F$13),0)))</f>
        <v/>
      </c>
      <c r="H28" s="107" t="str">
        <f>IF($D28="","",IF(ISBLANK(VLOOKUP($B28,'Section 2'!$C$16:$N$514,COLUMNS('Section 2'!$C$13:G$13),0)),"",VLOOKUP($B28,'Section 2'!$C$16:$N$514,COLUMNS('Section 2'!$C$13:G$13),0)))</f>
        <v/>
      </c>
      <c r="I28" s="107" t="str">
        <f>IF($D28="","",IF(ISBLANK(VLOOKUP($B28,'Section 2'!$C$16:$N$514,COLUMNS('Section 2'!$C$13:H$13),0)),"",IF(VLOOKUP($B28,'Section 2'!$C$16:$N$514,COLUMNS('Section 2'!$C$13:H$13),0)="Other EU","Other EU",PROPER(VLOOKUP($B28,'Section 2'!$C$16:$N$514,COLUMNS('Section 2'!$C$13:H$13),0)))))</f>
        <v/>
      </c>
      <c r="J28" s="107" t="str">
        <f>IF($D28="","",IF(ISBLANK(VLOOKUP($B28,'Section 2'!$C$16:$N$514,COLUMNS('Section 2'!$C$13:I$13),0)),"",IF(VLOOKUP($B28,'Section 2'!$C$16:$N$514,COLUMNS('Section 2'!$C$13:I$13),0)="Other EU","Other EU",VLOOKUP($B28,'Section 2'!$C$16:$N$514,COLUMNS('Section 2'!$C$13:I$13),0))))</f>
        <v/>
      </c>
      <c r="K28" s="107" t="str">
        <f>IF($D28="","",IF(ISBLANK(VLOOKUP($B28,'Section 2'!$C$16:$N$514,COLUMNS('Section 2'!$C$13:J$13),0)),"",IF(VLOOKUP($B28,'Section 2'!$C$16:$N$514,COLUMNS('Section 2'!$C$13:J$13),0)="Pther EU","Other EU",PROPER(VLOOKUP($B28,'Section 2'!$C$16:$N$514,COLUMNS('Section 2'!$C$13:J$13),0)))))</f>
        <v/>
      </c>
      <c r="L28" s="107" t="str">
        <f>IF($D28="","",IF(ISBLANK(VLOOKUP($B28,'Section 2'!$C$16:$N$514,COLUMNS('Section 2'!$C$13:K$13),0)),"",VLOOKUP($B28,'Section 2'!$C$16:$N$514,COLUMNS('Section 2'!$C$13:K$13),0)))</f>
        <v/>
      </c>
      <c r="M28" s="107" t="str">
        <f>IF($D28="","",IF(ISBLANK(VLOOKUP($B28,'Section 2'!$C$16:$N$514,COLUMNS('Section 2'!$C$13:L$13),0)),"",PROPER(VLOOKUP($B28,'Section 2'!$C$16:$N$514,COLUMNS('Section 2'!$C$13:L$13),0))))</f>
        <v/>
      </c>
      <c r="N28" s="107" t="str">
        <f>IF($D28="","",IF(ISBLANK(VLOOKUP($B28,'Section 2'!$C$16:$N$514,COLUMNS('Section 2'!$C$13:M$13),0)),"",IF(VLOOKUP($B28,'Section 2'!$C$16:$N$514,COLUMNS('Section 2'!$C$13:M$13),0)="Other EU","Other EU",IF(VLOOKUP($B28,'Section 2'!$C$16:$N$514,COLUMNS('Section 2'!$C$13:M$13),0)="2nd Party Trans","2nd Party Trans",IF(VLOOKUP($B28,'Section 2'!$C$16:$N$514,COLUMNS('Section 2'!$C$13:M$13),0)="2nd Party Dest","2nd Party Dest",PROPER(VLOOKUP($B28,'Section 2'!$C$16:$N$514,COLUMNS('Section 2'!$C$13:M$13),0)))))))</f>
        <v/>
      </c>
      <c r="O28" s="108" t="str">
        <f>IF($D28="","",IF(ISBLANK(VLOOKUP($B28,'Section 2'!$C$16:$N$514,COLUMNS('Section 2'!$C$13:N$13),0)),"",VLOOKUP($B28,'Section 2'!$C$16:$N$514,COLUMNS('Section 2'!$C$13:N$13),0)))</f>
        <v/>
      </c>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row>
    <row r="29" spans="1:78" s="36" customFormat="1" ht="12.75" customHeight="1" x14ac:dyDescent="0.35">
      <c r="A29" s="36" t="str">
        <f>IF(D29="","",ROWS($A$1:A29))</f>
        <v/>
      </c>
      <c r="B29" s="39">
        <v>28</v>
      </c>
      <c r="C29" s="107" t="str">
        <f t="shared" si="0"/>
        <v/>
      </c>
      <c r="D29" s="107" t="str">
        <f>IFERROR(VLOOKUP($B29,'Section 2'!$C$16:$N$514,COLUMNS('Section 2'!$C$13:C$13),0),"")</f>
        <v/>
      </c>
      <c r="E29" s="108" t="str">
        <f>IF($D29="","",IF(ISBLANK(VLOOKUP($B29,'Section 2'!$C$16:$N$514,COLUMNS('Section 2'!$C$13:D$13),0)),"",VLOOKUP($B29,'Section 2'!$C$16:$N$514,COLUMNS('Section 2'!$C$13:D$13),0)))</f>
        <v/>
      </c>
      <c r="F29" s="107" t="str">
        <f>IF($D29="","",IF(ISBLANK(VLOOKUP($B29,'Section 2'!$C$16:$N$514,COLUMNS('Section 2'!$C$13:E$13),0)),"",VLOOKUP($B29,'Section 2'!$C$16:$N$514,COLUMNS('Section 2'!$C$13:E$13),0)))</f>
        <v/>
      </c>
      <c r="G29" s="107" t="str">
        <f>IF($D29="","",IF(ISBLANK(VLOOKUP($B29,'Section 2'!$C$16:$N$514,COLUMNS('Section 2'!$C$13:F$13),0)),"",VLOOKUP($B29,'Section 2'!$C$16:$N$514,COLUMNS('Section 2'!$C$13:F$13),0)))</f>
        <v/>
      </c>
      <c r="H29" s="107" t="str">
        <f>IF($D29="","",IF(ISBLANK(VLOOKUP($B29,'Section 2'!$C$16:$N$514,COLUMNS('Section 2'!$C$13:G$13),0)),"",VLOOKUP($B29,'Section 2'!$C$16:$N$514,COLUMNS('Section 2'!$C$13:G$13),0)))</f>
        <v/>
      </c>
      <c r="I29" s="107" t="str">
        <f>IF($D29="","",IF(ISBLANK(VLOOKUP($B29,'Section 2'!$C$16:$N$514,COLUMNS('Section 2'!$C$13:H$13),0)),"",IF(VLOOKUP($B29,'Section 2'!$C$16:$N$514,COLUMNS('Section 2'!$C$13:H$13),0)="Other EU","Other EU",PROPER(VLOOKUP($B29,'Section 2'!$C$16:$N$514,COLUMNS('Section 2'!$C$13:H$13),0)))))</f>
        <v/>
      </c>
      <c r="J29" s="107" t="str">
        <f>IF($D29="","",IF(ISBLANK(VLOOKUP($B29,'Section 2'!$C$16:$N$514,COLUMNS('Section 2'!$C$13:I$13),0)),"",IF(VLOOKUP($B29,'Section 2'!$C$16:$N$514,COLUMNS('Section 2'!$C$13:I$13),0)="Other EU","Other EU",VLOOKUP($B29,'Section 2'!$C$16:$N$514,COLUMNS('Section 2'!$C$13:I$13),0))))</f>
        <v/>
      </c>
      <c r="K29" s="107" t="str">
        <f>IF($D29="","",IF(ISBLANK(VLOOKUP($B29,'Section 2'!$C$16:$N$514,COLUMNS('Section 2'!$C$13:J$13),0)),"",IF(VLOOKUP($B29,'Section 2'!$C$16:$N$514,COLUMNS('Section 2'!$C$13:J$13),0)="Pther EU","Other EU",PROPER(VLOOKUP($B29,'Section 2'!$C$16:$N$514,COLUMNS('Section 2'!$C$13:J$13),0)))))</f>
        <v/>
      </c>
      <c r="L29" s="107" t="str">
        <f>IF($D29="","",IF(ISBLANK(VLOOKUP($B29,'Section 2'!$C$16:$N$514,COLUMNS('Section 2'!$C$13:K$13),0)),"",VLOOKUP($B29,'Section 2'!$C$16:$N$514,COLUMNS('Section 2'!$C$13:K$13),0)))</f>
        <v/>
      </c>
      <c r="M29" s="107" t="str">
        <f>IF($D29="","",IF(ISBLANK(VLOOKUP($B29,'Section 2'!$C$16:$N$514,COLUMNS('Section 2'!$C$13:L$13),0)),"",PROPER(VLOOKUP($B29,'Section 2'!$C$16:$N$514,COLUMNS('Section 2'!$C$13:L$13),0))))</f>
        <v/>
      </c>
      <c r="N29" s="107" t="str">
        <f>IF($D29="","",IF(ISBLANK(VLOOKUP($B29,'Section 2'!$C$16:$N$514,COLUMNS('Section 2'!$C$13:M$13),0)),"",IF(VLOOKUP($B29,'Section 2'!$C$16:$N$514,COLUMNS('Section 2'!$C$13:M$13),0)="Other EU","Other EU",IF(VLOOKUP($B29,'Section 2'!$C$16:$N$514,COLUMNS('Section 2'!$C$13:M$13),0)="2nd Party Trans","2nd Party Trans",IF(VLOOKUP($B29,'Section 2'!$C$16:$N$514,COLUMNS('Section 2'!$C$13:M$13),0)="2nd Party Dest","2nd Party Dest",PROPER(VLOOKUP($B29,'Section 2'!$C$16:$N$514,COLUMNS('Section 2'!$C$13:M$13),0)))))))</f>
        <v/>
      </c>
      <c r="O29" s="108" t="str">
        <f>IF($D29="","",IF(ISBLANK(VLOOKUP($B29,'Section 2'!$C$16:$N$514,COLUMNS('Section 2'!$C$13:N$13),0)),"",VLOOKUP($B29,'Section 2'!$C$16:$N$514,COLUMNS('Section 2'!$C$13:N$13),0)))</f>
        <v/>
      </c>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row>
    <row r="30" spans="1:78" s="36" customFormat="1" ht="12.75" customHeight="1" x14ac:dyDescent="0.35">
      <c r="A30" s="36" t="str">
        <f>IF(D30="","",ROWS($A$1:A30))</f>
        <v/>
      </c>
      <c r="B30" s="39">
        <v>29</v>
      </c>
      <c r="C30" s="107" t="str">
        <f t="shared" si="0"/>
        <v/>
      </c>
      <c r="D30" s="107" t="str">
        <f>IFERROR(VLOOKUP($B30,'Section 2'!$C$16:$N$514,COLUMNS('Section 2'!$C$13:C$13),0),"")</f>
        <v/>
      </c>
      <c r="E30" s="108" t="str">
        <f>IF($D30="","",IF(ISBLANK(VLOOKUP($B30,'Section 2'!$C$16:$N$514,COLUMNS('Section 2'!$C$13:D$13),0)),"",VLOOKUP($B30,'Section 2'!$C$16:$N$514,COLUMNS('Section 2'!$C$13:D$13),0)))</f>
        <v/>
      </c>
      <c r="F30" s="107" t="str">
        <f>IF($D30="","",IF(ISBLANK(VLOOKUP($B30,'Section 2'!$C$16:$N$514,COLUMNS('Section 2'!$C$13:E$13),0)),"",VLOOKUP($B30,'Section 2'!$C$16:$N$514,COLUMNS('Section 2'!$C$13:E$13),0)))</f>
        <v/>
      </c>
      <c r="G30" s="107" t="str">
        <f>IF($D30="","",IF(ISBLANK(VLOOKUP($B30,'Section 2'!$C$16:$N$514,COLUMNS('Section 2'!$C$13:F$13),0)),"",VLOOKUP($B30,'Section 2'!$C$16:$N$514,COLUMNS('Section 2'!$C$13:F$13),0)))</f>
        <v/>
      </c>
      <c r="H30" s="107" t="str">
        <f>IF($D30="","",IF(ISBLANK(VLOOKUP($B30,'Section 2'!$C$16:$N$514,COLUMNS('Section 2'!$C$13:G$13),0)),"",VLOOKUP($B30,'Section 2'!$C$16:$N$514,COLUMNS('Section 2'!$C$13:G$13),0)))</f>
        <v/>
      </c>
      <c r="I30" s="107" t="str">
        <f>IF($D30="","",IF(ISBLANK(VLOOKUP($B30,'Section 2'!$C$16:$N$514,COLUMNS('Section 2'!$C$13:H$13),0)),"",IF(VLOOKUP($B30,'Section 2'!$C$16:$N$514,COLUMNS('Section 2'!$C$13:H$13),0)="Other EU","Other EU",PROPER(VLOOKUP($B30,'Section 2'!$C$16:$N$514,COLUMNS('Section 2'!$C$13:H$13),0)))))</f>
        <v/>
      </c>
      <c r="J30" s="107" t="str">
        <f>IF($D30="","",IF(ISBLANK(VLOOKUP($B30,'Section 2'!$C$16:$N$514,COLUMNS('Section 2'!$C$13:I$13),0)),"",IF(VLOOKUP($B30,'Section 2'!$C$16:$N$514,COLUMNS('Section 2'!$C$13:I$13),0)="Other EU","Other EU",VLOOKUP($B30,'Section 2'!$C$16:$N$514,COLUMNS('Section 2'!$C$13:I$13),0))))</f>
        <v/>
      </c>
      <c r="K30" s="107" t="str">
        <f>IF($D30="","",IF(ISBLANK(VLOOKUP($B30,'Section 2'!$C$16:$N$514,COLUMNS('Section 2'!$C$13:J$13),0)),"",IF(VLOOKUP($B30,'Section 2'!$C$16:$N$514,COLUMNS('Section 2'!$C$13:J$13),0)="Pther EU","Other EU",PROPER(VLOOKUP($B30,'Section 2'!$C$16:$N$514,COLUMNS('Section 2'!$C$13:J$13),0)))))</f>
        <v/>
      </c>
      <c r="L30" s="107" t="str">
        <f>IF($D30="","",IF(ISBLANK(VLOOKUP($B30,'Section 2'!$C$16:$N$514,COLUMNS('Section 2'!$C$13:K$13),0)),"",VLOOKUP($B30,'Section 2'!$C$16:$N$514,COLUMNS('Section 2'!$C$13:K$13),0)))</f>
        <v/>
      </c>
      <c r="M30" s="107" t="str">
        <f>IF($D30="","",IF(ISBLANK(VLOOKUP($B30,'Section 2'!$C$16:$N$514,COLUMNS('Section 2'!$C$13:L$13),0)),"",PROPER(VLOOKUP($B30,'Section 2'!$C$16:$N$514,COLUMNS('Section 2'!$C$13:L$13),0))))</f>
        <v/>
      </c>
      <c r="N30" s="107" t="str">
        <f>IF($D30="","",IF(ISBLANK(VLOOKUP($B30,'Section 2'!$C$16:$N$514,COLUMNS('Section 2'!$C$13:M$13),0)),"",IF(VLOOKUP($B30,'Section 2'!$C$16:$N$514,COLUMNS('Section 2'!$C$13:M$13),0)="Other EU","Other EU",IF(VLOOKUP($B30,'Section 2'!$C$16:$N$514,COLUMNS('Section 2'!$C$13:M$13),0)="2nd Party Trans","2nd Party Trans",IF(VLOOKUP($B30,'Section 2'!$C$16:$N$514,COLUMNS('Section 2'!$C$13:M$13),0)="2nd Party Dest","2nd Party Dest",PROPER(VLOOKUP($B30,'Section 2'!$C$16:$N$514,COLUMNS('Section 2'!$C$13:M$13),0)))))))</f>
        <v/>
      </c>
      <c r="O30" s="108" t="str">
        <f>IF($D30="","",IF(ISBLANK(VLOOKUP($B30,'Section 2'!$C$16:$N$514,COLUMNS('Section 2'!$C$13:N$13),0)),"",VLOOKUP($B30,'Section 2'!$C$16:$N$514,COLUMNS('Section 2'!$C$13:N$13),0)))</f>
        <v/>
      </c>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row>
    <row r="31" spans="1:78" s="36" customFormat="1" ht="12.75" customHeight="1" x14ac:dyDescent="0.35">
      <c r="A31" s="36" t="str">
        <f>IF(D31="","",ROWS($A$1:A31))</f>
        <v/>
      </c>
      <c r="B31" s="39">
        <v>30</v>
      </c>
      <c r="C31" s="107" t="str">
        <f t="shared" si="0"/>
        <v/>
      </c>
      <c r="D31" s="107" t="str">
        <f>IFERROR(VLOOKUP($B31,'Section 2'!$C$16:$N$514,COLUMNS('Section 2'!$C$13:C$13),0),"")</f>
        <v/>
      </c>
      <c r="E31" s="108" t="str">
        <f>IF($D31="","",IF(ISBLANK(VLOOKUP($B31,'Section 2'!$C$16:$N$514,COLUMNS('Section 2'!$C$13:D$13),0)),"",VLOOKUP($B31,'Section 2'!$C$16:$N$514,COLUMNS('Section 2'!$C$13:D$13),0)))</f>
        <v/>
      </c>
      <c r="F31" s="107" t="str">
        <f>IF($D31="","",IF(ISBLANK(VLOOKUP($B31,'Section 2'!$C$16:$N$514,COLUMNS('Section 2'!$C$13:E$13),0)),"",VLOOKUP($B31,'Section 2'!$C$16:$N$514,COLUMNS('Section 2'!$C$13:E$13),0)))</f>
        <v/>
      </c>
      <c r="G31" s="107" t="str">
        <f>IF($D31="","",IF(ISBLANK(VLOOKUP($B31,'Section 2'!$C$16:$N$514,COLUMNS('Section 2'!$C$13:F$13),0)),"",VLOOKUP($B31,'Section 2'!$C$16:$N$514,COLUMNS('Section 2'!$C$13:F$13),0)))</f>
        <v/>
      </c>
      <c r="H31" s="107" t="str">
        <f>IF($D31="","",IF(ISBLANK(VLOOKUP($B31,'Section 2'!$C$16:$N$514,COLUMNS('Section 2'!$C$13:G$13),0)),"",VLOOKUP($B31,'Section 2'!$C$16:$N$514,COLUMNS('Section 2'!$C$13:G$13),0)))</f>
        <v/>
      </c>
      <c r="I31" s="107" t="str">
        <f>IF($D31="","",IF(ISBLANK(VLOOKUP($B31,'Section 2'!$C$16:$N$514,COLUMNS('Section 2'!$C$13:H$13),0)),"",IF(VLOOKUP($B31,'Section 2'!$C$16:$N$514,COLUMNS('Section 2'!$C$13:H$13),0)="Other EU","Other EU",PROPER(VLOOKUP($B31,'Section 2'!$C$16:$N$514,COLUMNS('Section 2'!$C$13:H$13),0)))))</f>
        <v/>
      </c>
      <c r="J31" s="107" t="str">
        <f>IF($D31="","",IF(ISBLANK(VLOOKUP($B31,'Section 2'!$C$16:$N$514,COLUMNS('Section 2'!$C$13:I$13),0)),"",IF(VLOOKUP($B31,'Section 2'!$C$16:$N$514,COLUMNS('Section 2'!$C$13:I$13),0)="Other EU","Other EU",VLOOKUP($B31,'Section 2'!$C$16:$N$514,COLUMNS('Section 2'!$C$13:I$13),0))))</f>
        <v/>
      </c>
      <c r="K31" s="107" t="str">
        <f>IF($D31="","",IF(ISBLANK(VLOOKUP($B31,'Section 2'!$C$16:$N$514,COLUMNS('Section 2'!$C$13:J$13),0)),"",IF(VLOOKUP($B31,'Section 2'!$C$16:$N$514,COLUMNS('Section 2'!$C$13:J$13),0)="Pther EU","Other EU",PROPER(VLOOKUP($B31,'Section 2'!$C$16:$N$514,COLUMNS('Section 2'!$C$13:J$13),0)))))</f>
        <v/>
      </c>
      <c r="L31" s="107" t="str">
        <f>IF($D31="","",IF(ISBLANK(VLOOKUP($B31,'Section 2'!$C$16:$N$514,COLUMNS('Section 2'!$C$13:K$13),0)),"",VLOOKUP($B31,'Section 2'!$C$16:$N$514,COLUMNS('Section 2'!$C$13:K$13),0)))</f>
        <v/>
      </c>
      <c r="M31" s="107" t="str">
        <f>IF($D31="","",IF(ISBLANK(VLOOKUP($B31,'Section 2'!$C$16:$N$514,COLUMNS('Section 2'!$C$13:L$13),0)),"",PROPER(VLOOKUP($B31,'Section 2'!$C$16:$N$514,COLUMNS('Section 2'!$C$13:L$13),0))))</f>
        <v/>
      </c>
      <c r="N31" s="107" t="str">
        <f>IF($D31="","",IF(ISBLANK(VLOOKUP($B31,'Section 2'!$C$16:$N$514,COLUMNS('Section 2'!$C$13:M$13),0)),"",IF(VLOOKUP($B31,'Section 2'!$C$16:$N$514,COLUMNS('Section 2'!$C$13:M$13),0)="Other EU","Other EU",IF(VLOOKUP($B31,'Section 2'!$C$16:$N$514,COLUMNS('Section 2'!$C$13:M$13),0)="2nd Party Trans","2nd Party Trans",IF(VLOOKUP($B31,'Section 2'!$C$16:$N$514,COLUMNS('Section 2'!$C$13:M$13),0)="2nd Party Dest","2nd Party Dest",PROPER(VLOOKUP($B31,'Section 2'!$C$16:$N$514,COLUMNS('Section 2'!$C$13:M$13),0)))))))</f>
        <v/>
      </c>
      <c r="O31" s="108" t="str">
        <f>IF($D31="","",IF(ISBLANK(VLOOKUP($B31,'Section 2'!$C$16:$N$514,COLUMNS('Section 2'!$C$13:N$13),0)),"",VLOOKUP($B31,'Section 2'!$C$16:$N$514,COLUMNS('Section 2'!$C$13:N$13),0)))</f>
        <v/>
      </c>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row>
    <row r="32" spans="1:78" s="36" customFormat="1" ht="12.75" customHeight="1" x14ac:dyDescent="0.35">
      <c r="A32" s="36" t="str">
        <f>IF(D32="","",ROWS($A$1:A32))</f>
        <v/>
      </c>
      <c r="B32" s="39">
        <v>31</v>
      </c>
      <c r="C32" s="107" t="str">
        <f t="shared" si="0"/>
        <v/>
      </c>
      <c r="D32" s="107" t="str">
        <f>IFERROR(VLOOKUP($B32,'Section 2'!$C$16:$N$514,COLUMNS('Section 2'!$C$13:C$13),0),"")</f>
        <v/>
      </c>
      <c r="E32" s="108" t="str">
        <f>IF($D32="","",IF(ISBLANK(VLOOKUP($B32,'Section 2'!$C$16:$N$514,COLUMNS('Section 2'!$C$13:D$13),0)),"",VLOOKUP($B32,'Section 2'!$C$16:$N$514,COLUMNS('Section 2'!$C$13:D$13),0)))</f>
        <v/>
      </c>
      <c r="F32" s="107" t="str">
        <f>IF($D32="","",IF(ISBLANK(VLOOKUP($B32,'Section 2'!$C$16:$N$514,COLUMNS('Section 2'!$C$13:E$13),0)),"",VLOOKUP($B32,'Section 2'!$C$16:$N$514,COLUMNS('Section 2'!$C$13:E$13),0)))</f>
        <v/>
      </c>
      <c r="G32" s="107" t="str">
        <f>IF($D32="","",IF(ISBLANK(VLOOKUP($B32,'Section 2'!$C$16:$N$514,COLUMNS('Section 2'!$C$13:F$13),0)),"",VLOOKUP($B32,'Section 2'!$C$16:$N$514,COLUMNS('Section 2'!$C$13:F$13),0)))</f>
        <v/>
      </c>
      <c r="H32" s="107" t="str">
        <f>IF($D32="","",IF(ISBLANK(VLOOKUP($B32,'Section 2'!$C$16:$N$514,COLUMNS('Section 2'!$C$13:G$13),0)),"",VLOOKUP($B32,'Section 2'!$C$16:$N$514,COLUMNS('Section 2'!$C$13:G$13),0)))</f>
        <v/>
      </c>
      <c r="I32" s="107" t="str">
        <f>IF($D32="","",IF(ISBLANK(VLOOKUP($B32,'Section 2'!$C$16:$N$514,COLUMNS('Section 2'!$C$13:H$13),0)),"",IF(VLOOKUP($B32,'Section 2'!$C$16:$N$514,COLUMNS('Section 2'!$C$13:H$13),0)="Other EU","Other EU",PROPER(VLOOKUP($B32,'Section 2'!$C$16:$N$514,COLUMNS('Section 2'!$C$13:H$13),0)))))</f>
        <v/>
      </c>
      <c r="J32" s="107" t="str">
        <f>IF($D32="","",IF(ISBLANK(VLOOKUP($B32,'Section 2'!$C$16:$N$514,COLUMNS('Section 2'!$C$13:I$13),0)),"",IF(VLOOKUP($B32,'Section 2'!$C$16:$N$514,COLUMNS('Section 2'!$C$13:I$13),0)="Other EU","Other EU",VLOOKUP($B32,'Section 2'!$C$16:$N$514,COLUMNS('Section 2'!$C$13:I$13),0))))</f>
        <v/>
      </c>
      <c r="K32" s="107" t="str">
        <f>IF($D32="","",IF(ISBLANK(VLOOKUP($B32,'Section 2'!$C$16:$N$514,COLUMNS('Section 2'!$C$13:J$13),0)),"",IF(VLOOKUP($B32,'Section 2'!$C$16:$N$514,COLUMNS('Section 2'!$C$13:J$13),0)="Pther EU","Other EU",PROPER(VLOOKUP($B32,'Section 2'!$C$16:$N$514,COLUMNS('Section 2'!$C$13:J$13),0)))))</f>
        <v/>
      </c>
      <c r="L32" s="107" t="str">
        <f>IF($D32="","",IF(ISBLANK(VLOOKUP($B32,'Section 2'!$C$16:$N$514,COLUMNS('Section 2'!$C$13:K$13),0)),"",VLOOKUP($B32,'Section 2'!$C$16:$N$514,COLUMNS('Section 2'!$C$13:K$13),0)))</f>
        <v/>
      </c>
      <c r="M32" s="107" t="str">
        <f>IF($D32="","",IF(ISBLANK(VLOOKUP($B32,'Section 2'!$C$16:$N$514,COLUMNS('Section 2'!$C$13:L$13),0)),"",PROPER(VLOOKUP($B32,'Section 2'!$C$16:$N$514,COLUMNS('Section 2'!$C$13:L$13),0))))</f>
        <v/>
      </c>
      <c r="N32" s="107" t="str">
        <f>IF($D32="","",IF(ISBLANK(VLOOKUP($B32,'Section 2'!$C$16:$N$514,COLUMNS('Section 2'!$C$13:M$13),0)),"",IF(VLOOKUP($B32,'Section 2'!$C$16:$N$514,COLUMNS('Section 2'!$C$13:M$13),0)="Other EU","Other EU",IF(VLOOKUP($B32,'Section 2'!$C$16:$N$514,COLUMNS('Section 2'!$C$13:M$13),0)="2nd Party Trans","2nd Party Trans",IF(VLOOKUP($B32,'Section 2'!$C$16:$N$514,COLUMNS('Section 2'!$C$13:M$13),0)="2nd Party Dest","2nd Party Dest",PROPER(VLOOKUP($B32,'Section 2'!$C$16:$N$514,COLUMNS('Section 2'!$C$13:M$13),0)))))))</f>
        <v/>
      </c>
      <c r="O32" s="108" t="str">
        <f>IF($D32="","",IF(ISBLANK(VLOOKUP($B32,'Section 2'!$C$16:$N$514,COLUMNS('Section 2'!$C$13:N$13),0)),"",VLOOKUP($B32,'Section 2'!$C$16:$N$514,COLUMNS('Section 2'!$C$13:N$13),0)))</f>
        <v/>
      </c>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row>
    <row r="33" spans="1:78" s="36" customFormat="1" ht="12.75" customHeight="1" x14ac:dyDescent="0.35">
      <c r="A33" s="36" t="str">
        <f>IF(D33="","",ROWS($A$1:A33))</f>
        <v/>
      </c>
      <c r="B33" s="39">
        <v>32</v>
      </c>
      <c r="C33" s="107" t="str">
        <f t="shared" si="0"/>
        <v/>
      </c>
      <c r="D33" s="107" t="str">
        <f>IFERROR(VLOOKUP($B33,'Section 2'!$C$16:$N$514,COLUMNS('Section 2'!$C$13:C$13),0),"")</f>
        <v/>
      </c>
      <c r="E33" s="108" t="str">
        <f>IF($D33="","",IF(ISBLANK(VLOOKUP($B33,'Section 2'!$C$16:$N$514,COLUMNS('Section 2'!$C$13:D$13),0)),"",VLOOKUP($B33,'Section 2'!$C$16:$N$514,COLUMNS('Section 2'!$C$13:D$13),0)))</f>
        <v/>
      </c>
      <c r="F33" s="107" t="str">
        <f>IF($D33="","",IF(ISBLANK(VLOOKUP($B33,'Section 2'!$C$16:$N$514,COLUMNS('Section 2'!$C$13:E$13),0)),"",VLOOKUP($B33,'Section 2'!$C$16:$N$514,COLUMNS('Section 2'!$C$13:E$13),0)))</f>
        <v/>
      </c>
      <c r="G33" s="107" t="str">
        <f>IF($D33="","",IF(ISBLANK(VLOOKUP($B33,'Section 2'!$C$16:$N$514,COLUMNS('Section 2'!$C$13:F$13),0)),"",VLOOKUP($B33,'Section 2'!$C$16:$N$514,COLUMNS('Section 2'!$C$13:F$13),0)))</f>
        <v/>
      </c>
      <c r="H33" s="107" t="str">
        <f>IF($D33="","",IF(ISBLANK(VLOOKUP($B33,'Section 2'!$C$16:$N$514,COLUMNS('Section 2'!$C$13:G$13),0)),"",VLOOKUP($B33,'Section 2'!$C$16:$N$514,COLUMNS('Section 2'!$C$13:G$13),0)))</f>
        <v/>
      </c>
      <c r="I33" s="107" t="str">
        <f>IF($D33="","",IF(ISBLANK(VLOOKUP($B33,'Section 2'!$C$16:$N$514,COLUMNS('Section 2'!$C$13:H$13),0)),"",IF(VLOOKUP($B33,'Section 2'!$C$16:$N$514,COLUMNS('Section 2'!$C$13:H$13),0)="Other EU","Other EU",PROPER(VLOOKUP($B33,'Section 2'!$C$16:$N$514,COLUMNS('Section 2'!$C$13:H$13),0)))))</f>
        <v/>
      </c>
      <c r="J33" s="107" t="str">
        <f>IF($D33="","",IF(ISBLANK(VLOOKUP($B33,'Section 2'!$C$16:$N$514,COLUMNS('Section 2'!$C$13:I$13),0)),"",IF(VLOOKUP($B33,'Section 2'!$C$16:$N$514,COLUMNS('Section 2'!$C$13:I$13),0)="Other EU","Other EU",VLOOKUP($B33,'Section 2'!$C$16:$N$514,COLUMNS('Section 2'!$C$13:I$13),0))))</f>
        <v/>
      </c>
      <c r="K33" s="107" t="str">
        <f>IF($D33="","",IF(ISBLANK(VLOOKUP($B33,'Section 2'!$C$16:$N$514,COLUMNS('Section 2'!$C$13:J$13),0)),"",IF(VLOOKUP($B33,'Section 2'!$C$16:$N$514,COLUMNS('Section 2'!$C$13:J$13),0)="Pther EU","Other EU",PROPER(VLOOKUP($B33,'Section 2'!$C$16:$N$514,COLUMNS('Section 2'!$C$13:J$13),0)))))</f>
        <v/>
      </c>
      <c r="L33" s="107" t="str">
        <f>IF($D33="","",IF(ISBLANK(VLOOKUP($B33,'Section 2'!$C$16:$N$514,COLUMNS('Section 2'!$C$13:K$13),0)),"",VLOOKUP($B33,'Section 2'!$C$16:$N$514,COLUMNS('Section 2'!$C$13:K$13),0)))</f>
        <v/>
      </c>
      <c r="M33" s="107" t="str">
        <f>IF($D33="","",IF(ISBLANK(VLOOKUP($B33,'Section 2'!$C$16:$N$514,COLUMNS('Section 2'!$C$13:L$13),0)),"",PROPER(VLOOKUP($B33,'Section 2'!$C$16:$N$514,COLUMNS('Section 2'!$C$13:L$13),0))))</f>
        <v/>
      </c>
      <c r="N33" s="107" t="str">
        <f>IF($D33="","",IF(ISBLANK(VLOOKUP($B33,'Section 2'!$C$16:$N$514,COLUMNS('Section 2'!$C$13:M$13),0)),"",IF(VLOOKUP($B33,'Section 2'!$C$16:$N$514,COLUMNS('Section 2'!$C$13:M$13),0)="Other EU","Other EU",IF(VLOOKUP($B33,'Section 2'!$C$16:$N$514,COLUMNS('Section 2'!$C$13:M$13),0)="2nd Party Trans","2nd Party Trans",IF(VLOOKUP($B33,'Section 2'!$C$16:$N$514,COLUMNS('Section 2'!$C$13:M$13),0)="2nd Party Dest","2nd Party Dest",PROPER(VLOOKUP($B33,'Section 2'!$C$16:$N$514,COLUMNS('Section 2'!$C$13:M$13),0)))))))</f>
        <v/>
      </c>
      <c r="O33" s="108" t="str">
        <f>IF($D33="","",IF(ISBLANK(VLOOKUP($B33,'Section 2'!$C$16:$N$514,COLUMNS('Section 2'!$C$13:N$13),0)),"",VLOOKUP($B33,'Section 2'!$C$16:$N$514,COLUMNS('Section 2'!$C$13:N$13),0)))</f>
        <v/>
      </c>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row>
    <row r="34" spans="1:78" s="36" customFormat="1" ht="12.75" customHeight="1" x14ac:dyDescent="0.35">
      <c r="A34" s="36" t="str">
        <f>IF(D34="","",ROWS($A$1:A34))</f>
        <v/>
      </c>
      <c r="B34" s="39">
        <v>33</v>
      </c>
      <c r="C34" s="107" t="str">
        <f t="shared" si="0"/>
        <v/>
      </c>
      <c r="D34" s="107" t="str">
        <f>IFERROR(VLOOKUP($B34,'Section 2'!$C$16:$N$514,COLUMNS('Section 2'!$C$13:C$13),0),"")</f>
        <v/>
      </c>
      <c r="E34" s="108" t="str">
        <f>IF($D34="","",IF(ISBLANK(VLOOKUP($B34,'Section 2'!$C$16:$N$514,COLUMNS('Section 2'!$C$13:D$13),0)),"",VLOOKUP($B34,'Section 2'!$C$16:$N$514,COLUMNS('Section 2'!$C$13:D$13),0)))</f>
        <v/>
      </c>
      <c r="F34" s="107" t="str">
        <f>IF($D34="","",IF(ISBLANK(VLOOKUP($B34,'Section 2'!$C$16:$N$514,COLUMNS('Section 2'!$C$13:E$13),0)),"",VLOOKUP($B34,'Section 2'!$C$16:$N$514,COLUMNS('Section 2'!$C$13:E$13),0)))</f>
        <v/>
      </c>
      <c r="G34" s="107" t="str">
        <f>IF($D34="","",IF(ISBLANK(VLOOKUP($B34,'Section 2'!$C$16:$N$514,COLUMNS('Section 2'!$C$13:F$13),0)),"",VLOOKUP($B34,'Section 2'!$C$16:$N$514,COLUMNS('Section 2'!$C$13:F$13),0)))</f>
        <v/>
      </c>
      <c r="H34" s="107" t="str">
        <f>IF($D34="","",IF(ISBLANK(VLOOKUP($B34,'Section 2'!$C$16:$N$514,COLUMNS('Section 2'!$C$13:G$13),0)),"",VLOOKUP($B34,'Section 2'!$C$16:$N$514,COLUMNS('Section 2'!$C$13:G$13),0)))</f>
        <v/>
      </c>
      <c r="I34" s="107" t="str">
        <f>IF($D34="","",IF(ISBLANK(VLOOKUP($B34,'Section 2'!$C$16:$N$514,COLUMNS('Section 2'!$C$13:H$13),0)),"",IF(VLOOKUP($B34,'Section 2'!$C$16:$N$514,COLUMNS('Section 2'!$C$13:H$13),0)="Other EU","Other EU",PROPER(VLOOKUP($B34,'Section 2'!$C$16:$N$514,COLUMNS('Section 2'!$C$13:H$13),0)))))</f>
        <v/>
      </c>
      <c r="J34" s="107" t="str">
        <f>IF($D34="","",IF(ISBLANK(VLOOKUP($B34,'Section 2'!$C$16:$N$514,COLUMNS('Section 2'!$C$13:I$13),0)),"",IF(VLOOKUP($B34,'Section 2'!$C$16:$N$514,COLUMNS('Section 2'!$C$13:I$13),0)="Other EU","Other EU",VLOOKUP($B34,'Section 2'!$C$16:$N$514,COLUMNS('Section 2'!$C$13:I$13),0))))</f>
        <v/>
      </c>
      <c r="K34" s="107" t="str">
        <f>IF($D34="","",IF(ISBLANK(VLOOKUP($B34,'Section 2'!$C$16:$N$514,COLUMNS('Section 2'!$C$13:J$13),0)),"",IF(VLOOKUP($B34,'Section 2'!$C$16:$N$514,COLUMNS('Section 2'!$C$13:J$13),0)="Pther EU","Other EU",PROPER(VLOOKUP($B34,'Section 2'!$C$16:$N$514,COLUMNS('Section 2'!$C$13:J$13),0)))))</f>
        <v/>
      </c>
      <c r="L34" s="107" t="str">
        <f>IF($D34="","",IF(ISBLANK(VLOOKUP($B34,'Section 2'!$C$16:$N$514,COLUMNS('Section 2'!$C$13:K$13),0)),"",VLOOKUP($B34,'Section 2'!$C$16:$N$514,COLUMNS('Section 2'!$C$13:K$13),0)))</f>
        <v/>
      </c>
      <c r="M34" s="107" t="str">
        <f>IF($D34="","",IF(ISBLANK(VLOOKUP($B34,'Section 2'!$C$16:$N$514,COLUMNS('Section 2'!$C$13:L$13),0)),"",PROPER(VLOOKUP($B34,'Section 2'!$C$16:$N$514,COLUMNS('Section 2'!$C$13:L$13),0))))</f>
        <v/>
      </c>
      <c r="N34" s="107" t="str">
        <f>IF($D34="","",IF(ISBLANK(VLOOKUP($B34,'Section 2'!$C$16:$N$514,COLUMNS('Section 2'!$C$13:M$13),0)),"",IF(VLOOKUP($B34,'Section 2'!$C$16:$N$514,COLUMNS('Section 2'!$C$13:M$13),0)="Other EU","Other EU",IF(VLOOKUP($B34,'Section 2'!$C$16:$N$514,COLUMNS('Section 2'!$C$13:M$13),0)="2nd Party Trans","2nd Party Trans",IF(VLOOKUP($B34,'Section 2'!$C$16:$N$514,COLUMNS('Section 2'!$C$13:M$13),0)="2nd Party Dest","2nd Party Dest",PROPER(VLOOKUP($B34,'Section 2'!$C$16:$N$514,COLUMNS('Section 2'!$C$13:M$13),0)))))))</f>
        <v/>
      </c>
      <c r="O34" s="108" t="str">
        <f>IF($D34="","",IF(ISBLANK(VLOOKUP($B34,'Section 2'!$C$16:$N$514,COLUMNS('Section 2'!$C$13:N$13),0)),"",VLOOKUP($B34,'Section 2'!$C$16:$N$514,COLUMNS('Section 2'!$C$13:N$13),0)))</f>
        <v/>
      </c>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row>
    <row r="35" spans="1:78" s="36" customFormat="1" ht="12.75" customHeight="1" x14ac:dyDescent="0.35">
      <c r="A35" s="36" t="str">
        <f>IF(D35="","",ROWS($A$1:A35))</f>
        <v/>
      </c>
      <c r="B35" s="39">
        <v>34</v>
      </c>
      <c r="C35" s="107" t="str">
        <f t="shared" si="0"/>
        <v/>
      </c>
      <c r="D35" s="107" t="str">
        <f>IFERROR(VLOOKUP($B35,'Section 2'!$C$16:$N$514,COLUMNS('Section 2'!$C$13:C$13),0),"")</f>
        <v/>
      </c>
      <c r="E35" s="108" t="str">
        <f>IF($D35="","",IF(ISBLANK(VLOOKUP($B35,'Section 2'!$C$16:$N$514,COLUMNS('Section 2'!$C$13:D$13),0)),"",VLOOKUP($B35,'Section 2'!$C$16:$N$514,COLUMNS('Section 2'!$C$13:D$13),0)))</f>
        <v/>
      </c>
      <c r="F35" s="107" t="str">
        <f>IF($D35="","",IF(ISBLANK(VLOOKUP($B35,'Section 2'!$C$16:$N$514,COLUMNS('Section 2'!$C$13:E$13),0)),"",VLOOKUP($B35,'Section 2'!$C$16:$N$514,COLUMNS('Section 2'!$C$13:E$13),0)))</f>
        <v/>
      </c>
      <c r="G35" s="107" t="str">
        <f>IF($D35="","",IF(ISBLANK(VLOOKUP($B35,'Section 2'!$C$16:$N$514,COLUMNS('Section 2'!$C$13:F$13),0)),"",VLOOKUP($B35,'Section 2'!$C$16:$N$514,COLUMNS('Section 2'!$C$13:F$13),0)))</f>
        <v/>
      </c>
      <c r="H35" s="107" t="str">
        <f>IF($D35="","",IF(ISBLANK(VLOOKUP($B35,'Section 2'!$C$16:$N$514,COLUMNS('Section 2'!$C$13:G$13),0)),"",VLOOKUP($B35,'Section 2'!$C$16:$N$514,COLUMNS('Section 2'!$C$13:G$13),0)))</f>
        <v/>
      </c>
      <c r="I35" s="107" t="str">
        <f>IF($D35="","",IF(ISBLANK(VLOOKUP($B35,'Section 2'!$C$16:$N$514,COLUMNS('Section 2'!$C$13:H$13),0)),"",IF(VLOOKUP($B35,'Section 2'!$C$16:$N$514,COLUMNS('Section 2'!$C$13:H$13),0)="Other EU","Other EU",PROPER(VLOOKUP($B35,'Section 2'!$C$16:$N$514,COLUMNS('Section 2'!$C$13:H$13),0)))))</f>
        <v/>
      </c>
      <c r="J35" s="107" t="str">
        <f>IF($D35="","",IF(ISBLANK(VLOOKUP($B35,'Section 2'!$C$16:$N$514,COLUMNS('Section 2'!$C$13:I$13),0)),"",IF(VLOOKUP($B35,'Section 2'!$C$16:$N$514,COLUMNS('Section 2'!$C$13:I$13),0)="Other EU","Other EU",VLOOKUP($B35,'Section 2'!$C$16:$N$514,COLUMNS('Section 2'!$C$13:I$13),0))))</f>
        <v/>
      </c>
      <c r="K35" s="107" t="str">
        <f>IF($D35="","",IF(ISBLANK(VLOOKUP($B35,'Section 2'!$C$16:$N$514,COLUMNS('Section 2'!$C$13:J$13),0)),"",IF(VLOOKUP($B35,'Section 2'!$C$16:$N$514,COLUMNS('Section 2'!$C$13:J$13),0)="Pther EU","Other EU",PROPER(VLOOKUP($B35,'Section 2'!$C$16:$N$514,COLUMNS('Section 2'!$C$13:J$13),0)))))</f>
        <v/>
      </c>
      <c r="L35" s="107" t="str">
        <f>IF($D35="","",IF(ISBLANK(VLOOKUP($B35,'Section 2'!$C$16:$N$514,COLUMNS('Section 2'!$C$13:K$13),0)),"",VLOOKUP($B35,'Section 2'!$C$16:$N$514,COLUMNS('Section 2'!$C$13:K$13),0)))</f>
        <v/>
      </c>
      <c r="M35" s="107" t="str">
        <f>IF($D35="","",IF(ISBLANK(VLOOKUP($B35,'Section 2'!$C$16:$N$514,COLUMNS('Section 2'!$C$13:L$13),0)),"",PROPER(VLOOKUP($B35,'Section 2'!$C$16:$N$514,COLUMNS('Section 2'!$C$13:L$13),0))))</f>
        <v/>
      </c>
      <c r="N35" s="107" t="str">
        <f>IF($D35="","",IF(ISBLANK(VLOOKUP($B35,'Section 2'!$C$16:$N$514,COLUMNS('Section 2'!$C$13:M$13),0)),"",IF(VLOOKUP($B35,'Section 2'!$C$16:$N$514,COLUMNS('Section 2'!$C$13:M$13),0)="Other EU","Other EU",IF(VLOOKUP($B35,'Section 2'!$C$16:$N$514,COLUMNS('Section 2'!$C$13:M$13),0)="2nd Party Trans","2nd Party Trans",IF(VLOOKUP($B35,'Section 2'!$C$16:$N$514,COLUMNS('Section 2'!$C$13:M$13),0)="2nd Party Dest","2nd Party Dest",PROPER(VLOOKUP($B35,'Section 2'!$C$16:$N$514,COLUMNS('Section 2'!$C$13:M$13),0)))))))</f>
        <v/>
      </c>
      <c r="O35" s="108" t="str">
        <f>IF($D35="","",IF(ISBLANK(VLOOKUP($B35,'Section 2'!$C$16:$N$514,COLUMNS('Section 2'!$C$13:N$13),0)),"",VLOOKUP($B35,'Section 2'!$C$16:$N$514,COLUMNS('Section 2'!$C$13:N$13),0)))</f>
        <v/>
      </c>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row>
    <row r="36" spans="1:78" s="36" customFormat="1" ht="12.75" customHeight="1" x14ac:dyDescent="0.35">
      <c r="A36" s="36" t="str">
        <f>IF(D36="","",ROWS($A$1:A36))</f>
        <v/>
      </c>
      <c r="B36" s="39">
        <v>35</v>
      </c>
      <c r="C36" s="107" t="str">
        <f t="shared" si="0"/>
        <v/>
      </c>
      <c r="D36" s="107" t="str">
        <f>IFERROR(VLOOKUP($B36,'Section 2'!$C$16:$N$514,COLUMNS('Section 2'!$C$13:C$13),0),"")</f>
        <v/>
      </c>
      <c r="E36" s="108" t="str">
        <f>IF($D36="","",IF(ISBLANK(VLOOKUP($B36,'Section 2'!$C$16:$N$514,COLUMNS('Section 2'!$C$13:D$13),0)),"",VLOOKUP($B36,'Section 2'!$C$16:$N$514,COLUMNS('Section 2'!$C$13:D$13),0)))</f>
        <v/>
      </c>
      <c r="F36" s="107" t="str">
        <f>IF($D36="","",IF(ISBLANK(VLOOKUP($B36,'Section 2'!$C$16:$N$514,COLUMNS('Section 2'!$C$13:E$13),0)),"",VLOOKUP($B36,'Section 2'!$C$16:$N$514,COLUMNS('Section 2'!$C$13:E$13),0)))</f>
        <v/>
      </c>
      <c r="G36" s="107" t="str">
        <f>IF($D36="","",IF(ISBLANK(VLOOKUP($B36,'Section 2'!$C$16:$N$514,COLUMNS('Section 2'!$C$13:F$13),0)),"",VLOOKUP($B36,'Section 2'!$C$16:$N$514,COLUMNS('Section 2'!$C$13:F$13),0)))</f>
        <v/>
      </c>
      <c r="H36" s="107" t="str">
        <f>IF($D36="","",IF(ISBLANK(VLOOKUP($B36,'Section 2'!$C$16:$N$514,COLUMNS('Section 2'!$C$13:G$13),0)),"",VLOOKUP($B36,'Section 2'!$C$16:$N$514,COLUMNS('Section 2'!$C$13:G$13),0)))</f>
        <v/>
      </c>
      <c r="I36" s="107" t="str">
        <f>IF($D36="","",IF(ISBLANK(VLOOKUP($B36,'Section 2'!$C$16:$N$514,COLUMNS('Section 2'!$C$13:H$13),0)),"",IF(VLOOKUP($B36,'Section 2'!$C$16:$N$514,COLUMNS('Section 2'!$C$13:H$13),0)="Other EU","Other EU",PROPER(VLOOKUP($B36,'Section 2'!$C$16:$N$514,COLUMNS('Section 2'!$C$13:H$13),0)))))</f>
        <v/>
      </c>
      <c r="J36" s="107" t="str">
        <f>IF($D36="","",IF(ISBLANK(VLOOKUP($B36,'Section 2'!$C$16:$N$514,COLUMNS('Section 2'!$C$13:I$13),0)),"",IF(VLOOKUP($B36,'Section 2'!$C$16:$N$514,COLUMNS('Section 2'!$C$13:I$13),0)="Other EU","Other EU",VLOOKUP($B36,'Section 2'!$C$16:$N$514,COLUMNS('Section 2'!$C$13:I$13),0))))</f>
        <v/>
      </c>
      <c r="K36" s="107" t="str">
        <f>IF($D36="","",IF(ISBLANK(VLOOKUP($B36,'Section 2'!$C$16:$N$514,COLUMNS('Section 2'!$C$13:J$13),0)),"",IF(VLOOKUP($B36,'Section 2'!$C$16:$N$514,COLUMNS('Section 2'!$C$13:J$13),0)="Pther EU","Other EU",PROPER(VLOOKUP($B36,'Section 2'!$C$16:$N$514,COLUMNS('Section 2'!$C$13:J$13),0)))))</f>
        <v/>
      </c>
      <c r="L36" s="107" t="str">
        <f>IF($D36="","",IF(ISBLANK(VLOOKUP($B36,'Section 2'!$C$16:$N$514,COLUMNS('Section 2'!$C$13:K$13),0)),"",VLOOKUP($B36,'Section 2'!$C$16:$N$514,COLUMNS('Section 2'!$C$13:K$13),0)))</f>
        <v/>
      </c>
      <c r="M36" s="107" t="str">
        <f>IF($D36="","",IF(ISBLANK(VLOOKUP($B36,'Section 2'!$C$16:$N$514,COLUMNS('Section 2'!$C$13:L$13),0)),"",PROPER(VLOOKUP($B36,'Section 2'!$C$16:$N$514,COLUMNS('Section 2'!$C$13:L$13),0))))</f>
        <v/>
      </c>
      <c r="N36" s="107" t="str">
        <f>IF($D36="","",IF(ISBLANK(VLOOKUP($B36,'Section 2'!$C$16:$N$514,COLUMNS('Section 2'!$C$13:M$13),0)),"",IF(VLOOKUP($B36,'Section 2'!$C$16:$N$514,COLUMNS('Section 2'!$C$13:M$13),0)="Other EU","Other EU",IF(VLOOKUP($B36,'Section 2'!$C$16:$N$514,COLUMNS('Section 2'!$C$13:M$13),0)="2nd Party Trans","2nd Party Trans",IF(VLOOKUP($B36,'Section 2'!$C$16:$N$514,COLUMNS('Section 2'!$C$13:M$13),0)="2nd Party Dest","2nd Party Dest",PROPER(VLOOKUP($B36,'Section 2'!$C$16:$N$514,COLUMNS('Section 2'!$C$13:M$13),0)))))))</f>
        <v/>
      </c>
      <c r="O36" s="108" t="str">
        <f>IF($D36="","",IF(ISBLANK(VLOOKUP($B36,'Section 2'!$C$16:$N$514,COLUMNS('Section 2'!$C$13:N$13),0)),"",VLOOKUP($B36,'Section 2'!$C$16:$N$514,COLUMNS('Section 2'!$C$13:N$13),0)))</f>
        <v/>
      </c>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row>
    <row r="37" spans="1:78" s="36" customFormat="1" ht="12.75" customHeight="1" x14ac:dyDescent="0.35">
      <c r="A37" s="36" t="str">
        <f>IF(D37="","",ROWS($A$1:A37))</f>
        <v/>
      </c>
      <c r="B37" s="39">
        <v>36</v>
      </c>
      <c r="C37" s="107" t="str">
        <f t="shared" si="0"/>
        <v/>
      </c>
      <c r="D37" s="107" t="str">
        <f>IFERROR(VLOOKUP($B37,'Section 2'!$C$16:$N$514,COLUMNS('Section 2'!$C$13:C$13),0),"")</f>
        <v/>
      </c>
      <c r="E37" s="108" t="str">
        <f>IF($D37="","",IF(ISBLANK(VLOOKUP($B37,'Section 2'!$C$16:$N$514,COLUMNS('Section 2'!$C$13:D$13),0)),"",VLOOKUP($B37,'Section 2'!$C$16:$N$514,COLUMNS('Section 2'!$C$13:D$13),0)))</f>
        <v/>
      </c>
      <c r="F37" s="107" t="str">
        <f>IF($D37="","",IF(ISBLANK(VLOOKUP($B37,'Section 2'!$C$16:$N$514,COLUMNS('Section 2'!$C$13:E$13),0)),"",VLOOKUP($B37,'Section 2'!$C$16:$N$514,COLUMNS('Section 2'!$C$13:E$13),0)))</f>
        <v/>
      </c>
      <c r="G37" s="107" t="str">
        <f>IF($D37="","",IF(ISBLANK(VLOOKUP($B37,'Section 2'!$C$16:$N$514,COLUMNS('Section 2'!$C$13:F$13),0)),"",VLOOKUP($B37,'Section 2'!$C$16:$N$514,COLUMNS('Section 2'!$C$13:F$13),0)))</f>
        <v/>
      </c>
      <c r="H37" s="107" t="str">
        <f>IF($D37="","",IF(ISBLANK(VLOOKUP($B37,'Section 2'!$C$16:$N$514,COLUMNS('Section 2'!$C$13:G$13),0)),"",VLOOKUP($B37,'Section 2'!$C$16:$N$514,COLUMNS('Section 2'!$C$13:G$13),0)))</f>
        <v/>
      </c>
      <c r="I37" s="107" t="str">
        <f>IF($D37="","",IF(ISBLANK(VLOOKUP($B37,'Section 2'!$C$16:$N$514,COLUMNS('Section 2'!$C$13:H$13),0)),"",IF(VLOOKUP($B37,'Section 2'!$C$16:$N$514,COLUMNS('Section 2'!$C$13:H$13),0)="Other EU","Other EU",PROPER(VLOOKUP($B37,'Section 2'!$C$16:$N$514,COLUMNS('Section 2'!$C$13:H$13),0)))))</f>
        <v/>
      </c>
      <c r="J37" s="107" t="str">
        <f>IF($D37="","",IF(ISBLANK(VLOOKUP($B37,'Section 2'!$C$16:$N$514,COLUMNS('Section 2'!$C$13:I$13),0)),"",IF(VLOOKUP($B37,'Section 2'!$C$16:$N$514,COLUMNS('Section 2'!$C$13:I$13),0)="Other EU","Other EU",VLOOKUP($B37,'Section 2'!$C$16:$N$514,COLUMNS('Section 2'!$C$13:I$13),0))))</f>
        <v/>
      </c>
      <c r="K37" s="107" t="str">
        <f>IF($D37="","",IF(ISBLANK(VLOOKUP($B37,'Section 2'!$C$16:$N$514,COLUMNS('Section 2'!$C$13:J$13),0)),"",IF(VLOOKUP($B37,'Section 2'!$C$16:$N$514,COLUMNS('Section 2'!$C$13:J$13),0)="Pther EU","Other EU",PROPER(VLOOKUP($B37,'Section 2'!$C$16:$N$514,COLUMNS('Section 2'!$C$13:J$13),0)))))</f>
        <v/>
      </c>
      <c r="L37" s="107" t="str">
        <f>IF($D37="","",IF(ISBLANK(VLOOKUP($B37,'Section 2'!$C$16:$N$514,COLUMNS('Section 2'!$C$13:K$13),0)),"",VLOOKUP($B37,'Section 2'!$C$16:$N$514,COLUMNS('Section 2'!$C$13:K$13),0)))</f>
        <v/>
      </c>
      <c r="M37" s="107" t="str">
        <f>IF($D37="","",IF(ISBLANK(VLOOKUP($B37,'Section 2'!$C$16:$N$514,COLUMNS('Section 2'!$C$13:L$13),0)),"",PROPER(VLOOKUP($B37,'Section 2'!$C$16:$N$514,COLUMNS('Section 2'!$C$13:L$13),0))))</f>
        <v/>
      </c>
      <c r="N37" s="107" t="str">
        <f>IF($D37="","",IF(ISBLANK(VLOOKUP($B37,'Section 2'!$C$16:$N$514,COLUMNS('Section 2'!$C$13:M$13),0)),"",IF(VLOOKUP($B37,'Section 2'!$C$16:$N$514,COLUMNS('Section 2'!$C$13:M$13),0)="Other EU","Other EU",IF(VLOOKUP($B37,'Section 2'!$C$16:$N$514,COLUMNS('Section 2'!$C$13:M$13),0)="2nd Party Trans","2nd Party Trans",IF(VLOOKUP($B37,'Section 2'!$C$16:$N$514,COLUMNS('Section 2'!$C$13:M$13),0)="2nd Party Dest","2nd Party Dest",PROPER(VLOOKUP($B37,'Section 2'!$C$16:$N$514,COLUMNS('Section 2'!$C$13:M$13),0)))))))</f>
        <v/>
      </c>
      <c r="O37" s="108" t="str">
        <f>IF($D37="","",IF(ISBLANK(VLOOKUP($B37,'Section 2'!$C$16:$N$514,COLUMNS('Section 2'!$C$13:N$13),0)),"",VLOOKUP($B37,'Section 2'!$C$16:$N$514,COLUMNS('Section 2'!$C$13:N$13),0)))</f>
        <v/>
      </c>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row>
    <row r="38" spans="1:78" s="36" customFormat="1" ht="12.75" customHeight="1" x14ac:dyDescent="0.35">
      <c r="A38" s="36" t="str">
        <f>IF(D38="","",ROWS($A$1:A38))</f>
        <v/>
      </c>
      <c r="B38" s="39">
        <v>37</v>
      </c>
      <c r="C38" s="107" t="str">
        <f t="shared" si="0"/>
        <v/>
      </c>
      <c r="D38" s="107" t="str">
        <f>IFERROR(VLOOKUP($B38,'Section 2'!$C$16:$N$514,COLUMNS('Section 2'!$C$13:C$13),0),"")</f>
        <v/>
      </c>
      <c r="E38" s="108" t="str">
        <f>IF($D38="","",IF(ISBLANK(VLOOKUP($B38,'Section 2'!$C$16:$N$514,COLUMNS('Section 2'!$C$13:D$13),0)),"",VLOOKUP($B38,'Section 2'!$C$16:$N$514,COLUMNS('Section 2'!$C$13:D$13),0)))</f>
        <v/>
      </c>
      <c r="F38" s="107" t="str">
        <f>IF($D38="","",IF(ISBLANK(VLOOKUP($B38,'Section 2'!$C$16:$N$514,COLUMNS('Section 2'!$C$13:E$13),0)),"",VLOOKUP($B38,'Section 2'!$C$16:$N$514,COLUMNS('Section 2'!$C$13:E$13),0)))</f>
        <v/>
      </c>
      <c r="G38" s="107" t="str">
        <f>IF($D38="","",IF(ISBLANK(VLOOKUP($B38,'Section 2'!$C$16:$N$514,COLUMNS('Section 2'!$C$13:F$13),0)),"",VLOOKUP($B38,'Section 2'!$C$16:$N$514,COLUMNS('Section 2'!$C$13:F$13),0)))</f>
        <v/>
      </c>
      <c r="H38" s="107" t="str">
        <f>IF($D38="","",IF(ISBLANK(VLOOKUP($B38,'Section 2'!$C$16:$N$514,COLUMNS('Section 2'!$C$13:G$13),0)),"",VLOOKUP($B38,'Section 2'!$C$16:$N$514,COLUMNS('Section 2'!$C$13:G$13),0)))</f>
        <v/>
      </c>
      <c r="I38" s="107" t="str">
        <f>IF($D38="","",IF(ISBLANK(VLOOKUP($B38,'Section 2'!$C$16:$N$514,COLUMNS('Section 2'!$C$13:H$13),0)),"",IF(VLOOKUP($B38,'Section 2'!$C$16:$N$514,COLUMNS('Section 2'!$C$13:H$13),0)="Other EU","Other EU",PROPER(VLOOKUP($B38,'Section 2'!$C$16:$N$514,COLUMNS('Section 2'!$C$13:H$13),0)))))</f>
        <v/>
      </c>
      <c r="J38" s="107" t="str">
        <f>IF($D38="","",IF(ISBLANK(VLOOKUP($B38,'Section 2'!$C$16:$N$514,COLUMNS('Section 2'!$C$13:I$13),0)),"",IF(VLOOKUP($B38,'Section 2'!$C$16:$N$514,COLUMNS('Section 2'!$C$13:I$13),0)="Other EU","Other EU",VLOOKUP($B38,'Section 2'!$C$16:$N$514,COLUMNS('Section 2'!$C$13:I$13),0))))</f>
        <v/>
      </c>
      <c r="K38" s="107" t="str">
        <f>IF($D38="","",IF(ISBLANK(VLOOKUP($B38,'Section 2'!$C$16:$N$514,COLUMNS('Section 2'!$C$13:J$13),0)),"",IF(VLOOKUP($B38,'Section 2'!$C$16:$N$514,COLUMNS('Section 2'!$C$13:J$13),0)="Pther EU","Other EU",PROPER(VLOOKUP($B38,'Section 2'!$C$16:$N$514,COLUMNS('Section 2'!$C$13:J$13),0)))))</f>
        <v/>
      </c>
      <c r="L38" s="107" t="str">
        <f>IF($D38="","",IF(ISBLANK(VLOOKUP($B38,'Section 2'!$C$16:$N$514,COLUMNS('Section 2'!$C$13:K$13),0)),"",VLOOKUP($B38,'Section 2'!$C$16:$N$514,COLUMNS('Section 2'!$C$13:K$13),0)))</f>
        <v/>
      </c>
      <c r="M38" s="107" t="str">
        <f>IF($D38="","",IF(ISBLANK(VLOOKUP($B38,'Section 2'!$C$16:$N$514,COLUMNS('Section 2'!$C$13:L$13),0)),"",PROPER(VLOOKUP($B38,'Section 2'!$C$16:$N$514,COLUMNS('Section 2'!$C$13:L$13),0))))</f>
        <v/>
      </c>
      <c r="N38" s="107" t="str">
        <f>IF($D38="","",IF(ISBLANK(VLOOKUP($B38,'Section 2'!$C$16:$N$514,COLUMNS('Section 2'!$C$13:M$13),0)),"",IF(VLOOKUP($B38,'Section 2'!$C$16:$N$514,COLUMNS('Section 2'!$C$13:M$13),0)="Other EU","Other EU",IF(VLOOKUP($B38,'Section 2'!$C$16:$N$514,COLUMNS('Section 2'!$C$13:M$13),0)="2nd Party Trans","2nd Party Trans",IF(VLOOKUP($B38,'Section 2'!$C$16:$N$514,COLUMNS('Section 2'!$C$13:M$13),0)="2nd Party Dest","2nd Party Dest",PROPER(VLOOKUP($B38,'Section 2'!$C$16:$N$514,COLUMNS('Section 2'!$C$13:M$13),0)))))))</f>
        <v/>
      </c>
      <c r="O38" s="108" t="str">
        <f>IF($D38="","",IF(ISBLANK(VLOOKUP($B38,'Section 2'!$C$16:$N$514,COLUMNS('Section 2'!$C$13:N$13),0)),"",VLOOKUP($B38,'Section 2'!$C$16:$N$514,COLUMNS('Section 2'!$C$13:N$13),0)))</f>
        <v/>
      </c>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row>
    <row r="39" spans="1:78" s="36" customFormat="1" ht="12.75" customHeight="1" x14ac:dyDescent="0.35">
      <c r="A39" s="36" t="str">
        <f>IF(D39="","",ROWS($A$1:A39))</f>
        <v/>
      </c>
      <c r="B39" s="39">
        <v>38</v>
      </c>
      <c r="C39" s="107" t="str">
        <f t="shared" si="0"/>
        <v/>
      </c>
      <c r="D39" s="107" t="str">
        <f>IFERROR(VLOOKUP($B39,'Section 2'!$C$16:$N$514,COLUMNS('Section 2'!$C$13:C$13),0),"")</f>
        <v/>
      </c>
      <c r="E39" s="108" t="str">
        <f>IF($D39="","",IF(ISBLANK(VLOOKUP($B39,'Section 2'!$C$16:$N$514,COLUMNS('Section 2'!$C$13:D$13),0)),"",VLOOKUP($B39,'Section 2'!$C$16:$N$514,COLUMNS('Section 2'!$C$13:D$13),0)))</f>
        <v/>
      </c>
      <c r="F39" s="107" t="str">
        <f>IF($D39="","",IF(ISBLANK(VLOOKUP($B39,'Section 2'!$C$16:$N$514,COLUMNS('Section 2'!$C$13:E$13),0)),"",VLOOKUP($B39,'Section 2'!$C$16:$N$514,COLUMNS('Section 2'!$C$13:E$13),0)))</f>
        <v/>
      </c>
      <c r="G39" s="107" t="str">
        <f>IF($D39="","",IF(ISBLANK(VLOOKUP($B39,'Section 2'!$C$16:$N$514,COLUMNS('Section 2'!$C$13:F$13),0)),"",VLOOKUP($B39,'Section 2'!$C$16:$N$514,COLUMNS('Section 2'!$C$13:F$13),0)))</f>
        <v/>
      </c>
      <c r="H39" s="107" t="str">
        <f>IF($D39="","",IF(ISBLANK(VLOOKUP($B39,'Section 2'!$C$16:$N$514,COLUMNS('Section 2'!$C$13:G$13),0)),"",VLOOKUP($B39,'Section 2'!$C$16:$N$514,COLUMNS('Section 2'!$C$13:G$13),0)))</f>
        <v/>
      </c>
      <c r="I39" s="107" t="str">
        <f>IF($D39="","",IF(ISBLANK(VLOOKUP($B39,'Section 2'!$C$16:$N$514,COLUMNS('Section 2'!$C$13:H$13),0)),"",IF(VLOOKUP($B39,'Section 2'!$C$16:$N$514,COLUMNS('Section 2'!$C$13:H$13),0)="Other EU","Other EU",PROPER(VLOOKUP($B39,'Section 2'!$C$16:$N$514,COLUMNS('Section 2'!$C$13:H$13),0)))))</f>
        <v/>
      </c>
      <c r="J39" s="107" t="str">
        <f>IF($D39="","",IF(ISBLANK(VLOOKUP($B39,'Section 2'!$C$16:$N$514,COLUMNS('Section 2'!$C$13:I$13),0)),"",IF(VLOOKUP($B39,'Section 2'!$C$16:$N$514,COLUMNS('Section 2'!$C$13:I$13),0)="Other EU","Other EU",VLOOKUP($B39,'Section 2'!$C$16:$N$514,COLUMNS('Section 2'!$C$13:I$13),0))))</f>
        <v/>
      </c>
      <c r="K39" s="107" t="str">
        <f>IF($D39="","",IF(ISBLANK(VLOOKUP($B39,'Section 2'!$C$16:$N$514,COLUMNS('Section 2'!$C$13:J$13),0)),"",IF(VLOOKUP($B39,'Section 2'!$C$16:$N$514,COLUMNS('Section 2'!$C$13:J$13),0)="Pther EU","Other EU",PROPER(VLOOKUP($B39,'Section 2'!$C$16:$N$514,COLUMNS('Section 2'!$C$13:J$13),0)))))</f>
        <v/>
      </c>
      <c r="L39" s="107" t="str">
        <f>IF($D39="","",IF(ISBLANK(VLOOKUP($B39,'Section 2'!$C$16:$N$514,COLUMNS('Section 2'!$C$13:K$13),0)),"",VLOOKUP($B39,'Section 2'!$C$16:$N$514,COLUMNS('Section 2'!$C$13:K$13),0)))</f>
        <v/>
      </c>
      <c r="M39" s="107" t="str">
        <f>IF($D39="","",IF(ISBLANK(VLOOKUP($B39,'Section 2'!$C$16:$N$514,COLUMNS('Section 2'!$C$13:L$13),0)),"",PROPER(VLOOKUP($B39,'Section 2'!$C$16:$N$514,COLUMNS('Section 2'!$C$13:L$13),0))))</f>
        <v/>
      </c>
      <c r="N39" s="107" t="str">
        <f>IF($D39="","",IF(ISBLANK(VLOOKUP($B39,'Section 2'!$C$16:$N$514,COLUMNS('Section 2'!$C$13:M$13),0)),"",IF(VLOOKUP($B39,'Section 2'!$C$16:$N$514,COLUMNS('Section 2'!$C$13:M$13),0)="Other EU","Other EU",IF(VLOOKUP($B39,'Section 2'!$C$16:$N$514,COLUMNS('Section 2'!$C$13:M$13),0)="2nd Party Trans","2nd Party Trans",IF(VLOOKUP($B39,'Section 2'!$C$16:$N$514,COLUMNS('Section 2'!$C$13:M$13),0)="2nd Party Dest","2nd Party Dest",PROPER(VLOOKUP($B39,'Section 2'!$C$16:$N$514,COLUMNS('Section 2'!$C$13:M$13),0)))))))</f>
        <v/>
      </c>
      <c r="O39" s="108" t="str">
        <f>IF($D39="","",IF(ISBLANK(VLOOKUP($B39,'Section 2'!$C$16:$N$514,COLUMNS('Section 2'!$C$13:N$13),0)),"",VLOOKUP($B39,'Section 2'!$C$16:$N$514,COLUMNS('Section 2'!$C$13:N$13),0)))</f>
        <v/>
      </c>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row>
    <row r="40" spans="1:78" s="36" customFormat="1" ht="12.75" customHeight="1" x14ac:dyDescent="0.35">
      <c r="A40" s="36" t="str">
        <f>IF(D40="","",ROWS($A$1:A40))</f>
        <v/>
      </c>
      <c r="B40" s="39">
        <v>39</v>
      </c>
      <c r="C40" s="107" t="str">
        <f t="shared" si="0"/>
        <v/>
      </c>
      <c r="D40" s="107" t="str">
        <f>IFERROR(VLOOKUP($B40,'Section 2'!$C$16:$N$514,COLUMNS('Section 2'!$C$13:C$13),0),"")</f>
        <v/>
      </c>
      <c r="E40" s="108" t="str">
        <f>IF($D40="","",IF(ISBLANK(VLOOKUP($B40,'Section 2'!$C$16:$N$514,COLUMNS('Section 2'!$C$13:D$13),0)),"",VLOOKUP($B40,'Section 2'!$C$16:$N$514,COLUMNS('Section 2'!$C$13:D$13),0)))</f>
        <v/>
      </c>
      <c r="F40" s="107" t="str">
        <f>IF($D40="","",IF(ISBLANK(VLOOKUP($B40,'Section 2'!$C$16:$N$514,COLUMNS('Section 2'!$C$13:E$13),0)),"",VLOOKUP($B40,'Section 2'!$C$16:$N$514,COLUMNS('Section 2'!$C$13:E$13),0)))</f>
        <v/>
      </c>
      <c r="G40" s="107" t="str">
        <f>IF($D40="","",IF(ISBLANK(VLOOKUP($B40,'Section 2'!$C$16:$N$514,COLUMNS('Section 2'!$C$13:F$13),0)),"",VLOOKUP($B40,'Section 2'!$C$16:$N$514,COLUMNS('Section 2'!$C$13:F$13),0)))</f>
        <v/>
      </c>
      <c r="H40" s="107" t="str">
        <f>IF($D40="","",IF(ISBLANK(VLOOKUP($B40,'Section 2'!$C$16:$N$514,COLUMNS('Section 2'!$C$13:G$13),0)),"",VLOOKUP($B40,'Section 2'!$C$16:$N$514,COLUMNS('Section 2'!$C$13:G$13),0)))</f>
        <v/>
      </c>
      <c r="I40" s="107" t="str">
        <f>IF($D40="","",IF(ISBLANK(VLOOKUP($B40,'Section 2'!$C$16:$N$514,COLUMNS('Section 2'!$C$13:H$13),0)),"",IF(VLOOKUP($B40,'Section 2'!$C$16:$N$514,COLUMNS('Section 2'!$C$13:H$13),0)="Other EU","Other EU",PROPER(VLOOKUP($B40,'Section 2'!$C$16:$N$514,COLUMNS('Section 2'!$C$13:H$13),0)))))</f>
        <v/>
      </c>
      <c r="J40" s="107" t="str">
        <f>IF($D40="","",IF(ISBLANK(VLOOKUP($B40,'Section 2'!$C$16:$N$514,COLUMNS('Section 2'!$C$13:I$13),0)),"",IF(VLOOKUP($B40,'Section 2'!$C$16:$N$514,COLUMNS('Section 2'!$C$13:I$13),0)="Other EU","Other EU",VLOOKUP($B40,'Section 2'!$C$16:$N$514,COLUMNS('Section 2'!$C$13:I$13),0))))</f>
        <v/>
      </c>
      <c r="K40" s="107" t="str">
        <f>IF($D40="","",IF(ISBLANK(VLOOKUP($B40,'Section 2'!$C$16:$N$514,COLUMNS('Section 2'!$C$13:J$13),0)),"",IF(VLOOKUP($B40,'Section 2'!$C$16:$N$514,COLUMNS('Section 2'!$C$13:J$13),0)="Pther EU","Other EU",PROPER(VLOOKUP($B40,'Section 2'!$C$16:$N$514,COLUMNS('Section 2'!$C$13:J$13),0)))))</f>
        <v/>
      </c>
      <c r="L40" s="107" t="str">
        <f>IF($D40="","",IF(ISBLANK(VLOOKUP($B40,'Section 2'!$C$16:$N$514,COLUMNS('Section 2'!$C$13:K$13),0)),"",VLOOKUP($B40,'Section 2'!$C$16:$N$514,COLUMNS('Section 2'!$C$13:K$13),0)))</f>
        <v/>
      </c>
      <c r="M40" s="107" t="str">
        <f>IF($D40="","",IF(ISBLANK(VLOOKUP($B40,'Section 2'!$C$16:$N$514,COLUMNS('Section 2'!$C$13:L$13),0)),"",PROPER(VLOOKUP($B40,'Section 2'!$C$16:$N$514,COLUMNS('Section 2'!$C$13:L$13),0))))</f>
        <v/>
      </c>
      <c r="N40" s="107" t="str">
        <f>IF($D40="","",IF(ISBLANK(VLOOKUP($B40,'Section 2'!$C$16:$N$514,COLUMNS('Section 2'!$C$13:M$13),0)),"",IF(VLOOKUP($B40,'Section 2'!$C$16:$N$514,COLUMNS('Section 2'!$C$13:M$13),0)="Other EU","Other EU",IF(VLOOKUP($B40,'Section 2'!$C$16:$N$514,COLUMNS('Section 2'!$C$13:M$13),0)="2nd Party Trans","2nd Party Trans",IF(VLOOKUP($B40,'Section 2'!$C$16:$N$514,COLUMNS('Section 2'!$C$13:M$13),0)="2nd Party Dest","2nd Party Dest",PROPER(VLOOKUP($B40,'Section 2'!$C$16:$N$514,COLUMNS('Section 2'!$C$13:M$13),0)))))))</f>
        <v/>
      </c>
      <c r="O40" s="108" t="str">
        <f>IF($D40="","",IF(ISBLANK(VLOOKUP($B40,'Section 2'!$C$16:$N$514,COLUMNS('Section 2'!$C$13:N$13),0)),"",VLOOKUP($B40,'Section 2'!$C$16:$N$514,COLUMNS('Section 2'!$C$13:N$13),0)))</f>
        <v/>
      </c>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row>
    <row r="41" spans="1:78" s="36" customFormat="1" ht="12.75" customHeight="1" x14ac:dyDescent="0.35">
      <c r="A41" s="36" t="str">
        <f>IF(D41="","",ROWS($A$1:A41))</f>
        <v/>
      </c>
      <c r="B41" s="39">
        <v>40</v>
      </c>
      <c r="C41" s="107" t="str">
        <f t="shared" si="0"/>
        <v/>
      </c>
      <c r="D41" s="107" t="str">
        <f>IFERROR(VLOOKUP($B41,'Section 2'!$C$16:$N$514,COLUMNS('Section 2'!$C$13:C$13),0),"")</f>
        <v/>
      </c>
      <c r="E41" s="108" t="str">
        <f>IF($D41="","",IF(ISBLANK(VLOOKUP($B41,'Section 2'!$C$16:$N$514,COLUMNS('Section 2'!$C$13:D$13),0)),"",VLOOKUP($B41,'Section 2'!$C$16:$N$514,COLUMNS('Section 2'!$C$13:D$13),0)))</f>
        <v/>
      </c>
      <c r="F41" s="107" t="str">
        <f>IF($D41="","",IF(ISBLANK(VLOOKUP($B41,'Section 2'!$C$16:$N$514,COLUMNS('Section 2'!$C$13:E$13),0)),"",VLOOKUP($B41,'Section 2'!$C$16:$N$514,COLUMNS('Section 2'!$C$13:E$13),0)))</f>
        <v/>
      </c>
      <c r="G41" s="107" t="str">
        <f>IF($D41="","",IF(ISBLANK(VLOOKUP($B41,'Section 2'!$C$16:$N$514,COLUMNS('Section 2'!$C$13:F$13),0)),"",VLOOKUP($B41,'Section 2'!$C$16:$N$514,COLUMNS('Section 2'!$C$13:F$13),0)))</f>
        <v/>
      </c>
      <c r="H41" s="107" t="str">
        <f>IF($D41="","",IF(ISBLANK(VLOOKUP($B41,'Section 2'!$C$16:$N$514,COLUMNS('Section 2'!$C$13:G$13),0)),"",VLOOKUP($B41,'Section 2'!$C$16:$N$514,COLUMNS('Section 2'!$C$13:G$13),0)))</f>
        <v/>
      </c>
      <c r="I41" s="107" t="str">
        <f>IF($D41="","",IF(ISBLANK(VLOOKUP($B41,'Section 2'!$C$16:$N$514,COLUMNS('Section 2'!$C$13:H$13),0)),"",IF(VLOOKUP($B41,'Section 2'!$C$16:$N$514,COLUMNS('Section 2'!$C$13:H$13),0)="Other EU","Other EU",PROPER(VLOOKUP($B41,'Section 2'!$C$16:$N$514,COLUMNS('Section 2'!$C$13:H$13),0)))))</f>
        <v/>
      </c>
      <c r="J41" s="107" t="str">
        <f>IF($D41="","",IF(ISBLANK(VLOOKUP($B41,'Section 2'!$C$16:$N$514,COLUMNS('Section 2'!$C$13:I$13),0)),"",IF(VLOOKUP($B41,'Section 2'!$C$16:$N$514,COLUMNS('Section 2'!$C$13:I$13),0)="Other EU","Other EU",VLOOKUP($B41,'Section 2'!$C$16:$N$514,COLUMNS('Section 2'!$C$13:I$13),0))))</f>
        <v/>
      </c>
      <c r="K41" s="107" t="str">
        <f>IF($D41="","",IF(ISBLANK(VLOOKUP($B41,'Section 2'!$C$16:$N$514,COLUMNS('Section 2'!$C$13:J$13),0)),"",IF(VLOOKUP($B41,'Section 2'!$C$16:$N$514,COLUMNS('Section 2'!$C$13:J$13),0)="Pther EU","Other EU",PROPER(VLOOKUP($B41,'Section 2'!$C$16:$N$514,COLUMNS('Section 2'!$C$13:J$13),0)))))</f>
        <v/>
      </c>
      <c r="L41" s="107" t="str">
        <f>IF($D41="","",IF(ISBLANK(VLOOKUP($B41,'Section 2'!$C$16:$N$514,COLUMNS('Section 2'!$C$13:K$13),0)),"",VLOOKUP($B41,'Section 2'!$C$16:$N$514,COLUMNS('Section 2'!$C$13:K$13),0)))</f>
        <v/>
      </c>
      <c r="M41" s="107" t="str">
        <f>IF($D41="","",IF(ISBLANK(VLOOKUP($B41,'Section 2'!$C$16:$N$514,COLUMNS('Section 2'!$C$13:L$13),0)),"",PROPER(VLOOKUP($B41,'Section 2'!$C$16:$N$514,COLUMNS('Section 2'!$C$13:L$13),0))))</f>
        <v/>
      </c>
      <c r="N41" s="107" t="str">
        <f>IF($D41="","",IF(ISBLANK(VLOOKUP($B41,'Section 2'!$C$16:$N$514,COLUMNS('Section 2'!$C$13:M$13),0)),"",IF(VLOOKUP($B41,'Section 2'!$C$16:$N$514,COLUMNS('Section 2'!$C$13:M$13),0)="Other EU","Other EU",IF(VLOOKUP($B41,'Section 2'!$C$16:$N$514,COLUMNS('Section 2'!$C$13:M$13),0)="2nd Party Trans","2nd Party Trans",IF(VLOOKUP($B41,'Section 2'!$C$16:$N$514,COLUMNS('Section 2'!$C$13:M$13),0)="2nd Party Dest","2nd Party Dest",PROPER(VLOOKUP($B41,'Section 2'!$C$16:$N$514,COLUMNS('Section 2'!$C$13:M$13),0)))))))</f>
        <v/>
      </c>
      <c r="O41" s="108" t="str">
        <f>IF($D41="","",IF(ISBLANK(VLOOKUP($B41,'Section 2'!$C$16:$N$514,COLUMNS('Section 2'!$C$13:N$13),0)),"",VLOOKUP($B41,'Section 2'!$C$16:$N$514,COLUMNS('Section 2'!$C$13:N$13),0)))</f>
        <v/>
      </c>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row>
    <row r="42" spans="1:78" s="36" customFormat="1" ht="12.75" customHeight="1" x14ac:dyDescent="0.35">
      <c r="A42" s="36" t="str">
        <f>IF(D42="","",ROWS($A$1:A42))</f>
        <v/>
      </c>
      <c r="B42" s="39">
        <v>41</v>
      </c>
      <c r="C42" s="107" t="str">
        <f t="shared" si="0"/>
        <v/>
      </c>
      <c r="D42" s="107" t="str">
        <f>IFERROR(VLOOKUP($B42,'Section 2'!$C$16:$N$514,COLUMNS('Section 2'!$C$13:C$13),0),"")</f>
        <v/>
      </c>
      <c r="E42" s="108" t="str">
        <f>IF($D42="","",IF(ISBLANK(VLOOKUP($B42,'Section 2'!$C$16:$N$514,COLUMNS('Section 2'!$C$13:D$13),0)),"",VLOOKUP($B42,'Section 2'!$C$16:$N$514,COLUMNS('Section 2'!$C$13:D$13),0)))</f>
        <v/>
      </c>
      <c r="F42" s="107" t="str">
        <f>IF($D42="","",IF(ISBLANK(VLOOKUP($B42,'Section 2'!$C$16:$N$514,COLUMNS('Section 2'!$C$13:E$13),0)),"",VLOOKUP($B42,'Section 2'!$C$16:$N$514,COLUMNS('Section 2'!$C$13:E$13),0)))</f>
        <v/>
      </c>
      <c r="G42" s="107" t="str">
        <f>IF($D42="","",IF(ISBLANK(VLOOKUP($B42,'Section 2'!$C$16:$N$514,COLUMNS('Section 2'!$C$13:F$13),0)),"",VLOOKUP($B42,'Section 2'!$C$16:$N$514,COLUMNS('Section 2'!$C$13:F$13),0)))</f>
        <v/>
      </c>
      <c r="H42" s="107" t="str">
        <f>IF($D42="","",IF(ISBLANK(VLOOKUP($B42,'Section 2'!$C$16:$N$514,COLUMNS('Section 2'!$C$13:G$13),0)),"",VLOOKUP($B42,'Section 2'!$C$16:$N$514,COLUMNS('Section 2'!$C$13:G$13),0)))</f>
        <v/>
      </c>
      <c r="I42" s="107" t="str">
        <f>IF($D42="","",IF(ISBLANK(VLOOKUP($B42,'Section 2'!$C$16:$N$514,COLUMNS('Section 2'!$C$13:H$13),0)),"",IF(VLOOKUP($B42,'Section 2'!$C$16:$N$514,COLUMNS('Section 2'!$C$13:H$13),0)="Other EU","Other EU",PROPER(VLOOKUP($B42,'Section 2'!$C$16:$N$514,COLUMNS('Section 2'!$C$13:H$13),0)))))</f>
        <v/>
      </c>
      <c r="J42" s="107" t="str">
        <f>IF($D42="","",IF(ISBLANK(VLOOKUP($B42,'Section 2'!$C$16:$N$514,COLUMNS('Section 2'!$C$13:I$13),0)),"",IF(VLOOKUP($B42,'Section 2'!$C$16:$N$514,COLUMNS('Section 2'!$C$13:I$13),0)="Other EU","Other EU",VLOOKUP($B42,'Section 2'!$C$16:$N$514,COLUMNS('Section 2'!$C$13:I$13),0))))</f>
        <v/>
      </c>
      <c r="K42" s="107" t="str">
        <f>IF($D42="","",IF(ISBLANK(VLOOKUP($B42,'Section 2'!$C$16:$N$514,COLUMNS('Section 2'!$C$13:J$13),0)),"",IF(VLOOKUP($B42,'Section 2'!$C$16:$N$514,COLUMNS('Section 2'!$C$13:J$13),0)="Pther EU","Other EU",PROPER(VLOOKUP($B42,'Section 2'!$C$16:$N$514,COLUMNS('Section 2'!$C$13:J$13),0)))))</f>
        <v/>
      </c>
      <c r="L42" s="107" t="str">
        <f>IF($D42="","",IF(ISBLANK(VLOOKUP($B42,'Section 2'!$C$16:$N$514,COLUMNS('Section 2'!$C$13:K$13),0)),"",VLOOKUP($B42,'Section 2'!$C$16:$N$514,COLUMNS('Section 2'!$C$13:K$13),0)))</f>
        <v/>
      </c>
      <c r="M42" s="107" t="str">
        <f>IF($D42="","",IF(ISBLANK(VLOOKUP($B42,'Section 2'!$C$16:$N$514,COLUMNS('Section 2'!$C$13:L$13),0)),"",PROPER(VLOOKUP($B42,'Section 2'!$C$16:$N$514,COLUMNS('Section 2'!$C$13:L$13),0))))</f>
        <v/>
      </c>
      <c r="N42" s="107" t="str">
        <f>IF($D42="","",IF(ISBLANK(VLOOKUP($B42,'Section 2'!$C$16:$N$514,COLUMNS('Section 2'!$C$13:M$13),0)),"",IF(VLOOKUP($B42,'Section 2'!$C$16:$N$514,COLUMNS('Section 2'!$C$13:M$13),0)="Other EU","Other EU",IF(VLOOKUP($B42,'Section 2'!$C$16:$N$514,COLUMNS('Section 2'!$C$13:M$13),0)="2nd Party Trans","2nd Party Trans",IF(VLOOKUP($B42,'Section 2'!$C$16:$N$514,COLUMNS('Section 2'!$C$13:M$13),0)="2nd Party Dest","2nd Party Dest",PROPER(VLOOKUP($B42,'Section 2'!$C$16:$N$514,COLUMNS('Section 2'!$C$13:M$13),0)))))))</f>
        <v/>
      </c>
      <c r="O42" s="108" t="str">
        <f>IF($D42="","",IF(ISBLANK(VLOOKUP($B42,'Section 2'!$C$16:$N$514,COLUMNS('Section 2'!$C$13:N$13),0)),"",VLOOKUP($B42,'Section 2'!$C$16:$N$514,COLUMNS('Section 2'!$C$13:N$13),0)))</f>
        <v/>
      </c>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row>
    <row r="43" spans="1:78" s="36" customFormat="1" ht="12.75" customHeight="1" x14ac:dyDescent="0.35">
      <c r="A43" s="36" t="str">
        <f>IF(D43="","",ROWS($A$1:A43))</f>
        <v/>
      </c>
      <c r="B43" s="39">
        <v>42</v>
      </c>
      <c r="C43" s="107" t="str">
        <f t="shared" si="0"/>
        <v/>
      </c>
      <c r="D43" s="107" t="str">
        <f>IFERROR(VLOOKUP($B43,'Section 2'!$C$16:$N$514,COLUMNS('Section 2'!$C$13:C$13),0),"")</f>
        <v/>
      </c>
      <c r="E43" s="108" t="str">
        <f>IF($D43="","",IF(ISBLANK(VLOOKUP($B43,'Section 2'!$C$16:$N$514,COLUMNS('Section 2'!$C$13:D$13),0)),"",VLOOKUP($B43,'Section 2'!$C$16:$N$514,COLUMNS('Section 2'!$C$13:D$13),0)))</f>
        <v/>
      </c>
      <c r="F43" s="107" t="str">
        <f>IF($D43="","",IF(ISBLANK(VLOOKUP($B43,'Section 2'!$C$16:$N$514,COLUMNS('Section 2'!$C$13:E$13),0)),"",VLOOKUP($B43,'Section 2'!$C$16:$N$514,COLUMNS('Section 2'!$C$13:E$13),0)))</f>
        <v/>
      </c>
      <c r="G43" s="107" t="str">
        <f>IF($D43="","",IF(ISBLANK(VLOOKUP($B43,'Section 2'!$C$16:$N$514,COLUMNS('Section 2'!$C$13:F$13),0)),"",VLOOKUP($B43,'Section 2'!$C$16:$N$514,COLUMNS('Section 2'!$C$13:F$13),0)))</f>
        <v/>
      </c>
      <c r="H43" s="107" t="str">
        <f>IF($D43="","",IF(ISBLANK(VLOOKUP($B43,'Section 2'!$C$16:$N$514,COLUMNS('Section 2'!$C$13:G$13),0)),"",VLOOKUP($B43,'Section 2'!$C$16:$N$514,COLUMNS('Section 2'!$C$13:G$13),0)))</f>
        <v/>
      </c>
      <c r="I43" s="107" t="str">
        <f>IF($D43="","",IF(ISBLANK(VLOOKUP($B43,'Section 2'!$C$16:$N$514,COLUMNS('Section 2'!$C$13:H$13),0)),"",IF(VLOOKUP($B43,'Section 2'!$C$16:$N$514,COLUMNS('Section 2'!$C$13:H$13),0)="Other EU","Other EU",PROPER(VLOOKUP($B43,'Section 2'!$C$16:$N$514,COLUMNS('Section 2'!$C$13:H$13),0)))))</f>
        <v/>
      </c>
      <c r="J43" s="107" t="str">
        <f>IF($D43="","",IF(ISBLANK(VLOOKUP($B43,'Section 2'!$C$16:$N$514,COLUMNS('Section 2'!$C$13:I$13),0)),"",IF(VLOOKUP($B43,'Section 2'!$C$16:$N$514,COLUMNS('Section 2'!$C$13:I$13),0)="Other EU","Other EU",VLOOKUP($B43,'Section 2'!$C$16:$N$514,COLUMNS('Section 2'!$C$13:I$13),0))))</f>
        <v/>
      </c>
      <c r="K43" s="107" t="str">
        <f>IF($D43="","",IF(ISBLANK(VLOOKUP($B43,'Section 2'!$C$16:$N$514,COLUMNS('Section 2'!$C$13:J$13),0)),"",IF(VLOOKUP($B43,'Section 2'!$C$16:$N$514,COLUMNS('Section 2'!$C$13:J$13),0)="Pther EU","Other EU",PROPER(VLOOKUP($B43,'Section 2'!$C$16:$N$514,COLUMNS('Section 2'!$C$13:J$13),0)))))</f>
        <v/>
      </c>
      <c r="L43" s="107" t="str">
        <f>IF($D43="","",IF(ISBLANK(VLOOKUP($B43,'Section 2'!$C$16:$N$514,COLUMNS('Section 2'!$C$13:K$13),0)),"",VLOOKUP($B43,'Section 2'!$C$16:$N$514,COLUMNS('Section 2'!$C$13:K$13),0)))</f>
        <v/>
      </c>
      <c r="M43" s="107" t="str">
        <f>IF($D43="","",IF(ISBLANK(VLOOKUP($B43,'Section 2'!$C$16:$N$514,COLUMNS('Section 2'!$C$13:L$13),0)),"",PROPER(VLOOKUP($B43,'Section 2'!$C$16:$N$514,COLUMNS('Section 2'!$C$13:L$13),0))))</f>
        <v/>
      </c>
      <c r="N43" s="107" t="str">
        <f>IF($D43="","",IF(ISBLANK(VLOOKUP($B43,'Section 2'!$C$16:$N$514,COLUMNS('Section 2'!$C$13:M$13),0)),"",IF(VLOOKUP($B43,'Section 2'!$C$16:$N$514,COLUMNS('Section 2'!$C$13:M$13),0)="Other EU","Other EU",IF(VLOOKUP($B43,'Section 2'!$C$16:$N$514,COLUMNS('Section 2'!$C$13:M$13),0)="2nd Party Trans","2nd Party Trans",IF(VLOOKUP($B43,'Section 2'!$C$16:$N$514,COLUMNS('Section 2'!$C$13:M$13),0)="2nd Party Dest","2nd Party Dest",PROPER(VLOOKUP($B43,'Section 2'!$C$16:$N$514,COLUMNS('Section 2'!$C$13:M$13),0)))))))</f>
        <v/>
      </c>
      <c r="O43" s="108" t="str">
        <f>IF($D43="","",IF(ISBLANK(VLOOKUP($B43,'Section 2'!$C$16:$N$514,COLUMNS('Section 2'!$C$13:N$13),0)),"",VLOOKUP($B43,'Section 2'!$C$16:$N$514,COLUMNS('Section 2'!$C$13:N$13),0)))</f>
        <v/>
      </c>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row>
    <row r="44" spans="1:78" s="36" customFormat="1" ht="12.75" customHeight="1" x14ac:dyDescent="0.35">
      <c r="A44" s="36" t="str">
        <f>IF(D44="","",ROWS($A$1:A44))</f>
        <v/>
      </c>
      <c r="B44" s="39">
        <v>43</v>
      </c>
      <c r="C44" s="107" t="str">
        <f t="shared" si="0"/>
        <v/>
      </c>
      <c r="D44" s="107" t="str">
        <f>IFERROR(VLOOKUP($B44,'Section 2'!$C$16:$N$514,COLUMNS('Section 2'!$C$13:C$13),0),"")</f>
        <v/>
      </c>
      <c r="E44" s="108" t="str">
        <f>IF($D44="","",IF(ISBLANK(VLOOKUP($B44,'Section 2'!$C$16:$N$514,COLUMNS('Section 2'!$C$13:D$13),0)),"",VLOOKUP($B44,'Section 2'!$C$16:$N$514,COLUMNS('Section 2'!$C$13:D$13),0)))</f>
        <v/>
      </c>
      <c r="F44" s="107" t="str">
        <f>IF($D44="","",IF(ISBLANK(VLOOKUP($B44,'Section 2'!$C$16:$N$514,COLUMNS('Section 2'!$C$13:E$13),0)),"",VLOOKUP($B44,'Section 2'!$C$16:$N$514,COLUMNS('Section 2'!$C$13:E$13),0)))</f>
        <v/>
      </c>
      <c r="G44" s="107" t="str">
        <f>IF($D44="","",IF(ISBLANK(VLOOKUP($B44,'Section 2'!$C$16:$N$514,COLUMNS('Section 2'!$C$13:F$13),0)),"",VLOOKUP($B44,'Section 2'!$C$16:$N$514,COLUMNS('Section 2'!$C$13:F$13),0)))</f>
        <v/>
      </c>
      <c r="H44" s="107" t="str">
        <f>IF($D44="","",IF(ISBLANK(VLOOKUP($B44,'Section 2'!$C$16:$N$514,COLUMNS('Section 2'!$C$13:G$13),0)),"",VLOOKUP($B44,'Section 2'!$C$16:$N$514,COLUMNS('Section 2'!$C$13:G$13),0)))</f>
        <v/>
      </c>
      <c r="I44" s="107" t="str">
        <f>IF($D44="","",IF(ISBLANK(VLOOKUP($B44,'Section 2'!$C$16:$N$514,COLUMNS('Section 2'!$C$13:H$13),0)),"",IF(VLOOKUP($B44,'Section 2'!$C$16:$N$514,COLUMNS('Section 2'!$C$13:H$13),0)="Other EU","Other EU",PROPER(VLOOKUP($B44,'Section 2'!$C$16:$N$514,COLUMNS('Section 2'!$C$13:H$13),0)))))</f>
        <v/>
      </c>
      <c r="J44" s="107" t="str">
        <f>IF($D44="","",IF(ISBLANK(VLOOKUP($B44,'Section 2'!$C$16:$N$514,COLUMNS('Section 2'!$C$13:I$13),0)),"",IF(VLOOKUP($B44,'Section 2'!$C$16:$N$514,COLUMNS('Section 2'!$C$13:I$13),0)="Other EU","Other EU",VLOOKUP($B44,'Section 2'!$C$16:$N$514,COLUMNS('Section 2'!$C$13:I$13),0))))</f>
        <v/>
      </c>
      <c r="K44" s="107" t="str">
        <f>IF($D44="","",IF(ISBLANK(VLOOKUP($B44,'Section 2'!$C$16:$N$514,COLUMNS('Section 2'!$C$13:J$13),0)),"",IF(VLOOKUP($B44,'Section 2'!$C$16:$N$514,COLUMNS('Section 2'!$C$13:J$13),0)="Pther EU","Other EU",PROPER(VLOOKUP($B44,'Section 2'!$C$16:$N$514,COLUMNS('Section 2'!$C$13:J$13),0)))))</f>
        <v/>
      </c>
      <c r="L44" s="107" t="str">
        <f>IF($D44="","",IF(ISBLANK(VLOOKUP($B44,'Section 2'!$C$16:$N$514,COLUMNS('Section 2'!$C$13:K$13),0)),"",VLOOKUP($B44,'Section 2'!$C$16:$N$514,COLUMNS('Section 2'!$C$13:K$13),0)))</f>
        <v/>
      </c>
      <c r="M44" s="107" t="str">
        <f>IF($D44="","",IF(ISBLANK(VLOOKUP($B44,'Section 2'!$C$16:$N$514,COLUMNS('Section 2'!$C$13:L$13),0)),"",PROPER(VLOOKUP($B44,'Section 2'!$C$16:$N$514,COLUMNS('Section 2'!$C$13:L$13),0))))</f>
        <v/>
      </c>
      <c r="N44" s="107" t="str">
        <f>IF($D44="","",IF(ISBLANK(VLOOKUP($B44,'Section 2'!$C$16:$N$514,COLUMNS('Section 2'!$C$13:M$13),0)),"",IF(VLOOKUP($B44,'Section 2'!$C$16:$N$514,COLUMNS('Section 2'!$C$13:M$13),0)="Other EU","Other EU",IF(VLOOKUP($B44,'Section 2'!$C$16:$N$514,COLUMNS('Section 2'!$C$13:M$13),0)="2nd Party Trans","2nd Party Trans",IF(VLOOKUP($B44,'Section 2'!$C$16:$N$514,COLUMNS('Section 2'!$C$13:M$13),0)="2nd Party Dest","2nd Party Dest",PROPER(VLOOKUP($B44,'Section 2'!$C$16:$N$514,COLUMNS('Section 2'!$C$13:M$13),0)))))))</f>
        <v/>
      </c>
      <c r="O44" s="108" t="str">
        <f>IF($D44="","",IF(ISBLANK(VLOOKUP($B44,'Section 2'!$C$16:$N$514,COLUMNS('Section 2'!$C$13:N$13),0)),"",VLOOKUP($B44,'Section 2'!$C$16:$N$514,COLUMNS('Section 2'!$C$13:N$13),0)))</f>
        <v/>
      </c>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row>
    <row r="45" spans="1:78" s="36" customFormat="1" ht="12.75" customHeight="1" x14ac:dyDescent="0.35">
      <c r="A45" s="36" t="str">
        <f>IF(D45="","",ROWS($A$1:A45))</f>
        <v/>
      </c>
      <c r="B45" s="39">
        <v>44</v>
      </c>
      <c r="C45" s="107" t="str">
        <f t="shared" si="0"/>
        <v/>
      </c>
      <c r="D45" s="107" t="str">
        <f>IFERROR(VLOOKUP($B45,'Section 2'!$C$16:$N$514,COLUMNS('Section 2'!$C$13:C$13),0),"")</f>
        <v/>
      </c>
      <c r="E45" s="108" t="str">
        <f>IF($D45="","",IF(ISBLANK(VLOOKUP($B45,'Section 2'!$C$16:$N$514,COLUMNS('Section 2'!$C$13:D$13),0)),"",VLOOKUP($B45,'Section 2'!$C$16:$N$514,COLUMNS('Section 2'!$C$13:D$13),0)))</f>
        <v/>
      </c>
      <c r="F45" s="107" t="str">
        <f>IF($D45="","",IF(ISBLANK(VLOOKUP($B45,'Section 2'!$C$16:$N$514,COLUMNS('Section 2'!$C$13:E$13),0)),"",VLOOKUP($B45,'Section 2'!$C$16:$N$514,COLUMNS('Section 2'!$C$13:E$13),0)))</f>
        <v/>
      </c>
      <c r="G45" s="107" t="str">
        <f>IF($D45="","",IF(ISBLANK(VLOOKUP($B45,'Section 2'!$C$16:$N$514,COLUMNS('Section 2'!$C$13:F$13),0)),"",VLOOKUP($B45,'Section 2'!$C$16:$N$514,COLUMNS('Section 2'!$C$13:F$13),0)))</f>
        <v/>
      </c>
      <c r="H45" s="107" t="str">
        <f>IF($D45="","",IF(ISBLANK(VLOOKUP($B45,'Section 2'!$C$16:$N$514,COLUMNS('Section 2'!$C$13:G$13),0)),"",VLOOKUP($B45,'Section 2'!$C$16:$N$514,COLUMNS('Section 2'!$C$13:G$13),0)))</f>
        <v/>
      </c>
      <c r="I45" s="107" t="str">
        <f>IF($D45="","",IF(ISBLANK(VLOOKUP($B45,'Section 2'!$C$16:$N$514,COLUMNS('Section 2'!$C$13:H$13),0)),"",IF(VLOOKUP($B45,'Section 2'!$C$16:$N$514,COLUMNS('Section 2'!$C$13:H$13),0)="Other EU","Other EU",PROPER(VLOOKUP($B45,'Section 2'!$C$16:$N$514,COLUMNS('Section 2'!$C$13:H$13),0)))))</f>
        <v/>
      </c>
      <c r="J45" s="107" t="str">
        <f>IF($D45="","",IF(ISBLANK(VLOOKUP($B45,'Section 2'!$C$16:$N$514,COLUMNS('Section 2'!$C$13:I$13),0)),"",IF(VLOOKUP($B45,'Section 2'!$C$16:$N$514,COLUMNS('Section 2'!$C$13:I$13),0)="Other EU","Other EU",VLOOKUP($B45,'Section 2'!$C$16:$N$514,COLUMNS('Section 2'!$C$13:I$13),0))))</f>
        <v/>
      </c>
      <c r="K45" s="107" t="str">
        <f>IF($D45="","",IF(ISBLANK(VLOOKUP($B45,'Section 2'!$C$16:$N$514,COLUMNS('Section 2'!$C$13:J$13),0)),"",IF(VLOOKUP($B45,'Section 2'!$C$16:$N$514,COLUMNS('Section 2'!$C$13:J$13),0)="Pther EU","Other EU",PROPER(VLOOKUP($B45,'Section 2'!$C$16:$N$514,COLUMNS('Section 2'!$C$13:J$13),0)))))</f>
        <v/>
      </c>
      <c r="L45" s="107" t="str">
        <f>IF($D45="","",IF(ISBLANK(VLOOKUP($B45,'Section 2'!$C$16:$N$514,COLUMNS('Section 2'!$C$13:K$13),0)),"",VLOOKUP($B45,'Section 2'!$C$16:$N$514,COLUMNS('Section 2'!$C$13:K$13),0)))</f>
        <v/>
      </c>
      <c r="M45" s="107" t="str">
        <f>IF($D45="","",IF(ISBLANK(VLOOKUP($B45,'Section 2'!$C$16:$N$514,COLUMNS('Section 2'!$C$13:L$13),0)),"",PROPER(VLOOKUP($B45,'Section 2'!$C$16:$N$514,COLUMNS('Section 2'!$C$13:L$13),0))))</f>
        <v/>
      </c>
      <c r="N45" s="107" t="str">
        <f>IF($D45="","",IF(ISBLANK(VLOOKUP($B45,'Section 2'!$C$16:$N$514,COLUMNS('Section 2'!$C$13:M$13),0)),"",IF(VLOOKUP($B45,'Section 2'!$C$16:$N$514,COLUMNS('Section 2'!$C$13:M$13),0)="Other EU","Other EU",IF(VLOOKUP($B45,'Section 2'!$C$16:$N$514,COLUMNS('Section 2'!$C$13:M$13),0)="2nd Party Trans","2nd Party Trans",IF(VLOOKUP($B45,'Section 2'!$C$16:$N$514,COLUMNS('Section 2'!$C$13:M$13),0)="2nd Party Dest","2nd Party Dest",PROPER(VLOOKUP($B45,'Section 2'!$C$16:$N$514,COLUMNS('Section 2'!$C$13:M$13),0)))))))</f>
        <v/>
      </c>
      <c r="O45" s="108" t="str">
        <f>IF($D45="","",IF(ISBLANK(VLOOKUP($B45,'Section 2'!$C$16:$N$514,COLUMNS('Section 2'!$C$13:N$13),0)),"",VLOOKUP($B45,'Section 2'!$C$16:$N$514,COLUMNS('Section 2'!$C$13:N$13),0)))</f>
        <v/>
      </c>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row>
    <row r="46" spans="1:78" s="36" customFormat="1" ht="12.75" customHeight="1" x14ac:dyDescent="0.35">
      <c r="A46" s="36" t="str">
        <f>IF(D46="","",ROWS($A$1:A46))</f>
        <v/>
      </c>
      <c r="B46" s="39">
        <v>45</v>
      </c>
      <c r="C46" s="107" t="str">
        <f t="shared" si="0"/>
        <v/>
      </c>
      <c r="D46" s="107" t="str">
        <f>IFERROR(VLOOKUP($B46,'Section 2'!$C$16:$N$514,COLUMNS('Section 2'!$C$13:C$13),0),"")</f>
        <v/>
      </c>
      <c r="E46" s="108" t="str">
        <f>IF($D46="","",IF(ISBLANK(VLOOKUP($B46,'Section 2'!$C$16:$N$514,COLUMNS('Section 2'!$C$13:D$13),0)),"",VLOOKUP($B46,'Section 2'!$C$16:$N$514,COLUMNS('Section 2'!$C$13:D$13),0)))</f>
        <v/>
      </c>
      <c r="F46" s="107" t="str">
        <f>IF($D46="","",IF(ISBLANK(VLOOKUP($B46,'Section 2'!$C$16:$N$514,COLUMNS('Section 2'!$C$13:E$13),0)),"",VLOOKUP($B46,'Section 2'!$C$16:$N$514,COLUMNS('Section 2'!$C$13:E$13),0)))</f>
        <v/>
      </c>
      <c r="G46" s="107" t="str">
        <f>IF($D46="","",IF(ISBLANK(VLOOKUP($B46,'Section 2'!$C$16:$N$514,COLUMNS('Section 2'!$C$13:F$13),0)),"",VLOOKUP($B46,'Section 2'!$C$16:$N$514,COLUMNS('Section 2'!$C$13:F$13),0)))</f>
        <v/>
      </c>
      <c r="H46" s="107" t="str">
        <f>IF($D46="","",IF(ISBLANK(VLOOKUP($B46,'Section 2'!$C$16:$N$514,COLUMNS('Section 2'!$C$13:G$13),0)),"",VLOOKUP($B46,'Section 2'!$C$16:$N$514,COLUMNS('Section 2'!$C$13:G$13),0)))</f>
        <v/>
      </c>
      <c r="I46" s="107" t="str">
        <f>IF($D46="","",IF(ISBLANK(VLOOKUP($B46,'Section 2'!$C$16:$N$514,COLUMNS('Section 2'!$C$13:H$13),0)),"",IF(VLOOKUP($B46,'Section 2'!$C$16:$N$514,COLUMNS('Section 2'!$C$13:H$13),0)="Other EU","Other EU",PROPER(VLOOKUP($B46,'Section 2'!$C$16:$N$514,COLUMNS('Section 2'!$C$13:H$13),0)))))</f>
        <v/>
      </c>
      <c r="J46" s="107" t="str">
        <f>IF($D46="","",IF(ISBLANK(VLOOKUP($B46,'Section 2'!$C$16:$N$514,COLUMNS('Section 2'!$C$13:I$13),0)),"",IF(VLOOKUP($B46,'Section 2'!$C$16:$N$514,COLUMNS('Section 2'!$C$13:I$13),0)="Other EU","Other EU",VLOOKUP($B46,'Section 2'!$C$16:$N$514,COLUMNS('Section 2'!$C$13:I$13),0))))</f>
        <v/>
      </c>
      <c r="K46" s="107" t="str">
        <f>IF($D46="","",IF(ISBLANK(VLOOKUP($B46,'Section 2'!$C$16:$N$514,COLUMNS('Section 2'!$C$13:J$13),0)),"",IF(VLOOKUP($B46,'Section 2'!$C$16:$N$514,COLUMNS('Section 2'!$C$13:J$13),0)="Pther EU","Other EU",PROPER(VLOOKUP($B46,'Section 2'!$C$16:$N$514,COLUMNS('Section 2'!$C$13:J$13),0)))))</f>
        <v/>
      </c>
      <c r="L46" s="107" t="str">
        <f>IF($D46="","",IF(ISBLANK(VLOOKUP($B46,'Section 2'!$C$16:$N$514,COLUMNS('Section 2'!$C$13:K$13),0)),"",VLOOKUP($B46,'Section 2'!$C$16:$N$514,COLUMNS('Section 2'!$C$13:K$13),0)))</f>
        <v/>
      </c>
      <c r="M46" s="107" t="str">
        <f>IF($D46="","",IF(ISBLANK(VLOOKUP($B46,'Section 2'!$C$16:$N$514,COLUMNS('Section 2'!$C$13:L$13),0)),"",PROPER(VLOOKUP($B46,'Section 2'!$C$16:$N$514,COLUMNS('Section 2'!$C$13:L$13),0))))</f>
        <v/>
      </c>
      <c r="N46" s="107" t="str">
        <f>IF($D46="","",IF(ISBLANK(VLOOKUP($B46,'Section 2'!$C$16:$N$514,COLUMNS('Section 2'!$C$13:M$13),0)),"",IF(VLOOKUP($B46,'Section 2'!$C$16:$N$514,COLUMNS('Section 2'!$C$13:M$13),0)="Other EU","Other EU",IF(VLOOKUP($B46,'Section 2'!$C$16:$N$514,COLUMNS('Section 2'!$C$13:M$13),0)="2nd Party Trans","2nd Party Trans",IF(VLOOKUP($B46,'Section 2'!$C$16:$N$514,COLUMNS('Section 2'!$C$13:M$13),0)="2nd Party Dest","2nd Party Dest",PROPER(VLOOKUP($B46,'Section 2'!$C$16:$N$514,COLUMNS('Section 2'!$C$13:M$13),0)))))))</f>
        <v/>
      </c>
      <c r="O46" s="108" t="str">
        <f>IF($D46="","",IF(ISBLANK(VLOOKUP($B46,'Section 2'!$C$16:$N$514,COLUMNS('Section 2'!$C$13:N$13),0)),"",VLOOKUP($B46,'Section 2'!$C$16:$N$514,COLUMNS('Section 2'!$C$13:N$13),0)))</f>
        <v/>
      </c>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row>
    <row r="47" spans="1:78" s="36" customFormat="1" ht="12.75" customHeight="1" x14ac:dyDescent="0.35">
      <c r="A47" s="36" t="str">
        <f>IF(D47="","",ROWS($A$1:A47))</f>
        <v/>
      </c>
      <c r="B47" s="39">
        <v>46</v>
      </c>
      <c r="C47" s="107" t="str">
        <f t="shared" si="0"/>
        <v/>
      </c>
      <c r="D47" s="107" t="str">
        <f>IFERROR(VLOOKUP($B47,'Section 2'!$C$16:$N$514,COLUMNS('Section 2'!$C$13:C$13),0),"")</f>
        <v/>
      </c>
      <c r="E47" s="108" t="str">
        <f>IF($D47="","",IF(ISBLANK(VLOOKUP($B47,'Section 2'!$C$16:$N$514,COLUMNS('Section 2'!$C$13:D$13),0)),"",VLOOKUP($B47,'Section 2'!$C$16:$N$514,COLUMNS('Section 2'!$C$13:D$13),0)))</f>
        <v/>
      </c>
      <c r="F47" s="107" t="str">
        <f>IF($D47="","",IF(ISBLANK(VLOOKUP($B47,'Section 2'!$C$16:$N$514,COLUMNS('Section 2'!$C$13:E$13),0)),"",VLOOKUP($B47,'Section 2'!$C$16:$N$514,COLUMNS('Section 2'!$C$13:E$13),0)))</f>
        <v/>
      </c>
      <c r="G47" s="107" t="str">
        <f>IF($D47="","",IF(ISBLANK(VLOOKUP($B47,'Section 2'!$C$16:$N$514,COLUMNS('Section 2'!$C$13:F$13),0)),"",VLOOKUP($B47,'Section 2'!$C$16:$N$514,COLUMNS('Section 2'!$C$13:F$13),0)))</f>
        <v/>
      </c>
      <c r="H47" s="107" t="str">
        <f>IF($D47="","",IF(ISBLANK(VLOOKUP($B47,'Section 2'!$C$16:$N$514,COLUMNS('Section 2'!$C$13:G$13),0)),"",VLOOKUP($B47,'Section 2'!$C$16:$N$514,COLUMNS('Section 2'!$C$13:G$13),0)))</f>
        <v/>
      </c>
      <c r="I47" s="107" t="str">
        <f>IF($D47="","",IF(ISBLANK(VLOOKUP($B47,'Section 2'!$C$16:$N$514,COLUMNS('Section 2'!$C$13:H$13),0)),"",IF(VLOOKUP($B47,'Section 2'!$C$16:$N$514,COLUMNS('Section 2'!$C$13:H$13),0)="Other EU","Other EU",PROPER(VLOOKUP($B47,'Section 2'!$C$16:$N$514,COLUMNS('Section 2'!$C$13:H$13),0)))))</f>
        <v/>
      </c>
      <c r="J47" s="107" t="str">
        <f>IF($D47="","",IF(ISBLANK(VLOOKUP($B47,'Section 2'!$C$16:$N$514,COLUMNS('Section 2'!$C$13:I$13),0)),"",IF(VLOOKUP($B47,'Section 2'!$C$16:$N$514,COLUMNS('Section 2'!$C$13:I$13),0)="Other EU","Other EU",VLOOKUP($B47,'Section 2'!$C$16:$N$514,COLUMNS('Section 2'!$C$13:I$13),0))))</f>
        <v/>
      </c>
      <c r="K47" s="107" t="str">
        <f>IF($D47="","",IF(ISBLANK(VLOOKUP($B47,'Section 2'!$C$16:$N$514,COLUMNS('Section 2'!$C$13:J$13),0)),"",IF(VLOOKUP($B47,'Section 2'!$C$16:$N$514,COLUMNS('Section 2'!$C$13:J$13),0)="Pther EU","Other EU",PROPER(VLOOKUP($B47,'Section 2'!$C$16:$N$514,COLUMNS('Section 2'!$C$13:J$13),0)))))</f>
        <v/>
      </c>
      <c r="L47" s="107" t="str">
        <f>IF($D47="","",IF(ISBLANK(VLOOKUP($B47,'Section 2'!$C$16:$N$514,COLUMNS('Section 2'!$C$13:K$13),0)),"",VLOOKUP($B47,'Section 2'!$C$16:$N$514,COLUMNS('Section 2'!$C$13:K$13),0)))</f>
        <v/>
      </c>
      <c r="M47" s="107" t="str">
        <f>IF($D47="","",IF(ISBLANK(VLOOKUP($B47,'Section 2'!$C$16:$N$514,COLUMNS('Section 2'!$C$13:L$13),0)),"",PROPER(VLOOKUP($B47,'Section 2'!$C$16:$N$514,COLUMNS('Section 2'!$C$13:L$13),0))))</f>
        <v/>
      </c>
      <c r="N47" s="107" t="str">
        <f>IF($D47="","",IF(ISBLANK(VLOOKUP($B47,'Section 2'!$C$16:$N$514,COLUMNS('Section 2'!$C$13:M$13),0)),"",IF(VLOOKUP($B47,'Section 2'!$C$16:$N$514,COLUMNS('Section 2'!$C$13:M$13),0)="Other EU","Other EU",IF(VLOOKUP($B47,'Section 2'!$C$16:$N$514,COLUMNS('Section 2'!$C$13:M$13),0)="2nd Party Trans","2nd Party Trans",IF(VLOOKUP($B47,'Section 2'!$C$16:$N$514,COLUMNS('Section 2'!$C$13:M$13),0)="2nd Party Dest","2nd Party Dest",PROPER(VLOOKUP($B47,'Section 2'!$C$16:$N$514,COLUMNS('Section 2'!$C$13:M$13),0)))))))</f>
        <v/>
      </c>
      <c r="O47" s="108" t="str">
        <f>IF($D47="","",IF(ISBLANK(VLOOKUP($B47,'Section 2'!$C$16:$N$514,COLUMNS('Section 2'!$C$13:N$13),0)),"",VLOOKUP($B47,'Section 2'!$C$16:$N$514,COLUMNS('Section 2'!$C$13:N$13),0)))</f>
        <v/>
      </c>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row>
    <row r="48" spans="1:78" s="36" customFormat="1" ht="12.75" customHeight="1" x14ac:dyDescent="0.35">
      <c r="A48" s="36" t="str">
        <f>IF(D48="","",ROWS($A$1:A48))</f>
        <v/>
      </c>
      <c r="B48" s="39">
        <v>47</v>
      </c>
      <c r="C48" s="107" t="str">
        <f t="shared" si="0"/>
        <v/>
      </c>
      <c r="D48" s="107" t="str">
        <f>IFERROR(VLOOKUP($B48,'Section 2'!$C$16:$N$514,COLUMNS('Section 2'!$C$13:C$13),0),"")</f>
        <v/>
      </c>
      <c r="E48" s="108" t="str">
        <f>IF($D48="","",IF(ISBLANK(VLOOKUP($B48,'Section 2'!$C$16:$N$514,COLUMNS('Section 2'!$C$13:D$13),0)),"",VLOOKUP($B48,'Section 2'!$C$16:$N$514,COLUMNS('Section 2'!$C$13:D$13),0)))</f>
        <v/>
      </c>
      <c r="F48" s="107" t="str">
        <f>IF($D48="","",IF(ISBLANK(VLOOKUP($B48,'Section 2'!$C$16:$N$514,COLUMNS('Section 2'!$C$13:E$13),0)),"",VLOOKUP($B48,'Section 2'!$C$16:$N$514,COLUMNS('Section 2'!$C$13:E$13),0)))</f>
        <v/>
      </c>
      <c r="G48" s="107" t="str">
        <f>IF($D48="","",IF(ISBLANK(VLOOKUP($B48,'Section 2'!$C$16:$N$514,COLUMNS('Section 2'!$C$13:F$13),0)),"",VLOOKUP($B48,'Section 2'!$C$16:$N$514,COLUMNS('Section 2'!$C$13:F$13),0)))</f>
        <v/>
      </c>
      <c r="H48" s="107" t="str">
        <f>IF($D48="","",IF(ISBLANK(VLOOKUP($B48,'Section 2'!$C$16:$N$514,COLUMNS('Section 2'!$C$13:G$13),0)),"",VLOOKUP($B48,'Section 2'!$C$16:$N$514,COLUMNS('Section 2'!$C$13:G$13),0)))</f>
        <v/>
      </c>
      <c r="I48" s="107" t="str">
        <f>IF($D48="","",IF(ISBLANK(VLOOKUP($B48,'Section 2'!$C$16:$N$514,COLUMNS('Section 2'!$C$13:H$13),0)),"",IF(VLOOKUP($B48,'Section 2'!$C$16:$N$514,COLUMNS('Section 2'!$C$13:H$13),0)="Other EU","Other EU",PROPER(VLOOKUP($B48,'Section 2'!$C$16:$N$514,COLUMNS('Section 2'!$C$13:H$13),0)))))</f>
        <v/>
      </c>
      <c r="J48" s="107" t="str">
        <f>IF($D48="","",IF(ISBLANK(VLOOKUP($B48,'Section 2'!$C$16:$N$514,COLUMNS('Section 2'!$C$13:I$13),0)),"",IF(VLOOKUP($B48,'Section 2'!$C$16:$N$514,COLUMNS('Section 2'!$C$13:I$13),0)="Other EU","Other EU",VLOOKUP($B48,'Section 2'!$C$16:$N$514,COLUMNS('Section 2'!$C$13:I$13),0))))</f>
        <v/>
      </c>
      <c r="K48" s="107" t="str">
        <f>IF($D48="","",IF(ISBLANK(VLOOKUP($B48,'Section 2'!$C$16:$N$514,COLUMNS('Section 2'!$C$13:J$13),0)),"",IF(VLOOKUP($B48,'Section 2'!$C$16:$N$514,COLUMNS('Section 2'!$C$13:J$13),0)="Pther EU","Other EU",PROPER(VLOOKUP($B48,'Section 2'!$C$16:$N$514,COLUMNS('Section 2'!$C$13:J$13),0)))))</f>
        <v/>
      </c>
      <c r="L48" s="107" t="str">
        <f>IF($D48="","",IF(ISBLANK(VLOOKUP($B48,'Section 2'!$C$16:$N$514,COLUMNS('Section 2'!$C$13:K$13),0)),"",VLOOKUP($B48,'Section 2'!$C$16:$N$514,COLUMNS('Section 2'!$C$13:K$13),0)))</f>
        <v/>
      </c>
      <c r="M48" s="107" t="str">
        <f>IF($D48="","",IF(ISBLANK(VLOOKUP($B48,'Section 2'!$C$16:$N$514,COLUMNS('Section 2'!$C$13:L$13),0)),"",PROPER(VLOOKUP($B48,'Section 2'!$C$16:$N$514,COLUMNS('Section 2'!$C$13:L$13),0))))</f>
        <v/>
      </c>
      <c r="N48" s="107" t="str">
        <f>IF($D48="","",IF(ISBLANK(VLOOKUP($B48,'Section 2'!$C$16:$N$514,COLUMNS('Section 2'!$C$13:M$13),0)),"",IF(VLOOKUP($B48,'Section 2'!$C$16:$N$514,COLUMNS('Section 2'!$C$13:M$13),0)="Other EU","Other EU",IF(VLOOKUP($B48,'Section 2'!$C$16:$N$514,COLUMNS('Section 2'!$C$13:M$13),0)="2nd Party Trans","2nd Party Trans",IF(VLOOKUP($B48,'Section 2'!$C$16:$N$514,COLUMNS('Section 2'!$C$13:M$13),0)="2nd Party Dest","2nd Party Dest",PROPER(VLOOKUP($B48,'Section 2'!$C$16:$N$514,COLUMNS('Section 2'!$C$13:M$13),0)))))))</f>
        <v/>
      </c>
      <c r="O48" s="108" t="str">
        <f>IF($D48="","",IF(ISBLANK(VLOOKUP($B48,'Section 2'!$C$16:$N$514,COLUMNS('Section 2'!$C$13:N$13),0)),"",VLOOKUP($B48,'Section 2'!$C$16:$N$514,COLUMNS('Section 2'!$C$13:N$13),0)))</f>
        <v/>
      </c>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row>
    <row r="49" spans="1:78" s="36" customFormat="1" ht="12.75" customHeight="1" x14ac:dyDescent="0.35">
      <c r="A49" s="36" t="str">
        <f>IF(D49="","",ROWS($A$1:A49))</f>
        <v/>
      </c>
      <c r="B49" s="39">
        <v>48</v>
      </c>
      <c r="C49" s="107" t="str">
        <f t="shared" si="0"/>
        <v/>
      </c>
      <c r="D49" s="107" t="str">
        <f>IFERROR(VLOOKUP($B49,'Section 2'!$C$16:$N$514,COLUMNS('Section 2'!$C$13:C$13),0),"")</f>
        <v/>
      </c>
      <c r="E49" s="108" t="str">
        <f>IF($D49="","",IF(ISBLANK(VLOOKUP($B49,'Section 2'!$C$16:$N$514,COLUMNS('Section 2'!$C$13:D$13),0)),"",VLOOKUP($B49,'Section 2'!$C$16:$N$514,COLUMNS('Section 2'!$C$13:D$13),0)))</f>
        <v/>
      </c>
      <c r="F49" s="107" t="str">
        <f>IF($D49="","",IF(ISBLANK(VLOOKUP($B49,'Section 2'!$C$16:$N$514,COLUMNS('Section 2'!$C$13:E$13),0)),"",VLOOKUP($B49,'Section 2'!$C$16:$N$514,COLUMNS('Section 2'!$C$13:E$13),0)))</f>
        <v/>
      </c>
      <c r="G49" s="107" t="str">
        <f>IF($D49="","",IF(ISBLANK(VLOOKUP($B49,'Section 2'!$C$16:$N$514,COLUMNS('Section 2'!$C$13:F$13),0)),"",VLOOKUP($B49,'Section 2'!$C$16:$N$514,COLUMNS('Section 2'!$C$13:F$13),0)))</f>
        <v/>
      </c>
      <c r="H49" s="107" t="str">
        <f>IF($D49="","",IF(ISBLANK(VLOOKUP($B49,'Section 2'!$C$16:$N$514,COLUMNS('Section 2'!$C$13:G$13),0)),"",VLOOKUP($B49,'Section 2'!$C$16:$N$514,COLUMNS('Section 2'!$C$13:G$13),0)))</f>
        <v/>
      </c>
      <c r="I49" s="107" t="str">
        <f>IF($D49="","",IF(ISBLANK(VLOOKUP($B49,'Section 2'!$C$16:$N$514,COLUMNS('Section 2'!$C$13:H$13),0)),"",IF(VLOOKUP($B49,'Section 2'!$C$16:$N$514,COLUMNS('Section 2'!$C$13:H$13),0)="Other EU","Other EU",PROPER(VLOOKUP($B49,'Section 2'!$C$16:$N$514,COLUMNS('Section 2'!$C$13:H$13),0)))))</f>
        <v/>
      </c>
      <c r="J49" s="107" t="str">
        <f>IF($D49="","",IF(ISBLANK(VLOOKUP($B49,'Section 2'!$C$16:$N$514,COLUMNS('Section 2'!$C$13:I$13),0)),"",IF(VLOOKUP($B49,'Section 2'!$C$16:$N$514,COLUMNS('Section 2'!$C$13:I$13),0)="Other EU","Other EU",VLOOKUP($B49,'Section 2'!$C$16:$N$514,COLUMNS('Section 2'!$C$13:I$13),0))))</f>
        <v/>
      </c>
      <c r="K49" s="107" t="str">
        <f>IF($D49="","",IF(ISBLANK(VLOOKUP($B49,'Section 2'!$C$16:$N$514,COLUMNS('Section 2'!$C$13:J$13),0)),"",IF(VLOOKUP($B49,'Section 2'!$C$16:$N$514,COLUMNS('Section 2'!$C$13:J$13),0)="Pther EU","Other EU",PROPER(VLOOKUP($B49,'Section 2'!$C$16:$N$514,COLUMNS('Section 2'!$C$13:J$13),0)))))</f>
        <v/>
      </c>
      <c r="L49" s="107" t="str">
        <f>IF($D49="","",IF(ISBLANK(VLOOKUP($B49,'Section 2'!$C$16:$N$514,COLUMNS('Section 2'!$C$13:K$13),0)),"",VLOOKUP($B49,'Section 2'!$C$16:$N$514,COLUMNS('Section 2'!$C$13:K$13),0)))</f>
        <v/>
      </c>
      <c r="M49" s="107" t="str">
        <f>IF($D49="","",IF(ISBLANK(VLOOKUP($B49,'Section 2'!$C$16:$N$514,COLUMNS('Section 2'!$C$13:L$13),0)),"",PROPER(VLOOKUP($B49,'Section 2'!$C$16:$N$514,COLUMNS('Section 2'!$C$13:L$13),0))))</f>
        <v/>
      </c>
      <c r="N49" s="107" t="str">
        <f>IF($D49="","",IF(ISBLANK(VLOOKUP($B49,'Section 2'!$C$16:$N$514,COLUMNS('Section 2'!$C$13:M$13),0)),"",IF(VLOOKUP($B49,'Section 2'!$C$16:$N$514,COLUMNS('Section 2'!$C$13:M$13),0)="Other EU","Other EU",IF(VLOOKUP($B49,'Section 2'!$C$16:$N$514,COLUMNS('Section 2'!$C$13:M$13),0)="2nd Party Trans","2nd Party Trans",IF(VLOOKUP($B49,'Section 2'!$C$16:$N$514,COLUMNS('Section 2'!$C$13:M$13),0)="2nd Party Dest","2nd Party Dest",PROPER(VLOOKUP($B49,'Section 2'!$C$16:$N$514,COLUMNS('Section 2'!$C$13:M$13),0)))))))</f>
        <v/>
      </c>
      <c r="O49" s="108" t="str">
        <f>IF($D49="","",IF(ISBLANK(VLOOKUP($B49,'Section 2'!$C$16:$N$514,COLUMNS('Section 2'!$C$13:N$13),0)),"",VLOOKUP($B49,'Section 2'!$C$16:$N$514,COLUMNS('Section 2'!$C$13:N$13),0)))</f>
        <v/>
      </c>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row>
    <row r="50" spans="1:78" s="36" customFormat="1" ht="12.75" customHeight="1" x14ac:dyDescent="0.35">
      <c r="A50" s="36" t="str">
        <f>IF(D50="","",ROWS($A$1:A50))</f>
        <v/>
      </c>
      <c r="B50" s="39">
        <v>49</v>
      </c>
      <c r="C50" s="107" t="str">
        <f t="shared" si="0"/>
        <v/>
      </c>
      <c r="D50" s="107" t="str">
        <f>IFERROR(VLOOKUP($B50,'Section 2'!$C$16:$N$514,COLUMNS('Section 2'!$C$13:C$13),0),"")</f>
        <v/>
      </c>
      <c r="E50" s="108" t="str">
        <f>IF($D50="","",IF(ISBLANK(VLOOKUP($B50,'Section 2'!$C$16:$N$514,COLUMNS('Section 2'!$C$13:D$13),0)),"",VLOOKUP($B50,'Section 2'!$C$16:$N$514,COLUMNS('Section 2'!$C$13:D$13),0)))</f>
        <v/>
      </c>
      <c r="F50" s="107" t="str">
        <f>IF($D50="","",IF(ISBLANK(VLOOKUP($B50,'Section 2'!$C$16:$N$514,COLUMNS('Section 2'!$C$13:E$13),0)),"",VLOOKUP($B50,'Section 2'!$C$16:$N$514,COLUMNS('Section 2'!$C$13:E$13),0)))</f>
        <v/>
      </c>
      <c r="G50" s="107" t="str">
        <f>IF($D50="","",IF(ISBLANK(VLOOKUP($B50,'Section 2'!$C$16:$N$514,COLUMNS('Section 2'!$C$13:F$13),0)),"",VLOOKUP($B50,'Section 2'!$C$16:$N$514,COLUMNS('Section 2'!$C$13:F$13),0)))</f>
        <v/>
      </c>
      <c r="H50" s="107" t="str">
        <f>IF($D50="","",IF(ISBLANK(VLOOKUP($B50,'Section 2'!$C$16:$N$514,COLUMNS('Section 2'!$C$13:G$13),0)),"",VLOOKUP($B50,'Section 2'!$C$16:$N$514,COLUMNS('Section 2'!$C$13:G$13),0)))</f>
        <v/>
      </c>
      <c r="I50" s="107" t="str">
        <f>IF($D50="","",IF(ISBLANK(VLOOKUP($B50,'Section 2'!$C$16:$N$514,COLUMNS('Section 2'!$C$13:H$13),0)),"",IF(VLOOKUP($B50,'Section 2'!$C$16:$N$514,COLUMNS('Section 2'!$C$13:H$13),0)="Other EU","Other EU",PROPER(VLOOKUP($B50,'Section 2'!$C$16:$N$514,COLUMNS('Section 2'!$C$13:H$13),0)))))</f>
        <v/>
      </c>
      <c r="J50" s="107" t="str">
        <f>IF($D50="","",IF(ISBLANK(VLOOKUP($B50,'Section 2'!$C$16:$N$514,COLUMNS('Section 2'!$C$13:I$13),0)),"",IF(VLOOKUP($B50,'Section 2'!$C$16:$N$514,COLUMNS('Section 2'!$C$13:I$13),0)="Other EU","Other EU",VLOOKUP($B50,'Section 2'!$C$16:$N$514,COLUMNS('Section 2'!$C$13:I$13),0))))</f>
        <v/>
      </c>
      <c r="K50" s="107" t="str">
        <f>IF($D50="","",IF(ISBLANK(VLOOKUP($B50,'Section 2'!$C$16:$N$514,COLUMNS('Section 2'!$C$13:J$13),0)),"",IF(VLOOKUP($B50,'Section 2'!$C$16:$N$514,COLUMNS('Section 2'!$C$13:J$13),0)="Pther EU","Other EU",PROPER(VLOOKUP($B50,'Section 2'!$C$16:$N$514,COLUMNS('Section 2'!$C$13:J$13),0)))))</f>
        <v/>
      </c>
      <c r="L50" s="107" t="str">
        <f>IF($D50="","",IF(ISBLANK(VLOOKUP($B50,'Section 2'!$C$16:$N$514,COLUMNS('Section 2'!$C$13:K$13),0)),"",VLOOKUP($B50,'Section 2'!$C$16:$N$514,COLUMNS('Section 2'!$C$13:K$13),0)))</f>
        <v/>
      </c>
      <c r="M50" s="107" t="str">
        <f>IF($D50="","",IF(ISBLANK(VLOOKUP($B50,'Section 2'!$C$16:$N$514,COLUMNS('Section 2'!$C$13:L$13),0)),"",PROPER(VLOOKUP($B50,'Section 2'!$C$16:$N$514,COLUMNS('Section 2'!$C$13:L$13),0))))</f>
        <v/>
      </c>
      <c r="N50" s="107" t="str">
        <f>IF($D50="","",IF(ISBLANK(VLOOKUP($B50,'Section 2'!$C$16:$N$514,COLUMNS('Section 2'!$C$13:M$13),0)),"",IF(VLOOKUP($B50,'Section 2'!$C$16:$N$514,COLUMNS('Section 2'!$C$13:M$13),0)="Other EU","Other EU",IF(VLOOKUP($B50,'Section 2'!$C$16:$N$514,COLUMNS('Section 2'!$C$13:M$13),0)="2nd Party Trans","2nd Party Trans",IF(VLOOKUP($B50,'Section 2'!$C$16:$N$514,COLUMNS('Section 2'!$C$13:M$13),0)="2nd Party Dest","2nd Party Dest",PROPER(VLOOKUP($B50,'Section 2'!$C$16:$N$514,COLUMNS('Section 2'!$C$13:M$13),0)))))))</f>
        <v/>
      </c>
      <c r="O50" s="108" t="str">
        <f>IF($D50="","",IF(ISBLANK(VLOOKUP($B50,'Section 2'!$C$16:$N$514,COLUMNS('Section 2'!$C$13:N$13),0)),"",VLOOKUP($B50,'Section 2'!$C$16:$N$514,COLUMNS('Section 2'!$C$13:N$13),0)))</f>
        <v/>
      </c>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row>
    <row r="51" spans="1:78" s="36" customFormat="1" ht="12.75" customHeight="1" x14ac:dyDescent="0.35">
      <c r="A51" s="36" t="str">
        <f>IF(D51="","",ROWS($A$1:A51))</f>
        <v/>
      </c>
      <c r="B51" s="39">
        <v>50</v>
      </c>
      <c r="C51" s="107" t="str">
        <f t="shared" si="0"/>
        <v/>
      </c>
      <c r="D51" s="107" t="str">
        <f>IFERROR(VLOOKUP($B51,'Section 2'!$C$16:$N$514,COLUMNS('Section 2'!$C$13:C$13),0),"")</f>
        <v/>
      </c>
      <c r="E51" s="108" t="str">
        <f>IF($D51="","",IF(ISBLANK(VLOOKUP($B51,'Section 2'!$C$16:$N$514,COLUMNS('Section 2'!$C$13:D$13),0)),"",VLOOKUP($B51,'Section 2'!$C$16:$N$514,COLUMNS('Section 2'!$C$13:D$13),0)))</f>
        <v/>
      </c>
      <c r="F51" s="107" t="str">
        <f>IF($D51="","",IF(ISBLANK(VLOOKUP($B51,'Section 2'!$C$16:$N$514,COLUMNS('Section 2'!$C$13:E$13),0)),"",VLOOKUP($B51,'Section 2'!$C$16:$N$514,COLUMNS('Section 2'!$C$13:E$13),0)))</f>
        <v/>
      </c>
      <c r="G51" s="107" t="str">
        <f>IF($D51="","",IF(ISBLANK(VLOOKUP($B51,'Section 2'!$C$16:$N$514,COLUMNS('Section 2'!$C$13:F$13),0)),"",VLOOKUP($B51,'Section 2'!$C$16:$N$514,COLUMNS('Section 2'!$C$13:F$13),0)))</f>
        <v/>
      </c>
      <c r="H51" s="107" t="str">
        <f>IF($D51="","",IF(ISBLANK(VLOOKUP($B51,'Section 2'!$C$16:$N$514,COLUMNS('Section 2'!$C$13:G$13),0)),"",VLOOKUP($B51,'Section 2'!$C$16:$N$514,COLUMNS('Section 2'!$C$13:G$13),0)))</f>
        <v/>
      </c>
      <c r="I51" s="107" t="str">
        <f>IF($D51="","",IF(ISBLANK(VLOOKUP($B51,'Section 2'!$C$16:$N$514,COLUMNS('Section 2'!$C$13:H$13),0)),"",IF(VLOOKUP($B51,'Section 2'!$C$16:$N$514,COLUMNS('Section 2'!$C$13:H$13),0)="Other EU","Other EU",PROPER(VLOOKUP($B51,'Section 2'!$C$16:$N$514,COLUMNS('Section 2'!$C$13:H$13),0)))))</f>
        <v/>
      </c>
      <c r="J51" s="107" t="str">
        <f>IF($D51="","",IF(ISBLANK(VLOOKUP($B51,'Section 2'!$C$16:$N$514,COLUMNS('Section 2'!$C$13:I$13),0)),"",IF(VLOOKUP($B51,'Section 2'!$C$16:$N$514,COLUMNS('Section 2'!$C$13:I$13),0)="Other EU","Other EU",VLOOKUP($B51,'Section 2'!$C$16:$N$514,COLUMNS('Section 2'!$C$13:I$13),0))))</f>
        <v/>
      </c>
      <c r="K51" s="107" t="str">
        <f>IF($D51="","",IF(ISBLANK(VLOOKUP($B51,'Section 2'!$C$16:$N$514,COLUMNS('Section 2'!$C$13:J$13),0)),"",IF(VLOOKUP($B51,'Section 2'!$C$16:$N$514,COLUMNS('Section 2'!$C$13:J$13),0)="Pther EU","Other EU",PROPER(VLOOKUP($B51,'Section 2'!$C$16:$N$514,COLUMNS('Section 2'!$C$13:J$13),0)))))</f>
        <v/>
      </c>
      <c r="L51" s="107" t="str">
        <f>IF($D51="","",IF(ISBLANK(VLOOKUP($B51,'Section 2'!$C$16:$N$514,COLUMNS('Section 2'!$C$13:K$13),0)),"",VLOOKUP($B51,'Section 2'!$C$16:$N$514,COLUMNS('Section 2'!$C$13:K$13),0)))</f>
        <v/>
      </c>
      <c r="M51" s="107" t="str">
        <f>IF($D51="","",IF(ISBLANK(VLOOKUP($B51,'Section 2'!$C$16:$N$514,COLUMNS('Section 2'!$C$13:L$13),0)),"",PROPER(VLOOKUP($B51,'Section 2'!$C$16:$N$514,COLUMNS('Section 2'!$C$13:L$13),0))))</f>
        <v/>
      </c>
      <c r="N51" s="107" t="str">
        <f>IF($D51="","",IF(ISBLANK(VLOOKUP($B51,'Section 2'!$C$16:$N$514,COLUMNS('Section 2'!$C$13:M$13),0)),"",IF(VLOOKUP($B51,'Section 2'!$C$16:$N$514,COLUMNS('Section 2'!$C$13:M$13),0)="Other EU","Other EU",IF(VLOOKUP($B51,'Section 2'!$C$16:$N$514,COLUMNS('Section 2'!$C$13:M$13),0)="2nd Party Trans","2nd Party Trans",IF(VLOOKUP($B51,'Section 2'!$C$16:$N$514,COLUMNS('Section 2'!$C$13:M$13),0)="2nd Party Dest","2nd Party Dest",PROPER(VLOOKUP($B51,'Section 2'!$C$16:$N$514,COLUMNS('Section 2'!$C$13:M$13),0)))))))</f>
        <v/>
      </c>
      <c r="O51" s="108" t="str">
        <f>IF($D51="","",IF(ISBLANK(VLOOKUP($B51,'Section 2'!$C$16:$N$514,COLUMNS('Section 2'!$C$13:N$13),0)),"",VLOOKUP($B51,'Section 2'!$C$16:$N$514,COLUMNS('Section 2'!$C$13:N$13),0)))</f>
        <v/>
      </c>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row>
    <row r="52" spans="1:78" s="36" customFormat="1" ht="12.75" customHeight="1" x14ac:dyDescent="0.35">
      <c r="A52" s="36" t="str">
        <f>IF(D52="","",ROWS($A$1:A52))</f>
        <v/>
      </c>
      <c r="B52" s="39">
        <v>51</v>
      </c>
      <c r="C52" s="107" t="str">
        <f t="shared" si="0"/>
        <v/>
      </c>
      <c r="D52" s="107" t="str">
        <f>IFERROR(VLOOKUP($B52,'Section 2'!$C$16:$N$514,COLUMNS('Section 2'!$C$13:C$13),0),"")</f>
        <v/>
      </c>
      <c r="E52" s="108" t="str">
        <f>IF($D52="","",IF(ISBLANK(VLOOKUP($B52,'Section 2'!$C$16:$N$514,COLUMNS('Section 2'!$C$13:D$13),0)),"",VLOOKUP($B52,'Section 2'!$C$16:$N$514,COLUMNS('Section 2'!$C$13:D$13),0)))</f>
        <v/>
      </c>
      <c r="F52" s="107" t="str">
        <f>IF($D52="","",IF(ISBLANK(VLOOKUP($B52,'Section 2'!$C$16:$N$514,COLUMNS('Section 2'!$C$13:E$13),0)),"",VLOOKUP($B52,'Section 2'!$C$16:$N$514,COLUMNS('Section 2'!$C$13:E$13),0)))</f>
        <v/>
      </c>
      <c r="G52" s="107" t="str">
        <f>IF($D52="","",IF(ISBLANK(VLOOKUP($B52,'Section 2'!$C$16:$N$514,COLUMNS('Section 2'!$C$13:F$13),0)),"",VLOOKUP($B52,'Section 2'!$C$16:$N$514,COLUMNS('Section 2'!$C$13:F$13),0)))</f>
        <v/>
      </c>
      <c r="H52" s="107" t="str">
        <f>IF($D52="","",IF(ISBLANK(VLOOKUP($B52,'Section 2'!$C$16:$N$514,COLUMNS('Section 2'!$C$13:G$13),0)),"",VLOOKUP($B52,'Section 2'!$C$16:$N$514,COLUMNS('Section 2'!$C$13:G$13),0)))</f>
        <v/>
      </c>
      <c r="I52" s="107" t="str">
        <f>IF($D52="","",IF(ISBLANK(VLOOKUP($B52,'Section 2'!$C$16:$N$514,COLUMNS('Section 2'!$C$13:H$13),0)),"",IF(VLOOKUP($B52,'Section 2'!$C$16:$N$514,COLUMNS('Section 2'!$C$13:H$13),0)="Other EU","Other EU",PROPER(VLOOKUP($B52,'Section 2'!$C$16:$N$514,COLUMNS('Section 2'!$C$13:H$13),0)))))</f>
        <v/>
      </c>
      <c r="J52" s="107" t="str">
        <f>IF($D52="","",IF(ISBLANK(VLOOKUP($B52,'Section 2'!$C$16:$N$514,COLUMNS('Section 2'!$C$13:I$13),0)),"",IF(VLOOKUP($B52,'Section 2'!$C$16:$N$514,COLUMNS('Section 2'!$C$13:I$13),0)="Other EU","Other EU",VLOOKUP($B52,'Section 2'!$C$16:$N$514,COLUMNS('Section 2'!$C$13:I$13),0))))</f>
        <v/>
      </c>
      <c r="K52" s="107" t="str">
        <f>IF($D52="","",IF(ISBLANK(VLOOKUP($B52,'Section 2'!$C$16:$N$514,COLUMNS('Section 2'!$C$13:J$13),0)),"",IF(VLOOKUP($B52,'Section 2'!$C$16:$N$514,COLUMNS('Section 2'!$C$13:J$13),0)="Pther EU","Other EU",PROPER(VLOOKUP($B52,'Section 2'!$C$16:$N$514,COLUMNS('Section 2'!$C$13:J$13),0)))))</f>
        <v/>
      </c>
      <c r="L52" s="107" t="str">
        <f>IF($D52="","",IF(ISBLANK(VLOOKUP($B52,'Section 2'!$C$16:$N$514,COLUMNS('Section 2'!$C$13:K$13),0)),"",VLOOKUP($B52,'Section 2'!$C$16:$N$514,COLUMNS('Section 2'!$C$13:K$13),0)))</f>
        <v/>
      </c>
      <c r="M52" s="107" t="str">
        <f>IF($D52="","",IF(ISBLANK(VLOOKUP($B52,'Section 2'!$C$16:$N$514,COLUMNS('Section 2'!$C$13:L$13),0)),"",PROPER(VLOOKUP($B52,'Section 2'!$C$16:$N$514,COLUMNS('Section 2'!$C$13:L$13),0))))</f>
        <v/>
      </c>
      <c r="N52" s="107" t="str">
        <f>IF($D52="","",IF(ISBLANK(VLOOKUP($B52,'Section 2'!$C$16:$N$514,COLUMNS('Section 2'!$C$13:M$13),0)),"",IF(VLOOKUP($B52,'Section 2'!$C$16:$N$514,COLUMNS('Section 2'!$C$13:M$13),0)="Other EU","Other EU",IF(VLOOKUP($B52,'Section 2'!$C$16:$N$514,COLUMNS('Section 2'!$C$13:M$13),0)="2nd Party Trans","2nd Party Trans",IF(VLOOKUP($B52,'Section 2'!$C$16:$N$514,COLUMNS('Section 2'!$C$13:M$13),0)="2nd Party Dest","2nd Party Dest",PROPER(VLOOKUP($B52,'Section 2'!$C$16:$N$514,COLUMNS('Section 2'!$C$13:M$13),0)))))))</f>
        <v/>
      </c>
      <c r="O52" s="108" t="str">
        <f>IF($D52="","",IF(ISBLANK(VLOOKUP($B52,'Section 2'!$C$16:$N$514,COLUMNS('Section 2'!$C$13:N$13),0)),"",VLOOKUP($B52,'Section 2'!$C$16:$N$514,COLUMNS('Section 2'!$C$13:N$13),0)))</f>
        <v/>
      </c>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row>
    <row r="53" spans="1:78" s="36" customFormat="1" ht="12.75" customHeight="1" x14ac:dyDescent="0.35">
      <c r="A53" s="36" t="str">
        <f>IF(D53="","",ROWS($A$1:A53))</f>
        <v/>
      </c>
      <c r="B53" s="39">
        <v>52</v>
      </c>
      <c r="C53" s="107" t="str">
        <f t="shared" si="0"/>
        <v/>
      </c>
      <c r="D53" s="107" t="str">
        <f>IFERROR(VLOOKUP($B53,'Section 2'!$C$16:$N$514,COLUMNS('Section 2'!$C$13:C$13),0),"")</f>
        <v/>
      </c>
      <c r="E53" s="108" t="str">
        <f>IF($D53="","",IF(ISBLANK(VLOOKUP($B53,'Section 2'!$C$16:$N$514,COLUMNS('Section 2'!$C$13:D$13),0)),"",VLOOKUP($B53,'Section 2'!$C$16:$N$514,COLUMNS('Section 2'!$C$13:D$13),0)))</f>
        <v/>
      </c>
      <c r="F53" s="107" t="str">
        <f>IF($D53="","",IF(ISBLANK(VLOOKUP($B53,'Section 2'!$C$16:$N$514,COLUMNS('Section 2'!$C$13:E$13),0)),"",VLOOKUP($B53,'Section 2'!$C$16:$N$514,COLUMNS('Section 2'!$C$13:E$13),0)))</f>
        <v/>
      </c>
      <c r="G53" s="107" t="str">
        <f>IF($D53="","",IF(ISBLANK(VLOOKUP($B53,'Section 2'!$C$16:$N$514,COLUMNS('Section 2'!$C$13:F$13),0)),"",VLOOKUP($B53,'Section 2'!$C$16:$N$514,COLUMNS('Section 2'!$C$13:F$13),0)))</f>
        <v/>
      </c>
      <c r="H53" s="107" t="str">
        <f>IF($D53="","",IF(ISBLANK(VLOOKUP($B53,'Section 2'!$C$16:$N$514,COLUMNS('Section 2'!$C$13:G$13),0)),"",VLOOKUP($B53,'Section 2'!$C$16:$N$514,COLUMNS('Section 2'!$C$13:G$13),0)))</f>
        <v/>
      </c>
      <c r="I53" s="107" t="str">
        <f>IF($D53="","",IF(ISBLANK(VLOOKUP($B53,'Section 2'!$C$16:$N$514,COLUMNS('Section 2'!$C$13:H$13),0)),"",IF(VLOOKUP($B53,'Section 2'!$C$16:$N$514,COLUMNS('Section 2'!$C$13:H$13),0)="Other EU","Other EU",PROPER(VLOOKUP($B53,'Section 2'!$C$16:$N$514,COLUMNS('Section 2'!$C$13:H$13),0)))))</f>
        <v/>
      </c>
      <c r="J53" s="107" t="str">
        <f>IF($D53="","",IF(ISBLANK(VLOOKUP($B53,'Section 2'!$C$16:$N$514,COLUMNS('Section 2'!$C$13:I$13),0)),"",IF(VLOOKUP($B53,'Section 2'!$C$16:$N$514,COLUMNS('Section 2'!$C$13:I$13),0)="Other EU","Other EU",VLOOKUP($B53,'Section 2'!$C$16:$N$514,COLUMNS('Section 2'!$C$13:I$13),0))))</f>
        <v/>
      </c>
      <c r="K53" s="107" t="str">
        <f>IF($D53="","",IF(ISBLANK(VLOOKUP($B53,'Section 2'!$C$16:$N$514,COLUMNS('Section 2'!$C$13:J$13),0)),"",IF(VLOOKUP($B53,'Section 2'!$C$16:$N$514,COLUMNS('Section 2'!$C$13:J$13),0)="Pther EU","Other EU",PROPER(VLOOKUP($B53,'Section 2'!$C$16:$N$514,COLUMNS('Section 2'!$C$13:J$13),0)))))</f>
        <v/>
      </c>
      <c r="L53" s="107" t="str">
        <f>IF($D53="","",IF(ISBLANK(VLOOKUP($B53,'Section 2'!$C$16:$N$514,COLUMNS('Section 2'!$C$13:K$13),0)),"",VLOOKUP($B53,'Section 2'!$C$16:$N$514,COLUMNS('Section 2'!$C$13:K$13),0)))</f>
        <v/>
      </c>
      <c r="M53" s="107" t="str">
        <f>IF($D53="","",IF(ISBLANK(VLOOKUP($B53,'Section 2'!$C$16:$N$514,COLUMNS('Section 2'!$C$13:L$13),0)),"",PROPER(VLOOKUP($B53,'Section 2'!$C$16:$N$514,COLUMNS('Section 2'!$C$13:L$13),0))))</f>
        <v/>
      </c>
      <c r="N53" s="107" t="str">
        <f>IF($D53="","",IF(ISBLANK(VLOOKUP($B53,'Section 2'!$C$16:$N$514,COLUMNS('Section 2'!$C$13:M$13),0)),"",IF(VLOOKUP($B53,'Section 2'!$C$16:$N$514,COLUMNS('Section 2'!$C$13:M$13),0)="Other EU","Other EU",IF(VLOOKUP($B53,'Section 2'!$C$16:$N$514,COLUMNS('Section 2'!$C$13:M$13),0)="2nd Party Trans","2nd Party Trans",IF(VLOOKUP($B53,'Section 2'!$C$16:$N$514,COLUMNS('Section 2'!$C$13:M$13),0)="2nd Party Dest","2nd Party Dest",PROPER(VLOOKUP($B53,'Section 2'!$C$16:$N$514,COLUMNS('Section 2'!$C$13:M$13),0)))))))</f>
        <v/>
      </c>
      <c r="O53" s="108" t="str">
        <f>IF($D53="","",IF(ISBLANK(VLOOKUP($B53,'Section 2'!$C$16:$N$514,COLUMNS('Section 2'!$C$13:N$13),0)),"",VLOOKUP($B53,'Section 2'!$C$16:$N$514,COLUMNS('Section 2'!$C$13:N$13),0)))</f>
        <v/>
      </c>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row>
    <row r="54" spans="1:78" s="36" customFormat="1" ht="12.75" customHeight="1" x14ac:dyDescent="0.35">
      <c r="A54" s="36" t="str">
        <f>IF(D54="","",ROWS($A$1:A54))</f>
        <v/>
      </c>
      <c r="B54" s="39">
        <v>53</v>
      </c>
      <c r="C54" s="107" t="str">
        <f t="shared" si="0"/>
        <v/>
      </c>
      <c r="D54" s="107" t="str">
        <f>IFERROR(VLOOKUP($B54,'Section 2'!$C$16:$N$514,COLUMNS('Section 2'!$C$13:C$13),0),"")</f>
        <v/>
      </c>
      <c r="E54" s="108" t="str">
        <f>IF($D54="","",IF(ISBLANK(VLOOKUP($B54,'Section 2'!$C$16:$N$514,COLUMNS('Section 2'!$C$13:D$13),0)),"",VLOOKUP($B54,'Section 2'!$C$16:$N$514,COLUMNS('Section 2'!$C$13:D$13),0)))</f>
        <v/>
      </c>
      <c r="F54" s="107" t="str">
        <f>IF($D54="","",IF(ISBLANK(VLOOKUP($B54,'Section 2'!$C$16:$N$514,COLUMNS('Section 2'!$C$13:E$13),0)),"",VLOOKUP($B54,'Section 2'!$C$16:$N$514,COLUMNS('Section 2'!$C$13:E$13),0)))</f>
        <v/>
      </c>
      <c r="G54" s="107" t="str">
        <f>IF($D54="","",IF(ISBLANK(VLOOKUP($B54,'Section 2'!$C$16:$N$514,COLUMNS('Section 2'!$C$13:F$13),0)),"",VLOOKUP($B54,'Section 2'!$C$16:$N$514,COLUMNS('Section 2'!$C$13:F$13),0)))</f>
        <v/>
      </c>
      <c r="H54" s="107" t="str">
        <f>IF($D54="","",IF(ISBLANK(VLOOKUP($B54,'Section 2'!$C$16:$N$514,COLUMNS('Section 2'!$C$13:G$13),0)),"",VLOOKUP($B54,'Section 2'!$C$16:$N$514,COLUMNS('Section 2'!$C$13:G$13),0)))</f>
        <v/>
      </c>
      <c r="I54" s="107" t="str">
        <f>IF($D54="","",IF(ISBLANK(VLOOKUP($B54,'Section 2'!$C$16:$N$514,COLUMNS('Section 2'!$C$13:H$13),0)),"",IF(VLOOKUP($B54,'Section 2'!$C$16:$N$514,COLUMNS('Section 2'!$C$13:H$13),0)="Other EU","Other EU",PROPER(VLOOKUP($B54,'Section 2'!$C$16:$N$514,COLUMNS('Section 2'!$C$13:H$13),0)))))</f>
        <v/>
      </c>
      <c r="J54" s="107" t="str">
        <f>IF($D54="","",IF(ISBLANK(VLOOKUP($B54,'Section 2'!$C$16:$N$514,COLUMNS('Section 2'!$C$13:I$13),0)),"",IF(VLOOKUP($B54,'Section 2'!$C$16:$N$514,COLUMNS('Section 2'!$C$13:I$13),0)="Other EU","Other EU",VLOOKUP($B54,'Section 2'!$C$16:$N$514,COLUMNS('Section 2'!$C$13:I$13),0))))</f>
        <v/>
      </c>
      <c r="K54" s="107" t="str">
        <f>IF($D54="","",IF(ISBLANK(VLOOKUP($B54,'Section 2'!$C$16:$N$514,COLUMNS('Section 2'!$C$13:J$13),0)),"",IF(VLOOKUP($B54,'Section 2'!$C$16:$N$514,COLUMNS('Section 2'!$C$13:J$13),0)="Pther EU","Other EU",PROPER(VLOOKUP($B54,'Section 2'!$C$16:$N$514,COLUMNS('Section 2'!$C$13:J$13),0)))))</f>
        <v/>
      </c>
      <c r="L54" s="107" t="str">
        <f>IF($D54="","",IF(ISBLANK(VLOOKUP($B54,'Section 2'!$C$16:$N$514,COLUMNS('Section 2'!$C$13:K$13),0)),"",VLOOKUP($B54,'Section 2'!$C$16:$N$514,COLUMNS('Section 2'!$C$13:K$13),0)))</f>
        <v/>
      </c>
      <c r="M54" s="107" t="str">
        <f>IF($D54="","",IF(ISBLANK(VLOOKUP($B54,'Section 2'!$C$16:$N$514,COLUMNS('Section 2'!$C$13:L$13),0)),"",PROPER(VLOOKUP($B54,'Section 2'!$C$16:$N$514,COLUMNS('Section 2'!$C$13:L$13),0))))</f>
        <v/>
      </c>
      <c r="N54" s="107" t="str">
        <f>IF($D54="","",IF(ISBLANK(VLOOKUP($B54,'Section 2'!$C$16:$N$514,COLUMNS('Section 2'!$C$13:M$13),0)),"",IF(VLOOKUP($B54,'Section 2'!$C$16:$N$514,COLUMNS('Section 2'!$C$13:M$13),0)="Other EU","Other EU",IF(VLOOKUP($B54,'Section 2'!$C$16:$N$514,COLUMNS('Section 2'!$C$13:M$13),0)="2nd Party Trans","2nd Party Trans",IF(VLOOKUP($B54,'Section 2'!$C$16:$N$514,COLUMNS('Section 2'!$C$13:M$13),0)="2nd Party Dest","2nd Party Dest",PROPER(VLOOKUP($B54,'Section 2'!$C$16:$N$514,COLUMNS('Section 2'!$C$13:M$13),0)))))))</f>
        <v/>
      </c>
      <c r="O54" s="108" t="str">
        <f>IF($D54="","",IF(ISBLANK(VLOOKUP($B54,'Section 2'!$C$16:$N$514,COLUMNS('Section 2'!$C$13:N$13),0)),"",VLOOKUP($B54,'Section 2'!$C$16:$N$514,COLUMNS('Section 2'!$C$13:N$13),0)))</f>
        <v/>
      </c>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row>
    <row r="55" spans="1:78" s="36" customFormat="1" ht="12.75" customHeight="1" x14ac:dyDescent="0.35">
      <c r="A55" s="36" t="str">
        <f>IF(D55="","",ROWS($A$1:A55))</f>
        <v/>
      </c>
      <c r="B55" s="39">
        <v>54</v>
      </c>
      <c r="C55" s="107" t="str">
        <f t="shared" si="0"/>
        <v/>
      </c>
      <c r="D55" s="107" t="str">
        <f>IFERROR(VLOOKUP($B55,'Section 2'!$C$16:$N$514,COLUMNS('Section 2'!$C$13:C$13),0),"")</f>
        <v/>
      </c>
      <c r="E55" s="108" t="str">
        <f>IF($D55="","",IF(ISBLANK(VLOOKUP($B55,'Section 2'!$C$16:$N$514,COLUMNS('Section 2'!$C$13:D$13),0)),"",VLOOKUP($B55,'Section 2'!$C$16:$N$514,COLUMNS('Section 2'!$C$13:D$13),0)))</f>
        <v/>
      </c>
      <c r="F55" s="107" t="str">
        <f>IF($D55="","",IF(ISBLANK(VLOOKUP($B55,'Section 2'!$C$16:$N$514,COLUMNS('Section 2'!$C$13:E$13),0)),"",VLOOKUP($B55,'Section 2'!$C$16:$N$514,COLUMNS('Section 2'!$C$13:E$13),0)))</f>
        <v/>
      </c>
      <c r="G55" s="107" t="str">
        <f>IF($D55="","",IF(ISBLANK(VLOOKUP($B55,'Section 2'!$C$16:$N$514,COLUMNS('Section 2'!$C$13:F$13),0)),"",VLOOKUP($B55,'Section 2'!$C$16:$N$514,COLUMNS('Section 2'!$C$13:F$13),0)))</f>
        <v/>
      </c>
      <c r="H55" s="107" t="str">
        <f>IF($D55="","",IF(ISBLANK(VLOOKUP($B55,'Section 2'!$C$16:$N$514,COLUMNS('Section 2'!$C$13:G$13),0)),"",VLOOKUP($B55,'Section 2'!$C$16:$N$514,COLUMNS('Section 2'!$C$13:G$13),0)))</f>
        <v/>
      </c>
      <c r="I55" s="107" t="str">
        <f>IF($D55="","",IF(ISBLANK(VLOOKUP($B55,'Section 2'!$C$16:$N$514,COLUMNS('Section 2'!$C$13:H$13),0)),"",IF(VLOOKUP($B55,'Section 2'!$C$16:$N$514,COLUMNS('Section 2'!$C$13:H$13),0)="Other EU","Other EU",PROPER(VLOOKUP($B55,'Section 2'!$C$16:$N$514,COLUMNS('Section 2'!$C$13:H$13),0)))))</f>
        <v/>
      </c>
      <c r="J55" s="107" t="str">
        <f>IF($D55="","",IF(ISBLANK(VLOOKUP($B55,'Section 2'!$C$16:$N$514,COLUMNS('Section 2'!$C$13:I$13),0)),"",IF(VLOOKUP($B55,'Section 2'!$C$16:$N$514,COLUMNS('Section 2'!$C$13:I$13),0)="Other EU","Other EU",VLOOKUP($B55,'Section 2'!$C$16:$N$514,COLUMNS('Section 2'!$C$13:I$13),0))))</f>
        <v/>
      </c>
      <c r="K55" s="107" t="str">
        <f>IF($D55="","",IF(ISBLANK(VLOOKUP($B55,'Section 2'!$C$16:$N$514,COLUMNS('Section 2'!$C$13:J$13),0)),"",IF(VLOOKUP($B55,'Section 2'!$C$16:$N$514,COLUMNS('Section 2'!$C$13:J$13),0)="Pther EU","Other EU",PROPER(VLOOKUP($B55,'Section 2'!$C$16:$N$514,COLUMNS('Section 2'!$C$13:J$13),0)))))</f>
        <v/>
      </c>
      <c r="L55" s="107" t="str">
        <f>IF($D55="","",IF(ISBLANK(VLOOKUP($B55,'Section 2'!$C$16:$N$514,COLUMNS('Section 2'!$C$13:K$13),0)),"",VLOOKUP($B55,'Section 2'!$C$16:$N$514,COLUMNS('Section 2'!$C$13:K$13),0)))</f>
        <v/>
      </c>
      <c r="M55" s="107" t="str">
        <f>IF($D55="","",IF(ISBLANK(VLOOKUP($B55,'Section 2'!$C$16:$N$514,COLUMNS('Section 2'!$C$13:L$13),0)),"",PROPER(VLOOKUP($B55,'Section 2'!$C$16:$N$514,COLUMNS('Section 2'!$C$13:L$13),0))))</f>
        <v/>
      </c>
      <c r="N55" s="107" t="str">
        <f>IF($D55="","",IF(ISBLANK(VLOOKUP($B55,'Section 2'!$C$16:$N$514,COLUMNS('Section 2'!$C$13:M$13),0)),"",IF(VLOOKUP($B55,'Section 2'!$C$16:$N$514,COLUMNS('Section 2'!$C$13:M$13),0)="Other EU","Other EU",IF(VLOOKUP($B55,'Section 2'!$C$16:$N$514,COLUMNS('Section 2'!$C$13:M$13),0)="2nd Party Trans","2nd Party Trans",IF(VLOOKUP($B55,'Section 2'!$C$16:$N$514,COLUMNS('Section 2'!$C$13:M$13),0)="2nd Party Dest","2nd Party Dest",PROPER(VLOOKUP($B55,'Section 2'!$C$16:$N$514,COLUMNS('Section 2'!$C$13:M$13),0)))))))</f>
        <v/>
      </c>
      <c r="O55" s="108" t="str">
        <f>IF($D55="","",IF(ISBLANK(VLOOKUP($B55,'Section 2'!$C$16:$N$514,COLUMNS('Section 2'!$C$13:N$13),0)),"",VLOOKUP($B55,'Section 2'!$C$16:$N$514,COLUMNS('Section 2'!$C$13:N$13),0)))</f>
        <v/>
      </c>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row>
    <row r="56" spans="1:78" s="36" customFormat="1" ht="12.75" customHeight="1" x14ac:dyDescent="0.35">
      <c r="A56" s="36" t="str">
        <f>IF(D56="","",ROWS($A$1:A56))</f>
        <v/>
      </c>
      <c r="B56" s="39">
        <v>55</v>
      </c>
      <c r="C56" s="107" t="str">
        <f t="shared" si="0"/>
        <v/>
      </c>
      <c r="D56" s="107" t="str">
        <f>IFERROR(VLOOKUP($B56,'Section 2'!$C$16:$N$514,COLUMNS('Section 2'!$C$13:C$13),0),"")</f>
        <v/>
      </c>
      <c r="E56" s="108" t="str">
        <f>IF($D56="","",IF(ISBLANK(VLOOKUP($B56,'Section 2'!$C$16:$N$514,COLUMNS('Section 2'!$C$13:D$13),0)),"",VLOOKUP($B56,'Section 2'!$C$16:$N$514,COLUMNS('Section 2'!$C$13:D$13),0)))</f>
        <v/>
      </c>
      <c r="F56" s="107" t="str">
        <f>IF($D56="","",IF(ISBLANK(VLOOKUP($B56,'Section 2'!$C$16:$N$514,COLUMNS('Section 2'!$C$13:E$13),0)),"",VLOOKUP($B56,'Section 2'!$C$16:$N$514,COLUMNS('Section 2'!$C$13:E$13),0)))</f>
        <v/>
      </c>
      <c r="G56" s="107" t="str">
        <f>IF($D56="","",IF(ISBLANK(VLOOKUP($B56,'Section 2'!$C$16:$N$514,COLUMNS('Section 2'!$C$13:F$13),0)),"",VLOOKUP($B56,'Section 2'!$C$16:$N$514,COLUMNS('Section 2'!$C$13:F$13),0)))</f>
        <v/>
      </c>
      <c r="H56" s="107" t="str">
        <f>IF($D56="","",IF(ISBLANK(VLOOKUP($B56,'Section 2'!$C$16:$N$514,COLUMNS('Section 2'!$C$13:G$13),0)),"",VLOOKUP($B56,'Section 2'!$C$16:$N$514,COLUMNS('Section 2'!$C$13:G$13),0)))</f>
        <v/>
      </c>
      <c r="I56" s="107" t="str">
        <f>IF($D56="","",IF(ISBLANK(VLOOKUP($B56,'Section 2'!$C$16:$N$514,COLUMNS('Section 2'!$C$13:H$13),0)),"",IF(VLOOKUP($B56,'Section 2'!$C$16:$N$514,COLUMNS('Section 2'!$C$13:H$13),0)="Other EU","Other EU",PROPER(VLOOKUP($B56,'Section 2'!$C$16:$N$514,COLUMNS('Section 2'!$C$13:H$13),0)))))</f>
        <v/>
      </c>
      <c r="J56" s="107" t="str">
        <f>IF($D56="","",IF(ISBLANK(VLOOKUP($B56,'Section 2'!$C$16:$N$514,COLUMNS('Section 2'!$C$13:I$13),0)),"",IF(VLOOKUP($B56,'Section 2'!$C$16:$N$514,COLUMNS('Section 2'!$C$13:I$13),0)="Other EU","Other EU",VLOOKUP($B56,'Section 2'!$C$16:$N$514,COLUMNS('Section 2'!$C$13:I$13),0))))</f>
        <v/>
      </c>
      <c r="K56" s="107" t="str">
        <f>IF($D56="","",IF(ISBLANK(VLOOKUP($B56,'Section 2'!$C$16:$N$514,COLUMNS('Section 2'!$C$13:J$13),0)),"",IF(VLOOKUP($B56,'Section 2'!$C$16:$N$514,COLUMNS('Section 2'!$C$13:J$13),0)="Pther EU","Other EU",PROPER(VLOOKUP($B56,'Section 2'!$C$16:$N$514,COLUMNS('Section 2'!$C$13:J$13),0)))))</f>
        <v/>
      </c>
      <c r="L56" s="107" t="str">
        <f>IF($D56="","",IF(ISBLANK(VLOOKUP($B56,'Section 2'!$C$16:$N$514,COLUMNS('Section 2'!$C$13:K$13),0)),"",VLOOKUP($B56,'Section 2'!$C$16:$N$514,COLUMNS('Section 2'!$C$13:K$13),0)))</f>
        <v/>
      </c>
      <c r="M56" s="107" t="str">
        <f>IF($D56="","",IF(ISBLANK(VLOOKUP($B56,'Section 2'!$C$16:$N$514,COLUMNS('Section 2'!$C$13:L$13),0)),"",PROPER(VLOOKUP($B56,'Section 2'!$C$16:$N$514,COLUMNS('Section 2'!$C$13:L$13),0))))</f>
        <v/>
      </c>
      <c r="N56" s="107" t="str">
        <f>IF($D56="","",IF(ISBLANK(VLOOKUP($B56,'Section 2'!$C$16:$N$514,COLUMNS('Section 2'!$C$13:M$13),0)),"",IF(VLOOKUP($B56,'Section 2'!$C$16:$N$514,COLUMNS('Section 2'!$C$13:M$13),0)="Other EU","Other EU",IF(VLOOKUP($B56,'Section 2'!$C$16:$N$514,COLUMNS('Section 2'!$C$13:M$13),0)="2nd Party Trans","2nd Party Trans",IF(VLOOKUP($B56,'Section 2'!$C$16:$N$514,COLUMNS('Section 2'!$C$13:M$13),0)="2nd Party Dest","2nd Party Dest",PROPER(VLOOKUP($B56,'Section 2'!$C$16:$N$514,COLUMNS('Section 2'!$C$13:M$13),0)))))))</f>
        <v/>
      </c>
      <c r="O56" s="108" t="str">
        <f>IF($D56="","",IF(ISBLANK(VLOOKUP($B56,'Section 2'!$C$16:$N$514,COLUMNS('Section 2'!$C$13:N$13),0)),"",VLOOKUP($B56,'Section 2'!$C$16:$N$514,COLUMNS('Section 2'!$C$13:N$13),0)))</f>
        <v/>
      </c>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row>
    <row r="57" spans="1:78" s="36" customFormat="1" ht="12.75" customHeight="1" x14ac:dyDescent="0.35">
      <c r="A57" s="36" t="str">
        <f>IF(D57="","",ROWS($A$1:A57))</f>
        <v/>
      </c>
      <c r="B57" s="39">
        <v>56</v>
      </c>
      <c r="C57" s="107" t="str">
        <f t="shared" si="0"/>
        <v/>
      </c>
      <c r="D57" s="107" t="str">
        <f>IFERROR(VLOOKUP($B57,'Section 2'!$C$16:$N$514,COLUMNS('Section 2'!$C$13:C$13),0),"")</f>
        <v/>
      </c>
      <c r="E57" s="108" t="str">
        <f>IF($D57="","",IF(ISBLANK(VLOOKUP($B57,'Section 2'!$C$16:$N$514,COLUMNS('Section 2'!$C$13:D$13),0)),"",VLOOKUP($B57,'Section 2'!$C$16:$N$514,COLUMNS('Section 2'!$C$13:D$13),0)))</f>
        <v/>
      </c>
      <c r="F57" s="107" t="str">
        <f>IF($D57="","",IF(ISBLANK(VLOOKUP($B57,'Section 2'!$C$16:$N$514,COLUMNS('Section 2'!$C$13:E$13),0)),"",VLOOKUP($B57,'Section 2'!$C$16:$N$514,COLUMNS('Section 2'!$C$13:E$13),0)))</f>
        <v/>
      </c>
      <c r="G57" s="107" t="str">
        <f>IF($D57="","",IF(ISBLANK(VLOOKUP($B57,'Section 2'!$C$16:$N$514,COLUMNS('Section 2'!$C$13:F$13),0)),"",VLOOKUP($B57,'Section 2'!$C$16:$N$514,COLUMNS('Section 2'!$C$13:F$13),0)))</f>
        <v/>
      </c>
      <c r="H57" s="107" t="str">
        <f>IF($D57="","",IF(ISBLANK(VLOOKUP($B57,'Section 2'!$C$16:$N$514,COLUMNS('Section 2'!$C$13:G$13),0)),"",VLOOKUP($B57,'Section 2'!$C$16:$N$514,COLUMNS('Section 2'!$C$13:G$13),0)))</f>
        <v/>
      </c>
      <c r="I57" s="107" t="str">
        <f>IF($D57="","",IF(ISBLANK(VLOOKUP($B57,'Section 2'!$C$16:$N$514,COLUMNS('Section 2'!$C$13:H$13),0)),"",IF(VLOOKUP($B57,'Section 2'!$C$16:$N$514,COLUMNS('Section 2'!$C$13:H$13),0)="Other EU","Other EU",PROPER(VLOOKUP($B57,'Section 2'!$C$16:$N$514,COLUMNS('Section 2'!$C$13:H$13),0)))))</f>
        <v/>
      </c>
      <c r="J57" s="107" t="str">
        <f>IF($D57="","",IF(ISBLANK(VLOOKUP($B57,'Section 2'!$C$16:$N$514,COLUMNS('Section 2'!$C$13:I$13),0)),"",IF(VLOOKUP($B57,'Section 2'!$C$16:$N$514,COLUMNS('Section 2'!$C$13:I$13),0)="Other EU","Other EU",VLOOKUP($B57,'Section 2'!$C$16:$N$514,COLUMNS('Section 2'!$C$13:I$13),0))))</f>
        <v/>
      </c>
      <c r="K57" s="107" t="str">
        <f>IF($D57="","",IF(ISBLANK(VLOOKUP($B57,'Section 2'!$C$16:$N$514,COLUMNS('Section 2'!$C$13:J$13),0)),"",IF(VLOOKUP($B57,'Section 2'!$C$16:$N$514,COLUMNS('Section 2'!$C$13:J$13),0)="Pther EU","Other EU",PROPER(VLOOKUP($B57,'Section 2'!$C$16:$N$514,COLUMNS('Section 2'!$C$13:J$13),0)))))</f>
        <v/>
      </c>
      <c r="L57" s="107" t="str">
        <f>IF($D57="","",IF(ISBLANK(VLOOKUP($B57,'Section 2'!$C$16:$N$514,COLUMNS('Section 2'!$C$13:K$13),0)),"",VLOOKUP($B57,'Section 2'!$C$16:$N$514,COLUMNS('Section 2'!$C$13:K$13),0)))</f>
        <v/>
      </c>
      <c r="M57" s="107" t="str">
        <f>IF($D57="","",IF(ISBLANK(VLOOKUP($B57,'Section 2'!$C$16:$N$514,COLUMNS('Section 2'!$C$13:L$13),0)),"",PROPER(VLOOKUP($B57,'Section 2'!$C$16:$N$514,COLUMNS('Section 2'!$C$13:L$13),0))))</f>
        <v/>
      </c>
      <c r="N57" s="107" t="str">
        <f>IF($D57="","",IF(ISBLANK(VLOOKUP($B57,'Section 2'!$C$16:$N$514,COLUMNS('Section 2'!$C$13:M$13),0)),"",IF(VLOOKUP($B57,'Section 2'!$C$16:$N$514,COLUMNS('Section 2'!$C$13:M$13),0)="Other EU","Other EU",IF(VLOOKUP($B57,'Section 2'!$C$16:$N$514,COLUMNS('Section 2'!$C$13:M$13),0)="2nd Party Trans","2nd Party Trans",IF(VLOOKUP($B57,'Section 2'!$C$16:$N$514,COLUMNS('Section 2'!$C$13:M$13),0)="2nd Party Dest","2nd Party Dest",PROPER(VLOOKUP($B57,'Section 2'!$C$16:$N$514,COLUMNS('Section 2'!$C$13:M$13),0)))))))</f>
        <v/>
      </c>
      <c r="O57" s="108" t="str">
        <f>IF($D57="","",IF(ISBLANK(VLOOKUP($B57,'Section 2'!$C$16:$N$514,COLUMNS('Section 2'!$C$13:N$13),0)),"",VLOOKUP($B57,'Section 2'!$C$16:$N$514,COLUMNS('Section 2'!$C$13:N$13),0)))</f>
        <v/>
      </c>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row>
    <row r="58" spans="1:78" s="36" customFormat="1" ht="12.75" customHeight="1" x14ac:dyDescent="0.35">
      <c r="A58" s="36" t="str">
        <f>IF(D58="","",ROWS($A$1:A58))</f>
        <v/>
      </c>
      <c r="B58" s="39">
        <v>57</v>
      </c>
      <c r="C58" s="107" t="str">
        <f t="shared" si="0"/>
        <v/>
      </c>
      <c r="D58" s="107" t="str">
        <f>IFERROR(VLOOKUP($B58,'Section 2'!$C$16:$N$514,COLUMNS('Section 2'!$C$13:C$13),0),"")</f>
        <v/>
      </c>
      <c r="E58" s="108" t="str">
        <f>IF($D58="","",IF(ISBLANK(VLOOKUP($B58,'Section 2'!$C$16:$N$514,COLUMNS('Section 2'!$C$13:D$13),0)),"",VLOOKUP($B58,'Section 2'!$C$16:$N$514,COLUMNS('Section 2'!$C$13:D$13),0)))</f>
        <v/>
      </c>
      <c r="F58" s="107" t="str">
        <f>IF($D58="","",IF(ISBLANK(VLOOKUP($B58,'Section 2'!$C$16:$N$514,COLUMNS('Section 2'!$C$13:E$13),0)),"",VLOOKUP($B58,'Section 2'!$C$16:$N$514,COLUMNS('Section 2'!$C$13:E$13),0)))</f>
        <v/>
      </c>
      <c r="G58" s="107" t="str">
        <f>IF($D58="","",IF(ISBLANK(VLOOKUP($B58,'Section 2'!$C$16:$N$514,COLUMNS('Section 2'!$C$13:F$13),0)),"",VLOOKUP($B58,'Section 2'!$C$16:$N$514,COLUMNS('Section 2'!$C$13:F$13),0)))</f>
        <v/>
      </c>
      <c r="H58" s="107" t="str">
        <f>IF($D58="","",IF(ISBLANK(VLOOKUP($B58,'Section 2'!$C$16:$N$514,COLUMNS('Section 2'!$C$13:G$13),0)),"",VLOOKUP($B58,'Section 2'!$C$16:$N$514,COLUMNS('Section 2'!$C$13:G$13),0)))</f>
        <v/>
      </c>
      <c r="I58" s="107" t="str">
        <f>IF($D58="","",IF(ISBLANK(VLOOKUP($B58,'Section 2'!$C$16:$N$514,COLUMNS('Section 2'!$C$13:H$13),0)),"",IF(VLOOKUP($B58,'Section 2'!$C$16:$N$514,COLUMNS('Section 2'!$C$13:H$13),0)="Other EU","Other EU",PROPER(VLOOKUP($B58,'Section 2'!$C$16:$N$514,COLUMNS('Section 2'!$C$13:H$13),0)))))</f>
        <v/>
      </c>
      <c r="J58" s="107" t="str">
        <f>IF($D58="","",IF(ISBLANK(VLOOKUP($B58,'Section 2'!$C$16:$N$514,COLUMNS('Section 2'!$C$13:I$13),0)),"",IF(VLOOKUP($B58,'Section 2'!$C$16:$N$514,COLUMNS('Section 2'!$C$13:I$13),0)="Other EU","Other EU",VLOOKUP($B58,'Section 2'!$C$16:$N$514,COLUMNS('Section 2'!$C$13:I$13),0))))</f>
        <v/>
      </c>
      <c r="K58" s="107" t="str">
        <f>IF($D58="","",IF(ISBLANK(VLOOKUP($B58,'Section 2'!$C$16:$N$514,COLUMNS('Section 2'!$C$13:J$13),0)),"",IF(VLOOKUP($B58,'Section 2'!$C$16:$N$514,COLUMNS('Section 2'!$C$13:J$13),0)="Pther EU","Other EU",PROPER(VLOOKUP($B58,'Section 2'!$C$16:$N$514,COLUMNS('Section 2'!$C$13:J$13),0)))))</f>
        <v/>
      </c>
      <c r="L58" s="107" t="str">
        <f>IF($D58="","",IF(ISBLANK(VLOOKUP($B58,'Section 2'!$C$16:$N$514,COLUMNS('Section 2'!$C$13:K$13),0)),"",VLOOKUP($B58,'Section 2'!$C$16:$N$514,COLUMNS('Section 2'!$C$13:K$13),0)))</f>
        <v/>
      </c>
      <c r="M58" s="107" t="str">
        <f>IF($D58="","",IF(ISBLANK(VLOOKUP($B58,'Section 2'!$C$16:$N$514,COLUMNS('Section 2'!$C$13:L$13),0)),"",PROPER(VLOOKUP($B58,'Section 2'!$C$16:$N$514,COLUMNS('Section 2'!$C$13:L$13),0))))</f>
        <v/>
      </c>
      <c r="N58" s="107" t="str">
        <f>IF($D58="","",IF(ISBLANK(VLOOKUP($B58,'Section 2'!$C$16:$N$514,COLUMNS('Section 2'!$C$13:M$13),0)),"",IF(VLOOKUP($B58,'Section 2'!$C$16:$N$514,COLUMNS('Section 2'!$C$13:M$13),0)="Other EU","Other EU",IF(VLOOKUP($B58,'Section 2'!$C$16:$N$514,COLUMNS('Section 2'!$C$13:M$13),0)="2nd Party Trans","2nd Party Trans",IF(VLOOKUP($B58,'Section 2'!$C$16:$N$514,COLUMNS('Section 2'!$C$13:M$13),0)="2nd Party Dest","2nd Party Dest",PROPER(VLOOKUP($B58,'Section 2'!$C$16:$N$514,COLUMNS('Section 2'!$C$13:M$13),0)))))))</f>
        <v/>
      </c>
      <c r="O58" s="108" t="str">
        <f>IF($D58="","",IF(ISBLANK(VLOOKUP($B58,'Section 2'!$C$16:$N$514,COLUMNS('Section 2'!$C$13:N$13),0)),"",VLOOKUP($B58,'Section 2'!$C$16:$N$514,COLUMNS('Section 2'!$C$13:N$13),0)))</f>
        <v/>
      </c>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row>
    <row r="59" spans="1:78" s="36" customFormat="1" ht="12.75" customHeight="1" x14ac:dyDescent="0.35">
      <c r="A59" s="36" t="str">
        <f>IF(D59="","",ROWS($A$1:A59))</f>
        <v/>
      </c>
      <c r="B59" s="39">
        <v>58</v>
      </c>
      <c r="C59" s="107" t="str">
        <f t="shared" si="0"/>
        <v/>
      </c>
      <c r="D59" s="107" t="str">
        <f>IFERROR(VLOOKUP($B59,'Section 2'!$C$16:$N$514,COLUMNS('Section 2'!$C$13:C$13),0),"")</f>
        <v/>
      </c>
      <c r="E59" s="108" t="str">
        <f>IF($D59="","",IF(ISBLANK(VLOOKUP($B59,'Section 2'!$C$16:$N$514,COLUMNS('Section 2'!$C$13:D$13),0)),"",VLOOKUP($B59,'Section 2'!$C$16:$N$514,COLUMNS('Section 2'!$C$13:D$13),0)))</f>
        <v/>
      </c>
      <c r="F59" s="107" t="str">
        <f>IF($D59="","",IF(ISBLANK(VLOOKUP($B59,'Section 2'!$C$16:$N$514,COLUMNS('Section 2'!$C$13:E$13),0)),"",VLOOKUP($B59,'Section 2'!$C$16:$N$514,COLUMNS('Section 2'!$C$13:E$13),0)))</f>
        <v/>
      </c>
      <c r="G59" s="107" t="str">
        <f>IF($D59="","",IF(ISBLANK(VLOOKUP($B59,'Section 2'!$C$16:$N$514,COLUMNS('Section 2'!$C$13:F$13),0)),"",VLOOKUP($B59,'Section 2'!$C$16:$N$514,COLUMNS('Section 2'!$C$13:F$13),0)))</f>
        <v/>
      </c>
      <c r="H59" s="107" t="str">
        <f>IF($D59="","",IF(ISBLANK(VLOOKUP($B59,'Section 2'!$C$16:$N$514,COLUMNS('Section 2'!$C$13:G$13),0)),"",VLOOKUP($B59,'Section 2'!$C$16:$N$514,COLUMNS('Section 2'!$C$13:G$13),0)))</f>
        <v/>
      </c>
      <c r="I59" s="107" t="str">
        <f>IF($D59="","",IF(ISBLANK(VLOOKUP($B59,'Section 2'!$C$16:$N$514,COLUMNS('Section 2'!$C$13:H$13),0)),"",IF(VLOOKUP($B59,'Section 2'!$C$16:$N$514,COLUMNS('Section 2'!$C$13:H$13),0)="Other EU","Other EU",PROPER(VLOOKUP($B59,'Section 2'!$C$16:$N$514,COLUMNS('Section 2'!$C$13:H$13),0)))))</f>
        <v/>
      </c>
      <c r="J59" s="107" t="str">
        <f>IF($D59="","",IF(ISBLANK(VLOOKUP($B59,'Section 2'!$C$16:$N$514,COLUMNS('Section 2'!$C$13:I$13),0)),"",IF(VLOOKUP($B59,'Section 2'!$C$16:$N$514,COLUMNS('Section 2'!$C$13:I$13),0)="Other EU","Other EU",VLOOKUP($B59,'Section 2'!$C$16:$N$514,COLUMNS('Section 2'!$C$13:I$13),0))))</f>
        <v/>
      </c>
      <c r="K59" s="107" t="str">
        <f>IF($D59="","",IF(ISBLANK(VLOOKUP($B59,'Section 2'!$C$16:$N$514,COLUMNS('Section 2'!$C$13:J$13),0)),"",IF(VLOOKUP($B59,'Section 2'!$C$16:$N$514,COLUMNS('Section 2'!$C$13:J$13),0)="Pther EU","Other EU",PROPER(VLOOKUP($B59,'Section 2'!$C$16:$N$514,COLUMNS('Section 2'!$C$13:J$13),0)))))</f>
        <v/>
      </c>
      <c r="L59" s="107" t="str">
        <f>IF($D59="","",IF(ISBLANK(VLOOKUP($B59,'Section 2'!$C$16:$N$514,COLUMNS('Section 2'!$C$13:K$13),0)),"",VLOOKUP($B59,'Section 2'!$C$16:$N$514,COLUMNS('Section 2'!$C$13:K$13),0)))</f>
        <v/>
      </c>
      <c r="M59" s="107" t="str">
        <f>IF($D59="","",IF(ISBLANK(VLOOKUP($B59,'Section 2'!$C$16:$N$514,COLUMNS('Section 2'!$C$13:L$13),0)),"",PROPER(VLOOKUP($B59,'Section 2'!$C$16:$N$514,COLUMNS('Section 2'!$C$13:L$13),0))))</f>
        <v/>
      </c>
      <c r="N59" s="107" t="str">
        <f>IF($D59="","",IF(ISBLANK(VLOOKUP($B59,'Section 2'!$C$16:$N$514,COLUMNS('Section 2'!$C$13:M$13),0)),"",IF(VLOOKUP($B59,'Section 2'!$C$16:$N$514,COLUMNS('Section 2'!$C$13:M$13),0)="Other EU","Other EU",IF(VLOOKUP($B59,'Section 2'!$C$16:$N$514,COLUMNS('Section 2'!$C$13:M$13),0)="2nd Party Trans","2nd Party Trans",IF(VLOOKUP($B59,'Section 2'!$C$16:$N$514,COLUMNS('Section 2'!$C$13:M$13),0)="2nd Party Dest","2nd Party Dest",PROPER(VLOOKUP($B59,'Section 2'!$C$16:$N$514,COLUMNS('Section 2'!$C$13:M$13),0)))))))</f>
        <v/>
      </c>
      <c r="O59" s="108" t="str">
        <f>IF($D59="","",IF(ISBLANK(VLOOKUP($B59,'Section 2'!$C$16:$N$514,COLUMNS('Section 2'!$C$13:N$13),0)),"",VLOOKUP($B59,'Section 2'!$C$16:$N$514,COLUMNS('Section 2'!$C$13:N$13),0)))</f>
        <v/>
      </c>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row>
    <row r="60" spans="1:78" s="36" customFormat="1" ht="12.75" customHeight="1" x14ac:dyDescent="0.35">
      <c r="A60" s="36" t="str">
        <f>IF(D60="","",ROWS($A$1:A60))</f>
        <v/>
      </c>
      <c r="B60" s="39">
        <v>59</v>
      </c>
      <c r="C60" s="107" t="str">
        <f t="shared" si="0"/>
        <v/>
      </c>
      <c r="D60" s="107" t="str">
        <f>IFERROR(VLOOKUP($B60,'Section 2'!$C$16:$N$514,COLUMNS('Section 2'!$C$13:C$13),0),"")</f>
        <v/>
      </c>
      <c r="E60" s="108" t="str">
        <f>IF($D60="","",IF(ISBLANK(VLOOKUP($B60,'Section 2'!$C$16:$N$514,COLUMNS('Section 2'!$C$13:D$13),0)),"",VLOOKUP($B60,'Section 2'!$C$16:$N$514,COLUMNS('Section 2'!$C$13:D$13),0)))</f>
        <v/>
      </c>
      <c r="F60" s="107" t="str">
        <f>IF($D60="","",IF(ISBLANK(VLOOKUP($B60,'Section 2'!$C$16:$N$514,COLUMNS('Section 2'!$C$13:E$13),0)),"",VLOOKUP($B60,'Section 2'!$C$16:$N$514,COLUMNS('Section 2'!$C$13:E$13),0)))</f>
        <v/>
      </c>
      <c r="G60" s="107" t="str">
        <f>IF($D60="","",IF(ISBLANK(VLOOKUP($B60,'Section 2'!$C$16:$N$514,COLUMNS('Section 2'!$C$13:F$13),0)),"",VLOOKUP($B60,'Section 2'!$C$16:$N$514,COLUMNS('Section 2'!$C$13:F$13),0)))</f>
        <v/>
      </c>
      <c r="H60" s="107" t="str">
        <f>IF($D60="","",IF(ISBLANK(VLOOKUP($B60,'Section 2'!$C$16:$N$514,COLUMNS('Section 2'!$C$13:G$13),0)),"",VLOOKUP($B60,'Section 2'!$C$16:$N$514,COLUMNS('Section 2'!$C$13:G$13),0)))</f>
        <v/>
      </c>
      <c r="I60" s="107" t="str">
        <f>IF($D60="","",IF(ISBLANK(VLOOKUP($B60,'Section 2'!$C$16:$N$514,COLUMNS('Section 2'!$C$13:H$13),0)),"",IF(VLOOKUP($B60,'Section 2'!$C$16:$N$514,COLUMNS('Section 2'!$C$13:H$13),0)="Other EU","Other EU",PROPER(VLOOKUP($B60,'Section 2'!$C$16:$N$514,COLUMNS('Section 2'!$C$13:H$13),0)))))</f>
        <v/>
      </c>
      <c r="J60" s="107" t="str">
        <f>IF($D60="","",IF(ISBLANK(VLOOKUP($B60,'Section 2'!$C$16:$N$514,COLUMNS('Section 2'!$C$13:I$13),0)),"",IF(VLOOKUP($B60,'Section 2'!$C$16:$N$514,COLUMNS('Section 2'!$C$13:I$13),0)="Other EU","Other EU",VLOOKUP($B60,'Section 2'!$C$16:$N$514,COLUMNS('Section 2'!$C$13:I$13),0))))</f>
        <v/>
      </c>
      <c r="K60" s="107" t="str">
        <f>IF($D60="","",IF(ISBLANK(VLOOKUP($B60,'Section 2'!$C$16:$N$514,COLUMNS('Section 2'!$C$13:J$13),0)),"",IF(VLOOKUP($B60,'Section 2'!$C$16:$N$514,COLUMNS('Section 2'!$C$13:J$13),0)="Pther EU","Other EU",PROPER(VLOOKUP($B60,'Section 2'!$C$16:$N$514,COLUMNS('Section 2'!$C$13:J$13),0)))))</f>
        <v/>
      </c>
      <c r="L60" s="107" t="str">
        <f>IF($D60="","",IF(ISBLANK(VLOOKUP($B60,'Section 2'!$C$16:$N$514,COLUMNS('Section 2'!$C$13:K$13),0)),"",VLOOKUP($B60,'Section 2'!$C$16:$N$514,COLUMNS('Section 2'!$C$13:K$13),0)))</f>
        <v/>
      </c>
      <c r="M60" s="107" t="str">
        <f>IF($D60="","",IF(ISBLANK(VLOOKUP($B60,'Section 2'!$C$16:$N$514,COLUMNS('Section 2'!$C$13:L$13),0)),"",PROPER(VLOOKUP($B60,'Section 2'!$C$16:$N$514,COLUMNS('Section 2'!$C$13:L$13),0))))</f>
        <v/>
      </c>
      <c r="N60" s="107" t="str">
        <f>IF($D60="","",IF(ISBLANK(VLOOKUP($B60,'Section 2'!$C$16:$N$514,COLUMNS('Section 2'!$C$13:M$13),0)),"",IF(VLOOKUP($B60,'Section 2'!$C$16:$N$514,COLUMNS('Section 2'!$C$13:M$13),0)="Other EU","Other EU",IF(VLOOKUP($B60,'Section 2'!$C$16:$N$514,COLUMNS('Section 2'!$C$13:M$13),0)="2nd Party Trans","2nd Party Trans",IF(VLOOKUP($B60,'Section 2'!$C$16:$N$514,COLUMNS('Section 2'!$C$13:M$13),0)="2nd Party Dest","2nd Party Dest",PROPER(VLOOKUP($B60,'Section 2'!$C$16:$N$514,COLUMNS('Section 2'!$C$13:M$13),0)))))))</f>
        <v/>
      </c>
      <c r="O60" s="108" t="str">
        <f>IF($D60="","",IF(ISBLANK(VLOOKUP($B60,'Section 2'!$C$16:$N$514,COLUMNS('Section 2'!$C$13:N$13),0)),"",VLOOKUP($B60,'Section 2'!$C$16:$N$514,COLUMNS('Section 2'!$C$13:N$13),0)))</f>
        <v/>
      </c>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row>
    <row r="61" spans="1:78" s="36" customFormat="1" ht="12.75" customHeight="1" x14ac:dyDescent="0.35">
      <c r="A61" s="36" t="str">
        <f>IF(D61="","",ROWS($A$1:A61))</f>
        <v/>
      </c>
      <c r="B61" s="39">
        <v>60</v>
      </c>
      <c r="C61" s="107" t="str">
        <f t="shared" si="0"/>
        <v/>
      </c>
      <c r="D61" s="107" t="str">
        <f>IFERROR(VLOOKUP($B61,'Section 2'!$C$16:$N$514,COLUMNS('Section 2'!$C$13:C$13),0),"")</f>
        <v/>
      </c>
      <c r="E61" s="108" t="str">
        <f>IF($D61="","",IF(ISBLANK(VLOOKUP($B61,'Section 2'!$C$16:$N$514,COLUMNS('Section 2'!$C$13:D$13),0)),"",VLOOKUP($B61,'Section 2'!$C$16:$N$514,COLUMNS('Section 2'!$C$13:D$13),0)))</f>
        <v/>
      </c>
      <c r="F61" s="107" t="str">
        <f>IF($D61="","",IF(ISBLANK(VLOOKUP($B61,'Section 2'!$C$16:$N$514,COLUMNS('Section 2'!$C$13:E$13),0)),"",VLOOKUP($B61,'Section 2'!$C$16:$N$514,COLUMNS('Section 2'!$C$13:E$13),0)))</f>
        <v/>
      </c>
      <c r="G61" s="107" t="str">
        <f>IF($D61="","",IF(ISBLANK(VLOOKUP($B61,'Section 2'!$C$16:$N$514,COLUMNS('Section 2'!$C$13:F$13),0)),"",VLOOKUP($B61,'Section 2'!$C$16:$N$514,COLUMNS('Section 2'!$C$13:F$13),0)))</f>
        <v/>
      </c>
      <c r="H61" s="107" t="str">
        <f>IF($D61="","",IF(ISBLANK(VLOOKUP($B61,'Section 2'!$C$16:$N$514,COLUMNS('Section 2'!$C$13:G$13),0)),"",VLOOKUP($B61,'Section 2'!$C$16:$N$514,COLUMNS('Section 2'!$C$13:G$13),0)))</f>
        <v/>
      </c>
      <c r="I61" s="107" t="str">
        <f>IF($D61="","",IF(ISBLANK(VLOOKUP($B61,'Section 2'!$C$16:$N$514,COLUMNS('Section 2'!$C$13:H$13),0)),"",IF(VLOOKUP($B61,'Section 2'!$C$16:$N$514,COLUMNS('Section 2'!$C$13:H$13),0)="Other EU","Other EU",PROPER(VLOOKUP($B61,'Section 2'!$C$16:$N$514,COLUMNS('Section 2'!$C$13:H$13),0)))))</f>
        <v/>
      </c>
      <c r="J61" s="107" t="str">
        <f>IF($D61="","",IF(ISBLANK(VLOOKUP($B61,'Section 2'!$C$16:$N$514,COLUMNS('Section 2'!$C$13:I$13),0)),"",IF(VLOOKUP($B61,'Section 2'!$C$16:$N$514,COLUMNS('Section 2'!$C$13:I$13),0)="Other EU","Other EU",VLOOKUP($B61,'Section 2'!$C$16:$N$514,COLUMNS('Section 2'!$C$13:I$13),0))))</f>
        <v/>
      </c>
      <c r="K61" s="107" t="str">
        <f>IF($D61="","",IF(ISBLANK(VLOOKUP($B61,'Section 2'!$C$16:$N$514,COLUMNS('Section 2'!$C$13:J$13),0)),"",IF(VLOOKUP($B61,'Section 2'!$C$16:$N$514,COLUMNS('Section 2'!$C$13:J$13),0)="Pther EU","Other EU",PROPER(VLOOKUP($B61,'Section 2'!$C$16:$N$514,COLUMNS('Section 2'!$C$13:J$13),0)))))</f>
        <v/>
      </c>
      <c r="L61" s="107" t="str">
        <f>IF($D61="","",IF(ISBLANK(VLOOKUP($B61,'Section 2'!$C$16:$N$514,COLUMNS('Section 2'!$C$13:K$13),0)),"",VLOOKUP($B61,'Section 2'!$C$16:$N$514,COLUMNS('Section 2'!$C$13:K$13),0)))</f>
        <v/>
      </c>
      <c r="M61" s="107" t="str">
        <f>IF($D61="","",IF(ISBLANK(VLOOKUP($B61,'Section 2'!$C$16:$N$514,COLUMNS('Section 2'!$C$13:L$13),0)),"",PROPER(VLOOKUP($B61,'Section 2'!$C$16:$N$514,COLUMNS('Section 2'!$C$13:L$13),0))))</f>
        <v/>
      </c>
      <c r="N61" s="107" t="str">
        <f>IF($D61="","",IF(ISBLANK(VLOOKUP($B61,'Section 2'!$C$16:$N$514,COLUMNS('Section 2'!$C$13:M$13),0)),"",IF(VLOOKUP($B61,'Section 2'!$C$16:$N$514,COLUMNS('Section 2'!$C$13:M$13),0)="Other EU","Other EU",IF(VLOOKUP($B61,'Section 2'!$C$16:$N$514,COLUMNS('Section 2'!$C$13:M$13),0)="2nd Party Trans","2nd Party Trans",IF(VLOOKUP($B61,'Section 2'!$C$16:$N$514,COLUMNS('Section 2'!$C$13:M$13),0)="2nd Party Dest","2nd Party Dest",PROPER(VLOOKUP($B61,'Section 2'!$C$16:$N$514,COLUMNS('Section 2'!$C$13:M$13),0)))))))</f>
        <v/>
      </c>
      <c r="O61" s="108" t="str">
        <f>IF($D61="","",IF(ISBLANK(VLOOKUP($B61,'Section 2'!$C$16:$N$514,COLUMNS('Section 2'!$C$13:N$13),0)),"",VLOOKUP($B61,'Section 2'!$C$16:$N$514,COLUMNS('Section 2'!$C$13:N$13),0)))</f>
        <v/>
      </c>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row>
    <row r="62" spans="1:78" s="36" customFormat="1" ht="12.75" customHeight="1" x14ac:dyDescent="0.35">
      <c r="A62" s="36" t="str">
        <f>IF(D62="","",ROWS($A$1:A62))</f>
        <v/>
      </c>
      <c r="B62" s="39">
        <v>61</v>
      </c>
      <c r="C62" s="107" t="str">
        <f t="shared" si="0"/>
        <v/>
      </c>
      <c r="D62" s="107" t="str">
        <f>IFERROR(VLOOKUP($B62,'Section 2'!$C$16:$N$514,COLUMNS('Section 2'!$C$13:C$13),0),"")</f>
        <v/>
      </c>
      <c r="E62" s="108" t="str">
        <f>IF($D62="","",IF(ISBLANK(VLOOKUP($B62,'Section 2'!$C$16:$N$514,COLUMNS('Section 2'!$C$13:D$13),0)),"",VLOOKUP($B62,'Section 2'!$C$16:$N$514,COLUMNS('Section 2'!$C$13:D$13),0)))</f>
        <v/>
      </c>
      <c r="F62" s="107" t="str">
        <f>IF($D62="","",IF(ISBLANK(VLOOKUP($B62,'Section 2'!$C$16:$N$514,COLUMNS('Section 2'!$C$13:E$13),0)),"",VLOOKUP($B62,'Section 2'!$C$16:$N$514,COLUMNS('Section 2'!$C$13:E$13),0)))</f>
        <v/>
      </c>
      <c r="G62" s="107" t="str">
        <f>IF($D62="","",IF(ISBLANK(VLOOKUP($B62,'Section 2'!$C$16:$N$514,COLUMNS('Section 2'!$C$13:F$13),0)),"",VLOOKUP($B62,'Section 2'!$C$16:$N$514,COLUMNS('Section 2'!$C$13:F$13),0)))</f>
        <v/>
      </c>
      <c r="H62" s="107" t="str">
        <f>IF($D62="","",IF(ISBLANK(VLOOKUP($B62,'Section 2'!$C$16:$N$514,COLUMNS('Section 2'!$C$13:G$13),0)),"",VLOOKUP($B62,'Section 2'!$C$16:$N$514,COLUMNS('Section 2'!$C$13:G$13),0)))</f>
        <v/>
      </c>
      <c r="I62" s="107" t="str">
        <f>IF($D62="","",IF(ISBLANK(VLOOKUP($B62,'Section 2'!$C$16:$N$514,COLUMNS('Section 2'!$C$13:H$13),0)),"",IF(VLOOKUP($B62,'Section 2'!$C$16:$N$514,COLUMNS('Section 2'!$C$13:H$13),0)="Other EU","Other EU",PROPER(VLOOKUP($B62,'Section 2'!$C$16:$N$514,COLUMNS('Section 2'!$C$13:H$13),0)))))</f>
        <v/>
      </c>
      <c r="J62" s="107" t="str">
        <f>IF($D62="","",IF(ISBLANK(VLOOKUP($B62,'Section 2'!$C$16:$N$514,COLUMNS('Section 2'!$C$13:I$13),0)),"",IF(VLOOKUP($B62,'Section 2'!$C$16:$N$514,COLUMNS('Section 2'!$C$13:I$13),0)="Other EU","Other EU",VLOOKUP($B62,'Section 2'!$C$16:$N$514,COLUMNS('Section 2'!$C$13:I$13),0))))</f>
        <v/>
      </c>
      <c r="K62" s="107" t="str">
        <f>IF($D62="","",IF(ISBLANK(VLOOKUP($B62,'Section 2'!$C$16:$N$514,COLUMNS('Section 2'!$C$13:J$13),0)),"",IF(VLOOKUP($B62,'Section 2'!$C$16:$N$514,COLUMNS('Section 2'!$C$13:J$13),0)="Pther EU","Other EU",PROPER(VLOOKUP($B62,'Section 2'!$C$16:$N$514,COLUMNS('Section 2'!$C$13:J$13),0)))))</f>
        <v/>
      </c>
      <c r="L62" s="107" t="str">
        <f>IF($D62="","",IF(ISBLANK(VLOOKUP($B62,'Section 2'!$C$16:$N$514,COLUMNS('Section 2'!$C$13:K$13),0)),"",VLOOKUP($B62,'Section 2'!$C$16:$N$514,COLUMNS('Section 2'!$C$13:K$13),0)))</f>
        <v/>
      </c>
      <c r="M62" s="107" t="str">
        <f>IF($D62="","",IF(ISBLANK(VLOOKUP($B62,'Section 2'!$C$16:$N$514,COLUMNS('Section 2'!$C$13:L$13),0)),"",PROPER(VLOOKUP($B62,'Section 2'!$C$16:$N$514,COLUMNS('Section 2'!$C$13:L$13),0))))</f>
        <v/>
      </c>
      <c r="N62" s="107" t="str">
        <f>IF($D62="","",IF(ISBLANK(VLOOKUP($B62,'Section 2'!$C$16:$N$514,COLUMNS('Section 2'!$C$13:M$13),0)),"",IF(VLOOKUP($B62,'Section 2'!$C$16:$N$514,COLUMNS('Section 2'!$C$13:M$13),0)="Other EU","Other EU",IF(VLOOKUP($B62,'Section 2'!$C$16:$N$514,COLUMNS('Section 2'!$C$13:M$13),0)="2nd Party Trans","2nd Party Trans",IF(VLOOKUP($B62,'Section 2'!$C$16:$N$514,COLUMNS('Section 2'!$C$13:M$13),0)="2nd Party Dest","2nd Party Dest",PROPER(VLOOKUP($B62,'Section 2'!$C$16:$N$514,COLUMNS('Section 2'!$C$13:M$13),0)))))))</f>
        <v/>
      </c>
      <c r="O62" s="108" t="str">
        <f>IF($D62="","",IF(ISBLANK(VLOOKUP($B62,'Section 2'!$C$16:$N$514,COLUMNS('Section 2'!$C$13:N$13),0)),"",VLOOKUP($B62,'Section 2'!$C$16:$N$514,COLUMNS('Section 2'!$C$13:N$13),0)))</f>
        <v/>
      </c>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row>
    <row r="63" spans="1:78" s="36" customFormat="1" ht="12.75" customHeight="1" x14ac:dyDescent="0.35">
      <c r="A63" s="36" t="str">
        <f>IF(D63="","",ROWS($A$1:A63))</f>
        <v/>
      </c>
      <c r="B63" s="39">
        <v>62</v>
      </c>
      <c r="C63" s="107" t="str">
        <f t="shared" si="0"/>
        <v/>
      </c>
      <c r="D63" s="107" t="str">
        <f>IFERROR(VLOOKUP($B63,'Section 2'!$C$16:$N$514,COLUMNS('Section 2'!$C$13:C$13),0),"")</f>
        <v/>
      </c>
      <c r="E63" s="108" t="str">
        <f>IF($D63="","",IF(ISBLANK(VLOOKUP($B63,'Section 2'!$C$16:$N$514,COLUMNS('Section 2'!$C$13:D$13),0)),"",VLOOKUP($B63,'Section 2'!$C$16:$N$514,COLUMNS('Section 2'!$C$13:D$13),0)))</f>
        <v/>
      </c>
      <c r="F63" s="107" t="str">
        <f>IF($D63="","",IF(ISBLANK(VLOOKUP($B63,'Section 2'!$C$16:$N$514,COLUMNS('Section 2'!$C$13:E$13),0)),"",VLOOKUP($B63,'Section 2'!$C$16:$N$514,COLUMNS('Section 2'!$C$13:E$13),0)))</f>
        <v/>
      </c>
      <c r="G63" s="107" t="str">
        <f>IF($D63="","",IF(ISBLANK(VLOOKUP($B63,'Section 2'!$C$16:$N$514,COLUMNS('Section 2'!$C$13:F$13),0)),"",VLOOKUP($B63,'Section 2'!$C$16:$N$514,COLUMNS('Section 2'!$C$13:F$13),0)))</f>
        <v/>
      </c>
      <c r="H63" s="107" t="str">
        <f>IF($D63="","",IF(ISBLANK(VLOOKUP($B63,'Section 2'!$C$16:$N$514,COLUMNS('Section 2'!$C$13:G$13),0)),"",VLOOKUP($B63,'Section 2'!$C$16:$N$514,COLUMNS('Section 2'!$C$13:G$13),0)))</f>
        <v/>
      </c>
      <c r="I63" s="107" t="str">
        <f>IF($D63="","",IF(ISBLANK(VLOOKUP($B63,'Section 2'!$C$16:$N$514,COLUMNS('Section 2'!$C$13:H$13),0)),"",IF(VLOOKUP($B63,'Section 2'!$C$16:$N$514,COLUMNS('Section 2'!$C$13:H$13),0)="Other EU","Other EU",PROPER(VLOOKUP($B63,'Section 2'!$C$16:$N$514,COLUMNS('Section 2'!$C$13:H$13),0)))))</f>
        <v/>
      </c>
      <c r="J63" s="107" t="str">
        <f>IF($D63="","",IF(ISBLANK(VLOOKUP($B63,'Section 2'!$C$16:$N$514,COLUMNS('Section 2'!$C$13:I$13),0)),"",IF(VLOOKUP($B63,'Section 2'!$C$16:$N$514,COLUMNS('Section 2'!$C$13:I$13),0)="Other EU","Other EU",VLOOKUP($B63,'Section 2'!$C$16:$N$514,COLUMNS('Section 2'!$C$13:I$13),0))))</f>
        <v/>
      </c>
      <c r="K63" s="107" t="str">
        <f>IF($D63="","",IF(ISBLANK(VLOOKUP($B63,'Section 2'!$C$16:$N$514,COLUMNS('Section 2'!$C$13:J$13),0)),"",IF(VLOOKUP($B63,'Section 2'!$C$16:$N$514,COLUMNS('Section 2'!$C$13:J$13),0)="Pther EU","Other EU",PROPER(VLOOKUP($B63,'Section 2'!$C$16:$N$514,COLUMNS('Section 2'!$C$13:J$13),0)))))</f>
        <v/>
      </c>
      <c r="L63" s="107" t="str">
        <f>IF($D63="","",IF(ISBLANK(VLOOKUP($B63,'Section 2'!$C$16:$N$514,COLUMNS('Section 2'!$C$13:K$13),0)),"",VLOOKUP($B63,'Section 2'!$C$16:$N$514,COLUMNS('Section 2'!$C$13:K$13),0)))</f>
        <v/>
      </c>
      <c r="M63" s="107" t="str">
        <f>IF($D63="","",IF(ISBLANK(VLOOKUP($B63,'Section 2'!$C$16:$N$514,COLUMNS('Section 2'!$C$13:L$13),0)),"",PROPER(VLOOKUP($B63,'Section 2'!$C$16:$N$514,COLUMNS('Section 2'!$C$13:L$13),0))))</f>
        <v/>
      </c>
      <c r="N63" s="107" t="str">
        <f>IF($D63="","",IF(ISBLANK(VLOOKUP($B63,'Section 2'!$C$16:$N$514,COLUMNS('Section 2'!$C$13:M$13),0)),"",IF(VLOOKUP($B63,'Section 2'!$C$16:$N$514,COLUMNS('Section 2'!$C$13:M$13),0)="Other EU","Other EU",IF(VLOOKUP($B63,'Section 2'!$C$16:$N$514,COLUMNS('Section 2'!$C$13:M$13),0)="2nd Party Trans","2nd Party Trans",IF(VLOOKUP($B63,'Section 2'!$C$16:$N$514,COLUMNS('Section 2'!$C$13:M$13),0)="2nd Party Dest","2nd Party Dest",PROPER(VLOOKUP($B63,'Section 2'!$C$16:$N$514,COLUMNS('Section 2'!$C$13:M$13),0)))))))</f>
        <v/>
      </c>
      <c r="O63" s="108" t="str">
        <f>IF($D63="","",IF(ISBLANK(VLOOKUP($B63,'Section 2'!$C$16:$N$514,COLUMNS('Section 2'!$C$13:N$13),0)),"",VLOOKUP($B63,'Section 2'!$C$16:$N$514,COLUMNS('Section 2'!$C$13:N$13),0)))</f>
        <v/>
      </c>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row>
    <row r="64" spans="1:78" s="36" customFormat="1" ht="12.75" customHeight="1" x14ac:dyDescent="0.35">
      <c r="A64" s="36" t="str">
        <f>IF(D64="","",ROWS($A$1:A64))</f>
        <v/>
      </c>
      <c r="B64" s="39">
        <v>63</v>
      </c>
      <c r="C64" s="107" t="str">
        <f t="shared" si="0"/>
        <v/>
      </c>
      <c r="D64" s="107" t="str">
        <f>IFERROR(VLOOKUP($B64,'Section 2'!$C$16:$N$514,COLUMNS('Section 2'!$C$13:C$13),0),"")</f>
        <v/>
      </c>
      <c r="E64" s="108" t="str">
        <f>IF($D64="","",IF(ISBLANK(VLOOKUP($B64,'Section 2'!$C$16:$N$514,COLUMNS('Section 2'!$C$13:D$13),0)),"",VLOOKUP($B64,'Section 2'!$C$16:$N$514,COLUMNS('Section 2'!$C$13:D$13),0)))</f>
        <v/>
      </c>
      <c r="F64" s="107" t="str">
        <f>IF($D64="","",IF(ISBLANK(VLOOKUP($B64,'Section 2'!$C$16:$N$514,COLUMNS('Section 2'!$C$13:E$13),0)),"",VLOOKUP($B64,'Section 2'!$C$16:$N$514,COLUMNS('Section 2'!$C$13:E$13),0)))</f>
        <v/>
      </c>
      <c r="G64" s="107" t="str">
        <f>IF($D64="","",IF(ISBLANK(VLOOKUP($B64,'Section 2'!$C$16:$N$514,COLUMNS('Section 2'!$C$13:F$13),0)),"",VLOOKUP($B64,'Section 2'!$C$16:$N$514,COLUMNS('Section 2'!$C$13:F$13),0)))</f>
        <v/>
      </c>
      <c r="H64" s="107" t="str">
        <f>IF($D64="","",IF(ISBLANK(VLOOKUP($B64,'Section 2'!$C$16:$N$514,COLUMNS('Section 2'!$C$13:G$13),0)),"",VLOOKUP($B64,'Section 2'!$C$16:$N$514,COLUMNS('Section 2'!$C$13:G$13),0)))</f>
        <v/>
      </c>
      <c r="I64" s="107" t="str">
        <f>IF($D64="","",IF(ISBLANK(VLOOKUP($B64,'Section 2'!$C$16:$N$514,COLUMNS('Section 2'!$C$13:H$13),0)),"",IF(VLOOKUP($B64,'Section 2'!$C$16:$N$514,COLUMNS('Section 2'!$C$13:H$13),0)="Other EU","Other EU",PROPER(VLOOKUP($B64,'Section 2'!$C$16:$N$514,COLUMNS('Section 2'!$C$13:H$13),0)))))</f>
        <v/>
      </c>
      <c r="J64" s="107" t="str">
        <f>IF($D64="","",IF(ISBLANK(VLOOKUP($B64,'Section 2'!$C$16:$N$514,COLUMNS('Section 2'!$C$13:I$13),0)),"",IF(VLOOKUP($B64,'Section 2'!$C$16:$N$514,COLUMNS('Section 2'!$C$13:I$13),0)="Other EU","Other EU",VLOOKUP($B64,'Section 2'!$C$16:$N$514,COLUMNS('Section 2'!$C$13:I$13),0))))</f>
        <v/>
      </c>
      <c r="K64" s="107" t="str">
        <f>IF($D64="","",IF(ISBLANK(VLOOKUP($B64,'Section 2'!$C$16:$N$514,COLUMNS('Section 2'!$C$13:J$13),0)),"",IF(VLOOKUP($B64,'Section 2'!$C$16:$N$514,COLUMNS('Section 2'!$C$13:J$13),0)="Pther EU","Other EU",PROPER(VLOOKUP($B64,'Section 2'!$C$16:$N$514,COLUMNS('Section 2'!$C$13:J$13),0)))))</f>
        <v/>
      </c>
      <c r="L64" s="107" t="str">
        <f>IF($D64="","",IF(ISBLANK(VLOOKUP($B64,'Section 2'!$C$16:$N$514,COLUMNS('Section 2'!$C$13:K$13),0)),"",VLOOKUP($B64,'Section 2'!$C$16:$N$514,COLUMNS('Section 2'!$C$13:K$13),0)))</f>
        <v/>
      </c>
      <c r="M64" s="107" t="str">
        <f>IF($D64="","",IF(ISBLANK(VLOOKUP($B64,'Section 2'!$C$16:$N$514,COLUMNS('Section 2'!$C$13:L$13),0)),"",PROPER(VLOOKUP($B64,'Section 2'!$C$16:$N$514,COLUMNS('Section 2'!$C$13:L$13),0))))</f>
        <v/>
      </c>
      <c r="N64" s="107" t="str">
        <f>IF($D64="","",IF(ISBLANK(VLOOKUP($B64,'Section 2'!$C$16:$N$514,COLUMNS('Section 2'!$C$13:M$13),0)),"",IF(VLOOKUP($B64,'Section 2'!$C$16:$N$514,COLUMNS('Section 2'!$C$13:M$13),0)="Other EU","Other EU",IF(VLOOKUP($B64,'Section 2'!$C$16:$N$514,COLUMNS('Section 2'!$C$13:M$13),0)="2nd Party Trans","2nd Party Trans",IF(VLOOKUP($B64,'Section 2'!$C$16:$N$514,COLUMNS('Section 2'!$C$13:M$13),0)="2nd Party Dest","2nd Party Dest",PROPER(VLOOKUP($B64,'Section 2'!$C$16:$N$514,COLUMNS('Section 2'!$C$13:M$13),0)))))))</f>
        <v/>
      </c>
      <c r="O64" s="108" t="str">
        <f>IF($D64="","",IF(ISBLANK(VLOOKUP($B64,'Section 2'!$C$16:$N$514,COLUMNS('Section 2'!$C$13:N$13),0)),"",VLOOKUP($B64,'Section 2'!$C$16:$N$514,COLUMNS('Section 2'!$C$13:N$13),0)))</f>
        <v/>
      </c>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row>
    <row r="65" spans="1:78" s="36" customFormat="1" ht="12.75" customHeight="1" x14ac:dyDescent="0.35">
      <c r="A65" s="36" t="str">
        <f>IF(D65="","",ROWS($A$1:A65))</f>
        <v/>
      </c>
      <c r="B65" s="39">
        <v>64</v>
      </c>
      <c r="C65" s="107" t="str">
        <f t="shared" si="0"/>
        <v/>
      </c>
      <c r="D65" s="107" t="str">
        <f>IFERROR(VLOOKUP($B65,'Section 2'!$C$16:$N$514,COLUMNS('Section 2'!$C$13:C$13),0),"")</f>
        <v/>
      </c>
      <c r="E65" s="108" t="str">
        <f>IF($D65="","",IF(ISBLANK(VLOOKUP($B65,'Section 2'!$C$16:$N$514,COLUMNS('Section 2'!$C$13:D$13),0)),"",VLOOKUP($B65,'Section 2'!$C$16:$N$514,COLUMNS('Section 2'!$C$13:D$13),0)))</f>
        <v/>
      </c>
      <c r="F65" s="107" t="str">
        <f>IF($D65="","",IF(ISBLANK(VLOOKUP($B65,'Section 2'!$C$16:$N$514,COLUMNS('Section 2'!$C$13:E$13),0)),"",VLOOKUP($B65,'Section 2'!$C$16:$N$514,COLUMNS('Section 2'!$C$13:E$13),0)))</f>
        <v/>
      </c>
      <c r="G65" s="107" t="str">
        <f>IF($D65="","",IF(ISBLANK(VLOOKUP($B65,'Section 2'!$C$16:$N$514,COLUMNS('Section 2'!$C$13:F$13),0)),"",VLOOKUP($B65,'Section 2'!$C$16:$N$514,COLUMNS('Section 2'!$C$13:F$13),0)))</f>
        <v/>
      </c>
      <c r="H65" s="107" t="str">
        <f>IF($D65="","",IF(ISBLANK(VLOOKUP($B65,'Section 2'!$C$16:$N$514,COLUMNS('Section 2'!$C$13:G$13),0)),"",VLOOKUP($B65,'Section 2'!$C$16:$N$514,COLUMNS('Section 2'!$C$13:G$13),0)))</f>
        <v/>
      </c>
      <c r="I65" s="107" t="str">
        <f>IF($D65="","",IF(ISBLANK(VLOOKUP($B65,'Section 2'!$C$16:$N$514,COLUMNS('Section 2'!$C$13:H$13),0)),"",IF(VLOOKUP($B65,'Section 2'!$C$16:$N$514,COLUMNS('Section 2'!$C$13:H$13),0)="Other EU","Other EU",PROPER(VLOOKUP($B65,'Section 2'!$C$16:$N$514,COLUMNS('Section 2'!$C$13:H$13),0)))))</f>
        <v/>
      </c>
      <c r="J65" s="107" t="str">
        <f>IF($D65="","",IF(ISBLANK(VLOOKUP($B65,'Section 2'!$C$16:$N$514,COLUMNS('Section 2'!$C$13:I$13),0)),"",IF(VLOOKUP($B65,'Section 2'!$C$16:$N$514,COLUMNS('Section 2'!$C$13:I$13),0)="Other EU","Other EU",VLOOKUP($B65,'Section 2'!$C$16:$N$514,COLUMNS('Section 2'!$C$13:I$13),0))))</f>
        <v/>
      </c>
      <c r="K65" s="107" t="str">
        <f>IF($D65="","",IF(ISBLANK(VLOOKUP($B65,'Section 2'!$C$16:$N$514,COLUMNS('Section 2'!$C$13:J$13),0)),"",IF(VLOOKUP($B65,'Section 2'!$C$16:$N$514,COLUMNS('Section 2'!$C$13:J$13),0)="Pther EU","Other EU",PROPER(VLOOKUP($B65,'Section 2'!$C$16:$N$514,COLUMNS('Section 2'!$C$13:J$13),0)))))</f>
        <v/>
      </c>
      <c r="L65" s="107" t="str">
        <f>IF($D65="","",IF(ISBLANK(VLOOKUP($B65,'Section 2'!$C$16:$N$514,COLUMNS('Section 2'!$C$13:K$13),0)),"",VLOOKUP($B65,'Section 2'!$C$16:$N$514,COLUMNS('Section 2'!$C$13:K$13),0)))</f>
        <v/>
      </c>
      <c r="M65" s="107" t="str">
        <f>IF($D65="","",IF(ISBLANK(VLOOKUP($B65,'Section 2'!$C$16:$N$514,COLUMNS('Section 2'!$C$13:L$13),0)),"",PROPER(VLOOKUP($B65,'Section 2'!$C$16:$N$514,COLUMNS('Section 2'!$C$13:L$13),0))))</f>
        <v/>
      </c>
      <c r="N65" s="107" t="str">
        <f>IF($D65="","",IF(ISBLANK(VLOOKUP($B65,'Section 2'!$C$16:$N$514,COLUMNS('Section 2'!$C$13:M$13),0)),"",IF(VLOOKUP($B65,'Section 2'!$C$16:$N$514,COLUMNS('Section 2'!$C$13:M$13),0)="Other EU","Other EU",IF(VLOOKUP($B65,'Section 2'!$C$16:$N$514,COLUMNS('Section 2'!$C$13:M$13),0)="2nd Party Trans","2nd Party Trans",IF(VLOOKUP($B65,'Section 2'!$C$16:$N$514,COLUMNS('Section 2'!$C$13:M$13),0)="2nd Party Dest","2nd Party Dest",PROPER(VLOOKUP($B65,'Section 2'!$C$16:$N$514,COLUMNS('Section 2'!$C$13:M$13),0)))))))</f>
        <v/>
      </c>
      <c r="O65" s="108" t="str">
        <f>IF($D65="","",IF(ISBLANK(VLOOKUP($B65,'Section 2'!$C$16:$N$514,COLUMNS('Section 2'!$C$13:N$13),0)),"",VLOOKUP($B65,'Section 2'!$C$16:$N$514,COLUMNS('Section 2'!$C$13:N$13),0)))</f>
        <v/>
      </c>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row>
    <row r="66" spans="1:78" s="36" customFormat="1" ht="12.75" customHeight="1" x14ac:dyDescent="0.35">
      <c r="A66" s="36" t="str">
        <f>IF(D66="","",ROWS($A$1:A66))</f>
        <v/>
      </c>
      <c r="B66" s="39">
        <v>65</v>
      </c>
      <c r="C66" s="107" t="str">
        <f t="shared" si="0"/>
        <v/>
      </c>
      <c r="D66" s="107" t="str">
        <f>IFERROR(VLOOKUP($B66,'Section 2'!$C$16:$N$514,COLUMNS('Section 2'!$C$13:C$13),0),"")</f>
        <v/>
      </c>
      <c r="E66" s="108" t="str">
        <f>IF($D66="","",IF(ISBLANK(VLOOKUP($B66,'Section 2'!$C$16:$N$514,COLUMNS('Section 2'!$C$13:D$13),0)),"",VLOOKUP($B66,'Section 2'!$C$16:$N$514,COLUMNS('Section 2'!$C$13:D$13),0)))</f>
        <v/>
      </c>
      <c r="F66" s="107" t="str">
        <f>IF($D66="","",IF(ISBLANK(VLOOKUP($B66,'Section 2'!$C$16:$N$514,COLUMNS('Section 2'!$C$13:E$13),0)),"",VLOOKUP($B66,'Section 2'!$C$16:$N$514,COLUMNS('Section 2'!$C$13:E$13),0)))</f>
        <v/>
      </c>
      <c r="G66" s="107" t="str">
        <f>IF($D66="","",IF(ISBLANK(VLOOKUP($B66,'Section 2'!$C$16:$N$514,COLUMNS('Section 2'!$C$13:F$13),0)),"",VLOOKUP($B66,'Section 2'!$C$16:$N$514,COLUMNS('Section 2'!$C$13:F$13),0)))</f>
        <v/>
      </c>
      <c r="H66" s="107" t="str">
        <f>IF($D66="","",IF(ISBLANK(VLOOKUP($B66,'Section 2'!$C$16:$N$514,COLUMNS('Section 2'!$C$13:G$13),0)),"",VLOOKUP($B66,'Section 2'!$C$16:$N$514,COLUMNS('Section 2'!$C$13:G$13),0)))</f>
        <v/>
      </c>
      <c r="I66" s="107" t="str">
        <f>IF($D66="","",IF(ISBLANK(VLOOKUP($B66,'Section 2'!$C$16:$N$514,COLUMNS('Section 2'!$C$13:H$13),0)),"",IF(VLOOKUP($B66,'Section 2'!$C$16:$N$514,COLUMNS('Section 2'!$C$13:H$13),0)="Other EU","Other EU",PROPER(VLOOKUP($B66,'Section 2'!$C$16:$N$514,COLUMNS('Section 2'!$C$13:H$13),0)))))</f>
        <v/>
      </c>
      <c r="J66" s="107" t="str">
        <f>IF($D66="","",IF(ISBLANK(VLOOKUP($B66,'Section 2'!$C$16:$N$514,COLUMNS('Section 2'!$C$13:I$13),0)),"",IF(VLOOKUP($B66,'Section 2'!$C$16:$N$514,COLUMNS('Section 2'!$C$13:I$13),0)="Other EU","Other EU",VLOOKUP($B66,'Section 2'!$C$16:$N$514,COLUMNS('Section 2'!$C$13:I$13),0))))</f>
        <v/>
      </c>
      <c r="K66" s="107" t="str">
        <f>IF($D66="","",IF(ISBLANK(VLOOKUP($B66,'Section 2'!$C$16:$N$514,COLUMNS('Section 2'!$C$13:J$13),0)),"",IF(VLOOKUP($B66,'Section 2'!$C$16:$N$514,COLUMNS('Section 2'!$C$13:J$13),0)="Pther EU","Other EU",PROPER(VLOOKUP($B66,'Section 2'!$C$16:$N$514,COLUMNS('Section 2'!$C$13:J$13),0)))))</f>
        <v/>
      </c>
      <c r="L66" s="107" t="str">
        <f>IF($D66="","",IF(ISBLANK(VLOOKUP($B66,'Section 2'!$C$16:$N$514,COLUMNS('Section 2'!$C$13:K$13),0)),"",VLOOKUP($B66,'Section 2'!$C$16:$N$514,COLUMNS('Section 2'!$C$13:K$13),0)))</f>
        <v/>
      </c>
      <c r="M66" s="107" t="str">
        <f>IF($D66="","",IF(ISBLANK(VLOOKUP($B66,'Section 2'!$C$16:$N$514,COLUMNS('Section 2'!$C$13:L$13),0)),"",PROPER(VLOOKUP($B66,'Section 2'!$C$16:$N$514,COLUMNS('Section 2'!$C$13:L$13),0))))</f>
        <v/>
      </c>
      <c r="N66" s="107" t="str">
        <f>IF($D66="","",IF(ISBLANK(VLOOKUP($B66,'Section 2'!$C$16:$N$514,COLUMNS('Section 2'!$C$13:M$13),0)),"",IF(VLOOKUP($B66,'Section 2'!$C$16:$N$514,COLUMNS('Section 2'!$C$13:M$13),0)="Other EU","Other EU",IF(VLOOKUP($B66,'Section 2'!$C$16:$N$514,COLUMNS('Section 2'!$C$13:M$13),0)="2nd Party Trans","2nd Party Trans",IF(VLOOKUP($B66,'Section 2'!$C$16:$N$514,COLUMNS('Section 2'!$C$13:M$13),0)="2nd Party Dest","2nd Party Dest",PROPER(VLOOKUP($B66,'Section 2'!$C$16:$N$514,COLUMNS('Section 2'!$C$13:M$13),0)))))))</f>
        <v/>
      </c>
      <c r="O66" s="108" t="str">
        <f>IF($D66="","",IF(ISBLANK(VLOOKUP($B66,'Section 2'!$C$16:$N$514,COLUMNS('Section 2'!$C$13:N$13),0)),"",VLOOKUP($B66,'Section 2'!$C$16:$N$514,COLUMNS('Section 2'!$C$13:N$13),0)))</f>
        <v/>
      </c>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row>
    <row r="67" spans="1:78" s="36" customFormat="1" ht="12.75" customHeight="1" x14ac:dyDescent="0.35">
      <c r="A67" s="36" t="str">
        <f>IF(D67="","",ROWS($A$1:A67))</f>
        <v/>
      </c>
      <c r="B67" s="39">
        <v>66</v>
      </c>
      <c r="C67" s="107" t="str">
        <f t="shared" ref="C67:C130" si="1">IF(D67="","",2)</f>
        <v/>
      </c>
      <c r="D67" s="107" t="str">
        <f>IFERROR(VLOOKUP($B67,'Section 2'!$C$16:$N$514,COLUMNS('Section 2'!$C$13:C$13),0),"")</f>
        <v/>
      </c>
      <c r="E67" s="108" t="str">
        <f>IF($D67="","",IF(ISBLANK(VLOOKUP($B67,'Section 2'!$C$16:$N$514,COLUMNS('Section 2'!$C$13:D$13),0)),"",VLOOKUP($B67,'Section 2'!$C$16:$N$514,COLUMNS('Section 2'!$C$13:D$13),0)))</f>
        <v/>
      </c>
      <c r="F67" s="107" t="str">
        <f>IF($D67="","",IF(ISBLANK(VLOOKUP($B67,'Section 2'!$C$16:$N$514,COLUMNS('Section 2'!$C$13:E$13),0)),"",VLOOKUP($B67,'Section 2'!$C$16:$N$514,COLUMNS('Section 2'!$C$13:E$13),0)))</f>
        <v/>
      </c>
      <c r="G67" s="107" t="str">
        <f>IF($D67="","",IF(ISBLANK(VLOOKUP($B67,'Section 2'!$C$16:$N$514,COLUMNS('Section 2'!$C$13:F$13),0)),"",VLOOKUP($B67,'Section 2'!$C$16:$N$514,COLUMNS('Section 2'!$C$13:F$13),0)))</f>
        <v/>
      </c>
      <c r="H67" s="107" t="str">
        <f>IF($D67="","",IF(ISBLANK(VLOOKUP($B67,'Section 2'!$C$16:$N$514,COLUMNS('Section 2'!$C$13:G$13),0)),"",VLOOKUP($B67,'Section 2'!$C$16:$N$514,COLUMNS('Section 2'!$C$13:G$13),0)))</f>
        <v/>
      </c>
      <c r="I67" s="107" t="str">
        <f>IF($D67="","",IF(ISBLANK(VLOOKUP($B67,'Section 2'!$C$16:$N$514,COLUMNS('Section 2'!$C$13:H$13),0)),"",IF(VLOOKUP($B67,'Section 2'!$C$16:$N$514,COLUMNS('Section 2'!$C$13:H$13),0)="Other EU","Other EU",PROPER(VLOOKUP($B67,'Section 2'!$C$16:$N$514,COLUMNS('Section 2'!$C$13:H$13),0)))))</f>
        <v/>
      </c>
      <c r="J67" s="107" t="str">
        <f>IF($D67="","",IF(ISBLANK(VLOOKUP($B67,'Section 2'!$C$16:$N$514,COLUMNS('Section 2'!$C$13:I$13),0)),"",IF(VLOOKUP($B67,'Section 2'!$C$16:$N$514,COLUMNS('Section 2'!$C$13:I$13),0)="Other EU","Other EU",VLOOKUP($B67,'Section 2'!$C$16:$N$514,COLUMNS('Section 2'!$C$13:I$13),0))))</f>
        <v/>
      </c>
      <c r="K67" s="107" t="str">
        <f>IF($D67="","",IF(ISBLANK(VLOOKUP($B67,'Section 2'!$C$16:$N$514,COLUMNS('Section 2'!$C$13:J$13),0)),"",IF(VLOOKUP($B67,'Section 2'!$C$16:$N$514,COLUMNS('Section 2'!$C$13:J$13),0)="Pther EU","Other EU",PROPER(VLOOKUP($B67,'Section 2'!$C$16:$N$514,COLUMNS('Section 2'!$C$13:J$13),0)))))</f>
        <v/>
      </c>
      <c r="L67" s="107" t="str">
        <f>IF($D67="","",IF(ISBLANK(VLOOKUP($B67,'Section 2'!$C$16:$N$514,COLUMNS('Section 2'!$C$13:K$13),0)),"",VLOOKUP($B67,'Section 2'!$C$16:$N$514,COLUMNS('Section 2'!$C$13:K$13),0)))</f>
        <v/>
      </c>
      <c r="M67" s="107" t="str">
        <f>IF($D67="","",IF(ISBLANK(VLOOKUP($B67,'Section 2'!$C$16:$N$514,COLUMNS('Section 2'!$C$13:L$13),0)),"",PROPER(VLOOKUP($B67,'Section 2'!$C$16:$N$514,COLUMNS('Section 2'!$C$13:L$13),0))))</f>
        <v/>
      </c>
      <c r="N67" s="107" t="str">
        <f>IF($D67="","",IF(ISBLANK(VLOOKUP($B67,'Section 2'!$C$16:$N$514,COLUMNS('Section 2'!$C$13:M$13),0)),"",IF(VLOOKUP($B67,'Section 2'!$C$16:$N$514,COLUMNS('Section 2'!$C$13:M$13),0)="Other EU","Other EU",IF(VLOOKUP($B67,'Section 2'!$C$16:$N$514,COLUMNS('Section 2'!$C$13:M$13),0)="2nd Party Trans","2nd Party Trans",IF(VLOOKUP($B67,'Section 2'!$C$16:$N$514,COLUMNS('Section 2'!$C$13:M$13),0)="2nd Party Dest","2nd Party Dest",PROPER(VLOOKUP($B67,'Section 2'!$C$16:$N$514,COLUMNS('Section 2'!$C$13:M$13),0)))))))</f>
        <v/>
      </c>
      <c r="O67" s="108" t="str">
        <f>IF($D67="","",IF(ISBLANK(VLOOKUP($B67,'Section 2'!$C$16:$N$514,COLUMNS('Section 2'!$C$13:N$13),0)),"",VLOOKUP($B67,'Section 2'!$C$16:$N$514,COLUMNS('Section 2'!$C$13:N$13),0)))</f>
        <v/>
      </c>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row>
    <row r="68" spans="1:78" s="36" customFormat="1" ht="12.75" customHeight="1" x14ac:dyDescent="0.35">
      <c r="A68" s="36" t="str">
        <f>IF(D68="","",ROWS($A$1:A68))</f>
        <v/>
      </c>
      <c r="B68" s="39">
        <v>67</v>
      </c>
      <c r="C68" s="107" t="str">
        <f t="shared" si="1"/>
        <v/>
      </c>
      <c r="D68" s="107" t="str">
        <f>IFERROR(VLOOKUP($B68,'Section 2'!$C$16:$N$514,COLUMNS('Section 2'!$C$13:C$13),0),"")</f>
        <v/>
      </c>
      <c r="E68" s="108" t="str">
        <f>IF($D68="","",IF(ISBLANK(VLOOKUP($B68,'Section 2'!$C$16:$N$514,COLUMNS('Section 2'!$C$13:D$13),0)),"",VLOOKUP($B68,'Section 2'!$C$16:$N$514,COLUMNS('Section 2'!$C$13:D$13),0)))</f>
        <v/>
      </c>
      <c r="F68" s="107" t="str">
        <f>IF($D68="","",IF(ISBLANK(VLOOKUP($B68,'Section 2'!$C$16:$N$514,COLUMNS('Section 2'!$C$13:E$13),0)),"",VLOOKUP($B68,'Section 2'!$C$16:$N$514,COLUMNS('Section 2'!$C$13:E$13),0)))</f>
        <v/>
      </c>
      <c r="G68" s="107" t="str">
        <f>IF($D68="","",IF(ISBLANK(VLOOKUP($B68,'Section 2'!$C$16:$N$514,COLUMNS('Section 2'!$C$13:F$13),0)),"",VLOOKUP($B68,'Section 2'!$C$16:$N$514,COLUMNS('Section 2'!$C$13:F$13),0)))</f>
        <v/>
      </c>
      <c r="H68" s="107" t="str">
        <f>IF($D68="","",IF(ISBLANK(VLOOKUP($B68,'Section 2'!$C$16:$N$514,COLUMNS('Section 2'!$C$13:G$13),0)),"",VLOOKUP($B68,'Section 2'!$C$16:$N$514,COLUMNS('Section 2'!$C$13:G$13),0)))</f>
        <v/>
      </c>
      <c r="I68" s="107" t="str">
        <f>IF($D68="","",IF(ISBLANK(VLOOKUP($B68,'Section 2'!$C$16:$N$514,COLUMNS('Section 2'!$C$13:H$13),0)),"",IF(VLOOKUP($B68,'Section 2'!$C$16:$N$514,COLUMNS('Section 2'!$C$13:H$13),0)="Other EU","Other EU",PROPER(VLOOKUP($B68,'Section 2'!$C$16:$N$514,COLUMNS('Section 2'!$C$13:H$13),0)))))</f>
        <v/>
      </c>
      <c r="J68" s="107" t="str">
        <f>IF($D68="","",IF(ISBLANK(VLOOKUP($B68,'Section 2'!$C$16:$N$514,COLUMNS('Section 2'!$C$13:I$13),0)),"",IF(VLOOKUP($B68,'Section 2'!$C$16:$N$514,COLUMNS('Section 2'!$C$13:I$13),0)="Other EU","Other EU",VLOOKUP($B68,'Section 2'!$C$16:$N$514,COLUMNS('Section 2'!$C$13:I$13),0))))</f>
        <v/>
      </c>
      <c r="K68" s="107" t="str">
        <f>IF($D68="","",IF(ISBLANK(VLOOKUP($B68,'Section 2'!$C$16:$N$514,COLUMNS('Section 2'!$C$13:J$13),0)),"",IF(VLOOKUP($B68,'Section 2'!$C$16:$N$514,COLUMNS('Section 2'!$C$13:J$13),0)="Pther EU","Other EU",PROPER(VLOOKUP($B68,'Section 2'!$C$16:$N$514,COLUMNS('Section 2'!$C$13:J$13),0)))))</f>
        <v/>
      </c>
      <c r="L68" s="107" t="str">
        <f>IF($D68="","",IF(ISBLANK(VLOOKUP($B68,'Section 2'!$C$16:$N$514,COLUMNS('Section 2'!$C$13:K$13),0)),"",VLOOKUP($B68,'Section 2'!$C$16:$N$514,COLUMNS('Section 2'!$C$13:K$13),0)))</f>
        <v/>
      </c>
      <c r="M68" s="107" t="str">
        <f>IF($D68="","",IF(ISBLANK(VLOOKUP($B68,'Section 2'!$C$16:$N$514,COLUMNS('Section 2'!$C$13:L$13),0)),"",PROPER(VLOOKUP($B68,'Section 2'!$C$16:$N$514,COLUMNS('Section 2'!$C$13:L$13),0))))</f>
        <v/>
      </c>
      <c r="N68" s="107" t="str">
        <f>IF($D68="","",IF(ISBLANK(VLOOKUP($B68,'Section 2'!$C$16:$N$514,COLUMNS('Section 2'!$C$13:M$13),0)),"",IF(VLOOKUP($B68,'Section 2'!$C$16:$N$514,COLUMNS('Section 2'!$C$13:M$13),0)="Other EU","Other EU",IF(VLOOKUP($B68,'Section 2'!$C$16:$N$514,COLUMNS('Section 2'!$C$13:M$13),0)="2nd Party Trans","2nd Party Trans",IF(VLOOKUP($B68,'Section 2'!$C$16:$N$514,COLUMNS('Section 2'!$C$13:M$13),0)="2nd Party Dest","2nd Party Dest",PROPER(VLOOKUP($B68,'Section 2'!$C$16:$N$514,COLUMNS('Section 2'!$C$13:M$13),0)))))))</f>
        <v/>
      </c>
      <c r="O68" s="108" t="str">
        <f>IF($D68="","",IF(ISBLANK(VLOOKUP($B68,'Section 2'!$C$16:$N$514,COLUMNS('Section 2'!$C$13:N$13),0)),"",VLOOKUP($B68,'Section 2'!$C$16:$N$514,COLUMNS('Section 2'!$C$13:N$13),0)))</f>
        <v/>
      </c>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row>
    <row r="69" spans="1:78" s="36" customFormat="1" ht="12.75" customHeight="1" x14ac:dyDescent="0.35">
      <c r="A69" s="36" t="str">
        <f>IF(D69="","",ROWS($A$1:A69))</f>
        <v/>
      </c>
      <c r="B69" s="39">
        <v>68</v>
      </c>
      <c r="C69" s="107" t="str">
        <f t="shared" si="1"/>
        <v/>
      </c>
      <c r="D69" s="107" t="str">
        <f>IFERROR(VLOOKUP($B69,'Section 2'!$C$16:$N$514,COLUMNS('Section 2'!$C$13:C$13),0),"")</f>
        <v/>
      </c>
      <c r="E69" s="108" t="str">
        <f>IF($D69="","",IF(ISBLANK(VLOOKUP($B69,'Section 2'!$C$16:$N$514,COLUMNS('Section 2'!$C$13:D$13),0)),"",VLOOKUP($B69,'Section 2'!$C$16:$N$514,COLUMNS('Section 2'!$C$13:D$13),0)))</f>
        <v/>
      </c>
      <c r="F69" s="107" t="str">
        <f>IF($D69="","",IF(ISBLANK(VLOOKUP($B69,'Section 2'!$C$16:$N$514,COLUMNS('Section 2'!$C$13:E$13),0)),"",VLOOKUP($B69,'Section 2'!$C$16:$N$514,COLUMNS('Section 2'!$C$13:E$13),0)))</f>
        <v/>
      </c>
      <c r="G69" s="107" t="str">
        <f>IF($D69="","",IF(ISBLANK(VLOOKUP($B69,'Section 2'!$C$16:$N$514,COLUMNS('Section 2'!$C$13:F$13),0)),"",VLOOKUP($B69,'Section 2'!$C$16:$N$514,COLUMNS('Section 2'!$C$13:F$13),0)))</f>
        <v/>
      </c>
      <c r="H69" s="107" t="str">
        <f>IF($D69="","",IF(ISBLANK(VLOOKUP($B69,'Section 2'!$C$16:$N$514,COLUMNS('Section 2'!$C$13:G$13),0)),"",VLOOKUP($B69,'Section 2'!$C$16:$N$514,COLUMNS('Section 2'!$C$13:G$13),0)))</f>
        <v/>
      </c>
      <c r="I69" s="107" t="str">
        <f>IF($D69="","",IF(ISBLANK(VLOOKUP($B69,'Section 2'!$C$16:$N$514,COLUMNS('Section 2'!$C$13:H$13),0)),"",IF(VLOOKUP($B69,'Section 2'!$C$16:$N$514,COLUMNS('Section 2'!$C$13:H$13),0)="Other EU","Other EU",PROPER(VLOOKUP($B69,'Section 2'!$C$16:$N$514,COLUMNS('Section 2'!$C$13:H$13),0)))))</f>
        <v/>
      </c>
      <c r="J69" s="107" t="str">
        <f>IF($D69="","",IF(ISBLANK(VLOOKUP($B69,'Section 2'!$C$16:$N$514,COLUMNS('Section 2'!$C$13:I$13),0)),"",IF(VLOOKUP($B69,'Section 2'!$C$16:$N$514,COLUMNS('Section 2'!$C$13:I$13),0)="Other EU","Other EU",VLOOKUP($B69,'Section 2'!$C$16:$N$514,COLUMNS('Section 2'!$C$13:I$13),0))))</f>
        <v/>
      </c>
      <c r="K69" s="107" t="str">
        <f>IF($D69="","",IF(ISBLANK(VLOOKUP($B69,'Section 2'!$C$16:$N$514,COLUMNS('Section 2'!$C$13:J$13),0)),"",IF(VLOOKUP($B69,'Section 2'!$C$16:$N$514,COLUMNS('Section 2'!$C$13:J$13),0)="Pther EU","Other EU",PROPER(VLOOKUP($B69,'Section 2'!$C$16:$N$514,COLUMNS('Section 2'!$C$13:J$13),0)))))</f>
        <v/>
      </c>
      <c r="L69" s="107" t="str">
        <f>IF($D69="","",IF(ISBLANK(VLOOKUP($B69,'Section 2'!$C$16:$N$514,COLUMNS('Section 2'!$C$13:K$13),0)),"",VLOOKUP($B69,'Section 2'!$C$16:$N$514,COLUMNS('Section 2'!$C$13:K$13),0)))</f>
        <v/>
      </c>
      <c r="M69" s="107" t="str">
        <f>IF($D69="","",IF(ISBLANK(VLOOKUP($B69,'Section 2'!$C$16:$N$514,COLUMNS('Section 2'!$C$13:L$13),0)),"",PROPER(VLOOKUP($B69,'Section 2'!$C$16:$N$514,COLUMNS('Section 2'!$C$13:L$13),0))))</f>
        <v/>
      </c>
      <c r="N69" s="107" t="str">
        <f>IF($D69="","",IF(ISBLANK(VLOOKUP($B69,'Section 2'!$C$16:$N$514,COLUMNS('Section 2'!$C$13:M$13),0)),"",IF(VLOOKUP($B69,'Section 2'!$C$16:$N$514,COLUMNS('Section 2'!$C$13:M$13),0)="Other EU","Other EU",IF(VLOOKUP($B69,'Section 2'!$C$16:$N$514,COLUMNS('Section 2'!$C$13:M$13),0)="2nd Party Trans","2nd Party Trans",IF(VLOOKUP($B69,'Section 2'!$C$16:$N$514,COLUMNS('Section 2'!$C$13:M$13),0)="2nd Party Dest","2nd Party Dest",PROPER(VLOOKUP($B69,'Section 2'!$C$16:$N$514,COLUMNS('Section 2'!$C$13:M$13),0)))))))</f>
        <v/>
      </c>
      <c r="O69" s="108" t="str">
        <f>IF($D69="","",IF(ISBLANK(VLOOKUP($B69,'Section 2'!$C$16:$N$514,COLUMNS('Section 2'!$C$13:N$13),0)),"",VLOOKUP($B69,'Section 2'!$C$16:$N$514,COLUMNS('Section 2'!$C$13:N$13),0)))</f>
        <v/>
      </c>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row>
    <row r="70" spans="1:78" s="36" customFormat="1" ht="12.75" customHeight="1" x14ac:dyDescent="0.35">
      <c r="A70" s="36" t="str">
        <f>IF(D70="","",ROWS($A$1:A70))</f>
        <v/>
      </c>
      <c r="B70" s="39">
        <v>69</v>
      </c>
      <c r="C70" s="107" t="str">
        <f t="shared" si="1"/>
        <v/>
      </c>
      <c r="D70" s="107" t="str">
        <f>IFERROR(VLOOKUP($B70,'Section 2'!$C$16:$N$514,COLUMNS('Section 2'!$C$13:C$13),0),"")</f>
        <v/>
      </c>
      <c r="E70" s="108" t="str">
        <f>IF($D70="","",IF(ISBLANK(VLOOKUP($B70,'Section 2'!$C$16:$N$514,COLUMNS('Section 2'!$C$13:D$13),0)),"",VLOOKUP($B70,'Section 2'!$C$16:$N$514,COLUMNS('Section 2'!$C$13:D$13),0)))</f>
        <v/>
      </c>
      <c r="F70" s="107" t="str">
        <f>IF($D70="","",IF(ISBLANK(VLOOKUP($B70,'Section 2'!$C$16:$N$514,COLUMNS('Section 2'!$C$13:E$13),0)),"",VLOOKUP($B70,'Section 2'!$C$16:$N$514,COLUMNS('Section 2'!$C$13:E$13),0)))</f>
        <v/>
      </c>
      <c r="G70" s="107" t="str">
        <f>IF($D70="","",IF(ISBLANK(VLOOKUP($B70,'Section 2'!$C$16:$N$514,COLUMNS('Section 2'!$C$13:F$13),0)),"",VLOOKUP($B70,'Section 2'!$C$16:$N$514,COLUMNS('Section 2'!$C$13:F$13),0)))</f>
        <v/>
      </c>
      <c r="H70" s="107" t="str">
        <f>IF($D70="","",IF(ISBLANK(VLOOKUP($B70,'Section 2'!$C$16:$N$514,COLUMNS('Section 2'!$C$13:G$13),0)),"",VLOOKUP($B70,'Section 2'!$C$16:$N$514,COLUMNS('Section 2'!$C$13:G$13),0)))</f>
        <v/>
      </c>
      <c r="I70" s="107" t="str">
        <f>IF($D70="","",IF(ISBLANK(VLOOKUP($B70,'Section 2'!$C$16:$N$514,COLUMNS('Section 2'!$C$13:H$13),0)),"",IF(VLOOKUP($B70,'Section 2'!$C$16:$N$514,COLUMNS('Section 2'!$C$13:H$13),0)="Other EU","Other EU",PROPER(VLOOKUP($B70,'Section 2'!$C$16:$N$514,COLUMNS('Section 2'!$C$13:H$13),0)))))</f>
        <v/>
      </c>
      <c r="J70" s="107" t="str">
        <f>IF($D70="","",IF(ISBLANK(VLOOKUP($B70,'Section 2'!$C$16:$N$514,COLUMNS('Section 2'!$C$13:I$13),0)),"",IF(VLOOKUP($B70,'Section 2'!$C$16:$N$514,COLUMNS('Section 2'!$C$13:I$13),0)="Other EU","Other EU",VLOOKUP($B70,'Section 2'!$C$16:$N$514,COLUMNS('Section 2'!$C$13:I$13),0))))</f>
        <v/>
      </c>
      <c r="K70" s="107" t="str">
        <f>IF($D70="","",IF(ISBLANK(VLOOKUP($B70,'Section 2'!$C$16:$N$514,COLUMNS('Section 2'!$C$13:J$13),0)),"",IF(VLOOKUP($B70,'Section 2'!$C$16:$N$514,COLUMNS('Section 2'!$C$13:J$13),0)="Pther EU","Other EU",PROPER(VLOOKUP($B70,'Section 2'!$C$16:$N$514,COLUMNS('Section 2'!$C$13:J$13),0)))))</f>
        <v/>
      </c>
      <c r="L70" s="107" t="str">
        <f>IF($D70="","",IF(ISBLANK(VLOOKUP($B70,'Section 2'!$C$16:$N$514,COLUMNS('Section 2'!$C$13:K$13),0)),"",VLOOKUP($B70,'Section 2'!$C$16:$N$514,COLUMNS('Section 2'!$C$13:K$13),0)))</f>
        <v/>
      </c>
      <c r="M70" s="107" t="str">
        <f>IF($D70="","",IF(ISBLANK(VLOOKUP($B70,'Section 2'!$C$16:$N$514,COLUMNS('Section 2'!$C$13:L$13),0)),"",PROPER(VLOOKUP($B70,'Section 2'!$C$16:$N$514,COLUMNS('Section 2'!$C$13:L$13),0))))</f>
        <v/>
      </c>
      <c r="N70" s="107" t="str">
        <f>IF($D70="","",IF(ISBLANK(VLOOKUP($B70,'Section 2'!$C$16:$N$514,COLUMNS('Section 2'!$C$13:M$13),0)),"",IF(VLOOKUP($B70,'Section 2'!$C$16:$N$514,COLUMNS('Section 2'!$C$13:M$13),0)="Other EU","Other EU",IF(VLOOKUP($B70,'Section 2'!$C$16:$N$514,COLUMNS('Section 2'!$C$13:M$13),0)="2nd Party Trans","2nd Party Trans",IF(VLOOKUP($B70,'Section 2'!$C$16:$N$514,COLUMNS('Section 2'!$C$13:M$13),0)="2nd Party Dest","2nd Party Dest",PROPER(VLOOKUP($B70,'Section 2'!$C$16:$N$514,COLUMNS('Section 2'!$C$13:M$13),0)))))))</f>
        <v/>
      </c>
      <c r="O70" s="108" t="str">
        <f>IF($D70="","",IF(ISBLANK(VLOOKUP($B70,'Section 2'!$C$16:$N$514,COLUMNS('Section 2'!$C$13:N$13),0)),"",VLOOKUP($B70,'Section 2'!$C$16:$N$514,COLUMNS('Section 2'!$C$13:N$13),0)))</f>
        <v/>
      </c>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row>
    <row r="71" spans="1:78" s="36" customFormat="1" ht="12.75" customHeight="1" x14ac:dyDescent="0.35">
      <c r="A71" s="36" t="str">
        <f>IF(D71="","",ROWS($A$1:A71))</f>
        <v/>
      </c>
      <c r="B71" s="39">
        <v>70</v>
      </c>
      <c r="C71" s="107" t="str">
        <f t="shared" si="1"/>
        <v/>
      </c>
      <c r="D71" s="107" t="str">
        <f>IFERROR(VLOOKUP($B71,'Section 2'!$C$16:$N$514,COLUMNS('Section 2'!$C$13:C$13),0),"")</f>
        <v/>
      </c>
      <c r="E71" s="108" t="str">
        <f>IF($D71="","",IF(ISBLANK(VLOOKUP($B71,'Section 2'!$C$16:$N$514,COLUMNS('Section 2'!$C$13:D$13),0)),"",VLOOKUP($B71,'Section 2'!$C$16:$N$514,COLUMNS('Section 2'!$C$13:D$13),0)))</f>
        <v/>
      </c>
      <c r="F71" s="107" t="str">
        <f>IF($D71="","",IF(ISBLANK(VLOOKUP($B71,'Section 2'!$C$16:$N$514,COLUMNS('Section 2'!$C$13:E$13),0)),"",VLOOKUP($B71,'Section 2'!$C$16:$N$514,COLUMNS('Section 2'!$C$13:E$13),0)))</f>
        <v/>
      </c>
      <c r="G71" s="107" t="str">
        <f>IF($D71="","",IF(ISBLANK(VLOOKUP($B71,'Section 2'!$C$16:$N$514,COLUMNS('Section 2'!$C$13:F$13),0)),"",VLOOKUP($B71,'Section 2'!$C$16:$N$514,COLUMNS('Section 2'!$C$13:F$13),0)))</f>
        <v/>
      </c>
      <c r="H71" s="107" t="str">
        <f>IF($D71="","",IF(ISBLANK(VLOOKUP($B71,'Section 2'!$C$16:$N$514,COLUMNS('Section 2'!$C$13:G$13),0)),"",VLOOKUP($B71,'Section 2'!$C$16:$N$514,COLUMNS('Section 2'!$C$13:G$13),0)))</f>
        <v/>
      </c>
      <c r="I71" s="107" t="str">
        <f>IF($D71="","",IF(ISBLANK(VLOOKUP($B71,'Section 2'!$C$16:$N$514,COLUMNS('Section 2'!$C$13:H$13),0)),"",IF(VLOOKUP($B71,'Section 2'!$C$16:$N$514,COLUMNS('Section 2'!$C$13:H$13),0)="Other EU","Other EU",PROPER(VLOOKUP($B71,'Section 2'!$C$16:$N$514,COLUMNS('Section 2'!$C$13:H$13),0)))))</f>
        <v/>
      </c>
      <c r="J71" s="107" t="str">
        <f>IF($D71="","",IF(ISBLANK(VLOOKUP($B71,'Section 2'!$C$16:$N$514,COLUMNS('Section 2'!$C$13:I$13),0)),"",IF(VLOOKUP($B71,'Section 2'!$C$16:$N$514,COLUMNS('Section 2'!$C$13:I$13),0)="Other EU","Other EU",VLOOKUP($B71,'Section 2'!$C$16:$N$514,COLUMNS('Section 2'!$C$13:I$13),0))))</f>
        <v/>
      </c>
      <c r="K71" s="107" t="str">
        <f>IF($D71="","",IF(ISBLANK(VLOOKUP($B71,'Section 2'!$C$16:$N$514,COLUMNS('Section 2'!$C$13:J$13),0)),"",IF(VLOOKUP($B71,'Section 2'!$C$16:$N$514,COLUMNS('Section 2'!$C$13:J$13),0)="Pther EU","Other EU",PROPER(VLOOKUP($B71,'Section 2'!$C$16:$N$514,COLUMNS('Section 2'!$C$13:J$13),0)))))</f>
        <v/>
      </c>
      <c r="L71" s="107" t="str">
        <f>IF($D71="","",IF(ISBLANK(VLOOKUP($B71,'Section 2'!$C$16:$N$514,COLUMNS('Section 2'!$C$13:K$13),0)),"",VLOOKUP($B71,'Section 2'!$C$16:$N$514,COLUMNS('Section 2'!$C$13:K$13),0)))</f>
        <v/>
      </c>
      <c r="M71" s="107" t="str">
        <f>IF($D71="","",IF(ISBLANK(VLOOKUP($B71,'Section 2'!$C$16:$N$514,COLUMNS('Section 2'!$C$13:L$13),0)),"",PROPER(VLOOKUP($B71,'Section 2'!$C$16:$N$514,COLUMNS('Section 2'!$C$13:L$13),0))))</f>
        <v/>
      </c>
      <c r="N71" s="107" t="str">
        <f>IF($D71="","",IF(ISBLANK(VLOOKUP($B71,'Section 2'!$C$16:$N$514,COLUMNS('Section 2'!$C$13:M$13),0)),"",IF(VLOOKUP($B71,'Section 2'!$C$16:$N$514,COLUMNS('Section 2'!$C$13:M$13),0)="Other EU","Other EU",IF(VLOOKUP($B71,'Section 2'!$C$16:$N$514,COLUMNS('Section 2'!$C$13:M$13),0)="2nd Party Trans","2nd Party Trans",IF(VLOOKUP($B71,'Section 2'!$C$16:$N$514,COLUMNS('Section 2'!$C$13:M$13),0)="2nd Party Dest","2nd Party Dest",PROPER(VLOOKUP($B71,'Section 2'!$C$16:$N$514,COLUMNS('Section 2'!$C$13:M$13),0)))))))</f>
        <v/>
      </c>
      <c r="O71" s="108" t="str">
        <f>IF($D71="","",IF(ISBLANK(VLOOKUP($B71,'Section 2'!$C$16:$N$514,COLUMNS('Section 2'!$C$13:N$13),0)),"",VLOOKUP($B71,'Section 2'!$C$16:$N$514,COLUMNS('Section 2'!$C$13:N$13),0)))</f>
        <v/>
      </c>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row>
    <row r="72" spans="1:78" s="36" customFormat="1" ht="12.75" customHeight="1" x14ac:dyDescent="0.35">
      <c r="A72" s="36" t="str">
        <f>IF(D72="","",ROWS($A$1:A72))</f>
        <v/>
      </c>
      <c r="B72" s="39">
        <v>71</v>
      </c>
      <c r="C72" s="107" t="str">
        <f t="shared" si="1"/>
        <v/>
      </c>
      <c r="D72" s="107" t="str">
        <f>IFERROR(VLOOKUP($B72,'Section 2'!$C$16:$N$514,COLUMNS('Section 2'!$C$13:C$13),0),"")</f>
        <v/>
      </c>
      <c r="E72" s="108" t="str">
        <f>IF($D72="","",IF(ISBLANK(VLOOKUP($B72,'Section 2'!$C$16:$N$514,COLUMNS('Section 2'!$C$13:D$13),0)),"",VLOOKUP($B72,'Section 2'!$C$16:$N$514,COLUMNS('Section 2'!$C$13:D$13),0)))</f>
        <v/>
      </c>
      <c r="F72" s="107" t="str">
        <f>IF($D72="","",IF(ISBLANK(VLOOKUP($B72,'Section 2'!$C$16:$N$514,COLUMNS('Section 2'!$C$13:E$13),0)),"",VLOOKUP($B72,'Section 2'!$C$16:$N$514,COLUMNS('Section 2'!$C$13:E$13),0)))</f>
        <v/>
      </c>
      <c r="G72" s="107" t="str">
        <f>IF($D72="","",IF(ISBLANK(VLOOKUP($B72,'Section 2'!$C$16:$N$514,COLUMNS('Section 2'!$C$13:F$13),0)),"",VLOOKUP($B72,'Section 2'!$C$16:$N$514,COLUMNS('Section 2'!$C$13:F$13),0)))</f>
        <v/>
      </c>
      <c r="H72" s="107" t="str">
        <f>IF($D72="","",IF(ISBLANK(VLOOKUP($B72,'Section 2'!$C$16:$N$514,COLUMNS('Section 2'!$C$13:G$13),0)),"",VLOOKUP($B72,'Section 2'!$C$16:$N$514,COLUMNS('Section 2'!$C$13:G$13),0)))</f>
        <v/>
      </c>
      <c r="I72" s="107" t="str">
        <f>IF($D72="","",IF(ISBLANK(VLOOKUP($B72,'Section 2'!$C$16:$N$514,COLUMNS('Section 2'!$C$13:H$13),0)),"",IF(VLOOKUP($B72,'Section 2'!$C$16:$N$514,COLUMNS('Section 2'!$C$13:H$13),0)="Other EU","Other EU",PROPER(VLOOKUP($B72,'Section 2'!$C$16:$N$514,COLUMNS('Section 2'!$C$13:H$13),0)))))</f>
        <v/>
      </c>
      <c r="J72" s="107" t="str">
        <f>IF($D72="","",IF(ISBLANK(VLOOKUP($B72,'Section 2'!$C$16:$N$514,COLUMNS('Section 2'!$C$13:I$13),0)),"",IF(VLOOKUP($B72,'Section 2'!$C$16:$N$514,COLUMNS('Section 2'!$C$13:I$13),0)="Other EU","Other EU",VLOOKUP($B72,'Section 2'!$C$16:$N$514,COLUMNS('Section 2'!$C$13:I$13),0))))</f>
        <v/>
      </c>
      <c r="K72" s="107" t="str">
        <f>IF($D72="","",IF(ISBLANK(VLOOKUP($B72,'Section 2'!$C$16:$N$514,COLUMNS('Section 2'!$C$13:J$13),0)),"",IF(VLOOKUP($B72,'Section 2'!$C$16:$N$514,COLUMNS('Section 2'!$C$13:J$13),0)="Pther EU","Other EU",PROPER(VLOOKUP($B72,'Section 2'!$C$16:$N$514,COLUMNS('Section 2'!$C$13:J$13),0)))))</f>
        <v/>
      </c>
      <c r="L72" s="107" t="str">
        <f>IF($D72="","",IF(ISBLANK(VLOOKUP($B72,'Section 2'!$C$16:$N$514,COLUMNS('Section 2'!$C$13:K$13),0)),"",VLOOKUP($B72,'Section 2'!$C$16:$N$514,COLUMNS('Section 2'!$C$13:K$13),0)))</f>
        <v/>
      </c>
      <c r="M72" s="107" t="str">
        <f>IF($D72="","",IF(ISBLANK(VLOOKUP($B72,'Section 2'!$C$16:$N$514,COLUMNS('Section 2'!$C$13:L$13),0)),"",PROPER(VLOOKUP($B72,'Section 2'!$C$16:$N$514,COLUMNS('Section 2'!$C$13:L$13),0))))</f>
        <v/>
      </c>
      <c r="N72" s="107" t="str">
        <f>IF($D72="","",IF(ISBLANK(VLOOKUP($B72,'Section 2'!$C$16:$N$514,COLUMNS('Section 2'!$C$13:M$13),0)),"",IF(VLOOKUP($B72,'Section 2'!$C$16:$N$514,COLUMNS('Section 2'!$C$13:M$13),0)="Other EU","Other EU",IF(VLOOKUP($B72,'Section 2'!$C$16:$N$514,COLUMNS('Section 2'!$C$13:M$13),0)="2nd Party Trans","2nd Party Trans",IF(VLOOKUP($B72,'Section 2'!$C$16:$N$514,COLUMNS('Section 2'!$C$13:M$13),0)="2nd Party Dest","2nd Party Dest",PROPER(VLOOKUP($B72,'Section 2'!$C$16:$N$514,COLUMNS('Section 2'!$C$13:M$13),0)))))))</f>
        <v/>
      </c>
      <c r="O72" s="108" t="str">
        <f>IF($D72="","",IF(ISBLANK(VLOOKUP($B72,'Section 2'!$C$16:$N$514,COLUMNS('Section 2'!$C$13:N$13),0)),"",VLOOKUP($B72,'Section 2'!$C$16:$N$514,COLUMNS('Section 2'!$C$13:N$13),0)))</f>
        <v/>
      </c>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row>
    <row r="73" spans="1:78" s="36" customFormat="1" ht="12.75" customHeight="1" x14ac:dyDescent="0.35">
      <c r="A73" s="36" t="str">
        <f>IF(D73="","",ROWS($A$1:A73))</f>
        <v/>
      </c>
      <c r="B73" s="39">
        <v>72</v>
      </c>
      <c r="C73" s="107" t="str">
        <f t="shared" si="1"/>
        <v/>
      </c>
      <c r="D73" s="107" t="str">
        <f>IFERROR(VLOOKUP($B73,'Section 2'!$C$16:$N$514,COLUMNS('Section 2'!$C$13:C$13),0),"")</f>
        <v/>
      </c>
      <c r="E73" s="108" t="str">
        <f>IF($D73="","",IF(ISBLANK(VLOOKUP($B73,'Section 2'!$C$16:$N$514,COLUMNS('Section 2'!$C$13:D$13),0)),"",VLOOKUP($B73,'Section 2'!$C$16:$N$514,COLUMNS('Section 2'!$C$13:D$13),0)))</f>
        <v/>
      </c>
      <c r="F73" s="107" t="str">
        <f>IF($D73="","",IF(ISBLANK(VLOOKUP($B73,'Section 2'!$C$16:$N$514,COLUMNS('Section 2'!$C$13:E$13),0)),"",VLOOKUP($B73,'Section 2'!$C$16:$N$514,COLUMNS('Section 2'!$C$13:E$13),0)))</f>
        <v/>
      </c>
      <c r="G73" s="107" t="str">
        <f>IF($D73="","",IF(ISBLANK(VLOOKUP($B73,'Section 2'!$C$16:$N$514,COLUMNS('Section 2'!$C$13:F$13),0)),"",VLOOKUP($B73,'Section 2'!$C$16:$N$514,COLUMNS('Section 2'!$C$13:F$13),0)))</f>
        <v/>
      </c>
      <c r="H73" s="107" t="str">
        <f>IF($D73="","",IF(ISBLANK(VLOOKUP($B73,'Section 2'!$C$16:$N$514,COLUMNS('Section 2'!$C$13:G$13),0)),"",VLOOKUP($B73,'Section 2'!$C$16:$N$514,COLUMNS('Section 2'!$C$13:G$13),0)))</f>
        <v/>
      </c>
      <c r="I73" s="107" t="str">
        <f>IF($D73="","",IF(ISBLANK(VLOOKUP($B73,'Section 2'!$C$16:$N$514,COLUMNS('Section 2'!$C$13:H$13),0)),"",IF(VLOOKUP($B73,'Section 2'!$C$16:$N$514,COLUMNS('Section 2'!$C$13:H$13),0)="Other EU","Other EU",PROPER(VLOOKUP($B73,'Section 2'!$C$16:$N$514,COLUMNS('Section 2'!$C$13:H$13),0)))))</f>
        <v/>
      </c>
      <c r="J73" s="107" t="str">
        <f>IF($D73="","",IF(ISBLANK(VLOOKUP($B73,'Section 2'!$C$16:$N$514,COLUMNS('Section 2'!$C$13:I$13),0)),"",IF(VLOOKUP($B73,'Section 2'!$C$16:$N$514,COLUMNS('Section 2'!$C$13:I$13),0)="Other EU","Other EU",VLOOKUP($B73,'Section 2'!$C$16:$N$514,COLUMNS('Section 2'!$C$13:I$13),0))))</f>
        <v/>
      </c>
      <c r="K73" s="107" t="str">
        <f>IF($D73="","",IF(ISBLANK(VLOOKUP($B73,'Section 2'!$C$16:$N$514,COLUMNS('Section 2'!$C$13:J$13),0)),"",IF(VLOOKUP($B73,'Section 2'!$C$16:$N$514,COLUMNS('Section 2'!$C$13:J$13),0)="Pther EU","Other EU",PROPER(VLOOKUP($B73,'Section 2'!$C$16:$N$514,COLUMNS('Section 2'!$C$13:J$13),0)))))</f>
        <v/>
      </c>
      <c r="L73" s="107" t="str">
        <f>IF($D73="","",IF(ISBLANK(VLOOKUP($B73,'Section 2'!$C$16:$N$514,COLUMNS('Section 2'!$C$13:K$13),0)),"",VLOOKUP($B73,'Section 2'!$C$16:$N$514,COLUMNS('Section 2'!$C$13:K$13),0)))</f>
        <v/>
      </c>
      <c r="M73" s="107" t="str">
        <f>IF($D73="","",IF(ISBLANK(VLOOKUP($B73,'Section 2'!$C$16:$N$514,COLUMNS('Section 2'!$C$13:L$13),0)),"",PROPER(VLOOKUP($B73,'Section 2'!$C$16:$N$514,COLUMNS('Section 2'!$C$13:L$13),0))))</f>
        <v/>
      </c>
      <c r="N73" s="107" t="str">
        <f>IF($D73="","",IF(ISBLANK(VLOOKUP($B73,'Section 2'!$C$16:$N$514,COLUMNS('Section 2'!$C$13:M$13),0)),"",IF(VLOOKUP($B73,'Section 2'!$C$16:$N$514,COLUMNS('Section 2'!$C$13:M$13),0)="Other EU","Other EU",IF(VLOOKUP($B73,'Section 2'!$C$16:$N$514,COLUMNS('Section 2'!$C$13:M$13),0)="2nd Party Trans","2nd Party Trans",IF(VLOOKUP($B73,'Section 2'!$C$16:$N$514,COLUMNS('Section 2'!$C$13:M$13),0)="2nd Party Dest","2nd Party Dest",PROPER(VLOOKUP($B73,'Section 2'!$C$16:$N$514,COLUMNS('Section 2'!$C$13:M$13),0)))))))</f>
        <v/>
      </c>
      <c r="O73" s="108" t="str">
        <f>IF($D73="","",IF(ISBLANK(VLOOKUP($B73,'Section 2'!$C$16:$N$514,COLUMNS('Section 2'!$C$13:N$13),0)),"",VLOOKUP($B73,'Section 2'!$C$16:$N$514,COLUMNS('Section 2'!$C$13:N$13),0)))</f>
        <v/>
      </c>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row>
    <row r="74" spans="1:78" s="36" customFormat="1" ht="12.75" customHeight="1" x14ac:dyDescent="0.35">
      <c r="A74" s="36" t="str">
        <f>IF(D74="","",ROWS($A$1:A74))</f>
        <v/>
      </c>
      <c r="B74" s="39">
        <v>73</v>
      </c>
      <c r="C74" s="107" t="str">
        <f t="shared" si="1"/>
        <v/>
      </c>
      <c r="D74" s="107" t="str">
        <f>IFERROR(VLOOKUP($B74,'Section 2'!$C$16:$N$514,COLUMNS('Section 2'!$C$13:C$13),0),"")</f>
        <v/>
      </c>
      <c r="E74" s="108" t="str">
        <f>IF($D74="","",IF(ISBLANK(VLOOKUP($B74,'Section 2'!$C$16:$N$514,COLUMNS('Section 2'!$C$13:D$13),0)),"",VLOOKUP($B74,'Section 2'!$C$16:$N$514,COLUMNS('Section 2'!$C$13:D$13),0)))</f>
        <v/>
      </c>
      <c r="F74" s="107" t="str">
        <f>IF($D74="","",IF(ISBLANK(VLOOKUP($B74,'Section 2'!$C$16:$N$514,COLUMNS('Section 2'!$C$13:E$13),0)),"",VLOOKUP($B74,'Section 2'!$C$16:$N$514,COLUMNS('Section 2'!$C$13:E$13),0)))</f>
        <v/>
      </c>
      <c r="G74" s="107" t="str">
        <f>IF($D74="","",IF(ISBLANK(VLOOKUP($B74,'Section 2'!$C$16:$N$514,COLUMNS('Section 2'!$C$13:F$13),0)),"",VLOOKUP($B74,'Section 2'!$C$16:$N$514,COLUMNS('Section 2'!$C$13:F$13),0)))</f>
        <v/>
      </c>
      <c r="H74" s="107" t="str">
        <f>IF($D74="","",IF(ISBLANK(VLOOKUP($B74,'Section 2'!$C$16:$N$514,COLUMNS('Section 2'!$C$13:G$13),0)),"",VLOOKUP($B74,'Section 2'!$C$16:$N$514,COLUMNS('Section 2'!$C$13:G$13),0)))</f>
        <v/>
      </c>
      <c r="I74" s="107" t="str">
        <f>IF($D74="","",IF(ISBLANK(VLOOKUP($B74,'Section 2'!$C$16:$N$514,COLUMNS('Section 2'!$C$13:H$13),0)),"",IF(VLOOKUP($B74,'Section 2'!$C$16:$N$514,COLUMNS('Section 2'!$C$13:H$13),0)="Other EU","Other EU",PROPER(VLOOKUP($B74,'Section 2'!$C$16:$N$514,COLUMNS('Section 2'!$C$13:H$13),0)))))</f>
        <v/>
      </c>
      <c r="J74" s="107" t="str">
        <f>IF($D74="","",IF(ISBLANK(VLOOKUP($B74,'Section 2'!$C$16:$N$514,COLUMNS('Section 2'!$C$13:I$13),0)),"",IF(VLOOKUP($B74,'Section 2'!$C$16:$N$514,COLUMNS('Section 2'!$C$13:I$13),0)="Other EU","Other EU",VLOOKUP($B74,'Section 2'!$C$16:$N$514,COLUMNS('Section 2'!$C$13:I$13),0))))</f>
        <v/>
      </c>
      <c r="K74" s="107" t="str">
        <f>IF($D74="","",IF(ISBLANK(VLOOKUP($B74,'Section 2'!$C$16:$N$514,COLUMNS('Section 2'!$C$13:J$13),0)),"",IF(VLOOKUP($B74,'Section 2'!$C$16:$N$514,COLUMNS('Section 2'!$C$13:J$13),0)="Pther EU","Other EU",PROPER(VLOOKUP($B74,'Section 2'!$C$16:$N$514,COLUMNS('Section 2'!$C$13:J$13),0)))))</f>
        <v/>
      </c>
      <c r="L74" s="107" t="str">
        <f>IF($D74="","",IF(ISBLANK(VLOOKUP($B74,'Section 2'!$C$16:$N$514,COLUMNS('Section 2'!$C$13:K$13),0)),"",VLOOKUP($B74,'Section 2'!$C$16:$N$514,COLUMNS('Section 2'!$C$13:K$13),0)))</f>
        <v/>
      </c>
      <c r="M74" s="107" t="str">
        <f>IF($D74="","",IF(ISBLANK(VLOOKUP($B74,'Section 2'!$C$16:$N$514,COLUMNS('Section 2'!$C$13:L$13),0)),"",PROPER(VLOOKUP($B74,'Section 2'!$C$16:$N$514,COLUMNS('Section 2'!$C$13:L$13),0))))</f>
        <v/>
      </c>
      <c r="N74" s="107" t="str">
        <f>IF($D74="","",IF(ISBLANK(VLOOKUP($B74,'Section 2'!$C$16:$N$514,COLUMNS('Section 2'!$C$13:M$13),0)),"",IF(VLOOKUP($B74,'Section 2'!$C$16:$N$514,COLUMNS('Section 2'!$C$13:M$13),0)="Other EU","Other EU",IF(VLOOKUP($B74,'Section 2'!$C$16:$N$514,COLUMNS('Section 2'!$C$13:M$13),0)="2nd Party Trans","2nd Party Trans",IF(VLOOKUP($B74,'Section 2'!$C$16:$N$514,COLUMNS('Section 2'!$C$13:M$13),0)="2nd Party Dest","2nd Party Dest",PROPER(VLOOKUP($B74,'Section 2'!$C$16:$N$514,COLUMNS('Section 2'!$C$13:M$13),0)))))))</f>
        <v/>
      </c>
      <c r="O74" s="108" t="str">
        <f>IF($D74="","",IF(ISBLANK(VLOOKUP($B74,'Section 2'!$C$16:$N$514,COLUMNS('Section 2'!$C$13:N$13),0)),"",VLOOKUP($B74,'Section 2'!$C$16:$N$514,COLUMNS('Section 2'!$C$13:N$13),0)))</f>
        <v/>
      </c>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row>
    <row r="75" spans="1:78" s="36" customFormat="1" ht="12.75" customHeight="1" x14ac:dyDescent="0.35">
      <c r="A75" s="36" t="str">
        <f>IF(D75="","",ROWS($A$1:A75))</f>
        <v/>
      </c>
      <c r="B75" s="39">
        <v>74</v>
      </c>
      <c r="C75" s="107" t="str">
        <f t="shared" si="1"/>
        <v/>
      </c>
      <c r="D75" s="107" t="str">
        <f>IFERROR(VLOOKUP($B75,'Section 2'!$C$16:$N$514,COLUMNS('Section 2'!$C$13:C$13),0),"")</f>
        <v/>
      </c>
      <c r="E75" s="108" t="str">
        <f>IF($D75="","",IF(ISBLANK(VLOOKUP($B75,'Section 2'!$C$16:$N$514,COLUMNS('Section 2'!$C$13:D$13),0)),"",VLOOKUP($B75,'Section 2'!$C$16:$N$514,COLUMNS('Section 2'!$C$13:D$13),0)))</f>
        <v/>
      </c>
      <c r="F75" s="107" t="str">
        <f>IF($D75="","",IF(ISBLANK(VLOOKUP($B75,'Section 2'!$C$16:$N$514,COLUMNS('Section 2'!$C$13:E$13),0)),"",VLOOKUP($B75,'Section 2'!$C$16:$N$514,COLUMNS('Section 2'!$C$13:E$13),0)))</f>
        <v/>
      </c>
      <c r="G75" s="107" t="str">
        <f>IF($D75="","",IF(ISBLANK(VLOOKUP($B75,'Section 2'!$C$16:$N$514,COLUMNS('Section 2'!$C$13:F$13),0)),"",VLOOKUP($B75,'Section 2'!$C$16:$N$514,COLUMNS('Section 2'!$C$13:F$13),0)))</f>
        <v/>
      </c>
      <c r="H75" s="107" t="str">
        <f>IF($D75="","",IF(ISBLANK(VLOOKUP($B75,'Section 2'!$C$16:$N$514,COLUMNS('Section 2'!$C$13:G$13),0)),"",VLOOKUP($B75,'Section 2'!$C$16:$N$514,COLUMNS('Section 2'!$C$13:G$13),0)))</f>
        <v/>
      </c>
      <c r="I75" s="107" t="str">
        <f>IF($D75="","",IF(ISBLANK(VLOOKUP($B75,'Section 2'!$C$16:$N$514,COLUMNS('Section 2'!$C$13:H$13),0)),"",IF(VLOOKUP($B75,'Section 2'!$C$16:$N$514,COLUMNS('Section 2'!$C$13:H$13),0)="Other EU","Other EU",PROPER(VLOOKUP($B75,'Section 2'!$C$16:$N$514,COLUMNS('Section 2'!$C$13:H$13),0)))))</f>
        <v/>
      </c>
      <c r="J75" s="107" t="str">
        <f>IF($D75="","",IF(ISBLANK(VLOOKUP($B75,'Section 2'!$C$16:$N$514,COLUMNS('Section 2'!$C$13:I$13),0)),"",IF(VLOOKUP($B75,'Section 2'!$C$16:$N$514,COLUMNS('Section 2'!$C$13:I$13),0)="Other EU","Other EU",VLOOKUP($B75,'Section 2'!$C$16:$N$514,COLUMNS('Section 2'!$C$13:I$13),0))))</f>
        <v/>
      </c>
      <c r="K75" s="107" t="str">
        <f>IF($D75="","",IF(ISBLANK(VLOOKUP($B75,'Section 2'!$C$16:$N$514,COLUMNS('Section 2'!$C$13:J$13),0)),"",IF(VLOOKUP($B75,'Section 2'!$C$16:$N$514,COLUMNS('Section 2'!$C$13:J$13),0)="Pther EU","Other EU",PROPER(VLOOKUP($B75,'Section 2'!$C$16:$N$514,COLUMNS('Section 2'!$C$13:J$13),0)))))</f>
        <v/>
      </c>
      <c r="L75" s="107" t="str">
        <f>IF($D75="","",IF(ISBLANK(VLOOKUP($B75,'Section 2'!$C$16:$N$514,COLUMNS('Section 2'!$C$13:K$13),0)),"",VLOOKUP($B75,'Section 2'!$C$16:$N$514,COLUMNS('Section 2'!$C$13:K$13),0)))</f>
        <v/>
      </c>
      <c r="M75" s="107" t="str">
        <f>IF($D75="","",IF(ISBLANK(VLOOKUP($B75,'Section 2'!$C$16:$N$514,COLUMNS('Section 2'!$C$13:L$13),0)),"",PROPER(VLOOKUP($B75,'Section 2'!$C$16:$N$514,COLUMNS('Section 2'!$C$13:L$13),0))))</f>
        <v/>
      </c>
      <c r="N75" s="107" t="str">
        <f>IF($D75="","",IF(ISBLANK(VLOOKUP($B75,'Section 2'!$C$16:$N$514,COLUMNS('Section 2'!$C$13:M$13),0)),"",IF(VLOOKUP($B75,'Section 2'!$C$16:$N$514,COLUMNS('Section 2'!$C$13:M$13),0)="Other EU","Other EU",IF(VLOOKUP($B75,'Section 2'!$C$16:$N$514,COLUMNS('Section 2'!$C$13:M$13),0)="2nd Party Trans","2nd Party Trans",IF(VLOOKUP($B75,'Section 2'!$C$16:$N$514,COLUMNS('Section 2'!$C$13:M$13),0)="2nd Party Dest","2nd Party Dest",PROPER(VLOOKUP($B75,'Section 2'!$C$16:$N$514,COLUMNS('Section 2'!$C$13:M$13),0)))))))</f>
        <v/>
      </c>
      <c r="O75" s="108" t="str">
        <f>IF($D75="","",IF(ISBLANK(VLOOKUP($B75,'Section 2'!$C$16:$N$514,COLUMNS('Section 2'!$C$13:N$13),0)),"",VLOOKUP($B75,'Section 2'!$C$16:$N$514,COLUMNS('Section 2'!$C$13:N$13),0)))</f>
        <v/>
      </c>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row>
    <row r="76" spans="1:78" s="36" customFormat="1" ht="12.75" customHeight="1" x14ac:dyDescent="0.35">
      <c r="A76" s="36" t="str">
        <f>IF(D76="","",ROWS($A$1:A76))</f>
        <v/>
      </c>
      <c r="B76" s="39">
        <v>75</v>
      </c>
      <c r="C76" s="107" t="str">
        <f t="shared" si="1"/>
        <v/>
      </c>
      <c r="D76" s="107" t="str">
        <f>IFERROR(VLOOKUP($B76,'Section 2'!$C$16:$N$514,COLUMNS('Section 2'!$C$13:C$13),0),"")</f>
        <v/>
      </c>
      <c r="E76" s="108" t="str">
        <f>IF($D76="","",IF(ISBLANK(VLOOKUP($B76,'Section 2'!$C$16:$N$514,COLUMNS('Section 2'!$C$13:D$13),0)),"",VLOOKUP($B76,'Section 2'!$C$16:$N$514,COLUMNS('Section 2'!$C$13:D$13),0)))</f>
        <v/>
      </c>
      <c r="F76" s="107" t="str">
        <f>IF($D76="","",IF(ISBLANK(VLOOKUP($B76,'Section 2'!$C$16:$N$514,COLUMNS('Section 2'!$C$13:E$13),0)),"",VLOOKUP($B76,'Section 2'!$C$16:$N$514,COLUMNS('Section 2'!$C$13:E$13),0)))</f>
        <v/>
      </c>
      <c r="G76" s="107" t="str">
        <f>IF($D76="","",IF(ISBLANK(VLOOKUP($B76,'Section 2'!$C$16:$N$514,COLUMNS('Section 2'!$C$13:F$13),0)),"",VLOOKUP($B76,'Section 2'!$C$16:$N$514,COLUMNS('Section 2'!$C$13:F$13),0)))</f>
        <v/>
      </c>
      <c r="H76" s="107" t="str">
        <f>IF($D76="","",IF(ISBLANK(VLOOKUP($B76,'Section 2'!$C$16:$N$514,COLUMNS('Section 2'!$C$13:G$13),0)),"",VLOOKUP($B76,'Section 2'!$C$16:$N$514,COLUMNS('Section 2'!$C$13:G$13),0)))</f>
        <v/>
      </c>
      <c r="I76" s="107" t="str">
        <f>IF($D76="","",IF(ISBLANK(VLOOKUP($B76,'Section 2'!$C$16:$N$514,COLUMNS('Section 2'!$C$13:H$13),0)),"",IF(VLOOKUP($B76,'Section 2'!$C$16:$N$514,COLUMNS('Section 2'!$C$13:H$13),0)="Other EU","Other EU",PROPER(VLOOKUP($B76,'Section 2'!$C$16:$N$514,COLUMNS('Section 2'!$C$13:H$13),0)))))</f>
        <v/>
      </c>
      <c r="J76" s="107" t="str">
        <f>IF($D76="","",IF(ISBLANK(VLOOKUP($B76,'Section 2'!$C$16:$N$514,COLUMNS('Section 2'!$C$13:I$13),0)),"",IF(VLOOKUP($B76,'Section 2'!$C$16:$N$514,COLUMNS('Section 2'!$C$13:I$13),0)="Other EU","Other EU",VLOOKUP($B76,'Section 2'!$C$16:$N$514,COLUMNS('Section 2'!$C$13:I$13),0))))</f>
        <v/>
      </c>
      <c r="K76" s="107" t="str">
        <f>IF($D76="","",IF(ISBLANK(VLOOKUP($B76,'Section 2'!$C$16:$N$514,COLUMNS('Section 2'!$C$13:J$13),0)),"",IF(VLOOKUP($B76,'Section 2'!$C$16:$N$514,COLUMNS('Section 2'!$C$13:J$13),0)="Pther EU","Other EU",PROPER(VLOOKUP($B76,'Section 2'!$C$16:$N$514,COLUMNS('Section 2'!$C$13:J$13),0)))))</f>
        <v/>
      </c>
      <c r="L76" s="107" t="str">
        <f>IF($D76="","",IF(ISBLANK(VLOOKUP($B76,'Section 2'!$C$16:$N$514,COLUMNS('Section 2'!$C$13:K$13),0)),"",VLOOKUP($B76,'Section 2'!$C$16:$N$514,COLUMNS('Section 2'!$C$13:K$13),0)))</f>
        <v/>
      </c>
      <c r="M76" s="107" t="str">
        <f>IF($D76="","",IF(ISBLANK(VLOOKUP($B76,'Section 2'!$C$16:$N$514,COLUMNS('Section 2'!$C$13:L$13),0)),"",PROPER(VLOOKUP($B76,'Section 2'!$C$16:$N$514,COLUMNS('Section 2'!$C$13:L$13),0))))</f>
        <v/>
      </c>
      <c r="N76" s="107" t="str">
        <f>IF($D76="","",IF(ISBLANK(VLOOKUP($B76,'Section 2'!$C$16:$N$514,COLUMNS('Section 2'!$C$13:M$13),0)),"",IF(VLOOKUP($B76,'Section 2'!$C$16:$N$514,COLUMNS('Section 2'!$C$13:M$13),0)="Other EU","Other EU",IF(VLOOKUP($B76,'Section 2'!$C$16:$N$514,COLUMNS('Section 2'!$C$13:M$13),0)="2nd Party Trans","2nd Party Trans",IF(VLOOKUP($B76,'Section 2'!$C$16:$N$514,COLUMNS('Section 2'!$C$13:M$13),0)="2nd Party Dest","2nd Party Dest",PROPER(VLOOKUP($B76,'Section 2'!$C$16:$N$514,COLUMNS('Section 2'!$C$13:M$13),0)))))))</f>
        <v/>
      </c>
      <c r="O76" s="108" t="str">
        <f>IF($D76="","",IF(ISBLANK(VLOOKUP($B76,'Section 2'!$C$16:$N$514,COLUMNS('Section 2'!$C$13:N$13),0)),"",VLOOKUP($B76,'Section 2'!$C$16:$N$514,COLUMNS('Section 2'!$C$13:N$13),0)))</f>
        <v/>
      </c>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row>
    <row r="77" spans="1:78" s="36" customFormat="1" ht="12.75" customHeight="1" x14ac:dyDescent="0.35">
      <c r="A77" s="36" t="str">
        <f>IF(D77="","",ROWS($A$1:A77))</f>
        <v/>
      </c>
      <c r="B77" s="39">
        <v>76</v>
      </c>
      <c r="C77" s="107" t="str">
        <f t="shared" si="1"/>
        <v/>
      </c>
      <c r="D77" s="107" t="str">
        <f>IFERROR(VLOOKUP($B77,'Section 2'!$C$16:$N$514,COLUMNS('Section 2'!$C$13:C$13),0),"")</f>
        <v/>
      </c>
      <c r="E77" s="108" t="str">
        <f>IF($D77="","",IF(ISBLANK(VLOOKUP($B77,'Section 2'!$C$16:$N$514,COLUMNS('Section 2'!$C$13:D$13),0)),"",VLOOKUP($B77,'Section 2'!$C$16:$N$514,COLUMNS('Section 2'!$C$13:D$13),0)))</f>
        <v/>
      </c>
      <c r="F77" s="107" t="str">
        <f>IF($D77="","",IF(ISBLANK(VLOOKUP($B77,'Section 2'!$C$16:$N$514,COLUMNS('Section 2'!$C$13:E$13),0)),"",VLOOKUP($B77,'Section 2'!$C$16:$N$514,COLUMNS('Section 2'!$C$13:E$13),0)))</f>
        <v/>
      </c>
      <c r="G77" s="107" t="str">
        <f>IF($D77="","",IF(ISBLANK(VLOOKUP($B77,'Section 2'!$C$16:$N$514,COLUMNS('Section 2'!$C$13:F$13),0)),"",VLOOKUP($B77,'Section 2'!$C$16:$N$514,COLUMNS('Section 2'!$C$13:F$13),0)))</f>
        <v/>
      </c>
      <c r="H77" s="107" t="str">
        <f>IF($D77="","",IF(ISBLANK(VLOOKUP($B77,'Section 2'!$C$16:$N$514,COLUMNS('Section 2'!$C$13:G$13),0)),"",VLOOKUP($B77,'Section 2'!$C$16:$N$514,COLUMNS('Section 2'!$C$13:G$13),0)))</f>
        <v/>
      </c>
      <c r="I77" s="107" t="str">
        <f>IF($D77="","",IF(ISBLANK(VLOOKUP($B77,'Section 2'!$C$16:$N$514,COLUMNS('Section 2'!$C$13:H$13),0)),"",IF(VLOOKUP($B77,'Section 2'!$C$16:$N$514,COLUMNS('Section 2'!$C$13:H$13),0)="Other EU","Other EU",PROPER(VLOOKUP($B77,'Section 2'!$C$16:$N$514,COLUMNS('Section 2'!$C$13:H$13),0)))))</f>
        <v/>
      </c>
      <c r="J77" s="107" t="str">
        <f>IF($D77="","",IF(ISBLANK(VLOOKUP($B77,'Section 2'!$C$16:$N$514,COLUMNS('Section 2'!$C$13:I$13),0)),"",IF(VLOOKUP($B77,'Section 2'!$C$16:$N$514,COLUMNS('Section 2'!$C$13:I$13),0)="Other EU","Other EU",VLOOKUP($B77,'Section 2'!$C$16:$N$514,COLUMNS('Section 2'!$C$13:I$13),0))))</f>
        <v/>
      </c>
      <c r="K77" s="107" t="str">
        <f>IF($D77="","",IF(ISBLANK(VLOOKUP($B77,'Section 2'!$C$16:$N$514,COLUMNS('Section 2'!$C$13:J$13),0)),"",IF(VLOOKUP($B77,'Section 2'!$C$16:$N$514,COLUMNS('Section 2'!$C$13:J$13),0)="Pther EU","Other EU",PROPER(VLOOKUP($B77,'Section 2'!$C$16:$N$514,COLUMNS('Section 2'!$C$13:J$13),0)))))</f>
        <v/>
      </c>
      <c r="L77" s="107" t="str">
        <f>IF($D77="","",IF(ISBLANK(VLOOKUP($B77,'Section 2'!$C$16:$N$514,COLUMNS('Section 2'!$C$13:K$13),0)),"",VLOOKUP($B77,'Section 2'!$C$16:$N$514,COLUMNS('Section 2'!$C$13:K$13),0)))</f>
        <v/>
      </c>
      <c r="M77" s="107" t="str">
        <f>IF($D77="","",IF(ISBLANK(VLOOKUP($B77,'Section 2'!$C$16:$N$514,COLUMNS('Section 2'!$C$13:L$13),0)),"",PROPER(VLOOKUP($B77,'Section 2'!$C$16:$N$514,COLUMNS('Section 2'!$C$13:L$13),0))))</f>
        <v/>
      </c>
      <c r="N77" s="107" t="str">
        <f>IF($D77="","",IF(ISBLANK(VLOOKUP($B77,'Section 2'!$C$16:$N$514,COLUMNS('Section 2'!$C$13:M$13),0)),"",IF(VLOOKUP($B77,'Section 2'!$C$16:$N$514,COLUMNS('Section 2'!$C$13:M$13),0)="Other EU","Other EU",IF(VLOOKUP($B77,'Section 2'!$C$16:$N$514,COLUMNS('Section 2'!$C$13:M$13),0)="2nd Party Trans","2nd Party Trans",IF(VLOOKUP($B77,'Section 2'!$C$16:$N$514,COLUMNS('Section 2'!$C$13:M$13),0)="2nd Party Dest","2nd Party Dest",PROPER(VLOOKUP($B77,'Section 2'!$C$16:$N$514,COLUMNS('Section 2'!$C$13:M$13),0)))))))</f>
        <v/>
      </c>
      <c r="O77" s="108" t="str">
        <f>IF($D77="","",IF(ISBLANK(VLOOKUP($B77,'Section 2'!$C$16:$N$514,COLUMNS('Section 2'!$C$13:N$13),0)),"",VLOOKUP($B77,'Section 2'!$C$16:$N$514,COLUMNS('Section 2'!$C$13:N$13),0)))</f>
        <v/>
      </c>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row>
    <row r="78" spans="1:78" s="36" customFormat="1" ht="12.75" customHeight="1" x14ac:dyDescent="0.35">
      <c r="A78" s="36" t="str">
        <f>IF(D78="","",ROWS($A$1:A78))</f>
        <v/>
      </c>
      <c r="B78" s="39">
        <v>77</v>
      </c>
      <c r="C78" s="107" t="str">
        <f t="shared" si="1"/>
        <v/>
      </c>
      <c r="D78" s="107" t="str">
        <f>IFERROR(VLOOKUP($B78,'Section 2'!$C$16:$N$514,COLUMNS('Section 2'!$C$13:C$13),0),"")</f>
        <v/>
      </c>
      <c r="E78" s="108" t="str">
        <f>IF($D78="","",IF(ISBLANK(VLOOKUP($B78,'Section 2'!$C$16:$N$514,COLUMNS('Section 2'!$C$13:D$13),0)),"",VLOOKUP($B78,'Section 2'!$C$16:$N$514,COLUMNS('Section 2'!$C$13:D$13),0)))</f>
        <v/>
      </c>
      <c r="F78" s="107" t="str">
        <f>IF($D78="","",IF(ISBLANK(VLOOKUP($B78,'Section 2'!$C$16:$N$514,COLUMNS('Section 2'!$C$13:E$13),0)),"",VLOOKUP($B78,'Section 2'!$C$16:$N$514,COLUMNS('Section 2'!$C$13:E$13),0)))</f>
        <v/>
      </c>
      <c r="G78" s="107" t="str">
        <f>IF($D78="","",IF(ISBLANK(VLOOKUP($B78,'Section 2'!$C$16:$N$514,COLUMNS('Section 2'!$C$13:F$13),0)),"",VLOOKUP($B78,'Section 2'!$C$16:$N$514,COLUMNS('Section 2'!$C$13:F$13),0)))</f>
        <v/>
      </c>
      <c r="H78" s="107" t="str">
        <f>IF($D78="","",IF(ISBLANK(VLOOKUP($B78,'Section 2'!$C$16:$N$514,COLUMNS('Section 2'!$C$13:G$13),0)),"",VLOOKUP($B78,'Section 2'!$C$16:$N$514,COLUMNS('Section 2'!$C$13:G$13),0)))</f>
        <v/>
      </c>
      <c r="I78" s="107" t="str">
        <f>IF($D78="","",IF(ISBLANK(VLOOKUP($B78,'Section 2'!$C$16:$N$514,COLUMNS('Section 2'!$C$13:H$13),0)),"",IF(VLOOKUP($B78,'Section 2'!$C$16:$N$514,COLUMNS('Section 2'!$C$13:H$13),0)="Other EU","Other EU",PROPER(VLOOKUP($B78,'Section 2'!$C$16:$N$514,COLUMNS('Section 2'!$C$13:H$13),0)))))</f>
        <v/>
      </c>
      <c r="J78" s="107" t="str">
        <f>IF($D78="","",IF(ISBLANK(VLOOKUP($B78,'Section 2'!$C$16:$N$514,COLUMNS('Section 2'!$C$13:I$13),0)),"",IF(VLOOKUP($B78,'Section 2'!$C$16:$N$514,COLUMNS('Section 2'!$C$13:I$13),0)="Other EU","Other EU",VLOOKUP($B78,'Section 2'!$C$16:$N$514,COLUMNS('Section 2'!$C$13:I$13),0))))</f>
        <v/>
      </c>
      <c r="K78" s="107" t="str">
        <f>IF($D78="","",IF(ISBLANK(VLOOKUP($B78,'Section 2'!$C$16:$N$514,COLUMNS('Section 2'!$C$13:J$13),0)),"",IF(VLOOKUP($B78,'Section 2'!$C$16:$N$514,COLUMNS('Section 2'!$C$13:J$13),0)="Pther EU","Other EU",PROPER(VLOOKUP($B78,'Section 2'!$C$16:$N$514,COLUMNS('Section 2'!$C$13:J$13),0)))))</f>
        <v/>
      </c>
      <c r="L78" s="107" t="str">
        <f>IF($D78="","",IF(ISBLANK(VLOOKUP($B78,'Section 2'!$C$16:$N$514,COLUMNS('Section 2'!$C$13:K$13),0)),"",VLOOKUP($B78,'Section 2'!$C$16:$N$514,COLUMNS('Section 2'!$C$13:K$13),0)))</f>
        <v/>
      </c>
      <c r="M78" s="107" t="str">
        <f>IF($D78="","",IF(ISBLANK(VLOOKUP($B78,'Section 2'!$C$16:$N$514,COLUMNS('Section 2'!$C$13:L$13),0)),"",PROPER(VLOOKUP($B78,'Section 2'!$C$16:$N$514,COLUMNS('Section 2'!$C$13:L$13),0))))</f>
        <v/>
      </c>
      <c r="N78" s="107" t="str">
        <f>IF($D78="","",IF(ISBLANK(VLOOKUP($B78,'Section 2'!$C$16:$N$514,COLUMNS('Section 2'!$C$13:M$13),0)),"",IF(VLOOKUP($B78,'Section 2'!$C$16:$N$514,COLUMNS('Section 2'!$C$13:M$13),0)="Other EU","Other EU",IF(VLOOKUP($B78,'Section 2'!$C$16:$N$514,COLUMNS('Section 2'!$C$13:M$13),0)="2nd Party Trans","2nd Party Trans",IF(VLOOKUP($B78,'Section 2'!$C$16:$N$514,COLUMNS('Section 2'!$C$13:M$13),0)="2nd Party Dest","2nd Party Dest",PROPER(VLOOKUP($B78,'Section 2'!$C$16:$N$514,COLUMNS('Section 2'!$C$13:M$13),0)))))))</f>
        <v/>
      </c>
      <c r="O78" s="108" t="str">
        <f>IF($D78="","",IF(ISBLANK(VLOOKUP($B78,'Section 2'!$C$16:$N$514,COLUMNS('Section 2'!$C$13:N$13),0)),"",VLOOKUP($B78,'Section 2'!$C$16:$N$514,COLUMNS('Section 2'!$C$13:N$13),0)))</f>
        <v/>
      </c>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row>
    <row r="79" spans="1:78" s="36" customFormat="1" ht="12.75" customHeight="1" x14ac:dyDescent="0.35">
      <c r="A79" s="36" t="str">
        <f>IF(D79="","",ROWS($A$1:A79))</f>
        <v/>
      </c>
      <c r="B79" s="39">
        <v>78</v>
      </c>
      <c r="C79" s="107" t="str">
        <f t="shared" si="1"/>
        <v/>
      </c>
      <c r="D79" s="107" t="str">
        <f>IFERROR(VLOOKUP($B79,'Section 2'!$C$16:$N$514,COLUMNS('Section 2'!$C$13:C$13),0),"")</f>
        <v/>
      </c>
      <c r="E79" s="108" t="str">
        <f>IF($D79="","",IF(ISBLANK(VLOOKUP($B79,'Section 2'!$C$16:$N$514,COLUMNS('Section 2'!$C$13:D$13),0)),"",VLOOKUP($B79,'Section 2'!$C$16:$N$514,COLUMNS('Section 2'!$C$13:D$13),0)))</f>
        <v/>
      </c>
      <c r="F79" s="107" t="str">
        <f>IF($D79="","",IF(ISBLANK(VLOOKUP($B79,'Section 2'!$C$16:$N$514,COLUMNS('Section 2'!$C$13:E$13),0)),"",VLOOKUP($B79,'Section 2'!$C$16:$N$514,COLUMNS('Section 2'!$C$13:E$13),0)))</f>
        <v/>
      </c>
      <c r="G79" s="107" t="str">
        <f>IF($D79="","",IF(ISBLANK(VLOOKUP($B79,'Section 2'!$C$16:$N$514,COLUMNS('Section 2'!$C$13:F$13),0)),"",VLOOKUP($B79,'Section 2'!$C$16:$N$514,COLUMNS('Section 2'!$C$13:F$13),0)))</f>
        <v/>
      </c>
      <c r="H79" s="107" t="str">
        <f>IF($D79="","",IF(ISBLANK(VLOOKUP($B79,'Section 2'!$C$16:$N$514,COLUMNS('Section 2'!$C$13:G$13),0)),"",VLOOKUP($B79,'Section 2'!$C$16:$N$514,COLUMNS('Section 2'!$C$13:G$13),0)))</f>
        <v/>
      </c>
      <c r="I79" s="107" t="str">
        <f>IF($D79="","",IF(ISBLANK(VLOOKUP($B79,'Section 2'!$C$16:$N$514,COLUMNS('Section 2'!$C$13:H$13),0)),"",IF(VLOOKUP($B79,'Section 2'!$C$16:$N$514,COLUMNS('Section 2'!$C$13:H$13),0)="Other EU","Other EU",PROPER(VLOOKUP($B79,'Section 2'!$C$16:$N$514,COLUMNS('Section 2'!$C$13:H$13),0)))))</f>
        <v/>
      </c>
      <c r="J79" s="107" t="str">
        <f>IF($D79="","",IF(ISBLANK(VLOOKUP($B79,'Section 2'!$C$16:$N$514,COLUMNS('Section 2'!$C$13:I$13),0)),"",IF(VLOOKUP($B79,'Section 2'!$C$16:$N$514,COLUMNS('Section 2'!$C$13:I$13),0)="Other EU","Other EU",VLOOKUP($B79,'Section 2'!$C$16:$N$514,COLUMNS('Section 2'!$C$13:I$13),0))))</f>
        <v/>
      </c>
      <c r="K79" s="107" t="str">
        <f>IF($D79="","",IF(ISBLANK(VLOOKUP($B79,'Section 2'!$C$16:$N$514,COLUMNS('Section 2'!$C$13:J$13),0)),"",IF(VLOOKUP($B79,'Section 2'!$C$16:$N$514,COLUMNS('Section 2'!$C$13:J$13),0)="Pther EU","Other EU",PROPER(VLOOKUP($B79,'Section 2'!$C$16:$N$514,COLUMNS('Section 2'!$C$13:J$13),0)))))</f>
        <v/>
      </c>
      <c r="L79" s="107" t="str">
        <f>IF($D79="","",IF(ISBLANK(VLOOKUP($B79,'Section 2'!$C$16:$N$514,COLUMNS('Section 2'!$C$13:K$13),0)),"",VLOOKUP($B79,'Section 2'!$C$16:$N$514,COLUMNS('Section 2'!$C$13:K$13),0)))</f>
        <v/>
      </c>
      <c r="M79" s="107" t="str">
        <f>IF($D79="","",IF(ISBLANK(VLOOKUP($B79,'Section 2'!$C$16:$N$514,COLUMNS('Section 2'!$C$13:L$13),0)),"",PROPER(VLOOKUP($B79,'Section 2'!$C$16:$N$514,COLUMNS('Section 2'!$C$13:L$13),0))))</f>
        <v/>
      </c>
      <c r="N79" s="107" t="str">
        <f>IF($D79="","",IF(ISBLANK(VLOOKUP($B79,'Section 2'!$C$16:$N$514,COLUMNS('Section 2'!$C$13:M$13),0)),"",IF(VLOOKUP($B79,'Section 2'!$C$16:$N$514,COLUMNS('Section 2'!$C$13:M$13),0)="Other EU","Other EU",IF(VLOOKUP($B79,'Section 2'!$C$16:$N$514,COLUMNS('Section 2'!$C$13:M$13),0)="2nd Party Trans","2nd Party Trans",IF(VLOOKUP($B79,'Section 2'!$C$16:$N$514,COLUMNS('Section 2'!$C$13:M$13),0)="2nd Party Dest","2nd Party Dest",PROPER(VLOOKUP($B79,'Section 2'!$C$16:$N$514,COLUMNS('Section 2'!$C$13:M$13),0)))))))</f>
        <v/>
      </c>
      <c r="O79" s="108" t="str">
        <f>IF($D79="","",IF(ISBLANK(VLOOKUP($B79,'Section 2'!$C$16:$N$514,COLUMNS('Section 2'!$C$13:N$13),0)),"",VLOOKUP($B79,'Section 2'!$C$16:$N$514,COLUMNS('Section 2'!$C$13:N$13),0)))</f>
        <v/>
      </c>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row>
    <row r="80" spans="1:78" s="36" customFormat="1" ht="12.75" customHeight="1" x14ac:dyDescent="0.35">
      <c r="A80" s="36" t="str">
        <f>IF(D80="","",ROWS($A$1:A80))</f>
        <v/>
      </c>
      <c r="B80" s="39">
        <v>79</v>
      </c>
      <c r="C80" s="107" t="str">
        <f t="shared" si="1"/>
        <v/>
      </c>
      <c r="D80" s="107" t="str">
        <f>IFERROR(VLOOKUP($B80,'Section 2'!$C$16:$N$514,COLUMNS('Section 2'!$C$13:C$13),0),"")</f>
        <v/>
      </c>
      <c r="E80" s="108" t="str">
        <f>IF($D80="","",IF(ISBLANK(VLOOKUP($B80,'Section 2'!$C$16:$N$514,COLUMNS('Section 2'!$C$13:D$13),0)),"",VLOOKUP($B80,'Section 2'!$C$16:$N$514,COLUMNS('Section 2'!$C$13:D$13),0)))</f>
        <v/>
      </c>
      <c r="F80" s="107" t="str">
        <f>IF($D80="","",IF(ISBLANK(VLOOKUP($B80,'Section 2'!$C$16:$N$514,COLUMNS('Section 2'!$C$13:E$13),0)),"",VLOOKUP($B80,'Section 2'!$C$16:$N$514,COLUMNS('Section 2'!$C$13:E$13),0)))</f>
        <v/>
      </c>
      <c r="G80" s="107" t="str">
        <f>IF($D80="","",IF(ISBLANK(VLOOKUP($B80,'Section 2'!$C$16:$N$514,COLUMNS('Section 2'!$C$13:F$13),0)),"",VLOOKUP($B80,'Section 2'!$C$16:$N$514,COLUMNS('Section 2'!$C$13:F$13),0)))</f>
        <v/>
      </c>
      <c r="H80" s="107" t="str">
        <f>IF($D80="","",IF(ISBLANK(VLOOKUP($B80,'Section 2'!$C$16:$N$514,COLUMNS('Section 2'!$C$13:G$13),0)),"",VLOOKUP($B80,'Section 2'!$C$16:$N$514,COLUMNS('Section 2'!$C$13:G$13),0)))</f>
        <v/>
      </c>
      <c r="I80" s="107" t="str">
        <f>IF($D80="","",IF(ISBLANK(VLOOKUP($B80,'Section 2'!$C$16:$N$514,COLUMNS('Section 2'!$C$13:H$13),0)),"",IF(VLOOKUP($B80,'Section 2'!$C$16:$N$514,COLUMNS('Section 2'!$C$13:H$13),0)="Other EU","Other EU",PROPER(VLOOKUP($B80,'Section 2'!$C$16:$N$514,COLUMNS('Section 2'!$C$13:H$13),0)))))</f>
        <v/>
      </c>
      <c r="J80" s="107" t="str">
        <f>IF($D80="","",IF(ISBLANK(VLOOKUP($B80,'Section 2'!$C$16:$N$514,COLUMNS('Section 2'!$C$13:I$13),0)),"",IF(VLOOKUP($B80,'Section 2'!$C$16:$N$514,COLUMNS('Section 2'!$C$13:I$13),0)="Other EU","Other EU",VLOOKUP($B80,'Section 2'!$C$16:$N$514,COLUMNS('Section 2'!$C$13:I$13),0))))</f>
        <v/>
      </c>
      <c r="K80" s="107" t="str">
        <f>IF($D80="","",IF(ISBLANK(VLOOKUP($B80,'Section 2'!$C$16:$N$514,COLUMNS('Section 2'!$C$13:J$13),0)),"",IF(VLOOKUP($B80,'Section 2'!$C$16:$N$514,COLUMNS('Section 2'!$C$13:J$13),0)="Pther EU","Other EU",PROPER(VLOOKUP($B80,'Section 2'!$C$16:$N$514,COLUMNS('Section 2'!$C$13:J$13),0)))))</f>
        <v/>
      </c>
      <c r="L80" s="107" t="str">
        <f>IF($D80="","",IF(ISBLANK(VLOOKUP($B80,'Section 2'!$C$16:$N$514,COLUMNS('Section 2'!$C$13:K$13),0)),"",VLOOKUP($B80,'Section 2'!$C$16:$N$514,COLUMNS('Section 2'!$C$13:K$13),0)))</f>
        <v/>
      </c>
      <c r="M80" s="107" t="str">
        <f>IF($D80="","",IF(ISBLANK(VLOOKUP($B80,'Section 2'!$C$16:$N$514,COLUMNS('Section 2'!$C$13:L$13),0)),"",PROPER(VLOOKUP($B80,'Section 2'!$C$16:$N$514,COLUMNS('Section 2'!$C$13:L$13),0))))</f>
        <v/>
      </c>
      <c r="N80" s="107" t="str">
        <f>IF($D80="","",IF(ISBLANK(VLOOKUP($B80,'Section 2'!$C$16:$N$514,COLUMNS('Section 2'!$C$13:M$13),0)),"",IF(VLOOKUP($B80,'Section 2'!$C$16:$N$514,COLUMNS('Section 2'!$C$13:M$13),0)="Other EU","Other EU",IF(VLOOKUP($B80,'Section 2'!$C$16:$N$514,COLUMNS('Section 2'!$C$13:M$13),0)="2nd Party Trans","2nd Party Trans",IF(VLOOKUP($B80,'Section 2'!$C$16:$N$514,COLUMNS('Section 2'!$C$13:M$13),0)="2nd Party Dest","2nd Party Dest",PROPER(VLOOKUP($B80,'Section 2'!$C$16:$N$514,COLUMNS('Section 2'!$C$13:M$13),0)))))))</f>
        <v/>
      </c>
      <c r="O80" s="108" t="str">
        <f>IF($D80="","",IF(ISBLANK(VLOOKUP($B80,'Section 2'!$C$16:$N$514,COLUMNS('Section 2'!$C$13:N$13),0)),"",VLOOKUP($B80,'Section 2'!$C$16:$N$514,COLUMNS('Section 2'!$C$13:N$13),0)))</f>
        <v/>
      </c>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row>
    <row r="81" spans="1:78" s="36" customFormat="1" ht="12.75" customHeight="1" x14ac:dyDescent="0.35">
      <c r="A81" s="36" t="str">
        <f>IF(D81="","",ROWS($A$1:A81))</f>
        <v/>
      </c>
      <c r="B81" s="39">
        <v>80</v>
      </c>
      <c r="C81" s="107" t="str">
        <f t="shared" si="1"/>
        <v/>
      </c>
      <c r="D81" s="107" t="str">
        <f>IFERROR(VLOOKUP($B81,'Section 2'!$C$16:$N$514,COLUMNS('Section 2'!$C$13:C$13),0),"")</f>
        <v/>
      </c>
      <c r="E81" s="108" t="str">
        <f>IF($D81="","",IF(ISBLANK(VLOOKUP($B81,'Section 2'!$C$16:$N$514,COLUMNS('Section 2'!$C$13:D$13),0)),"",VLOOKUP($B81,'Section 2'!$C$16:$N$514,COLUMNS('Section 2'!$C$13:D$13),0)))</f>
        <v/>
      </c>
      <c r="F81" s="107" t="str">
        <f>IF($D81="","",IF(ISBLANK(VLOOKUP($B81,'Section 2'!$C$16:$N$514,COLUMNS('Section 2'!$C$13:E$13),0)),"",VLOOKUP($B81,'Section 2'!$C$16:$N$514,COLUMNS('Section 2'!$C$13:E$13),0)))</f>
        <v/>
      </c>
      <c r="G81" s="107" t="str">
        <f>IF($D81="","",IF(ISBLANK(VLOOKUP($B81,'Section 2'!$C$16:$N$514,COLUMNS('Section 2'!$C$13:F$13),0)),"",VLOOKUP($B81,'Section 2'!$C$16:$N$514,COLUMNS('Section 2'!$C$13:F$13),0)))</f>
        <v/>
      </c>
      <c r="H81" s="107" t="str">
        <f>IF($D81="","",IF(ISBLANK(VLOOKUP($B81,'Section 2'!$C$16:$N$514,COLUMNS('Section 2'!$C$13:G$13),0)),"",VLOOKUP($B81,'Section 2'!$C$16:$N$514,COLUMNS('Section 2'!$C$13:G$13),0)))</f>
        <v/>
      </c>
      <c r="I81" s="107" t="str">
        <f>IF($D81="","",IF(ISBLANK(VLOOKUP($B81,'Section 2'!$C$16:$N$514,COLUMNS('Section 2'!$C$13:H$13),0)),"",IF(VLOOKUP($B81,'Section 2'!$C$16:$N$514,COLUMNS('Section 2'!$C$13:H$13),0)="Other EU","Other EU",PROPER(VLOOKUP($B81,'Section 2'!$C$16:$N$514,COLUMNS('Section 2'!$C$13:H$13),0)))))</f>
        <v/>
      </c>
      <c r="J81" s="107" t="str">
        <f>IF($D81="","",IF(ISBLANK(VLOOKUP($B81,'Section 2'!$C$16:$N$514,COLUMNS('Section 2'!$C$13:I$13),0)),"",IF(VLOOKUP($B81,'Section 2'!$C$16:$N$514,COLUMNS('Section 2'!$C$13:I$13),0)="Other EU","Other EU",VLOOKUP($B81,'Section 2'!$C$16:$N$514,COLUMNS('Section 2'!$C$13:I$13),0))))</f>
        <v/>
      </c>
      <c r="K81" s="107" t="str">
        <f>IF($D81="","",IF(ISBLANK(VLOOKUP($B81,'Section 2'!$C$16:$N$514,COLUMNS('Section 2'!$C$13:J$13),0)),"",IF(VLOOKUP($B81,'Section 2'!$C$16:$N$514,COLUMNS('Section 2'!$C$13:J$13),0)="Pther EU","Other EU",PROPER(VLOOKUP($B81,'Section 2'!$C$16:$N$514,COLUMNS('Section 2'!$C$13:J$13),0)))))</f>
        <v/>
      </c>
      <c r="L81" s="107" t="str">
        <f>IF($D81="","",IF(ISBLANK(VLOOKUP($B81,'Section 2'!$C$16:$N$514,COLUMNS('Section 2'!$C$13:K$13),0)),"",VLOOKUP($B81,'Section 2'!$C$16:$N$514,COLUMNS('Section 2'!$C$13:K$13),0)))</f>
        <v/>
      </c>
      <c r="M81" s="107" t="str">
        <f>IF($D81="","",IF(ISBLANK(VLOOKUP($B81,'Section 2'!$C$16:$N$514,COLUMNS('Section 2'!$C$13:L$13),0)),"",PROPER(VLOOKUP($B81,'Section 2'!$C$16:$N$514,COLUMNS('Section 2'!$C$13:L$13),0))))</f>
        <v/>
      </c>
      <c r="N81" s="107" t="str">
        <f>IF($D81="","",IF(ISBLANK(VLOOKUP($B81,'Section 2'!$C$16:$N$514,COLUMNS('Section 2'!$C$13:M$13),0)),"",IF(VLOOKUP($B81,'Section 2'!$C$16:$N$514,COLUMNS('Section 2'!$C$13:M$13),0)="Other EU","Other EU",IF(VLOOKUP($B81,'Section 2'!$C$16:$N$514,COLUMNS('Section 2'!$C$13:M$13),0)="2nd Party Trans","2nd Party Trans",IF(VLOOKUP($B81,'Section 2'!$C$16:$N$514,COLUMNS('Section 2'!$C$13:M$13),0)="2nd Party Dest","2nd Party Dest",PROPER(VLOOKUP($B81,'Section 2'!$C$16:$N$514,COLUMNS('Section 2'!$C$13:M$13),0)))))))</f>
        <v/>
      </c>
      <c r="O81" s="108" t="str">
        <f>IF($D81="","",IF(ISBLANK(VLOOKUP($B81,'Section 2'!$C$16:$N$514,COLUMNS('Section 2'!$C$13:N$13),0)),"",VLOOKUP($B81,'Section 2'!$C$16:$N$514,COLUMNS('Section 2'!$C$13:N$13),0)))</f>
        <v/>
      </c>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row>
    <row r="82" spans="1:78" s="36" customFormat="1" ht="12.75" customHeight="1" x14ac:dyDescent="0.35">
      <c r="A82" s="36" t="str">
        <f>IF(D82="","",ROWS($A$1:A82))</f>
        <v/>
      </c>
      <c r="B82" s="39">
        <v>81</v>
      </c>
      <c r="C82" s="107" t="str">
        <f t="shared" si="1"/>
        <v/>
      </c>
      <c r="D82" s="107" t="str">
        <f>IFERROR(VLOOKUP($B82,'Section 2'!$C$16:$N$514,COLUMNS('Section 2'!$C$13:C$13),0),"")</f>
        <v/>
      </c>
      <c r="E82" s="108" t="str">
        <f>IF($D82="","",IF(ISBLANK(VLOOKUP($B82,'Section 2'!$C$16:$N$514,COLUMNS('Section 2'!$C$13:D$13),0)),"",VLOOKUP($B82,'Section 2'!$C$16:$N$514,COLUMNS('Section 2'!$C$13:D$13),0)))</f>
        <v/>
      </c>
      <c r="F82" s="107" t="str">
        <f>IF($D82="","",IF(ISBLANK(VLOOKUP($B82,'Section 2'!$C$16:$N$514,COLUMNS('Section 2'!$C$13:E$13),0)),"",VLOOKUP($B82,'Section 2'!$C$16:$N$514,COLUMNS('Section 2'!$C$13:E$13),0)))</f>
        <v/>
      </c>
      <c r="G82" s="107" t="str">
        <f>IF($D82="","",IF(ISBLANK(VLOOKUP($B82,'Section 2'!$C$16:$N$514,COLUMNS('Section 2'!$C$13:F$13),0)),"",VLOOKUP($B82,'Section 2'!$C$16:$N$514,COLUMNS('Section 2'!$C$13:F$13),0)))</f>
        <v/>
      </c>
      <c r="H82" s="107" t="str">
        <f>IF($D82="","",IF(ISBLANK(VLOOKUP($B82,'Section 2'!$C$16:$N$514,COLUMNS('Section 2'!$C$13:G$13),0)),"",VLOOKUP($B82,'Section 2'!$C$16:$N$514,COLUMNS('Section 2'!$C$13:G$13),0)))</f>
        <v/>
      </c>
      <c r="I82" s="107" t="str">
        <f>IF($D82="","",IF(ISBLANK(VLOOKUP($B82,'Section 2'!$C$16:$N$514,COLUMNS('Section 2'!$C$13:H$13),0)),"",IF(VLOOKUP($B82,'Section 2'!$C$16:$N$514,COLUMNS('Section 2'!$C$13:H$13),0)="Other EU","Other EU",PROPER(VLOOKUP($B82,'Section 2'!$C$16:$N$514,COLUMNS('Section 2'!$C$13:H$13),0)))))</f>
        <v/>
      </c>
      <c r="J82" s="107" t="str">
        <f>IF($D82="","",IF(ISBLANK(VLOOKUP($B82,'Section 2'!$C$16:$N$514,COLUMNS('Section 2'!$C$13:I$13),0)),"",IF(VLOOKUP($B82,'Section 2'!$C$16:$N$514,COLUMNS('Section 2'!$C$13:I$13),0)="Other EU","Other EU",VLOOKUP($B82,'Section 2'!$C$16:$N$514,COLUMNS('Section 2'!$C$13:I$13),0))))</f>
        <v/>
      </c>
      <c r="K82" s="107" t="str">
        <f>IF($D82="","",IF(ISBLANK(VLOOKUP($B82,'Section 2'!$C$16:$N$514,COLUMNS('Section 2'!$C$13:J$13),0)),"",IF(VLOOKUP($B82,'Section 2'!$C$16:$N$514,COLUMNS('Section 2'!$C$13:J$13),0)="Pther EU","Other EU",PROPER(VLOOKUP($B82,'Section 2'!$C$16:$N$514,COLUMNS('Section 2'!$C$13:J$13),0)))))</f>
        <v/>
      </c>
      <c r="L82" s="107" t="str">
        <f>IF($D82="","",IF(ISBLANK(VLOOKUP($B82,'Section 2'!$C$16:$N$514,COLUMNS('Section 2'!$C$13:K$13),0)),"",VLOOKUP($B82,'Section 2'!$C$16:$N$514,COLUMNS('Section 2'!$C$13:K$13),0)))</f>
        <v/>
      </c>
      <c r="M82" s="107" t="str">
        <f>IF($D82="","",IF(ISBLANK(VLOOKUP($B82,'Section 2'!$C$16:$N$514,COLUMNS('Section 2'!$C$13:L$13),0)),"",PROPER(VLOOKUP($B82,'Section 2'!$C$16:$N$514,COLUMNS('Section 2'!$C$13:L$13),0))))</f>
        <v/>
      </c>
      <c r="N82" s="107" t="str">
        <f>IF($D82="","",IF(ISBLANK(VLOOKUP($B82,'Section 2'!$C$16:$N$514,COLUMNS('Section 2'!$C$13:M$13),0)),"",IF(VLOOKUP($B82,'Section 2'!$C$16:$N$514,COLUMNS('Section 2'!$C$13:M$13),0)="Other EU","Other EU",IF(VLOOKUP($B82,'Section 2'!$C$16:$N$514,COLUMNS('Section 2'!$C$13:M$13),0)="2nd Party Trans","2nd Party Trans",IF(VLOOKUP($B82,'Section 2'!$C$16:$N$514,COLUMNS('Section 2'!$C$13:M$13),0)="2nd Party Dest","2nd Party Dest",PROPER(VLOOKUP($B82,'Section 2'!$C$16:$N$514,COLUMNS('Section 2'!$C$13:M$13),0)))))))</f>
        <v/>
      </c>
      <c r="O82" s="108" t="str">
        <f>IF($D82="","",IF(ISBLANK(VLOOKUP($B82,'Section 2'!$C$16:$N$514,COLUMNS('Section 2'!$C$13:N$13),0)),"",VLOOKUP($B82,'Section 2'!$C$16:$N$514,COLUMNS('Section 2'!$C$13:N$13),0)))</f>
        <v/>
      </c>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row>
    <row r="83" spans="1:78" s="36" customFormat="1" ht="12.75" customHeight="1" x14ac:dyDescent="0.35">
      <c r="A83" s="36" t="str">
        <f>IF(D83="","",ROWS($A$1:A83))</f>
        <v/>
      </c>
      <c r="B83" s="39">
        <v>82</v>
      </c>
      <c r="C83" s="107" t="str">
        <f t="shared" si="1"/>
        <v/>
      </c>
      <c r="D83" s="107" t="str">
        <f>IFERROR(VLOOKUP($B83,'Section 2'!$C$16:$N$514,COLUMNS('Section 2'!$C$13:C$13),0),"")</f>
        <v/>
      </c>
      <c r="E83" s="108" t="str">
        <f>IF($D83="","",IF(ISBLANK(VLOOKUP($B83,'Section 2'!$C$16:$N$514,COLUMNS('Section 2'!$C$13:D$13),0)),"",VLOOKUP($B83,'Section 2'!$C$16:$N$514,COLUMNS('Section 2'!$C$13:D$13),0)))</f>
        <v/>
      </c>
      <c r="F83" s="107" t="str">
        <f>IF($D83="","",IF(ISBLANK(VLOOKUP($B83,'Section 2'!$C$16:$N$514,COLUMNS('Section 2'!$C$13:E$13),0)),"",VLOOKUP($B83,'Section 2'!$C$16:$N$514,COLUMNS('Section 2'!$C$13:E$13),0)))</f>
        <v/>
      </c>
      <c r="G83" s="107" t="str">
        <f>IF($D83="","",IF(ISBLANK(VLOOKUP($B83,'Section 2'!$C$16:$N$514,COLUMNS('Section 2'!$C$13:F$13),0)),"",VLOOKUP($B83,'Section 2'!$C$16:$N$514,COLUMNS('Section 2'!$C$13:F$13),0)))</f>
        <v/>
      </c>
      <c r="H83" s="107" t="str">
        <f>IF($D83="","",IF(ISBLANK(VLOOKUP($B83,'Section 2'!$C$16:$N$514,COLUMNS('Section 2'!$C$13:G$13),0)),"",VLOOKUP($B83,'Section 2'!$C$16:$N$514,COLUMNS('Section 2'!$C$13:G$13),0)))</f>
        <v/>
      </c>
      <c r="I83" s="107" t="str">
        <f>IF($D83="","",IF(ISBLANK(VLOOKUP($B83,'Section 2'!$C$16:$N$514,COLUMNS('Section 2'!$C$13:H$13),0)),"",IF(VLOOKUP($B83,'Section 2'!$C$16:$N$514,COLUMNS('Section 2'!$C$13:H$13),0)="Other EU","Other EU",PROPER(VLOOKUP($B83,'Section 2'!$C$16:$N$514,COLUMNS('Section 2'!$C$13:H$13),0)))))</f>
        <v/>
      </c>
      <c r="J83" s="107" t="str">
        <f>IF($D83="","",IF(ISBLANK(VLOOKUP($B83,'Section 2'!$C$16:$N$514,COLUMNS('Section 2'!$C$13:I$13),0)),"",IF(VLOOKUP($B83,'Section 2'!$C$16:$N$514,COLUMNS('Section 2'!$C$13:I$13),0)="Other EU","Other EU",VLOOKUP($B83,'Section 2'!$C$16:$N$514,COLUMNS('Section 2'!$C$13:I$13),0))))</f>
        <v/>
      </c>
      <c r="K83" s="107" t="str">
        <f>IF($D83="","",IF(ISBLANK(VLOOKUP($B83,'Section 2'!$C$16:$N$514,COLUMNS('Section 2'!$C$13:J$13),0)),"",IF(VLOOKUP($B83,'Section 2'!$C$16:$N$514,COLUMNS('Section 2'!$C$13:J$13),0)="Pther EU","Other EU",PROPER(VLOOKUP($B83,'Section 2'!$C$16:$N$514,COLUMNS('Section 2'!$C$13:J$13),0)))))</f>
        <v/>
      </c>
      <c r="L83" s="107" t="str">
        <f>IF($D83="","",IF(ISBLANK(VLOOKUP($B83,'Section 2'!$C$16:$N$514,COLUMNS('Section 2'!$C$13:K$13),0)),"",VLOOKUP($B83,'Section 2'!$C$16:$N$514,COLUMNS('Section 2'!$C$13:K$13),0)))</f>
        <v/>
      </c>
      <c r="M83" s="107" t="str">
        <f>IF($D83="","",IF(ISBLANK(VLOOKUP($B83,'Section 2'!$C$16:$N$514,COLUMNS('Section 2'!$C$13:L$13),0)),"",PROPER(VLOOKUP($B83,'Section 2'!$C$16:$N$514,COLUMNS('Section 2'!$C$13:L$13),0))))</f>
        <v/>
      </c>
      <c r="N83" s="107" t="str">
        <f>IF($D83="","",IF(ISBLANK(VLOOKUP($B83,'Section 2'!$C$16:$N$514,COLUMNS('Section 2'!$C$13:M$13),0)),"",IF(VLOOKUP($B83,'Section 2'!$C$16:$N$514,COLUMNS('Section 2'!$C$13:M$13),0)="Other EU","Other EU",IF(VLOOKUP($B83,'Section 2'!$C$16:$N$514,COLUMNS('Section 2'!$C$13:M$13),0)="2nd Party Trans","2nd Party Trans",IF(VLOOKUP($B83,'Section 2'!$C$16:$N$514,COLUMNS('Section 2'!$C$13:M$13),0)="2nd Party Dest","2nd Party Dest",PROPER(VLOOKUP($B83,'Section 2'!$C$16:$N$514,COLUMNS('Section 2'!$C$13:M$13),0)))))))</f>
        <v/>
      </c>
      <c r="O83" s="108" t="str">
        <f>IF($D83="","",IF(ISBLANK(VLOOKUP($B83,'Section 2'!$C$16:$N$514,COLUMNS('Section 2'!$C$13:N$13),0)),"",VLOOKUP($B83,'Section 2'!$C$16:$N$514,COLUMNS('Section 2'!$C$13:N$13),0)))</f>
        <v/>
      </c>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row>
    <row r="84" spans="1:78" s="36" customFormat="1" ht="12.75" customHeight="1" x14ac:dyDescent="0.35">
      <c r="A84" s="36" t="str">
        <f>IF(D84="","",ROWS($A$1:A84))</f>
        <v/>
      </c>
      <c r="B84" s="39">
        <v>83</v>
      </c>
      <c r="C84" s="107" t="str">
        <f t="shared" si="1"/>
        <v/>
      </c>
      <c r="D84" s="107" t="str">
        <f>IFERROR(VLOOKUP($B84,'Section 2'!$C$16:$N$514,COLUMNS('Section 2'!$C$13:C$13),0),"")</f>
        <v/>
      </c>
      <c r="E84" s="108" t="str">
        <f>IF($D84="","",IF(ISBLANK(VLOOKUP($B84,'Section 2'!$C$16:$N$514,COLUMNS('Section 2'!$C$13:D$13),0)),"",VLOOKUP($B84,'Section 2'!$C$16:$N$514,COLUMNS('Section 2'!$C$13:D$13),0)))</f>
        <v/>
      </c>
      <c r="F84" s="107" t="str">
        <f>IF($D84="","",IF(ISBLANK(VLOOKUP($B84,'Section 2'!$C$16:$N$514,COLUMNS('Section 2'!$C$13:E$13),0)),"",VLOOKUP($B84,'Section 2'!$C$16:$N$514,COLUMNS('Section 2'!$C$13:E$13),0)))</f>
        <v/>
      </c>
      <c r="G84" s="107" t="str">
        <f>IF($D84="","",IF(ISBLANK(VLOOKUP($B84,'Section 2'!$C$16:$N$514,COLUMNS('Section 2'!$C$13:F$13),0)),"",VLOOKUP($B84,'Section 2'!$C$16:$N$514,COLUMNS('Section 2'!$C$13:F$13),0)))</f>
        <v/>
      </c>
      <c r="H84" s="107" t="str">
        <f>IF($D84="","",IF(ISBLANK(VLOOKUP($B84,'Section 2'!$C$16:$N$514,COLUMNS('Section 2'!$C$13:G$13),0)),"",VLOOKUP($B84,'Section 2'!$C$16:$N$514,COLUMNS('Section 2'!$C$13:G$13),0)))</f>
        <v/>
      </c>
      <c r="I84" s="107" t="str">
        <f>IF($D84="","",IF(ISBLANK(VLOOKUP($B84,'Section 2'!$C$16:$N$514,COLUMNS('Section 2'!$C$13:H$13),0)),"",IF(VLOOKUP($B84,'Section 2'!$C$16:$N$514,COLUMNS('Section 2'!$C$13:H$13),0)="Other EU","Other EU",PROPER(VLOOKUP($B84,'Section 2'!$C$16:$N$514,COLUMNS('Section 2'!$C$13:H$13),0)))))</f>
        <v/>
      </c>
      <c r="J84" s="107" t="str">
        <f>IF($D84="","",IF(ISBLANK(VLOOKUP($B84,'Section 2'!$C$16:$N$514,COLUMNS('Section 2'!$C$13:I$13),0)),"",IF(VLOOKUP($B84,'Section 2'!$C$16:$N$514,COLUMNS('Section 2'!$C$13:I$13),0)="Other EU","Other EU",VLOOKUP($B84,'Section 2'!$C$16:$N$514,COLUMNS('Section 2'!$C$13:I$13),0))))</f>
        <v/>
      </c>
      <c r="K84" s="107" t="str">
        <f>IF($D84="","",IF(ISBLANK(VLOOKUP($B84,'Section 2'!$C$16:$N$514,COLUMNS('Section 2'!$C$13:J$13),0)),"",IF(VLOOKUP($B84,'Section 2'!$C$16:$N$514,COLUMNS('Section 2'!$C$13:J$13),0)="Pther EU","Other EU",PROPER(VLOOKUP($B84,'Section 2'!$C$16:$N$514,COLUMNS('Section 2'!$C$13:J$13),0)))))</f>
        <v/>
      </c>
      <c r="L84" s="107" t="str">
        <f>IF($D84="","",IF(ISBLANK(VLOOKUP($B84,'Section 2'!$C$16:$N$514,COLUMNS('Section 2'!$C$13:K$13),0)),"",VLOOKUP($B84,'Section 2'!$C$16:$N$514,COLUMNS('Section 2'!$C$13:K$13),0)))</f>
        <v/>
      </c>
      <c r="M84" s="107" t="str">
        <f>IF($D84="","",IF(ISBLANK(VLOOKUP($B84,'Section 2'!$C$16:$N$514,COLUMNS('Section 2'!$C$13:L$13),0)),"",PROPER(VLOOKUP($B84,'Section 2'!$C$16:$N$514,COLUMNS('Section 2'!$C$13:L$13),0))))</f>
        <v/>
      </c>
      <c r="N84" s="107" t="str">
        <f>IF($D84="","",IF(ISBLANK(VLOOKUP($B84,'Section 2'!$C$16:$N$514,COLUMNS('Section 2'!$C$13:M$13),0)),"",IF(VLOOKUP($B84,'Section 2'!$C$16:$N$514,COLUMNS('Section 2'!$C$13:M$13),0)="Other EU","Other EU",IF(VLOOKUP($B84,'Section 2'!$C$16:$N$514,COLUMNS('Section 2'!$C$13:M$13),0)="2nd Party Trans","2nd Party Trans",IF(VLOOKUP($B84,'Section 2'!$C$16:$N$514,COLUMNS('Section 2'!$C$13:M$13),0)="2nd Party Dest","2nd Party Dest",PROPER(VLOOKUP($B84,'Section 2'!$C$16:$N$514,COLUMNS('Section 2'!$C$13:M$13),0)))))))</f>
        <v/>
      </c>
      <c r="O84" s="108" t="str">
        <f>IF($D84="","",IF(ISBLANK(VLOOKUP($B84,'Section 2'!$C$16:$N$514,COLUMNS('Section 2'!$C$13:N$13),0)),"",VLOOKUP($B84,'Section 2'!$C$16:$N$514,COLUMNS('Section 2'!$C$13:N$13),0)))</f>
        <v/>
      </c>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row>
    <row r="85" spans="1:78" s="36" customFormat="1" ht="12.75" customHeight="1" x14ac:dyDescent="0.35">
      <c r="A85" s="36" t="str">
        <f>IF(D85="","",ROWS($A$1:A85))</f>
        <v/>
      </c>
      <c r="B85" s="39">
        <v>84</v>
      </c>
      <c r="C85" s="107" t="str">
        <f t="shared" si="1"/>
        <v/>
      </c>
      <c r="D85" s="107" t="str">
        <f>IFERROR(VLOOKUP($B85,'Section 2'!$C$16:$N$514,COLUMNS('Section 2'!$C$13:C$13),0),"")</f>
        <v/>
      </c>
      <c r="E85" s="108" t="str">
        <f>IF($D85="","",IF(ISBLANK(VLOOKUP($B85,'Section 2'!$C$16:$N$514,COLUMNS('Section 2'!$C$13:D$13),0)),"",VLOOKUP($B85,'Section 2'!$C$16:$N$514,COLUMNS('Section 2'!$C$13:D$13),0)))</f>
        <v/>
      </c>
      <c r="F85" s="107" t="str">
        <f>IF($D85="","",IF(ISBLANK(VLOOKUP($B85,'Section 2'!$C$16:$N$514,COLUMNS('Section 2'!$C$13:E$13),0)),"",VLOOKUP($B85,'Section 2'!$C$16:$N$514,COLUMNS('Section 2'!$C$13:E$13),0)))</f>
        <v/>
      </c>
      <c r="G85" s="107" t="str">
        <f>IF($D85="","",IF(ISBLANK(VLOOKUP($B85,'Section 2'!$C$16:$N$514,COLUMNS('Section 2'!$C$13:F$13),0)),"",VLOOKUP($B85,'Section 2'!$C$16:$N$514,COLUMNS('Section 2'!$C$13:F$13),0)))</f>
        <v/>
      </c>
      <c r="H85" s="107" t="str">
        <f>IF($D85="","",IF(ISBLANK(VLOOKUP($B85,'Section 2'!$C$16:$N$514,COLUMNS('Section 2'!$C$13:G$13),0)),"",VLOOKUP($B85,'Section 2'!$C$16:$N$514,COLUMNS('Section 2'!$C$13:G$13),0)))</f>
        <v/>
      </c>
      <c r="I85" s="107" t="str">
        <f>IF($D85="","",IF(ISBLANK(VLOOKUP($B85,'Section 2'!$C$16:$N$514,COLUMNS('Section 2'!$C$13:H$13),0)),"",IF(VLOOKUP($B85,'Section 2'!$C$16:$N$514,COLUMNS('Section 2'!$C$13:H$13),0)="Other EU","Other EU",PROPER(VLOOKUP($B85,'Section 2'!$C$16:$N$514,COLUMNS('Section 2'!$C$13:H$13),0)))))</f>
        <v/>
      </c>
      <c r="J85" s="107" t="str">
        <f>IF($D85="","",IF(ISBLANK(VLOOKUP($B85,'Section 2'!$C$16:$N$514,COLUMNS('Section 2'!$C$13:I$13),0)),"",IF(VLOOKUP($B85,'Section 2'!$C$16:$N$514,COLUMNS('Section 2'!$C$13:I$13),0)="Other EU","Other EU",VLOOKUP($B85,'Section 2'!$C$16:$N$514,COLUMNS('Section 2'!$C$13:I$13),0))))</f>
        <v/>
      </c>
      <c r="K85" s="107" t="str">
        <f>IF($D85="","",IF(ISBLANK(VLOOKUP($B85,'Section 2'!$C$16:$N$514,COLUMNS('Section 2'!$C$13:J$13),0)),"",IF(VLOOKUP($B85,'Section 2'!$C$16:$N$514,COLUMNS('Section 2'!$C$13:J$13),0)="Pther EU","Other EU",PROPER(VLOOKUP($B85,'Section 2'!$C$16:$N$514,COLUMNS('Section 2'!$C$13:J$13),0)))))</f>
        <v/>
      </c>
      <c r="L85" s="107" t="str">
        <f>IF($D85="","",IF(ISBLANK(VLOOKUP($B85,'Section 2'!$C$16:$N$514,COLUMNS('Section 2'!$C$13:K$13),0)),"",VLOOKUP($B85,'Section 2'!$C$16:$N$514,COLUMNS('Section 2'!$C$13:K$13),0)))</f>
        <v/>
      </c>
      <c r="M85" s="107" t="str">
        <f>IF($D85="","",IF(ISBLANK(VLOOKUP($B85,'Section 2'!$C$16:$N$514,COLUMNS('Section 2'!$C$13:L$13),0)),"",PROPER(VLOOKUP($B85,'Section 2'!$C$16:$N$514,COLUMNS('Section 2'!$C$13:L$13),0))))</f>
        <v/>
      </c>
      <c r="N85" s="107" t="str">
        <f>IF($D85="","",IF(ISBLANK(VLOOKUP($B85,'Section 2'!$C$16:$N$514,COLUMNS('Section 2'!$C$13:M$13),0)),"",IF(VLOOKUP($B85,'Section 2'!$C$16:$N$514,COLUMNS('Section 2'!$C$13:M$13),0)="Other EU","Other EU",IF(VLOOKUP($B85,'Section 2'!$C$16:$N$514,COLUMNS('Section 2'!$C$13:M$13),0)="2nd Party Trans","2nd Party Trans",IF(VLOOKUP($B85,'Section 2'!$C$16:$N$514,COLUMNS('Section 2'!$C$13:M$13),0)="2nd Party Dest","2nd Party Dest",PROPER(VLOOKUP($B85,'Section 2'!$C$16:$N$514,COLUMNS('Section 2'!$C$13:M$13),0)))))))</f>
        <v/>
      </c>
      <c r="O85" s="108" t="str">
        <f>IF($D85="","",IF(ISBLANK(VLOOKUP($B85,'Section 2'!$C$16:$N$514,COLUMNS('Section 2'!$C$13:N$13),0)),"",VLOOKUP($B85,'Section 2'!$C$16:$N$514,COLUMNS('Section 2'!$C$13:N$13),0)))</f>
        <v/>
      </c>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row>
    <row r="86" spans="1:78" s="36" customFormat="1" ht="12.75" customHeight="1" x14ac:dyDescent="0.35">
      <c r="A86" s="36" t="str">
        <f>IF(D86="","",ROWS($A$1:A86))</f>
        <v/>
      </c>
      <c r="B86" s="39">
        <v>85</v>
      </c>
      <c r="C86" s="107" t="str">
        <f t="shared" si="1"/>
        <v/>
      </c>
      <c r="D86" s="107" t="str">
        <f>IFERROR(VLOOKUP($B86,'Section 2'!$C$16:$N$514,COLUMNS('Section 2'!$C$13:C$13),0),"")</f>
        <v/>
      </c>
      <c r="E86" s="108" t="str">
        <f>IF($D86="","",IF(ISBLANK(VLOOKUP($B86,'Section 2'!$C$16:$N$514,COLUMNS('Section 2'!$C$13:D$13),0)),"",VLOOKUP($B86,'Section 2'!$C$16:$N$514,COLUMNS('Section 2'!$C$13:D$13),0)))</f>
        <v/>
      </c>
      <c r="F86" s="107" t="str">
        <f>IF($D86="","",IF(ISBLANK(VLOOKUP($B86,'Section 2'!$C$16:$N$514,COLUMNS('Section 2'!$C$13:E$13),0)),"",VLOOKUP($B86,'Section 2'!$C$16:$N$514,COLUMNS('Section 2'!$C$13:E$13),0)))</f>
        <v/>
      </c>
      <c r="G86" s="107" t="str">
        <f>IF($D86="","",IF(ISBLANK(VLOOKUP($B86,'Section 2'!$C$16:$N$514,COLUMNS('Section 2'!$C$13:F$13),0)),"",VLOOKUP($B86,'Section 2'!$C$16:$N$514,COLUMNS('Section 2'!$C$13:F$13),0)))</f>
        <v/>
      </c>
      <c r="H86" s="107" t="str">
        <f>IF($D86="","",IF(ISBLANK(VLOOKUP($B86,'Section 2'!$C$16:$N$514,COLUMNS('Section 2'!$C$13:G$13),0)),"",VLOOKUP($B86,'Section 2'!$C$16:$N$514,COLUMNS('Section 2'!$C$13:G$13),0)))</f>
        <v/>
      </c>
      <c r="I86" s="107" t="str">
        <f>IF($D86="","",IF(ISBLANK(VLOOKUP($B86,'Section 2'!$C$16:$N$514,COLUMNS('Section 2'!$C$13:H$13),0)),"",IF(VLOOKUP($B86,'Section 2'!$C$16:$N$514,COLUMNS('Section 2'!$C$13:H$13),0)="Other EU","Other EU",PROPER(VLOOKUP($B86,'Section 2'!$C$16:$N$514,COLUMNS('Section 2'!$C$13:H$13),0)))))</f>
        <v/>
      </c>
      <c r="J86" s="107" t="str">
        <f>IF($D86="","",IF(ISBLANK(VLOOKUP($B86,'Section 2'!$C$16:$N$514,COLUMNS('Section 2'!$C$13:I$13),0)),"",IF(VLOOKUP($B86,'Section 2'!$C$16:$N$514,COLUMNS('Section 2'!$C$13:I$13),0)="Other EU","Other EU",VLOOKUP($B86,'Section 2'!$C$16:$N$514,COLUMNS('Section 2'!$C$13:I$13),0))))</f>
        <v/>
      </c>
      <c r="K86" s="107" t="str">
        <f>IF($D86="","",IF(ISBLANK(VLOOKUP($B86,'Section 2'!$C$16:$N$514,COLUMNS('Section 2'!$C$13:J$13),0)),"",IF(VLOOKUP($B86,'Section 2'!$C$16:$N$514,COLUMNS('Section 2'!$C$13:J$13),0)="Pther EU","Other EU",PROPER(VLOOKUP($B86,'Section 2'!$C$16:$N$514,COLUMNS('Section 2'!$C$13:J$13),0)))))</f>
        <v/>
      </c>
      <c r="L86" s="107" t="str">
        <f>IF($D86="","",IF(ISBLANK(VLOOKUP($B86,'Section 2'!$C$16:$N$514,COLUMNS('Section 2'!$C$13:K$13),0)),"",VLOOKUP($B86,'Section 2'!$C$16:$N$514,COLUMNS('Section 2'!$C$13:K$13),0)))</f>
        <v/>
      </c>
      <c r="M86" s="107" t="str">
        <f>IF($D86="","",IF(ISBLANK(VLOOKUP($B86,'Section 2'!$C$16:$N$514,COLUMNS('Section 2'!$C$13:L$13),0)),"",PROPER(VLOOKUP($B86,'Section 2'!$C$16:$N$514,COLUMNS('Section 2'!$C$13:L$13),0))))</f>
        <v/>
      </c>
      <c r="N86" s="107" t="str">
        <f>IF($D86="","",IF(ISBLANK(VLOOKUP($B86,'Section 2'!$C$16:$N$514,COLUMNS('Section 2'!$C$13:M$13),0)),"",IF(VLOOKUP($B86,'Section 2'!$C$16:$N$514,COLUMNS('Section 2'!$C$13:M$13),0)="Other EU","Other EU",IF(VLOOKUP($B86,'Section 2'!$C$16:$N$514,COLUMNS('Section 2'!$C$13:M$13),0)="2nd Party Trans","2nd Party Trans",IF(VLOOKUP($B86,'Section 2'!$C$16:$N$514,COLUMNS('Section 2'!$C$13:M$13),0)="2nd Party Dest","2nd Party Dest",PROPER(VLOOKUP($B86,'Section 2'!$C$16:$N$514,COLUMNS('Section 2'!$C$13:M$13),0)))))))</f>
        <v/>
      </c>
      <c r="O86" s="108" t="str">
        <f>IF($D86="","",IF(ISBLANK(VLOOKUP($B86,'Section 2'!$C$16:$N$514,COLUMNS('Section 2'!$C$13:N$13),0)),"",VLOOKUP($B86,'Section 2'!$C$16:$N$514,COLUMNS('Section 2'!$C$13:N$13),0)))</f>
        <v/>
      </c>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row>
    <row r="87" spans="1:78" s="36" customFormat="1" ht="12.75" customHeight="1" x14ac:dyDescent="0.35">
      <c r="A87" s="36" t="str">
        <f>IF(D87="","",ROWS($A$1:A87))</f>
        <v/>
      </c>
      <c r="B87" s="39">
        <v>86</v>
      </c>
      <c r="C87" s="107" t="str">
        <f t="shared" si="1"/>
        <v/>
      </c>
      <c r="D87" s="107" t="str">
        <f>IFERROR(VLOOKUP($B87,'Section 2'!$C$16:$N$514,COLUMNS('Section 2'!$C$13:C$13),0),"")</f>
        <v/>
      </c>
      <c r="E87" s="108" t="str">
        <f>IF($D87="","",IF(ISBLANK(VLOOKUP($B87,'Section 2'!$C$16:$N$514,COLUMNS('Section 2'!$C$13:D$13),0)),"",VLOOKUP($B87,'Section 2'!$C$16:$N$514,COLUMNS('Section 2'!$C$13:D$13),0)))</f>
        <v/>
      </c>
      <c r="F87" s="107" t="str">
        <f>IF($D87="","",IF(ISBLANK(VLOOKUP($B87,'Section 2'!$C$16:$N$514,COLUMNS('Section 2'!$C$13:E$13),0)),"",VLOOKUP($B87,'Section 2'!$C$16:$N$514,COLUMNS('Section 2'!$C$13:E$13),0)))</f>
        <v/>
      </c>
      <c r="G87" s="107" t="str">
        <f>IF($D87="","",IF(ISBLANK(VLOOKUP($B87,'Section 2'!$C$16:$N$514,COLUMNS('Section 2'!$C$13:F$13),0)),"",VLOOKUP($B87,'Section 2'!$C$16:$N$514,COLUMNS('Section 2'!$C$13:F$13),0)))</f>
        <v/>
      </c>
      <c r="H87" s="107" t="str">
        <f>IF($D87="","",IF(ISBLANK(VLOOKUP($B87,'Section 2'!$C$16:$N$514,COLUMNS('Section 2'!$C$13:G$13),0)),"",VLOOKUP($B87,'Section 2'!$C$16:$N$514,COLUMNS('Section 2'!$C$13:G$13),0)))</f>
        <v/>
      </c>
      <c r="I87" s="107" t="str">
        <f>IF($D87="","",IF(ISBLANK(VLOOKUP($B87,'Section 2'!$C$16:$N$514,COLUMNS('Section 2'!$C$13:H$13),0)),"",IF(VLOOKUP($B87,'Section 2'!$C$16:$N$514,COLUMNS('Section 2'!$C$13:H$13),0)="Other EU","Other EU",PROPER(VLOOKUP($B87,'Section 2'!$C$16:$N$514,COLUMNS('Section 2'!$C$13:H$13),0)))))</f>
        <v/>
      </c>
      <c r="J87" s="107" t="str">
        <f>IF($D87="","",IF(ISBLANK(VLOOKUP($B87,'Section 2'!$C$16:$N$514,COLUMNS('Section 2'!$C$13:I$13),0)),"",IF(VLOOKUP($B87,'Section 2'!$C$16:$N$514,COLUMNS('Section 2'!$C$13:I$13),0)="Other EU","Other EU",VLOOKUP($B87,'Section 2'!$C$16:$N$514,COLUMNS('Section 2'!$C$13:I$13),0))))</f>
        <v/>
      </c>
      <c r="K87" s="107" t="str">
        <f>IF($D87="","",IF(ISBLANK(VLOOKUP($B87,'Section 2'!$C$16:$N$514,COLUMNS('Section 2'!$C$13:J$13),0)),"",IF(VLOOKUP($B87,'Section 2'!$C$16:$N$514,COLUMNS('Section 2'!$C$13:J$13),0)="Pther EU","Other EU",PROPER(VLOOKUP($B87,'Section 2'!$C$16:$N$514,COLUMNS('Section 2'!$C$13:J$13),0)))))</f>
        <v/>
      </c>
      <c r="L87" s="107" t="str">
        <f>IF($D87="","",IF(ISBLANK(VLOOKUP($B87,'Section 2'!$C$16:$N$514,COLUMNS('Section 2'!$C$13:K$13),0)),"",VLOOKUP($B87,'Section 2'!$C$16:$N$514,COLUMNS('Section 2'!$C$13:K$13),0)))</f>
        <v/>
      </c>
      <c r="M87" s="107" t="str">
        <f>IF($D87="","",IF(ISBLANK(VLOOKUP($B87,'Section 2'!$C$16:$N$514,COLUMNS('Section 2'!$C$13:L$13),0)),"",PROPER(VLOOKUP($B87,'Section 2'!$C$16:$N$514,COLUMNS('Section 2'!$C$13:L$13),0))))</f>
        <v/>
      </c>
      <c r="N87" s="107" t="str">
        <f>IF($D87="","",IF(ISBLANK(VLOOKUP($B87,'Section 2'!$C$16:$N$514,COLUMNS('Section 2'!$C$13:M$13),0)),"",IF(VLOOKUP($B87,'Section 2'!$C$16:$N$514,COLUMNS('Section 2'!$C$13:M$13),0)="Other EU","Other EU",IF(VLOOKUP($B87,'Section 2'!$C$16:$N$514,COLUMNS('Section 2'!$C$13:M$13),0)="2nd Party Trans","2nd Party Trans",IF(VLOOKUP($B87,'Section 2'!$C$16:$N$514,COLUMNS('Section 2'!$C$13:M$13),0)="2nd Party Dest","2nd Party Dest",PROPER(VLOOKUP($B87,'Section 2'!$C$16:$N$514,COLUMNS('Section 2'!$C$13:M$13),0)))))))</f>
        <v/>
      </c>
      <c r="O87" s="108" t="str">
        <f>IF($D87="","",IF(ISBLANK(VLOOKUP($B87,'Section 2'!$C$16:$N$514,COLUMNS('Section 2'!$C$13:N$13),0)),"",VLOOKUP($B87,'Section 2'!$C$16:$N$514,COLUMNS('Section 2'!$C$13:N$13),0)))</f>
        <v/>
      </c>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row>
    <row r="88" spans="1:78" s="36" customFormat="1" ht="12.75" customHeight="1" x14ac:dyDescent="0.35">
      <c r="A88" s="36" t="str">
        <f>IF(D88="","",ROWS($A$1:A88))</f>
        <v/>
      </c>
      <c r="B88" s="39">
        <v>87</v>
      </c>
      <c r="C88" s="107" t="str">
        <f t="shared" si="1"/>
        <v/>
      </c>
      <c r="D88" s="107" t="str">
        <f>IFERROR(VLOOKUP($B88,'Section 2'!$C$16:$N$514,COLUMNS('Section 2'!$C$13:C$13),0),"")</f>
        <v/>
      </c>
      <c r="E88" s="108" t="str">
        <f>IF($D88="","",IF(ISBLANK(VLOOKUP($B88,'Section 2'!$C$16:$N$514,COLUMNS('Section 2'!$C$13:D$13),0)),"",VLOOKUP($B88,'Section 2'!$C$16:$N$514,COLUMNS('Section 2'!$C$13:D$13),0)))</f>
        <v/>
      </c>
      <c r="F88" s="107" t="str">
        <f>IF($D88="","",IF(ISBLANK(VLOOKUP($B88,'Section 2'!$C$16:$N$514,COLUMNS('Section 2'!$C$13:E$13),0)),"",VLOOKUP($B88,'Section 2'!$C$16:$N$514,COLUMNS('Section 2'!$C$13:E$13),0)))</f>
        <v/>
      </c>
      <c r="G88" s="107" t="str">
        <f>IF($D88="","",IF(ISBLANK(VLOOKUP($B88,'Section 2'!$C$16:$N$514,COLUMNS('Section 2'!$C$13:F$13),0)),"",VLOOKUP($B88,'Section 2'!$C$16:$N$514,COLUMNS('Section 2'!$C$13:F$13),0)))</f>
        <v/>
      </c>
      <c r="H88" s="107" t="str">
        <f>IF($D88="","",IF(ISBLANK(VLOOKUP($B88,'Section 2'!$C$16:$N$514,COLUMNS('Section 2'!$C$13:G$13),0)),"",VLOOKUP($B88,'Section 2'!$C$16:$N$514,COLUMNS('Section 2'!$C$13:G$13),0)))</f>
        <v/>
      </c>
      <c r="I88" s="107" t="str">
        <f>IF($D88="","",IF(ISBLANK(VLOOKUP($B88,'Section 2'!$C$16:$N$514,COLUMNS('Section 2'!$C$13:H$13),0)),"",IF(VLOOKUP($B88,'Section 2'!$C$16:$N$514,COLUMNS('Section 2'!$C$13:H$13),0)="Other EU","Other EU",PROPER(VLOOKUP($B88,'Section 2'!$C$16:$N$514,COLUMNS('Section 2'!$C$13:H$13),0)))))</f>
        <v/>
      </c>
      <c r="J88" s="107" t="str">
        <f>IF($D88="","",IF(ISBLANK(VLOOKUP($B88,'Section 2'!$C$16:$N$514,COLUMNS('Section 2'!$C$13:I$13),0)),"",IF(VLOOKUP($B88,'Section 2'!$C$16:$N$514,COLUMNS('Section 2'!$C$13:I$13),0)="Other EU","Other EU",VLOOKUP($B88,'Section 2'!$C$16:$N$514,COLUMNS('Section 2'!$C$13:I$13),0))))</f>
        <v/>
      </c>
      <c r="K88" s="107" t="str">
        <f>IF($D88="","",IF(ISBLANK(VLOOKUP($B88,'Section 2'!$C$16:$N$514,COLUMNS('Section 2'!$C$13:J$13),0)),"",IF(VLOOKUP($B88,'Section 2'!$C$16:$N$514,COLUMNS('Section 2'!$C$13:J$13),0)="Pther EU","Other EU",PROPER(VLOOKUP($B88,'Section 2'!$C$16:$N$514,COLUMNS('Section 2'!$C$13:J$13),0)))))</f>
        <v/>
      </c>
      <c r="L88" s="107" t="str">
        <f>IF($D88="","",IF(ISBLANK(VLOOKUP($B88,'Section 2'!$C$16:$N$514,COLUMNS('Section 2'!$C$13:K$13),0)),"",VLOOKUP($B88,'Section 2'!$C$16:$N$514,COLUMNS('Section 2'!$C$13:K$13),0)))</f>
        <v/>
      </c>
      <c r="M88" s="107" t="str">
        <f>IF($D88="","",IF(ISBLANK(VLOOKUP($B88,'Section 2'!$C$16:$N$514,COLUMNS('Section 2'!$C$13:L$13),0)),"",PROPER(VLOOKUP($B88,'Section 2'!$C$16:$N$514,COLUMNS('Section 2'!$C$13:L$13),0))))</f>
        <v/>
      </c>
      <c r="N88" s="107" t="str">
        <f>IF($D88="","",IF(ISBLANK(VLOOKUP($B88,'Section 2'!$C$16:$N$514,COLUMNS('Section 2'!$C$13:M$13),0)),"",IF(VLOOKUP($B88,'Section 2'!$C$16:$N$514,COLUMNS('Section 2'!$C$13:M$13),0)="Other EU","Other EU",IF(VLOOKUP($B88,'Section 2'!$C$16:$N$514,COLUMNS('Section 2'!$C$13:M$13),0)="2nd Party Trans","2nd Party Trans",IF(VLOOKUP($B88,'Section 2'!$C$16:$N$514,COLUMNS('Section 2'!$C$13:M$13),0)="2nd Party Dest","2nd Party Dest",PROPER(VLOOKUP($B88,'Section 2'!$C$16:$N$514,COLUMNS('Section 2'!$C$13:M$13),0)))))))</f>
        <v/>
      </c>
      <c r="O88" s="108" t="str">
        <f>IF($D88="","",IF(ISBLANK(VLOOKUP($B88,'Section 2'!$C$16:$N$514,COLUMNS('Section 2'!$C$13:N$13),0)),"",VLOOKUP($B88,'Section 2'!$C$16:$N$514,COLUMNS('Section 2'!$C$13:N$13),0)))</f>
        <v/>
      </c>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row>
    <row r="89" spans="1:78" s="36" customFormat="1" ht="12.75" customHeight="1" x14ac:dyDescent="0.35">
      <c r="A89" s="36" t="str">
        <f>IF(D89="","",ROWS($A$1:A89))</f>
        <v/>
      </c>
      <c r="B89" s="39">
        <v>88</v>
      </c>
      <c r="C89" s="107" t="str">
        <f t="shared" si="1"/>
        <v/>
      </c>
      <c r="D89" s="107" t="str">
        <f>IFERROR(VLOOKUP($B89,'Section 2'!$C$16:$N$514,COLUMNS('Section 2'!$C$13:C$13),0),"")</f>
        <v/>
      </c>
      <c r="E89" s="108" t="str">
        <f>IF($D89="","",IF(ISBLANK(VLOOKUP($B89,'Section 2'!$C$16:$N$514,COLUMNS('Section 2'!$C$13:D$13),0)),"",VLOOKUP($B89,'Section 2'!$C$16:$N$514,COLUMNS('Section 2'!$C$13:D$13),0)))</f>
        <v/>
      </c>
      <c r="F89" s="107" t="str">
        <f>IF($D89="","",IF(ISBLANK(VLOOKUP($B89,'Section 2'!$C$16:$N$514,COLUMNS('Section 2'!$C$13:E$13),0)),"",VLOOKUP($B89,'Section 2'!$C$16:$N$514,COLUMNS('Section 2'!$C$13:E$13),0)))</f>
        <v/>
      </c>
      <c r="G89" s="107" t="str">
        <f>IF($D89="","",IF(ISBLANK(VLOOKUP($B89,'Section 2'!$C$16:$N$514,COLUMNS('Section 2'!$C$13:F$13),0)),"",VLOOKUP($B89,'Section 2'!$C$16:$N$514,COLUMNS('Section 2'!$C$13:F$13),0)))</f>
        <v/>
      </c>
      <c r="H89" s="107" t="str">
        <f>IF($D89="","",IF(ISBLANK(VLOOKUP($B89,'Section 2'!$C$16:$N$514,COLUMNS('Section 2'!$C$13:G$13),0)),"",VLOOKUP($B89,'Section 2'!$C$16:$N$514,COLUMNS('Section 2'!$C$13:G$13),0)))</f>
        <v/>
      </c>
      <c r="I89" s="107" t="str">
        <f>IF($D89="","",IF(ISBLANK(VLOOKUP($B89,'Section 2'!$C$16:$N$514,COLUMNS('Section 2'!$C$13:H$13),0)),"",IF(VLOOKUP($B89,'Section 2'!$C$16:$N$514,COLUMNS('Section 2'!$C$13:H$13),0)="Other EU","Other EU",PROPER(VLOOKUP($B89,'Section 2'!$C$16:$N$514,COLUMNS('Section 2'!$C$13:H$13),0)))))</f>
        <v/>
      </c>
      <c r="J89" s="107" t="str">
        <f>IF($D89="","",IF(ISBLANK(VLOOKUP($B89,'Section 2'!$C$16:$N$514,COLUMNS('Section 2'!$C$13:I$13),0)),"",IF(VLOOKUP($B89,'Section 2'!$C$16:$N$514,COLUMNS('Section 2'!$C$13:I$13),0)="Other EU","Other EU",VLOOKUP($B89,'Section 2'!$C$16:$N$514,COLUMNS('Section 2'!$C$13:I$13),0))))</f>
        <v/>
      </c>
      <c r="K89" s="107" t="str">
        <f>IF($D89="","",IF(ISBLANK(VLOOKUP($B89,'Section 2'!$C$16:$N$514,COLUMNS('Section 2'!$C$13:J$13),0)),"",IF(VLOOKUP($B89,'Section 2'!$C$16:$N$514,COLUMNS('Section 2'!$C$13:J$13),0)="Pther EU","Other EU",PROPER(VLOOKUP($B89,'Section 2'!$C$16:$N$514,COLUMNS('Section 2'!$C$13:J$13),0)))))</f>
        <v/>
      </c>
      <c r="L89" s="107" t="str">
        <f>IF($D89="","",IF(ISBLANK(VLOOKUP($B89,'Section 2'!$C$16:$N$514,COLUMNS('Section 2'!$C$13:K$13),0)),"",VLOOKUP($B89,'Section 2'!$C$16:$N$514,COLUMNS('Section 2'!$C$13:K$13),0)))</f>
        <v/>
      </c>
      <c r="M89" s="107" t="str">
        <f>IF($D89="","",IF(ISBLANK(VLOOKUP($B89,'Section 2'!$C$16:$N$514,COLUMNS('Section 2'!$C$13:L$13),0)),"",PROPER(VLOOKUP($B89,'Section 2'!$C$16:$N$514,COLUMNS('Section 2'!$C$13:L$13),0))))</f>
        <v/>
      </c>
      <c r="N89" s="107" t="str">
        <f>IF($D89="","",IF(ISBLANK(VLOOKUP($B89,'Section 2'!$C$16:$N$514,COLUMNS('Section 2'!$C$13:M$13),0)),"",IF(VLOOKUP($B89,'Section 2'!$C$16:$N$514,COLUMNS('Section 2'!$C$13:M$13),0)="Other EU","Other EU",IF(VLOOKUP($B89,'Section 2'!$C$16:$N$514,COLUMNS('Section 2'!$C$13:M$13),0)="2nd Party Trans","2nd Party Trans",IF(VLOOKUP($B89,'Section 2'!$C$16:$N$514,COLUMNS('Section 2'!$C$13:M$13),0)="2nd Party Dest","2nd Party Dest",PROPER(VLOOKUP($B89,'Section 2'!$C$16:$N$514,COLUMNS('Section 2'!$C$13:M$13),0)))))))</f>
        <v/>
      </c>
      <c r="O89" s="108" t="str">
        <f>IF($D89="","",IF(ISBLANK(VLOOKUP($B89,'Section 2'!$C$16:$N$514,COLUMNS('Section 2'!$C$13:N$13),0)),"",VLOOKUP($B89,'Section 2'!$C$16:$N$514,COLUMNS('Section 2'!$C$13:N$13),0)))</f>
        <v/>
      </c>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row>
    <row r="90" spans="1:78" s="36" customFormat="1" ht="12.75" customHeight="1" x14ac:dyDescent="0.35">
      <c r="A90" s="36" t="str">
        <f>IF(D90="","",ROWS($A$1:A90))</f>
        <v/>
      </c>
      <c r="B90" s="39">
        <v>89</v>
      </c>
      <c r="C90" s="107" t="str">
        <f t="shared" si="1"/>
        <v/>
      </c>
      <c r="D90" s="107" t="str">
        <f>IFERROR(VLOOKUP($B90,'Section 2'!$C$16:$N$514,COLUMNS('Section 2'!$C$13:C$13),0),"")</f>
        <v/>
      </c>
      <c r="E90" s="108" t="str">
        <f>IF($D90="","",IF(ISBLANK(VLOOKUP($B90,'Section 2'!$C$16:$N$514,COLUMNS('Section 2'!$C$13:D$13),0)),"",VLOOKUP($B90,'Section 2'!$C$16:$N$514,COLUMNS('Section 2'!$C$13:D$13),0)))</f>
        <v/>
      </c>
      <c r="F90" s="107" t="str">
        <f>IF($D90="","",IF(ISBLANK(VLOOKUP($B90,'Section 2'!$C$16:$N$514,COLUMNS('Section 2'!$C$13:E$13),0)),"",VLOOKUP($B90,'Section 2'!$C$16:$N$514,COLUMNS('Section 2'!$C$13:E$13),0)))</f>
        <v/>
      </c>
      <c r="G90" s="107" t="str">
        <f>IF($D90="","",IF(ISBLANK(VLOOKUP($B90,'Section 2'!$C$16:$N$514,COLUMNS('Section 2'!$C$13:F$13),0)),"",VLOOKUP($B90,'Section 2'!$C$16:$N$514,COLUMNS('Section 2'!$C$13:F$13),0)))</f>
        <v/>
      </c>
      <c r="H90" s="107" t="str">
        <f>IF($D90="","",IF(ISBLANK(VLOOKUP($B90,'Section 2'!$C$16:$N$514,COLUMNS('Section 2'!$C$13:G$13),0)),"",VLOOKUP($B90,'Section 2'!$C$16:$N$514,COLUMNS('Section 2'!$C$13:G$13),0)))</f>
        <v/>
      </c>
      <c r="I90" s="107" t="str">
        <f>IF($D90="","",IF(ISBLANK(VLOOKUP($B90,'Section 2'!$C$16:$N$514,COLUMNS('Section 2'!$C$13:H$13),0)),"",IF(VLOOKUP($B90,'Section 2'!$C$16:$N$514,COLUMNS('Section 2'!$C$13:H$13),0)="Other EU","Other EU",PROPER(VLOOKUP($B90,'Section 2'!$C$16:$N$514,COLUMNS('Section 2'!$C$13:H$13),0)))))</f>
        <v/>
      </c>
      <c r="J90" s="107" t="str">
        <f>IF($D90="","",IF(ISBLANK(VLOOKUP($B90,'Section 2'!$C$16:$N$514,COLUMNS('Section 2'!$C$13:I$13),0)),"",IF(VLOOKUP($B90,'Section 2'!$C$16:$N$514,COLUMNS('Section 2'!$C$13:I$13),0)="Other EU","Other EU",VLOOKUP($B90,'Section 2'!$C$16:$N$514,COLUMNS('Section 2'!$C$13:I$13),0))))</f>
        <v/>
      </c>
      <c r="K90" s="107" t="str">
        <f>IF($D90="","",IF(ISBLANK(VLOOKUP($B90,'Section 2'!$C$16:$N$514,COLUMNS('Section 2'!$C$13:J$13),0)),"",IF(VLOOKUP($B90,'Section 2'!$C$16:$N$514,COLUMNS('Section 2'!$C$13:J$13),0)="Pther EU","Other EU",PROPER(VLOOKUP($B90,'Section 2'!$C$16:$N$514,COLUMNS('Section 2'!$C$13:J$13),0)))))</f>
        <v/>
      </c>
      <c r="L90" s="107" t="str">
        <f>IF($D90="","",IF(ISBLANK(VLOOKUP($B90,'Section 2'!$C$16:$N$514,COLUMNS('Section 2'!$C$13:K$13),0)),"",VLOOKUP($B90,'Section 2'!$C$16:$N$514,COLUMNS('Section 2'!$C$13:K$13),0)))</f>
        <v/>
      </c>
      <c r="M90" s="107" t="str">
        <f>IF($D90="","",IF(ISBLANK(VLOOKUP($B90,'Section 2'!$C$16:$N$514,COLUMNS('Section 2'!$C$13:L$13),0)),"",PROPER(VLOOKUP($B90,'Section 2'!$C$16:$N$514,COLUMNS('Section 2'!$C$13:L$13),0))))</f>
        <v/>
      </c>
      <c r="N90" s="107" t="str">
        <f>IF($D90="","",IF(ISBLANK(VLOOKUP($B90,'Section 2'!$C$16:$N$514,COLUMNS('Section 2'!$C$13:M$13),0)),"",IF(VLOOKUP($B90,'Section 2'!$C$16:$N$514,COLUMNS('Section 2'!$C$13:M$13),0)="Other EU","Other EU",IF(VLOOKUP($B90,'Section 2'!$C$16:$N$514,COLUMNS('Section 2'!$C$13:M$13),0)="2nd Party Trans","2nd Party Trans",IF(VLOOKUP($B90,'Section 2'!$C$16:$N$514,COLUMNS('Section 2'!$C$13:M$13),0)="2nd Party Dest","2nd Party Dest",PROPER(VLOOKUP($B90,'Section 2'!$C$16:$N$514,COLUMNS('Section 2'!$C$13:M$13),0)))))))</f>
        <v/>
      </c>
      <c r="O90" s="108" t="str">
        <f>IF($D90="","",IF(ISBLANK(VLOOKUP($B90,'Section 2'!$C$16:$N$514,COLUMNS('Section 2'!$C$13:N$13),0)),"",VLOOKUP($B90,'Section 2'!$C$16:$N$514,COLUMNS('Section 2'!$C$13:N$13),0)))</f>
        <v/>
      </c>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row>
    <row r="91" spans="1:78" s="36" customFormat="1" ht="12.75" customHeight="1" x14ac:dyDescent="0.35">
      <c r="A91" s="36" t="str">
        <f>IF(D91="","",ROWS($A$1:A91))</f>
        <v/>
      </c>
      <c r="B91" s="39">
        <v>90</v>
      </c>
      <c r="C91" s="107" t="str">
        <f t="shared" si="1"/>
        <v/>
      </c>
      <c r="D91" s="107" t="str">
        <f>IFERROR(VLOOKUP($B91,'Section 2'!$C$16:$N$514,COLUMNS('Section 2'!$C$13:C$13),0),"")</f>
        <v/>
      </c>
      <c r="E91" s="108" t="str">
        <f>IF($D91="","",IF(ISBLANK(VLOOKUP($B91,'Section 2'!$C$16:$N$514,COLUMNS('Section 2'!$C$13:D$13),0)),"",VLOOKUP($B91,'Section 2'!$C$16:$N$514,COLUMNS('Section 2'!$C$13:D$13),0)))</f>
        <v/>
      </c>
      <c r="F91" s="107" t="str">
        <f>IF($D91="","",IF(ISBLANK(VLOOKUP($B91,'Section 2'!$C$16:$N$514,COLUMNS('Section 2'!$C$13:E$13),0)),"",VLOOKUP($B91,'Section 2'!$C$16:$N$514,COLUMNS('Section 2'!$C$13:E$13),0)))</f>
        <v/>
      </c>
      <c r="G91" s="107" t="str">
        <f>IF($D91="","",IF(ISBLANK(VLOOKUP($B91,'Section 2'!$C$16:$N$514,COLUMNS('Section 2'!$C$13:F$13),0)),"",VLOOKUP($B91,'Section 2'!$C$16:$N$514,COLUMNS('Section 2'!$C$13:F$13),0)))</f>
        <v/>
      </c>
      <c r="H91" s="107" t="str">
        <f>IF($D91="","",IF(ISBLANK(VLOOKUP($B91,'Section 2'!$C$16:$N$514,COLUMNS('Section 2'!$C$13:G$13),0)),"",VLOOKUP($B91,'Section 2'!$C$16:$N$514,COLUMNS('Section 2'!$C$13:G$13),0)))</f>
        <v/>
      </c>
      <c r="I91" s="107" t="str">
        <f>IF($D91="","",IF(ISBLANK(VLOOKUP($B91,'Section 2'!$C$16:$N$514,COLUMNS('Section 2'!$C$13:H$13),0)),"",IF(VLOOKUP($B91,'Section 2'!$C$16:$N$514,COLUMNS('Section 2'!$C$13:H$13),0)="Other EU","Other EU",PROPER(VLOOKUP($B91,'Section 2'!$C$16:$N$514,COLUMNS('Section 2'!$C$13:H$13),0)))))</f>
        <v/>
      </c>
      <c r="J91" s="107" t="str">
        <f>IF($D91="","",IF(ISBLANK(VLOOKUP($B91,'Section 2'!$C$16:$N$514,COLUMNS('Section 2'!$C$13:I$13),0)),"",IF(VLOOKUP($B91,'Section 2'!$C$16:$N$514,COLUMNS('Section 2'!$C$13:I$13),0)="Other EU","Other EU",VLOOKUP($B91,'Section 2'!$C$16:$N$514,COLUMNS('Section 2'!$C$13:I$13),0))))</f>
        <v/>
      </c>
      <c r="K91" s="107" t="str">
        <f>IF($D91="","",IF(ISBLANK(VLOOKUP($B91,'Section 2'!$C$16:$N$514,COLUMNS('Section 2'!$C$13:J$13),0)),"",IF(VLOOKUP($B91,'Section 2'!$C$16:$N$514,COLUMNS('Section 2'!$C$13:J$13),0)="Pther EU","Other EU",PROPER(VLOOKUP($B91,'Section 2'!$C$16:$N$514,COLUMNS('Section 2'!$C$13:J$13),0)))))</f>
        <v/>
      </c>
      <c r="L91" s="107" t="str">
        <f>IF($D91="","",IF(ISBLANK(VLOOKUP($B91,'Section 2'!$C$16:$N$514,COLUMNS('Section 2'!$C$13:K$13),0)),"",VLOOKUP($B91,'Section 2'!$C$16:$N$514,COLUMNS('Section 2'!$C$13:K$13),0)))</f>
        <v/>
      </c>
      <c r="M91" s="107" t="str">
        <f>IF($D91="","",IF(ISBLANK(VLOOKUP($B91,'Section 2'!$C$16:$N$514,COLUMNS('Section 2'!$C$13:L$13),0)),"",PROPER(VLOOKUP($B91,'Section 2'!$C$16:$N$514,COLUMNS('Section 2'!$C$13:L$13),0))))</f>
        <v/>
      </c>
      <c r="N91" s="107" t="str">
        <f>IF($D91="","",IF(ISBLANK(VLOOKUP($B91,'Section 2'!$C$16:$N$514,COLUMNS('Section 2'!$C$13:M$13),0)),"",IF(VLOOKUP($B91,'Section 2'!$C$16:$N$514,COLUMNS('Section 2'!$C$13:M$13),0)="Other EU","Other EU",IF(VLOOKUP($B91,'Section 2'!$C$16:$N$514,COLUMNS('Section 2'!$C$13:M$13),0)="2nd Party Trans","2nd Party Trans",IF(VLOOKUP($B91,'Section 2'!$C$16:$N$514,COLUMNS('Section 2'!$C$13:M$13),0)="2nd Party Dest","2nd Party Dest",PROPER(VLOOKUP($B91,'Section 2'!$C$16:$N$514,COLUMNS('Section 2'!$C$13:M$13),0)))))))</f>
        <v/>
      </c>
      <c r="O91" s="108" t="str">
        <f>IF($D91="","",IF(ISBLANK(VLOOKUP($B91,'Section 2'!$C$16:$N$514,COLUMNS('Section 2'!$C$13:N$13),0)),"",VLOOKUP($B91,'Section 2'!$C$16:$N$514,COLUMNS('Section 2'!$C$13:N$13),0)))</f>
        <v/>
      </c>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row>
    <row r="92" spans="1:78" s="36" customFormat="1" ht="12.75" customHeight="1" x14ac:dyDescent="0.35">
      <c r="A92" s="36" t="str">
        <f>IF(D92="","",ROWS($A$1:A92))</f>
        <v/>
      </c>
      <c r="B92" s="39">
        <v>91</v>
      </c>
      <c r="C92" s="107" t="str">
        <f t="shared" si="1"/>
        <v/>
      </c>
      <c r="D92" s="107" t="str">
        <f>IFERROR(VLOOKUP($B92,'Section 2'!$C$16:$N$514,COLUMNS('Section 2'!$C$13:C$13),0),"")</f>
        <v/>
      </c>
      <c r="E92" s="108" t="str">
        <f>IF($D92="","",IF(ISBLANK(VLOOKUP($B92,'Section 2'!$C$16:$N$514,COLUMNS('Section 2'!$C$13:D$13),0)),"",VLOOKUP($B92,'Section 2'!$C$16:$N$514,COLUMNS('Section 2'!$C$13:D$13),0)))</f>
        <v/>
      </c>
      <c r="F92" s="107" t="str">
        <f>IF($D92="","",IF(ISBLANK(VLOOKUP($B92,'Section 2'!$C$16:$N$514,COLUMNS('Section 2'!$C$13:E$13),0)),"",VLOOKUP($B92,'Section 2'!$C$16:$N$514,COLUMNS('Section 2'!$C$13:E$13),0)))</f>
        <v/>
      </c>
      <c r="G92" s="107" t="str">
        <f>IF($D92="","",IF(ISBLANK(VLOOKUP($B92,'Section 2'!$C$16:$N$514,COLUMNS('Section 2'!$C$13:F$13),0)),"",VLOOKUP($B92,'Section 2'!$C$16:$N$514,COLUMNS('Section 2'!$C$13:F$13),0)))</f>
        <v/>
      </c>
      <c r="H92" s="107" t="str">
        <f>IF($D92="","",IF(ISBLANK(VLOOKUP($B92,'Section 2'!$C$16:$N$514,COLUMNS('Section 2'!$C$13:G$13),0)),"",VLOOKUP($B92,'Section 2'!$C$16:$N$514,COLUMNS('Section 2'!$C$13:G$13),0)))</f>
        <v/>
      </c>
      <c r="I92" s="107" t="str">
        <f>IF($D92="","",IF(ISBLANK(VLOOKUP($B92,'Section 2'!$C$16:$N$514,COLUMNS('Section 2'!$C$13:H$13),0)),"",IF(VLOOKUP($B92,'Section 2'!$C$16:$N$514,COLUMNS('Section 2'!$C$13:H$13),0)="Other EU","Other EU",PROPER(VLOOKUP($B92,'Section 2'!$C$16:$N$514,COLUMNS('Section 2'!$C$13:H$13),0)))))</f>
        <v/>
      </c>
      <c r="J92" s="107" t="str">
        <f>IF($D92="","",IF(ISBLANK(VLOOKUP($B92,'Section 2'!$C$16:$N$514,COLUMNS('Section 2'!$C$13:I$13),0)),"",IF(VLOOKUP($B92,'Section 2'!$C$16:$N$514,COLUMNS('Section 2'!$C$13:I$13),0)="Other EU","Other EU",VLOOKUP($B92,'Section 2'!$C$16:$N$514,COLUMNS('Section 2'!$C$13:I$13),0))))</f>
        <v/>
      </c>
      <c r="K92" s="107" t="str">
        <f>IF($D92="","",IF(ISBLANK(VLOOKUP($B92,'Section 2'!$C$16:$N$514,COLUMNS('Section 2'!$C$13:J$13),0)),"",IF(VLOOKUP($B92,'Section 2'!$C$16:$N$514,COLUMNS('Section 2'!$C$13:J$13),0)="Pther EU","Other EU",PROPER(VLOOKUP($B92,'Section 2'!$C$16:$N$514,COLUMNS('Section 2'!$C$13:J$13),0)))))</f>
        <v/>
      </c>
      <c r="L92" s="107" t="str">
        <f>IF($D92="","",IF(ISBLANK(VLOOKUP($B92,'Section 2'!$C$16:$N$514,COLUMNS('Section 2'!$C$13:K$13),0)),"",VLOOKUP($B92,'Section 2'!$C$16:$N$514,COLUMNS('Section 2'!$C$13:K$13),0)))</f>
        <v/>
      </c>
      <c r="M92" s="107" t="str">
        <f>IF($D92="","",IF(ISBLANK(VLOOKUP($B92,'Section 2'!$C$16:$N$514,COLUMNS('Section 2'!$C$13:L$13),0)),"",PROPER(VLOOKUP($B92,'Section 2'!$C$16:$N$514,COLUMNS('Section 2'!$C$13:L$13),0))))</f>
        <v/>
      </c>
      <c r="N92" s="107" t="str">
        <f>IF($D92="","",IF(ISBLANK(VLOOKUP($B92,'Section 2'!$C$16:$N$514,COLUMNS('Section 2'!$C$13:M$13),0)),"",IF(VLOOKUP($B92,'Section 2'!$C$16:$N$514,COLUMNS('Section 2'!$C$13:M$13),0)="Other EU","Other EU",IF(VLOOKUP($B92,'Section 2'!$C$16:$N$514,COLUMNS('Section 2'!$C$13:M$13),0)="2nd Party Trans","2nd Party Trans",IF(VLOOKUP($B92,'Section 2'!$C$16:$N$514,COLUMNS('Section 2'!$C$13:M$13),0)="2nd Party Dest","2nd Party Dest",PROPER(VLOOKUP($B92,'Section 2'!$C$16:$N$514,COLUMNS('Section 2'!$C$13:M$13),0)))))))</f>
        <v/>
      </c>
      <c r="O92" s="108" t="str">
        <f>IF($D92="","",IF(ISBLANK(VLOOKUP($B92,'Section 2'!$C$16:$N$514,COLUMNS('Section 2'!$C$13:N$13),0)),"",VLOOKUP($B92,'Section 2'!$C$16:$N$514,COLUMNS('Section 2'!$C$13:N$13),0)))</f>
        <v/>
      </c>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row>
    <row r="93" spans="1:78" s="36" customFormat="1" ht="12.75" customHeight="1" x14ac:dyDescent="0.35">
      <c r="A93" s="36" t="str">
        <f>IF(D93="","",ROWS($A$1:A93))</f>
        <v/>
      </c>
      <c r="B93" s="39">
        <v>92</v>
      </c>
      <c r="C93" s="107" t="str">
        <f t="shared" si="1"/>
        <v/>
      </c>
      <c r="D93" s="107" t="str">
        <f>IFERROR(VLOOKUP($B93,'Section 2'!$C$16:$N$514,COLUMNS('Section 2'!$C$13:C$13),0),"")</f>
        <v/>
      </c>
      <c r="E93" s="108" t="str">
        <f>IF($D93="","",IF(ISBLANK(VLOOKUP($B93,'Section 2'!$C$16:$N$514,COLUMNS('Section 2'!$C$13:D$13),0)),"",VLOOKUP($B93,'Section 2'!$C$16:$N$514,COLUMNS('Section 2'!$C$13:D$13),0)))</f>
        <v/>
      </c>
      <c r="F93" s="107" t="str">
        <f>IF($D93="","",IF(ISBLANK(VLOOKUP($B93,'Section 2'!$C$16:$N$514,COLUMNS('Section 2'!$C$13:E$13),0)),"",VLOOKUP($B93,'Section 2'!$C$16:$N$514,COLUMNS('Section 2'!$C$13:E$13),0)))</f>
        <v/>
      </c>
      <c r="G93" s="107" t="str">
        <f>IF($D93="","",IF(ISBLANK(VLOOKUP($B93,'Section 2'!$C$16:$N$514,COLUMNS('Section 2'!$C$13:F$13),0)),"",VLOOKUP($B93,'Section 2'!$C$16:$N$514,COLUMNS('Section 2'!$C$13:F$13),0)))</f>
        <v/>
      </c>
      <c r="H93" s="107" t="str">
        <f>IF($D93="","",IF(ISBLANK(VLOOKUP($B93,'Section 2'!$C$16:$N$514,COLUMNS('Section 2'!$C$13:G$13),0)),"",VLOOKUP($B93,'Section 2'!$C$16:$N$514,COLUMNS('Section 2'!$C$13:G$13),0)))</f>
        <v/>
      </c>
      <c r="I93" s="107" t="str">
        <f>IF($D93="","",IF(ISBLANK(VLOOKUP($B93,'Section 2'!$C$16:$N$514,COLUMNS('Section 2'!$C$13:H$13),0)),"",IF(VLOOKUP($B93,'Section 2'!$C$16:$N$514,COLUMNS('Section 2'!$C$13:H$13),0)="Other EU","Other EU",PROPER(VLOOKUP($B93,'Section 2'!$C$16:$N$514,COLUMNS('Section 2'!$C$13:H$13),0)))))</f>
        <v/>
      </c>
      <c r="J93" s="107" t="str">
        <f>IF($D93="","",IF(ISBLANK(VLOOKUP($B93,'Section 2'!$C$16:$N$514,COLUMNS('Section 2'!$C$13:I$13),0)),"",IF(VLOOKUP($B93,'Section 2'!$C$16:$N$514,COLUMNS('Section 2'!$C$13:I$13),0)="Other EU","Other EU",VLOOKUP($B93,'Section 2'!$C$16:$N$514,COLUMNS('Section 2'!$C$13:I$13),0))))</f>
        <v/>
      </c>
      <c r="K93" s="107" t="str">
        <f>IF($D93="","",IF(ISBLANK(VLOOKUP($B93,'Section 2'!$C$16:$N$514,COLUMNS('Section 2'!$C$13:J$13),0)),"",IF(VLOOKUP($B93,'Section 2'!$C$16:$N$514,COLUMNS('Section 2'!$C$13:J$13),0)="Pther EU","Other EU",PROPER(VLOOKUP($B93,'Section 2'!$C$16:$N$514,COLUMNS('Section 2'!$C$13:J$13),0)))))</f>
        <v/>
      </c>
      <c r="L93" s="107" t="str">
        <f>IF($D93="","",IF(ISBLANK(VLOOKUP($B93,'Section 2'!$C$16:$N$514,COLUMNS('Section 2'!$C$13:K$13),0)),"",VLOOKUP($B93,'Section 2'!$C$16:$N$514,COLUMNS('Section 2'!$C$13:K$13),0)))</f>
        <v/>
      </c>
      <c r="M93" s="107" t="str">
        <f>IF($D93="","",IF(ISBLANK(VLOOKUP($B93,'Section 2'!$C$16:$N$514,COLUMNS('Section 2'!$C$13:L$13),0)),"",PROPER(VLOOKUP($B93,'Section 2'!$C$16:$N$514,COLUMNS('Section 2'!$C$13:L$13),0))))</f>
        <v/>
      </c>
      <c r="N93" s="107" t="str">
        <f>IF($D93="","",IF(ISBLANK(VLOOKUP($B93,'Section 2'!$C$16:$N$514,COLUMNS('Section 2'!$C$13:M$13),0)),"",IF(VLOOKUP($B93,'Section 2'!$C$16:$N$514,COLUMNS('Section 2'!$C$13:M$13),0)="Other EU","Other EU",IF(VLOOKUP($B93,'Section 2'!$C$16:$N$514,COLUMNS('Section 2'!$C$13:M$13),0)="2nd Party Trans","2nd Party Trans",IF(VLOOKUP($B93,'Section 2'!$C$16:$N$514,COLUMNS('Section 2'!$C$13:M$13),0)="2nd Party Dest","2nd Party Dest",PROPER(VLOOKUP($B93,'Section 2'!$C$16:$N$514,COLUMNS('Section 2'!$C$13:M$13),0)))))))</f>
        <v/>
      </c>
      <c r="O93" s="108" t="str">
        <f>IF($D93="","",IF(ISBLANK(VLOOKUP($B93,'Section 2'!$C$16:$N$514,COLUMNS('Section 2'!$C$13:N$13),0)),"",VLOOKUP($B93,'Section 2'!$C$16:$N$514,COLUMNS('Section 2'!$C$13:N$13),0)))</f>
        <v/>
      </c>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row>
    <row r="94" spans="1:78" s="36" customFormat="1" ht="12.75" customHeight="1" x14ac:dyDescent="0.35">
      <c r="A94" s="36" t="str">
        <f>IF(D94="","",ROWS($A$1:A94))</f>
        <v/>
      </c>
      <c r="B94" s="39">
        <v>93</v>
      </c>
      <c r="C94" s="107" t="str">
        <f t="shared" si="1"/>
        <v/>
      </c>
      <c r="D94" s="107" t="str">
        <f>IFERROR(VLOOKUP($B94,'Section 2'!$C$16:$N$514,COLUMNS('Section 2'!$C$13:C$13),0),"")</f>
        <v/>
      </c>
      <c r="E94" s="108" t="str">
        <f>IF($D94="","",IF(ISBLANK(VLOOKUP($B94,'Section 2'!$C$16:$N$514,COLUMNS('Section 2'!$C$13:D$13),0)),"",VLOOKUP($B94,'Section 2'!$C$16:$N$514,COLUMNS('Section 2'!$C$13:D$13),0)))</f>
        <v/>
      </c>
      <c r="F94" s="107" t="str">
        <f>IF($D94="","",IF(ISBLANK(VLOOKUP($B94,'Section 2'!$C$16:$N$514,COLUMNS('Section 2'!$C$13:E$13),0)),"",VLOOKUP($B94,'Section 2'!$C$16:$N$514,COLUMNS('Section 2'!$C$13:E$13),0)))</f>
        <v/>
      </c>
      <c r="G94" s="107" t="str">
        <f>IF($D94="","",IF(ISBLANK(VLOOKUP($B94,'Section 2'!$C$16:$N$514,COLUMNS('Section 2'!$C$13:F$13),0)),"",VLOOKUP($B94,'Section 2'!$C$16:$N$514,COLUMNS('Section 2'!$C$13:F$13),0)))</f>
        <v/>
      </c>
      <c r="H94" s="107" t="str">
        <f>IF($D94="","",IF(ISBLANK(VLOOKUP($B94,'Section 2'!$C$16:$N$514,COLUMNS('Section 2'!$C$13:G$13),0)),"",VLOOKUP($B94,'Section 2'!$C$16:$N$514,COLUMNS('Section 2'!$C$13:G$13),0)))</f>
        <v/>
      </c>
      <c r="I94" s="107" t="str">
        <f>IF($D94="","",IF(ISBLANK(VLOOKUP($B94,'Section 2'!$C$16:$N$514,COLUMNS('Section 2'!$C$13:H$13),0)),"",IF(VLOOKUP($B94,'Section 2'!$C$16:$N$514,COLUMNS('Section 2'!$C$13:H$13),0)="Other EU","Other EU",PROPER(VLOOKUP($B94,'Section 2'!$C$16:$N$514,COLUMNS('Section 2'!$C$13:H$13),0)))))</f>
        <v/>
      </c>
      <c r="J94" s="107" t="str">
        <f>IF($D94="","",IF(ISBLANK(VLOOKUP($B94,'Section 2'!$C$16:$N$514,COLUMNS('Section 2'!$C$13:I$13),0)),"",IF(VLOOKUP($B94,'Section 2'!$C$16:$N$514,COLUMNS('Section 2'!$C$13:I$13),0)="Other EU","Other EU",VLOOKUP($B94,'Section 2'!$C$16:$N$514,COLUMNS('Section 2'!$C$13:I$13),0))))</f>
        <v/>
      </c>
      <c r="K94" s="107" t="str">
        <f>IF($D94="","",IF(ISBLANK(VLOOKUP($B94,'Section 2'!$C$16:$N$514,COLUMNS('Section 2'!$C$13:J$13),0)),"",IF(VLOOKUP($B94,'Section 2'!$C$16:$N$514,COLUMNS('Section 2'!$C$13:J$13),0)="Pther EU","Other EU",PROPER(VLOOKUP($B94,'Section 2'!$C$16:$N$514,COLUMNS('Section 2'!$C$13:J$13),0)))))</f>
        <v/>
      </c>
      <c r="L94" s="107" t="str">
        <f>IF($D94="","",IF(ISBLANK(VLOOKUP($B94,'Section 2'!$C$16:$N$514,COLUMNS('Section 2'!$C$13:K$13),0)),"",VLOOKUP($B94,'Section 2'!$C$16:$N$514,COLUMNS('Section 2'!$C$13:K$13),0)))</f>
        <v/>
      </c>
      <c r="M94" s="107" t="str">
        <f>IF($D94="","",IF(ISBLANK(VLOOKUP($B94,'Section 2'!$C$16:$N$514,COLUMNS('Section 2'!$C$13:L$13),0)),"",PROPER(VLOOKUP($B94,'Section 2'!$C$16:$N$514,COLUMNS('Section 2'!$C$13:L$13),0))))</f>
        <v/>
      </c>
      <c r="N94" s="107" t="str">
        <f>IF($D94="","",IF(ISBLANK(VLOOKUP($B94,'Section 2'!$C$16:$N$514,COLUMNS('Section 2'!$C$13:M$13),0)),"",IF(VLOOKUP($B94,'Section 2'!$C$16:$N$514,COLUMNS('Section 2'!$C$13:M$13),0)="Other EU","Other EU",IF(VLOOKUP($B94,'Section 2'!$C$16:$N$514,COLUMNS('Section 2'!$C$13:M$13),0)="2nd Party Trans","2nd Party Trans",IF(VLOOKUP($B94,'Section 2'!$C$16:$N$514,COLUMNS('Section 2'!$C$13:M$13),0)="2nd Party Dest","2nd Party Dest",PROPER(VLOOKUP($B94,'Section 2'!$C$16:$N$514,COLUMNS('Section 2'!$C$13:M$13),0)))))))</f>
        <v/>
      </c>
      <c r="O94" s="108" t="str">
        <f>IF($D94="","",IF(ISBLANK(VLOOKUP($B94,'Section 2'!$C$16:$N$514,COLUMNS('Section 2'!$C$13:N$13),0)),"",VLOOKUP($B94,'Section 2'!$C$16:$N$514,COLUMNS('Section 2'!$C$13:N$13),0)))</f>
        <v/>
      </c>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row>
    <row r="95" spans="1:78" s="36" customFormat="1" ht="12.75" customHeight="1" x14ac:dyDescent="0.35">
      <c r="A95" s="36" t="str">
        <f>IF(D95="","",ROWS($A$1:A95))</f>
        <v/>
      </c>
      <c r="B95" s="39">
        <v>94</v>
      </c>
      <c r="C95" s="107" t="str">
        <f t="shared" si="1"/>
        <v/>
      </c>
      <c r="D95" s="107" t="str">
        <f>IFERROR(VLOOKUP($B95,'Section 2'!$C$16:$N$514,COLUMNS('Section 2'!$C$13:C$13),0),"")</f>
        <v/>
      </c>
      <c r="E95" s="108" t="str">
        <f>IF($D95="","",IF(ISBLANK(VLOOKUP($B95,'Section 2'!$C$16:$N$514,COLUMNS('Section 2'!$C$13:D$13),0)),"",VLOOKUP($B95,'Section 2'!$C$16:$N$514,COLUMNS('Section 2'!$C$13:D$13),0)))</f>
        <v/>
      </c>
      <c r="F95" s="107" t="str">
        <f>IF($D95="","",IF(ISBLANK(VLOOKUP($B95,'Section 2'!$C$16:$N$514,COLUMNS('Section 2'!$C$13:E$13),0)),"",VLOOKUP($B95,'Section 2'!$C$16:$N$514,COLUMNS('Section 2'!$C$13:E$13),0)))</f>
        <v/>
      </c>
      <c r="G95" s="107" t="str">
        <f>IF($D95="","",IF(ISBLANK(VLOOKUP($B95,'Section 2'!$C$16:$N$514,COLUMNS('Section 2'!$C$13:F$13),0)),"",VLOOKUP($B95,'Section 2'!$C$16:$N$514,COLUMNS('Section 2'!$C$13:F$13),0)))</f>
        <v/>
      </c>
      <c r="H95" s="107" t="str">
        <f>IF($D95="","",IF(ISBLANK(VLOOKUP($B95,'Section 2'!$C$16:$N$514,COLUMNS('Section 2'!$C$13:G$13),0)),"",VLOOKUP($B95,'Section 2'!$C$16:$N$514,COLUMNS('Section 2'!$C$13:G$13),0)))</f>
        <v/>
      </c>
      <c r="I95" s="107" t="str">
        <f>IF($D95="","",IF(ISBLANK(VLOOKUP($B95,'Section 2'!$C$16:$N$514,COLUMNS('Section 2'!$C$13:H$13),0)),"",IF(VLOOKUP($B95,'Section 2'!$C$16:$N$514,COLUMNS('Section 2'!$C$13:H$13),0)="Other EU","Other EU",PROPER(VLOOKUP($B95,'Section 2'!$C$16:$N$514,COLUMNS('Section 2'!$C$13:H$13),0)))))</f>
        <v/>
      </c>
      <c r="J95" s="107" t="str">
        <f>IF($D95="","",IF(ISBLANK(VLOOKUP($B95,'Section 2'!$C$16:$N$514,COLUMNS('Section 2'!$C$13:I$13),0)),"",IF(VLOOKUP($B95,'Section 2'!$C$16:$N$514,COLUMNS('Section 2'!$C$13:I$13),0)="Other EU","Other EU",VLOOKUP($B95,'Section 2'!$C$16:$N$514,COLUMNS('Section 2'!$C$13:I$13),0))))</f>
        <v/>
      </c>
      <c r="K95" s="107" t="str">
        <f>IF($D95="","",IF(ISBLANK(VLOOKUP($B95,'Section 2'!$C$16:$N$514,COLUMNS('Section 2'!$C$13:J$13),0)),"",IF(VLOOKUP($B95,'Section 2'!$C$16:$N$514,COLUMNS('Section 2'!$C$13:J$13),0)="Pther EU","Other EU",PROPER(VLOOKUP($B95,'Section 2'!$C$16:$N$514,COLUMNS('Section 2'!$C$13:J$13),0)))))</f>
        <v/>
      </c>
      <c r="L95" s="107" t="str">
        <f>IF($D95="","",IF(ISBLANK(VLOOKUP($B95,'Section 2'!$C$16:$N$514,COLUMNS('Section 2'!$C$13:K$13),0)),"",VLOOKUP($B95,'Section 2'!$C$16:$N$514,COLUMNS('Section 2'!$C$13:K$13),0)))</f>
        <v/>
      </c>
      <c r="M95" s="107" t="str">
        <f>IF($D95="","",IF(ISBLANK(VLOOKUP($B95,'Section 2'!$C$16:$N$514,COLUMNS('Section 2'!$C$13:L$13),0)),"",PROPER(VLOOKUP($B95,'Section 2'!$C$16:$N$514,COLUMNS('Section 2'!$C$13:L$13),0))))</f>
        <v/>
      </c>
      <c r="N95" s="107" t="str">
        <f>IF($D95="","",IF(ISBLANK(VLOOKUP($B95,'Section 2'!$C$16:$N$514,COLUMNS('Section 2'!$C$13:M$13),0)),"",IF(VLOOKUP($B95,'Section 2'!$C$16:$N$514,COLUMNS('Section 2'!$C$13:M$13),0)="Other EU","Other EU",IF(VLOOKUP($B95,'Section 2'!$C$16:$N$514,COLUMNS('Section 2'!$C$13:M$13),0)="2nd Party Trans","2nd Party Trans",IF(VLOOKUP($B95,'Section 2'!$C$16:$N$514,COLUMNS('Section 2'!$C$13:M$13),0)="2nd Party Dest","2nd Party Dest",PROPER(VLOOKUP($B95,'Section 2'!$C$16:$N$514,COLUMNS('Section 2'!$C$13:M$13),0)))))))</f>
        <v/>
      </c>
      <c r="O95" s="108" t="str">
        <f>IF($D95="","",IF(ISBLANK(VLOOKUP($B95,'Section 2'!$C$16:$N$514,COLUMNS('Section 2'!$C$13:N$13),0)),"",VLOOKUP($B95,'Section 2'!$C$16:$N$514,COLUMNS('Section 2'!$C$13:N$13),0)))</f>
        <v/>
      </c>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row>
    <row r="96" spans="1:78" s="36" customFormat="1" ht="12.75" customHeight="1" x14ac:dyDescent="0.35">
      <c r="A96" s="36" t="str">
        <f>IF(D96="","",ROWS($A$1:A96))</f>
        <v/>
      </c>
      <c r="B96" s="39">
        <v>95</v>
      </c>
      <c r="C96" s="107" t="str">
        <f t="shared" si="1"/>
        <v/>
      </c>
      <c r="D96" s="107" t="str">
        <f>IFERROR(VLOOKUP($B96,'Section 2'!$C$16:$N$514,COLUMNS('Section 2'!$C$13:C$13),0),"")</f>
        <v/>
      </c>
      <c r="E96" s="108" t="str">
        <f>IF($D96="","",IF(ISBLANK(VLOOKUP($B96,'Section 2'!$C$16:$N$514,COLUMNS('Section 2'!$C$13:D$13),0)),"",VLOOKUP($B96,'Section 2'!$C$16:$N$514,COLUMNS('Section 2'!$C$13:D$13),0)))</f>
        <v/>
      </c>
      <c r="F96" s="107" t="str">
        <f>IF($D96="","",IF(ISBLANK(VLOOKUP($B96,'Section 2'!$C$16:$N$514,COLUMNS('Section 2'!$C$13:E$13),0)),"",VLOOKUP($B96,'Section 2'!$C$16:$N$514,COLUMNS('Section 2'!$C$13:E$13),0)))</f>
        <v/>
      </c>
      <c r="G96" s="107" t="str">
        <f>IF($D96="","",IF(ISBLANK(VLOOKUP($B96,'Section 2'!$C$16:$N$514,COLUMNS('Section 2'!$C$13:F$13),0)),"",VLOOKUP($B96,'Section 2'!$C$16:$N$514,COLUMNS('Section 2'!$C$13:F$13),0)))</f>
        <v/>
      </c>
      <c r="H96" s="107" t="str">
        <f>IF($D96="","",IF(ISBLANK(VLOOKUP($B96,'Section 2'!$C$16:$N$514,COLUMNS('Section 2'!$C$13:G$13),0)),"",VLOOKUP($B96,'Section 2'!$C$16:$N$514,COLUMNS('Section 2'!$C$13:G$13),0)))</f>
        <v/>
      </c>
      <c r="I96" s="107" t="str">
        <f>IF($D96="","",IF(ISBLANK(VLOOKUP($B96,'Section 2'!$C$16:$N$514,COLUMNS('Section 2'!$C$13:H$13),0)),"",IF(VLOOKUP($B96,'Section 2'!$C$16:$N$514,COLUMNS('Section 2'!$C$13:H$13),0)="Other EU","Other EU",PROPER(VLOOKUP($B96,'Section 2'!$C$16:$N$514,COLUMNS('Section 2'!$C$13:H$13),0)))))</f>
        <v/>
      </c>
      <c r="J96" s="107" t="str">
        <f>IF($D96="","",IF(ISBLANK(VLOOKUP($B96,'Section 2'!$C$16:$N$514,COLUMNS('Section 2'!$C$13:I$13),0)),"",IF(VLOOKUP($B96,'Section 2'!$C$16:$N$514,COLUMNS('Section 2'!$C$13:I$13),0)="Other EU","Other EU",VLOOKUP($B96,'Section 2'!$C$16:$N$514,COLUMNS('Section 2'!$C$13:I$13),0))))</f>
        <v/>
      </c>
      <c r="K96" s="107" t="str">
        <f>IF($D96="","",IF(ISBLANK(VLOOKUP($B96,'Section 2'!$C$16:$N$514,COLUMNS('Section 2'!$C$13:J$13),0)),"",IF(VLOOKUP($B96,'Section 2'!$C$16:$N$514,COLUMNS('Section 2'!$C$13:J$13),0)="Pther EU","Other EU",PROPER(VLOOKUP($B96,'Section 2'!$C$16:$N$514,COLUMNS('Section 2'!$C$13:J$13),0)))))</f>
        <v/>
      </c>
      <c r="L96" s="107" t="str">
        <f>IF($D96="","",IF(ISBLANK(VLOOKUP($B96,'Section 2'!$C$16:$N$514,COLUMNS('Section 2'!$C$13:K$13),0)),"",VLOOKUP($B96,'Section 2'!$C$16:$N$514,COLUMNS('Section 2'!$C$13:K$13),0)))</f>
        <v/>
      </c>
      <c r="M96" s="107" t="str">
        <f>IF($D96="","",IF(ISBLANK(VLOOKUP($B96,'Section 2'!$C$16:$N$514,COLUMNS('Section 2'!$C$13:L$13),0)),"",PROPER(VLOOKUP($B96,'Section 2'!$C$16:$N$514,COLUMNS('Section 2'!$C$13:L$13),0))))</f>
        <v/>
      </c>
      <c r="N96" s="107" t="str">
        <f>IF($D96="","",IF(ISBLANK(VLOOKUP($B96,'Section 2'!$C$16:$N$514,COLUMNS('Section 2'!$C$13:M$13),0)),"",IF(VLOOKUP($B96,'Section 2'!$C$16:$N$514,COLUMNS('Section 2'!$C$13:M$13),0)="Other EU","Other EU",IF(VLOOKUP($B96,'Section 2'!$C$16:$N$514,COLUMNS('Section 2'!$C$13:M$13),0)="2nd Party Trans","2nd Party Trans",IF(VLOOKUP($B96,'Section 2'!$C$16:$N$514,COLUMNS('Section 2'!$C$13:M$13),0)="2nd Party Dest","2nd Party Dest",PROPER(VLOOKUP($B96,'Section 2'!$C$16:$N$514,COLUMNS('Section 2'!$C$13:M$13),0)))))))</f>
        <v/>
      </c>
      <c r="O96" s="108" t="str">
        <f>IF($D96="","",IF(ISBLANK(VLOOKUP($B96,'Section 2'!$C$16:$N$514,COLUMNS('Section 2'!$C$13:N$13),0)),"",VLOOKUP($B96,'Section 2'!$C$16:$N$514,COLUMNS('Section 2'!$C$13:N$13),0)))</f>
        <v/>
      </c>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row>
    <row r="97" spans="1:78" s="36" customFormat="1" ht="12.75" customHeight="1" x14ac:dyDescent="0.35">
      <c r="A97" s="36" t="str">
        <f>IF(D97="","",ROWS($A$1:A97))</f>
        <v/>
      </c>
      <c r="B97" s="39">
        <v>96</v>
      </c>
      <c r="C97" s="107" t="str">
        <f t="shared" si="1"/>
        <v/>
      </c>
      <c r="D97" s="107" t="str">
        <f>IFERROR(VLOOKUP($B97,'Section 2'!$C$16:$N$514,COLUMNS('Section 2'!$C$13:C$13),0),"")</f>
        <v/>
      </c>
      <c r="E97" s="108" t="str">
        <f>IF($D97="","",IF(ISBLANK(VLOOKUP($B97,'Section 2'!$C$16:$N$514,COLUMNS('Section 2'!$C$13:D$13),0)),"",VLOOKUP($B97,'Section 2'!$C$16:$N$514,COLUMNS('Section 2'!$C$13:D$13),0)))</f>
        <v/>
      </c>
      <c r="F97" s="107" t="str">
        <f>IF($D97="","",IF(ISBLANK(VLOOKUP($B97,'Section 2'!$C$16:$N$514,COLUMNS('Section 2'!$C$13:E$13),0)),"",VLOOKUP($B97,'Section 2'!$C$16:$N$514,COLUMNS('Section 2'!$C$13:E$13),0)))</f>
        <v/>
      </c>
      <c r="G97" s="107" t="str">
        <f>IF($D97="","",IF(ISBLANK(VLOOKUP($B97,'Section 2'!$C$16:$N$514,COLUMNS('Section 2'!$C$13:F$13),0)),"",VLOOKUP($B97,'Section 2'!$C$16:$N$514,COLUMNS('Section 2'!$C$13:F$13),0)))</f>
        <v/>
      </c>
      <c r="H97" s="107" t="str">
        <f>IF($D97="","",IF(ISBLANK(VLOOKUP($B97,'Section 2'!$C$16:$N$514,COLUMNS('Section 2'!$C$13:G$13),0)),"",VLOOKUP($B97,'Section 2'!$C$16:$N$514,COLUMNS('Section 2'!$C$13:G$13),0)))</f>
        <v/>
      </c>
      <c r="I97" s="107" t="str">
        <f>IF($D97="","",IF(ISBLANK(VLOOKUP($B97,'Section 2'!$C$16:$N$514,COLUMNS('Section 2'!$C$13:H$13),0)),"",IF(VLOOKUP($B97,'Section 2'!$C$16:$N$514,COLUMNS('Section 2'!$C$13:H$13),0)="Other EU","Other EU",PROPER(VLOOKUP($B97,'Section 2'!$C$16:$N$514,COLUMNS('Section 2'!$C$13:H$13),0)))))</f>
        <v/>
      </c>
      <c r="J97" s="107" t="str">
        <f>IF($D97="","",IF(ISBLANK(VLOOKUP($B97,'Section 2'!$C$16:$N$514,COLUMNS('Section 2'!$C$13:I$13),0)),"",IF(VLOOKUP($B97,'Section 2'!$C$16:$N$514,COLUMNS('Section 2'!$C$13:I$13),0)="Other EU","Other EU",VLOOKUP($B97,'Section 2'!$C$16:$N$514,COLUMNS('Section 2'!$C$13:I$13),0))))</f>
        <v/>
      </c>
      <c r="K97" s="107" t="str">
        <f>IF($D97="","",IF(ISBLANK(VLOOKUP($B97,'Section 2'!$C$16:$N$514,COLUMNS('Section 2'!$C$13:J$13),0)),"",IF(VLOOKUP($B97,'Section 2'!$C$16:$N$514,COLUMNS('Section 2'!$C$13:J$13),0)="Pther EU","Other EU",PROPER(VLOOKUP($B97,'Section 2'!$C$16:$N$514,COLUMNS('Section 2'!$C$13:J$13),0)))))</f>
        <v/>
      </c>
      <c r="L97" s="107" t="str">
        <f>IF($D97="","",IF(ISBLANK(VLOOKUP($B97,'Section 2'!$C$16:$N$514,COLUMNS('Section 2'!$C$13:K$13),0)),"",VLOOKUP($B97,'Section 2'!$C$16:$N$514,COLUMNS('Section 2'!$C$13:K$13),0)))</f>
        <v/>
      </c>
      <c r="M97" s="107" t="str">
        <f>IF($D97="","",IF(ISBLANK(VLOOKUP($B97,'Section 2'!$C$16:$N$514,COLUMNS('Section 2'!$C$13:L$13),0)),"",PROPER(VLOOKUP($B97,'Section 2'!$C$16:$N$514,COLUMNS('Section 2'!$C$13:L$13),0))))</f>
        <v/>
      </c>
      <c r="N97" s="107" t="str">
        <f>IF($D97="","",IF(ISBLANK(VLOOKUP($B97,'Section 2'!$C$16:$N$514,COLUMNS('Section 2'!$C$13:M$13),0)),"",IF(VLOOKUP($B97,'Section 2'!$C$16:$N$514,COLUMNS('Section 2'!$C$13:M$13),0)="Other EU","Other EU",IF(VLOOKUP($B97,'Section 2'!$C$16:$N$514,COLUMNS('Section 2'!$C$13:M$13),0)="2nd Party Trans","2nd Party Trans",IF(VLOOKUP($B97,'Section 2'!$C$16:$N$514,COLUMNS('Section 2'!$C$13:M$13),0)="2nd Party Dest","2nd Party Dest",PROPER(VLOOKUP($B97,'Section 2'!$C$16:$N$514,COLUMNS('Section 2'!$C$13:M$13),0)))))))</f>
        <v/>
      </c>
      <c r="O97" s="108" t="str">
        <f>IF($D97="","",IF(ISBLANK(VLOOKUP($B97,'Section 2'!$C$16:$N$514,COLUMNS('Section 2'!$C$13:N$13),0)),"",VLOOKUP($B97,'Section 2'!$C$16:$N$514,COLUMNS('Section 2'!$C$13:N$13),0)))</f>
        <v/>
      </c>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row>
    <row r="98" spans="1:78" s="36" customFormat="1" ht="12.75" customHeight="1" x14ac:dyDescent="0.35">
      <c r="A98" s="36" t="str">
        <f>IF(D98="","",ROWS($A$1:A98))</f>
        <v/>
      </c>
      <c r="B98" s="39">
        <v>97</v>
      </c>
      <c r="C98" s="107" t="str">
        <f t="shared" si="1"/>
        <v/>
      </c>
      <c r="D98" s="107" t="str">
        <f>IFERROR(VLOOKUP($B98,'Section 2'!$C$16:$N$514,COLUMNS('Section 2'!$C$13:C$13),0),"")</f>
        <v/>
      </c>
      <c r="E98" s="108" t="str">
        <f>IF($D98="","",IF(ISBLANK(VLOOKUP($B98,'Section 2'!$C$16:$N$514,COLUMNS('Section 2'!$C$13:D$13),0)),"",VLOOKUP($B98,'Section 2'!$C$16:$N$514,COLUMNS('Section 2'!$C$13:D$13),0)))</f>
        <v/>
      </c>
      <c r="F98" s="107" t="str">
        <f>IF($D98="","",IF(ISBLANK(VLOOKUP($B98,'Section 2'!$C$16:$N$514,COLUMNS('Section 2'!$C$13:E$13),0)),"",VLOOKUP($B98,'Section 2'!$C$16:$N$514,COLUMNS('Section 2'!$C$13:E$13),0)))</f>
        <v/>
      </c>
      <c r="G98" s="107" t="str">
        <f>IF($D98="","",IF(ISBLANK(VLOOKUP($B98,'Section 2'!$C$16:$N$514,COLUMNS('Section 2'!$C$13:F$13),0)),"",VLOOKUP($B98,'Section 2'!$C$16:$N$514,COLUMNS('Section 2'!$C$13:F$13),0)))</f>
        <v/>
      </c>
      <c r="H98" s="107" t="str">
        <f>IF($D98="","",IF(ISBLANK(VLOOKUP($B98,'Section 2'!$C$16:$N$514,COLUMNS('Section 2'!$C$13:G$13),0)),"",VLOOKUP($B98,'Section 2'!$C$16:$N$514,COLUMNS('Section 2'!$C$13:G$13),0)))</f>
        <v/>
      </c>
      <c r="I98" s="107" t="str">
        <f>IF($D98="","",IF(ISBLANK(VLOOKUP($B98,'Section 2'!$C$16:$N$514,COLUMNS('Section 2'!$C$13:H$13),0)),"",IF(VLOOKUP($B98,'Section 2'!$C$16:$N$514,COLUMNS('Section 2'!$C$13:H$13),0)="Other EU","Other EU",PROPER(VLOOKUP($B98,'Section 2'!$C$16:$N$514,COLUMNS('Section 2'!$C$13:H$13),0)))))</f>
        <v/>
      </c>
      <c r="J98" s="107" t="str">
        <f>IF($D98="","",IF(ISBLANK(VLOOKUP($B98,'Section 2'!$C$16:$N$514,COLUMNS('Section 2'!$C$13:I$13),0)),"",IF(VLOOKUP($B98,'Section 2'!$C$16:$N$514,COLUMNS('Section 2'!$C$13:I$13),0)="Other EU","Other EU",VLOOKUP($B98,'Section 2'!$C$16:$N$514,COLUMNS('Section 2'!$C$13:I$13),0))))</f>
        <v/>
      </c>
      <c r="K98" s="107" t="str">
        <f>IF($D98="","",IF(ISBLANK(VLOOKUP($B98,'Section 2'!$C$16:$N$514,COLUMNS('Section 2'!$C$13:J$13),0)),"",IF(VLOOKUP($B98,'Section 2'!$C$16:$N$514,COLUMNS('Section 2'!$C$13:J$13),0)="Pther EU","Other EU",PROPER(VLOOKUP($B98,'Section 2'!$C$16:$N$514,COLUMNS('Section 2'!$C$13:J$13),0)))))</f>
        <v/>
      </c>
      <c r="L98" s="107" t="str">
        <f>IF($D98="","",IF(ISBLANK(VLOOKUP($B98,'Section 2'!$C$16:$N$514,COLUMNS('Section 2'!$C$13:K$13),0)),"",VLOOKUP($B98,'Section 2'!$C$16:$N$514,COLUMNS('Section 2'!$C$13:K$13),0)))</f>
        <v/>
      </c>
      <c r="M98" s="107" t="str">
        <f>IF($D98="","",IF(ISBLANK(VLOOKUP($B98,'Section 2'!$C$16:$N$514,COLUMNS('Section 2'!$C$13:L$13),0)),"",PROPER(VLOOKUP($B98,'Section 2'!$C$16:$N$514,COLUMNS('Section 2'!$C$13:L$13),0))))</f>
        <v/>
      </c>
      <c r="N98" s="107" t="str">
        <f>IF($D98="","",IF(ISBLANK(VLOOKUP($B98,'Section 2'!$C$16:$N$514,COLUMNS('Section 2'!$C$13:M$13),0)),"",IF(VLOOKUP($B98,'Section 2'!$C$16:$N$514,COLUMNS('Section 2'!$C$13:M$13),0)="Other EU","Other EU",IF(VLOOKUP($B98,'Section 2'!$C$16:$N$514,COLUMNS('Section 2'!$C$13:M$13),0)="2nd Party Trans","2nd Party Trans",IF(VLOOKUP($B98,'Section 2'!$C$16:$N$514,COLUMNS('Section 2'!$C$13:M$13),0)="2nd Party Dest","2nd Party Dest",PROPER(VLOOKUP($B98,'Section 2'!$C$16:$N$514,COLUMNS('Section 2'!$C$13:M$13),0)))))))</f>
        <v/>
      </c>
      <c r="O98" s="108" t="str">
        <f>IF($D98="","",IF(ISBLANK(VLOOKUP($B98,'Section 2'!$C$16:$N$514,COLUMNS('Section 2'!$C$13:N$13),0)),"",VLOOKUP($B98,'Section 2'!$C$16:$N$514,COLUMNS('Section 2'!$C$13:N$13),0)))</f>
        <v/>
      </c>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row>
    <row r="99" spans="1:78" s="36" customFormat="1" ht="12.75" customHeight="1" x14ac:dyDescent="0.35">
      <c r="A99" s="36" t="str">
        <f>IF(D99="","",ROWS($A$1:A99))</f>
        <v/>
      </c>
      <c r="B99" s="39">
        <v>98</v>
      </c>
      <c r="C99" s="107" t="str">
        <f t="shared" si="1"/>
        <v/>
      </c>
      <c r="D99" s="107" t="str">
        <f>IFERROR(VLOOKUP($B99,'Section 2'!$C$16:$N$514,COLUMNS('Section 2'!$C$13:C$13),0),"")</f>
        <v/>
      </c>
      <c r="E99" s="108" t="str">
        <f>IF($D99="","",IF(ISBLANK(VLOOKUP($B99,'Section 2'!$C$16:$N$514,COLUMNS('Section 2'!$C$13:D$13),0)),"",VLOOKUP($B99,'Section 2'!$C$16:$N$514,COLUMNS('Section 2'!$C$13:D$13),0)))</f>
        <v/>
      </c>
      <c r="F99" s="107" t="str">
        <f>IF($D99="","",IF(ISBLANK(VLOOKUP($B99,'Section 2'!$C$16:$N$514,COLUMNS('Section 2'!$C$13:E$13),0)),"",VLOOKUP($B99,'Section 2'!$C$16:$N$514,COLUMNS('Section 2'!$C$13:E$13),0)))</f>
        <v/>
      </c>
      <c r="G99" s="107" t="str">
        <f>IF($D99="","",IF(ISBLANK(VLOOKUP($B99,'Section 2'!$C$16:$N$514,COLUMNS('Section 2'!$C$13:F$13),0)),"",VLOOKUP($B99,'Section 2'!$C$16:$N$514,COLUMNS('Section 2'!$C$13:F$13),0)))</f>
        <v/>
      </c>
      <c r="H99" s="107" t="str">
        <f>IF($D99="","",IF(ISBLANK(VLOOKUP($B99,'Section 2'!$C$16:$N$514,COLUMNS('Section 2'!$C$13:G$13),0)),"",VLOOKUP($B99,'Section 2'!$C$16:$N$514,COLUMNS('Section 2'!$C$13:G$13),0)))</f>
        <v/>
      </c>
      <c r="I99" s="107" t="str">
        <f>IF($D99="","",IF(ISBLANK(VLOOKUP($B99,'Section 2'!$C$16:$N$514,COLUMNS('Section 2'!$C$13:H$13),0)),"",IF(VLOOKUP($B99,'Section 2'!$C$16:$N$514,COLUMNS('Section 2'!$C$13:H$13),0)="Other EU","Other EU",PROPER(VLOOKUP($B99,'Section 2'!$C$16:$N$514,COLUMNS('Section 2'!$C$13:H$13),0)))))</f>
        <v/>
      </c>
      <c r="J99" s="107" t="str">
        <f>IF($D99="","",IF(ISBLANK(VLOOKUP($B99,'Section 2'!$C$16:$N$514,COLUMNS('Section 2'!$C$13:I$13),0)),"",IF(VLOOKUP($B99,'Section 2'!$C$16:$N$514,COLUMNS('Section 2'!$C$13:I$13),0)="Other EU","Other EU",VLOOKUP($B99,'Section 2'!$C$16:$N$514,COLUMNS('Section 2'!$C$13:I$13),0))))</f>
        <v/>
      </c>
      <c r="K99" s="107" t="str">
        <f>IF($D99="","",IF(ISBLANK(VLOOKUP($B99,'Section 2'!$C$16:$N$514,COLUMNS('Section 2'!$C$13:J$13),0)),"",IF(VLOOKUP($B99,'Section 2'!$C$16:$N$514,COLUMNS('Section 2'!$C$13:J$13),0)="Pther EU","Other EU",PROPER(VLOOKUP($B99,'Section 2'!$C$16:$N$514,COLUMNS('Section 2'!$C$13:J$13),0)))))</f>
        <v/>
      </c>
      <c r="L99" s="107" t="str">
        <f>IF($D99="","",IF(ISBLANK(VLOOKUP($B99,'Section 2'!$C$16:$N$514,COLUMNS('Section 2'!$C$13:K$13),0)),"",VLOOKUP($B99,'Section 2'!$C$16:$N$514,COLUMNS('Section 2'!$C$13:K$13),0)))</f>
        <v/>
      </c>
      <c r="M99" s="107" t="str">
        <f>IF($D99="","",IF(ISBLANK(VLOOKUP($B99,'Section 2'!$C$16:$N$514,COLUMNS('Section 2'!$C$13:L$13),0)),"",PROPER(VLOOKUP($B99,'Section 2'!$C$16:$N$514,COLUMNS('Section 2'!$C$13:L$13),0))))</f>
        <v/>
      </c>
      <c r="N99" s="107" t="str">
        <f>IF($D99="","",IF(ISBLANK(VLOOKUP($B99,'Section 2'!$C$16:$N$514,COLUMNS('Section 2'!$C$13:M$13),0)),"",IF(VLOOKUP($B99,'Section 2'!$C$16:$N$514,COLUMNS('Section 2'!$C$13:M$13),0)="Other EU","Other EU",IF(VLOOKUP($B99,'Section 2'!$C$16:$N$514,COLUMNS('Section 2'!$C$13:M$13),0)="2nd Party Trans","2nd Party Trans",IF(VLOOKUP($B99,'Section 2'!$C$16:$N$514,COLUMNS('Section 2'!$C$13:M$13),0)="2nd Party Dest","2nd Party Dest",PROPER(VLOOKUP($B99,'Section 2'!$C$16:$N$514,COLUMNS('Section 2'!$C$13:M$13),0)))))))</f>
        <v/>
      </c>
      <c r="O99" s="108" t="str">
        <f>IF($D99="","",IF(ISBLANK(VLOOKUP($B99,'Section 2'!$C$16:$N$514,COLUMNS('Section 2'!$C$13:N$13),0)),"",VLOOKUP($B99,'Section 2'!$C$16:$N$514,COLUMNS('Section 2'!$C$13:N$13),0)))</f>
        <v/>
      </c>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row>
    <row r="100" spans="1:78" s="36" customFormat="1" ht="12.75" customHeight="1" x14ac:dyDescent="0.35">
      <c r="A100" s="36" t="str">
        <f>IF(D100="","",ROWS($A$1:A100))</f>
        <v/>
      </c>
      <c r="B100" s="39">
        <v>99</v>
      </c>
      <c r="C100" s="107" t="str">
        <f t="shared" si="1"/>
        <v/>
      </c>
      <c r="D100" s="107" t="str">
        <f>IFERROR(VLOOKUP($B100,'Section 2'!$C$16:$N$514,COLUMNS('Section 2'!$C$13:C$13),0),"")</f>
        <v/>
      </c>
      <c r="E100" s="108" t="str">
        <f>IF($D100="","",IF(ISBLANK(VLOOKUP($B100,'Section 2'!$C$16:$N$514,COLUMNS('Section 2'!$C$13:D$13),0)),"",VLOOKUP($B100,'Section 2'!$C$16:$N$514,COLUMNS('Section 2'!$C$13:D$13),0)))</f>
        <v/>
      </c>
      <c r="F100" s="107" t="str">
        <f>IF($D100="","",IF(ISBLANK(VLOOKUP($B100,'Section 2'!$C$16:$N$514,COLUMNS('Section 2'!$C$13:E$13),0)),"",VLOOKUP($B100,'Section 2'!$C$16:$N$514,COLUMNS('Section 2'!$C$13:E$13),0)))</f>
        <v/>
      </c>
      <c r="G100" s="107" t="str">
        <f>IF($D100="","",IF(ISBLANK(VLOOKUP($B100,'Section 2'!$C$16:$N$514,COLUMNS('Section 2'!$C$13:F$13),0)),"",VLOOKUP($B100,'Section 2'!$C$16:$N$514,COLUMNS('Section 2'!$C$13:F$13),0)))</f>
        <v/>
      </c>
      <c r="H100" s="107" t="str">
        <f>IF($D100="","",IF(ISBLANK(VLOOKUP($B100,'Section 2'!$C$16:$N$514,COLUMNS('Section 2'!$C$13:G$13),0)),"",VLOOKUP($B100,'Section 2'!$C$16:$N$514,COLUMNS('Section 2'!$C$13:G$13),0)))</f>
        <v/>
      </c>
      <c r="I100" s="107" t="str">
        <f>IF($D100="","",IF(ISBLANK(VLOOKUP($B100,'Section 2'!$C$16:$N$514,COLUMNS('Section 2'!$C$13:H$13),0)),"",IF(VLOOKUP($B100,'Section 2'!$C$16:$N$514,COLUMNS('Section 2'!$C$13:H$13),0)="Other EU","Other EU",PROPER(VLOOKUP($B100,'Section 2'!$C$16:$N$514,COLUMNS('Section 2'!$C$13:H$13),0)))))</f>
        <v/>
      </c>
      <c r="J100" s="107" t="str">
        <f>IF($D100="","",IF(ISBLANK(VLOOKUP($B100,'Section 2'!$C$16:$N$514,COLUMNS('Section 2'!$C$13:I$13),0)),"",IF(VLOOKUP($B100,'Section 2'!$C$16:$N$514,COLUMNS('Section 2'!$C$13:I$13),0)="Other EU","Other EU",VLOOKUP($B100,'Section 2'!$C$16:$N$514,COLUMNS('Section 2'!$C$13:I$13),0))))</f>
        <v/>
      </c>
      <c r="K100" s="107" t="str">
        <f>IF($D100="","",IF(ISBLANK(VLOOKUP($B100,'Section 2'!$C$16:$N$514,COLUMNS('Section 2'!$C$13:J$13),0)),"",IF(VLOOKUP($B100,'Section 2'!$C$16:$N$514,COLUMNS('Section 2'!$C$13:J$13),0)="Pther EU","Other EU",PROPER(VLOOKUP($B100,'Section 2'!$C$16:$N$514,COLUMNS('Section 2'!$C$13:J$13),0)))))</f>
        <v/>
      </c>
      <c r="L100" s="107" t="str">
        <f>IF($D100="","",IF(ISBLANK(VLOOKUP($B100,'Section 2'!$C$16:$N$514,COLUMNS('Section 2'!$C$13:K$13),0)),"",VLOOKUP($B100,'Section 2'!$C$16:$N$514,COLUMNS('Section 2'!$C$13:K$13),0)))</f>
        <v/>
      </c>
      <c r="M100" s="107" t="str">
        <f>IF($D100="","",IF(ISBLANK(VLOOKUP($B100,'Section 2'!$C$16:$N$514,COLUMNS('Section 2'!$C$13:L$13),0)),"",PROPER(VLOOKUP($B100,'Section 2'!$C$16:$N$514,COLUMNS('Section 2'!$C$13:L$13),0))))</f>
        <v/>
      </c>
      <c r="N100" s="107" t="str">
        <f>IF($D100="","",IF(ISBLANK(VLOOKUP($B100,'Section 2'!$C$16:$N$514,COLUMNS('Section 2'!$C$13:M$13),0)),"",IF(VLOOKUP($B100,'Section 2'!$C$16:$N$514,COLUMNS('Section 2'!$C$13:M$13),0)="Other EU","Other EU",IF(VLOOKUP($B100,'Section 2'!$C$16:$N$514,COLUMNS('Section 2'!$C$13:M$13),0)="2nd Party Trans","2nd Party Trans",IF(VLOOKUP($B100,'Section 2'!$C$16:$N$514,COLUMNS('Section 2'!$C$13:M$13),0)="2nd Party Dest","2nd Party Dest",PROPER(VLOOKUP($B100,'Section 2'!$C$16:$N$514,COLUMNS('Section 2'!$C$13:M$13),0)))))))</f>
        <v/>
      </c>
      <c r="O100" s="108" t="str">
        <f>IF($D100="","",IF(ISBLANK(VLOOKUP($B100,'Section 2'!$C$16:$N$514,COLUMNS('Section 2'!$C$13:N$13),0)),"",VLOOKUP($B100,'Section 2'!$C$16:$N$514,COLUMNS('Section 2'!$C$13:N$13),0)))</f>
        <v/>
      </c>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row>
    <row r="101" spans="1:78" s="36" customFormat="1" ht="12.75" customHeight="1" x14ac:dyDescent="0.35">
      <c r="A101" s="36" t="str">
        <f>IF(D101="","",ROWS($A$1:A101))</f>
        <v/>
      </c>
      <c r="B101" s="39">
        <v>100</v>
      </c>
      <c r="C101" s="107" t="str">
        <f t="shared" si="1"/>
        <v/>
      </c>
      <c r="D101" s="107" t="str">
        <f>IFERROR(VLOOKUP($B101,'Section 2'!$C$16:$N$514,COLUMNS('Section 2'!$C$13:C$13),0),"")</f>
        <v/>
      </c>
      <c r="E101" s="108" t="str">
        <f>IF($D101="","",IF(ISBLANK(VLOOKUP($B101,'Section 2'!$C$16:$N$514,COLUMNS('Section 2'!$C$13:D$13),0)),"",VLOOKUP($B101,'Section 2'!$C$16:$N$514,COLUMNS('Section 2'!$C$13:D$13),0)))</f>
        <v/>
      </c>
      <c r="F101" s="107" t="str">
        <f>IF($D101="","",IF(ISBLANK(VLOOKUP($B101,'Section 2'!$C$16:$N$514,COLUMNS('Section 2'!$C$13:E$13),0)),"",VLOOKUP($B101,'Section 2'!$C$16:$N$514,COLUMNS('Section 2'!$C$13:E$13),0)))</f>
        <v/>
      </c>
      <c r="G101" s="107" t="str">
        <f>IF($D101="","",IF(ISBLANK(VLOOKUP($B101,'Section 2'!$C$16:$N$514,COLUMNS('Section 2'!$C$13:F$13),0)),"",VLOOKUP($B101,'Section 2'!$C$16:$N$514,COLUMNS('Section 2'!$C$13:F$13),0)))</f>
        <v/>
      </c>
      <c r="H101" s="107" t="str">
        <f>IF($D101="","",IF(ISBLANK(VLOOKUP($B101,'Section 2'!$C$16:$N$514,COLUMNS('Section 2'!$C$13:G$13),0)),"",VLOOKUP($B101,'Section 2'!$C$16:$N$514,COLUMNS('Section 2'!$C$13:G$13),0)))</f>
        <v/>
      </c>
      <c r="I101" s="107" t="str">
        <f>IF($D101="","",IF(ISBLANK(VLOOKUP($B101,'Section 2'!$C$16:$N$514,COLUMNS('Section 2'!$C$13:H$13),0)),"",IF(VLOOKUP($B101,'Section 2'!$C$16:$N$514,COLUMNS('Section 2'!$C$13:H$13),0)="Other EU","Other EU",PROPER(VLOOKUP($B101,'Section 2'!$C$16:$N$514,COLUMNS('Section 2'!$C$13:H$13),0)))))</f>
        <v/>
      </c>
      <c r="J101" s="107" t="str">
        <f>IF($D101="","",IF(ISBLANK(VLOOKUP($B101,'Section 2'!$C$16:$N$514,COLUMNS('Section 2'!$C$13:I$13),0)),"",IF(VLOOKUP($B101,'Section 2'!$C$16:$N$514,COLUMNS('Section 2'!$C$13:I$13),0)="Other EU","Other EU",VLOOKUP($B101,'Section 2'!$C$16:$N$514,COLUMNS('Section 2'!$C$13:I$13),0))))</f>
        <v/>
      </c>
      <c r="K101" s="107" t="str">
        <f>IF($D101="","",IF(ISBLANK(VLOOKUP($B101,'Section 2'!$C$16:$N$514,COLUMNS('Section 2'!$C$13:J$13),0)),"",IF(VLOOKUP($B101,'Section 2'!$C$16:$N$514,COLUMNS('Section 2'!$C$13:J$13),0)="Pther EU","Other EU",PROPER(VLOOKUP($B101,'Section 2'!$C$16:$N$514,COLUMNS('Section 2'!$C$13:J$13),0)))))</f>
        <v/>
      </c>
      <c r="L101" s="107" t="str">
        <f>IF($D101="","",IF(ISBLANK(VLOOKUP($B101,'Section 2'!$C$16:$N$514,COLUMNS('Section 2'!$C$13:K$13),0)),"",VLOOKUP($B101,'Section 2'!$C$16:$N$514,COLUMNS('Section 2'!$C$13:K$13),0)))</f>
        <v/>
      </c>
      <c r="M101" s="107" t="str">
        <f>IF($D101="","",IF(ISBLANK(VLOOKUP($B101,'Section 2'!$C$16:$N$514,COLUMNS('Section 2'!$C$13:L$13),0)),"",PROPER(VLOOKUP($B101,'Section 2'!$C$16:$N$514,COLUMNS('Section 2'!$C$13:L$13),0))))</f>
        <v/>
      </c>
      <c r="N101" s="107" t="str">
        <f>IF($D101="","",IF(ISBLANK(VLOOKUP($B101,'Section 2'!$C$16:$N$514,COLUMNS('Section 2'!$C$13:M$13),0)),"",IF(VLOOKUP($B101,'Section 2'!$C$16:$N$514,COLUMNS('Section 2'!$C$13:M$13),0)="Other EU","Other EU",IF(VLOOKUP($B101,'Section 2'!$C$16:$N$514,COLUMNS('Section 2'!$C$13:M$13),0)="2nd Party Trans","2nd Party Trans",IF(VLOOKUP($B101,'Section 2'!$C$16:$N$514,COLUMNS('Section 2'!$C$13:M$13),0)="2nd Party Dest","2nd Party Dest",PROPER(VLOOKUP($B101,'Section 2'!$C$16:$N$514,COLUMNS('Section 2'!$C$13:M$13),0)))))))</f>
        <v/>
      </c>
      <c r="O101" s="108" t="str">
        <f>IF($D101="","",IF(ISBLANK(VLOOKUP($B101,'Section 2'!$C$16:$N$514,COLUMNS('Section 2'!$C$13:N$13),0)),"",VLOOKUP($B101,'Section 2'!$C$16:$N$514,COLUMNS('Section 2'!$C$13:N$13),0)))</f>
        <v/>
      </c>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row>
    <row r="102" spans="1:78" s="36" customFormat="1" ht="12.75" customHeight="1" x14ac:dyDescent="0.35">
      <c r="A102" s="36" t="str">
        <f>IF(D102="","",ROWS($A$1:A102))</f>
        <v/>
      </c>
      <c r="B102" s="39">
        <v>101</v>
      </c>
      <c r="C102" s="107" t="str">
        <f t="shared" si="1"/>
        <v/>
      </c>
      <c r="D102" s="107" t="str">
        <f>IFERROR(VLOOKUP($B102,'Section 2'!$C$16:$N$514,COLUMNS('Section 2'!$C$13:C$13),0),"")</f>
        <v/>
      </c>
      <c r="E102" s="108" t="str">
        <f>IF($D102="","",IF(ISBLANK(VLOOKUP($B102,'Section 2'!$C$16:$N$514,COLUMNS('Section 2'!$C$13:D$13),0)),"",VLOOKUP($B102,'Section 2'!$C$16:$N$514,COLUMNS('Section 2'!$C$13:D$13),0)))</f>
        <v/>
      </c>
      <c r="F102" s="107" t="str">
        <f>IF($D102="","",IF(ISBLANK(VLOOKUP($B102,'Section 2'!$C$16:$N$514,COLUMNS('Section 2'!$C$13:E$13),0)),"",VLOOKUP($B102,'Section 2'!$C$16:$N$514,COLUMNS('Section 2'!$C$13:E$13),0)))</f>
        <v/>
      </c>
      <c r="G102" s="107" t="str">
        <f>IF($D102="","",IF(ISBLANK(VLOOKUP($B102,'Section 2'!$C$16:$N$514,COLUMNS('Section 2'!$C$13:F$13),0)),"",VLOOKUP($B102,'Section 2'!$C$16:$N$514,COLUMNS('Section 2'!$C$13:F$13),0)))</f>
        <v/>
      </c>
      <c r="H102" s="107" t="str">
        <f>IF($D102="","",IF(ISBLANK(VLOOKUP($B102,'Section 2'!$C$16:$N$514,COLUMNS('Section 2'!$C$13:G$13),0)),"",VLOOKUP($B102,'Section 2'!$C$16:$N$514,COLUMNS('Section 2'!$C$13:G$13),0)))</f>
        <v/>
      </c>
      <c r="I102" s="107" t="str">
        <f>IF($D102="","",IF(ISBLANK(VLOOKUP($B102,'Section 2'!$C$16:$N$514,COLUMNS('Section 2'!$C$13:H$13),0)),"",IF(VLOOKUP($B102,'Section 2'!$C$16:$N$514,COLUMNS('Section 2'!$C$13:H$13),0)="Other EU","Other EU",PROPER(VLOOKUP($B102,'Section 2'!$C$16:$N$514,COLUMNS('Section 2'!$C$13:H$13),0)))))</f>
        <v/>
      </c>
      <c r="J102" s="107" t="str">
        <f>IF($D102="","",IF(ISBLANK(VLOOKUP($B102,'Section 2'!$C$16:$N$514,COLUMNS('Section 2'!$C$13:I$13),0)),"",IF(VLOOKUP($B102,'Section 2'!$C$16:$N$514,COLUMNS('Section 2'!$C$13:I$13),0)="Other EU","Other EU",VLOOKUP($B102,'Section 2'!$C$16:$N$514,COLUMNS('Section 2'!$C$13:I$13),0))))</f>
        <v/>
      </c>
      <c r="K102" s="107" t="str">
        <f>IF($D102="","",IF(ISBLANK(VLOOKUP($B102,'Section 2'!$C$16:$N$514,COLUMNS('Section 2'!$C$13:J$13),0)),"",IF(VLOOKUP($B102,'Section 2'!$C$16:$N$514,COLUMNS('Section 2'!$C$13:J$13),0)="Pther EU","Other EU",PROPER(VLOOKUP($B102,'Section 2'!$C$16:$N$514,COLUMNS('Section 2'!$C$13:J$13),0)))))</f>
        <v/>
      </c>
      <c r="L102" s="107" t="str">
        <f>IF($D102="","",IF(ISBLANK(VLOOKUP($B102,'Section 2'!$C$16:$N$514,COLUMNS('Section 2'!$C$13:K$13),0)),"",VLOOKUP($B102,'Section 2'!$C$16:$N$514,COLUMNS('Section 2'!$C$13:K$13),0)))</f>
        <v/>
      </c>
      <c r="M102" s="107" t="str">
        <f>IF($D102="","",IF(ISBLANK(VLOOKUP($B102,'Section 2'!$C$16:$N$514,COLUMNS('Section 2'!$C$13:L$13),0)),"",PROPER(VLOOKUP($B102,'Section 2'!$C$16:$N$514,COLUMNS('Section 2'!$C$13:L$13),0))))</f>
        <v/>
      </c>
      <c r="N102" s="107" t="str">
        <f>IF($D102="","",IF(ISBLANK(VLOOKUP($B102,'Section 2'!$C$16:$N$514,COLUMNS('Section 2'!$C$13:M$13),0)),"",IF(VLOOKUP($B102,'Section 2'!$C$16:$N$514,COLUMNS('Section 2'!$C$13:M$13),0)="Other EU","Other EU",IF(VLOOKUP($B102,'Section 2'!$C$16:$N$514,COLUMNS('Section 2'!$C$13:M$13),0)="2nd Party Trans","2nd Party Trans",IF(VLOOKUP($B102,'Section 2'!$C$16:$N$514,COLUMNS('Section 2'!$C$13:M$13),0)="2nd Party Dest","2nd Party Dest",PROPER(VLOOKUP($B102,'Section 2'!$C$16:$N$514,COLUMNS('Section 2'!$C$13:M$13),0)))))))</f>
        <v/>
      </c>
      <c r="O102" s="108" t="str">
        <f>IF($D102="","",IF(ISBLANK(VLOOKUP($B102,'Section 2'!$C$16:$N$514,COLUMNS('Section 2'!$C$13:N$13),0)),"",VLOOKUP($B102,'Section 2'!$C$16:$N$514,COLUMNS('Section 2'!$C$13:N$13),0)))</f>
        <v/>
      </c>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row>
    <row r="103" spans="1:78" s="36" customFormat="1" ht="12.75" customHeight="1" x14ac:dyDescent="0.35">
      <c r="A103" s="36" t="str">
        <f>IF(D103="","",ROWS($A$1:A103))</f>
        <v/>
      </c>
      <c r="B103" s="39">
        <v>102</v>
      </c>
      <c r="C103" s="107" t="str">
        <f t="shared" si="1"/>
        <v/>
      </c>
      <c r="D103" s="107" t="str">
        <f>IFERROR(VLOOKUP($B103,'Section 2'!$C$16:$N$514,COLUMNS('Section 2'!$C$13:C$13),0),"")</f>
        <v/>
      </c>
      <c r="E103" s="108" t="str">
        <f>IF($D103="","",IF(ISBLANK(VLOOKUP($B103,'Section 2'!$C$16:$N$514,COLUMNS('Section 2'!$C$13:D$13),0)),"",VLOOKUP($B103,'Section 2'!$C$16:$N$514,COLUMNS('Section 2'!$C$13:D$13),0)))</f>
        <v/>
      </c>
      <c r="F103" s="107" t="str">
        <f>IF($D103="","",IF(ISBLANK(VLOOKUP($B103,'Section 2'!$C$16:$N$514,COLUMNS('Section 2'!$C$13:E$13),0)),"",VLOOKUP($B103,'Section 2'!$C$16:$N$514,COLUMNS('Section 2'!$C$13:E$13),0)))</f>
        <v/>
      </c>
      <c r="G103" s="107" t="str">
        <f>IF($D103="","",IF(ISBLANK(VLOOKUP($B103,'Section 2'!$C$16:$N$514,COLUMNS('Section 2'!$C$13:F$13),0)),"",VLOOKUP($B103,'Section 2'!$C$16:$N$514,COLUMNS('Section 2'!$C$13:F$13),0)))</f>
        <v/>
      </c>
      <c r="H103" s="107" t="str">
        <f>IF($D103="","",IF(ISBLANK(VLOOKUP($B103,'Section 2'!$C$16:$N$514,COLUMNS('Section 2'!$C$13:G$13),0)),"",VLOOKUP($B103,'Section 2'!$C$16:$N$514,COLUMNS('Section 2'!$C$13:G$13),0)))</f>
        <v/>
      </c>
      <c r="I103" s="107" t="str">
        <f>IF($D103="","",IF(ISBLANK(VLOOKUP($B103,'Section 2'!$C$16:$N$514,COLUMNS('Section 2'!$C$13:H$13),0)),"",IF(VLOOKUP($B103,'Section 2'!$C$16:$N$514,COLUMNS('Section 2'!$C$13:H$13),0)="Other EU","Other EU",PROPER(VLOOKUP($B103,'Section 2'!$C$16:$N$514,COLUMNS('Section 2'!$C$13:H$13),0)))))</f>
        <v/>
      </c>
      <c r="J103" s="107" t="str">
        <f>IF($D103="","",IF(ISBLANK(VLOOKUP($B103,'Section 2'!$C$16:$N$514,COLUMNS('Section 2'!$C$13:I$13),0)),"",IF(VLOOKUP($B103,'Section 2'!$C$16:$N$514,COLUMNS('Section 2'!$C$13:I$13),0)="Other EU","Other EU",VLOOKUP($B103,'Section 2'!$C$16:$N$514,COLUMNS('Section 2'!$C$13:I$13),0))))</f>
        <v/>
      </c>
      <c r="K103" s="107" t="str">
        <f>IF($D103="","",IF(ISBLANK(VLOOKUP($B103,'Section 2'!$C$16:$N$514,COLUMNS('Section 2'!$C$13:J$13),0)),"",IF(VLOOKUP($B103,'Section 2'!$C$16:$N$514,COLUMNS('Section 2'!$C$13:J$13),0)="Pther EU","Other EU",PROPER(VLOOKUP($B103,'Section 2'!$C$16:$N$514,COLUMNS('Section 2'!$C$13:J$13),0)))))</f>
        <v/>
      </c>
      <c r="L103" s="107" t="str">
        <f>IF($D103="","",IF(ISBLANK(VLOOKUP($B103,'Section 2'!$C$16:$N$514,COLUMNS('Section 2'!$C$13:K$13),0)),"",VLOOKUP($B103,'Section 2'!$C$16:$N$514,COLUMNS('Section 2'!$C$13:K$13),0)))</f>
        <v/>
      </c>
      <c r="M103" s="107" t="str">
        <f>IF($D103="","",IF(ISBLANK(VLOOKUP($B103,'Section 2'!$C$16:$N$514,COLUMNS('Section 2'!$C$13:L$13),0)),"",PROPER(VLOOKUP($B103,'Section 2'!$C$16:$N$514,COLUMNS('Section 2'!$C$13:L$13),0))))</f>
        <v/>
      </c>
      <c r="N103" s="107" t="str">
        <f>IF($D103="","",IF(ISBLANK(VLOOKUP($B103,'Section 2'!$C$16:$N$514,COLUMNS('Section 2'!$C$13:M$13),0)),"",IF(VLOOKUP($B103,'Section 2'!$C$16:$N$514,COLUMNS('Section 2'!$C$13:M$13),0)="Other EU","Other EU",IF(VLOOKUP($B103,'Section 2'!$C$16:$N$514,COLUMNS('Section 2'!$C$13:M$13),0)="2nd Party Trans","2nd Party Trans",IF(VLOOKUP($B103,'Section 2'!$C$16:$N$514,COLUMNS('Section 2'!$C$13:M$13),0)="2nd Party Dest","2nd Party Dest",PROPER(VLOOKUP($B103,'Section 2'!$C$16:$N$514,COLUMNS('Section 2'!$C$13:M$13),0)))))))</f>
        <v/>
      </c>
      <c r="O103" s="108" t="str">
        <f>IF($D103="","",IF(ISBLANK(VLOOKUP($B103,'Section 2'!$C$16:$N$514,COLUMNS('Section 2'!$C$13:N$13),0)),"",VLOOKUP($B103,'Section 2'!$C$16:$N$514,COLUMNS('Section 2'!$C$13:N$13),0)))</f>
        <v/>
      </c>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row>
    <row r="104" spans="1:78" s="36" customFormat="1" ht="12.75" customHeight="1" x14ac:dyDescent="0.35">
      <c r="A104" s="36" t="str">
        <f>IF(D104="","",ROWS($A$1:A104))</f>
        <v/>
      </c>
      <c r="B104" s="39">
        <v>103</v>
      </c>
      <c r="C104" s="107" t="str">
        <f t="shared" si="1"/>
        <v/>
      </c>
      <c r="D104" s="107" t="str">
        <f>IFERROR(VLOOKUP($B104,'Section 2'!$C$16:$N$514,COLUMNS('Section 2'!$C$13:C$13),0),"")</f>
        <v/>
      </c>
      <c r="E104" s="108" t="str">
        <f>IF($D104="","",IF(ISBLANK(VLOOKUP($B104,'Section 2'!$C$16:$N$514,COLUMNS('Section 2'!$C$13:D$13),0)),"",VLOOKUP($B104,'Section 2'!$C$16:$N$514,COLUMNS('Section 2'!$C$13:D$13),0)))</f>
        <v/>
      </c>
      <c r="F104" s="107" t="str">
        <f>IF($D104="","",IF(ISBLANK(VLOOKUP($B104,'Section 2'!$C$16:$N$514,COLUMNS('Section 2'!$C$13:E$13),0)),"",VLOOKUP($B104,'Section 2'!$C$16:$N$514,COLUMNS('Section 2'!$C$13:E$13),0)))</f>
        <v/>
      </c>
      <c r="G104" s="107" t="str">
        <f>IF($D104="","",IF(ISBLANK(VLOOKUP($B104,'Section 2'!$C$16:$N$514,COLUMNS('Section 2'!$C$13:F$13),0)),"",VLOOKUP($B104,'Section 2'!$C$16:$N$514,COLUMNS('Section 2'!$C$13:F$13),0)))</f>
        <v/>
      </c>
      <c r="H104" s="107" t="str">
        <f>IF($D104="","",IF(ISBLANK(VLOOKUP($B104,'Section 2'!$C$16:$N$514,COLUMNS('Section 2'!$C$13:G$13),0)),"",VLOOKUP($B104,'Section 2'!$C$16:$N$514,COLUMNS('Section 2'!$C$13:G$13),0)))</f>
        <v/>
      </c>
      <c r="I104" s="107" t="str">
        <f>IF($D104="","",IF(ISBLANK(VLOOKUP($B104,'Section 2'!$C$16:$N$514,COLUMNS('Section 2'!$C$13:H$13),0)),"",IF(VLOOKUP($B104,'Section 2'!$C$16:$N$514,COLUMNS('Section 2'!$C$13:H$13),0)="Other EU","Other EU",PROPER(VLOOKUP($B104,'Section 2'!$C$16:$N$514,COLUMNS('Section 2'!$C$13:H$13),0)))))</f>
        <v/>
      </c>
      <c r="J104" s="107" t="str">
        <f>IF($D104="","",IF(ISBLANK(VLOOKUP($B104,'Section 2'!$C$16:$N$514,COLUMNS('Section 2'!$C$13:I$13),0)),"",IF(VLOOKUP($B104,'Section 2'!$C$16:$N$514,COLUMNS('Section 2'!$C$13:I$13),0)="Other EU","Other EU",VLOOKUP($B104,'Section 2'!$C$16:$N$514,COLUMNS('Section 2'!$C$13:I$13),0))))</f>
        <v/>
      </c>
      <c r="K104" s="107" t="str">
        <f>IF($D104="","",IF(ISBLANK(VLOOKUP($B104,'Section 2'!$C$16:$N$514,COLUMNS('Section 2'!$C$13:J$13),0)),"",IF(VLOOKUP($B104,'Section 2'!$C$16:$N$514,COLUMNS('Section 2'!$C$13:J$13),0)="Pther EU","Other EU",PROPER(VLOOKUP($B104,'Section 2'!$C$16:$N$514,COLUMNS('Section 2'!$C$13:J$13),0)))))</f>
        <v/>
      </c>
      <c r="L104" s="107" t="str">
        <f>IF($D104="","",IF(ISBLANK(VLOOKUP($B104,'Section 2'!$C$16:$N$514,COLUMNS('Section 2'!$C$13:K$13),0)),"",VLOOKUP($B104,'Section 2'!$C$16:$N$514,COLUMNS('Section 2'!$C$13:K$13),0)))</f>
        <v/>
      </c>
      <c r="M104" s="107" t="str">
        <f>IF($D104="","",IF(ISBLANK(VLOOKUP($B104,'Section 2'!$C$16:$N$514,COLUMNS('Section 2'!$C$13:L$13),0)),"",PROPER(VLOOKUP($B104,'Section 2'!$C$16:$N$514,COLUMNS('Section 2'!$C$13:L$13),0))))</f>
        <v/>
      </c>
      <c r="N104" s="107" t="str">
        <f>IF($D104="","",IF(ISBLANK(VLOOKUP($B104,'Section 2'!$C$16:$N$514,COLUMNS('Section 2'!$C$13:M$13),0)),"",IF(VLOOKUP($B104,'Section 2'!$C$16:$N$514,COLUMNS('Section 2'!$C$13:M$13),0)="Other EU","Other EU",IF(VLOOKUP($B104,'Section 2'!$C$16:$N$514,COLUMNS('Section 2'!$C$13:M$13),0)="2nd Party Trans","2nd Party Trans",IF(VLOOKUP($B104,'Section 2'!$C$16:$N$514,COLUMNS('Section 2'!$C$13:M$13),0)="2nd Party Dest","2nd Party Dest",PROPER(VLOOKUP($B104,'Section 2'!$C$16:$N$514,COLUMNS('Section 2'!$C$13:M$13),0)))))))</f>
        <v/>
      </c>
      <c r="O104" s="108" t="str">
        <f>IF($D104="","",IF(ISBLANK(VLOOKUP($B104,'Section 2'!$C$16:$N$514,COLUMNS('Section 2'!$C$13:N$13),0)),"",VLOOKUP($B104,'Section 2'!$C$16:$N$514,COLUMNS('Section 2'!$C$13:N$13),0)))</f>
        <v/>
      </c>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row>
    <row r="105" spans="1:78" s="36" customFormat="1" ht="12.75" customHeight="1" x14ac:dyDescent="0.35">
      <c r="A105" s="36" t="str">
        <f>IF(D105="","",ROWS($A$1:A105))</f>
        <v/>
      </c>
      <c r="B105" s="39">
        <v>104</v>
      </c>
      <c r="C105" s="107" t="str">
        <f t="shared" si="1"/>
        <v/>
      </c>
      <c r="D105" s="107" t="str">
        <f>IFERROR(VLOOKUP($B105,'Section 2'!$C$16:$N$514,COLUMNS('Section 2'!$C$13:C$13),0),"")</f>
        <v/>
      </c>
      <c r="E105" s="108" t="str">
        <f>IF($D105="","",IF(ISBLANK(VLOOKUP($B105,'Section 2'!$C$16:$N$514,COLUMNS('Section 2'!$C$13:D$13),0)),"",VLOOKUP($B105,'Section 2'!$C$16:$N$514,COLUMNS('Section 2'!$C$13:D$13),0)))</f>
        <v/>
      </c>
      <c r="F105" s="107" t="str">
        <f>IF($D105="","",IF(ISBLANK(VLOOKUP($B105,'Section 2'!$C$16:$N$514,COLUMNS('Section 2'!$C$13:E$13),0)),"",VLOOKUP($B105,'Section 2'!$C$16:$N$514,COLUMNS('Section 2'!$C$13:E$13),0)))</f>
        <v/>
      </c>
      <c r="G105" s="107" t="str">
        <f>IF($D105="","",IF(ISBLANK(VLOOKUP($B105,'Section 2'!$C$16:$N$514,COLUMNS('Section 2'!$C$13:F$13),0)),"",VLOOKUP($B105,'Section 2'!$C$16:$N$514,COLUMNS('Section 2'!$C$13:F$13),0)))</f>
        <v/>
      </c>
      <c r="H105" s="107" t="str">
        <f>IF($D105="","",IF(ISBLANK(VLOOKUP($B105,'Section 2'!$C$16:$N$514,COLUMNS('Section 2'!$C$13:G$13),0)),"",VLOOKUP($B105,'Section 2'!$C$16:$N$514,COLUMNS('Section 2'!$C$13:G$13),0)))</f>
        <v/>
      </c>
      <c r="I105" s="107" t="str">
        <f>IF($D105="","",IF(ISBLANK(VLOOKUP($B105,'Section 2'!$C$16:$N$514,COLUMNS('Section 2'!$C$13:H$13),0)),"",IF(VLOOKUP($B105,'Section 2'!$C$16:$N$514,COLUMNS('Section 2'!$C$13:H$13),0)="Other EU","Other EU",PROPER(VLOOKUP($B105,'Section 2'!$C$16:$N$514,COLUMNS('Section 2'!$C$13:H$13),0)))))</f>
        <v/>
      </c>
      <c r="J105" s="107" t="str">
        <f>IF($D105="","",IF(ISBLANK(VLOOKUP($B105,'Section 2'!$C$16:$N$514,COLUMNS('Section 2'!$C$13:I$13),0)),"",IF(VLOOKUP($B105,'Section 2'!$C$16:$N$514,COLUMNS('Section 2'!$C$13:I$13),0)="Other EU","Other EU",VLOOKUP($B105,'Section 2'!$C$16:$N$514,COLUMNS('Section 2'!$C$13:I$13),0))))</f>
        <v/>
      </c>
      <c r="K105" s="107" t="str">
        <f>IF($D105="","",IF(ISBLANK(VLOOKUP($B105,'Section 2'!$C$16:$N$514,COLUMNS('Section 2'!$C$13:J$13),0)),"",IF(VLOOKUP($B105,'Section 2'!$C$16:$N$514,COLUMNS('Section 2'!$C$13:J$13),0)="Pther EU","Other EU",PROPER(VLOOKUP($B105,'Section 2'!$C$16:$N$514,COLUMNS('Section 2'!$C$13:J$13),0)))))</f>
        <v/>
      </c>
      <c r="L105" s="107" t="str">
        <f>IF($D105="","",IF(ISBLANK(VLOOKUP($B105,'Section 2'!$C$16:$N$514,COLUMNS('Section 2'!$C$13:K$13),0)),"",VLOOKUP($B105,'Section 2'!$C$16:$N$514,COLUMNS('Section 2'!$C$13:K$13),0)))</f>
        <v/>
      </c>
      <c r="M105" s="107" t="str">
        <f>IF($D105="","",IF(ISBLANK(VLOOKUP($B105,'Section 2'!$C$16:$N$514,COLUMNS('Section 2'!$C$13:L$13),0)),"",PROPER(VLOOKUP($B105,'Section 2'!$C$16:$N$514,COLUMNS('Section 2'!$C$13:L$13),0))))</f>
        <v/>
      </c>
      <c r="N105" s="107" t="str">
        <f>IF($D105="","",IF(ISBLANK(VLOOKUP($B105,'Section 2'!$C$16:$N$514,COLUMNS('Section 2'!$C$13:M$13),0)),"",IF(VLOOKUP($B105,'Section 2'!$C$16:$N$514,COLUMNS('Section 2'!$C$13:M$13),0)="Other EU","Other EU",IF(VLOOKUP($B105,'Section 2'!$C$16:$N$514,COLUMNS('Section 2'!$C$13:M$13),0)="2nd Party Trans","2nd Party Trans",IF(VLOOKUP($B105,'Section 2'!$C$16:$N$514,COLUMNS('Section 2'!$C$13:M$13),0)="2nd Party Dest","2nd Party Dest",PROPER(VLOOKUP($B105,'Section 2'!$C$16:$N$514,COLUMNS('Section 2'!$C$13:M$13),0)))))))</f>
        <v/>
      </c>
      <c r="O105" s="108" t="str">
        <f>IF($D105="","",IF(ISBLANK(VLOOKUP($B105,'Section 2'!$C$16:$N$514,COLUMNS('Section 2'!$C$13:N$13),0)),"",VLOOKUP($B105,'Section 2'!$C$16:$N$514,COLUMNS('Section 2'!$C$13:N$13),0)))</f>
        <v/>
      </c>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row>
    <row r="106" spans="1:78" s="36" customFormat="1" ht="12.75" customHeight="1" x14ac:dyDescent="0.35">
      <c r="A106" s="36" t="str">
        <f>IF(D106="","",ROWS($A$1:A106))</f>
        <v/>
      </c>
      <c r="B106" s="39">
        <v>105</v>
      </c>
      <c r="C106" s="107" t="str">
        <f t="shared" si="1"/>
        <v/>
      </c>
      <c r="D106" s="107" t="str">
        <f>IFERROR(VLOOKUP($B106,'Section 2'!$C$16:$N$514,COLUMNS('Section 2'!$C$13:C$13),0),"")</f>
        <v/>
      </c>
      <c r="E106" s="108" t="str">
        <f>IF($D106="","",IF(ISBLANK(VLOOKUP($B106,'Section 2'!$C$16:$N$514,COLUMNS('Section 2'!$C$13:D$13),0)),"",VLOOKUP($B106,'Section 2'!$C$16:$N$514,COLUMNS('Section 2'!$C$13:D$13),0)))</f>
        <v/>
      </c>
      <c r="F106" s="107" t="str">
        <f>IF($D106="","",IF(ISBLANK(VLOOKUP($B106,'Section 2'!$C$16:$N$514,COLUMNS('Section 2'!$C$13:E$13),0)),"",VLOOKUP($B106,'Section 2'!$C$16:$N$514,COLUMNS('Section 2'!$C$13:E$13),0)))</f>
        <v/>
      </c>
      <c r="G106" s="107" t="str">
        <f>IF($D106="","",IF(ISBLANK(VLOOKUP($B106,'Section 2'!$C$16:$N$514,COLUMNS('Section 2'!$C$13:F$13),0)),"",VLOOKUP($B106,'Section 2'!$C$16:$N$514,COLUMNS('Section 2'!$C$13:F$13),0)))</f>
        <v/>
      </c>
      <c r="H106" s="107" t="str">
        <f>IF($D106="","",IF(ISBLANK(VLOOKUP($B106,'Section 2'!$C$16:$N$514,COLUMNS('Section 2'!$C$13:G$13),0)),"",VLOOKUP($B106,'Section 2'!$C$16:$N$514,COLUMNS('Section 2'!$C$13:G$13),0)))</f>
        <v/>
      </c>
      <c r="I106" s="107" t="str">
        <f>IF($D106="","",IF(ISBLANK(VLOOKUP($B106,'Section 2'!$C$16:$N$514,COLUMNS('Section 2'!$C$13:H$13),0)),"",IF(VLOOKUP($B106,'Section 2'!$C$16:$N$514,COLUMNS('Section 2'!$C$13:H$13),0)="Other EU","Other EU",PROPER(VLOOKUP($B106,'Section 2'!$C$16:$N$514,COLUMNS('Section 2'!$C$13:H$13),0)))))</f>
        <v/>
      </c>
      <c r="J106" s="107" t="str">
        <f>IF($D106="","",IF(ISBLANK(VLOOKUP($B106,'Section 2'!$C$16:$N$514,COLUMNS('Section 2'!$C$13:I$13),0)),"",IF(VLOOKUP($B106,'Section 2'!$C$16:$N$514,COLUMNS('Section 2'!$C$13:I$13),0)="Other EU","Other EU",VLOOKUP($B106,'Section 2'!$C$16:$N$514,COLUMNS('Section 2'!$C$13:I$13),0))))</f>
        <v/>
      </c>
      <c r="K106" s="107" t="str">
        <f>IF($D106="","",IF(ISBLANK(VLOOKUP($B106,'Section 2'!$C$16:$N$514,COLUMNS('Section 2'!$C$13:J$13),0)),"",IF(VLOOKUP($B106,'Section 2'!$C$16:$N$514,COLUMNS('Section 2'!$C$13:J$13),0)="Pther EU","Other EU",PROPER(VLOOKUP($B106,'Section 2'!$C$16:$N$514,COLUMNS('Section 2'!$C$13:J$13),0)))))</f>
        <v/>
      </c>
      <c r="L106" s="107" t="str">
        <f>IF($D106="","",IF(ISBLANK(VLOOKUP($B106,'Section 2'!$C$16:$N$514,COLUMNS('Section 2'!$C$13:K$13),0)),"",VLOOKUP($B106,'Section 2'!$C$16:$N$514,COLUMNS('Section 2'!$C$13:K$13),0)))</f>
        <v/>
      </c>
      <c r="M106" s="107" t="str">
        <f>IF($D106="","",IF(ISBLANK(VLOOKUP($B106,'Section 2'!$C$16:$N$514,COLUMNS('Section 2'!$C$13:L$13),0)),"",PROPER(VLOOKUP($B106,'Section 2'!$C$16:$N$514,COLUMNS('Section 2'!$C$13:L$13),0))))</f>
        <v/>
      </c>
      <c r="N106" s="107" t="str">
        <f>IF($D106="","",IF(ISBLANK(VLOOKUP($B106,'Section 2'!$C$16:$N$514,COLUMNS('Section 2'!$C$13:M$13),0)),"",IF(VLOOKUP($B106,'Section 2'!$C$16:$N$514,COLUMNS('Section 2'!$C$13:M$13),0)="Other EU","Other EU",IF(VLOOKUP($B106,'Section 2'!$C$16:$N$514,COLUMNS('Section 2'!$C$13:M$13),0)="2nd Party Trans","2nd Party Trans",IF(VLOOKUP($B106,'Section 2'!$C$16:$N$514,COLUMNS('Section 2'!$C$13:M$13),0)="2nd Party Dest","2nd Party Dest",PROPER(VLOOKUP($B106,'Section 2'!$C$16:$N$514,COLUMNS('Section 2'!$C$13:M$13),0)))))))</f>
        <v/>
      </c>
      <c r="O106" s="108" t="str">
        <f>IF($D106="","",IF(ISBLANK(VLOOKUP($B106,'Section 2'!$C$16:$N$514,COLUMNS('Section 2'!$C$13:N$13),0)),"",VLOOKUP($B106,'Section 2'!$C$16:$N$514,COLUMNS('Section 2'!$C$13:N$13),0)))</f>
        <v/>
      </c>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row>
    <row r="107" spans="1:78" s="36" customFormat="1" ht="12.75" customHeight="1" x14ac:dyDescent="0.35">
      <c r="A107" s="36" t="str">
        <f>IF(D107="","",ROWS($A$1:A107))</f>
        <v/>
      </c>
      <c r="B107" s="39">
        <v>106</v>
      </c>
      <c r="C107" s="107" t="str">
        <f t="shared" si="1"/>
        <v/>
      </c>
      <c r="D107" s="107" t="str">
        <f>IFERROR(VLOOKUP($B107,'Section 2'!$C$16:$N$514,COLUMNS('Section 2'!$C$13:C$13),0),"")</f>
        <v/>
      </c>
      <c r="E107" s="108" t="str">
        <f>IF($D107="","",IF(ISBLANK(VLOOKUP($B107,'Section 2'!$C$16:$N$514,COLUMNS('Section 2'!$C$13:D$13),0)),"",VLOOKUP($B107,'Section 2'!$C$16:$N$514,COLUMNS('Section 2'!$C$13:D$13),0)))</f>
        <v/>
      </c>
      <c r="F107" s="107" t="str">
        <f>IF($D107="","",IF(ISBLANK(VLOOKUP($B107,'Section 2'!$C$16:$N$514,COLUMNS('Section 2'!$C$13:E$13),0)),"",VLOOKUP($B107,'Section 2'!$C$16:$N$514,COLUMNS('Section 2'!$C$13:E$13),0)))</f>
        <v/>
      </c>
      <c r="G107" s="107" t="str">
        <f>IF($D107="","",IF(ISBLANK(VLOOKUP($B107,'Section 2'!$C$16:$N$514,COLUMNS('Section 2'!$C$13:F$13),0)),"",VLOOKUP($B107,'Section 2'!$C$16:$N$514,COLUMNS('Section 2'!$C$13:F$13),0)))</f>
        <v/>
      </c>
      <c r="H107" s="107" t="str">
        <f>IF($D107="","",IF(ISBLANK(VLOOKUP($B107,'Section 2'!$C$16:$N$514,COLUMNS('Section 2'!$C$13:G$13),0)),"",VLOOKUP($B107,'Section 2'!$C$16:$N$514,COLUMNS('Section 2'!$C$13:G$13),0)))</f>
        <v/>
      </c>
      <c r="I107" s="107" t="str">
        <f>IF($D107="","",IF(ISBLANK(VLOOKUP($B107,'Section 2'!$C$16:$N$514,COLUMNS('Section 2'!$C$13:H$13),0)),"",IF(VLOOKUP($B107,'Section 2'!$C$16:$N$514,COLUMNS('Section 2'!$C$13:H$13),0)="Other EU","Other EU",PROPER(VLOOKUP($B107,'Section 2'!$C$16:$N$514,COLUMNS('Section 2'!$C$13:H$13),0)))))</f>
        <v/>
      </c>
      <c r="J107" s="107" t="str">
        <f>IF($D107="","",IF(ISBLANK(VLOOKUP($B107,'Section 2'!$C$16:$N$514,COLUMNS('Section 2'!$C$13:I$13),0)),"",IF(VLOOKUP($B107,'Section 2'!$C$16:$N$514,COLUMNS('Section 2'!$C$13:I$13),0)="Other EU","Other EU",VLOOKUP($B107,'Section 2'!$C$16:$N$514,COLUMNS('Section 2'!$C$13:I$13),0))))</f>
        <v/>
      </c>
      <c r="K107" s="107" t="str">
        <f>IF($D107="","",IF(ISBLANK(VLOOKUP($B107,'Section 2'!$C$16:$N$514,COLUMNS('Section 2'!$C$13:J$13),0)),"",IF(VLOOKUP($B107,'Section 2'!$C$16:$N$514,COLUMNS('Section 2'!$C$13:J$13),0)="Pther EU","Other EU",PROPER(VLOOKUP($B107,'Section 2'!$C$16:$N$514,COLUMNS('Section 2'!$C$13:J$13),0)))))</f>
        <v/>
      </c>
      <c r="L107" s="107" t="str">
        <f>IF($D107="","",IF(ISBLANK(VLOOKUP($B107,'Section 2'!$C$16:$N$514,COLUMNS('Section 2'!$C$13:K$13),0)),"",VLOOKUP($B107,'Section 2'!$C$16:$N$514,COLUMNS('Section 2'!$C$13:K$13),0)))</f>
        <v/>
      </c>
      <c r="M107" s="107" t="str">
        <f>IF($D107="","",IF(ISBLANK(VLOOKUP($B107,'Section 2'!$C$16:$N$514,COLUMNS('Section 2'!$C$13:L$13),0)),"",PROPER(VLOOKUP($B107,'Section 2'!$C$16:$N$514,COLUMNS('Section 2'!$C$13:L$13),0))))</f>
        <v/>
      </c>
      <c r="N107" s="107" t="str">
        <f>IF($D107="","",IF(ISBLANK(VLOOKUP($B107,'Section 2'!$C$16:$N$514,COLUMNS('Section 2'!$C$13:M$13),0)),"",IF(VLOOKUP($B107,'Section 2'!$C$16:$N$514,COLUMNS('Section 2'!$C$13:M$13),0)="Other EU","Other EU",IF(VLOOKUP($B107,'Section 2'!$C$16:$N$514,COLUMNS('Section 2'!$C$13:M$13),0)="2nd Party Trans","2nd Party Trans",IF(VLOOKUP($B107,'Section 2'!$C$16:$N$514,COLUMNS('Section 2'!$C$13:M$13),0)="2nd Party Dest","2nd Party Dest",PROPER(VLOOKUP($B107,'Section 2'!$C$16:$N$514,COLUMNS('Section 2'!$C$13:M$13),0)))))))</f>
        <v/>
      </c>
      <c r="O107" s="108" t="str">
        <f>IF($D107="","",IF(ISBLANK(VLOOKUP($B107,'Section 2'!$C$16:$N$514,COLUMNS('Section 2'!$C$13:N$13),0)),"",VLOOKUP($B107,'Section 2'!$C$16:$N$514,COLUMNS('Section 2'!$C$13:N$13),0)))</f>
        <v/>
      </c>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row>
    <row r="108" spans="1:78" s="36" customFormat="1" ht="12.75" customHeight="1" x14ac:dyDescent="0.35">
      <c r="A108" s="36" t="str">
        <f>IF(D108="","",ROWS($A$1:A108))</f>
        <v/>
      </c>
      <c r="B108" s="39">
        <v>107</v>
      </c>
      <c r="C108" s="107" t="str">
        <f t="shared" si="1"/>
        <v/>
      </c>
      <c r="D108" s="107" t="str">
        <f>IFERROR(VLOOKUP($B108,'Section 2'!$C$16:$N$514,COLUMNS('Section 2'!$C$13:C$13),0),"")</f>
        <v/>
      </c>
      <c r="E108" s="108" t="str">
        <f>IF($D108="","",IF(ISBLANK(VLOOKUP($B108,'Section 2'!$C$16:$N$514,COLUMNS('Section 2'!$C$13:D$13),0)),"",VLOOKUP($B108,'Section 2'!$C$16:$N$514,COLUMNS('Section 2'!$C$13:D$13),0)))</f>
        <v/>
      </c>
      <c r="F108" s="107" t="str">
        <f>IF($D108="","",IF(ISBLANK(VLOOKUP($B108,'Section 2'!$C$16:$N$514,COLUMNS('Section 2'!$C$13:E$13),0)),"",VLOOKUP($B108,'Section 2'!$C$16:$N$514,COLUMNS('Section 2'!$C$13:E$13),0)))</f>
        <v/>
      </c>
      <c r="G108" s="107" t="str">
        <f>IF($D108="","",IF(ISBLANK(VLOOKUP($B108,'Section 2'!$C$16:$N$514,COLUMNS('Section 2'!$C$13:F$13),0)),"",VLOOKUP($B108,'Section 2'!$C$16:$N$514,COLUMNS('Section 2'!$C$13:F$13),0)))</f>
        <v/>
      </c>
      <c r="H108" s="107" t="str">
        <f>IF($D108="","",IF(ISBLANK(VLOOKUP($B108,'Section 2'!$C$16:$N$514,COLUMNS('Section 2'!$C$13:G$13),0)),"",VLOOKUP($B108,'Section 2'!$C$16:$N$514,COLUMNS('Section 2'!$C$13:G$13),0)))</f>
        <v/>
      </c>
      <c r="I108" s="107" t="str">
        <f>IF($D108="","",IF(ISBLANK(VLOOKUP($B108,'Section 2'!$C$16:$N$514,COLUMNS('Section 2'!$C$13:H$13),0)),"",IF(VLOOKUP($B108,'Section 2'!$C$16:$N$514,COLUMNS('Section 2'!$C$13:H$13),0)="Other EU","Other EU",PROPER(VLOOKUP($B108,'Section 2'!$C$16:$N$514,COLUMNS('Section 2'!$C$13:H$13),0)))))</f>
        <v/>
      </c>
      <c r="J108" s="107" t="str">
        <f>IF($D108="","",IF(ISBLANK(VLOOKUP($B108,'Section 2'!$C$16:$N$514,COLUMNS('Section 2'!$C$13:I$13),0)),"",IF(VLOOKUP($B108,'Section 2'!$C$16:$N$514,COLUMNS('Section 2'!$C$13:I$13),0)="Other EU","Other EU",VLOOKUP($B108,'Section 2'!$C$16:$N$514,COLUMNS('Section 2'!$C$13:I$13),0))))</f>
        <v/>
      </c>
      <c r="K108" s="107" t="str">
        <f>IF($D108="","",IF(ISBLANK(VLOOKUP($B108,'Section 2'!$C$16:$N$514,COLUMNS('Section 2'!$C$13:J$13),0)),"",IF(VLOOKUP($B108,'Section 2'!$C$16:$N$514,COLUMNS('Section 2'!$C$13:J$13),0)="Pther EU","Other EU",PROPER(VLOOKUP($B108,'Section 2'!$C$16:$N$514,COLUMNS('Section 2'!$C$13:J$13),0)))))</f>
        <v/>
      </c>
      <c r="L108" s="107" t="str">
        <f>IF($D108="","",IF(ISBLANK(VLOOKUP($B108,'Section 2'!$C$16:$N$514,COLUMNS('Section 2'!$C$13:K$13),0)),"",VLOOKUP($B108,'Section 2'!$C$16:$N$514,COLUMNS('Section 2'!$C$13:K$13),0)))</f>
        <v/>
      </c>
      <c r="M108" s="107" t="str">
        <f>IF($D108="","",IF(ISBLANK(VLOOKUP($B108,'Section 2'!$C$16:$N$514,COLUMNS('Section 2'!$C$13:L$13),0)),"",PROPER(VLOOKUP($B108,'Section 2'!$C$16:$N$514,COLUMNS('Section 2'!$C$13:L$13),0))))</f>
        <v/>
      </c>
      <c r="N108" s="107" t="str">
        <f>IF($D108="","",IF(ISBLANK(VLOOKUP($B108,'Section 2'!$C$16:$N$514,COLUMNS('Section 2'!$C$13:M$13),0)),"",IF(VLOOKUP($B108,'Section 2'!$C$16:$N$514,COLUMNS('Section 2'!$C$13:M$13),0)="Other EU","Other EU",IF(VLOOKUP($B108,'Section 2'!$C$16:$N$514,COLUMNS('Section 2'!$C$13:M$13),0)="2nd Party Trans","2nd Party Trans",IF(VLOOKUP($B108,'Section 2'!$C$16:$N$514,COLUMNS('Section 2'!$C$13:M$13),0)="2nd Party Dest","2nd Party Dest",PROPER(VLOOKUP($B108,'Section 2'!$C$16:$N$514,COLUMNS('Section 2'!$C$13:M$13),0)))))))</f>
        <v/>
      </c>
      <c r="O108" s="108" t="str">
        <f>IF($D108="","",IF(ISBLANK(VLOOKUP($B108,'Section 2'!$C$16:$N$514,COLUMNS('Section 2'!$C$13:N$13),0)),"",VLOOKUP($B108,'Section 2'!$C$16:$N$514,COLUMNS('Section 2'!$C$13:N$13),0)))</f>
        <v/>
      </c>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row>
    <row r="109" spans="1:78" s="36" customFormat="1" ht="12.75" customHeight="1" x14ac:dyDescent="0.35">
      <c r="A109" s="36" t="str">
        <f>IF(D109="","",ROWS($A$1:A109))</f>
        <v/>
      </c>
      <c r="B109" s="39">
        <v>108</v>
      </c>
      <c r="C109" s="107" t="str">
        <f t="shared" si="1"/>
        <v/>
      </c>
      <c r="D109" s="107" t="str">
        <f>IFERROR(VLOOKUP($B109,'Section 2'!$C$16:$N$514,COLUMNS('Section 2'!$C$13:C$13),0),"")</f>
        <v/>
      </c>
      <c r="E109" s="108" t="str">
        <f>IF($D109="","",IF(ISBLANK(VLOOKUP($B109,'Section 2'!$C$16:$N$514,COLUMNS('Section 2'!$C$13:D$13),0)),"",VLOOKUP($B109,'Section 2'!$C$16:$N$514,COLUMNS('Section 2'!$C$13:D$13),0)))</f>
        <v/>
      </c>
      <c r="F109" s="107" t="str">
        <f>IF($D109="","",IF(ISBLANK(VLOOKUP($B109,'Section 2'!$C$16:$N$514,COLUMNS('Section 2'!$C$13:E$13),0)),"",VLOOKUP($B109,'Section 2'!$C$16:$N$514,COLUMNS('Section 2'!$C$13:E$13),0)))</f>
        <v/>
      </c>
      <c r="G109" s="107" t="str">
        <f>IF($D109="","",IF(ISBLANK(VLOOKUP($B109,'Section 2'!$C$16:$N$514,COLUMNS('Section 2'!$C$13:F$13),0)),"",VLOOKUP($B109,'Section 2'!$C$16:$N$514,COLUMNS('Section 2'!$C$13:F$13),0)))</f>
        <v/>
      </c>
      <c r="H109" s="107" t="str">
        <f>IF($D109="","",IF(ISBLANK(VLOOKUP($B109,'Section 2'!$C$16:$N$514,COLUMNS('Section 2'!$C$13:G$13),0)),"",VLOOKUP($B109,'Section 2'!$C$16:$N$514,COLUMNS('Section 2'!$C$13:G$13),0)))</f>
        <v/>
      </c>
      <c r="I109" s="107" t="str">
        <f>IF($D109="","",IF(ISBLANK(VLOOKUP($B109,'Section 2'!$C$16:$N$514,COLUMNS('Section 2'!$C$13:H$13),0)),"",IF(VLOOKUP($B109,'Section 2'!$C$16:$N$514,COLUMNS('Section 2'!$C$13:H$13),0)="Other EU","Other EU",PROPER(VLOOKUP($B109,'Section 2'!$C$16:$N$514,COLUMNS('Section 2'!$C$13:H$13),0)))))</f>
        <v/>
      </c>
      <c r="J109" s="107" t="str">
        <f>IF($D109="","",IF(ISBLANK(VLOOKUP($B109,'Section 2'!$C$16:$N$514,COLUMNS('Section 2'!$C$13:I$13),0)),"",IF(VLOOKUP($B109,'Section 2'!$C$16:$N$514,COLUMNS('Section 2'!$C$13:I$13),0)="Other EU","Other EU",VLOOKUP($B109,'Section 2'!$C$16:$N$514,COLUMNS('Section 2'!$C$13:I$13),0))))</f>
        <v/>
      </c>
      <c r="K109" s="107" t="str">
        <f>IF($D109="","",IF(ISBLANK(VLOOKUP($B109,'Section 2'!$C$16:$N$514,COLUMNS('Section 2'!$C$13:J$13),0)),"",IF(VLOOKUP($B109,'Section 2'!$C$16:$N$514,COLUMNS('Section 2'!$C$13:J$13),0)="Pther EU","Other EU",PROPER(VLOOKUP($B109,'Section 2'!$C$16:$N$514,COLUMNS('Section 2'!$C$13:J$13),0)))))</f>
        <v/>
      </c>
      <c r="L109" s="107" t="str">
        <f>IF($D109="","",IF(ISBLANK(VLOOKUP($B109,'Section 2'!$C$16:$N$514,COLUMNS('Section 2'!$C$13:K$13),0)),"",VLOOKUP($B109,'Section 2'!$C$16:$N$514,COLUMNS('Section 2'!$C$13:K$13),0)))</f>
        <v/>
      </c>
      <c r="M109" s="107" t="str">
        <f>IF($D109="","",IF(ISBLANK(VLOOKUP($B109,'Section 2'!$C$16:$N$514,COLUMNS('Section 2'!$C$13:L$13),0)),"",PROPER(VLOOKUP($B109,'Section 2'!$C$16:$N$514,COLUMNS('Section 2'!$C$13:L$13),0))))</f>
        <v/>
      </c>
      <c r="N109" s="107" t="str">
        <f>IF($D109="","",IF(ISBLANK(VLOOKUP($B109,'Section 2'!$C$16:$N$514,COLUMNS('Section 2'!$C$13:M$13),0)),"",IF(VLOOKUP($B109,'Section 2'!$C$16:$N$514,COLUMNS('Section 2'!$C$13:M$13),0)="Other EU","Other EU",IF(VLOOKUP($B109,'Section 2'!$C$16:$N$514,COLUMNS('Section 2'!$C$13:M$13),0)="2nd Party Trans","2nd Party Trans",IF(VLOOKUP($B109,'Section 2'!$C$16:$N$514,COLUMNS('Section 2'!$C$13:M$13),0)="2nd Party Dest","2nd Party Dest",PROPER(VLOOKUP($B109,'Section 2'!$C$16:$N$514,COLUMNS('Section 2'!$C$13:M$13),0)))))))</f>
        <v/>
      </c>
      <c r="O109" s="108" t="str">
        <f>IF($D109="","",IF(ISBLANK(VLOOKUP($B109,'Section 2'!$C$16:$N$514,COLUMNS('Section 2'!$C$13:N$13),0)),"",VLOOKUP($B109,'Section 2'!$C$16:$N$514,COLUMNS('Section 2'!$C$13:N$13),0)))</f>
        <v/>
      </c>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row>
    <row r="110" spans="1:78" s="36" customFormat="1" ht="12.75" customHeight="1" x14ac:dyDescent="0.35">
      <c r="A110" s="36" t="str">
        <f>IF(D110="","",ROWS($A$1:A110))</f>
        <v/>
      </c>
      <c r="B110" s="39">
        <v>109</v>
      </c>
      <c r="C110" s="107" t="str">
        <f t="shared" si="1"/>
        <v/>
      </c>
      <c r="D110" s="107" t="str">
        <f>IFERROR(VLOOKUP($B110,'Section 2'!$C$16:$N$514,COLUMNS('Section 2'!$C$13:C$13),0),"")</f>
        <v/>
      </c>
      <c r="E110" s="108" t="str">
        <f>IF($D110="","",IF(ISBLANK(VLOOKUP($B110,'Section 2'!$C$16:$N$514,COLUMNS('Section 2'!$C$13:D$13),0)),"",VLOOKUP($B110,'Section 2'!$C$16:$N$514,COLUMNS('Section 2'!$C$13:D$13),0)))</f>
        <v/>
      </c>
      <c r="F110" s="107" t="str">
        <f>IF($D110="","",IF(ISBLANK(VLOOKUP($B110,'Section 2'!$C$16:$N$514,COLUMNS('Section 2'!$C$13:E$13),0)),"",VLOOKUP($B110,'Section 2'!$C$16:$N$514,COLUMNS('Section 2'!$C$13:E$13),0)))</f>
        <v/>
      </c>
      <c r="G110" s="107" t="str">
        <f>IF($D110="","",IF(ISBLANK(VLOOKUP($B110,'Section 2'!$C$16:$N$514,COLUMNS('Section 2'!$C$13:F$13),0)),"",VLOOKUP($B110,'Section 2'!$C$16:$N$514,COLUMNS('Section 2'!$C$13:F$13),0)))</f>
        <v/>
      </c>
      <c r="H110" s="107" t="str">
        <f>IF($D110="","",IF(ISBLANK(VLOOKUP($B110,'Section 2'!$C$16:$N$514,COLUMNS('Section 2'!$C$13:G$13),0)),"",VLOOKUP($B110,'Section 2'!$C$16:$N$514,COLUMNS('Section 2'!$C$13:G$13),0)))</f>
        <v/>
      </c>
      <c r="I110" s="107" t="str">
        <f>IF($D110="","",IF(ISBLANK(VLOOKUP($B110,'Section 2'!$C$16:$N$514,COLUMNS('Section 2'!$C$13:H$13),0)),"",IF(VLOOKUP($B110,'Section 2'!$C$16:$N$514,COLUMNS('Section 2'!$C$13:H$13),0)="Other EU","Other EU",PROPER(VLOOKUP($B110,'Section 2'!$C$16:$N$514,COLUMNS('Section 2'!$C$13:H$13),0)))))</f>
        <v/>
      </c>
      <c r="J110" s="107" t="str">
        <f>IF($D110="","",IF(ISBLANK(VLOOKUP($B110,'Section 2'!$C$16:$N$514,COLUMNS('Section 2'!$C$13:I$13),0)),"",IF(VLOOKUP($B110,'Section 2'!$C$16:$N$514,COLUMNS('Section 2'!$C$13:I$13),0)="Other EU","Other EU",VLOOKUP($B110,'Section 2'!$C$16:$N$514,COLUMNS('Section 2'!$C$13:I$13),0))))</f>
        <v/>
      </c>
      <c r="K110" s="107" t="str">
        <f>IF($D110="","",IF(ISBLANK(VLOOKUP($B110,'Section 2'!$C$16:$N$514,COLUMNS('Section 2'!$C$13:J$13),0)),"",IF(VLOOKUP($B110,'Section 2'!$C$16:$N$514,COLUMNS('Section 2'!$C$13:J$13),0)="Pther EU","Other EU",PROPER(VLOOKUP($B110,'Section 2'!$C$16:$N$514,COLUMNS('Section 2'!$C$13:J$13),0)))))</f>
        <v/>
      </c>
      <c r="L110" s="107" t="str">
        <f>IF($D110="","",IF(ISBLANK(VLOOKUP($B110,'Section 2'!$C$16:$N$514,COLUMNS('Section 2'!$C$13:K$13),0)),"",VLOOKUP($B110,'Section 2'!$C$16:$N$514,COLUMNS('Section 2'!$C$13:K$13),0)))</f>
        <v/>
      </c>
      <c r="M110" s="107" t="str">
        <f>IF($D110="","",IF(ISBLANK(VLOOKUP($B110,'Section 2'!$C$16:$N$514,COLUMNS('Section 2'!$C$13:L$13),0)),"",PROPER(VLOOKUP($B110,'Section 2'!$C$16:$N$514,COLUMNS('Section 2'!$C$13:L$13),0))))</f>
        <v/>
      </c>
      <c r="N110" s="107" t="str">
        <f>IF($D110="","",IF(ISBLANK(VLOOKUP($B110,'Section 2'!$C$16:$N$514,COLUMNS('Section 2'!$C$13:M$13),0)),"",IF(VLOOKUP($B110,'Section 2'!$C$16:$N$514,COLUMNS('Section 2'!$C$13:M$13),0)="Other EU","Other EU",IF(VLOOKUP($B110,'Section 2'!$C$16:$N$514,COLUMNS('Section 2'!$C$13:M$13),0)="2nd Party Trans","2nd Party Trans",IF(VLOOKUP($B110,'Section 2'!$C$16:$N$514,COLUMNS('Section 2'!$C$13:M$13),0)="2nd Party Dest","2nd Party Dest",PROPER(VLOOKUP($B110,'Section 2'!$C$16:$N$514,COLUMNS('Section 2'!$C$13:M$13),0)))))))</f>
        <v/>
      </c>
      <c r="O110" s="108" t="str">
        <f>IF($D110="","",IF(ISBLANK(VLOOKUP($B110,'Section 2'!$C$16:$N$514,COLUMNS('Section 2'!$C$13:N$13),0)),"",VLOOKUP($B110,'Section 2'!$C$16:$N$514,COLUMNS('Section 2'!$C$13:N$13),0)))</f>
        <v/>
      </c>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row>
    <row r="111" spans="1:78" s="36" customFormat="1" ht="12.75" customHeight="1" x14ac:dyDescent="0.35">
      <c r="A111" s="36" t="str">
        <f>IF(D111="","",ROWS($A$1:A111))</f>
        <v/>
      </c>
      <c r="B111" s="39">
        <v>110</v>
      </c>
      <c r="C111" s="107" t="str">
        <f t="shared" si="1"/>
        <v/>
      </c>
      <c r="D111" s="107" t="str">
        <f>IFERROR(VLOOKUP($B111,'Section 2'!$C$16:$N$514,COLUMNS('Section 2'!$C$13:C$13),0),"")</f>
        <v/>
      </c>
      <c r="E111" s="108" t="str">
        <f>IF($D111="","",IF(ISBLANK(VLOOKUP($B111,'Section 2'!$C$16:$N$514,COLUMNS('Section 2'!$C$13:D$13),0)),"",VLOOKUP($B111,'Section 2'!$C$16:$N$514,COLUMNS('Section 2'!$C$13:D$13),0)))</f>
        <v/>
      </c>
      <c r="F111" s="107" t="str">
        <f>IF($D111="","",IF(ISBLANK(VLOOKUP($B111,'Section 2'!$C$16:$N$514,COLUMNS('Section 2'!$C$13:E$13),0)),"",VLOOKUP($B111,'Section 2'!$C$16:$N$514,COLUMNS('Section 2'!$C$13:E$13),0)))</f>
        <v/>
      </c>
      <c r="G111" s="107" t="str">
        <f>IF($D111="","",IF(ISBLANK(VLOOKUP($B111,'Section 2'!$C$16:$N$514,COLUMNS('Section 2'!$C$13:F$13),0)),"",VLOOKUP($B111,'Section 2'!$C$16:$N$514,COLUMNS('Section 2'!$C$13:F$13),0)))</f>
        <v/>
      </c>
      <c r="H111" s="107" t="str">
        <f>IF($D111="","",IF(ISBLANK(VLOOKUP($B111,'Section 2'!$C$16:$N$514,COLUMNS('Section 2'!$C$13:G$13),0)),"",VLOOKUP($B111,'Section 2'!$C$16:$N$514,COLUMNS('Section 2'!$C$13:G$13),0)))</f>
        <v/>
      </c>
      <c r="I111" s="107" t="str">
        <f>IF($D111="","",IF(ISBLANK(VLOOKUP($B111,'Section 2'!$C$16:$N$514,COLUMNS('Section 2'!$C$13:H$13),0)),"",IF(VLOOKUP($B111,'Section 2'!$C$16:$N$514,COLUMNS('Section 2'!$C$13:H$13),0)="Other EU","Other EU",PROPER(VLOOKUP($B111,'Section 2'!$C$16:$N$514,COLUMNS('Section 2'!$C$13:H$13),0)))))</f>
        <v/>
      </c>
      <c r="J111" s="107" t="str">
        <f>IF($D111="","",IF(ISBLANK(VLOOKUP($B111,'Section 2'!$C$16:$N$514,COLUMNS('Section 2'!$C$13:I$13),0)),"",IF(VLOOKUP($B111,'Section 2'!$C$16:$N$514,COLUMNS('Section 2'!$C$13:I$13),0)="Other EU","Other EU",VLOOKUP($B111,'Section 2'!$C$16:$N$514,COLUMNS('Section 2'!$C$13:I$13),0))))</f>
        <v/>
      </c>
      <c r="K111" s="107" t="str">
        <f>IF($D111="","",IF(ISBLANK(VLOOKUP($B111,'Section 2'!$C$16:$N$514,COLUMNS('Section 2'!$C$13:J$13),0)),"",IF(VLOOKUP($B111,'Section 2'!$C$16:$N$514,COLUMNS('Section 2'!$C$13:J$13),0)="Pther EU","Other EU",PROPER(VLOOKUP($B111,'Section 2'!$C$16:$N$514,COLUMNS('Section 2'!$C$13:J$13),0)))))</f>
        <v/>
      </c>
      <c r="L111" s="107" t="str">
        <f>IF($D111="","",IF(ISBLANK(VLOOKUP($B111,'Section 2'!$C$16:$N$514,COLUMNS('Section 2'!$C$13:K$13),0)),"",VLOOKUP($B111,'Section 2'!$C$16:$N$514,COLUMNS('Section 2'!$C$13:K$13),0)))</f>
        <v/>
      </c>
      <c r="M111" s="107" t="str">
        <f>IF($D111="","",IF(ISBLANK(VLOOKUP($B111,'Section 2'!$C$16:$N$514,COLUMNS('Section 2'!$C$13:L$13),0)),"",PROPER(VLOOKUP($B111,'Section 2'!$C$16:$N$514,COLUMNS('Section 2'!$C$13:L$13),0))))</f>
        <v/>
      </c>
      <c r="N111" s="107" t="str">
        <f>IF($D111="","",IF(ISBLANK(VLOOKUP($B111,'Section 2'!$C$16:$N$514,COLUMNS('Section 2'!$C$13:M$13),0)),"",IF(VLOOKUP($B111,'Section 2'!$C$16:$N$514,COLUMNS('Section 2'!$C$13:M$13),0)="Other EU","Other EU",IF(VLOOKUP($B111,'Section 2'!$C$16:$N$514,COLUMNS('Section 2'!$C$13:M$13),0)="2nd Party Trans","2nd Party Trans",IF(VLOOKUP($B111,'Section 2'!$C$16:$N$514,COLUMNS('Section 2'!$C$13:M$13),0)="2nd Party Dest","2nd Party Dest",PROPER(VLOOKUP($B111,'Section 2'!$C$16:$N$514,COLUMNS('Section 2'!$C$13:M$13),0)))))))</f>
        <v/>
      </c>
      <c r="O111" s="108" t="str">
        <f>IF($D111="","",IF(ISBLANK(VLOOKUP($B111,'Section 2'!$C$16:$N$514,COLUMNS('Section 2'!$C$13:N$13),0)),"",VLOOKUP($B111,'Section 2'!$C$16:$N$514,COLUMNS('Section 2'!$C$13:N$13),0)))</f>
        <v/>
      </c>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row>
    <row r="112" spans="1:78" s="36" customFormat="1" ht="12.75" customHeight="1" x14ac:dyDescent="0.35">
      <c r="A112" s="36" t="str">
        <f>IF(D112="","",ROWS($A$1:A112))</f>
        <v/>
      </c>
      <c r="B112" s="39">
        <v>111</v>
      </c>
      <c r="C112" s="107" t="str">
        <f t="shared" si="1"/>
        <v/>
      </c>
      <c r="D112" s="107" t="str">
        <f>IFERROR(VLOOKUP($B112,'Section 2'!$C$16:$N$514,COLUMNS('Section 2'!$C$13:C$13),0),"")</f>
        <v/>
      </c>
      <c r="E112" s="108" t="str">
        <f>IF($D112="","",IF(ISBLANK(VLOOKUP($B112,'Section 2'!$C$16:$N$514,COLUMNS('Section 2'!$C$13:D$13),0)),"",VLOOKUP($B112,'Section 2'!$C$16:$N$514,COLUMNS('Section 2'!$C$13:D$13),0)))</f>
        <v/>
      </c>
      <c r="F112" s="107" t="str">
        <f>IF($D112="","",IF(ISBLANK(VLOOKUP($B112,'Section 2'!$C$16:$N$514,COLUMNS('Section 2'!$C$13:E$13),0)),"",VLOOKUP($B112,'Section 2'!$C$16:$N$514,COLUMNS('Section 2'!$C$13:E$13),0)))</f>
        <v/>
      </c>
      <c r="G112" s="107" t="str">
        <f>IF($D112="","",IF(ISBLANK(VLOOKUP($B112,'Section 2'!$C$16:$N$514,COLUMNS('Section 2'!$C$13:F$13),0)),"",VLOOKUP($B112,'Section 2'!$C$16:$N$514,COLUMNS('Section 2'!$C$13:F$13),0)))</f>
        <v/>
      </c>
      <c r="H112" s="107" t="str">
        <f>IF($D112="","",IF(ISBLANK(VLOOKUP($B112,'Section 2'!$C$16:$N$514,COLUMNS('Section 2'!$C$13:G$13),0)),"",VLOOKUP($B112,'Section 2'!$C$16:$N$514,COLUMNS('Section 2'!$C$13:G$13),0)))</f>
        <v/>
      </c>
      <c r="I112" s="107" t="str">
        <f>IF($D112="","",IF(ISBLANK(VLOOKUP($B112,'Section 2'!$C$16:$N$514,COLUMNS('Section 2'!$C$13:H$13),0)),"",IF(VLOOKUP($B112,'Section 2'!$C$16:$N$514,COLUMNS('Section 2'!$C$13:H$13),0)="Other EU","Other EU",PROPER(VLOOKUP($B112,'Section 2'!$C$16:$N$514,COLUMNS('Section 2'!$C$13:H$13),0)))))</f>
        <v/>
      </c>
      <c r="J112" s="107" t="str">
        <f>IF($D112="","",IF(ISBLANK(VLOOKUP($B112,'Section 2'!$C$16:$N$514,COLUMNS('Section 2'!$C$13:I$13),0)),"",IF(VLOOKUP($B112,'Section 2'!$C$16:$N$514,COLUMNS('Section 2'!$C$13:I$13),0)="Other EU","Other EU",VLOOKUP($B112,'Section 2'!$C$16:$N$514,COLUMNS('Section 2'!$C$13:I$13),0))))</f>
        <v/>
      </c>
      <c r="K112" s="107" t="str">
        <f>IF($D112="","",IF(ISBLANK(VLOOKUP($B112,'Section 2'!$C$16:$N$514,COLUMNS('Section 2'!$C$13:J$13),0)),"",IF(VLOOKUP($B112,'Section 2'!$C$16:$N$514,COLUMNS('Section 2'!$C$13:J$13),0)="Pther EU","Other EU",PROPER(VLOOKUP($B112,'Section 2'!$C$16:$N$514,COLUMNS('Section 2'!$C$13:J$13),0)))))</f>
        <v/>
      </c>
      <c r="L112" s="107" t="str">
        <f>IF($D112="","",IF(ISBLANK(VLOOKUP($B112,'Section 2'!$C$16:$N$514,COLUMNS('Section 2'!$C$13:K$13),0)),"",VLOOKUP($B112,'Section 2'!$C$16:$N$514,COLUMNS('Section 2'!$C$13:K$13),0)))</f>
        <v/>
      </c>
      <c r="M112" s="107" t="str">
        <f>IF($D112="","",IF(ISBLANK(VLOOKUP($B112,'Section 2'!$C$16:$N$514,COLUMNS('Section 2'!$C$13:L$13),0)),"",PROPER(VLOOKUP($B112,'Section 2'!$C$16:$N$514,COLUMNS('Section 2'!$C$13:L$13),0))))</f>
        <v/>
      </c>
      <c r="N112" s="107" t="str">
        <f>IF($D112="","",IF(ISBLANK(VLOOKUP($B112,'Section 2'!$C$16:$N$514,COLUMNS('Section 2'!$C$13:M$13),0)),"",IF(VLOOKUP($B112,'Section 2'!$C$16:$N$514,COLUMNS('Section 2'!$C$13:M$13),0)="Other EU","Other EU",IF(VLOOKUP($B112,'Section 2'!$C$16:$N$514,COLUMNS('Section 2'!$C$13:M$13),0)="2nd Party Trans","2nd Party Trans",IF(VLOOKUP($B112,'Section 2'!$C$16:$N$514,COLUMNS('Section 2'!$C$13:M$13),0)="2nd Party Dest","2nd Party Dest",PROPER(VLOOKUP($B112,'Section 2'!$C$16:$N$514,COLUMNS('Section 2'!$C$13:M$13),0)))))))</f>
        <v/>
      </c>
      <c r="O112" s="108" t="str">
        <f>IF($D112="","",IF(ISBLANK(VLOOKUP($B112,'Section 2'!$C$16:$N$514,COLUMNS('Section 2'!$C$13:N$13),0)),"",VLOOKUP($B112,'Section 2'!$C$16:$N$514,COLUMNS('Section 2'!$C$13:N$13),0)))</f>
        <v/>
      </c>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row>
    <row r="113" spans="1:78" s="36" customFormat="1" ht="12.75" customHeight="1" x14ac:dyDescent="0.35">
      <c r="A113" s="36" t="str">
        <f>IF(D113="","",ROWS($A$1:A113))</f>
        <v/>
      </c>
      <c r="B113" s="39">
        <v>112</v>
      </c>
      <c r="C113" s="107" t="str">
        <f t="shared" si="1"/>
        <v/>
      </c>
      <c r="D113" s="107" t="str">
        <f>IFERROR(VLOOKUP($B113,'Section 2'!$C$16:$N$514,COLUMNS('Section 2'!$C$13:C$13),0),"")</f>
        <v/>
      </c>
      <c r="E113" s="108" t="str">
        <f>IF($D113="","",IF(ISBLANK(VLOOKUP($B113,'Section 2'!$C$16:$N$514,COLUMNS('Section 2'!$C$13:D$13),0)),"",VLOOKUP($B113,'Section 2'!$C$16:$N$514,COLUMNS('Section 2'!$C$13:D$13),0)))</f>
        <v/>
      </c>
      <c r="F113" s="107" t="str">
        <f>IF($D113="","",IF(ISBLANK(VLOOKUP($B113,'Section 2'!$C$16:$N$514,COLUMNS('Section 2'!$C$13:E$13),0)),"",VLOOKUP($B113,'Section 2'!$C$16:$N$514,COLUMNS('Section 2'!$C$13:E$13),0)))</f>
        <v/>
      </c>
      <c r="G113" s="107" t="str">
        <f>IF($D113="","",IF(ISBLANK(VLOOKUP($B113,'Section 2'!$C$16:$N$514,COLUMNS('Section 2'!$C$13:F$13),0)),"",VLOOKUP($B113,'Section 2'!$C$16:$N$514,COLUMNS('Section 2'!$C$13:F$13),0)))</f>
        <v/>
      </c>
      <c r="H113" s="107" t="str">
        <f>IF($D113="","",IF(ISBLANK(VLOOKUP($B113,'Section 2'!$C$16:$N$514,COLUMNS('Section 2'!$C$13:G$13),0)),"",VLOOKUP($B113,'Section 2'!$C$16:$N$514,COLUMNS('Section 2'!$C$13:G$13),0)))</f>
        <v/>
      </c>
      <c r="I113" s="107" t="str">
        <f>IF($D113="","",IF(ISBLANK(VLOOKUP($B113,'Section 2'!$C$16:$N$514,COLUMNS('Section 2'!$C$13:H$13),0)),"",IF(VLOOKUP($B113,'Section 2'!$C$16:$N$514,COLUMNS('Section 2'!$C$13:H$13),0)="Other EU","Other EU",PROPER(VLOOKUP($B113,'Section 2'!$C$16:$N$514,COLUMNS('Section 2'!$C$13:H$13),0)))))</f>
        <v/>
      </c>
      <c r="J113" s="107" t="str">
        <f>IF($D113="","",IF(ISBLANK(VLOOKUP($B113,'Section 2'!$C$16:$N$514,COLUMNS('Section 2'!$C$13:I$13),0)),"",IF(VLOOKUP($B113,'Section 2'!$C$16:$N$514,COLUMNS('Section 2'!$C$13:I$13),0)="Other EU","Other EU",VLOOKUP($B113,'Section 2'!$C$16:$N$514,COLUMNS('Section 2'!$C$13:I$13),0))))</f>
        <v/>
      </c>
      <c r="K113" s="107" t="str">
        <f>IF($D113="","",IF(ISBLANK(VLOOKUP($B113,'Section 2'!$C$16:$N$514,COLUMNS('Section 2'!$C$13:J$13),0)),"",IF(VLOOKUP($B113,'Section 2'!$C$16:$N$514,COLUMNS('Section 2'!$C$13:J$13),0)="Pther EU","Other EU",PROPER(VLOOKUP($B113,'Section 2'!$C$16:$N$514,COLUMNS('Section 2'!$C$13:J$13),0)))))</f>
        <v/>
      </c>
      <c r="L113" s="107" t="str">
        <f>IF($D113="","",IF(ISBLANK(VLOOKUP($B113,'Section 2'!$C$16:$N$514,COLUMNS('Section 2'!$C$13:K$13),0)),"",VLOOKUP($B113,'Section 2'!$C$16:$N$514,COLUMNS('Section 2'!$C$13:K$13),0)))</f>
        <v/>
      </c>
      <c r="M113" s="107" t="str">
        <f>IF($D113="","",IF(ISBLANK(VLOOKUP($B113,'Section 2'!$C$16:$N$514,COLUMNS('Section 2'!$C$13:L$13),0)),"",PROPER(VLOOKUP($B113,'Section 2'!$C$16:$N$514,COLUMNS('Section 2'!$C$13:L$13),0))))</f>
        <v/>
      </c>
      <c r="N113" s="107" t="str">
        <f>IF($D113="","",IF(ISBLANK(VLOOKUP($B113,'Section 2'!$C$16:$N$514,COLUMNS('Section 2'!$C$13:M$13),0)),"",IF(VLOOKUP($B113,'Section 2'!$C$16:$N$514,COLUMNS('Section 2'!$C$13:M$13),0)="Other EU","Other EU",IF(VLOOKUP($B113,'Section 2'!$C$16:$N$514,COLUMNS('Section 2'!$C$13:M$13),0)="2nd Party Trans","2nd Party Trans",IF(VLOOKUP($B113,'Section 2'!$C$16:$N$514,COLUMNS('Section 2'!$C$13:M$13),0)="2nd Party Dest","2nd Party Dest",PROPER(VLOOKUP($B113,'Section 2'!$C$16:$N$514,COLUMNS('Section 2'!$C$13:M$13),0)))))))</f>
        <v/>
      </c>
      <c r="O113" s="108" t="str">
        <f>IF($D113="","",IF(ISBLANK(VLOOKUP($B113,'Section 2'!$C$16:$N$514,COLUMNS('Section 2'!$C$13:N$13),0)),"",VLOOKUP($B113,'Section 2'!$C$16:$N$514,COLUMNS('Section 2'!$C$13:N$13),0)))</f>
        <v/>
      </c>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row>
    <row r="114" spans="1:78" s="36" customFormat="1" ht="12.75" customHeight="1" x14ac:dyDescent="0.35">
      <c r="A114" s="36" t="str">
        <f>IF(D114="","",ROWS($A$1:A114))</f>
        <v/>
      </c>
      <c r="B114" s="39">
        <v>113</v>
      </c>
      <c r="C114" s="107" t="str">
        <f t="shared" si="1"/>
        <v/>
      </c>
      <c r="D114" s="107" t="str">
        <f>IFERROR(VLOOKUP($B114,'Section 2'!$C$16:$N$514,COLUMNS('Section 2'!$C$13:C$13),0),"")</f>
        <v/>
      </c>
      <c r="E114" s="108" t="str">
        <f>IF($D114="","",IF(ISBLANK(VLOOKUP($B114,'Section 2'!$C$16:$N$514,COLUMNS('Section 2'!$C$13:D$13),0)),"",VLOOKUP($B114,'Section 2'!$C$16:$N$514,COLUMNS('Section 2'!$C$13:D$13),0)))</f>
        <v/>
      </c>
      <c r="F114" s="107" t="str">
        <f>IF($D114="","",IF(ISBLANK(VLOOKUP($B114,'Section 2'!$C$16:$N$514,COLUMNS('Section 2'!$C$13:E$13),0)),"",VLOOKUP($B114,'Section 2'!$C$16:$N$514,COLUMNS('Section 2'!$C$13:E$13),0)))</f>
        <v/>
      </c>
      <c r="G114" s="107" t="str">
        <f>IF($D114="","",IF(ISBLANK(VLOOKUP($B114,'Section 2'!$C$16:$N$514,COLUMNS('Section 2'!$C$13:F$13),0)),"",VLOOKUP($B114,'Section 2'!$C$16:$N$514,COLUMNS('Section 2'!$C$13:F$13),0)))</f>
        <v/>
      </c>
      <c r="H114" s="107" t="str">
        <f>IF($D114="","",IF(ISBLANK(VLOOKUP($B114,'Section 2'!$C$16:$N$514,COLUMNS('Section 2'!$C$13:G$13),0)),"",VLOOKUP($B114,'Section 2'!$C$16:$N$514,COLUMNS('Section 2'!$C$13:G$13),0)))</f>
        <v/>
      </c>
      <c r="I114" s="107" t="str">
        <f>IF($D114="","",IF(ISBLANK(VLOOKUP($B114,'Section 2'!$C$16:$N$514,COLUMNS('Section 2'!$C$13:H$13),0)),"",IF(VLOOKUP($B114,'Section 2'!$C$16:$N$514,COLUMNS('Section 2'!$C$13:H$13),0)="Other EU","Other EU",PROPER(VLOOKUP($B114,'Section 2'!$C$16:$N$514,COLUMNS('Section 2'!$C$13:H$13),0)))))</f>
        <v/>
      </c>
      <c r="J114" s="107" t="str">
        <f>IF($D114="","",IF(ISBLANK(VLOOKUP($B114,'Section 2'!$C$16:$N$514,COLUMNS('Section 2'!$C$13:I$13),0)),"",IF(VLOOKUP($B114,'Section 2'!$C$16:$N$514,COLUMNS('Section 2'!$C$13:I$13),0)="Other EU","Other EU",VLOOKUP($B114,'Section 2'!$C$16:$N$514,COLUMNS('Section 2'!$C$13:I$13),0))))</f>
        <v/>
      </c>
      <c r="K114" s="107" t="str">
        <f>IF($D114="","",IF(ISBLANK(VLOOKUP($B114,'Section 2'!$C$16:$N$514,COLUMNS('Section 2'!$C$13:J$13),0)),"",IF(VLOOKUP($B114,'Section 2'!$C$16:$N$514,COLUMNS('Section 2'!$C$13:J$13),0)="Pther EU","Other EU",PROPER(VLOOKUP($B114,'Section 2'!$C$16:$N$514,COLUMNS('Section 2'!$C$13:J$13),0)))))</f>
        <v/>
      </c>
      <c r="L114" s="107" t="str">
        <f>IF($D114="","",IF(ISBLANK(VLOOKUP($B114,'Section 2'!$C$16:$N$514,COLUMNS('Section 2'!$C$13:K$13),0)),"",VLOOKUP($B114,'Section 2'!$C$16:$N$514,COLUMNS('Section 2'!$C$13:K$13),0)))</f>
        <v/>
      </c>
      <c r="M114" s="107" t="str">
        <f>IF($D114="","",IF(ISBLANK(VLOOKUP($B114,'Section 2'!$C$16:$N$514,COLUMNS('Section 2'!$C$13:L$13),0)),"",PROPER(VLOOKUP($B114,'Section 2'!$C$16:$N$514,COLUMNS('Section 2'!$C$13:L$13),0))))</f>
        <v/>
      </c>
      <c r="N114" s="107" t="str">
        <f>IF($D114="","",IF(ISBLANK(VLOOKUP($B114,'Section 2'!$C$16:$N$514,COLUMNS('Section 2'!$C$13:M$13),0)),"",IF(VLOOKUP($B114,'Section 2'!$C$16:$N$514,COLUMNS('Section 2'!$C$13:M$13),0)="Other EU","Other EU",IF(VLOOKUP($B114,'Section 2'!$C$16:$N$514,COLUMNS('Section 2'!$C$13:M$13),0)="2nd Party Trans","2nd Party Trans",IF(VLOOKUP($B114,'Section 2'!$C$16:$N$514,COLUMNS('Section 2'!$C$13:M$13),0)="2nd Party Dest","2nd Party Dest",PROPER(VLOOKUP($B114,'Section 2'!$C$16:$N$514,COLUMNS('Section 2'!$C$13:M$13),0)))))))</f>
        <v/>
      </c>
      <c r="O114" s="108" t="str">
        <f>IF($D114="","",IF(ISBLANK(VLOOKUP($B114,'Section 2'!$C$16:$N$514,COLUMNS('Section 2'!$C$13:N$13),0)),"",VLOOKUP($B114,'Section 2'!$C$16:$N$514,COLUMNS('Section 2'!$C$13:N$13),0)))</f>
        <v/>
      </c>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row>
    <row r="115" spans="1:78" s="36" customFormat="1" ht="12.75" customHeight="1" x14ac:dyDescent="0.35">
      <c r="A115" s="36" t="str">
        <f>IF(D115="","",ROWS($A$1:A115))</f>
        <v/>
      </c>
      <c r="B115" s="39">
        <v>114</v>
      </c>
      <c r="C115" s="107" t="str">
        <f t="shared" si="1"/>
        <v/>
      </c>
      <c r="D115" s="107" t="str">
        <f>IFERROR(VLOOKUP($B115,'Section 2'!$C$16:$N$514,COLUMNS('Section 2'!$C$13:C$13),0),"")</f>
        <v/>
      </c>
      <c r="E115" s="108" t="str">
        <f>IF($D115="","",IF(ISBLANK(VLOOKUP($B115,'Section 2'!$C$16:$N$514,COLUMNS('Section 2'!$C$13:D$13),0)),"",VLOOKUP($B115,'Section 2'!$C$16:$N$514,COLUMNS('Section 2'!$C$13:D$13),0)))</f>
        <v/>
      </c>
      <c r="F115" s="107" t="str">
        <f>IF($D115="","",IF(ISBLANK(VLOOKUP($B115,'Section 2'!$C$16:$N$514,COLUMNS('Section 2'!$C$13:E$13),0)),"",VLOOKUP($B115,'Section 2'!$C$16:$N$514,COLUMNS('Section 2'!$C$13:E$13),0)))</f>
        <v/>
      </c>
      <c r="G115" s="107" t="str">
        <f>IF($D115="","",IF(ISBLANK(VLOOKUP($B115,'Section 2'!$C$16:$N$514,COLUMNS('Section 2'!$C$13:F$13),0)),"",VLOOKUP($B115,'Section 2'!$C$16:$N$514,COLUMNS('Section 2'!$C$13:F$13),0)))</f>
        <v/>
      </c>
      <c r="H115" s="107" t="str">
        <f>IF($D115="","",IF(ISBLANK(VLOOKUP($B115,'Section 2'!$C$16:$N$514,COLUMNS('Section 2'!$C$13:G$13),0)),"",VLOOKUP($B115,'Section 2'!$C$16:$N$514,COLUMNS('Section 2'!$C$13:G$13),0)))</f>
        <v/>
      </c>
      <c r="I115" s="107" t="str">
        <f>IF($D115="","",IF(ISBLANK(VLOOKUP($B115,'Section 2'!$C$16:$N$514,COLUMNS('Section 2'!$C$13:H$13),0)),"",IF(VLOOKUP($B115,'Section 2'!$C$16:$N$514,COLUMNS('Section 2'!$C$13:H$13),0)="Other EU","Other EU",PROPER(VLOOKUP($B115,'Section 2'!$C$16:$N$514,COLUMNS('Section 2'!$C$13:H$13),0)))))</f>
        <v/>
      </c>
      <c r="J115" s="107" t="str">
        <f>IF($D115="","",IF(ISBLANK(VLOOKUP($B115,'Section 2'!$C$16:$N$514,COLUMNS('Section 2'!$C$13:I$13),0)),"",IF(VLOOKUP($B115,'Section 2'!$C$16:$N$514,COLUMNS('Section 2'!$C$13:I$13),0)="Other EU","Other EU",VLOOKUP($B115,'Section 2'!$C$16:$N$514,COLUMNS('Section 2'!$C$13:I$13),0))))</f>
        <v/>
      </c>
      <c r="K115" s="107" t="str">
        <f>IF($D115="","",IF(ISBLANK(VLOOKUP($B115,'Section 2'!$C$16:$N$514,COLUMNS('Section 2'!$C$13:J$13),0)),"",IF(VLOOKUP($B115,'Section 2'!$C$16:$N$514,COLUMNS('Section 2'!$C$13:J$13),0)="Pther EU","Other EU",PROPER(VLOOKUP($B115,'Section 2'!$C$16:$N$514,COLUMNS('Section 2'!$C$13:J$13),0)))))</f>
        <v/>
      </c>
      <c r="L115" s="107" t="str">
        <f>IF($D115="","",IF(ISBLANK(VLOOKUP($B115,'Section 2'!$C$16:$N$514,COLUMNS('Section 2'!$C$13:K$13),0)),"",VLOOKUP($B115,'Section 2'!$C$16:$N$514,COLUMNS('Section 2'!$C$13:K$13),0)))</f>
        <v/>
      </c>
      <c r="M115" s="107" t="str">
        <f>IF($D115="","",IF(ISBLANK(VLOOKUP($B115,'Section 2'!$C$16:$N$514,COLUMNS('Section 2'!$C$13:L$13),0)),"",PROPER(VLOOKUP($B115,'Section 2'!$C$16:$N$514,COLUMNS('Section 2'!$C$13:L$13),0))))</f>
        <v/>
      </c>
      <c r="N115" s="107" t="str">
        <f>IF($D115="","",IF(ISBLANK(VLOOKUP($B115,'Section 2'!$C$16:$N$514,COLUMNS('Section 2'!$C$13:M$13),0)),"",IF(VLOOKUP($B115,'Section 2'!$C$16:$N$514,COLUMNS('Section 2'!$C$13:M$13),0)="Other EU","Other EU",IF(VLOOKUP($B115,'Section 2'!$C$16:$N$514,COLUMNS('Section 2'!$C$13:M$13),0)="2nd Party Trans","2nd Party Trans",IF(VLOOKUP($B115,'Section 2'!$C$16:$N$514,COLUMNS('Section 2'!$C$13:M$13),0)="2nd Party Dest","2nd Party Dest",PROPER(VLOOKUP($B115,'Section 2'!$C$16:$N$514,COLUMNS('Section 2'!$C$13:M$13),0)))))))</f>
        <v/>
      </c>
      <c r="O115" s="108" t="str">
        <f>IF($D115="","",IF(ISBLANK(VLOOKUP($B115,'Section 2'!$C$16:$N$514,COLUMNS('Section 2'!$C$13:N$13),0)),"",VLOOKUP($B115,'Section 2'!$C$16:$N$514,COLUMNS('Section 2'!$C$13:N$13),0)))</f>
        <v/>
      </c>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row>
    <row r="116" spans="1:78" s="36" customFormat="1" ht="12.75" customHeight="1" x14ac:dyDescent="0.35">
      <c r="A116" s="36" t="str">
        <f>IF(D116="","",ROWS($A$1:A116))</f>
        <v/>
      </c>
      <c r="B116" s="39">
        <v>115</v>
      </c>
      <c r="C116" s="107" t="str">
        <f t="shared" si="1"/>
        <v/>
      </c>
      <c r="D116" s="107" t="str">
        <f>IFERROR(VLOOKUP($B116,'Section 2'!$C$16:$N$514,COLUMNS('Section 2'!$C$13:C$13),0),"")</f>
        <v/>
      </c>
      <c r="E116" s="108" t="str">
        <f>IF($D116="","",IF(ISBLANK(VLOOKUP($B116,'Section 2'!$C$16:$N$514,COLUMNS('Section 2'!$C$13:D$13),0)),"",VLOOKUP($B116,'Section 2'!$C$16:$N$514,COLUMNS('Section 2'!$C$13:D$13),0)))</f>
        <v/>
      </c>
      <c r="F116" s="107" t="str">
        <f>IF($D116="","",IF(ISBLANK(VLOOKUP($B116,'Section 2'!$C$16:$N$514,COLUMNS('Section 2'!$C$13:E$13),0)),"",VLOOKUP($B116,'Section 2'!$C$16:$N$514,COLUMNS('Section 2'!$C$13:E$13),0)))</f>
        <v/>
      </c>
      <c r="G116" s="107" t="str">
        <f>IF($D116="","",IF(ISBLANK(VLOOKUP($B116,'Section 2'!$C$16:$N$514,COLUMNS('Section 2'!$C$13:F$13),0)),"",VLOOKUP($B116,'Section 2'!$C$16:$N$514,COLUMNS('Section 2'!$C$13:F$13),0)))</f>
        <v/>
      </c>
      <c r="H116" s="107" t="str">
        <f>IF($D116="","",IF(ISBLANK(VLOOKUP($B116,'Section 2'!$C$16:$N$514,COLUMNS('Section 2'!$C$13:G$13),0)),"",VLOOKUP($B116,'Section 2'!$C$16:$N$514,COLUMNS('Section 2'!$C$13:G$13),0)))</f>
        <v/>
      </c>
      <c r="I116" s="107" t="str">
        <f>IF($D116="","",IF(ISBLANK(VLOOKUP($B116,'Section 2'!$C$16:$N$514,COLUMNS('Section 2'!$C$13:H$13),0)),"",IF(VLOOKUP($B116,'Section 2'!$C$16:$N$514,COLUMNS('Section 2'!$C$13:H$13),0)="Other EU","Other EU",PROPER(VLOOKUP($B116,'Section 2'!$C$16:$N$514,COLUMNS('Section 2'!$C$13:H$13),0)))))</f>
        <v/>
      </c>
      <c r="J116" s="107" t="str">
        <f>IF($D116="","",IF(ISBLANK(VLOOKUP($B116,'Section 2'!$C$16:$N$514,COLUMNS('Section 2'!$C$13:I$13),0)),"",IF(VLOOKUP($B116,'Section 2'!$C$16:$N$514,COLUMNS('Section 2'!$C$13:I$13),0)="Other EU","Other EU",VLOOKUP($B116,'Section 2'!$C$16:$N$514,COLUMNS('Section 2'!$C$13:I$13),0))))</f>
        <v/>
      </c>
      <c r="K116" s="107" t="str">
        <f>IF($D116="","",IF(ISBLANK(VLOOKUP($B116,'Section 2'!$C$16:$N$514,COLUMNS('Section 2'!$C$13:J$13),0)),"",IF(VLOOKUP($B116,'Section 2'!$C$16:$N$514,COLUMNS('Section 2'!$C$13:J$13),0)="Pther EU","Other EU",PROPER(VLOOKUP($B116,'Section 2'!$C$16:$N$514,COLUMNS('Section 2'!$C$13:J$13),0)))))</f>
        <v/>
      </c>
      <c r="L116" s="107" t="str">
        <f>IF($D116="","",IF(ISBLANK(VLOOKUP($B116,'Section 2'!$C$16:$N$514,COLUMNS('Section 2'!$C$13:K$13),0)),"",VLOOKUP($B116,'Section 2'!$C$16:$N$514,COLUMNS('Section 2'!$C$13:K$13),0)))</f>
        <v/>
      </c>
      <c r="M116" s="107" t="str">
        <f>IF($D116="","",IF(ISBLANK(VLOOKUP($B116,'Section 2'!$C$16:$N$514,COLUMNS('Section 2'!$C$13:L$13),0)),"",PROPER(VLOOKUP($B116,'Section 2'!$C$16:$N$514,COLUMNS('Section 2'!$C$13:L$13),0))))</f>
        <v/>
      </c>
      <c r="N116" s="107" t="str">
        <f>IF($D116="","",IF(ISBLANK(VLOOKUP($B116,'Section 2'!$C$16:$N$514,COLUMNS('Section 2'!$C$13:M$13),0)),"",IF(VLOOKUP($B116,'Section 2'!$C$16:$N$514,COLUMNS('Section 2'!$C$13:M$13),0)="Other EU","Other EU",IF(VLOOKUP($B116,'Section 2'!$C$16:$N$514,COLUMNS('Section 2'!$C$13:M$13),0)="2nd Party Trans","2nd Party Trans",IF(VLOOKUP($B116,'Section 2'!$C$16:$N$514,COLUMNS('Section 2'!$C$13:M$13),0)="2nd Party Dest","2nd Party Dest",PROPER(VLOOKUP($B116,'Section 2'!$C$16:$N$514,COLUMNS('Section 2'!$C$13:M$13),0)))))))</f>
        <v/>
      </c>
      <c r="O116" s="108" t="str">
        <f>IF($D116="","",IF(ISBLANK(VLOOKUP($B116,'Section 2'!$C$16:$N$514,COLUMNS('Section 2'!$C$13:N$13),0)),"",VLOOKUP($B116,'Section 2'!$C$16:$N$514,COLUMNS('Section 2'!$C$13:N$13),0)))</f>
        <v/>
      </c>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row>
    <row r="117" spans="1:78" s="36" customFormat="1" ht="12.75" customHeight="1" x14ac:dyDescent="0.35">
      <c r="A117" s="36" t="str">
        <f>IF(D117="","",ROWS($A$1:A117))</f>
        <v/>
      </c>
      <c r="B117" s="39">
        <v>116</v>
      </c>
      <c r="C117" s="107" t="str">
        <f t="shared" si="1"/>
        <v/>
      </c>
      <c r="D117" s="107" t="str">
        <f>IFERROR(VLOOKUP($B117,'Section 2'!$C$16:$N$514,COLUMNS('Section 2'!$C$13:C$13),0),"")</f>
        <v/>
      </c>
      <c r="E117" s="108" t="str">
        <f>IF($D117="","",IF(ISBLANK(VLOOKUP($B117,'Section 2'!$C$16:$N$514,COLUMNS('Section 2'!$C$13:D$13),0)),"",VLOOKUP($B117,'Section 2'!$C$16:$N$514,COLUMNS('Section 2'!$C$13:D$13),0)))</f>
        <v/>
      </c>
      <c r="F117" s="107" t="str">
        <f>IF($D117="","",IF(ISBLANK(VLOOKUP($B117,'Section 2'!$C$16:$N$514,COLUMNS('Section 2'!$C$13:E$13),0)),"",VLOOKUP($B117,'Section 2'!$C$16:$N$514,COLUMNS('Section 2'!$C$13:E$13),0)))</f>
        <v/>
      </c>
      <c r="G117" s="107" t="str">
        <f>IF($D117="","",IF(ISBLANK(VLOOKUP($B117,'Section 2'!$C$16:$N$514,COLUMNS('Section 2'!$C$13:F$13),0)),"",VLOOKUP($B117,'Section 2'!$C$16:$N$514,COLUMNS('Section 2'!$C$13:F$13),0)))</f>
        <v/>
      </c>
      <c r="H117" s="107" t="str">
        <f>IF($D117="","",IF(ISBLANK(VLOOKUP($B117,'Section 2'!$C$16:$N$514,COLUMNS('Section 2'!$C$13:G$13),0)),"",VLOOKUP($B117,'Section 2'!$C$16:$N$514,COLUMNS('Section 2'!$C$13:G$13),0)))</f>
        <v/>
      </c>
      <c r="I117" s="107" t="str">
        <f>IF($D117="","",IF(ISBLANK(VLOOKUP($B117,'Section 2'!$C$16:$N$514,COLUMNS('Section 2'!$C$13:H$13),0)),"",IF(VLOOKUP($B117,'Section 2'!$C$16:$N$514,COLUMNS('Section 2'!$C$13:H$13),0)="Other EU","Other EU",PROPER(VLOOKUP($B117,'Section 2'!$C$16:$N$514,COLUMNS('Section 2'!$C$13:H$13),0)))))</f>
        <v/>
      </c>
      <c r="J117" s="107" t="str">
        <f>IF($D117="","",IF(ISBLANK(VLOOKUP($B117,'Section 2'!$C$16:$N$514,COLUMNS('Section 2'!$C$13:I$13),0)),"",IF(VLOOKUP($B117,'Section 2'!$C$16:$N$514,COLUMNS('Section 2'!$C$13:I$13),0)="Other EU","Other EU",VLOOKUP($B117,'Section 2'!$C$16:$N$514,COLUMNS('Section 2'!$C$13:I$13),0))))</f>
        <v/>
      </c>
      <c r="K117" s="107" t="str">
        <f>IF($D117="","",IF(ISBLANK(VLOOKUP($B117,'Section 2'!$C$16:$N$514,COLUMNS('Section 2'!$C$13:J$13),0)),"",IF(VLOOKUP($B117,'Section 2'!$C$16:$N$514,COLUMNS('Section 2'!$C$13:J$13),0)="Pther EU","Other EU",PROPER(VLOOKUP($B117,'Section 2'!$C$16:$N$514,COLUMNS('Section 2'!$C$13:J$13),0)))))</f>
        <v/>
      </c>
      <c r="L117" s="107" t="str">
        <f>IF($D117="","",IF(ISBLANK(VLOOKUP($B117,'Section 2'!$C$16:$N$514,COLUMNS('Section 2'!$C$13:K$13),0)),"",VLOOKUP($B117,'Section 2'!$C$16:$N$514,COLUMNS('Section 2'!$C$13:K$13),0)))</f>
        <v/>
      </c>
      <c r="M117" s="107" t="str">
        <f>IF($D117="","",IF(ISBLANK(VLOOKUP($B117,'Section 2'!$C$16:$N$514,COLUMNS('Section 2'!$C$13:L$13),0)),"",PROPER(VLOOKUP($B117,'Section 2'!$C$16:$N$514,COLUMNS('Section 2'!$C$13:L$13),0))))</f>
        <v/>
      </c>
      <c r="N117" s="107" t="str">
        <f>IF($D117="","",IF(ISBLANK(VLOOKUP($B117,'Section 2'!$C$16:$N$514,COLUMNS('Section 2'!$C$13:M$13),0)),"",IF(VLOOKUP($B117,'Section 2'!$C$16:$N$514,COLUMNS('Section 2'!$C$13:M$13),0)="Other EU","Other EU",IF(VLOOKUP($B117,'Section 2'!$C$16:$N$514,COLUMNS('Section 2'!$C$13:M$13),0)="2nd Party Trans","2nd Party Trans",IF(VLOOKUP($B117,'Section 2'!$C$16:$N$514,COLUMNS('Section 2'!$C$13:M$13),0)="2nd Party Dest","2nd Party Dest",PROPER(VLOOKUP($B117,'Section 2'!$C$16:$N$514,COLUMNS('Section 2'!$C$13:M$13),0)))))))</f>
        <v/>
      </c>
      <c r="O117" s="108" t="str">
        <f>IF($D117="","",IF(ISBLANK(VLOOKUP($B117,'Section 2'!$C$16:$N$514,COLUMNS('Section 2'!$C$13:N$13),0)),"",VLOOKUP($B117,'Section 2'!$C$16:$N$514,COLUMNS('Section 2'!$C$13:N$13),0)))</f>
        <v/>
      </c>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row>
    <row r="118" spans="1:78" s="36" customFormat="1" ht="12.75" customHeight="1" x14ac:dyDescent="0.35">
      <c r="A118" s="36" t="str">
        <f>IF(D118="","",ROWS($A$1:A118))</f>
        <v/>
      </c>
      <c r="B118" s="39">
        <v>117</v>
      </c>
      <c r="C118" s="107" t="str">
        <f t="shared" si="1"/>
        <v/>
      </c>
      <c r="D118" s="107" t="str">
        <f>IFERROR(VLOOKUP($B118,'Section 2'!$C$16:$N$514,COLUMNS('Section 2'!$C$13:C$13),0),"")</f>
        <v/>
      </c>
      <c r="E118" s="108" t="str">
        <f>IF($D118="","",IF(ISBLANK(VLOOKUP($B118,'Section 2'!$C$16:$N$514,COLUMNS('Section 2'!$C$13:D$13),0)),"",VLOOKUP($B118,'Section 2'!$C$16:$N$514,COLUMNS('Section 2'!$C$13:D$13),0)))</f>
        <v/>
      </c>
      <c r="F118" s="107" t="str">
        <f>IF($D118="","",IF(ISBLANK(VLOOKUP($B118,'Section 2'!$C$16:$N$514,COLUMNS('Section 2'!$C$13:E$13),0)),"",VLOOKUP($B118,'Section 2'!$C$16:$N$514,COLUMNS('Section 2'!$C$13:E$13),0)))</f>
        <v/>
      </c>
      <c r="G118" s="107" t="str">
        <f>IF($D118="","",IF(ISBLANK(VLOOKUP($B118,'Section 2'!$C$16:$N$514,COLUMNS('Section 2'!$C$13:F$13),0)),"",VLOOKUP($B118,'Section 2'!$C$16:$N$514,COLUMNS('Section 2'!$C$13:F$13),0)))</f>
        <v/>
      </c>
      <c r="H118" s="107" t="str">
        <f>IF($D118="","",IF(ISBLANK(VLOOKUP($B118,'Section 2'!$C$16:$N$514,COLUMNS('Section 2'!$C$13:G$13),0)),"",VLOOKUP($B118,'Section 2'!$C$16:$N$514,COLUMNS('Section 2'!$C$13:G$13),0)))</f>
        <v/>
      </c>
      <c r="I118" s="107" t="str">
        <f>IF($D118="","",IF(ISBLANK(VLOOKUP($B118,'Section 2'!$C$16:$N$514,COLUMNS('Section 2'!$C$13:H$13),0)),"",IF(VLOOKUP($B118,'Section 2'!$C$16:$N$514,COLUMNS('Section 2'!$C$13:H$13),0)="Other EU","Other EU",PROPER(VLOOKUP($B118,'Section 2'!$C$16:$N$514,COLUMNS('Section 2'!$C$13:H$13),0)))))</f>
        <v/>
      </c>
      <c r="J118" s="107" t="str">
        <f>IF($D118="","",IF(ISBLANK(VLOOKUP($B118,'Section 2'!$C$16:$N$514,COLUMNS('Section 2'!$C$13:I$13),0)),"",IF(VLOOKUP($B118,'Section 2'!$C$16:$N$514,COLUMNS('Section 2'!$C$13:I$13),0)="Other EU","Other EU",VLOOKUP($B118,'Section 2'!$C$16:$N$514,COLUMNS('Section 2'!$C$13:I$13),0))))</f>
        <v/>
      </c>
      <c r="K118" s="107" t="str">
        <f>IF($D118="","",IF(ISBLANK(VLOOKUP($B118,'Section 2'!$C$16:$N$514,COLUMNS('Section 2'!$C$13:J$13),0)),"",IF(VLOOKUP($B118,'Section 2'!$C$16:$N$514,COLUMNS('Section 2'!$C$13:J$13),0)="Pther EU","Other EU",PROPER(VLOOKUP($B118,'Section 2'!$C$16:$N$514,COLUMNS('Section 2'!$C$13:J$13),0)))))</f>
        <v/>
      </c>
      <c r="L118" s="107" t="str">
        <f>IF($D118="","",IF(ISBLANK(VLOOKUP($B118,'Section 2'!$C$16:$N$514,COLUMNS('Section 2'!$C$13:K$13),0)),"",VLOOKUP($B118,'Section 2'!$C$16:$N$514,COLUMNS('Section 2'!$C$13:K$13),0)))</f>
        <v/>
      </c>
      <c r="M118" s="107" t="str">
        <f>IF($D118="","",IF(ISBLANK(VLOOKUP($B118,'Section 2'!$C$16:$N$514,COLUMNS('Section 2'!$C$13:L$13),0)),"",PROPER(VLOOKUP($B118,'Section 2'!$C$16:$N$514,COLUMNS('Section 2'!$C$13:L$13),0))))</f>
        <v/>
      </c>
      <c r="N118" s="107" t="str">
        <f>IF($D118="","",IF(ISBLANK(VLOOKUP($B118,'Section 2'!$C$16:$N$514,COLUMNS('Section 2'!$C$13:M$13),0)),"",IF(VLOOKUP($B118,'Section 2'!$C$16:$N$514,COLUMNS('Section 2'!$C$13:M$13),0)="Other EU","Other EU",IF(VLOOKUP($B118,'Section 2'!$C$16:$N$514,COLUMNS('Section 2'!$C$13:M$13),0)="2nd Party Trans","2nd Party Trans",IF(VLOOKUP($B118,'Section 2'!$C$16:$N$514,COLUMNS('Section 2'!$C$13:M$13),0)="2nd Party Dest","2nd Party Dest",PROPER(VLOOKUP($B118,'Section 2'!$C$16:$N$514,COLUMNS('Section 2'!$C$13:M$13),0)))))))</f>
        <v/>
      </c>
      <c r="O118" s="108" t="str">
        <f>IF($D118="","",IF(ISBLANK(VLOOKUP($B118,'Section 2'!$C$16:$N$514,COLUMNS('Section 2'!$C$13:N$13),0)),"",VLOOKUP($B118,'Section 2'!$C$16:$N$514,COLUMNS('Section 2'!$C$13:N$13),0)))</f>
        <v/>
      </c>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row>
    <row r="119" spans="1:78" s="36" customFormat="1" ht="12.75" customHeight="1" x14ac:dyDescent="0.35">
      <c r="A119" s="36" t="str">
        <f>IF(D119="","",ROWS($A$1:A119))</f>
        <v/>
      </c>
      <c r="B119" s="39">
        <v>118</v>
      </c>
      <c r="C119" s="107" t="str">
        <f t="shared" si="1"/>
        <v/>
      </c>
      <c r="D119" s="107" t="str">
        <f>IFERROR(VLOOKUP($B119,'Section 2'!$C$16:$N$514,COLUMNS('Section 2'!$C$13:C$13),0),"")</f>
        <v/>
      </c>
      <c r="E119" s="108" t="str">
        <f>IF($D119="","",IF(ISBLANK(VLOOKUP($B119,'Section 2'!$C$16:$N$514,COLUMNS('Section 2'!$C$13:D$13),0)),"",VLOOKUP($B119,'Section 2'!$C$16:$N$514,COLUMNS('Section 2'!$C$13:D$13),0)))</f>
        <v/>
      </c>
      <c r="F119" s="107" t="str">
        <f>IF($D119="","",IF(ISBLANK(VLOOKUP($B119,'Section 2'!$C$16:$N$514,COLUMNS('Section 2'!$C$13:E$13),0)),"",VLOOKUP($B119,'Section 2'!$C$16:$N$514,COLUMNS('Section 2'!$C$13:E$13),0)))</f>
        <v/>
      </c>
      <c r="G119" s="107" t="str">
        <f>IF($D119="","",IF(ISBLANK(VLOOKUP($B119,'Section 2'!$C$16:$N$514,COLUMNS('Section 2'!$C$13:F$13),0)),"",VLOOKUP($B119,'Section 2'!$C$16:$N$514,COLUMNS('Section 2'!$C$13:F$13),0)))</f>
        <v/>
      </c>
      <c r="H119" s="107" t="str">
        <f>IF($D119="","",IF(ISBLANK(VLOOKUP($B119,'Section 2'!$C$16:$N$514,COLUMNS('Section 2'!$C$13:G$13),0)),"",VLOOKUP($B119,'Section 2'!$C$16:$N$514,COLUMNS('Section 2'!$C$13:G$13),0)))</f>
        <v/>
      </c>
      <c r="I119" s="107" t="str">
        <f>IF($D119="","",IF(ISBLANK(VLOOKUP($B119,'Section 2'!$C$16:$N$514,COLUMNS('Section 2'!$C$13:H$13),0)),"",IF(VLOOKUP($B119,'Section 2'!$C$16:$N$514,COLUMNS('Section 2'!$C$13:H$13),0)="Other EU","Other EU",PROPER(VLOOKUP($B119,'Section 2'!$C$16:$N$514,COLUMNS('Section 2'!$C$13:H$13),0)))))</f>
        <v/>
      </c>
      <c r="J119" s="107" t="str">
        <f>IF($D119="","",IF(ISBLANK(VLOOKUP($B119,'Section 2'!$C$16:$N$514,COLUMNS('Section 2'!$C$13:I$13),0)),"",IF(VLOOKUP($B119,'Section 2'!$C$16:$N$514,COLUMNS('Section 2'!$C$13:I$13),0)="Other EU","Other EU",VLOOKUP($B119,'Section 2'!$C$16:$N$514,COLUMNS('Section 2'!$C$13:I$13),0))))</f>
        <v/>
      </c>
      <c r="K119" s="107" t="str">
        <f>IF($D119="","",IF(ISBLANK(VLOOKUP($B119,'Section 2'!$C$16:$N$514,COLUMNS('Section 2'!$C$13:J$13),0)),"",IF(VLOOKUP($B119,'Section 2'!$C$16:$N$514,COLUMNS('Section 2'!$C$13:J$13),0)="Pther EU","Other EU",PROPER(VLOOKUP($B119,'Section 2'!$C$16:$N$514,COLUMNS('Section 2'!$C$13:J$13),0)))))</f>
        <v/>
      </c>
      <c r="L119" s="107" t="str">
        <f>IF($D119="","",IF(ISBLANK(VLOOKUP($B119,'Section 2'!$C$16:$N$514,COLUMNS('Section 2'!$C$13:K$13),0)),"",VLOOKUP($B119,'Section 2'!$C$16:$N$514,COLUMNS('Section 2'!$C$13:K$13),0)))</f>
        <v/>
      </c>
      <c r="M119" s="107" t="str">
        <f>IF($D119="","",IF(ISBLANK(VLOOKUP($B119,'Section 2'!$C$16:$N$514,COLUMNS('Section 2'!$C$13:L$13),0)),"",PROPER(VLOOKUP($B119,'Section 2'!$C$16:$N$514,COLUMNS('Section 2'!$C$13:L$13),0))))</f>
        <v/>
      </c>
      <c r="N119" s="107" t="str">
        <f>IF($D119="","",IF(ISBLANK(VLOOKUP($B119,'Section 2'!$C$16:$N$514,COLUMNS('Section 2'!$C$13:M$13),0)),"",IF(VLOOKUP($B119,'Section 2'!$C$16:$N$514,COLUMNS('Section 2'!$C$13:M$13),0)="Other EU","Other EU",IF(VLOOKUP($B119,'Section 2'!$C$16:$N$514,COLUMNS('Section 2'!$C$13:M$13),0)="2nd Party Trans","2nd Party Trans",IF(VLOOKUP($B119,'Section 2'!$C$16:$N$514,COLUMNS('Section 2'!$C$13:M$13),0)="2nd Party Dest","2nd Party Dest",PROPER(VLOOKUP($B119,'Section 2'!$C$16:$N$514,COLUMNS('Section 2'!$C$13:M$13),0)))))))</f>
        <v/>
      </c>
      <c r="O119" s="108" t="str">
        <f>IF($D119="","",IF(ISBLANK(VLOOKUP($B119,'Section 2'!$C$16:$N$514,COLUMNS('Section 2'!$C$13:N$13),0)),"",VLOOKUP($B119,'Section 2'!$C$16:$N$514,COLUMNS('Section 2'!$C$13:N$13),0)))</f>
        <v/>
      </c>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row>
    <row r="120" spans="1:78" s="36" customFormat="1" ht="12.75" customHeight="1" x14ac:dyDescent="0.35">
      <c r="A120" s="36" t="str">
        <f>IF(D120="","",ROWS($A$1:A120))</f>
        <v/>
      </c>
      <c r="B120" s="39">
        <v>119</v>
      </c>
      <c r="C120" s="107" t="str">
        <f t="shared" si="1"/>
        <v/>
      </c>
      <c r="D120" s="107" t="str">
        <f>IFERROR(VLOOKUP($B120,'Section 2'!$C$16:$N$514,COLUMNS('Section 2'!$C$13:C$13),0),"")</f>
        <v/>
      </c>
      <c r="E120" s="108" t="str">
        <f>IF($D120="","",IF(ISBLANK(VLOOKUP($B120,'Section 2'!$C$16:$N$514,COLUMNS('Section 2'!$C$13:D$13),0)),"",VLOOKUP($B120,'Section 2'!$C$16:$N$514,COLUMNS('Section 2'!$C$13:D$13),0)))</f>
        <v/>
      </c>
      <c r="F120" s="107" t="str">
        <f>IF($D120="","",IF(ISBLANK(VLOOKUP($B120,'Section 2'!$C$16:$N$514,COLUMNS('Section 2'!$C$13:E$13),0)),"",VLOOKUP($B120,'Section 2'!$C$16:$N$514,COLUMNS('Section 2'!$C$13:E$13),0)))</f>
        <v/>
      </c>
      <c r="G120" s="107" t="str">
        <f>IF($D120="","",IF(ISBLANK(VLOOKUP($B120,'Section 2'!$C$16:$N$514,COLUMNS('Section 2'!$C$13:F$13),0)),"",VLOOKUP($B120,'Section 2'!$C$16:$N$514,COLUMNS('Section 2'!$C$13:F$13),0)))</f>
        <v/>
      </c>
      <c r="H120" s="107" t="str">
        <f>IF($D120="","",IF(ISBLANK(VLOOKUP($B120,'Section 2'!$C$16:$N$514,COLUMNS('Section 2'!$C$13:G$13),0)),"",VLOOKUP($B120,'Section 2'!$C$16:$N$514,COLUMNS('Section 2'!$C$13:G$13),0)))</f>
        <v/>
      </c>
      <c r="I120" s="107" t="str">
        <f>IF($D120="","",IF(ISBLANK(VLOOKUP($B120,'Section 2'!$C$16:$N$514,COLUMNS('Section 2'!$C$13:H$13),0)),"",IF(VLOOKUP($B120,'Section 2'!$C$16:$N$514,COLUMNS('Section 2'!$C$13:H$13),0)="Other EU","Other EU",PROPER(VLOOKUP($B120,'Section 2'!$C$16:$N$514,COLUMNS('Section 2'!$C$13:H$13),0)))))</f>
        <v/>
      </c>
      <c r="J120" s="107" t="str">
        <f>IF($D120="","",IF(ISBLANK(VLOOKUP($B120,'Section 2'!$C$16:$N$514,COLUMNS('Section 2'!$C$13:I$13),0)),"",IF(VLOOKUP($B120,'Section 2'!$C$16:$N$514,COLUMNS('Section 2'!$C$13:I$13),0)="Other EU","Other EU",VLOOKUP($B120,'Section 2'!$C$16:$N$514,COLUMNS('Section 2'!$C$13:I$13),0))))</f>
        <v/>
      </c>
      <c r="K120" s="107" t="str">
        <f>IF($D120="","",IF(ISBLANK(VLOOKUP($B120,'Section 2'!$C$16:$N$514,COLUMNS('Section 2'!$C$13:J$13),0)),"",IF(VLOOKUP($B120,'Section 2'!$C$16:$N$514,COLUMNS('Section 2'!$C$13:J$13),0)="Pther EU","Other EU",PROPER(VLOOKUP($B120,'Section 2'!$C$16:$N$514,COLUMNS('Section 2'!$C$13:J$13),0)))))</f>
        <v/>
      </c>
      <c r="L120" s="107" t="str">
        <f>IF($D120="","",IF(ISBLANK(VLOOKUP($B120,'Section 2'!$C$16:$N$514,COLUMNS('Section 2'!$C$13:K$13),0)),"",VLOOKUP($B120,'Section 2'!$C$16:$N$514,COLUMNS('Section 2'!$C$13:K$13),0)))</f>
        <v/>
      </c>
      <c r="M120" s="107" t="str">
        <f>IF($D120="","",IF(ISBLANK(VLOOKUP($B120,'Section 2'!$C$16:$N$514,COLUMNS('Section 2'!$C$13:L$13),0)),"",PROPER(VLOOKUP($B120,'Section 2'!$C$16:$N$514,COLUMNS('Section 2'!$C$13:L$13),0))))</f>
        <v/>
      </c>
      <c r="N120" s="107" t="str">
        <f>IF($D120="","",IF(ISBLANK(VLOOKUP($B120,'Section 2'!$C$16:$N$514,COLUMNS('Section 2'!$C$13:M$13),0)),"",IF(VLOOKUP($B120,'Section 2'!$C$16:$N$514,COLUMNS('Section 2'!$C$13:M$13),0)="Other EU","Other EU",IF(VLOOKUP($B120,'Section 2'!$C$16:$N$514,COLUMNS('Section 2'!$C$13:M$13),0)="2nd Party Trans","2nd Party Trans",IF(VLOOKUP($B120,'Section 2'!$C$16:$N$514,COLUMNS('Section 2'!$C$13:M$13),0)="2nd Party Dest","2nd Party Dest",PROPER(VLOOKUP($B120,'Section 2'!$C$16:$N$514,COLUMNS('Section 2'!$C$13:M$13),0)))))))</f>
        <v/>
      </c>
      <c r="O120" s="108" t="str">
        <f>IF($D120="","",IF(ISBLANK(VLOOKUP($B120,'Section 2'!$C$16:$N$514,COLUMNS('Section 2'!$C$13:N$13),0)),"",VLOOKUP($B120,'Section 2'!$C$16:$N$514,COLUMNS('Section 2'!$C$13:N$13),0)))</f>
        <v/>
      </c>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row>
    <row r="121" spans="1:78" s="36" customFormat="1" ht="12.75" customHeight="1" x14ac:dyDescent="0.35">
      <c r="A121" s="36" t="str">
        <f>IF(D121="","",ROWS($A$1:A121))</f>
        <v/>
      </c>
      <c r="B121" s="39">
        <v>120</v>
      </c>
      <c r="C121" s="107" t="str">
        <f t="shared" si="1"/>
        <v/>
      </c>
      <c r="D121" s="107" t="str">
        <f>IFERROR(VLOOKUP($B121,'Section 2'!$C$16:$N$514,COLUMNS('Section 2'!$C$13:C$13),0),"")</f>
        <v/>
      </c>
      <c r="E121" s="108" t="str">
        <f>IF($D121="","",IF(ISBLANK(VLOOKUP($B121,'Section 2'!$C$16:$N$514,COLUMNS('Section 2'!$C$13:D$13),0)),"",VLOOKUP($B121,'Section 2'!$C$16:$N$514,COLUMNS('Section 2'!$C$13:D$13),0)))</f>
        <v/>
      </c>
      <c r="F121" s="107" t="str">
        <f>IF($D121="","",IF(ISBLANK(VLOOKUP($B121,'Section 2'!$C$16:$N$514,COLUMNS('Section 2'!$C$13:E$13),0)),"",VLOOKUP($B121,'Section 2'!$C$16:$N$514,COLUMNS('Section 2'!$C$13:E$13),0)))</f>
        <v/>
      </c>
      <c r="G121" s="107" t="str">
        <f>IF($D121="","",IF(ISBLANK(VLOOKUP($B121,'Section 2'!$C$16:$N$514,COLUMNS('Section 2'!$C$13:F$13),0)),"",VLOOKUP($B121,'Section 2'!$C$16:$N$514,COLUMNS('Section 2'!$C$13:F$13),0)))</f>
        <v/>
      </c>
      <c r="H121" s="107" t="str">
        <f>IF($D121="","",IF(ISBLANK(VLOOKUP($B121,'Section 2'!$C$16:$N$514,COLUMNS('Section 2'!$C$13:G$13),0)),"",VLOOKUP($B121,'Section 2'!$C$16:$N$514,COLUMNS('Section 2'!$C$13:G$13),0)))</f>
        <v/>
      </c>
      <c r="I121" s="107" t="str">
        <f>IF($D121="","",IF(ISBLANK(VLOOKUP($B121,'Section 2'!$C$16:$N$514,COLUMNS('Section 2'!$C$13:H$13),0)),"",IF(VLOOKUP($B121,'Section 2'!$C$16:$N$514,COLUMNS('Section 2'!$C$13:H$13),0)="Other EU","Other EU",PROPER(VLOOKUP($B121,'Section 2'!$C$16:$N$514,COLUMNS('Section 2'!$C$13:H$13),0)))))</f>
        <v/>
      </c>
      <c r="J121" s="107" t="str">
        <f>IF($D121="","",IF(ISBLANK(VLOOKUP($B121,'Section 2'!$C$16:$N$514,COLUMNS('Section 2'!$C$13:I$13),0)),"",IF(VLOOKUP($B121,'Section 2'!$C$16:$N$514,COLUMNS('Section 2'!$C$13:I$13),0)="Other EU","Other EU",VLOOKUP($B121,'Section 2'!$C$16:$N$514,COLUMNS('Section 2'!$C$13:I$13),0))))</f>
        <v/>
      </c>
      <c r="K121" s="107" t="str">
        <f>IF($D121="","",IF(ISBLANK(VLOOKUP($B121,'Section 2'!$C$16:$N$514,COLUMNS('Section 2'!$C$13:J$13),0)),"",IF(VLOOKUP($B121,'Section 2'!$C$16:$N$514,COLUMNS('Section 2'!$C$13:J$13),0)="Pther EU","Other EU",PROPER(VLOOKUP($B121,'Section 2'!$C$16:$N$514,COLUMNS('Section 2'!$C$13:J$13),0)))))</f>
        <v/>
      </c>
      <c r="L121" s="107" t="str">
        <f>IF($D121="","",IF(ISBLANK(VLOOKUP($B121,'Section 2'!$C$16:$N$514,COLUMNS('Section 2'!$C$13:K$13),0)),"",VLOOKUP($B121,'Section 2'!$C$16:$N$514,COLUMNS('Section 2'!$C$13:K$13),0)))</f>
        <v/>
      </c>
      <c r="M121" s="107" t="str">
        <f>IF($D121="","",IF(ISBLANK(VLOOKUP($B121,'Section 2'!$C$16:$N$514,COLUMNS('Section 2'!$C$13:L$13),0)),"",PROPER(VLOOKUP($B121,'Section 2'!$C$16:$N$514,COLUMNS('Section 2'!$C$13:L$13),0))))</f>
        <v/>
      </c>
      <c r="N121" s="107" t="str">
        <f>IF($D121="","",IF(ISBLANK(VLOOKUP($B121,'Section 2'!$C$16:$N$514,COLUMNS('Section 2'!$C$13:M$13),0)),"",IF(VLOOKUP($B121,'Section 2'!$C$16:$N$514,COLUMNS('Section 2'!$C$13:M$13),0)="Other EU","Other EU",IF(VLOOKUP($B121,'Section 2'!$C$16:$N$514,COLUMNS('Section 2'!$C$13:M$13),0)="2nd Party Trans","2nd Party Trans",IF(VLOOKUP($B121,'Section 2'!$C$16:$N$514,COLUMNS('Section 2'!$C$13:M$13),0)="2nd Party Dest","2nd Party Dest",PROPER(VLOOKUP($B121,'Section 2'!$C$16:$N$514,COLUMNS('Section 2'!$C$13:M$13),0)))))))</f>
        <v/>
      </c>
      <c r="O121" s="108" t="str">
        <f>IF($D121="","",IF(ISBLANK(VLOOKUP($B121,'Section 2'!$C$16:$N$514,COLUMNS('Section 2'!$C$13:N$13),0)),"",VLOOKUP($B121,'Section 2'!$C$16:$N$514,COLUMNS('Section 2'!$C$13:N$13),0)))</f>
        <v/>
      </c>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row>
    <row r="122" spans="1:78" s="36" customFormat="1" ht="12.75" customHeight="1" x14ac:dyDescent="0.35">
      <c r="A122" s="36" t="str">
        <f>IF(D122="","",ROWS($A$1:A122))</f>
        <v/>
      </c>
      <c r="B122" s="39">
        <v>121</v>
      </c>
      <c r="C122" s="107" t="str">
        <f t="shared" si="1"/>
        <v/>
      </c>
      <c r="D122" s="107" t="str">
        <f>IFERROR(VLOOKUP($B122,'Section 2'!$C$16:$N$514,COLUMNS('Section 2'!$C$13:C$13),0),"")</f>
        <v/>
      </c>
      <c r="E122" s="108" t="str">
        <f>IF($D122="","",IF(ISBLANK(VLOOKUP($B122,'Section 2'!$C$16:$N$514,COLUMNS('Section 2'!$C$13:D$13),0)),"",VLOOKUP($B122,'Section 2'!$C$16:$N$514,COLUMNS('Section 2'!$C$13:D$13),0)))</f>
        <v/>
      </c>
      <c r="F122" s="107" t="str">
        <f>IF($D122="","",IF(ISBLANK(VLOOKUP($B122,'Section 2'!$C$16:$N$514,COLUMNS('Section 2'!$C$13:E$13),0)),"",VLOOKUP($B122,'Section 2'!$C$16:$N$514,COLUMNS('Section 2'!$C$13:E$13),0)))</f>
        <v/>
      </c>
      <c r="G122" s="107" t="str">
        <f>IF($D122="","",IF(ISBLANK(VLOOKUP($B122,'Section 2'!$C$16:$N$514,COLUMNS('Section 2'!$C$13:F$13),0)),"",VLOOKUP($B122,'Section 2'!$C$16:$N$514,COLUMNS('Section 2'!$C$13:F$13),0)))</f>
        <v/>
      </c>
      <c r="H122" s="107" t="str">
        <f>IF($D122="","",IF(ISBLANK(VLOOKUP($B122,'Section 2'!$C$16:$N$514,COLUMNS('Section 2'!$C$13:G$13),0)),"",VLOOKUP($B122,'Section 2'!$C$16:$N$514,COLUMNS('Section 2'!$C$13:G$13),0)))</f>
        <v/>
      </c>
      <c r="I122" s="107" t="str">
        <f>IF($D122="","",IF(ISBLANK(VLOOKUP($B122,'Section 2'!$C$16:$N$514,COLUMNS('Section 2'!$C$13:H$13),0)),"",IF(VLOOKUP($B122,'Section 2'!$C$16:$N$514,COLUMNS('Section 2'!$C$13:H$13),0)="Other EU","Other EU",PROPER(VLOOKUP($B122,'Section 2'!$C$16:$N$514,COLUMNS('Section 2'!$C$13:H$13),0)))))</f>
        <v/>
      </c>
      <c r="J122" s="107" t="str">
        <f>IF($D122="","",IF(ISBLANK(VLOOKUP($B122,'Section 2'!$C$16:$N$514,COLUMNS('Section 2'!$C$13:I$13),0)),"",IF(VLOOKUP($B122,'Section 2'!$C$16:$N$514,COLUMNS('Section 2'!$C$13:I$13),0)="Other EU","Other EU",VLOOKUP($B122,'Section 2'!$C$16:$N$514,COLUMNS('Section 2'!$C$13:I$13),0))))</f>
        <v/>
      </c>
      <c r="K122" s="107" t="str">
        <f>IF($D122="","",IF(ISBLANK(VLOOKUP($B122,'Section 2'!$C$16:$N$514,COLUMNS('Section 2'!$C$13:J$13),0)),"",IF(VLOOKUP($B122,'Section 2'!$C$16:$N$514,COLUMNS('Section 2'!$C$13:J$13),0)="Pther EU","Other EU",PROPER(VLOOKUP($B122,'Section 2'!$C$16:$N$514,COLUMNS('Section 2'!$C$13:J$13),0)))))</f>
        <v/>
      </c>
      <c r="L122" s="107" t="str">
        <f>IF($D122="","",IF(ISBLANK(VLOOKUP($B122,'Section 2'!$C$16:$N$514,COLUMNS('Section 2'!$C$13:K$13),0)),"",VLOOKUP($B122,'Section 2'!$C$16:$N$514,COLUMNS('Section 2'!$C$13:K$13),0)))</f>
        <v/>
      </c>
      <c r="M122" s="107" t="str">
        <f>IF($D122="","",IF(ISBLANK(VLOOKUP($B122,'Section 2'!$C$16:$N$514,COLUMNS('Section 2'!$C$13:L$13),0)),"",PROPER(VLOOKUP($B122,'Section 2'!$C$16:$N$514,COLUMNS('Section 2'!$C$13:L$13),0))))</f>
        <v/>
      </c>
      <c r="N122" s="107" t="str">
        <f>IF($D122="","",IF(ISBLANK(VLOOKUP($B122,'Section 2'!$C$16:$N$514,COLUMNS('Section 2'!$C$13:M$13),0)),"",IF(VLOOKUP($B122,'Section 2'!$C$16:$N$514,COLUMNS('Section 2'!$C$13:M$13),0)="Other EU","Other EU",IF(VLOOKUP($B122,'Section 2'!$C$16:$N$514,COLUMNS('Section 2'!$C$13:M$13),0)="2nd Party Trans","2nd Party Trans",IF(VLOOKUP($B122,'Section 2'!$C$16:$N$514,COLUMNS('Section 2'!$C$13:M$13),0)="2nd Party Dest","2nd Party Dest",PROPER(VLOOKUP($B122,'Section 2'!$C$16:$N$514,COLUMNS('Section 2'!$C$13:M$13),0)))))))</f>
        <v/>
      </c>
      <c r="O122" s="108" t="str">
        <f>IF($D122="","",IF(ISBLANK(VLOOKUP($B122,'Section 2'!$C$16:$N$514,COLUMNS('Section 2'!$C$13:N$13),0)),"",VLOOKUP($B122,'Section 2'!$C$16:$N$514,COLUMNS('Section 2'!$C$13:N$13),0)))</f>
        <v/>
      </c>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row>
    <row r="123" spans="1:78" s="36" customFormat="1" ht="12.75" customHeight="1" x14ac:dyDescent="0.35">
      <c r="A123" s="36" t="str">
        <f>IF(D123="","",ROWS($A$1:A123))</f>
        <v/>
      </c>
      <c r="B123" s="39">
        <v>122</v>
      </c>
      <c r="C123" s="107" t="str">
        <f t="shared" si="1"/>
        <v/>
      </c>
      <c r="D123" s="107" t="str">
        <f>IFERROR(VLOOKUP($B123,'Section 2'!$C$16:$N$514,COLUMNS('Section 2'!$C$13:C$13),0),"")</f>
        <v/>
      </c>
      <c r="E123" s="108" t="str">
        <f>IF($D123="","",IF(ISBLANK(VLOOKUP($B123,'Section 2'!$C$16:$N$514,COLUMNS('Section 2'!$C$13:D$13),0)),"",VLOOKUP($B123,'Section 2'!$C$16:$N$514,COLUMNS('Section 2'!$C$13:D$13),0)))</f>
        <v/>
      </c>
      <c r="F123" s="107" t="str">
        <f>IF($D123="","",IF(ISBLANK(VLOOKUP($B123,'Section 2'!$C$16:$N$514,COLUMNS('Section 2'!$C$13:E$13),0)),"",VLOOKUP($B123,'Section 2'!$C$16:$N$514,COLUMNS('Section 2'!$C$13:E$13),0)))</f>
        <v/>
      </c>
      <c r="G123" s="107" t="str">
        <f>IF($D123="","",IF(ISBLANK(VLOOKUP($B123,'Section 2'!$C$16:$N$514,COLUMNS('Section 2'!$C$13:F$13),0)),"",VLOOKUP($B123,'Section 2'!$C$16:$N$514,COLUMNS('Section 2'!$C$13:F$13),0)))</f>
        <v/>
      </c>
      <c r="H123" s="107" t="str">
        <f>IF($D123="","",IF(ISBLANK(VLOOKUP($B123,'Section 2'!$C$16:$N$514,COLUMNS('Section 2'!$C$13:G$13),0)),"",VLOOKUP($B123,'Section 2'!$C$16:$N$514,COLUMNS('Section 2'!$C$13:G$13),0)))</f>
        <v/>
      </c>
      <c r="I123" s="107" t="str">
        <f>IF($D123="","",IF(ISBLANK(VLOOKUP($B123,'Section 2'!$C$16:$N$514,COLUMNS('Section 2'!$C$13:H$13),0)),"",IF(VLOOKUP($B123,'Section 2'!$C$16:$N$514,COLUMNS('Section 2'!$C$13:H$13),0)="Other EU","Other EU",PROPER(VLOOKUP($B123,'Section 2'!$C$16:$N$514,COLUMNS('Section 2'!$C$13:H$13),0)))))</f>
        <v/>
      </c>
      <c r="J123" s="107" t="str">
        <f>IF($D123="","",IF(ISBLANK(VLOOKUP($B123,'Section 2'!$C$16:$N$514,COLUMNS('Section 2'!$C$13:I$13),0)),"",IF(VLOOKUP($B123,'Section 2'!$C$16:$N$514,COLUMNS('Section 2'!$C$13:I$13),0)="Other EU","Other EU",VLOOKUP($B123,'Section 2'!$C$16:$N$514,COLUMNS('Section 2'!$C$13:I$13),0))))</f>
        <v/>
      </c>
      <c r="K123" s="107" t="str">
        <f>IF($D123="","",IF(ISBLANK(VLOOKUP($B123,'Section 2'!$C$16:$N$514,COLUMNS('Section 2'!$C$13:J$13),0)),"",IF(VLOOKUP($B123,'Section 2'!$C$16:$N$514,COLUMNS('Section 2'!$C$13:J$13),0)="Pther EU","Other EU",PROPER(VLOOKUP($B123,'Section 2'!$C$16:$N$514,COLUMNS('Section 2'!$C$13:J$13),0)))))</f>
        <v/>
      </c>
      <c r="L123" s="107" t="str">
        <f>IF($D123="","",IF(ISBLANK(VLOOKUP($B123,'Section 2'!$C$16:$N$514,COLUMNS('Section 2'!$C$13:K$13),0)),"",VLOOKUP($B123,'Section 2'!$C$16:$N$514,COLUMNS('Section 2'!$C$13:K$13),0)))</f>
        <v/>
      </c>
      <c r="M123" s="107" t="str">
        <f>IF($D123="","",IF(ISBLANK(VLOOKUP($B123,'Section 2'!$C$16:$N$514,COLUMNS('Section 2'!$C$13:L$13),0)),"",PROPER(VLOOKUP($B123,'Section 2'!$C$16:$N$514,COLUMNS('Section 2'!$C$13:L$13),0))))</f>
        <v/>
      </c>
      <c r="N123" s="107" t="str">
        <f>IF($D123="","",IF(ISBLANK(VLOOKUP($B123,'Section 2'!$C$16:$N$514,COLUMNS('Section 2'!$C$13:M$13),0)),"",IF(VLOOKUP($B123,'Section 2'!$C$16:$N$514,COLUMNS('Section 2'!$C$13:M$13),0)="Other EU","Other EU",IF(VLOOKUP($B123,'Section 2'!$C$16:$N$514,COLUMNS('Section 2'!$C$13:M$13),0)="2nd Party Trans","2nd Party Trans",IF(VLOOKUP($B123,'Section 2'!$C$16:$N$514,COLUMNS('Section 2'!$C$13:M$13),0)="2nd Party Dest","2nd Party Dest",PROPER(VLOOKUP($B123,'Section 2'!$C$16:$N$514,COLUMNS('Section 2'!$C$13:M$13),0)))))))</f>
        <v/>
      </c>
      <c r="O123" s="108" t="str">
        <f>IF($D123="","",IF(ISBLANK(VLOOKUP($B123,'Section 2'!$C$16:$N$514,COLUMNS('Section 2'!$C$13:N$13),0)),"",VLOOKUP($B123,'Section 2'!$C$16:$N$514,COLUMNS('Section 2'!$C$13:N$13),0)))</f>
        <v/>
      </c>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row>
    <row r="124" spans="1:78" s="36" customFormat="1" ht="12.75" customHeight="1" x14ac:dyDescent="0.35">
      <c r="A124" s="36" t="str">
        <f>IF(D124="","",ROWS($A$1:A124))</f>
        <v/>
      </c>
      <c r="B124" s="39">
        <v>123</v>
      </c>
      <c r="C124" s="107" t="str">
        <f t="shared" si="1"/>
        <v/>
      </c>
      <c r="D124" s="107" t="str">
        <f>IFERROR(VLOOKUP($B124,'Section 2'!$C$16:$N$514,COLUMNS('Section 2'!$C$13:C$13),0),"")</f>
        <v/>
      </c>
      <c r="E124" s="108" t="str">
        <f>IF($D124="","",IF(ISBLANK(VLOOKUP($B124,'Section 2'!$C$16:$N$514,COLUMNS('Section 2'!$C$13:D$13),0)),"",VLOOKUP($B124,'Section 2'!$C$16:$N$514,COLUMNS('Section 2'!$C$13:D$13),0)))</f>
        <v/>
      </c>
      <c r="F124" s="107" t="str">
        <f>IF($D124="","",IF(ISBLANK(VLOOKUP($B124,'Section 2'!$C$16:$N$514,COLUMNS('Section 2'!$C$13:E$13),0)),"",VLOOKUP($B124,'Section 2'!$C$16:$N$514,COLUMNS('Section 2'!$C$13:E$13),0)))</f>
        <v/>
      </c>
      <c r="G124" s="107" t="str">
        <f>IF($D124="","",IF(ISBLANK(VLOOKUP($B124,'Section 2'!$C$16:$N$514,COLUMNS('Section 2'!$C$13:F$13),0)),"",VLOOKUP($B124,'Section 2'!$C$16:$N$514,COLUMNS('Section 2'!$C$13:F$13),0)))</f>
        <v/>
      </c>
      <c r="H124" s="107" t="str">
        <f>IF($D124="","",IF(ISBLANK(VLOOKUP($B124,'Section 2'!$C$16:$N$514,COLUMNS('Section 2'!$C$13:G$13),0)),"",VLOOKUP($B124,'Section 2'!$C$16:$N$514,COLUMNS('Section 2'!$C$13:G$13),0)))</f>
        <v/>
      </c>
      <c r="I124" s="107" t="str">
        <f>IF($D124="","",IF(ISBLANK(VLOOKUP($B124,'Section 2'!$C$16:$N$514,COLUMNS('Section 2'!$C$13:H$13),0)),"",IF(VLOOKUP($B124,'Section 2'!$C$16:$N$514,COLUMNS('Section 2'!$C$13:H$13),0)="Other EU","Other EU",PROPER(VLOOKUP($B124,'Section 2'!$C$16:$N$514,COLUMNS('Section 2'!$C$13:H$13),0)))))</f>
        <v/>
      </c>
      <c r="J124" s="107" t="str">
        <f>IF($D124="","",IF(ISBLANK(VLOOKUP($B124,'Section 2'!$C$16:$N$514,COLUMNS('Section 2'!$C$13:I$13),0)),"",IF(VLOOKUP($B124,'Section 2'!$C$16:$N$514,COLUMNS('Section 2'!$C$13:I$13),0)="Other EU","Other EU",VLOOKUP($B124,'Section 2'!$C$16:$N$514,COLUMNS('Section 2'!$C$13:I$13),0))))</f>
        <v/>
      </c>
      <c r="K124" s="107" t="str">
        <f>IF($D124="","",IF(ISBLANK(VLOOKUP($B124,'Section 2'!$C$16:$N$514,COLUMNS('Section 2'!$C$13:J$13),0)),"",IF(VLOOKUP($B124,'Section 2'!$C$16:$N$514,COLUMNS('Section 2'!$C$13:J$13),0)="Pther EU","Other EU",PROPER(VLOOKUP($B124,'Section 2'!$C$16:$N$514,COLUMNS('Section 2'!$C$13:J$13),0)))))</f>
        <v/>
      </c>
      <c r="L124" s="107" t="str">
        <f>IF($D124="","",IF(ISBLANK(VLOOKUP($B124,'Section 2'!$C$16:$N$514,COLUMNS('Section 2'!$C$13:K$13),0)),"",VLOOKUP($B124,'Section 2'!$C$16:$N$514,COLUMNS('Section 2'!$C$13:K$13),0)))</f>
        <v/>
      </c>
      <c r="M124" s="107" t="str">
        <f>IF($D124="","",IF(ISBLANK(VLOOKUP($B124,'Section 2'!$C$16:$N$514,COLUMNS('Section 2'!$C$13:L$13),0)),"",PROPER(VLOOKUP($B124,'Section 2'!$C$16:$N$514,COLUMNS('Section 2'!$C$13:L$13),0))))</f>
        <v/>
      </c>
      <c r="N124" s="107" t="str">
        <f>IF($D124="","",IF(ISBLANK(VLOOKUP($B124,'Section 2'!$C$16:$N$514,COLUMNS('Section 2'!$C$13:M$13),0)),"",IF(VLOOKUP($B124,'Section 2'!$C$16:$N$514,COLUMNS('Section 2'!$C$13:M$13),0)="Other EU","Other EU",IF(VLOOKUP($B124,'Section 2'!$C$16:$N$514,COLUMNS('Section 2'!$C$13:M$13),0)="2nd Party Trans","2nd Party Trans",IF(VLOOKUP($B124,'Section 2'!$C$16:$N$514,COLUMNS('Section 2'!$C$13:M$13),0)="2nd Party Dest","2nd Party Dest",PROPER(VLOOKUP($B124,'Section 2'!$C$16:$N$514,COLUMNS('Section 2'!$C$13:M$13),0)))))))</f>
        <v/>
      </c>
      <c r="O124" s="108" t="str">
        <f>IF($D124="","",IF(ISBLANK(VLOOKUP($B124,'Section 2'!$C$16:$N$514,COLUMNS('Section 2'!$C$13:N$13),0)),"",VLOOKUP($B124,'Section 2'!$C$16:$N$514,COLUMNS('Section 2'!$C$13:N$13),0)))</f>
        <v/>
      </c>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row>
    <row r="125" spans="1:78" s="36" customFormat="1" ht="12.75" customHeight="1" x14ac:dyDescent="0.35">
      <c r="A125" s="36" t="str">
        <f>IF(D125="","",ROWS($A$1:A125))</f>
        <v/>
      </c>
      <c r="B125" s="39">
        <v>124</v>
      </c>
      <c r="C125" s="107" t="str">
        <f t="shared" si="1"/>
        <v/>
      </c>
      <c r="D125" s="107" t="str">
        <f>IFERROR(VLOOKUP($B125,'Section 2'!$C$16:$N$514,COLUMNS('Section 2'!$C$13:C$13),0),"")</f>
        <v/>
      </c>
      <c r="E125" s="108" t="str">
        <f>IF($D125="","",IF(ISBLANK(VLOOKUP($B125,'Section 2'!$C$16:$N$514,COLUMNS('Section 2'!$C$13:D$13),0)),"",VLOOKUP($B125,'Section 2'!$C$16:$N$514,COLUMNS('Section 2'!$C$13:D$13),0)))</f>
        <v/>
      </c>
      <c r="F125" s="107" t="str">
        <f>IF($D125="","",IF(ISBLANK(VLOOKUP($B125,'Section 2'!$C$16:$N$514,COLUMNS('Section 2'!$C$13:E$13),0)),"",VLOOKUP($B125,'Section 2'!$C$16:$N$514,COLUMNS('Section 2'!$C$13:E$13),0)))</f>
        <v/>
      </c>
      <c r="G125" s="107" t="str">
        <f>IF($D125="","",IF(ISBLANK(VLOOKUP($B125,'Section 2'!$C$16:$N$514,COLUMNS('Section 2'!$C$13:F$13),0)),"",VLOOKUP($B125,'Section 2'!$C$16:$N$514,COLUMNS('Section 2'!$C$13:F$13),0)))</f>
        <v/>
      </c>
      <c r="H125" s="107" t="str">
        <f>IF($D125="","",IF(ISBLANK(VLOOKUP($B125,'Section 2'!$C$16:$N$514,COLUMNS('Section 2'!$C$13:G$13),0)),"",VLOOKUP($B125,'Section 2'!$C$16:$N$514,COLUMNS('Section 2'!$C$13:G$13),0)))</f>
        <v/>
      </c>
      <c r="I125" s="107" t="str">
        <f>IF($D125="","",IF(ISBLANK(VLOOKUP($B125,'Section 2'!$C$16:$N$514,COLUMNS('Section 2'!$C$13:H$13),0)),"",IF(VLOOKUP($B125,'Section 2'!$C$16:$N$514,COLUMNS('Section 2'!$C$13:H$13),0)="Other EU","Other EU",PROPER(VLOOKUP($B125,'Section 2'!$C$16:$N$514,COLUMNS('Section 2'!$C$13:H$13),0)))))</f>
        <v/>
      </c>
      <c r="J125" s="107" t="str">
        <f>IF($D125="","",IF(ISBLANK(VLOOKUP($B125,'Section 2'!$C$16:$N$514,COLUMNS('Section 2'!$C$13:I$13),0)),"",IF(VLOOKUP($B125,'Section 2'!$C$16:$N$514,COLUMNS('Section 2'!$C$13:I$13),0)="Other EU","Other EU",VLOOKUP($B125,'Section 2'!$C$16:$N$514,COLUMNS('Section 2'!$C$13:I$13),0))))</f>
        <v/>
      </c>
      <c r="K125" s="107" t="str">
        <f>IF($D125="","",IF(ISBLANK(VLOOKUP($B125,'Section 2'!$C$16:$N$514,COLUMNS('Section 2'!$C$13:J$13),0)),"",IF(VLOOKUP($B125,'Section 2'!$C$16:$N$514,COLUMNS('Section 2'!$C$13:J$13),0)="Pther EU","Other EU",PROPER(VLOOKUP($B125,'Section 2'!$C$16:$N$514,COLUMNS('Section 2'!$C$13:J$13),0)))))</f>
        <v/>
      </c>
      <c r="L125" s="107" t="str">
        <f>IF($D125="","",IF(ISBLANK(VLOOKUP($B125,'Section 2'!$C$16:$N$514,COLUMNS('Section 2'!$C$13:K$13),0)),"",VLOOKUP($B125,'Section 2'!$C$16:$N$514,COLUMNS('Section 2'!$C$13:K$13),0)))</f>
        <v/>
      </c>
      <c r="M125" s="107" t="str">
        <f>IF($D125="","",IF(ISBLANK(VLOOKUP($B125,'Section 2'!$C$16:$N$514,COLUMNS('Section 2'!$C$13:L$13),0)),"",PROPER(VLOOKUP($B125,'Section 2'!$C$16:$N$514,COLUMNS('Section 2'!$C$13:L$13),0))))</f>
        <v/>
      </c>
      <c r="N125" s="107" t="str">
        <f>IF($D125="","",IF(ISBLANK(VLOOKUP($B125,'Section 2'!$C$16:$N$514,COLUMNS('Section 2'!$C$13:M$13),0)),"",IF(VLOOKUP($B125,'Section 2'!$C$16:$N$514,COLUMNS('Section 2'!$C$13:M$13),0)="Other EU","Other EU",IF(VLOOKUP($B125,'Section 2'!$C$16:$N$514,COLUMNS('Section 2'!$C$13:M$13),0)="2nd Party Trans","2nd Party Trans",IF(VLOOKUP($B125,'Section 2'!$C$16:$N$514,COLUMNS('Section 2'!$C$13:M$13),0)="2nd Party Dest","2nd Party Dest",PROPER(VLOOKUP($B125,'Section 2'!$C$16:$N$514,COLUMNS('Section 2'!$C$13:M$13),0)))))))</f>
        <v/>
      </c>
      <c r="O125" s="108" t="str">
        <f>IF($D125="","",IF(ISBLANK(VLOOKUP($B125,'Section 2'!$C$16:$N$514,COLUMNS('Section 2'!$C$13:N$13),0)),"",VLOOKUP($B125,'Section 2'!$C$16:$N$514,COLUMNS('Section 2'!$C$13:N$13),0)))</f>
        <v/>
      </c>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row>
    <row r="126" spans="1:78" s="36" customFormat="1" ht="12.75" customHeight="1" x14ac:dyDescent="0.35">
      <c r="A126" s="36" t="str">
        <f>IF(D126="","",ROWS($A$1:A126))</f>
        <v/>
      </c>
      <c r="B126" s="39">
        <v>125</v>
      </c>
      <c r="C126" s="107" t="str">
        <f t="shared" si="1"/>
        <v/>
      </c>
      <c r="D126" s="107" t="str">
        <f>IFERROR(VLOOKUP($B126,'Section 2'!$C$16:$N$514,COLUMNS('Section 2'!$C$13:C$13),0),"")</f>
        <v/>
      </c>
      <c r="E126" s="108" t="str">
        <f>IF($D126="","",IF(ISBLANK(VLOOKUP($B126,'Section 2'!$C$16:$N$514,COLUMNS('Section 2'!$C$13:D$13),0)),"",VLOOKUP($B126,'Section 2'!$C$16:$N$514,COLUMNS('Section 2'!$C$13:D$13),0)))</f>
        <v/>
      </c>
      <c r="F126" s="107" t="str">
        <f>IF($D126="","",IF(ISBLANK(VLOOKUP($B126,'Section 2'!$C$16:$N$514,COLUMNS('Section 2'!$C$13:E$13),0)),"",VLOOKUP($B126,'Section 2'!$C$16:$N$514,COLUMNS('Section 2'!$C$13:E$13),0)))</f>
        <v/>
      </c>
      <c r="G126" s="107" t="str">
        <f>IF($D126="","",IF(ISBLANK(VLOOKUP($B126,'Section 2'!$C$16:$N$514,COLUMNS('Section 2'!$C$13:F$13),0)),"",VLOOKUP($B126,'Section 2'!$C$16:$N$514,COLUMNS('Section 2'!$C$13:F$13),0)))</f>
        <v/>
      </c>
      <c r="H126" s="107" t="str">
        <f>IF($D126="","",IF(ISBLANK(VLOOKUP($B126,'Section 2'!$C$16:$N$514,COLUMNS('Section 2'!$C$13:G$13),0)),"",VLOOKUP($B126,'Section 2'!$C$16:$N$514,COLUMNS('Section 2'!$C$13:G$13),0)))</f>
        <v/>
      </c>
      <c r="I126" s="107" t="str">
        <f>IF($D126="","",IF(ISBLANK(VLOOKUP($B126,'Section 2'!$C$16:$N$514,COLUMNS('Section 2'!$C$13:H$13),0)),"",IF(VLOOKUP($B126,'Section 2'!$C$16:$N$514,COLUMNS('Section 2'!$C$13:H$13),0)="Other EU","Other EU",PROPER(VLOOKUP($B126,'Section 2'!$C$16:$N$514,COLUMNS('Section 2'!$C$13:H$13),0)))))</f>
        <v/>
      </c>
      <c r="J126" s="107" t="str">
        <f>IF($D126="","",IF(ISBLANK(VLOOKUP($B126,'Section 2'!$C$16:$N$514,COLUMNS('Section 2'!$C$13:I$13),0)),"",IF(VLOOKUP($B126,'Section 2'!$C$16:$N$514,COLUMNS('Section 2'!$C$13:I$13),0)="Other EU","Other EU",VLOOKUP($B126,'Section 2'!$C$16:$N$514,COLUMNS('Section 2'!$C$13:I$13),0))))</f>
        <v/>
      </c>
      <c r="K126" s="107" t="str">
        <f>IF($D126="","",IF(ISBLANK(VLOOKUP($B126,'Section 2'!$C$16:$N$514,COLUMNS('Section 2'!$C$13:J$13),0)),"",IF(VLOOKUP($B126,'Section 2'!$C$16:$N$514,COLUMNS('Section 2'!$C$13:J$13),0)="Pther EU","Other EU",PROPER(VLOOKUP($B126,'Section 2'!$C$16:$N$514,COLUMNS('Section 2'!$C$13:J$13),0)))))</f>
        <v/>
      </c>
      <c r="L126" s="107" t="str">
        <f>IF($D126="","",IF(ISBLANK(VLOOKUP($B126,'Section 2'!$C$16:$N$514,COLUMNS('Section 2'!$C$13:K$13),0)),"",VLOOKUP($B126,'Section 2'!$C$16:$N$514,COLUMNS('Section 2'!$C$13:K$13),0)))</f>
        <v/>
      </c>
      <c r="M126" s="107" t="str">
        <f>IF($D126="","",IF(ISBLANK(VLOOKUP($B126,'Section 2'!$C$16:$N$514,COLUMNS('Section 2'!$C$13:L$13),0)),"",PROPER(VLOOKUP($B126,'Section 2'!$C$16:$N$514,COLUMNS('Section 2'!$C$13:L$13),0))))</f>
        <v/>
      </c>
      <c r="N126" s="107" t="str">
        <f>IF($D126="","",IF(ISBLANK(VLOOKUP($B126,'Section 2'!$C$16:$N$514,COLUMNS('Section 2'!$C$13:M$13),0)),"",IF(VLOOKUP($B126,'Section 2'!$C$16:$N$514,COLUMNS('Section 2'!$C$13:M$13),0)="Other EU","Other EU",IF(VLOOKUP($B126,'Section 2'!$C$16:$N$514,COLUMNS('Section 2'!$C$13:M$13),0)="2nd Party Trans","2nd Party Trans",IF(VLOOKUP($B126,'Section 2'!$C$16:$N$514,COLUMNS('Section 2'!$C$13:M$13),0)="2nd Party Dest","2nd Party Dest",PROPER(VLOOKUP($B126,'Section 2'!$C$16:$N$514,COLUMNS('Section 2'!$C$13:M$13),0)))))))</f>
        <v/>
      </c>
      <c r="O126" s="108" t="str">
        <f>IF($D126="","",IF(ISBLANK(VLOOKUP($B126,'Section 2'!$C$16:$N$514,COLUMNS('Section 2'!$C$13:N$13),0)),"",VLOOKUP($B126,'Section 2'!$C$16:$N$514,COLUMNS('Section 2'!$C$13:N$13),0)))</f>
        <v/>
      </c>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row>
    <row r="127" spans="1:78" s="36" customFormat="1" ht="12.75" customHeight="1" x14ac:dyDescent="0.35">
      <c r="A127" s="36" t="str">
        <f>IF(D127="","",ROWS($A$1:A127))</f>
        <v/>
      </c>
      <c r="B127" s="39">
        <v>126</v>
      </c>
      <c r="C127" s="107" t="str">
        <f t="shared" si="1"/>
        <v/>
      </c>
      <c r="D127" s="107" t="str">
        <f>IFERROR(VLOOKUP($B127,'Section 2'!$C$16:$N$514,COLUMNS('Section 2'!$C$13:C$13),0),"")</f>
        <v/>
      </c>
      <c r="E127" s="108" t="str">
        <f>IF($D127="","",IF(ISBLANK(VLOOKUP($B127,'Section 2'!$C$16:$N$514,COLUMNS('Section 2'!$C$13:D$13),0)),"",VLOOKUP($B127,'Section 2'!$C$16:$N$514,COLUMNS('Section 2'!$C$13:D$13),0)))</f>
        <v/>
      </c>
      <c r="F127" s="107" t="str">
        <f>IF($D127="","",IF(ISBLANK(VLOOKUP($B127,'Section 2'!$C$16:$N$514,COLUMNS('Section 2'!$C$13:E$13),0)),"",VLOOKUP($B127,'Section 2'!$C$16:$N$514,COLUMNS('Section 2'!$C$13:E$13),0)))</f>
        <v/>
      </c>
      <c r="G127" s="107" t="str">
        <f>IF($D127="","",IF(ISBLANK(VLOOKUP($B127,'Section 2'!$C$16:$N$514,COLUMNS('Section 2'!$C$13:F$13),0)),"",VLOOKUP($B127,'Section 2'!$C$16:$N$514,COLUMNS('Section 2'!$C$13:F$13),0)))</f>
        <v/>
      </c>
      <c r="H127" s="107" t="str">
        <f>IF($D127="","",IF(ISBLANK(VLOOKUP($B127,'Section 2'!$C$16:$N$514,COLUMNS('Section 2'!$C$13:G$13),0)),"",VLOOKUP($B127,'Section 2'!$C$16:$N$514,COLUMNS('Section 2'!$C$13:G$13),0)))</f>
        <v/>
      </c>
      <c r="I127" s="107" t="str">
        <f>IF($D127="","",IF(ISBLANK(VLOOKUP($B127,'Section 2'!$C$16:$N$514,COLUMNS('Section 2'!$C$13:H$13),0)),"",IF(VLOOKUP($B127,'Section 2'!$C$16:$N$514,COLUMNS('Section 2'!$C$13:H$13),0)="Other EU","Other EU",PROPER(VLOOKUP($B127,'Section 2'!$C$16:$N$514,COLUMNS('Section 2'!$C$13:H$13),0)))))</f>
        <v/>
      </c>
      <c r="J127" s="107" t="str">
        <f>IF($D127="","",IF(ISBLANK(VLOOKUP($B127,'Section 2'!$C$16:$N$514,COLUMNS('Section 2'!$C$13:I$13),0)),"",IF(VLOOKUP($B127,'Section 2'!$C$16:$N$514,COLUMNS('Section 2'!$C$13:I$13),0)="Other EU","Other EU",VLOOKUP($B127,'Section 2'!$C$16:$N$514,COLUMNS('Section 2'!$C$13:I$13),0))))</f>
        <v/>
      </c>
      <c r="K127" s="107" t="str">
        <f>IF($D127="","",IF(ISBLANK(VLOOKUP($B127,'Section 2'!$C$16:$N$514,COLUMNS('Section 2'!$C$13:J$13),0)),"",IF(VLOOKUP($B127,'Section 2'!$C$16:$N$514,COLUMNS('Section 2'!$C$13:J$13),0)="Pther EU","Other EU",PROPER(VLOOKUP($B127,'Section 2'!$C$16:$N$514,COLUMNS('Section 2'!$C$13:J$13),0)))))</f>
        <v/>
      </c>
      <c r="L127" s="107" t="str">
        <f>IF($D127="","",IF(ISBLANK(VLOOKUP($B127,'Section 2'!$C$16:$N$514,COLUMNS('Section 2'!$C$13:K$13),0)),"",VLOOKUP($B127,'Section 2'!$C$16:$N$514,COLUMNS('Section 2'!$C$13:K$13),0)))</f>
        <v/>
      </c>
      <c r="M127" s="107" t="str">
        <f>IF($D127="","",IF(ISBLANK(VLOOKUP($B127,'Section 2'!$C$16:$N$514,COLUMNS('Section 2'!$C$13:L$13),0)),"",PROPER(VLOOKUP($B127,'Section 2'!$C$16:$N$514,COLUMNS('Section 2'!$C$13:L$13),0))))</f>
        <v/>
      </c>
      <c r="N127" s="107" t="str">
        <f>IF($D127="","",IF(ISBLANK(VLOOKUP($B127,'Section 2'!$C$16:$N$514,COLUMNS('Section 2'!$C$13:M$13),0)),"",IF(VLOOKUP($B127,'Section 2'!$C$16:$N$514,COLUMNS('Section 2'!$C$13:M$13),0)="Other EU","Other EU",IF(VLOOKUP($B127,'Section 2'!$C$16:$N$514,COLUMNS('Section 2'!$C$13:M$13),0)="2nd Party Trans","2nd Party Trans",IF(VLOOKUP($B127,'Section 2'!$C$16:$N$514,COLUMNS('Section 2'!$C$13:M$13),0)="2nd Party Dest","2nd Party Dest",PROPER(VLOOKUP($B127,'Section 2'!$C$16:$N$514,COLUMNS('Section 2'!$C$13:M$13),0)))))))</f>
        <v/>
      </c>
      <c r="O127" s="108" t="str">
        <f>IF($D127="","",IF(ISBLANK(VLOOKUP($B127,'Section 2'!$C$16:$N$514,COLUMNS('Section 2'!$C$13:N$13),0)),"",VLOOKUP($B127,'Section 2'!$C$16:$N$514,COLUMNS('Section 2'!$C$13:N$13),0)))</f>
        <v/>
      </c>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row>
    <row r="128" spans="1:78" s="36" customFormat="1" ht="12.75" customHeight="1" x14ac:dyDescent="0.35">
      <c r="A128" s="36" t="str">
        <f>IF(D128="","",ROWS($A$1:A128))</f>
        <v/>
      </c>
      <c r="B128" s="39">
        <v>127</v>
      </c>
      <c r="C128" s="107" t="str">
        <f t="shared" si="1"/>
        <v/>
      </c>
      <c r="D128" s="107" t="str">
        <f>IFERROR(VLOOKUP($B128,'Section 2'!$C$16:$N$514,COLUMNS('Section 2'!$C$13:C$13),0),"")</f>
        <v/>
      </c>
      <c r="E128" s="108" t="str">
        <f>IF($D128="","",IF(ISBLANK(VLOOKUP($B128,'Section 2'!$C$16:$N$514,COLUMNS('Section 2'!$C$13:D$13),0)),"",VLOOKUP($B128,'Section 2'!$C$16:$N$514,COLUMNS('Section 2'!$C$13:D$13),0)))</f>
        <v/>
      </c>
      <c r="F128" s="107" t="str">
        <f>IF($D128="","",IF(ISBLANK(VLOOKUP($B128,'Section 2'!$C$16:$N$514,COLUMNS('Section 2'!$C$13:E$13),0)),"",VLOOKUP($B128,'Section 2'!$C$16:$N$514,COLUMNS('Section 2'!$C$13:E$13),0)))</f>
        <v/>
      </c>
      <c r="G128" s="107" t="str">
        <f>IF($D128="","",IF(ISBLANK(VLOOKUP($B128,'Section 2'!$C$16:$N$514,COLUMNS('Section 2'!$C$13:F$13),0)),"",VLOOKUP($B128,'Section 2'!$C$16:$N$514,COLUMNS('Section 2'!$C$13:F$13),0)))</f>
        <v/>
      </c>
      <c r="H128" s="107" t="str">
        <f>IF($D128="","",IF(ISBLANK(VLOOKUP($B128,'Section 2'!$C$16:$N$514,COLUMNS('Section 2'!$C$13:G$13),0)),"",VLOOKUP($B128,'Section 2'!$C$16:$N$514,COLUMNS('Section 2'!$C$13:G$13),0)))</f>
        <v/>
      </c>
      <c r="I128" s="107" t="str">
        <f>IF($D128="","",IF(ISBLANK(VLOOKUP($B128,'Section 2'!$C$16:$N$514,COLUMNS('Section 2'!$C$13:H$13),0)),"",IF(VLOOKUP($B128,'Section 2'!$C$16:$N$514,COLUMNS('Section 2'!$C$13:H$13),0)="Other EU","Other EU",PROPER(VLOOKUP($B128,'Section 2'!$C$16:$N$514,COLUMNS('Section 2'!$C$13:H$13),0)))))</f>
        <v/>
      </c>
      <c r="J128" s="107" t="str">
        <f>IF($D128="","",IF(ISBLANK(VLOOKUP($B128,'Section 2'!$C$16:$N$514,COLUMNS('Section 2'!$C$13:I$13),0)),"",IF(VLOOKUP($B128,'Section 2'!$C$16:$N$514,COLUMNS('Section 2'!$C$13:I$13),0)="Other EU","Other EU",VLOOKUP($B128,'Section 2'!$C$16:$N$514,COLUMNS('Section 2'!$C$13:I$13),0))))</f>
        <v/>
      </c>
      <c r="K128" s="107" t="str">
        <f>IF($D128="","",IF(ISBLANK(VLOOKUP($B128,'Section 2'!$C$16:$N$514,COLUMNS('Section 2'!$C$13:J$13),0)),"",IF(VLOOKUP($B128,'Section 2'!$C$16:$N$514,COLUMNS('Section 2'!$C$13:J$13),0)="Pther EU","Other EU",PROPER(VLOOKUP($B128,'Section 2'!$C$16:$N$514,COLUMNS('Section 2'!$C$13:J$13),0)))))</f>
        <v/>
      </c>
      <c r="L128" s="107" t="str">
        <f>IF($D128="","",IF(ISBLANK(VLOOKUP($B128,'Section 2'!$C$16:$N$514,COLUMNS('Section 2'!$C$13:K$13),0)),"",VLOOKUP($B128,'Section 2'!$C$16:$N$514,COLUMNS('Section 2'!$C$13:K$13),0)))</f>
        <v/>
      </c>
      <c r="M128" s="107" t="str">
        <f>IF($D128="","",IF(ISBLANK(VLOOKUP($B128,'Section 2'!$C$16:$N$514,COLUMNS('Section 2'!$C$13:L$13),0)),"",PROPER(VLOOKUP($B128,'Section 2'!$C$16:$N$514,COLUMNS('Section 2'!$C$13:L$13),0))))</f>
        <v/>
      </c>
      <c r="N128" s="107" t="str">
        <f>IF($D128="","",IF(ISBLANK(VLOOKUP($B128,'Section 2'!$C$16:$N$514,COLUMNS('Section 2'!$C$13:M$13),0)),"",IF(VLOOKUP($B128,'Section 2'!$C$16:$N$514,COLUMNS('Section 2'!$C$13:M$13),0)="Other EU","Other EU",IF(VLOOKUP($B128,'Section 2'!$C$16:$N$514,COLUMNS('Section 2'!$C$13:M$13),0)="2nd Party Trans","2nd Party Trans",IF(VLOOKUP($B128,'Section 2'!$C$16:$N$514,COLUMNS('Section 2'!$C$13:M$13),0)="2nd Party Dest","2nd Party Dest",PROPER(VLOOKUP($B128,'Section 2'!$C$16:$N$514,COLUMNS('Section 2'!$C$13:M$13),0)))))))</f>
        <v/>
      </c>
      <c r="O128" s="108" t="str">
        <f>IF($D128="","",IF(ISBLANK(VLOOKUP($B128,'Section 2'!$C$16:$N$514,COLUMNS('Section 2'!$C$13:N$13),0)),"",VLOOKUP($B128,'Section 2'!$C$16:$N$514,COLUMNS('Section 2'!$C$13:N$13),0)))</f>
        <v/>
      </c>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row>
    <row r="129" spans="1:78" s="36" customFormat="1" ht="12.75" customHeight="1" x14ac:dyDescent="0.35">
      <c r="A129" s="36" t="str">
        <f>IF(D129="","",ROWS($A$1:A129))</f>
        <v/>
      </c>
      <c r="B129" s="39">
        <v>128</v>
      </c>
      <c r="C129" s="107" t="str">
        <f t="shared" si="1"/>
        <v/>
      </c>
      <c r="D129" s="107" t="str">
        <f>IFERROR(VLOOKUP($B129,'Section 2'!$C$16:$N$514,COLUMNS('Section 2'!$C$13:C$13),0),"")</f>
        <v/>
      </c>
      <c r="E129" s="108" t="str">
        <f>IF($D129="","",IF(ISBLANK(VLOOKUP($B129,'Section 2'!$C$16:$N$514,COLUMNS('Section 2'!$C$13:D$13),0)),"",VLOOKUP($B129,'Section 2'!$C$16:$N$514,COLUMNS('Section 2'!$C$13:D$13),0)))</f>
        <v/>
      </c>
      <c r="F129" s="107" t="str">
        <f>IF($D129="","",IF(ISBLANK(VLOOKUP($B129,'Section 2'!$C$16:$N$514,COLUMNS('Section 2'!$C$13:E$13),0)),"",VLOOKUP($B129,'Section 2'!$C$16:$N$514,COLUMNS('Section 2'!$C$13:E$13),0)))</f>
        <v/>
      </c>
      <c r="G129" s="107" t="str">
        <f>IF($D129="","",IF(ISBLANK(VLOOKUP($B129,'Section 2'!$C$16:$N$514,COLUMNS('Section 2'!$C$13:F$13),0)),"",VLOOKUP($B129,'Section 2'!$C$16:$N$514,COLUMNS('Section 2'!$C$13:F$13),0)))</f>
        <v/>
      </c>
      <c r="H129" s="107" t="str">
        <f>IF($D129="","",IF(ISBLANK(VLOOKUP($B129,'Section 2'!$C$16:$N$514,COLUMNS('Section 2'!$C$13:G$13),0)),"",VLOOKUP($B129,'Section 2'!$C$16:$N$514,COLUMNS('Section 2'!$C$13:G$13),0)))</f>
        <v/>
      </c>
      <c r="I129" s="107" t="str">
        <f>IF($D129="","",IF(ISBLANK(VLOOKUP($B129,'Section 2'!$C$16:$N$514,COLUMNS('Section 2'!$C$13:H$13),0)),"",IF(VLOOKUP($B129,'Section 2'!$C$16:$N$514,COLUMNS('Section 2'!$C$13:H$13),0)="Other EU","Other EU",PROPER(VLOOKUP($B129,'Section 2'!$C$16:$N$514,COLUMNS('Section 2'!$C$13:H$13),0)))))</f>
        <v/>
      </c>
      <c r="J129" s="107" t="str">
        <f>IF($D129="","",IF(ISBLANK(VLOOKUP($B129,'Section 2'!$C$16:$N$514,COLUMNS('Section 2'!$C$13:I$13),0)),"",IF(VLOOKUP($B129,'Section 2'!$C$16:$N$514,COLUMNS('Section 2'!$C$13:I$13),0)="Other EU","Other EU",VLOOKUP($B129,'Section 2'!$C$16:$N$514,COLUMNS('Section 2'!$C$13:I$13),0))))</f>
        <v/>
      </c>
      <c r="K129" s="107" t="str">
        <f>IF($D129="","",IF(ISBLANK(VLOOKUP($B129,'Section 2'!$C$16:$N$514,COLUMNS('Section 2'!$C$13:J$13),0)),"",IF(VLOOKUP($B129,'Section 2'!$C$16:$N$514,COLUMNS('Section 2'!$C$13:J$13),0)="Pther EU","Other EU",PROPER(VLOOKUP($B129,'Section 2'!$C$16:$N$514,COLUMNS('Section 2'!$C$13:J$13),0)))))</f>
        <v/>
      </c>
      <c r="L129" s="107" t="str">
        <f>IF($D129="","",IF(ISBLANK(VLOOKUP($B129,'Section 2'!$C$16:$N$514,COLUMNS('Section 2'!$C$13:K$13),0)),"",VLOOKUP($B129,'Section 2'!$C$16:$N$514,COLUMNS('Section 2'!$C$13:K$13),0)))</f>
        <v/>
      </c>
      <c r="M129" s="107" t="str">
        <f>IF($D129="","",IF(ISBLANK(VLOOKUP($B129,'Section 2'!$C$16:$N$514,COLUMNS('Section 2'!$C$13:L$13),0)),"",PROPER(VLOOKUP($B129,'Section 2'!$C$16:$N$514,COLUMNS('Section 2'!$C$13:L$13),0))))</f>
        <v/>
      </c>
      <c r="N129" s="107" t="str">
        <f>IF($D129="","",IF(ISBLANK(VLOOKUP($B129,'Section 2'!$C$16:$N$514,COLUMNS('Section 2'!$C$13:M$13),0)),"",IF(VLOOKUP($B129,'Section 2'!$C$16:$N$514,COLUMNS('Section 2'!$C$13:M$13),0)="Other EU","Other EU",IF(VLOOKUP($B129,'Section 2'!$C$16:$N$514,COLUMNS('Section 2'!$C$13:M$13),0)="2nd Party Trans","2nd Party Trans",IF(VLOOKUP($B129,'Section 2'!$C$16:$N$514,COLUMNS('Section 2'!$C$13:M$13),0)="2nd Party Dest","2nd Party Dest",PROPER(VLOOKUP($B129,'Section 2'!$C$16:$N$514,COLUMNS('Section 2'!$C$13:M$13),0)))))))</f>
        <v/>
      </c>
      <c r="O129" s="108" t="str">
        <f>IF($D129="","",IF(ISBLANK(VLOOKUP($B129,'Section 2'!$C$16:$N$514,COLUMNS('Section 2'!$C$13:N$13),0)),"",VLOOKUP($B129,'Section 2'!$C$16:$N$514,COLUMNS('Section 2'!$C$13:N$13),0)))</f>
        <v/>
      </c>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row>
    <row r="130" spans="1:78" s="36" customFormat="1" ht="12.75" customHeight="1" x14ac:dyDescent="0.35">
      <c r="A130" s="36" t="str">
        <f>IF(D130="","",ROWS($A$1:A130))</f>
        <v/>
      </c>
      <c r="B130" s="39">
        <v>129</v>
      </c>
      <c r="C130" s="107" t="str">
        <f t="shared" si="1"/>
        <v/>
      </c>
      <c r="D130" s="107" t="str">
        <f>IFERROR(VLOOKUP($B130,'Section 2'!$C$16:$N$514,COLUMNS('Section 2'!$C$13:C$13),0),"")</f>
        <v/>
      </c>
      <c r="E130" s="108" t="str">
        <f>IF($D130="","",IF(ISBLANK(VLOOKUP($B130,'Section 2'!$C$16:$N$514,COLUMNS('Section 2'!$C$13:D$13),0)),"",VLOOKUP($B130,'Section 2'!$C$16:$N$514,COLUMNS('Section 2'!$C$13:D$13),0)))</f>
        <v/>
      </c>
      <c r="F130" s="107" t="str">
        <f>IF($D130="","",IF(ISBLANK(VLOOKUP($B130,'Section 2'!$C$16:$N$514,COLUMNS('Section 2'!$C$13:E$13),0)),"",VLOOKUP($B130,'Section 2'!$C$16:$N$514,COLUMNS('Section 2'!$C$13:E$13),0)))</f>
        <v/>
      </c>
      <c r="G130" s="107" t="str">
        <f>IF($D130="","",IF(ISBLANK(VLOOKUP($B130,'Section 2'!$C$16:$N$514,COLUMNS('Section 2'!$C$13:F$13),0)),"",VLOOKUP($B130,'Section 2'!$C$16:$N$514,COLUMNS('Section 2'!$C$13:F$13),0)))</f>
        <v/>
      </c>
      <c r="H130" s="107" t="str">
        <f>IF($D130="","",IF(ISBLANK(VLOOKUP($B130,'Section 2'!$C$16:$N$514,COLUMNS('Section 2'!$C$13:G$13),0)),"",VLOOKUP($B130,'Section 2'!$C$16:$N$514,COLUMNS('Section 2'!$C$13:G$13),0)))</f>
        <v/>
      </c>
      <c r="I130" s="107" t="str">
        <f>IF($D130="","",IF(ISBLANK(VLOOKUP($B130,'Section 2'!$C$16:$N$514,COLUMNS('Section 2'!$C$13:H$13),0)),"",IF(VLOOKUP($B130,'Section 2'!$C$16:$N$514,COLUMNS('Section 2'!$C$13:H$13),0)="Other EU","Other EU",PROPER(VLOOKUP($B130,'Section 2'!$C$16:$N$514,COLUMNS('Section 2'!$C$13:H$13),0)))))</f>
        <v/>
      </c>
      <c r="J130" s="107" t="str">
        <f>IF($D130="","",IF(ISBLANK(VLOOKUP($B130,'Section 2'!$C$16:$N$514,COLUMNS('Section 2'!$C$13:I$13),0)),"",IF(VLOOKUP($B130,'Section 2'!$C$16:$N$514,COLUMNS('Section 2'!$C$13:I$13),0)="Other EU","Other EU",VLOOKUP($B130,'Section 2'!$C$16:$N$514,COLUMNS('Section 2'!$C$13:I$13),0))))</f>
        <v/>
      </c>
      <c r="K130" s="107" t="str">
        <f>IF($D130="","",IF(ISBLANK(VLOOKUP($B130,'Section 2'!$C$16:$N$514,COLUMNS('Section 2'!$C$13:J$13),0)),"",IF(VLOOKUP($B130,'Section 2'!$C$16:$N$514,COLUMNS('Section 2'!$C$13:J$13),0)="Pther EU","Other EU",PROPER(VLOOKUP($B130,'Section 2'!$C$16:$N$514,COLUMNS('Section 2'!$C$13:J$13),0)))))</f>
        <v/>
      </c>
      <c r="L130" s="107" t="str">
        <f>IF($D130="","",IF(ISBLANK(VLOOKUP($B130,'Section 2'!$C$16:$N$514,COLUMNS('Section 2'!$C$13:K$13),0)),"",VLOOKUP($B130,'Section 2'!$C$16:$N$514,COLUMNS('Section 2'!$C$13:K$13),0)))</f>
        <v/>
      </c>
      <c r="M130" s="107" t="str">
        <f>IF($D130="","",IF(ISBLANK(VLOOKUP($B130,'Section 2'!$C$16:$N$514,COLUMNS('Section 2'!$C$13:L$13),0)),"",PROPER(VLOOKUP($B130,'Section 2'!$C$16:$N$514,COLUMNS('Section 2'!$C$13:L$13),0))))</f>
        <v/>
      </c>
      <c r="N130" s="107" t="str">
        <f>IF($D130="","",IF(ISBLANK(VLOOKUP($B130,'Section 2'!$C$16:$N$514,COLUMNS('Section 2'!$C$13:M$13),0)),"",IF(VLOOKUP($B130,'Section 2'!$C$16:$N$514,COLUMNS('Section 2'!$C$13:M$13),0)="Other EU","Other EU",IF(VLOOKUP($B130,'Section 2'!$C$16:$N$514,COLUMNS('Section 2'!$C$13:M$13),0)="2nd Party Trans","2nd Party Trans",IF(VLOOKUP($B130,'Section 2'!$C$16:$N$514,COLUMNS('Section 2'!$C$13:M$13),0)="2nd Party Dest","2nd Party Dest",PROPER(VLOOKUP($B130,'Section 2'!$C$16:$N$514,COLUMNS('Section 2'!$C$13:M$13),0)))))))</f>
        <v/>
      </c>
      <c r="O130" s="108" t="str">
        <f>IF($D130="","",IF(ISBLANK(VLOOKUP($B130,'Section 2'!$C$16:$N$514,COLUMNS('Section 2'!$C$13:N$13),0)),"",VLOOKUP($B130,'Section 2'!$C$16:$N$514,COLUMNS('Section 2'!$C$13:N$13),0)))</f>
        <v/>
      </c>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row>
    <row r="131" spans="1:78" s="36" customFormat="1" ht="12.75" customHeight="1" x14ac:dyDescent="0.35">
      <c r="A131" s="36" t="str">
        <f>IF(D131="","",ROWS($A$1:A131))</f>
        <v/>
      </c>
      <c r="B131" s="39">
        <v>130</v>
      </c>
      <c r="C131" s="107" t="str">
        <f t="shared" ref="C131:C194" si="2">IF(D131="","",2)</f>
        <v/>
      </c>
      <c r="D131" s="107" t="str">
        <f>IFERROR(VLOOKUP($B131,'Section 2'!$C$16:$N$514,COLUMNS('Section 2'!$C$13:C$13),0),"")</f>
        <v/>
      </c>
      <c r="E131" s="108" t="str">
        <f>IF($D131="","",IF(ISBLANK(VLOOKUP($B131,'Section 2'!$C$16:$N$514,COLUMNS('Section 2'!$C$13:D$13),0)),"",VLOOKUP($B131,'Section 2'!$C$16:$N$514,COLUMNS('Section 2'!$C$13:D$13),0)))</f>
        <v/>
      </c>
      <c r="F131" s="107" t="str">
        <f>IF($D131="","",IF(ISBLANK(VLOOKUP($B131,'Section 2'!$C$16:$N$514,COLUMNS('Section 2'!$C$13:E$13),0)),"",VLOOKUP($B131,'Section 2'!$C$16:$N$514,COLUMNS('Section 2'!$C$13:E$13),0)))</f>
        <v/>
      </c>
      <c r="G131" s="107" t="str">
        <f>IF($D131="","",IF(ISBLANK(VLOOKUP($B131,'Section 2'!$C$16:$N$514,COLUMNS('Section 2'!$C$13:F$13),0)),"",VLOOKUP($B131,'Section 2'!$C$16:$N$514,COLUMNS('Section 2'!$C$13:F$13),0)))</f>
        <v/>
      </c>
      <c r="H131" s="107" t="str">
        <f>IF($D131="","",IF(ISBLANK(VLOOKUP($B131,'Section 2'!$C$16:$N$514,COLUMNS('Section 2'!$C$13:G$13),0)),"",VLOOKUP($B131,'Section 2'!$C$16:$N$514,COLUMNS('Section 2'!$C$13:G$13),0)))</f>
        <v/>
      </c>
      <c r="I131" s="107" t="str">
        <f>IF($D131="","",IF(ISBLANK(VLOOKUP($B131,'Section 2'!$C$16:$N$514,COLUMNS('Section 2'!$C$13:H$13),0)),"",IF(VLOOKUP($B131,'Section 2'!$C$16:$N$514,COLUMNS('Section 2'!$C$13:H$13),0)="Other EU","Other EU",PROPER(VLOOKUP($B131,'Section 2'!$C$16:$N$514,COLUMNS('Section 2'!$C$13:H$13),0)))))</f>
        <v/>
      </c>
      <c r="J131" s="107" t="str">
        <f>IF($D131="","",IF(ISBLANK(VLOOKUP($B131,'Section 2'!$C$16:$N$514,COLUMNS('Section 2'!$C$13:I$13),0)),"",IF(VLOOKUP($B131,'Section 2'!$C$16:$N$514,COLUMNS('Section 2'!$C$13:I$13),0)="Other EU","Other EU",VLOOKUP($B131,'Section 2'!$C$16:$N$514,COLUMNS('Section 2'!$C$13:I$13),0))))</f>
        <v/>
      </c>
      <c r="K131" s="107" t="str">
        <f>IF($D131="","",IF(ISBLANK(VLOOKUP($B131,'Section 2'!$C$16:$N$514,COLUMNS('Section 2'!$C$13:J$13),0)),"",IF(VLOOKUP($B131,'Section 2'!$C$16:$N$514,COLUMNS('Section 2'!$C$13:J$13),0)="Pther EU","Other EU",PROPER(VLOOKUP($B131,'Section 2'!$C$16:$N$514,COLUMNS('Section 2'!$C$13:J$13),0)))))</f>
        <v/>
      </c>
      <c r="L131" s="107" t="str">
        <f>IF($D131="","",IF(ISBLANK(VLOOKUP($B131,'Section 2'!$C$16:$N$514,COLUMNS('Section 2'!$C$13:K$13),0)),"",VLOOKUP($B131,'Section 2'!$C$16:$N$514,COLUMNS('Section 2'!$C$13:K$13),0)))</f>
        <v/>
      </c>
      <c r="M131" s="107" t="str">
        <f>IF($D131="","",IF(ISBLANK(VLOOKUP($B131,'Section 2'!$C$16:$N$514,COLUMNS('Section 2'!$C$13:L$13),0)),"",PROPER(VLOOKUP($B131,'Section 2'!$C$16:$N$514,COLUMNS('Section 2'!$C$13:L$13),0))))</f>
        <v/>
      </c>
      <c r="N131" s="107" t="str">
        <f>IF($D131="","",IF(ISBLANK(VLOOKUP($B131,'Section 2'!$C$16:$N$514,COLUMNS('Section 2'!$C$13:M$13),0)),"",IF(VLOOKUP($B131,'Section 2'!$C$16:$N$514,COLUMNS('Section 2'!$C$13:M$13),0)="Other EU","Other EU",IF(VLOOKUP($B131,'Section 2'!$C$16:$N$514,COLUMNS('Section 2'!$C$13:M$13),0)="2nd Party Trans","2nd Party Trans",IF(VLOOKUP($B131,'Section 2'!$C$16:$N$514,COLUMNS('Section 2'!$C$13:M$13),0)="2nd Party Dest","2nd Party Dest",PROPER(VLOOKUP($B131,'Section 2'!$C$16:$N$514,COLUMNS('Section 2'!$C$13:M$13),0)))))))</f>
        <v/>
      </c>
      <c r="O131" s="108" t="str">
        <f>IF($D131="","",IF(ISBLANK(VLOOKUP($B131,'Section 2'!$C$16:$N$514,COLUMNS('Section 2'!$C$13:N$13),0)),"",VLOOKUP($B131,'Section 2'!$C$16:$N$514,COLUMNS('Section 2'!$C$13:N$13),0)))</f>
        <v/>
      </c>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row>
    <row r="132" spans="1:78" s="36" customFormat="1" ht="12.75" customHeight="1" x14ac:dyDescent="0.35">
      <c r="A132" s="36" t="str">
        <f>IF(D132="","",ROWS($A$1:A132))</f>
        <v/>
      </c>
      <c r="B132" s="39">
        <v>131</v>
      </c>
      <c r="C132" s="107" t="str">
        <f t="shared" si="2"/>
        <v/>
      </c>
      <c r="D132" s="107" t="str">
        <f>IFERROR(VLOOKUP($B132,'Section 2'!$C$16:$N$514,COLUMNS('Section 2'!$C$13:C$13),0),"")</f>
        <v/>
      </c>
      <c r="E132" s="108" t="str">
        <f>IF($D132="","",IF(ISBLANK(VLOOKUP($B132,'Section 2'!$C$16:$N$514,COLUMNS('Section 2'!$C$13:D$13),0)),"",VLOOKUP($B132,'Section 2'!$C$16:$N$514,COLUMNS('Section 2'!$C$13:D$13),0)))</f>
        <v/>
      </c>
      <c r="F132" s="107" t="str">
        <f>IF($D132="","",IF(ISBLANK(VLOOKUP($B132,'Section 2'!$C$16:$N$514,COLUMNS('Section 2'!$C$13:E$13),0)),"",VLOOKUP($B132,'Section 2'!$C$16:$N$514,COLUMNS('Section 2'!$C$13:E$13),0)))</f>
        <v/>
      </c>
      <c r="G132" s="107" t="str">
        <f>IF($D132="","",IF(ISBLANK(VLOOKUP($B132,'Section 2'!$C$16:$N$514,COLUMNS('Section 2'!$C$13:F$13),0)),"",VLOOKUP($B132,'Section 2'!$C$16:$N$514,COLUMNS('Section 2'!$C$13:F$13),0)))</f>
        <v/>
      </c>
      <c r="H132" s="107" t="str">
        <f>IF($D132="","",IF(ISBLANK(VLOOKUP($B132,'Section 2'!$C$16:$N$514,COLUMNS('Section 2'!$C$13:G$13),0)),"",VLOOKUP($B132,'Section 2'!$C$16:$N$514,COLUMNS('Section 2'!$C$13:G$13),0)))</f>
        <v/>
      </c>
      <c r="I132" s="107" t="str">
        <f>IF($D132="","",IF(ISBLANK(VLOOKUP($B132,'Section 2'!$C$16:$N$514,COLUMNS('Section 2'!$C$13:H$13),0)),"",IF(VLOOKUP($B132,'Section 2'!$C$16:$N$514,COLUMNS('Section 2'!$C$13:H$13),0)="Other EU","Other EU",PROPER(VLOOKUP($B132,'Section 2'!$C$16:$N$514,COLUMNS('Section 2'!$C$13:H$13),0)))))</f>
        <v/>
      </c>
      <c r="J132" s="107" t="str">
        <f>IF($D132="","",IF(ISBLANK(VLOOKUP($B132,'Section 2'!$C$16:$N$514,COLUMNS('Section 2'!$C$13:I$13),0)),"",IF(VLOOKUP($B132,'Section 2'!$C$16:$N$514,COLUMNS('Section 2'!$C$13:I$13),0)="Other EU","Other EU",VLOOKUP($B132,'Section 2'!$C$16:$N$514,COLUMNS('Section 2'!$C$13:I$13),0))))</f>
        <v/>
      </c>
      <c r="K132" s="107" t="str">
        <f>IF($D132="","",IF(ISBLANK(VLOOKUP($B132,'Section 2'!$C$16:$N$514,COLUMNS('Section 2'!$C$13:J$13),0)),"",IF(VLOOKUP($B132,'Section 2'!$C$16:$N$514,COLUMNS('Section 2'!$C$13:J$13),0)="Pther EU","Other EU",PROPER(VLOOKUP($B132,'Section 2'!$C$16:$N$514,COLUMNS('Section 2'!$C$13:J$13),0)))))</f>
        <v/>
      </c>
      <c r="L132" s="107" t="str">
        <f>IF($D132="","",IF(ISBLANK(VLOOKUP($B132,'Section 2'!$C$16:$N$514,COLUMNS('Section 2'!$C$13:K$13),0)),"",VLOOKUP($B132,'Section 2'!$C$16:$N$514,COLUMNS('Section 2'!$C$13:K$13),0)))</f>
        <v/>
      </c>
      <c r="M132" s="107" t="str">
        <f>IF($D132="","",IF(ISBLANK(VLOOKUP($B132,'Section 2'!$C$16:$N$514,COLUMNS('Section 2'!$C$13:L$13),0)),"",PROPER(VLOOKUP($B132,'Section 2'!$C$16:$N$514,COLUMNS('Section 2'!$C$13:L$13),0))))</f>
        <v/>
      </c>
      <c r="N132" s="107" t="str">
        <f>IF($D132="","",IF(ISBLANK(VLOOKUP($B132,'Section 2'!$C$16:$N$514,COLUMNS('Section 2'!$C$13:M$13),0)),"",IF(VLOOKUP($B132,'Section 2'!$C$16:$N$514,COLUMNS('Section 2'!$C$13:M$13),0)="Other EU","Other EU",IF(VLOOKUP($B132,'Section 2'!$C$16:$N$514,COLUMNS('Section 2'!$C$13:M$13),0)="2nd Party Trans","2nd Party Trans",IF(VLOOKUP($B132,'Section 2'!$C$16:$N$514,COLUMNS('Section 2'!$C$13:M$13),0)="2nd Party Dest","2nd Party Dest",PROPER(VLOOKUP($B132,'Section 2'!$C$16:$N$514,COLUMNS('Section 2'!$C$13:M$13),0)))))))</f>
        <v/>
      </c>
      <c r="O132" s="108" t="str">
        <f>IF($D132="","",IF(ISBLANK(VLOOKUP($B132,'Section 2'!$C$16:$N$514,COLUMNS('Section 2'!$C$13:N$13),0)),"",VLOOKUP($B132,'Section 2'!$C$16:$N$514,COLUMNS('Section 2'!$C$13:N$13),0)))</f>
        <v/>
      </c>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row>
    <row r="133" spans="1:78" s="36" customFormat="1" ht="12.75" customHeight="1" x14ac:dyDescent="0.35">
      <c r="A133" s="36" t="str">
        <f>IF(D133="","",ROWS($A$1:A133))</f>
        <v/>
      </c>
      <c r="B133" s="39">
        <v>132</v>
      </c>
      <c r="C133" s="107" t="str">
        <f t="shared" si="2"/>
        <v/>
      </c>
      <c r="D133" s="107" t="str">
        <f>IFERROR(VLOOKUP($B133,'Section 2'!$C$16:$N$514,COLUMNS('Section 2'!$C$13:C$13),0),"")</f>
        <v/>
      </c>
      <c r="E133" s="108" t="str">
        <f>IF($D133="","",IF(ISBLANK(VLOOKUP($B133,'Section 2'!$C$16:$N$514,COLUMNS('Section 2'!$C$13:D$13),0)),"",VLOOKUP($B133,'Section 2'!$C$16:$N$514,COLUMNS('Section 2'!$C$13:D$13),0)))</f>
        <v/>
      </c>
      <c r="F133" s="107" t="str">
        <f>IF($D133="","",IF(ISBLANK(VLOOKUP($B133,'Section 2'!$C$16:$N$514,COLUMNS('Section 2'!$C$13:E$13),0)),"",VLOOKUP($B133,'Section 2'!$C$16:$N$514,COLUMNS('Section 2'!$C$13:E$13),0)))</f>
        <v/>
      </c>
      <c r="G133" s="107" t="str">
        <f>IF($D133="","",IF(ISBLANK(VLOOKUP($B133,'Section 2'!$C$16:$N$514,COLUMNS('Section 2'!$C$13:F$13),0)),"",VLOOKUP($B133,'Section 2'!$C$16:$N$514,COLUMNS('Section 2'!$C$13:F$13),0)))</f>
        <v/>
      </c>
      <c r="H133" s="107" t="str">
        <f>IF($D133="","",IF(ISBLANK(VLOOKUP($B133,'Section 2'!$C$16:$N$514,COLUMNS('Section 2'!$C$13:G$13),0)),"",VLOOKUP($B133,'Section 2'!$C$16:$N$514,COLUMNS('Section 2'!$C$13:G$13),0)))</f>
        <v/>
      </c>
      <c r="I133" s="107" t="str">
        <f>IF($D133="","",IF(ISBLANK(VLOOKUP($B133,'Section 2'!$C$16:$N$514,COLUMNS('Section 2'!$C$13:H$13),0)),"",IF(VLOOKUP($B133,'Section 2'!$C$16:$N$514,COLUMNS('Section 2'!$C$13:H$13),0)="Other EU","Other EU",PROPER(VLOOKUP($B133,'Section 2'!$C$16:$N$514,COLUMNS('Section 2'!$C$13:H$13),0)))))</f>
        <v/>
      </c>
      <c r="J133" s="107" t="str">
        <f>IF($D133="","",IF(ISBLANK(VLOOKUP($B133,'Section 2'!$C$16:$N$514,COLUMNS('Section 2'!$C$13:I$13),0)),"",IF(VLOOKUP($B133,'Section 2'!$C$16:$N$514,COLUMNS('Section 2'!$C$13:I$13),0)="Other EU","Other EU",VLOOKUP($B133,'Section 2'!$C$16:$N$514,COLUMNS('Section 2'!$C$13:I$13),0))))</f>
        <v/>
      </c>
      <c r="K133" s="107" t="str">
        <f>IF($D133="","",IF(ISBLANK(VLOOKUP($B133,'Section 2'!$C$16:$N$514,COLUMNS('Section 2'!$C$13:J$13),0)),"",IF(VLOOKUP($B133,'Section 2'!$C$16:$N$514,COLUMNS('Section 2'!$C$13:J$13),0)="Pther EU","Other EU",PROPER(VLOOKUP($B133,'Section 2'!$C$16:$N$514,COLUMNS('Section 2'!$C$13:J$13),0)))))</f>
        <v/>
      </c>
      <c r="L133" s="107" t="str">
        <f>IF($D133="","",IF(ISBLANK(VLOOKUP($B133,'Section 2'!$C$16:$N$514,COLUMNS('Section 2'!$C$13:K$13),0)),"",VLOOKUP($B133,'Section 2'!$C$16:$N$514,COLUMNS('Section 2'!$C$13:K$13),0)))</f>
        <v/>
      </c>
      <c r="M133" s="107" t="str">
        <f>IF($D133="","",IF(ISBLANK(VLOOKUP($B133,'Section 2'!$C$16:$N$514,COLUMNS('Section 2'!$C$13:L$13),0)),"",PROPER(VLOOKUP($B133,'Section 2'!$C$16:$N$514,COLUMNS('Section 2'!$C$13:L$13),0))))</f>
        <v/>
      </c>
      <c r="N133" s="107" t="str">
        <f>IF($D133="","",IF(ISBLANK(VLOOKUP($B133,'Section 2'!$C$16:$N$514,COLUMNS('Section 2'!$C$13:M$13),0)),"",IF(VLOOKUP($B133,'Section 2'!$C$16:$N$514,COLUMNS('Section 2'!$C$13:M$13),0)="Other EU","Other EU",IF(VLOOKUP($B133,'Section 2'!$C$16:$N$514,COLUMNS('Section 2'!$C$13:M$13),0)="2nd Party Trans","2nd Party Trans",IF(VLOOKUP($B133,'Section 2'!$C$16:$N$514,COLUMNS('Section 2'!$C$13:M$13),0)="2nd Party Dest","2nd Party Dest",PROPER(VLOOKUP($B133,'Section 2'!$C$16:$N$514,COLUMNS('Section 2'!$C$13:M$13),0)))))))</f>
        <v/>
      </c>
      <c r="O133" s="108" t="str">
        <f>IF($D133="","",IF(ISBLANK(VLOOKUP($B133,'Section 2'!$C$16:$N$514,COLUMNS('Section 2'!$C$13:N$13),0)),"",VLOOKUP($B133,'Section 2'!$C$16:$N$514,COLUMNS('Section 2'!$C$13:N$13),0)))</f>
        <v/>
      </c>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row>
    <row r="134" spans="1:78" s="36" customFormat="1" ht="12.75" customHeight="1" x14ac:dyDescent="0.35">
      <c r="A134" s="36" t="str">
        <f>IF(D134="","",ROWS($A$1:A134))</f>
        <v/>
      </c>
      <c r="B134" s="39">
        <v>133</v>
      </c>
      <c r="C134" s="107" t="str">
        <f t="shared" si="2"/>
        <v/>
      </c>
      <c r="D134" s="107" t="str">
        <f>IFERROR(VLOOKUP($B134,'Section 2'!$C$16:$N$514,COLUMNS('Section 2'!$C$13:C$13),0),"")</f>
        <v/>
      </c>
      <c r="E134" s="108" t="str">
        <f>IF($D134="","",IF(ISBLANK(VLOOKUP($B134,'Section 2'!$C$16:$N$514,COLUMNS('Section 2'!$C$13:D$13),0)),"",VLOOKUP($B134,'Section 2'!$C$16:$N$514,COLUMNS('Section 2'!$C$13:D$13),0)))</f>
        <v/>
      </c>
      <c r="F134" s="107" t="str">
        <f>IF($D134="","",IF(ISBLANK(VLOOKUP($B134,'Section 2'!$C$16:$N$514,COLUMNS('Section 2'!$C$13:E$13),0)),"",VLOOKUP($B134,'Section 2'!$C$16:$N$514,COLUMNS('Section 2'!$C$13:E$13),0)))</f>
        <v/>
      </c>
      <c r="G134" s="107" t="str">
        <f>IF($D134="","",IF(ISBLANK(VLOOKUP($B134,'Section 2'!$C$16:$N$514,COLUMNS('Section 2'!$C$13:F$13),0)),"",VLOOKUP($B134,'Section 2'!$C$16:$N$514,COLUMNS('Section 2'!$C$13:F$13),0)))</f>
        <v/>
      </c>
      <c r="H134" s="107" t="str">
        <f>IF($D134="","",IF(ISBLANK(VLOOKUP($B134,'Section 2'!$C$16:$N$514,COLUMNS('Section 2'!$C$13:G$13),0)),"",VLOOKUP($B134,'Section 2'!$C$16:$N$514,COLUMNS('Section 2'!$C$13:G$13),0)))</f>
        <v/>
      </c>
      <c r="I134" s="107" t="str">
        <f>IF($D134="","",IF(ISBLANK(VLOOKUP($B134,'Section 2'!$C$16:$N$514,COLUMNS('Section 2'!$C$13:H$13),0)),"",IF(VLOOKUP($B134,'Section 2'!$C$16:$N$514,COLUMNS('Section 2'!$C$13:H$13),0)="Other EU","Other EU",PROPER(VLOOKUP($B134,'Section 2'!$C$16:$N$514,COLUMNS('Section 2'!$C$13:H$13),0)))))</f>
        <v/>
      </c>
      <c r="J134" s="107" t="str">
        <f>IF($D134="","",IF(ISBLANK(VLOOKUP($B134,'Section 2'!$C$16:$N$514,COLUMNS('Section 2'!$C$13:I$13),0)),"",IF(VLOOKUP($B134,'Section 2'!$C$16:$N$514,COLUMNS('Section 2'!$C$13:I$13),0)="Other EU","Other EU",VLOOKUP($B134,'Section 2'!$C$16:$N$514,COLUMNS('Section 2'!$C$13:I$13),0))))</f>
        <v/>
      </c>
      <c r="K134" s="107" t="str">
        <f>IF($D134="","",IF(ISBLANK(VLOOKUP($B134,'Section 2'!$C$16:$N$514,COLUMNS('Section 2'!$C$13:J$13),0)),"",IF(VLOOKUP($B134,'Section 2'!$C$16:$N$514,COLUMNS('Section 2'!$C$13:J$13),0)="Pther EU","Other EU",PROPER(VLOOKUP($B134,'Section 2'!$C$16:$N$514,COLUMNS('Section 2'!$C$13:J$13),0)))))</f>
        <v/>
      </c>
      <c r="L134" s="107" t="str">
        <f>IF($D134="","",IF(ISBLANK(VLOOKUP($B134,'Section 2'!$C$16:$N$514,COLUMNS('Section 2'!$C$13:K$13),0)),"",VLOOKUP($B134,'Section 2'!$C$16:$N$514,COLUMNS('Section 2'!$C$13:K$13),0)))</f>
        <v/>
      </c>
      <c r="M134" s="107" t="str">
        <f>IF($D134="","",IF(ISBLANK(VLOOKUP($B134,'Section 2'!$C$16:$N$514,COLUMNS('Section 2'!$C$13:L$13),0)),"",PROPER(VLOOKUP($B134,'Section 2'!$C$16:$N$514,COLUMNS('Section 2'!$C$13:L$13),0))))</f>
        <v/>
      </c>
      <c r="N134" s="107" t="str">
        <f>IF($D134="","",IF(ISBLANK(VLOOKUP($B134,'Section 2'!$C$16:$N$514,COLUMNS('Section 2'!$C$13:M$13),0)),"",IF(VLOOKUP($B134,'Section 2'!$C$16:$N$514,COLUMNS('Section 2'!$C$13:M$13),0)="Other EU","Other EU",IF(VLOOKUP($B134,'Section 2'!$C$16:$N$514,COLUMNS('Section 2'!$C$13:M$13),0)="2nd Party Trans","2nd Party Trans",IF(VLOOKUP($B134,'Section 2'!$C$16:$N$514,COLUMNS('Section 2'!$C$13:M$13),0)="2nd Party Dest","2nd Party Dest",PROPER(VLOOKUP($B134,'Section 2'!$C$16:$N$514,COLUMNS('Section 2'!$C$13:M$13),0)))))))</f>
        <v/>
      </c>
      <c r="O134" s="108" t="str">
        <f>IF($D134="","",IF(ISBLANK(VLOOKUP($B134,'Section 2'!$C$16:$N$514,COLUMNS('Section 2'!$C$13:N$13),0)),"",VLOOKUP($B134,'Section 2'!$C$16:$N$514,COLUMNS('Section 2'!$C$13:N$13),0)))</f>
        <v/>
      </c>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row>
    <row r="135" spans="1:78" s="36" customFormat="1" ht="12.75" customHeight="1" x14ac:dyDescent="0.35">
      <c r="A135" s="36" t="str">
        <f>IF(D135="","",ROWS($A$1:A135))</f>
        <v/>
      </c>
      <c r="B135" s="39">
        <v>134</v>
      </c>
      <c r="C135" s="107" t="str">
        <f t="shared" si="2"/>
        <v/>
      </c>
      <c r="D135" s="107" t="str">
        <f>IFERROR(VLOOKUP($B135,'Section 2'!$C$16:$N$514,COLUMNS('Section 2'!$C$13:C$13),0),"")</f>
        <v/>
      </c>
      <c r="E135" s="108" t="str">
        <f>IF($D135="","",IF(ISBLANK(VLOOKUP($B135,'Section 2'!$C$16:$N$514,COLUMNS('Section 2'!$C$13:D$13),0)),"",VLOOKUP($B135,'Section 2'!$C$16:$N$514,COLUMNS('Section 2'!$C$13:D$13),0)))</f>
        <v/>
      </c>
      <c r="F135" s="107" t="str">
        <f>IF($D135="","",IF(ISBLANK(VLOOKUP($B135,'Section 2'!$C$16:$N$514,COLUMNS('Section 2'!$C$13:E$13),0)),"",VLOOKUP($B135,'Section 2'!$C$16:$N$514,COLUMNS('Section 2'!$C$13:E$13),0)))</f>
        <v/>
      </c>
      <c r="G135" s="107" t="str">
        <f>IF($D135="","",IF(ISBLANK(VLOOKUP($B135,'Section 2'!$C$16:$N$514,COLUMNS('Section 2'!$C$13:F$13),0)),"",VLOOKUP($B135,'Section 2'!$C$16:$N$514,COLUMNS('Section 2'!$C$13:F$13),0)))</f>
        <v/>
      </c>
      <c r="H135" s="107" t="str">
        <f>IF($D135="","",IF(ISBLANK(VLOOKUP($B135,'Section 2'!$C$16:$N$514,COLUMNS('Section 2'!$C$13:G$13),0)),"",VLOOKUP($B135,'Section 2'!$C$16:$N$514,COLUMNS('Section 2'!$C$13:G$13),0)))</f>
        <v/>
      </c>
      <c r="I135" s="107" t="str">
        <f>IF($D135="","",IF(ISBLANK(VLOOKUP($B135,'Section 2'!$C$16:$N$514,COLUMNS('Section 2'!$C$13:H$13),0)),"",IF(VLOOKUP($B135,'Section 2'!$C$16:$N$514,COLUMNS('Section 2'!$C$13:H$13),0)="Other EU","Other EU",PROPER(VLOOKUP($B135,'Section 2'!$C$16:$N$514,COLUMNS('Section 2'!$C$13:H$13),0)))))</f>
        <v/>
      </c>
      <c r="J135" s="107" t="str">
        <f>IF($D135="","",IF(ISBLANK(VLOOKUP($B135,'Section 2'!$C$16:$N$514,COLUMNS('Section 2'!$C$13:I$13),0)),"",IF(VLOOKUP($B135,'Section 2'!$C$16:$N$514,COLUMNS('Section 2'!$C$13:I$13),0)="Other EU","Other EU",VLOOKUP($B135,'Section 2'!$C$16:$N$514,COLUMNS('Section 2'!$C$13:I$13),0))))</f>
        <v/>
      </c>
      <c r="K135" s="107" t="str">
        <f>IF($D135="","",IF(ISBLANK(VLOOKUP($B135,'Section 2'!$C$16:$N$514,COLUMNS('Section 2'!$C$13:J$13),0)),"",IF(VLOOKUP($B135,'Section 2'!$C$16:$N$514,COLUMNS('Section 2'!$C$13:J$13),0)="Pther EU","Other EU",PROPER(VLOOKUP($B135,'Section 2'!$C$16:$N$514,COLUMNS('Section 2'!$C$13:J$13),0)))))</f>
        <v/>
      </c>
      <c r="L135" s="107" t="str">
        <f>IF($D135="","",IF(ISBLANK(VLOOKUP($B135,'Section 2'!$C$16:$N$514,COLUMNS('Section 2'!$C$13:K$13),0)),"",VLOOKUP($B135,'Section 2'!$C$16:$N$514,COLUMNS('Section 2'!$C$13:K$13),0)))</f>
        <v/>
      </c>
      <c r="M135" s="107" t="str">
        <f>IF($D135="","",IF(ISBLANK(VLOOKUP($B135,'Section 2'!$C$16:$N$514,COLUMNS('Section 2'!$C$13:L$13),0)),"",PROPER(VLOOKUP($B135,'Section 2'!$C$16:$N$514,COLUMNS('Section 2'!$C$13:L$13),0))))</f>
        <v/>
      </c>
      <c r="N135" s="107" t="str">
        <f>IF($D135="","",IF(ISBLANK(VLOOKUP($B135,'Section 2'!$C$16:$N$514,COLUMNS('Section 2'!$C$13:M$13),0)),"",IF(VLOOKUP($B135,'Section 2'!$C$16:$N$514,COLUMNS('Section 2'!$C$13:M$13),0)="Other EU","Other EU",IF(VLOOKUP($B135,'Section 2'!$C$16:$N$514,COLUMNS('Section 2'!$C$13:M$13),0)="2nd Party Trans","2nd Party Trans",IF(VLOOKUP($B135,'Section 2'!$C$16:$N$514,COLUMNS('Section 2'!$C$13:M$13),0)="2nd Party Dest","2nd Party Dest",PROPER(VLOOKUP($B135,'Section 2'!$C$16:$N$514,COLUMNS('Section 2'!$C$13:M$13),0)))))))</f>
        <v/>
      </c>
      <c r="O135" s="108" t="str">
        <f>IF($D135="","",IF(ISBLANK(VLOOKUP($B135,'Section 2'!$C$16:$N$514,COLUMNS('Section 2'!$C$13:N$13),0)),"",VLOOKUP($B135,'Section 2'!$C$16:$N$514,COLUMNS('Section 2'!$C$13:N$13),0)))</f>
        <v/>
      </c>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row>
    <row r="136" spans="1:78" s="36" customFormat="1" ht="12.75" customHeight="1" x14ac:dyDescent="0.35">
      <c r="A136" s="36" t="str">
        <f>IF(D136="","",ROWS($A$1:A136))</f>
        <v/>
      </c>
      <c r="B136" s="39">
        <v>135</v>
      </c>
      <c r="C136" s="107" t="str">
        <f t="shared" si="2"/>
        <v/>
      </c>
      <c r="D136" s="107" t="str">
        <f>IFERROR(VLOOKUP($B136,'Section 2'!$C$16:$N$514,COLUMNS('Section 2'!$C$13:C$13),0),"")</f>
        <v/>
      </c>
      <c r="E136" s="108" t="str">
        <f>IF($D136="","",IF(ISBLANK(VLOOKUP($B136,'Section 2'!$C$16:$N$514,COLUMNS('Section 2'!$C$13:D$13),0)),"",VLOOKUP($B136,'Section 2'!$C$16:$N$514,COLUMNS('Section 2'!$C$13:D$13),0)))</f>
        <v/>
      </c>
      <c r="F136" s="107" t="str">
        <f>IF($D136="","",IF(ISBLANK(VLOOKUP($B136,'Section 2'!$C$16:$N$514,COLUMNS('Section 2'!$C$13:E$13),0)),"",VLOOKUP($B136,'Section 2'!$C$16:$N$514,COLUMNS('Section 2'!$C$13:E$13),0)))</f>
        <v/>
      </c>
      <c r="G136" s="107" t="str">
        <f>IF($D136="","",IF(ISBLANK(VLOOKUP($B136,'Section 2'!$C$16:$N$514,COLUMNS('Section 2'!$C$13:F$13),0)),"",VLOOKUP($B136,'Section 2'!$C$16:$N$514,COLUMNS('Section 2'!$C$13:F$13),0)))</f>
        <v/>
      </c>
      <c r="H136" s="107" t="str">
        <f>IF($D136="","",IF(ISBLANK(VLOOKUP($B136,'Section 2'!$C$16:$N$514,COLUMNS('Section 2'!$C$13:G$13),0)),"",VLOOKUP($B136,'Section 2'!$C$16:$N$514,COLUMNS('Section 2'!$C$13:G$13),0)))</f>
        <v/>
      </c>
      <c r="I136" s="107" t="str">
        <f>IF($D136="","",IF(ISBLANK(VLOOKUP($B136,'Section 2'!$C$16:$N$514,COLUMNS('Section 2'!$C$13:H$13),0)),"",IF(VLOOKUP($B136,'Section 2'!$C$16:$N$514,COLUMNS('Section 2'!$C$13:H$13),0)="Other EU","Other EU",PROPER(VLOOKUP($B136,'Section 2'!$C$16:$N$514,COLUMNS('Section 2'!$C$13:H$13),0)))))</f>
        <v/>
      </c>
      <c r="J136" s="107" t="str">
        <f>IF($D136="","",IF(ISBLANK(VLOOKUP($B136,'Section 2'!$C$16:$N$514,COLUMNS('Section 2'!$C$13:I$13),0)),"",IF(VLOOKUP($B136,'Section 2'!$C$16:$N$514,COLUMNS('Section 2'!$C$13:I$13),0)="Other EU","Other EU",VLOOKUP($B136,'Section 2'!$C$16:$N$514,COLUMNS('Section 2'!$C$13:I$13),0))))</f>
        <v/>
      </c>
      <c r="K136" s="107" t="str">
        <f>IF($D136="","",IF(ISBLANK(VLOOKUP($B136,'Section 2'!$C$16:$N$514,COLUMNS('Section 2'!$C$13:J$13),0)),"",IF(VLOOKUP($B136,'Section 2'!$C$16:$N$514,COLUMNS('Section 2'!$C$13:J$13),0)="Pther EU","Other EU",PROPER(VLOOKUP($B136,'Section 2'!$C$16:$N$514,COLUMNS('Section 2'!$C$13:J$13),0)))))</f>
        <v/>
      </c>
      <c r="L136" s="107" t="str">
        <f>IF($D136="","",IF(ISBLANK(VLOOKUP($B136,'Section 2'!$C$16:$N$514,COLUMNS('Section 2'!$C$13:K$13),0)),"",VLOOKUP($B136,'Section 2'!$C$16:$N$514,COLUMNS('Section 2'!$C$13:K$13),0)))</f>
        <v/>
      </c>
      <c r="M136" s="107" t="str">
        <f>IF($D136="","",IF(ISBLANK(VLOOKUP($B136,'Section 2'!$C$16:$N$514,COLUMNS('Section 2'!$C$13:L$13),0)),"",PROPER(VLOOKUP($B136,'Section 2'!$C$16:$N$514,COLUMNS('Section 2'!$C$13:L$13),0))))</f>
        <v/>
      </c>
      <c r="N136" s="107" t="str">
        <f>IF($D136="","",IF(ISBLANK(VLOOKUP($B136,'Section 2'!$C$16:$N$514,COLUMNS('Section 2'!$C$13:M$13),0)),"",IF(VLOOKUP($B136,'Section 2'!$C$16:$N$514,COLUMNS('Section 2'!$C$13:M$13),0)="Other EU","Other EU",IF(VLOOKUP($B136,'Section 2'!$C$16:$N$514,COLUMNS('Section 2'!$C$13:M$13),0)="2nd Party Trans","2nd Party Trans",IF(VLOOKUP($B136,'Section 2'!$C$16:$N$514,COLUMNS('Section 2'!$C$13:M$13),0)="2nd Party Dest","2nd Party Dest",PROPER(VLOOKUP($B136,'Section 2'!$C$16:$N$514,COLUMNS('Section 2'!$C$13:M$13),0)))))))</f>
        <v/>
      </c>
      <c r="O136" s="108" t="str">
        <f>IF($D136="","",IF(ISBLANK(VLOOKUP($B136,'Section 2'!$C$16:$N$514,COLUMNS('Section 2'!$C$13:N$13),0)),"",VLOOKUP($B136,'Section 2'!$C$16:$N$514,COLUMNS('Section 2'!$C$13:N$13),0)))</f>
        <v/>
      </c>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row>
    <row r="137" spans="1:78" s="36" customFormat="1" ht="12.75" customHeight="1" x14ac:dyDescent="0.35">
      <c r="A137" s="36" t="str">
        <f>IF(D137="","",ROWS($A$1:A137))</f>
        <v/>
      </c>
      <c r="B137" s="39">
        <v>136</v>
      </c>
      <c r="C137" s="107" t="str">
        <f t="shared" si="2"/>
        <v/>
      </c>
      <c r="D137" s="107" t="str">
        <f>IFERROR(VLOOKUP($B137,'Section 2'!$C$16:$N$514,COLUMNS('Section 2'!$C$13:C$13),0),"")</f>
        <v/>
      </c>
      <c r="E137" s="108" t="str">
        <f>IF($D137="","",IF(ISBLANK(VLOOKUP($B137,'Section 2'!$C$16:$N$514,COLUMNS('Section 2'!$C$13:D$13),0)),"",VLOOKUP($B137,'Section 2'!$C$16:$N$514,COLUMNS('Section 2'!$C$13:D$13),0)))</f>
        <v/>
      </c>
      <c r="F137" s="107" t="str">
        <f>IF($D137="","",IF(ISBLANK(VLOOKUP($B137,'Section 2'!$C$16:$N$514,COLUMNS('Section 2'!$C$13:E$13),0)),"",VLOOKUP($B137,'Section 2'!$C$16:$N$514,COLUMNS('Section 2'!$C$13:E$13),0)))</f>
        <v/>
      </c>
      <c r="G137" s="107" t="str">
        <f>IF($D137="","",IF(ISBLANK(VLOOKUP($B137,'Section 2'!$C$16:$N$514,COLUMNS('Section 2'!$C$13:F$13),0)),"",VLOOKUP($B137,'Section 2'!$C$16:$N$514,COLUMNS('Section 2'!$C$13:F$13),0)))</f>
        <v/>
      </c>
      <c r="H137" s="107" t="str">
        <f>IF($D137="","",IF(ISBLANK(VLOOKUP($B137,'Section 2'!$C$16:$N$514,COLUMNS('Section 2'!$C$13:G$13),0)),"",VLOOKUP($B137,'Section 2'!$C$16:$N$514,COLUMNS('Section 2'!$C$13:G$13),0)))</f>
        <v/>
      </c>
      <c r="I137" s="107" t="str">
        <f>IF($D137="","",IF(ISBLANK(VLOOKUP($B137,'Section 2'!$C$16:$N$514,COLUMNS('Section 2'!$C$13:H$13),0)),"",IF(VLOOKUP($B137,'Section 2'!$C$16:$N$514,COLUMNS('Section 2'!$C$13:H$13),0)="Other EU","Other EU",PROPER(VLOOKUP($B137,'Section 2'!$C$16:$N$514,COLUMNS('Section 2'!$C$13:H$13),0)))))</f>
        <v/>
      </c>
      <c r="J137" s="107" t="str">
        <f>IF($D137="","",IF(ISBLANK(VLOOKUP($B137,'Section 2'!$C$16:$N$514,COLUMNS('Section 2'!$C$13:I$13),0)),"",IF(VLOOKUP($B137,'Section 2'!$C$16:$N$514,COLUMNS('Section 2'!$C$13:I$13),0)="Other EU","Other EU",VLOOKUP($B137,'Section 2'!$C$16:$N$514,COLUMNS('Section 2'!$C$13:I$13),0))))</f>
        <v/>
      </c>
      <c r="K137" s="107" t="str">
        <f>IF($D137="","",IF(ISBLANK(VLOOKUP($B137,'Section 2'!$C$16:$N$514,COLUMNS('Section 2'!$C$13:J$13),0)),"",IF(VLOOKUP($B137,'Section 2'!$C$16:$N$514,COLUMNS('Section 2'!$C$13:J$13),0)="Pther EU","Other EU",PROPER(VLOOKUP($B137,'Section 2'!$C$16:$N$514,COLUMNS('Section 2'!$C$13:J$13),0)))))</f>
        <v/>
      </c>
      <c r="L137" s="107" t="str">
        <f>IF($D137="","",IF(ISBLANK(VLOOKUP($B137,'Section 2'!$C$16:$N$514,COLUMNS('Section 2'!$C$13:K$13),0)),"",VLOOKUP($B137,'Section 2'!$C$16:$N$514,COLUMNS('Section 2'!$C$13:K$13),0)))</f>
        <v/>
      </c>
      <c r="M137" s="107" t="str">
        <f>IF($D137="","",IF(ISBLANK(VLOOKUP($B137,'Section 2'!$C$16:$N$514,COLUMNS('Section 2'!$C$13:L$13),0)),"",PROPER(VLOOKUP($B137,'Section 2'!$C$16:$N$514,COLUMNS('Section 2'!$C$13:L$13),0))))</f>
        <v/>
      </c>
      <c r="N137" s="107" t="str">
        <f>IF($D137="","",IF(ISBLANK(VLOOKUP($B137,'Section 2'!$C$16:$N$514,COLUMNS('Section 2'!$C$13:M$13),0)),"",IF(VLOOKUP($B137,'Section 2'!$C$16:$N$514,COLUMNS('Section 2'!$C$13:M$13),0)="Other EU","Other EU",IF(VLOOKUP($B137,'Section 2'!$C$16:$N$514,COLUMNS('Section 2'!$C$13:M$13),0)="2nd Party Trans","2nd Party Trans",IF(VLOOKUP($B137,'Section 2'!$C$16:$N$514,COLUMNS('Section 2'!$C$13:M$13),0)="2nd Party Dest","2nd Party Dest",PROPER(VLOOKUP($B137,'Section 2'!$C$16:$N$514,COLUMNS('Section 2'!$C$13:M$13),0)))))))</f>
        <v/>
      </c>
      <c r="O137" s="108" t="str">
        <f>IF($D137="","",IF(ISBLANK(VLOOKUP($B137,'Section 2'!$C$16:$N$514,COLUMNS('Section 2'!$C$13:N$13),0)),"",VLOOKUP($B137,'Section 2'!$C$16:$N$514,COLUMNS('Section 2'!$C$13:N$13),0)))</f>
        <v/>
      </c>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row>
    <row r="138" spans="1:78" s="36" customFormat="1" ht="12.75" customHeight="1" x14ac:dyDescent="0.35">
      <c r="A138" s="36" t="str">
        <f>IF(D138="","",ROWS($A$1:A138))</f>
        <v/>
      </c>
      <c r="B138" s="39">
        <v>137</v>
      </c>
      <c r="C138" s="107" t="str">
        <f t="shared" si="2"/>
        <v/>
      </c>
      <c r="D138" s="107" t="str">
        <f>IFERROR(VLOOKUP($B138,'Section 2'!$C$16:$N$514,COLUMNS('Section 2'!$C$13:C$13),0),"")</f>
        <v/>
      </c>
      <c r="E138" s="108" t="str">
        <f>IF($D138="","",IF(ISBLANK(VLOOKUP($B138,'Section 2'!$C$16:$N$514,COLUMNS('Section 2'!$C$13:D$13),0)),"",VLOOKUP($B138,'Section 2'!$C$16:$N$514,COLUMNS('Section 2'!$C$13:D$13),0)))</f>
        <v/>
      </c>
      <c r="F138" s="107" t="str">
        <f>IF($D138="","",IF(ISBLANK(VLOOKUP($B138,'Section 2'!$C$16:$N$514,COLUMNS('Section 2'!$C$13:E$13),0)),"",VLOOKUP($B138,'Section 2'!$C$16:$N$514,COLUMNS('Section 2'!$C$13:E$13),0)))</f>
        <v/>
      </c>
      <c r="G138" s="107" t="str">
        <f>IF($D138="","",IF(ISBLANK(VLOOKUP($B138,'Section 2'!$C$16:$N$514,COLUMNS('Section 2'!$C$13:F$13),0)),"",VLOOKUP($B138,'Section 2'!$C$16:$N$514,COLUMNS('Section 2'!$C$13:F$13),0)))</f>
        <v/>
      </c>
      <c r="H138" s="107" t="str">
        <f>IF($D138="","",IF(ISBLANK(VLOOKUP($B138,'Section 2'!$C$16:$N$514,COLUMNS('Section 2'!$C$13:G$13),0)),"",VLOOKUP($B138,'Section 2'!$C$16:$N$514,COLUMNS('Section 2'!$C$13:G$13),0)))</f>
        <v/>
      </c>
      <c r="I138" s="107" t="str">
        <f>IF($D138="","",IF(ISBLANK(VLOOKUP($B138,'Section 2'!$C$16:$N$514,COLUMNS('Section 2'!$C$13:H$13),0)),"",IF(VLOOKUP($B138,'Section 2'!$C$16:$N$514,COLUMNS('Section 2'!$C$13:H$13),0)="Other EU","Other EU",PROPER(VLOOKUP($B138,'Section 2'!$C$16:$N$514,COLUMNS('Section 2'!$C$13:H$13),0)))))</f>
        <v/>
      </c>
      <c r="J138" s="107" t="str">
        <f>IF($D138="","",IF(ISBLANK(VLOOKUP($B138,'Section 2'!$C$16:$N$514,COLUMNS('Section 2'!$C$13:I$13),0)),"",IF(VLOOKUP($B138,'Section 2'!$C$16:$N$514,COLUMNS('Section 2'!$C$13:I$13),0)="Other EU","Other EU",VLOOKUP($B138,'Section 2'!$C$16:$N$514,COLUMNS('Section 2'!$C$13:I$13),0))))</f>
        <v/>
      </c>
      <c r="K138" s="107" t="str">
        <f>IF($D138="","",IF(ISBLANK(VLOOKUP($B138,'Section 2'!$C$16:$N$514,COLUMNS('Section 2'!$C$13:J$13),0)),"",IF(VLOOKUP($B138,'Section 2'!$C$16:$N$514,COLUMNS('Section 2'!$C$13:J$13),0)="Pther EU","Other EU",PROPER(VLOOKUP($B138,'Section 2'!$C$16:$N$514,COLUMNS('Section 2'!$C$13:J$13),0)))))</f>
        <v/>
      </c>
      <c r="L138" s="107" t="str">
        <f>IF($D138="","",IF(ISBLANK(VLOOKUP($B138,'Section 2'!$C$16:$N$514,COLUMNS('Section 2'!$C$13:K$13),0)),"",VLOOKUP($B138,'Section 2'!$C$16:$N$514,COLUMNS('Section 2'!$C$13:K$13),0)))</f>
        <v/>
      </c>
      <c r="M138" s="107" t="str">
        <f>IF($D138="","",IF(ISBLANK(VLOOKUP($B138,'Section 2'!$C$16:$N$514,COLUMNS('Section 2'!$C$13:L$13),0)),"",PROPER(VLOOKUP($B138,'Section 2'!$C$16:$N$514,COLUMNS('Section 2'!$C$13:L$13),0))))</f>
        <v/>
      </c>
      <c r="N138" s="107" t="str">
        <f>IF($D138="","",IF(ISBLANK(VLOOKUP($B138,'Section 2'!$C$16:$N$514,COLUMNS('Section 2'!$C$13:M$13),0)),"",IF(VLOOKUP($B138,'Section 2'!$C$16:$N$514,COLUMNS('Section 2'!$C$13:M$13),0)="Other EU","Other EU",IF(VLOOKUP($B138,'Section 2'!$C$16:$N$514,COLUMNS('Section 2'!$C$13:M$13),0)="2nd Party Trans","2nd Party Trans",IF(VLOOKUP($B138,'Section 2'!$C$16:$N$514,COLUMNS('Section 2'!$C$13:M$13),0)="2nd Party Dest","2nd Party Dest",PROPER(VLOOKUP($B138,'Section 2'!$C$16:$N$514,COLUMNS('Section 2'!$C$13:M$13),0)))))))</f>
        <v/>
      </c>
      <c r="O138" s="108" t="str">
        <f>IF($D138="","",IF(ISBLANK(VLOOKUP($B138,'Section 2'!$C$16:$N$514,COLUMNS('Section 2'!$C$13:N$13),0)),"",VLOOKUP($B138,'Section 2'!$C$16:$N$514,COLUMNS('Section 2'!$C$13:N$13),0)))</f>
        <v/>
      </c>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row>
    <row r="139" spans="1:78" s="36" customFormat="1" ht="12.75" customHeight="1" x14ac:dyDescent="0.35">
      <c r="A139" s="36" t="str">
        <f>IF(D139="","",ROWS($A$1:A139))</f>
        <v/>
      </c>
      <c r="B139" s="39">
        <v>138</v>
      </c>
      <c r="C139" s="107" t="str">
        <f t="shared" si="2"/>
        <v/>
      </c>
      <c r="D139" s="107" t="str">
        <f>IFERROR(VLOOKUP($B139,'Section 2'!$C$16:$N$514,COLUMNS('Section 2'!$C$13:C$13),0),"")</f>
        <v/>
      </c>
      <c r="E139" s="108" t="str">
        <f>IF($D139="","",IF(ISBLANK(VLOOKUP($B139,'Section 2'!$C$16:$N$514,COLUMNS('Section 2'!$C$13:D$13),0)),"",VLOOKUP($B139,'Section 2'!$C$16:$N$514,COLUMNS('Section 2'!$C$13:D$13),0)))</f>
        <v/>
      </c>
      <c r="F139" s="107" t="str">
        <f>IF($D139="","",IF(ISBLANK(VLOOKUP($B139,'Section 2'!$C$16:$N$514,COLUMNS('Section 2'!$C$13:E$13),0)),"",VLOOKUP($B139,'Section 2'!$C$16:$N$514,COLUMNS('Section 2'!$C$13:E$13),0)))</f>
        <v/>
      </c>
      <c r="G139" s="107" t="str">
        <f>IF($D139="","",IF(ISBLANK(VLOOKUP($B139,'Section 2'!$C$16:$N$514,COLUMNS('Section 2'!$C$13:F$13),0)),"",VLOOKUP($B139,'Section 2'!$C$16:$N$514,COLUMNS('Section 2'!$C$13:F$13),0)))</f>
        <v/>
      </c>
      <c r="H139" s="107" t="str">
        <f>IF($D139="","",IF(ISBLANK(VLOOKUP($B139,'Section 2'!$C$16:$N$514,COLUMNS('Section 2'!$C$13:G$13),0)),"",VLOOKUP($B139,'Section 2'!$C$16:$N$514,COLUMNS('Section 2'!$C$13:G$13),0)))</f>
        <v/>
      </c>
      <c r="I139" s="107" t="str">
        <f>IF($D139="","",IF(ISBLANK(VLOOKUP($B139,'Section 2'!$C$16:$N$514,COLUMNS('Section 2'!$C$13:H$13),0)),"",IF(VLOOKUP($B139,'Section 2'!$C$16:$N$514,COLUMNS('Section 2'!$C$13:H$13),0)="Other EU","Other EU",PROPER(VLOOKUP($B139,'Section 2'!$C$16:$N$514,COLUMNS('Section 2'!$C$13:H$13),0)))))</f>
        <v/>
      </c>
      <c r="J139" s="107" t="str">
        <f>IF($D139="","",IF(ISBLANK(VLOOKUP($B139,'Section 2'!$C$16:$N$514,COLUMNS('Section 2'!$C$13:I$13),0)),"",IF(VLOOKUP($B139,'Section 2'!$C$16:$N$514,COLUMNS('Section 2'!$C$13:I$13),0)="Other EU","Other EU",VLOOKUP($B139,'Section 2'!$C$16:$N$514,COLUMNS('Section 2'!$C$13:I$13),0))))</f>
        <v/>
      </c>
      <c r="K139" s="107" t="str">
        <f>IF($D139="","",IF(ISBLANK(VLOOKUP($B139,'Section 2'!$C$16:$N$514,COLUMNS('Section 2'!$C$13:J$13),0)),"",IF(VLOOKUP($B139,'Section 2'!$C$16:$N$514,COLUMNS('Section 2'!$C$13:J$13),0)="Pther EU","Other EU",PROPER(VLOOKUP($B139,'Section 2'!$C$16:$N$514,COLUMNS('Section 2'!$C$13:J$13),0)))))</f>
        <v/>
      </c>
      <c r="L139" s="107" t="str">
        <f>IF($D139="","",IF(ISBLANK(VLOOKUP($B139,'Section 2'!$C$16:$N$514,COLUMNS('Section 2'!$C$13:K$13),0)),"",VLOOKUP($B139,'Section 2'!$C$16:$N$514,COLUMNS('Section 2'!$C$13:K$13),0)))</f>
        <v/>
      </c>
      <c r="M139" s="107" t="str">
        <f>IF($D139="","",IF(ISBLANK(VLOOKUP($B139,'Section 2'!$C$16:$N$514,COLUMNS('Section 2'!$C$13:L$13),0)),"",PROPER(VLOOKUP($B139,'Section 2'!$C$16:$N$514,COLUMNS('Section 2'!$C$13:L$13),0))))</f>
        <v/>
      </c>
      <c r="N139" s="107" t="str">
        <f>IF($D139="","",IF(ISBLANK(VLOOKUP($B139,'Section 2'!$C$16:$N$514,COLUMNS('Section 2'!$C$13:M$13),0)),"",IF(VLOOKUP($B139,'Section 2'!$C$16:$N$514,COLUMNS('Section 2'!$C$13:M$13),0)="Other EU","Other EU",IF(VLOOKUP($B139,'Section 2'!$C$16:$N$514,COLUMNS('Section 2'!$C$13:M$13),0)="2nd Party Trans","2nd Party Trans",IF(VLOOKUP($B139,'Section 2'!$C$16:$N$514,COLUMNS('Section 2'!$C$13:M$13),0)="2nd Party Dest","2nd Party Dest",PROPER(VLOOKUP($B139,'Section 2'!$C$16:$N$514,COLUMNS('Section 2'!$C$13:M$13),0)))))))</f>
        <v/>
      </c>
      <c r="O139" s="108" t="str">
        <f>IF($D139="","",IF(ISBLANK(VLOOKUP($B139,'Section 2'!$C$16:$N$514,COLUMNS('Section 2'!$C$13:N$13),0)),"",VLOOKUP($B139,'Section 2'!$C$16:$N$514,COLUMNS('Section 2'!$C$13:N$13),0)))</f>
        <v/>
      </c>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row>
    <row r="140" spans="1:78" s="36" customFormat="1" ht="12.75" customHeight="1" x14ac:dyDescent="0.35">
      <c r="A140" s="36" t="str">
        <f>IF(D140="","",ROWS($A$1:A140))</f>
        <v/>
      </c>
      <c r="B140" s="39">
        <v>139</v>
      </c>
      <c r="C140" s="107" t="str">
        <f t="shared" si="2"/>
        <v/>
      </c>
      <c r="D140" s="107" t="str">
        <f>IFERROR(VLOOKUP($B140,'Section 2'!$C$16:$N$514,COLUMNS('Section 2'!$C$13:C$13),0),"")</f>
        <v/>
      </c>
      <c r="E140" s="108" t="str">
        <f>IF($D140="","",IF(ISBLANK(VLOOKUP($B140,'Section 2'!$C$16:$N$514,COLUMNS('Section 2'!$C$13:D$13),0)),"",VLOOKUP($B140,'Section 2'!$C$16:$N$514,COLUMNS('Section 2'!$C$13:D$13),0)))</f>
        <v/>
      </c>
      <c r="F140" s="107" t="str">
        <f>IF($D140="","",IF(ISBLANK(VLOOKUP($B140,'Section 2'!$C$16:$N$514,COLUMNS('Section 2'!$C$13:E$13),0)),"",VLOOKUP($B140,'Section 2'!$C$16:$N$514,COLUMNS('Section 2'!$C$13:E$13),0)))</f>
        <v/>
      </c>
      <c r="G140" s="107" t="str">
        <f>IF($D140="","",IF(ISBLANK(VLOOKUP($B140,'Section 2'!$C$16:$N$514,COLUMNS('Section 2'!$C$13:F$13),0)),"",VLOOKUP($B140,'Section 2'!$C$16:$N$514,COLUMNS('Section 2'!$C$13:F$13),0)))</f>
        <v/>
      </c>
      <c r="H140" s="107" t="str">
        <f>IF($D140="","",IF(ISBLANK(VLOOKUP($B140,'Section 2'!$C$16:$N$514,COLUMNS('Section 2'!$C$13:G$13),0)),"",VLOOKUP($B140,'Section 2'!$C$16:$N$514,COLUMNS('Section 2'!$C$13:G$13),0)))</f>
        <v/>
      </c>
      <c r="I140" s="107" t="str">
        <f>IF($D140="","",IF(ISBLANK(VLOOKUP($B140,'Section 2'!$C$16:$N$514,COLUMNS('Section 2'!$C$13:H$13),0)),"",IF(VLOOKUP($B140,'Section 2'!$C$16:$N$514,COLUMNS('Section 2'!$C$13:H$13),0)="Other EU","Other EU",PROPER(VLOOKUP($B140,'Section 2'!$C$16:$N$514,COLUMNS('Section 2'!$C$13:H$13),0)))))</f>
        <v/>
      </c>
      <c r="J140" s="107" t="str">
        <f>IF($D140="","",IF(ISBLANK(VLOOKUP($B140,'Section 2'!$C$16:$N$514,COLUMNS('Section 2'!$C$13:I$13),0)),"",IF(VLOOKUP($B140,'Section 2'!$C$16:$N$514,COLUMNS('Section 2'!$C$13:I$13),0)="Other EU","Other EU",VLOOKUP($B140,'Section 2'!$C$16:$N$514,COLUMNS('Section 2'!$C$13:I$13),0))))</f>
        <v/>
      </c>
      <c r="K140" s="107" t="str">
        <f>IF($D140="","",IF(ISBLANK(VLOOKUP($B140,'Section 2'!$C$16:$N$514,COLUMNS('Section 2'!$C$13:J$13),0)),"",IF(VLOOKUP($B140,'Section 2'!$C$16:$N$514,COLUMNS('Section 2'!$C$13:J$13),0)="Pther EU","Other EU",PROPER(VLOOKUP($B140,'Section 2'!$C$16:$N$514,COLUMNS('Section 2'!$C$13:J$13),0)))))</f>
        <v/>
      </c>
      <c r="L140" s="107" t="str">
        <f>IF($D140="","",IF(ISBLANK(VLOOKUP($B140,'Section 2'!$C$16:$N$514,COLUMNS('Section 2'!$C$13:K$13),0)),"",VLOOKUP($B140,'Section 2'!$C$16:$N$514,COLUMNS('Section 2'!$C$13:K$13),0)))</f>
        <v/>
      </c>
      <c r="M140" s="107" t="str">
        <f>IF($D140="","",IF(ISBLANK(VLOOKUP($B140,'Section 2'!$C$16:$N$514,COLUMNS('Section 2'!$C$13:L$13),0)),"",PROPER(VLOOKUP($B140,'Section 2'!$C$16:$N$514,COLUMNS('Section 2'!$C$13:L$13),0))))</f>
        <v/>
      </c>
      <c r="N140" s="107" t="str">
        <f>IF($D140="","",IF(ISBLANK(VLOOKUP($B140,'Section 2'!$C$16:$N$514,COLUMNS('Section 2'!$C$13:M$13),0)),"",IF(VLOOKUP($B140,'Section 2'!$C$16:$N$514,COLUMNS('Section 2'!$C$13:M$13),0)="Other EU","Other EU",IF(VLOOKUP($B140,'Section 2'!$C$16:$N$514,COLUMNS('Section 2'!$C$13:M$13),0)="2nd Party Trans","2nd Party Trans",IF(VLOOKUP($B140,'Section 2'!$C$16:$N$514,COLUMNS('Section 2'!$C$13:M$13),0)="2nd Party Dest","2nd Party Dest",PROPER(VLOOKUP($B140,'Section 2'!$C$16:$N$514,COLUMNS('Section 2'!$C$13:M$13),0)))))))</f>
        <v/>
      </c>
      <c r="O140" s="108" t="str">
        <f>IF($D140="","",IF(ISBLANK(VLOOKUP($B140,'Section 2'!$C$16:$N$514,COLUMNS('Section 2'!$C$13:N$13),0)),"",VLOOKUP($B140,'Section 2'!$C$16:$N$514,COLUMNS('Section 2'!$C$13:N$13),0)))</f>
        <v/>
      </c>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row>
    <row r="141" spans="1:78" s="36" customFormat="1" ht="12.75" customHeight="1" x14ac:dyDescent="0.35">
      <c r="A141" s="36" t="str">
        <f>IF(D141="","",ROWS($A$1:A141))</f>
        <v/>
      </c>
      <c r="B141" s="39">
        <v>140</v>
      </c>
      <c r="C141" s="107" t="str">
        <f t="shared" si="2"/>
        <v/>
      </c>
      <c r="D141" s="107" t="str">
        <f>IFERROR(VLOOKUP($B141,'Section 2'!$C$16:$N$514,COLUMNS('Section 2'!$C$13:C$13),0),"")</f>
        <v/>
      </c>
      <c r="E141" s="108" t="str">
        <f>IF($D141="","",IF(ISBLANK(VLOOKUP($B141,'Section 2'!$C$16:$N$514,COLUMNS('Section 2'!$C$13:D$13),0)),"",VLOOKUP($B141,'Section 2'!$C$16:$N$514,COLUMNS('Section 2'!$C$13:D$13),0)))</f>
        <v/>
      </c>
      <c r="F141" s="107" t="str">
        <f>IF($D141="","",IF(ISBLANK(VLOOKUP($B141,'Section 2'!$C$16:$N$514,COLUMNS('Section 2'!$C$13:E$13),0)),"",VLOOKUP($B141,'Section 2'!$C$16:$N$514,COLUMNS('Section 2'!$C$13:E$13),0)))</f>
        <v/>
      </c>
      <c r="G141" s="107" t="str">
        <f>IF($D141="","",IF(ISBLANK(VLOOKUP($B141,'Section 2'!$C$16:$N$514,COLUMNS('Section 2'!$C$13:F$13),0)),"",VLOOKUP($B141,'Section 2'!$C$16:$N$514,COLUMNS('Section 2'!$C$13:F$13),0)))</f>
        <v/>
      </c>
      <c r="H141" s="107" t="str">
        <f>IF($D141="","",IF(ISBLANK(VLOOKUP($B141,'Section 2'!$C$16:$N$514,COLUMNS('Section 2'!$C$13:G$13),0)),"",VLOOKUP($B141,'Section 2'!$C$16:$N$514,COLUMNS('Section 2'!$C$13:G$13),0)))</f>
        <v/>
      </c>
      <c r="I141" s="107" t="str">
        <f>IF($D141="","",IF(ISBLANK(VLOOKUP($B141,'Section 2'!$C$16:$N$514,COLUMNS('Section 2'!$C$13:H$13),0)),"",IF(VLOOKUP($B141,'Section 2'!$C$16:$N$514,COLUMNS('Section 2'!$C$13:H$13),0)="Other EU","Other EU",PROPER(VLOOKUP($B141,'Section 2'!$C$16:$N$514,COLUMNS('Section 2'!$C$13:H$13),0)))))</f>
        <v/>
      </c>
      <c r="J141" s="107" t="str">
        <f>IF($D141="","",IF(ISBLANK(VLOOKUP($B141,'Section 2'!$C$16:$N$514,COLUMNS('Section 2'!$C$13:I$13),0)),"",IF(VLOOKUP($B141,'Section 2'!$C$16:$N$514,COLUMNS('Section 2'!$C$13:I$13),0)="Other EU","Other EU",VLOOKUP($B141,'Section 2'!$C$16:$N$514,COLUMNS('Section 2'!$C$13:I$13),0))))</f>
        <v/>
      </c>
      <c r="K141" s="107" t="str">
        <f>IF($D141="","",IF(ISBLANK(VLOOKUP($B141,'Section 2'!$C$16:$N$514,COLUMNS('Section 2'!$C$13:J$13),0)),"",IF(VLOOKUP($B141,'Section 2'!$C$16:$N$514,COLUMNS('Section 2'!$C$13:J$13),0)="Pther EU","Other EU",PROPER(VLOOKUP($B141,'Section 2'!$C$16:$N$514,COLUMNS('Section 2'!$C$13:J$13),0)))))</f>
        <v/>
      </c>
      <c r="L141" s="107" t="str">
        <f>IF($D141="","",IF(ISBLANK(VLOOKUP($B141,'Section 2'!$C$16:$N$514,COLUMNS('Section 2'!$C$13:K$13),0)),"",VLOOKUP($B141,'Section 2'!$C$16:$N$514,COLUMNS('Section 2'!$C$13:K$13),0)))</f>
        <v/>
      </c>
      <c r="M141" s="107" t="str">
        <f>IF($D141="","",IF(ISBLANK(VLOOKUP($B141,'Section 2'!$C$16:$N$514,COLUMNS('Section 2'!$C$13:L$13),0)),"",PROPER(VLOOKUP($B141,'Section 2'!$C$16:$N$514,COLUMNS('Section 2'!$C$13:L$13),0))))</f>
        <v/>
      </c>
      <c r="N141" s="107" t="str">
        <f>IF($D141="","",IF(ISBLANK(VLOOKUP($B141,'Section 2'!$C$16:$N$514,COLUMNS('Section 2'!$C$13:M$13),0)),"",IF(VLOOKUP($B141,'Section 2'!$C$16:$N$514,COLUMNS('Section 2'!$C$13:M$13),0)="Other EU","Other EU",IF(VLOOKUP($B141,'Section 2'!$C$16:$N$514,COLUMNS('Section 2'!$C$13:M$13),0)="2nd Party Trans","2nd Party Trans",IF(VLOOKUP($B141,'Section 2'!$C$16:$N$514,COLUMNS('Section 2'!$C$13:M$13),0)="2nd Party Dest","2nd Party Dest",PROPER(VLOOKUP($B141,'Section 2'!$C$16:$N$514,COLUMNS('Section 2'!$C$13:M$13),0)))))))</f>
        <v/>
      </c>
      <c r="O141" s="108" t="str">
        <f>IF($D141="","",IF(ISBLANK(VLOOKUP($B141,'Section 2'!$C$16:$N$514,COLUMNS('Section 2'!$C$13:N$13),0)),"",VLOOKUP($B141,'Section 2'!$C$16:$N$514,COLUMNS('Section 2'!$C$13:N$13),0)))</f>
        <v/>
      </c>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row>
    <row r="142" spans="1:78" s="36" customFormat="1" ht="12.75" customHeight="1" x14ac:dyDescent="0.35">
      <c r="A142" s="36" t="str">
        <f>IF(D142="","",ROWS($A$1:A142))</f>
        <v/>
      </c>
      <c r="B142" s="39">
        <v>141</v>
      </c>
      <c r="C142" s="107" t="str">
        <f t="shared" si="2"/>
        <v/>
      </c>
      <c r="D142" s="107" t="str">
        <f>IFERROR(VLOOKUP($B142,'Section 2'!$C$16:$N$514,COLUMNS('Section 2'!$C$13:C$13),0),"")</f>
        <v/>
      </c>
      <c r="E142" s="108" t="str">
        <f>IF($D142="","",IF(ISBLANK(VLOOKUP($B142,'Section 2'!$C$16:$N$514,COLUMNS('Section 2'!$C$13:D$13),0)),"",VLOOKUP($B142,'Section 2'!$C$16:$N$514,COLUMNS('Section 2'!$C$13:D$13),0)))</f>
        <v/>
      </c>
      <c r="F142" s="107" t="str">
        <f>IF($D142="","",IF(ISBLANK(VLOOKUP($B142,'Section 2'!$C$16:$N$514,COLUMNS('Section 2'!$C$13:E$13),0)),"",VLOOKUP($B142,'Section 2'!$C$16:$N$514,COLUMNS('Section 2'!$C$13:E$13),0)))</f>
        <v/>
      </c>
      <c r="G142" s="107" t="str">
        <f>IF($D142="","",IF(ISBLANK(VLOOKUP($B142,'Section 2'!$C$16:$N$514,COLUMNS('Section 2'!$C$13:F$13),0)),"",VLOOKUP($B142,'Section 2'!$C$16:$N$514,COLUMNS('Section 2'!$C$13:F$13),0)))</f>
        <v/>
      </c>
      <c r="H142" s="107" t="str">
        <f>IF($D142="","",IF(ISBLANK(VLOOKUP($B142,'Section 2'!$C$16:$N$514,COLUMNS('Section 2'!$C$13:G$13),0)),"",VLOOKUP($B142,'Section 2'!$C$16:$N$514,COLUMNS('Section 2'!$C$13:G$13),0)))</f>
        <v/>
      </c>
      <c r="I142" s="107" t="str">
        <f>IF($D142="","",IF(ISBLANK(VLOOKUP($B142,'Section 2'!$C$16:$N$514,COLUMNS('Section 2'!$C$13:H$13),0)),"",IF(VLOOKUP($B142,'Section 2'!$C$16:$N$514,COLUMNS('Section 2'!$C$13:H$13),0)="Other EU","Other EU",PROPER(VLOOKUP($B142,'Section 2'!$C$16:$N$514,COLUMNS('Section 2'!$C$13:H$13),0)))))</f>
        <v/>
      </c>
      <c r="J142" s="107" t="str">
        <f>IF($D142="","",IF(ISBLANK(VLOOKUP($B142,'Section 2'!$C$16:$N$514,COLUMNS('Section 2'!$C$13:I$13),0)),"",IF(VLOOKUP($B142,'Section 2'!$C$16:$N$514,COLUMNS('Section 2'!$C$13:I$13),0)="Other EU","Other EU",VLOOKUP($B142,'Section 2'!$C$16:$N$514,COLUMNS('Section 2'!$C$13:I$13),0))))</f>
        <v/>
      </c>
      <c r="K142" s="107" t="str">
        <f>IF($D142="","",IF(ISBLANK(VLOOKUP($B142,'Section 2'!$C$16:$N$514,COLUMNS('Section 2'!$C$13:J$13),0)),"",IF(VLOOKUP($B142,'Section 2'!$C$16:$N$514,COLUMNS('Section 2'!$C$13:J$13),0)="Pther EU","Other EU",PROPER(VLOOKUP($B142,'Section 2'!$C$16:$N$514,COLUMNS('Section 2'!$C$13:J$13),0)))))</f>
        <v/>
      </c>
      <c r="L142" s="107" t="str">
        <f>IF($D142="","",IF(ISBLANK(VLOOKUP($B142,'Section 2'!$C$16:$N$514,COLUMNS('Section 2'!$C$13:K$13),0)),"",VLOOKUP($B142,'Section 2'!$C$16:$N$514,COLUMNS('Section 2'!$C$13:K$13),0)))</f>
        <v/>
      </c>
      <c r="M142" s="107" t="str">
        <f>IF($D142="","",IF(ISBLANK(VLOOKUP($B142,'Section 2'!$C$16:$N$514,COLUMNS('Section 2'!$C$13:L$13),0)),"",PROPER(VLOOKUP($B142,'Section 2'!$C$16:$N$514,COLUMNS('Section 2'!$C$13:L$13),0))))</f>
        <v/>
      </c>
      <c r="N142" s="107" t="str">
        <f>IF($D142="","",IF(ISBLANK(VLOOKUP($B142,'Section 2'!$C$16:$N$514,COLUMNS('Section 2'!$C$13:M$13),0)),"",IF(VLOOKUP($B142,'Section 2'!$C$16:$N$514,COLUMNS('Section 2'!$C$13:M$13),0)="Other EU","Other EU",IF(VLOOKUP($B142,'Section 2'!$C$16:$N$514,COLUMNS('Section 2'!$C$13:M$13),0)="2nd Party Trans","2nd Party Trans",IF(VLOOKUP($B142,'Section 2'!$C$16:$N$514,COLUMNS('Section 2'!$C$13:M$13),0)="2nd Party Dest","2nd Party Dest",PROPER(VLOOKUP($B142,'Section 2'!$C$16:$N$514,COLUMNS('Section 2'!$C$13:M$13),0)))))))</f>
        <v/>
      </c>
      <c r="O142" s="108" t="str">
        <f>IF($D142="","",IF(ISBLANK(VLOOKUP($B142,'Section 2'!$C$16:$N$514,COLUMNS('Section 2'!$C$13:N$13),0)),"",VLOOKUP($B142,'Section 2'!$C$16:$N$514,COLUMNS('Section 2'!$C$13:N$13),0)))</f>
        <v/>
      </c>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row>
    <row r="143" spans="1:78" s="36" customFormat="1" ht="12.75" customHeight="1" x14ac:dyDescent="0.35">
      <c r="A143" s="36" t="str">
        <f>IF(D143="","",ROWS($A$1:A143))</f>
        <v/>
      </c>
      <c r="B143" s="39">
        <v>142</v>
      </c>
      <c r="C143" s="107" t="str">
        <f t="shared" si="2"/>
        <v/>
      </c>
      <c r="D143" s="107" t="str">
        <f>IFERROR(VLOOKUP($B143,'Section 2'!$C$16:$N$514,COLUMNS('Section 2'!$C$13:C$13),0),"")</f>
        <v/>
      </c>
      <c r="E143" s="108" t="str">
        <f>IF($D143="","",IF(ISBLANK(VLOOKUP($B143,'Section 2'!$C$16:$N$514,COLUMNS('Section 2'!$C$13:D$13),0)),"",VLOOKUP($B143,'Section 2'!$C$16:$N$514,COLUMNS('Section 2'!$C$13:D$13),0)))</f>
        <v/>
      </c>
      <c r="F143" s="107" t="str">
        <f>IF($D143="","",IF(ISBLANK(VLOOKUP($B143,'Section 2'!$C$16:$N$514,COLUMNS('Section 2'!$C$13:E$13),0)),"",VLOOKUP($B143,'Section 2'!$C$16:$N$514,COLUMNS('Section 2'!$C$13:E$13),0)))</f>
        <v/>
      </c>
      <c r="G143" s="107" t="str">
        <f>IF($D143="","",IF(ISBLANK(VLOOKUP($B143,'Section 2'!$C$16:$N$514,COLUMNS('Section 2'!$C$13:F$13),0)),"",VLOOKUP($B143,'Section 2'!$C$16:$N$514,COLUMNS('Section 2'!$C$13:F$13),0)))</f>
        <v/>
      </c>
      <c r="H143" s="107" t="str">
        <f>IF($D143="","",IF(ISBLANK(VLOOKUP($B143,'Section 2'!$C$16:$N$514,COLUMNS('Section 2'!$C$13:G$13),0)),"",VLOOKUP($B143,'Section 2'!$C$16:$N$514,COLUMNS('Section 2'!$C$13:G$13),0)))</f>
        <v/>
      </c>
      <c r="I143" s="107" t="str">
        <f>IF($D143="","",IF(ISBLANK(VLOOKUP($B143,'Section 2'!$C$16:$N$514,COLUMNS('Section 2'!$C$13:H$13),0)),"",IF(VLOOKUP($B143,'Section 2'!$C$16:$N$514,COLUMNS('Section 2'!$C$13:H$13),0)="Other EU","Other EU",PROPER(VLOOKUP($B143,'Section 2'!$C$16:$N$514,COLUMNS('Section 2'!$C$13:H$13),0)))))</f>
        <v/>
      </c>
      <c r="J143" s="107" t="str">
        <f>IF($D143="","",IF(ISBLANK(VLOOKUP($B143,'Section 2'!$C$16:$N$514,COLUMNS('Section 2'!$C$13:I$13),0)),"",IF(VLOOKUP($B143,'Section 2'!$C$16:$N$514,COLUMNS('Section 2'!$C$13:I$13),0)="Other EU","Other EU",VLOOKUP($B143,'Section 2'!$C$16:$N$514,COLUMNS('Section 2'!$C$13:I$13),0))))</f>
        <v/>
      </c>
      <c r="K143" s="107" t="str">
        <f>IF($D143="","",IF(ISBLANK(VLOOKUP($B143,'Section 2'!$C$16:$N$514,COLUMNS('Section 2'!$C$13:J$13),0)),"",IF(VLOOKUP($B143,'Section 2'!$C$16:$N$514,COLUMNS('Section 2'!$C$13:J$13),0)="Pther EU","Other EU",PROPER(VLOOKUP($B143,'Section 2'!$C$16:$N$514,COLUMNS('Section 2'!$C$13:J$13),0)))))</f>
        <v/>
      </c>
      <c r="L143" s="107" t="str">
        <f>IF($D143="","",IF(ISBLANK(VLOOKUP($B143,'Section 2'!$C$16:$N$514,COLUMNS('Section 2'!$C$13:K$13),0)),"",VLOOKUP($B143,'Section 2'!$C$16:$N$514,COLUMNS('Section 2'!$C$13:K$13),0)))</f>
        <v/>
      </c>
      <c r="M143" s="107" t="str">
        <f>IF($D143="","",IF(ISBLANK(VLOOKUP($B143,'Section 2'!$C$16:$N$514,COLUMNS('Section 2'!$C$13:L$13),0)),"",PROPER(VLOOKUP($B143,'Section 2'!$C$16:$N$514,COLUMNS('Section 2'!$C$13:L$13),0))))</f>
        <v/>
      </c>
      <c r="N143" s="107" t="str">
        <f>IF($D143="","",IF(ISBLANK(VLOOKUP($B143,'Section 2'!$C$16:$N$514,COLUMNS('Section 2'!$C$13:M$13),0)),"",IF(VLOOKUP($B143,'Section 2'!$C$16:$N$514,COLUMNS('Section 2'!$C$13:M$13),0)="Other EU","Other EU",IF(VLOOKUP($B143,'Section 2'!$C$16:$N$514,COLUMNS('Section 2'!$C$13:M$13),0)="2nd Party Trans","2nd Party Trans",IF(VLOOKUP($B143,'Section 2'!$C$16:$N$514,COLUMNS('Section 2'!$C$13:M$13),0)="2nd Party Dest","2nd Party Dest",PROPER(VLOOKUP($B143,'Section 2'!$C$16:$N$514,COLUMNS('Section 2'!$C$13:M$13),0)))))))</f>
        <v/>
      </c>
      <c r="O143" s="108" t="str">
        <f>IF($D143="","",IF(ISBLANK(VLOOKUP($B143,'Section 2'!$C$16:$N$514,COLUMNS('Section 2'!$C$13:N$13),0)),"",VLOOKUP($B143,'Section 2'!$C$16:$N$514,COLUMNS('Section 2'!$C$13:N$13),0)))</f>
        <v/>
      </c>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row>
    <row r="144" spans="1:78" s="36" customFormat="1" ht="12.75" customHeight="1" x14ac:dyDescent="0.35">
      <c r="A144" s="36" t="str">
        <f>IF(D144="","",ROWS($A$1:A144))</f>
        <v/>
      </c>
      <c r="B144" s="39">
        <v>143</v>
      </c>
      <c r="C144" s="107" t="str">
        <f t="shared" si="2"/>
        <v/>
      </c>
      <c r="D144" s="107" t="str">
        <f>IFERROR(VLOOKUP($B144,'Section 2'!$C$16:$N$514,COLUMNS('Section 2'!$C$13:C$13),0),"")</f>
        <v/>
      </c>
      <c r="E144" s="108" t="str">
        <f>IF($D144="","",IF(ISBLANK(VLOOKUP($B144,'Section 2'!$C$16:$N$514,COLUMNS('Section 2'!$C$13:D$13),0)),"",VLOOKUP($B144,'Section 2'!$C$16:$N$514,COLUMNS('Section 2'!$C$13:D$13),0)))</f>
        <v/>
      </c>
      <c r="F144" s="107" t="str">
        <f>IF($D144="","",IF(ISBLANK(VLOOKUP($B144,'Section 2'!$C$16:$N$514,COLUMNS('Section 2'!$C$13:E$13),0)),"",VLOOKUP($B144,'Section 2'!$C$16:$N$514,COLUMNS('Section 2'!$C$13:E$13),0)))</f>
        <v/>
      </c>
      <c r="G144" s="107" t="str">
        <f>IF($D144="","",IF(ISBLANK(VLOOKUP($B144,'Section 2'!$C$16:$N$514,COLUMNS('Section 2'!$C$13:F$13),0)),"",VLOOKUP($B144,'Section 2'!$C$16:$N$514,COLUMNS('Section 2'!$C$13:F$13),0)))</f>
        <v/>
      </c>
      <c r="H144" s="107" t="str">
        <f>IF($D144="","",IF(ISBLANK(VLOOKUP($B144,'Section 2'!$C$16:$N$514,COLUMNS('Section 2'!$C$13:G$13),0)),"",VLOOKUP($B144,'Section 2'!$C$16:$N$514,COLUMNS('Section 2'!$C$13:G$13),0)))</f>
        <v/>
      </c>
      <c r="I144" s="107" t="str">
        <f>IF($D144="","",IF(ISBLANK(VLOOKUP($B144,'Section 2'!$C$16:$N$514,COLUMNS('Section 2'!$C$13:H$13),0)),"",IF(VLOOKUP($B144,'Section 2'!$C$16:$N$514,COLUMNS('Section 2'!$C$13:H$13),0)="Other EU","Other EU",PROPER(VLOOKUP($B144,'Section 2'!$C$16:$N$514,COLUMNS('Section 2'!$C$13:H$13),0)))))</f>
        <v/>
      </c>
      <c r="J144" s="107" t="str">
        <f>IF($D144="","",IF(ISBLANK(VLOOKUP($B144,'Section 2'!$C$16:$N$514,COLUMNS('Section 2'!$C$13:I$13),0)),"",IF(VLOOKUP($B144,'Section 2'!$C$16:$N$514,COLUMNS('Section 2'!$C$13:I$13),0)="Other EU","Other EU",VLOOKUP($B144,'Section 2'!$C$16:$N$514,COLUMNS('Section 2'!$C$13:I$13),0))))</f>
        <v/>
      </c>
      <c r="K144" s="107" t="str">
        <f>IF($D144="","",IF(ISBLANK(VLOOKUP($B144,'Section 2'!$C$16:$N$514,COLUMNS('Section 2'!$C$13:J$13),0)),"",IF(VLOOKUP($B144,'Section 2'!$C$16:$N$514,COLUMNS('Section 2'!$C$13:J$13),0)="Pther EU","Other EU",PROPER(VLOOKUP($B144,'Section 2'!$C$16:$N$514,COLUMNS('Section 2'!$C$13:J$13),0)))))</f>
        <v/>
      </c>
      <c r="L144" s="107" t="str">
        <f>IF($D144="","",IF(ISBLANK(VLOOKUP($B144,'Section 2'!$C$16:$N$514,COLUMNS('Section 2'!$C$13:K$13),0)),"",VLOOKUP($B144,'Section 2'!$C$16:$N$514,COLUMNS('Section 2'!$C$13:K$13),0)))</f>
        <v/>
      </c>
      <c r="M144" s="107" t="str">
        <f>IF($D144="","",IF(ISBLANK(VLOOKUP($B144,'Section 2'!$C$16:$N$514,COLUMNS('Section 2'!$C$13:L$13),0)),"",PROPER(VLOOKUP($B144,'Section 2'!$C$16:$N$514,COLUMNS('Section 2'!$C$13:L$13),0))))</f>
        <v/>
      </c>
      <c r="N144" s="107" t="str">
        <f>IF($D144="","",IF(ISBLANK(VLOOKUP($B144,'Section 2'!$C$16:$N$514,COLUMNS('Section 2'!$C$13:M$13),0)),"",IF(VLOOKUP($B144,'Section 2'!$C$16:$N$514,COLUMNS('Section 2'!$C$13:M$13),0)="Other EU","Other EU",IF(VLOOKUP($B144,'Section 2'!$C$16:$N$514,COLUMNS('Section 2'!$C$13:M$13),0)="2nd Party Trans","2nd Party Trans",IF(VLOOKUP($B144,'Section 2'!$C$16:$N$514,COLUMNS('Section 2'!$C$13:M$13),0)="2nd Party Dest","2nd Party Dest",PROPER(VLOOKUP($B144,'Section 2'!$C$16:$N$514,COLUMNS('Section 2'!$C$13:M$13),0)))))))</f>
        <v/>
      </c>
      <c r="O144" s="108" t="str">
        <f>IF($D144="","",IF(ISBLANK(VLOOKUP($B144,'Section 2'!$C$16:$N$514,COLUMNS('Section 2'!$C$13:N$13),0)),"",VLOOKUP($B144,'Section 2'!$C$16:$N$514,COLUMNS('Section 2'!$C$13:N$13),0)))</f>
        <v/>
      </c>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row>
    <row r="145" spans="1:78" s="36" customFormat="1" ht="12.75" customHeight="1" x14ac:dyDescent="0.35">
      <c r="A145" s="36" t="str">
        <f>IF(D145="","",ROWS($A$1:A145))</f>
        <v/>
      </c>
      <c r="B145" s="39">
        <v>144</v>
      </c>
      <c r="C145" s="107" t="str">
        <f t="shared" si="2"/>
        <v/>
      </c>
      <c r="D145" s="107" t="str">
        <f>IFERROR(VLOOKUP($B145,'Section 2'!$C$16:$N$514,COLUMNS('Section 2'!$C$13:C$13),0),"")</f>
        <v/>
      </c>
      <c r="E145" s="108" t="str">
        <f>IF($D145="","",IF(ISBLANK(VLOOKUP($B145,'Section 2'!$C$16:$N$514,COLUMNS('Section 2'!$C$13:D$13),0)),"",VLOOKUP($B145,'Section 2'!$C$16:$N$514,COLUMNS('Section 2'!$C$13:D$13),0)))</f>
        <v/>
      </c>
      <c r="F145" s="107" t="str">
        <f>IF($D145="","",IF(ISBLANK(VLOOKUP($B145,'Section 2'!$C$16:$N$514,COLUMNS('Section 2'!$C$13:E$13),0)),"",VLOOKUP($B145,'Section 2'!$C$16:$N$514,COLUMNS('Section 2'!$C$13:E$13),0)))</f>
        <v/>
      </c>
      <c r="G145" s="107" t="str">
        <f>IF($D145="","",IF(ISBLANK(VLOOKUP($B145,'Section 2'!$C$16:$N$514,COLUMNS('Section 2'!$C$13:F$13),0)),"",VLOOKUP($B145,'Section 2'!$C$16:$N$514,COLUMNS('Section 2'!$C$13:F$13),0)))</f>
        <v/>
      </c>
      <c r="H145" s="107" t="str">
        <f>IF($D145="","",IF(ISBLANK(VLOOKUP($B145,'Section 2'!$C$16:$N$514,COLUMNS('Section 2'!$C$13:G$13),0)),"",VLOOKUP($B145,'Section 2'!$C$16:$N$514,COLUMNS('Section 2'!$C$13:G$13),0)))</f>
        <v/>
      </c>
      <c r="I145" s="107" t="str">
        <f>IF($D145="","",IF(ISBLANK(VLOOKUP($B145,'Section 2'!$C$16:$N$514,COLUMNS('Section 2'!$C$13:H$13),0)),"",IF(VLOOKUP($B145,'Section 2'!$C$16:$N$514,COLUMNS('Section 2'!$C$13:H$13),0)="Other EU","Other EU",PROPER(VLOOKUP($B145,'Section 2'!$C$16:$N$514,COLUMNS('Section 2'!$C$13:H$13),0)))))</f>
        <v/>
      </c>
      <c r="J145" s="107" t="str">
        <f>IF($D145="","",IF(ISBLANK(VLOOKUP($B145,'Section 2'!$C$16:$N$514,COLUMNS('Section 2'!$C$13:I$13),0)),"",IF(VLOOKUP($B145,'Section 2'!$C$16:$N$514,COLUMNS('Section 2'!$C$13:I$13),0)="Other EU","Other EU",VLOOKUP($B145,'Section 2'!$C$16:$N$514,COLUMNS('Section 2'!$C$13:I$13),0))))</f>
        <v/>
      </c>
      <c r="K145" s="107" t="str">
        <f>IF($D145="","",IF(ISBLANK(VLOOKUP($B145,'Section 2'!$C$16:$N$514,COLUMNS('Section 2'!$C$13:J$13),0)),"",IF(VLOOKUP($B145,'Section 2'!$C$16:$N$514,COLUMNS('Section 2'!$C$13:J$13),0)="Pther EU","Other EU",PROPER(VLOOKUP($B145,'Section 2'!$C$16:$N$514,COLUMNS('Section 2'!$C$13:J$13),0)))))</f>
        <v/>
      </c>
      <c r="L145" s="107" t="str">
        <f>IF($D145="","",IF(ISBLANK(VLOOKUP($B145,'Section 2'!$C$16:$N$514,COLUMNS('Section 2'!$C$13:K$13),0)),"",VLOOKUP($B145,'Section 2'!$C$16:$N$514,COLUMNS('Section 2'!$C$13:K$13),0)))</f>
        <v/>
      </c>
      <c r="M145" s="107" t="str">
        <f>IF($D145="","",IF(ISBLANK(VLOOKUP($B145,'Section 2'!$C$16:$N$514,COLUMNS('Section 2'!$C$13:L$13),0)),"",PROPER(VLOOKUP($B145,'Section 2'!$C$16:$N$514,COLUMNS('Section 2'!$C$13:L$13),0))))</f>
        <v/>
      </c>
      <c r="N145" s="107" t="str">
        <f>IF($D145="","",IF(ISBLANK(VLOOKUP($B145,'Section 2'!$C$16:$N$514,COLUMNS('Section 2'!$C$13:M$13),0)),"",IF(VLOOKUP($B145,'Section 2'!$C$16:$N$514,COLUMNS('Section 2'!$C$13:M$13),0)="Other EU","Other EU",IF(VLOOKUP($B145,'Section 2'!$C$16:$N$514,COLUMNS('Section 2'!$C$13:M$13),0)="2nd Party Trans","2nd Party Trans",IF(VLOOKUP($B145,'Section 2'!$C$16:$N$514,COLUMNS('Section 2'!$C$13:M$13),0)="2nd Party Dest","2nd Party Dest",PROPER(VLOOKUP($B145,'Section 2'!$C$16:$N$514,COLUMNS('Section 2'!$C$13:M$13),0)))))))</f>
        <v/>
      </c>
      <c r="O145" s="108" t="str">
        <f>IF($D145="","",IF(ISBLANK(VLOOKUP($B145,'Section 2'!$C$16:$N$514,COLUMNS('Section 2'!$C$13:N$13),0)),"",VLOOKUP($B145,'Section 2'!$C$16:$N$514,COLUMNS('Section 2'!$C$13:N$13),0)))</f>
        <v/>
      </c>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row>
    <row r="146" spans="1:78" s="36" customFormat="1" ht="12.75" customHeight="1" x14ac:dyDescent="0.35">
      <c r="A146" s="36" t="str">
        <f>IF(D146="","",ROWS($A$1:A146))</f>
        <v/>
      </c>
      <c r="B146" s="39">
        <v>145</v>
      </c>
      <c r="C146" s="107" t="str">
        <f t="shared" si="2"/>
        <v/>
      </c>
      <c r="D146" s="107" t="str">
        <f>IFERROR(VLOOKUP($B146,'Section 2'!$C$16:$N$514,COLUMNS('Section 2'!$C$13:C$13),0),"")</f>
        <v/>
      </c>
      <c r="E146" s="108" t="str">
        <f>IF($D146="","",IF(ISBLANK(VLOOKUP($B146,'Section 2'!$C$16:$N$514,COLUMNS('Section 2'!$C$13:D$13),0)),"",VLOOKUP($B146,'Section 2'!$C$16:$N$514,COLUMNS('Section 2'!$C$13:D$13),0)))</f>
        <v/>
      </c>
      <c r="F146" s="107" t="str">
        <f>IF($D146="","",IF(ISBLANK(VLOOKUP($B146,'Section 2'!$C$16:$N$514,COLUMNS('Section 2'!$C$13:E$13),0)),"",VLOOKUP($B146,'Section 2'!$C$16:$N$514,COLUMNS('Section 2'!$C$13:E$13),0)))</f>
        <v/>
      </c>
      <c r="G146" s="107" t="str">
        <f>IF($D146="","",IF(ISBLANK(VLOOKUP($B146,'Section 2'!$C$16:$N$514,COLUMNS('Section 2'!$C$13:F$13),0)),"",VLOOKUP($B146,'Section 2'!$C$16:$N$514,COLUMNS('Section 2'!$C$13:F$13),0)))</f>
        <v/>
      </c>
      <c r="H146" s="107" t="str">
        <f>IF($D146="","",IF(ISBLANK(VLOOKUP($B146,'Section 2'!$C$16:$N$514,COLUMNS('Section 2'!$C$13:G$13),0)),"",VLOOKUP($B146,'Section 2'!$C$16:$N$514,COLUMNS('Section 2'!$C$13:G$13),0)))</f>
        <v/>
      </c>
      <c r="I146" s="107" t="str">
        <f>IF($D146="","",IF(ISBLANK(VLOOKUP($B146,'Section 2'!$C$16:$N$514,COLUMNS('Section 2'!$C$13:H$13),0)),"",IF(VLOOKUP($B146,'Section 2'!$C$16:$N$514,COLUMNS('Section 2'!$C$13:H$13),0)="Other EU","Other EU",PROPER(VLOOKUP($B146,'Section 2'!$C$16:$N$514,COLUMNS('Section 2'!$C$13:H$13),0)))))</f>
        <v/>
      </c>
      <c r="J146" s="107" t="str">
        <f>IF($D146="","",IF(ISBLANK(VLOOKUP($B146,'Section 2'!$C$16:$N$514,COLUMNS('Section 2'!$C$13:I$13),0)),"",IF(VLOOKUP($B146,'Section 2'!$C$16:$N$514,COLUMNS('Section 2'!$C$13:I$13),0)="Other EU","Other EU",VLOOKUP($B146,'Section 2'!$C$16:$N$514,COLUMNS('Section 2'!$C$13:I$13),0))))</f>
        <v/>
      </c>
      <c r="K146" s="107" t="str">
        <f>IF($D146="","",IF(ISBLANK(VLOOKUP($B146,'Section 2'!$C$16:$N$514,COLUMNS('Section 2'!$C$13:J$13),0)),"",IF(VLOOKUP($B146,'Section 2'!$C$16:$N$514,COLUMNS('Section 2'!$C$13:J$13),0)="Pther EU","Other EU",PROPER(VLOOKUP($B146,'Section 2'!$C$16:$N$514,COLUMNS('Section 2'!$C$13:J$13),0)))))</f>
        <v/>
      </c>
      <c r="L146" s="107" t="str">
        <f>IF($D146="","",IF(ISBLANK(VLOOKUP($B146,'Section 2'!$C$16:$N$514,COLUMNS('Section 2'!$C$13:K$13),0)),"",VLOOKUP($B146,'Section 2'!$C$16:$N$514,COLUMNS('Section 2'!$C$13:K$13),0)))</f>
        <v/>
      </c>
      <c r="M146" s="107" t="str">
        <f>IF($D146="","",IF(ISBLANK(VLOOKUP($B146,'Section 2'!$C$16:$N$514,COLUMNS('Section 2'!$C$13:L$13),0)),"",PROPER(VLOOKUP($B146,'Section 2'!$C$16:$N$514,COLUMNS('Section 2'!$C$13:L$13),0))))</f>
        <v/>
      </c>
      <c r="N146" s="107" t="str">
        <f>IF($D146="","",IF(ISBLANK(VLOOKUP($B146,'Section 2'!$C$16:$N$514,COLUMNS('Section 2'!$C$13:M$13),0)),"",IF(VLOOKUP($B146,'Section 2'!$C$16:$N$514,COLUMNS('Section 2'!$C$13:M$13),0)="Other EU","Other EU",IF(VLOOKUP($B146,'Section 2'!$C$16:$N$514,COLUMNS('Section 2'!$C$13:M$13),0)="2nd Party Trans","2nd Party Trans",IF(VLOOKUP($B146,'Section 2'!$C$16:$N$514,COLUMNS('Section 2'!$C$13:M$13),0)="2nd Party Dest","2nd Party Dest",PROPER(VLOOKUP($B146,'Section 2'!$C$16:$N$514,COLUMNS('Section 2'!$C$13:M$13),0)))))))</f>
        <v/>
      </c>
      <c r="O146" s="108" t="str">
        <f>IF($D146="","",IF(ISBLANK(VLOOKUP($B146,'Section 2'!$C$16:$N$514,COLUMNS('Section 2'!$C$13:N$13),0)),"",VLOOKUP($B146,'Section 2'!$C$16:$N$514,COLUMNS('Section 2'!$C$13:N$13),0)))</f>
        <v/>
      </c>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row>
    <row r="147" spans="1:78" s="36" customFormat="1" ht="12.75" customHeight="1" x14ac:dyDescent="0.35">
      <c r="A147" s="36" t="str">
        <f>IF(D147="","",ROWS($A$1:A147))</f>
        <v/>
      </c>
      <c r="B147" s="39">
        <v>146</v>
      </c>
      <c r="C147" s="107" t="str">
        <f t="shared" si="2"/>
        <v/>
      </c>
      <c r="D147" s="107" t="str">
        <f>IFERROR(VLOOKUP($B147,'Section 2'!$C$16:$N$514,COLUMNS('Section 2'!$C$13:C$13),0),"")</f>
        <v/>
      </c>
      <c r="E147" s="108" t="str">
        <f>IF($D147="","",IF(ISBLANK(VLOOKUP($B147,'Section 2'!$C$16:$N$514,COLUMNS('Section 2'!$C$13:D$13),0)),"",VLOOKUP($B147,'Section 2'!$C$16:$N$514,COLUMNS('Section 2'!$C$13:D$13),0)))</f>
        <v/>
      </c>
      <c r="F147" s="107" t="str">
        <f>IF($D147="","",IF(ISBLANK(VLOOKUP($B147,'Section 2'!$C$16:$N$514,COLUMNS('Section 2'!$C$13:E$13),0)),"",VLOOKUP($B147,'Section 2'!$C$16:$N$514,COLUMNS('Section 2'!$C$13:E$13),0)))</f>
        <v/>
      </c>
      <c r="G147" s="107" t="str">
        <f>IF($D147="","",IF(ISBLANK(VLOOKUP($B147,'Section 2'!$C$16:$N$514,COLUMNS('Section 2'!$C$13:F$13),0)),"",VLOOKUP($B147,'Section 2'!$C$16:$N$514,COLUMNS('Section 2'!$C$13:F$13),0)))</f>
        <v/>
      </c>
      <c r="H147" s="107" t="str">
        <f>IF($D147="","",IF(ISBLANK(VLOOKUP($B147,'Section 2'!$C$16:$N$514,COLUMNS('Section 2'!$C$13:G$13),0)),"",VLOOKUP($B147,'Section 2'!$C$16:$N$514,COLUMNS('Section 2'!$C$13:G$13),0)))</f>
        <v/>
      </c>
      <c r="I147" s="107" t="str">
        <f>IF($D147="","",IF(ISBLANK(VLOOKUP($B147,'Section 2'!$C$16:$N$514,COLUMNS('Section 2'!$C$13:H$13),0)),"",IF(VLOOKUP($B147,'Section 2'!$C$16:$N$514,COLUMNS('Section 2'!$C$13:H$13),0)="Other EU","Other EU",PROPER(VLOOKUP($B147,'Section 2'!$C$16:$N$514,COLUMNS('Section 2'!$C$13:H$13),0)))))</f>
        <v/>
      </c>
      <c r="J147" s="107" t="str">
        <f>IF($D147="","",IF(ISBLANK(VLOOKUP($B147,'Section 2'!$C$16:$N$514,COLUMNS('Section 2'!$C$13:I$13),0)),"",IF(VLOOKUP($B147,'Section 2'!$C$16:$N$514,COLUMNS('Section 2'!$C$13:I$13),0)="Other EU","Other EU",VLOOKUP($B147,'Section 2'!$C$16:$N$514,COLUMNS('Section 2'!$C$13:I$13),0))))</f>
        <v/>
      </c>
      <c r="K147" s="107" t="str">
        <f>IF($D147="","",IF(ISBLANK(VLOOKUP($B147,'Section 2'!$C$16:$N$514,COLUMNS('Section 2'!$C$13:J$13),0)),"",IF(VLOOKUP($B147,'Section 2'!$C$16:$N$514,COLUMNS('Section 2'!$C$13:J$13),0)="Pther EU","Other EU",PROPER(VLOOKUP($B147,'Section 2'!$C$16:$N$514,COLUMNS('Section 2'!$C$13:J$13),0)))))</f>
        <v/>
      </c>
      <c r="L147" s="107" t="str">
        <f>IF($D147="","",IF(ISBLANK(VLOOKUP($B147,'Section 2'!$C$16:$N$514,COLUMNS('Section 2'!$C$13:K$13),0)),"",VLOOKUP($B147,'Section 2'!$C$16:$N$514,COLUMNS('Section 2'!$C$13:K$13),0)))</f>
        <v/>
      </c>
      <c r="M147" s="107" t="str">
        <f>IF($D147="","",IF(ISBLANK(VLOOKUP($B147,'Section 2'!$C$16:$N$514,COLUMNS('Section 2'!$C$13:L$13),0)),"",PROPER(VLOOKUP($B147,'Section 2'!$C$16:$N$514,COLUMNS('Section 2'!$C$13:L$13),0))))</f>
        <v/>
      </c>
      <c r="N147" s="107" t="str">
        <f>IF($D147="","",IF(ISBLANK(VLOOKUP($B147,'Section 2'!$C$16:$N$514,COLUMNS('Section 2'!$C$13:M$13),0)),"",IF(VLOOKUP($B147,'Section 2'!$C$16:$N$514,COLUMNS('Section 2'!$C$13:M$13),0)="Other EU","Other EU",IF(VLOOKUP($B147,'Section 2'!$C$16:$N$514,COLUMNS('Section 2'!$C$13:M$13),0)="2nd Party Trans","2nd Party Trans",IF(VLOOKUP($B147,'Section 2'!$C$16:$N$514,COLUMNS('Section 2'!$C$13:M$13),0)="2nd Party Dest","2nd Party Dest",PROPER(VLOOKUP($B147,'Section 2'!$C$16:$N$514,COLUMNS('Section 2'!$C$13:M$13),0)))))))</f>
        <v/>
      </c>
      <c r="O147" s="108" t="str">
        <f>IF($D147="","",IF(ISBLANK(VLOOKUP($B147,'Section 2'!$C$16:$N$514,COLUMNS('Section 2'!$C$13:N$13),0)),"",VLOOKUP($B147,'Section 2'!$C$16:$N$514,COLUMNS('Section 2'!$C$13:N$13),0)))</f>
        <v/>
      </c>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row>
    <row r="148" spans="1:78" s="36" customFormat="1" ht="12.75" customHeight="1" x14ac:dyDescent="0.35">
      <c r="A148" s="36" t="str">
        <f>IF(D148="","",ROWS($A$1:A148))</f>
        <v/>
      </c>
      <c r="B148" s="39">
        <v>147</v>
      </c>
      <c r="C148" s="107" t="str">
        <f t="shared" si="2"/>
        <v/>
      </c>
      <c r="D148" s="107" t="str">
        <f>IFERROR(VLOOKUP($B148,'Section 2'!$C$16:$N$514,COLUMNS('Section 2'!$C$13:C$13),0),"")</f>
        <v/>
      </c>
      <c r="E148" s="108" t="str">
        <f>IF($D148="","",IF(ISBLANK(VLOOKUP($B148,'Section 2'!$C$16:$N$514,COLUMNS('Section 2'!$C$13:D$13),0)),"",VLOOKUP($B148,'Section 2'!$C$16:$N$514,COLUMNS('Section 2'!$C$13:D$13),0)))</f>
        <v/>
      </c>
      <c r="F148" s="107" t="str">
        <f>IF($D148="","",IF(ISBLANK(VLOOKUP($B148,'Section 2'!$C$16:$N$514,COLUMNS('Section 2'!$C$13:E$13),0)),"",VLOOKUP($B148,'Section 2'!$C$16:$N$514,COLUMNS('Section 2'!$C$13:E$13),0)))</f>
        <v/>
      </c>
      <c r="G148" s="107" t="str">
        <f>IF($D148="","",IF(ISBLANK(VLOOKUP($B148,'Section 2'!$C$16:$N$514,COLUMNS('Section 2'!$C$13:F$13),0)),"",VLOOKUP($B148,'Section 2'!$C$16:$N$514,COLUMNS('Section 2'!$C$13:F$13),0)))</f>
        <v/>
      </c>
      <c r="H148" s="107" t="str">
        <f>IF($D148="","",IF(ISBLANK(VLOOKUP($B148,'Section 2'!$C$16:$N$514,COLUMNS('Section 2'!$C$13:G$13),0)),"",VLOOKUP($B148,'Section 2'!$C$16:$N$514,COLUMNS('Section 2'!$C$13:G$13),0)))</f>
        <v/>
      </c>
      <c r="I148" s="107" t="str">
        <f>IF($D148="","",IF(ISBLANK(VLOOKUP($B148,'Section 2'!$C$16:$N$514,COLUMNS('Section 2'!$C$13:H$13),0)),"",IF(VLOOKUP($B148,'Section 2'!$C$16:$N$514,COLUMNS('Section 2'!$C$13:H$13),0)="Other EU","Other EU",PROPER(VLOOKUP($B148,'Section 2'!$C$16:$N$514,COLUMNS('Section 2'!$C$13:H$13),0)))))</f>
        <v/>
      </c>
      <c r="J148" s="107" t="str">
        <f>IF($D148="","",IF(ISBLANK(VLOOKUP($B148,'Section 2'!$C$16:$N$514,COLUMNS('Section 2'!$C$13:I$13),0)),"",IF(VLOOKUP($B148,'Section 2'!$C$16:$N$514,COLUMNS('Section 2'!$C$13:I$13),0)="Other EU","Other EU",VLOOKUP($B148,'Section 2'!$C$16:$N$514,COLUMNS('Section 2'!$C$13:I$13),0))))</f>
        <v/>
      </c>
      <c r="K148" s="107" t="str">
        <f>IF($D148="","",IF(ISBLANK(VLOOKUP($B148,'Section 2'!$C$16:$N$514,COLUMNS('Section 2'!$C$13:J$13),0)),"",IF(VLOOKUP($B148,'Section 2'!$C$16:$N$514,COLUMNS('Section 2'!$C$13:J$13),0)="Pther EU","Other EU",PROPER(VLOOKUP($B148,'Section 2'!$C$16:$N$514,COLUMNS('Section 2'!$C$13:J$13),0)))))</f>
        <v/>
      </c>
      <c r="L148" s="107" t="str">
        <f>IF($D148="","",IF(ISBLANK(VLOOKUP($B148,'Section 2'!$C$16:$N$514,COLUMNS('Section 2'!$C$13:K$13),0)),"",VLOOKUP($B148,'Section 2'!$C$16:$N$514,COLUMNS('Section 2'!$C$13:K$13),0)))</f>
        <v/>
      </c>
      <c r="M148" s="107" t="str">
        <f>IF($D148="","",IF(ISBLANK(VLOOKUP($B148,'Section 2'!$C$16:$N$514,COLUMNS('Section 2'!$C$13:L$13),0)),"",PROPER(VLOOKUP($B148,'Section 2'!$C$16:$N$514,COLUMNS('Section 2'!$C$13:L$13),0))))</f>
        <v/>
      </c>
      <c r="N148" s="107" t="str">
        <f>IF($D148="","",IF(ISBLANK(VLOOKUP($B148,'Section 2'!$C$16:$N$514,COLUMNS('Section 2'!$C$13:M$13),0)),"",IF(VLOOKUP($B148,'Section 2'!$C$16:$N$514,COLUMNS('Section 2'!$C$13:M$13),0)="Other EU","Other EU",IF(VLOOKUP($B148,'Section 2'!$C$16:$N$514,COLUMNS('Section 2'!$C$13:M$13),0)="2nd Party Trans","2nd Party Trans",IF(VLOOKUP($B148,'Section 2'!$C$16:$N$514,COLUMNS('Section 2'!$C$13:M$13),0)="2nd Party Dest","2nd Party Dest",PROPER(VLOOKUP($B148,'Section 2'!$C$16:$N$514,COLUMNS('Section 2'!$C$13:M$13),0)))))))</f>
        <v/>
      </c>
      <c r="O148" s="108" t="str">
        <f>IF($D148="","",IF(ISBLANK(VLOOKUP($B148,'Section 2'!$C$16:$N$514,COLUMNS('Section 2'!$C$13:N$13),0)),"",VLOOKUP($B148,'Section 2'!$C$16:$N$514,COLUMNS('Section 2'!$C$13:N$13),0)))</f>
        <v/>
      </c>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row>
    <row r="149" spans="1:78" s="36" customFormat="1" ht="12.75" customHeight="1" x14ac:dyDescent="0.35">
      <c r="A149" s="36" t="str">
        <f>IF(D149="","",ROWS($A$1:A149))</f>
        <v/>
      </c>
      <c r="B149" s="39">
        <v>148</v>
      </c>
      <c r="C149" s="107" t="str">
        <f t="shared" si="2"/>
        <v/>
      </c>
      <c r="D149" s="107" t="str">
        <f>IFERROR(VLOOKUP($B149,'Section 2'!$C$16:$N$514,COLUMNS('Section 2'!$C$13:C$13),0),"")</f>
        <v/>
      </c>
      <c r="E149" s="108" t="str">
        <f>IF($D149="","",IF(ISBLANK(VLOOKUP($B149,'Section 2'!$C$16:$N$514,COLUMNS('Section 2'!$C$13:D$13),0)),"",VLOOKUP($B149,'Section 2'!$C$16:$N$514,COLUMNS('Section 2'!$C$13:D$13),0)))</f>
        <v/>
      </c>
      <c r="F149" s="107" t="str">
        <f>IF($D149="","",IF(ISBLANK(VLOOKUP($B149,'Section 2'!$C$16:$N$514,COLUMNS('Section 2'!$C$13:E$13),0)),"",VLOOKUP($B149,'Section 2'!$C$16:$N$514,COLUMNS('Section 2'!$C$13:E$13),0)))</f>
        <v/>
      </c>
      <c r="G149" s="107" t="str">
        <f>IF($D149="","",IF(ISBLANK(VLOOKUP($B149,'Section 2'!$C$16:$N$514,COLUMNS('Section 2'!$C$13:F$13),0)),"",VLOOKUP($B149,'Section 2'!$C$16:$N$514,COLUMNS('Section 2'!$C$13:F$13),0)))</f>
        <v/>
      </c>
      <c r="H149" s="107" t="str">
        <f>IF($D149="","",IF(ISBLANK(VLOOKUP($B149,'Section 2'!$C$16:$N$514,COLUMNS('Section 2'!$C$13:G$13),0)),"",VLOOKUP($B149,'Section 2'!$C$16:$N$514,COLUMNS('Section 2'!$C$13:G$13),0)))</f>
        <v/>
      </c>
      <c r="I149" s="107" t="str">
        <f>IF($D149="","",IF(ISBLANK(VLOOKUP($B149,'Section 2'!$C$16:$N$514,COLUMNS('Section 2'!$C$13:H$13),0)),"",IF(VLOOKUP($B149,'Section 2'!$C$16:$N$514,COLUMNS('Section 2'!$C$13:H$13),0)="Other EU","Other EU",PROPER(VLOOKUP($B149,'Section 2'!$C$16:$N$514,COLUMNS('Section 2'!$C$13:H$13),0)))))</f>
        <v/>
      </c>
      <c r="J149" s="107" t="str">
        <f>IF($D149="","",IF(ISBLANK(VLOOKUP($B149,'Section 2'!$C$16:$N$514,COLUMNS('Section 2'!$C$13:I$13),0)),"",IF(VLOOKUP($B149,'Section 2'!$C$16:$N$514,COLUMNS('Section 2'!$C$13:I$13),0)="Other EU","Other EU",VLOOKUP($B149,'Section 2'!$C$16:$N$514,COLUMNS('Section 2'!$C$13:I$13),0))))</f>
        <v/>
      </c>
      <c r="K149" s="107" t="str">
        <f>IF($D149="","",IF(ISBLANK(VLOOKUP($B149,'Section 2'!$C$16:$N$514,COLUMNS('Section 2'!$C$13:J$13),0)),"",IF(VLOOKUP($B149,'Section 2'!$C$16:$N$514,COLUMNS('Section 2'!$C$13:J$13),0)="Pther EU","Other EU",PROPER(VLOOKUP($B149,'Section 2'!$C$16:$N$514,COLUMNS('Section 2'!$C$13:J$13),0)))))</f>
        <v/>
      </c>
      <c r="L149" s="107" t="str">
        <f>IF($D149="","",IF(ISBLANK(VLOOKUP($B149,'Section 2'!$C$16:$N$514,COLUMNS('Section 2'!$C$13:K$13),0)),"",VLOOKUP($B149,'Section 2'!$C$16:$N$514,COLUMNS('Section 2'!$C$13:K$13),0)))</f>
        <v/>
      </c>
      <c r="M149" s="107" t="str">
        <f>IF($D149="","",IF(ISBLANK(VLOOKUP($B149,'Section 2'!$C$16:$N$514,COLUMNS('Section 2'!$C$13:L$13),0)),"",PROPER(VLOOKUP($B149,'Section 2'!$C$16:$N$514,COLUMNS('Section 2'!$C$13:L$13),0))))</f>
        <v/>
      </c>
      <c r="N149" s="107" t="str">
        <f>IF($D149="","",IF(ISBLANK(VLOOKUP($B149,'Section 2'!$C$16:$N$514,COLUMNS('Section 2'!$C$13:M$13),0)),"",IF(VLOOKUP($B149,'Section 2'!$C$16:$N$514,COLUMNS('Section 2'!$C$13:M$13),0)="Other EU","Other EU",IF(VLOOKUP($B149,'Section 2'!$C$16:$N$514,COLUMNS('Section 2'!$C$13:M$13),0)="2nd Party Trans","2nd Party Trans",IF(VLOOKUP($B149,'Section 2'!$C$16:$N$514,COLUMNS('Section 2'!$C$13:M$13),0)="2nd Party Dest","2nd Party Dest",PROPER(VLOOKUP($B149,'Section 2'!$C$16:$N$514,COLUMNS('Section 2'!$C$13:M$13),0)))))))</f>
        <v/>
      </c>
      <c r="O149" s="108" t="str">
        <f>IF($D149="","",IF(ISBLANK(VLOOKUP($B149,'Section 2'!$C$16:$N$514,COLUMNS('Section 2'!$C$13:N$13),0)),"",VLOOKUP($B149,'Section 2'!$C$16:$N$514,COLUMNS('Section 2'!$C$13:N$13),0)))</f>
        <v/>
      </c>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row>
    <row r="150" spans="1:78" s="36" customFormat="1" ht="12.75" customHeight="1" x14ac:dyDescent="0.35">
      <c r="A150" s="36" t="str">
        <f>IF(D150="","",ROWS($A$1:A150))</f>
        <v/>
      </c>
      <c r="B150" s="39">
        <v>149</v>
      </c>
      <c r="C150" s="107" t="str">
        <f t="shared" si="2"/>
        <v/>
      </c>
      <c r="D150" s="107" t="str">
        <f>IFERROR(VLOOKUP($B150,'Section 2'!$C$16:$N$514,COLUMNS('Section 2'!$C$13:C$13),0),"")</f>
        <v/>
      </c>
      <c r="E150" s="108" t="str">
        <f>IF($D150="","",IF(ISBLANK(VLOOKUP($B150,'Section 2'!$C$16:$N$514,COLUMNS('Section 2'!$C$13:D$13),0)),"",VLOOKUP($B150,'Section 2'!$C$16:$N$514,COLUMNS('Section 2'!$C$13:D$13),0)))</f>
        <v/>
      </c>
      <c r="F150" s="107" t="str">
        <f>IF($D150="","",IF(ISBLANK(VLOOKUP($B150,'Section 2'!$C$16:$N$514,COLUMNS('Section 2'!$C$13:E$13),0)),"",VLOOKUP($B150,'Section 2'!$C$16:$N$514,COLUMNS('Section 2'!$C$13:E$13),0)))</f>
        <v/>
      </c>
      <c r="G150" s="107" t="str">
        <f>IF($D150="","",IF(ISBLANK(VLOOKUP($B150,'Section 2'!$C$16:$N$514,COLUMNS('Section 2'!$C$13:F$13),0)),"",VLOOKUP($B150,'Section 2'!$C$16:$N$514,COLUMNS('Section 2'!$C$13:F$13),0)))</f>
        <v/>
      </c>
      <c r="H150" s="107" t="str">
        <f>IF($D150="","",IF(ISBLANK(VLOOKUP($B150,'Section 2'!$C$16:$N$514,COLUMNS('Section 2'!$C$13:G$13),0)),"",VLOOKUP($B150,'Section 2'!$C$16:$N$514,COLUMNS('Section 2'!$C$13:G$13),0)))</f>
        <v/>
      </c>
      <c r="I150" s="107" t="str">
        <f>IF($D150="","",IF(ISBLANK(VLOOKUP($B150,'Section 2'!$C$16:$N$514,COLUMNS('Section 2'!$C$13:H$13),0)),"",IF(VLOOKUP($B150,'Section 2'!$C$16:$N$514,COLUMNS('Section 2'!$C$13:H$13),0)="Other EU","Other EU",PROPER(VLOOKUP($B150,'Section 2'!$C$16:$N$514,COLUMNS('Section 2'!$C$13:H$13),0)))))</f>
        <v/>
      </c>
      <c r="J150" s="107" t="str">
        <f>IF($D150="","",IF(ISBLANK(VLOOKUP($B150,'Section 2'!$C$16:$N$514,COLUMNS('Section 2'!$C$13:I$13),0)),"",IF(VLOOKUP($B150,'Section 2'!$C$16:$N$514,COLUMNS('Section 2'!$C$13:I$13),0)="Other EU","Other EU",VLOOKUP($B150,'Section 2'!$C$16:$N$514,COLUMNS('Section 2'!$C$13:I$13),0))))</f>
        <v/>
      </c>
      <c r="K150" s="107" t="str">
        <f>IF($D150="","",IF(ISBLANK(VLOOKUP($B150,'Section 2'!$C$16:$N$514,COLUMNS('Section 2'!$C$13:J$13),0)),"",IF(VLOOKUP($B150,'Section 2'!$C$16:$N$514,COLUMNS('Section 2'!$C$13:J$13),0)="Pther EU","Other EU",PROPER(VLOOKUP($B150,'Section 2'!$C$16:$N$514,COLUMNS('Section 2'!$C$13:J$13),0)))))</f>
        <v/>
      </c>
      <c r="L150" s="107" t="str">
        <f>IF($D150="","",IF(ISBLANK(VLOOKUP($B150,'Section 2'!$C$16:$N$514,COLUMNS('Section 2'!$C$13:K$13),0)),"",VLOOKUP($B150,'Section 2'!$C$16:$N$514,COLUMNS('Section 2'!$C$13:K$13),0)))</f>
        <v/>
      </c>
      <c r="M150" s="107" t="str">
        <f>IF($D150="","",IF(ISBLANK(VLOOKUP($B150,'Section 2'!$C$16:$N$514,COLUMNS('Section 2'!$C$13:L$13),0)),"",PROPER(VLOOKUP($B150,'Section 2'!$C$16:$N$514,COLUMNS('Section 2'!$C$13:L$13),0))))</f>
        <v/>
      </c>
      <c r="N150" s="107" t="str">
        <f>IF($D150="","",IF(ISBLANK(VLOOKUP($B150,'Section 2'!$C$16:$N$514,COLUMNS('Section 2'!$C$13:M$13),0)),"",IF(VLOOKUP($B150,'Section 2'!$C$16:$N$514,COLUMNS('Section 2'!$C$13:M$13),0)="Other EU","Other EU",IF(VLOOKUP($B150,'Section 2'!$C$16:$N$514,COLUMNS('Section 2'!$C$13:M$13),0)="2nd Party Trans","2nd Party Trans",IF(VLOOKUP($B150,'Section 2'!$C$16:$N$514,COLUMNS('Section 2'!$C$13:M$13),0)="2nd Party Dest","2nd Party Dest",PROPER(VLOOKUP($B150,'Section 2'!$C$16:$N$514,COLUMNS('Section 2'!$C$13:M$13),0)))))))</f>
        <v/>
      </c>
      <c r="O150" s="108" t="str">
        <f>IF($D150="","",IF(ISBLANK(VLOOKUP($B150,'Section 2'!$C$16:$N$514,COLUMNS('Section 2'!$C$13:N$13),0)),"",VLOOKUP($B150,'Section 2'!$C$16:$N$514,COLUMNS('Section 2'!$C$13:N$13),0)))</f>
        <v/>
      </c>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row>
    <row r="151" spans="1:78" s="36" customFormat="1" ht="12.75" customHeight="1" x14ac:dyDescent="0.35">
      <c r="A151" s="36" t="str">
        <f>IF(D151="","",ROWS($A$1:A151))</f>
        <v/>
      </c>
      <c r="B151" s="39">
        <v>150</v>
      </c>
      <c r="C151" s="107" t="str">
        <f t="shared" si="2"/>
        <v/>
      </c>
      <c r="D151" s="107" t="str">
        <f>IFERROR(VLOOKUP($B151,'Section 2'!$C$16:$N$514,COLUMNS('Section 2'!$C$13:C$13),0),"")</f>
        <v/>
      </c>
      <c r="E151" s="108" t="str">
        <f>IF($D151="","",IF(ISBLANK(VLOOKUP($B151,'Section 2'!$C$16:$N$514,COLUMNS('Section 2'!$C$13:D$13),0)),"",VLOOKUP($B151,'Section 2'!$C$16:$N$514,COLUMNS('Section 2'!$C$13:D$13),0)))</f>
        <v/>
      </c>
      <c r="F151" s="107" t="str">
        <f>IF($D151="","",IF(ISBLANK(VLOOKUP($B151,'Section 2'!$C$16:$N$514,COLUMNS('Section 2'!$C$13:E$13),0)),"",VLOOKUP($B151,'Section 2'!$C$16:$N$514,COLUMNS('Section 2'!$C$13:E$13),0)))</f>
        <v/>
      </c>
      <c r="G151" s="107" t="str">
        <f>IF($D151="","",IF(ISBLANK(VLOOKUP($B151,'Section 2'!$C$16:$N$514,COLUMNS('Section 2'!$C$13:F$13),0)),"",VLOOKUP($B151,'Section 2'!$C$16:$N$514,COLUMNS('Section 2'!$C$13:F$13),0)))</f>
        <v/>
      </c>
      <c r="H151" s="107" t="str">
        <f>IF($D151="","",IF(ISBLANK(VLOOKUP($B151,'Section 2'!$C$16:$N$514,COLUMNS('Section 2'!$C$13:G$13),0)),"",VLOOKUP($B151,'Section 2'!$C$16:$N$514,COLUMNS('Section 2'!$C$13:G$13),0)))</f>
        <v/>
      </c>
      <c r="I151" s="107" t="str">
        <f>IF($D151="","",IF(ISBLANK(VLOOKUP($B151,'Section 2'!$C$16:$N$514,COLUMNS('Section 2'!$C$13:H$13),0)),"",IF(VLOOKUP($B151,'Section 2'!$C$16:$N$514,COLUMNS('Section 2'!$C$13:H$13),0)="Other EU","Other EU",PROPER(VLOOKUP($B151,'Section 2'!$C$16:$N$514,COLUMNS('Section 2'!$C$13:H$13),0)))))</f>
        <v/>
      </c>
      <c r="J151" s="107" t="str">
        <f>IF($D151="","",IF(ISBLANK(VLOOKUP($B151,'Section 2'!$C$16:$N$514,COLUMNS('Section 2'!$C$13:I$13),0)),"",IF(VLOOKUP($B151,'Section 2'!$C$16:$N$514,COLUMNS('Section 2'!$C$13:I$13),0)="Other EU","Other EU",VLOOKUP($B151,'Section 2'!$C$16:$N$514,COLUMNS('Section 2'!$C$13:I$13),0))))</f>
        <v/>
      </c>
      <c r="K151" s="107" t="str">
        <f>IF($D151="","",IF(ISBLANK(VLOOKUP($B151,'Section 2'!$C$16:$N$514,COLUMNS('Section 2'!$C$13:J$13),0)),"",IF(VLOOKUP($B151,'Section 2'!$C$16:$N$514,COLUMNS('Section 2'!$C$13:J$13),0)="Pther EU","Other EU",PROPER(VLOOKUP($B151,'Section 2'!$C$16:$N$514,COLUMNS('Section 2'!$C$13:J$13),0)))))</f>
        <v/>
      </c>
      <c r="L151" s="107" t="str">
        <f>IF($D151="","",IF(ISBLANK(VLOOKUP($B151,'Section 2'!$C$16:$N$514,COLUMNS('Section 2'!$C$13:K$13),0)),"",VLOOKUP($B151,'Section 2'!$C$16:$N$514,COLUMNS('Section 2'!$C$13:K$13),0)))</f>
        <v/>
      </c>
      <c r="M151" s="107" t="str">
        <f>IF($D151="","",IF(ISBLANK(VLOOKUP($B151,'Section 2'!$C$16:$N$514,COLUMNS('Section 2'!$C$13:L$13),0)),"",PROPER(VLOOKUP($B151,'Section 2'!$C$16:$N$514,COLUMNS('Section 2'!$C$13:L$13),0))))</f>
        <v/>
      </c>
      <c r="N151" s="107" t="str">
        <f>IF($D151="","",IF(ISBLANK(VLOOKUP($B151,'Section 2'!$C$16:$N$514,COLUMNS('Section 2'!$C$13:M$13),0)),"",IF(VLOOKUP($B151,'Section 2'!$C$16:$N$514,COLUMNS('Section 2'!$C$13:M$13),0)="Other EU","Other EU",IF(VLOOKUP($B151,'Section 2'!$C$16:$N$514,COLUMNS('Section 2'!$C$13:M$13),0)="2nd Party Trans","2nd Party Trans",IF(VLOOKUP($B151,'Section 2'!$C$16:$N$514,COLUMNS('Section 2'!$C$13:M$13),0)="2nd Party Dest","2nd Party Dest",PROPER(VLOOKUP($B151,'Section 2'!$C$16:$N$514,COLUMNS('Section 2'!$C$13:M$13),0)))))))</f>
        <v/>
      </c>
      <c r="O151" s="108" t="str">
        <f>IF($D151="","",IF(ISBLANK(VLOOKUP($B151,'Section 2'!$C$16:$N$514,COLUMNS('Section 2'!$C$13:N$13),0)),"",VLOOKUP($B151,'Section 2'!$C$16:$N$514,COLUMNS('Section 2'!$C$13:N$13),0)))</f>
        <v/>
      </c>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row>
    <row r="152" spans="1:78" s="36" customFormat="1" ht="12.75" customHeight="1" x14ac:dyDescent="0.35">
      <c r="A152" s="36" t="str">
        <f>IF(D152="","",ROWS($A$1:A152))</f>
        <v/>
      </c>
      <c r="B152" s="39">
        <v>151</v>
      </c>
      <c r="C152" s="107" t="str">
        <f t="shared" si="2"/>
        <v/>
      </c>
      <c r="D152" s="107" t="str">
        <f>IFERROR(VLOOKUP($B152,'Section 2'!$C$16:$N$514,COLUMNS('Section 2'!$C$13:C$13),0),"")</f>
        <v/>
      </c>
      <c r="E152" s="108" t="str">
        <f>IF($D152="","",IF(ISBLANK(VLOOKUP($B152,'Section 2'!$C$16:$N$514,COLUMNS('Section 2'!$C$13:D$13),0)),"",VLOOKUP($B152,'Section 2'!$C$16:$N$514,COLUMNS('Section 2'!$C$13:D$13),0)))</f>
        <v/>
      </c>
      <c r="F152" s="107" t="str">
        <f>IF($D152="","",IF(ISBLANK(VLOOKUP($B152,'Section 2'!$C$16:$N$514,COLUMNS('Section 2'!$C$13:E$13),0)),"",VLOOKUP($B152,'Section 2'!$C$16:$N$514,COLUMNS('Section 2'!$C$13:E$13),0)))</f>
        <v/>
      </c>
      <c r="G152" s="107" t="str">
        <f>IF($D152="","",IF(ISBLANK(VLOOKUP($B152,'Section 2'!$C$16:$N$514,COLUMNS('Section 2'!$C$13:F$13),0)),"",VLOOKUP($B152,'Section 2'!$C$16:$N$514,COLUMNS('Section 2'!$C$13:F$13),0)))</f>
        <v/>
      </c>
      <c r="H152" s="107" t="str">
        <f>IF($D152="","",IF(ISBLANK(VLOOKUP($B152,'Section 2'!$C$16:$N$514,COLUMNS('Section 2'!$C$13:G$13),0)),"",VLOOKUP($B152,'Section 2'!$C$16:$N$514,COLUMNS('Section 2'!$C$13:G$13),0)))</f>
        <v/>
      </c>
      <c r="I152" s="107" t="str">
        <f>IF($D152="","",IF(ISBLANK(VLOOKUP($B152,'Section 2'!$C$16:$N$514,COLUMNS('Section 2'!$C$13:H$13),0)),"",IF(VLOOKUP($B152,'Section 2'!$C$16:$N$514,COLUMNS('Section 2'!$C$13:H$13),0)="Other EU","Other EU",PROPER(VLOOKUP($B152,'Section 2'!$C$16:$N$514,COLUMNS('Section 2'!$C$13:H$13),0)))))</f>
        <v/>
      </c>
      <c r="J152" s="107" t="str">
        <f>IF($D152="","",IF(ISBLANK(VLOOKUP($B152,'Section 2'!$C$16:$N$514,COLUMNS('Section 2'!$C$13:I$13),0)),"",IF(VLOOKUP($B152,'Section 2'!$C$16:$N$514,COLUMNS('Section 2'!$C$13:I$13),0)="Other EU","Other EU",VLOOKUP($B152,'Section 2'!$C$16:$N$514,COLUMNS('Section 2'!$C$13:I$13),0))))</f>
        <v/>
      </c>
      <c r="K152" s="107" t="str">
        <f>IF($D152="","",IF(ISBLANK(VLOOKUP($B152,'Section 2'!$C$16:$N$514,COLUMNS('Section 2'!$C$13:J$13),0)),"",IF(VLOOKUP($B152,'Section 2'!$C$16:$N$514,COLUMNS('Section 2'!$C$13:J$13),0)="Pther EU","Other EU",PROPER(VLOOKUP($B152,'Section 2'!$C$16:$N$514,COLUMNS('Section 2'!$C$13:J$13),0)))))</f>
        <v/>
      </c>
      <c r="L152" s="107" t="str">
        <f>IF($D152="","",IF(ISBLANK(VLOOKUP($B152,'Section 2'!$C$16:$N$514,COLUMNS('Section 2'!$C$13:K$13),0)),"",VLOOKUP($B152,'Section 2'!$C$16:$N$514,COLUMNS('Section 2'!$C$13:K$13),0)))</f>
        <v/>
      </c>
      <c r="M152" s="107" t="str">
        <f>IF($D152="","",IF(ISBLANK(VLOOKUP($B152,'Section 2'!$C$16:$N$514,COLUMNS('Section 2'!$C$13:L$13),0)),"",PROPER(VLOOKUP($B152,'Section 2'!$C$16:$N$514,COLUMNS('Section 2'!$C$13:L$13),0))))</f>
        <v/>
      </c>
      <c r="N152" s="107" t="str">
        <f>IF($D152="","",IF(ISBLANK(VLOOKUP($B152,'Section 2'!$C$16:$N$514,COLUMNS('Section 2'!$C$13:M$13),0)),"",IF(VLOOKUP($B152,'Section 2'!$C$16:$N$514,COLUMNS('Section 2'!$C$13:M$13),0)="Other EU","Other EU",IF(VLOOKUP($B152,'Section 2'!$C$16:$N$514,COLUMNS('Section 2'!$C$13:M$13),0)="2nd Party Trans","2nd Party Trans",IF(VLOOKUP($B152,'Section 2'!$C$16:$N$514,COLUMNS('Section 2'!$C$13:M$13),0)="2nd Party Dest","2nd Party Dest",PROPER(VLOOKUP($B152,'Section 2'!$C$16:$N$514,COLUMNS('Section 2'!$C$13:M$13),0)))))))</f>
        <v/>
      </c>
      <c r="O152" s="108" t="str">
        <f>IF($D152="","",IF(ISBLANK(VLOOKUP($B152,'Section 2'!$C$16:$N$514,COLUMNS('Section 2'!$C$13:N$13),0)),"",VLOOKUP($B152,'Section 2'!$C$16:$N$514,COLUMNS('Section 2'!$C$13:N$13),0)))</f>
        <v/>
      </c>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row>
    <row r="153" spans="1:78" s="36" customFormat="1" ht="12.75" customHeight="1" x14ac:dyDescent="0.35">
      <c r="A153" s="36" t="str">
        <f>IF(D153="","",ROWS($A$1:A153))</f>
        <v/>
      </c>
      <c r="B153" s="39">
        <v>152</v>
      </c>
      <c r="C153" s="107" t="str">
        <f t="shared" si="2"/>
        <v/>
      </c>
      <c r="D153" s="107" t="str">
        <f>IFERROR(VLOOKUP($B153,'Section 2'!$C$16:$N$514,COLUMNS('Section 2'!$C$13:C$13),0),"")</f>
        <v/>
      </c>
      <c r="E153" s="108" t="str">
        <f>IF($D153="","",IF(ISBLANK(VLOOKUP($B153,'Section 2'!$C$16:$N$514,COLUMNS('Section 2'!$C$13:D$13),0)),"",VLOOKUP($B153,'Section 2'!$C$16:$N$514,COLUMNS('Section 2'!$C$13:D$13),0)))</f>
        <v/>
      </c>
      <c r="F153" s="107" t="str">
        <f>IF($D153="","",IF(ISBLANK(VLOOKUP($B153,'Section 2'!$C$16:$N$514,COLUMNS('Section 2'!$C$13:E$13),0)),"",VLOOKUP($B153,'Section 2'!$C$16:$N$514,COLUMNS('Section 2'!$C$13:E$13),0)))</f>
        <v/>
      </c>
      <c r="G153" s="107" t="str">
        <f>IF($D153="","",IF(ISBLANK(VLOOKUP($B153,'Section 2'!$C$16:$N$514,COLUMNS('Section 2'!$C$13:F$13),0)),"",VLOOKUP($B153,'Section 2'!$C$16:$N$514,COLUMNS('Section 2'!$C$13:F$13),0)))</f>
        <v/>
      </c>
      <c r="H153" s="107" t="str">
        <f>IF($D153="","",IF(ISBLANK(VLOOKUP($B153,'Section 2'!$C$16:$N$514,COLUMNS('Section 2'!$C$13:G$13),0)),"",VLOOKUP($B153,'Section 2'!$C$16:$N$514,COLUMNS('Section 2'!$C$13:G$13),0)))</f>
        <v/>
      </c>
      <c r="I153" s="107" t="str">
        <f>IF($D153="","",IF(ISBLANK(VLOOKUP($B153,'Section 2'!$C$16:$N$514,COLUMNS('Section 2'!$C$13:H$13),0)),"",IF(VLOOKUP($B153,'Section 2'!$C$16:$N$514,COLUMNS('Section 2'!$C$13:H$13),0)="Other EU","Other EU",PROPER(VLOOKUP($B153,'Section 2'!$C$16:$N$514,COLUMNS('Section 2'!$C$13:H$13),0)))))</f>
        <v/>
      </c>
      <c r="J153" s="107" t="str">
        <f>IF($D153="","",IF(ISBLANK(VLOOKUP($B153,'Section 2'!$C$16:$N$514,COLUMNS('Section 2'!$C$13:I$13),0)),"",IF(VLOOKUP($B153,'Section 2'!$C$16:$N$514,COLUMNS('Section 2'!$C$13:I$13),0)="Other EU","Other EU",VLOOKUP($B153,'Section 2'!$C$16:$N$514,COLUMNS('Section 2'!$C$13:I$13),0))))</f>
        <v/>
      </c>
      <c r="K153" s="107" t="str">
        <f>IF($D153="","",IF(ISBLANK(VLOOKUP($B153,'Section 2'!$C$16:$N$514,COLUMNS('Section 2'!$C$13:J$13),0)),"",IF(VLOOKUP($B153,'Section 2'!$C$16:$N$514,COLUMNS('Section 2'!$C$13:J$13),0)="Pther EU","Other EU",PROPER(VLOOKUP($B153,'Section 2'!$C$16:$N$514,COLUMNS('Section 2'!$C$13:J$13),0)))))</f>
        <v/>
      </c>
      <c r="L153" s="107" t="str">
        <f>IF($D153="","",IF(ISBLANK(VLOOKUP($B153,'Section 2'!$C$16:$N$514,COLUMNS('Section 2'!$C$13:K$13),0)),"",VLOOKUP($B153,'Section 2'!$C$16:$N$514,COLUMNS('Section 2'!$C$13:K$13),0)))</f>
        <v/>
      </c>
      <c r="M153" s="107" t="str">
        <f>IF($D153="","",IF(ISBLANK(VLOOKUP($B153,'Section 2'!$C$16:$N$514,COLUMNS('Section 2'!$C$13:L$13),0)),"",PROPER(VLOOKUP($B153,'Section 2'!$C$16:$N$514,COLUMNS('Section 2'!$C$13:L$13),0))))</f>
        <v/>
      </c>
      <c r="N153" s="107" t="str">
        <f>IF($D153="","",IF(ISBLANK(VLOOKUP($B153,'Section 2'!$C$16:$N$514,COLUMNS('Section 2'!$C$13:M$13),0)),"",IF(VLOOKUP($B153,'Section 2'!$C$16:$N$514,COLUMNS('Section 2'!$C$13:M$13),0)="Other EU","Other EU",IF(VLOOKUP($B153,'Section 2'!$C$16:$N$514,COLUMNS('Section 2'!$C$13:M$13),0)="2nd Party Trans","2nd Party Trans",IF(VLOOKUP($B153,'Section 2'!$C$16:$N$514,COLUMNS('Section 2'!$C$13:M$13),0)="2nd Party Dest","2nd Party Dest",PROPER(VLOOKUP($B153,'Section 2'!$C$16:$N$514,COLUMNS('Section 2'!$C$13:M$13),0)))))))</f>
        <v/>
      </c>
      <c r="O153" s="108" t="str">
        <f>IF($D153="","",IF(ISBLANK(VLOOKUP($B153,'Section 2'!$C$16:$N$514,COLUMNS('Section 2'!$C$13:N$13),0)),"",VLOOKUP($B153,'Section 2'!$C$16:$N$514,COLUMNS('Section 2'!$C$13:N$13),0)))</f>
        <v/>
      </c>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row>
    <row r="154" spans="1:78" s="36" customFormat="1" ht="12.75" customHeight="1" x14ac:dyDescent="0.35">
      <c r="A154" s="36" t="str">
        <f>IF(D154="","",ROWS($A$1:A154))</f>
        <v/>
      </c>
      <c r="B154" s="39">
        <v>153</v>
      </c>
      <c r="C154" s="107" t="str">
        <f t="shared" si="2"/>
        <v/>
      </c>
      <c r="D154" s="107" t="str">
        <f>IFERROR(VLOOKUP($B154,'Section 2'!$C$16:$N$514,COLUMNS('Section 2'!$C$13:C$13),0),"")</f>
        <v/>
      </c>
      <c r="E154" s="108" t="str">
        <f>IF($D154="","",IF(ISBLANK(VLOOKUP($B154,'Section 2'!$C$16:$N$514,COLUMNS('Section 2'!$C$13:D$13),0)),"",VLOOKUP($B154,'Section 2'!$C$16:$N$514,COLUMNS('Section 2'!$C$13:D$13),0)))</f>
        <v/>
      </c>
      <c r="F154" s="107" t="str">
        <f>IF($D154="","",IF(ISBLANK(VLOOKUP($B154,'Section 2'!$C$16:$N$514,COLUMNS('Section 2'!$C$13:E$13),0)),"",VLOOKUP($B154,'Section 2'!$C$16:$N$514,COLUMNS('Section 2'!$C$13:E$13),0)))</f>
        <v/>
      </c>
      <c r="G154" s="107" t="str">
        <f>IF($D154="","",IF(ISBLANK(VLOOKUP($B154,'Section 2'!$C$16:$N$514,COLUMNS('Section 2'!$C$13:F$13),0)),"",VLOOKUP($B154,'Section 2'!$C$16:$N$514,COLUMNS('Section 2'!$C$13:F$13),0)))</f>
        <v/>
      </c>
      <c r="H154" s="107" t="str">
        <f>IF($D154="","",IF(ISBLANK(VLOOKUP($B154,'Section 2'!$C$16:$N$514,COLUMNS('Section 2'!$C$13:G$13),0)),"",VLOOKUP($B154,'Section 2'!$C$16:$N$514,COLUMNS('Section 2'!$C$13:G$13),0)))</f>
        <v/>
      </c>
      <c r="I154" s="107" t="str">
        <f>IF($D154="","",IF(ISBLANK(VLOOKUP($B154,'Section 2'!$C$16:$N$514,COLUMNS('Section 2'!$C$13:H$13),0)),"",IF(VLOOKUP($B154,'Section 2'!$C$16:$N$514,COLUMNS('Section 2'!$C$13:H$13),0)="Other EU","Other EU",PROPER(VLOOKUP($B154,'Section 2'!$C$16:$N$514,COLUMNS('Section 2'!$C$13:H$13),0)))))</f>
        <v/>
      </c>
      <c r="J154" s="107" t="str">
        <f>IF($D154="","",IF(ISBLANK(VLOOKUP($B154,'Section 2'!$C$16:$N$514,COLUMNS('Section 2'!$C$13:I$13),0)),"",IF(VLOOKUP($B154,'Section 2'!$C$16:$N$514,COLUMNS('Section 2'!$C$13:I$13),0)="Other EU","Other EU",VLOOKUP($B154,'Section 2'!$C$16:$N$514,COLUMNS('Section 2'!$C$13:I$13),0))))</f>
        <v/>
      </c>
      <c r="K154" s="107" t="str">
        <f>IF($D154="","",IF(ISBLANK(VLOOKUP($B154,'Section 2'!$C$16:$N$514,COLUMNS('Section 2'!$C$13:J$13),0)),"",IF(VLOOKUP($B154,'Section 2'!$C$16:$N$514,COLUMNS('Section 2'!$C$13:J$13),0)="Pther EU","Other EU",PROPER(VLOOKUP($B154,'Section 2'!$C$16:$N$514,COLUMNS('Section 2'!$C$13:J$13),0)))))</f>
        <v/>
      </c>
      <c r="L154" s="107" t="str">
        <f>IF($D154="","",IF(ISBLANK(VLOOKUP($B154,'Section 2'!$C$16:$N$514,COLUMNS('Section 2'!$C$13:K$13),0)),"",VLOOKUP($B154,'Section 2'!$C$16:$N$514,COLUMNS('Section 2'!$C$13:K$13),0)))</f>
        <v/>
      </c>
      <c r="M154" s="107" t="str">
        <f>IF($D154="","",IF(ISBLANK(VLOOKUP($B154,'Section 2'!$C$16:$N$514,COLUMNS('Section 2'!$C$13:L$13),0)),"",PROPER(VLOOKUP($B154,'Section 2'!$C$16:$N$514,COLUMNS('Section 2'!$C$13:L$13),0))))</f>
        <v/>
      </c>
      <c r="N154" s="107" t="str">
        <f>IF($D154="","",IF(ISBLANK(VLOOKUP($B154,'Section 2'!$C$16:$N$514,COLUMNS('Section 2'!$C$13:M$13),0)),"",IF(VLOOKUP($B154,'Section 2'!$C$16:$N$514,COLUMNS('Section 2'!$C$13:M$13),0)="Other EU","Other EU",IF(VLOOKUP($B154,'Section 2'!$C$16:$N$514,COLUMNS('Section 2'!$C$13:M$13),0)="2nd Party Trans","2nd Party Trans",IF(VLOOKUP($B154,'Section 2'!$C$16:$N$514,COLUMNS('Section 2'!$C$13:M$13),0)="2nd Party Dest","2nd Party Dest",PROPER(VLOOKUP($B154,'Section 2'!$C$16:$N$514,COLUMNS('Section 2'!$C$13:M$13),0)))))))</f>
        <v/>
      </c>
      <c r="O154" s="108" t="str">
        <f>IF($D154="","",IF(ISBLANK(VLOOKUP($B154,'Section 2'!$C$16:$N$514,COLUMNS('Section 2'!$C$13:N$13),0)),"",VLOOKUP($B154,'Section 2'!$C$16:$N$514,COLUMNS('Section 2'!$C$13:N$13),0)))</f>
        <v/>
      </c>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row>
    <row r="155" spans="1:78" s="36" customFormat="1" ht="12.75" customHeight="1" x14ac:dyDescent="0.35">
      <c r="A155" s="36" t="str">
        <f>IF(D155="","",ROWS($A$1:A155))</f>
        <v/>
      </c>
      <c r="B155" s="39">
        <v>154</v>
      </c>
      <c r="C155" s="107" t="str">
        <f t="shared" si="2"/>
        <v/>
      </c>
      <c r="D155" s="107" t="str">
        <f>IFERROR(VLOOKUP($B155,'Section 2'!$C$16:$N$514,COLUMNS('Section 2'!$C$13:C$13),0),"")</f>
        <v/>
      </c>
      <c r="E155" s="108" t="str">
        <f>IF($D155="","",IF(ISBLANK(VLOOKUP($B155,'Section 2'!$C$16:$N$514,COLUMNS('Section 2'!$C$13:D$13),0)),"",VLOOKUP($B155,'Section 2'!$C$16:$N$514,COLUMNS('Section 2'!$C$13:D$13),0)))</f>
        <v/>
      </c>
      <c r="F155" s="107" t="str">
        <f>IF($D155="","",IF(ISBLANK(VLOOKUP($B155,'Section 2'!$C$16:$N$514,COLUMNS('Section 2'!$C$13:E$13),0)),"",VLOOKUP($B155,'Section 2'!$C$16:$N$514,COLUMNS('Section 2'!$C$13:E$13),0)))</f>
        <v/>
      </c>
      <c r="G155" s="107" t="str">
        <f>IF($D155="","",IF(ISBLANK(VLOOKUP($B155,'Section 2'!$C$16:$N$514,COLUMNS('Section 2'!$C$13:F$13),0)),"",VLOOKUP($B155,'Section 2'!$C$16:$N$514,COLUMNS('Section 2'!$C$13:F$13),0)))</f>
        <v/>
      </c>
      <c r="H155" s="107" t="str">
        <f>IF($D155="","",IF(ISBLANK(VLOOKUP($B155,'Section 2'!$C$16:$N$514,COLUMNS('Section 2'!$C$13:G$13),0)),"",VLOOKUP($B155,'Section 2'!$C$16:$N$514,COLUMNS('Section 2'!$C$13:G$13),0)))</f>
        <v/>
      </c>
      <c r="I155" s="107" t="str">
        <f>IF($D155="","",IF(ISBLANK(VLOOKUP($B155,'Section 2'!$C$16:$N$514,COLUMNS('Section 2'!$C$13:H$13),0)),"",IF(VLOOKUP($B155,'Section 2'!$C$16:$N$514,COLUMNS('Section 2'!$C$13:H$13),0)="Other EU","Other EU",PROPER(VLOOKUP($B155,'Section 2'!$C$16:$N$514,COLUMNS('Section 2'!$C$13:H$13),0)))))</f>
        <v/>
      </c>
      <c r="J155" s="107" t="str">
        <f>IF($D155="","",IF(ISBLANK(VLOOKUP($B155,'Section 2'!$C$16:$N$514,COLUMNS('Section 2'!$C$13:I$13),0)),"",IF(VLOOKUP($B155,'Section 2'!$C$16:$N$514,COLUMNS('Section 2'!$C$13:I$13),0)="Other EU","Other EU",VLOOKUP($B155,'Section 2'!$C$16:$N$514,COLUMNS('Section 2'!$C$13:I$13),0))))</f>
        <v/>
      </c>
      <c r="K155" s="107" t="str">
        <f>IF($D155="","",IF(ISBLANK(VLOOKUP($B155,'Section 2'!$C$16:$N$514,COLUMNS('Section 2'!$C$13:J$13),0)),"",IF(VLOOKUP($B155,'Section 2'!$C$16:$N$514,COLUMNS('Section 2'!$C$13:J$13),0)="Pther EU","Other EU",PROPER(VLOOKUP($B155,'Section 2'!$C$16:$N$514,COLUMNS('Section 2'!$C$13:J$13),0)))))</f>
        <v/>
      </c>
      <c r="L155" s="107" t="str">
        <f>IF($D155="","",IF(ISBLANK(VLOOKUP($B155,'Section 2'!$C$16:$N$514,COLUMNS('Section 2'!$C$13:K$13),0)),"",VLOOKUP($B155,'Section 2'!$C$16:$N$514,COLUMNS('Section 2'!$C$13:K$13),0)))</f>
        <v/>
      </c>
      <c r="M155" s="107" t="str">
        <f>IF($D155="","",IF(ISBLANK(VLOOKUP($B155,'Section 2'!$C$16:$N$514,COLUMNS('Section 2'!$C$13:L$13),0)),"",PROPER(VLOOKUP($B155,'Section 2'!$C$16:$N$514,COLUMNS('Section 2'!$C$13:L$13),0))))</f>
        <v/>
      </c>
      <c r="N155" s="107" t="str">
        <f>IF($D155="","",IF(ISBLANK(VLOOKUP($B155,'Section 2'!$C$16:$N$514,COLUMNS('Section 2'!$C$13:M$13),0)),"",IF(VLOOKUP($B155,'Section 2'!$C$16:$N$514,COLUMNS('Section 2'!$C$13:M$13),0)="Other EU","Other EU",IF(VLOOKUP($B155,'Section 2'!$C$16:$N$514,COLUMNS('Section 2'!$C$13:M$13),0)="2nd Party Trans","2nd Party Trans",IF(VLOOKUP($B155,'Section 2'!$C$16:$N$514,COLUMNS('Section 2'!$C$13:M$13),0)="2nd Party Dest","2nd Party Dest",PROPER(VLOOKUP($B155,'Section 2'!$C$16:$N$514,COLUMNS('Section 2'!$C$13:M$13),0)))))))</f>
        <v/>
      </c>
      <c r="O155" s="108" t="str">
        <f>IF($D155="","",IF(ISBLANK(VLOOKUP($B155,'Section 2'!$C$16:$N$514,COLUMNS('Section 2'!$C$13:N$13),0)),"",VLOOKUP($B155,'Section 2'!$C$16:$N$514,COLUMNS('Section 2'!$C$13:N$13),0)))</f>
        <v/>
      </c>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row>
    <row r="156" spans="1:78" s="36" customFormat="1" ht="12.75" customHeight="1" x14ac:dyDescent="0.35">
      <c r="A156" s="36" t="str">
        <f>IF(D156="","",ROWS($A$1:A156))</f>
        <v/>
      </c>
      <c r="B156" s="39">
        <v>155</v>
      </c>
      <c r="C156" s="107" t="str">
        <f t="shared" si="2"/>
        <v/>
      </c>
      <c r="D156" s="107" t="str">
        <f>IFERROR(VLOOKUP($B156,'Section 2'!$C$16:$N$514,COLUMNS('Section 2'!$C$13:C$13),0),"")</f>
        <v/>
      </c>
      <c r="E156" s="108" t="str">
        <f>IF($D156="","",IF(ISBLANK(VLOOKUP($B156,'Section 2'!$C$16:$N$514,COLUMNS('Section 2'!$C$13:D$13),0)),"",VLOOKUP($B156,'Section 2'!$C$16:$N$514,COLUMNS('Section 2'!$C$13:D$13),0)))</f>
        <v/>
      </c>
      <c r="F156" s="107" t="str">
        <f>IF($D156="","",IF(ISBLANK(VLOOKUP($B156,'Section 2'!$C$16:$N$514,COLUMNS('Section 2'!$C$13:E$13),0)),"",VLOOKUP($B156,'Section 2'!$C$16:$N$514,COLUMNS('Section 2'!$C$13:E$13),0)))</f>
        <v/>
      </c>
      <c r="G156" s="107" t="str">
        <f>IF($D156="","",IF(ISBLANK(VLOOKUP($B156,'Section 2'!$C$16:$N$514,COLUMNS('Section 2'!$C$13:F$13),0)),"",VLOOKUP($B156,'Section 2'!$C$16:$N$514,COLUMNS('Section 2'!$C$13:F$13),0)))</f>
        <v/>
      </c>
      <c r="H156" s="107" t="str">
        <f>IF($D156="","",IF(ISBLANK(VLOOKUP($B156,'Section 2'!$C$16:$N$514,COLUMNS('Section 2'!$C$13:G$13),0)),"",VLOOKUP($B156,'Section 2'!$C$16:$N$514,COLUMNS('Section 2'!$C$13:G$13),0)))</f>
        <v/>
      </c>
      <c r="I156" s="107" t="str">
        <f>IF($D156="","",IF(ISBLANK(VLOOKUP($B156,'Section 2'!$C$16:$N$514,COLUMNS('Section 2'!$C$13:H$13),0)),"",IF(VLOOKUP($B156,'Section 2'!$C$16:$N$514,COLUMNS('Section 2'!$C$13:H$13),0)="Other EU","Other EU",PROPER(VLOOKUP($B156,'Section 2'!$C$16:$N$514,COLUMNS('Section 2'!$C$13:H$13),0)))))</f>
        <v/>
      </c>
      <c r="J156" s="107" t="str">
        <f>IF($D156="","",IF(ISBLANK(VLOOKUP($B156,'Section 2'!$C$16:$N$514,COLUMNS('Section 2'!$C$13:I$13),0)),"",IF(VLOOKUP($B156,'Section 2'!$C$16:$N$514,COLUMNS('Section 2'!$C$13:I$13),0)="Other EU","Other EU",VLOOKUP($B156,'Section 2'!$C$16:$N$514,COLUMNS('Section 2'!$C$13:I$13),0))))</f>
        <v/>
      </c>
      <c r="K156" s="107" t="str">
        <f>IF($D156="","",IF(ISBLANK(VLOOKUP($B156,'Section 2'!$C$16:$N$514,COLUMNS('Section 2'!$C$13:J$13),0)),"",IF(VLOOKUP($B156,'Section 2'!$C$16:$N$514,COLUMNS('Section 2'!$C$13:J$13),0)="Pther EU","Other EU",PROPER(VLOOKUP($B156,'Section 2'!$C$16:$N$514,COLUMNS('Section 2'!$C$13:J$13),0)))))</f>
        <v/>
      </c>
      <c r="L156" s="107" t="str">
        <f>IF($D156="","",IF(ISBLANK(VLOOKUP($B156,'Section 2'!$C$16:$N$514,COLUMNS('Section 2'!$C$13:K$13),0)),"",VLOOKUP($B156,'Section 2'!$C$16:$N$514,COLUMNS('Section 2'!$C$13:K$13),0)))</f>
        <v/>
      </c>
      <c r="M156" s="107" t="str">
        <f>IF($D156="","",IF(ISBLANK(VLOOKUP($B156,'Section 2'!$C$16:$N$514,COLUMNS('Section 2'!$C$13:L$13),0)),"",PROPER(VLOOKUP($B156,'Section 2'!$C$16:$N$514,COLUMNS('Section 2'!$C$13:L$13),0))))</f>
        <v/>
      </c>
      <c r="N156" s="107" t="str">
        <f>IF($D156="","",IF(ISBLANK(VLOOKUP($B156,'Section 2'!$C$16:$N$514,COLUMNS('Section 2'!$C$13:M$13),0)),"",IF(VLOOKUP($B156,'Section 2'!$C$16:$N$514,COLUMNS('Section 2'!$C$13:M$13),0)="Other EU","Other EU",IF(VLOOKUP($B156,'Section 2'!$C$16:$N$514,COLUMNS('Section 2'!$C$13:M$13),0)="2nd Party Trans","2nd Party Trans",IF(VLOOKUP($B156,'Section 2'!$C$16:$N$514,COLUMNS('Section 2'!$C$13:M$13),0)="2nd Party Dest","2nd Party Dest",PROPER(VLOOKUP($B156,'Section 2'!$C$16:$N$514,COLUMNS('Section 2'!$C$13:M$13),0)))))))</f>
        <v/>
      </c>
      <c r="O156" s="108" t="str">
        <f>IF($D156="","",IF(ISBLANK(VLOOKUP($B156,'Section 2'!$C$16:$N$514,COLUMNS('Section 2'!$C$13:N$13),0)),"",VLOOKUP($B156,'Section 2'!$C$16:$N$514,COLUMNS('Section 2'!$C$13:N$13),0)))</f>
        <v/>
      </c>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row>
    <row r="157" spans="1:78" s="36" customFormat="1" ht="12.75" customHeight="1" x14ac:dyDescent="0.35">
      <c r="A157" s="36" t="str">
        <f>IF(D157="","",ROWS($A$1:A157))</f>
        <v/>
      </c>
      <c r="B157" s="39">
        <v>156</v>
      </c>
      <c r="C157" s="107" t="str">
        <f t="shared" si="2"/>
        <v/>
      </c>
      <c r="D157" s="107" t="str">
        <f>IFERROR(VLOOKUP($B157,'Section 2'!$C$16:$N$514,COLUMNS('Section 2'!$C$13:C$13),0),"")</f>
        <v/>
      </c>
      <c r="E157" s="108" t="str">
        <f>IF($D157="","",IF(ISBLANK(VLOOKUP($B157,'Section 2'!$C$16:$N$514,COLUMNS('Section 2'!$C$13:D$13),0)),"",VLOOKUP($B157,'Section 2'!$C$16:$N$514,COLUMNS('Section 2'!$C$13:D$13),0)))</f>
        <v/>
      </c>
      <c r="F157" s="107" t="str">
        <f>IF($D157="","",IF(ISBLANK(VLOOKUP($B157,'Section 2'!$C$16:$N$514,COLUMNS('Section 2'!$C$13:E$13),0)),"",VLOOKUP($B157,'Section 2'!$C$16:$N$514,COLUMNS('Section 2'!$C$13:E$13),0)))</f>
        <v/>
      </c>
      <c r="G157" s="107" t="str">
        <f>IF($D157="","",IF(ISBLANK(VLOOKUP($B157,'Section 2'!$C$16:$N$514,COLUMNS('Section 2'!$C$13:F$13),0)),"",VLOOKUP($B157,'Section 2'!$C$16:$N$514,COLUMNS('Section 2'!$C$13:F$13),0)))</f>
        <v/>
      </c>
      <c r="H157" s="107" t="str">
        <f>IF($D157="","",IF(ISBLANK(VLOOKUP($B157,'Section 2'!$C$16:$N$514,COLUMNS('Section 2'!$C$13:G$13),0)),"",VLOOKUP($B157,'Section 2'!$C$16:$N$514,COLUMNS('Section 2'!$C$13:G$13),0)))</f>
        <v/>
      </c>
      <c r="I157" s="107" t="str">
        <f>IF($D157="","",IF(ISBLANK(VLOOKUP($B157,'Section 2'!$C$16:$N$514,COLUMNS('Section 2'!$C$13:H$13),0)),"",IF(VLOOKUP($B157,'Section 2'!$C$16:$N$514,COLUMNS('Section 2'!$C$13:H$13),0)="Other EU","Other EU",PROPER(VLOOKUP($B157,'Section 2'!$C$16:$N$514,COLUMNS('Section 2'!$C$13:H$13),0)))))</f>
        <v/>
      </c>
      <c r="J157" s="107" t="str">
        <f>IF($D157="","",IF(ISBLANK(VLOOKUP($B157,'Section 2'!$C$16:$N$514,COLUMNS('Section 2'!$C$13:I$13),0)),"",IF(VLOOKUP($B157,'Section 2'!$C$16:$N$514,COLUMNS('Section 2'!$C$13:I$13),0)="Other EU","Other EU",VLOOKUP($B157,'Section 2'!$C$16:$N$514,COLUMNS('Section 2'!$C$13:I$13),0))))</f>
        <v/>
      </c>
      <c r="K157" s="107" t="str">
        <f>IF($D157="","",IF(ISBLANK(VLOOKUP($B157,'Section 2'!$C$16:$N$514,COLUMNS('Section 2'!$C$13:J$13),0)),"",IF(VLOOKUP($B157,'Section 2'!$C$16:$N$514,COLUMNS('Section 2'!$C$13:J$13),0)="Pther EU","Other EU",PROPER(VLOOKUP($B157,'Section 2'!$C$16:$N$514,COLUMNS('Section 2'!$C$13:J$13),0)))))</f>
        <v/>
      </c>
      <c r="L157" s="107" t="str">
        <f>IF($D157="","",IF(ISBLANK(VLOOKUP($B157,'Section 2'!$C$16:$N$514,COLUMNS('Section 2'!$C$13:K$13),0)),"",VLOOKUP($B157,'Section 2'!$C$16:$N$514,COLUMNS('Section 2'!$C$13:K$13),0)))</f>
        <v/>
      </c>
      <c r="M157" s="107" t="str">
        <f>IF($D157="","",IF(ISBLANK(VLOOKUP($B157,'Section 2'!$C$16:$N$514,COLUMNS('Section 2'!$C$13:L$13),0)),"",PROPER(VLOOKUP($B157,'Section 2'!$C$16:$N$514,COLUMNS('Section 2'!$C$13:L$13),0))))</f>
        <v/>
      </c>
      <c r="N157" s="107" t="str">
        <f>IF($D157="","",IF(ISBLANK(VLOOKUP($B157,'Section 2'!$C$16:$N$514,COLUMNS('Section 2'!$C$13:M$13),0)),"",IF(VLOOKUP($B157,'Section 2'!$C$16:$N$514,COLUMNS('Section 2'!$C$13:M$13),0)="Other EU","Other EU",IF(VLOOKUP($B157,'Section 2'!$C$16:$N$514,COLUMNS('Section 2'!$C$13:M$13),0)="2nd Party Trans","2nd Party Trans",IF(VLOOKUP($B157,'Section 2'!$C$16:$N$514,COLUMNS('Section 2'!$C$13:M$13),0)="2nd Party Dest","2nd Party Dest",PROPER(VLOOKUP($B157,'Section 2'!$C$16:$N$514,COLUMNS('Section 2'!$C$13:M$13),0)))))))</f>
        <v/>
      </c>
      <c r="O157" s="108" t="str">
        <f>IF($D157="","",IF(ISBLANK(VLOOKUP($B157,'Section 2'!$C$16:$N$514,COLUMNS('Section 2'!$C$13:N$13),0)),"",VLOOKUP($B157,'Section 2'!$C$16:$N$514,COLUMNS('Section 2'!$C$13:N$13),0)))</f>
        <v/>
      </c>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row>
    <row r="158" spans="1:78" s="36" customFormat="1" ht="12.75" customHeight="1" x14ac:dyDescent="0.35">
      <c r="A158" s="36" t="str">
        <f>IF(D158="","",ROWS($A$1:A158))</f>
        <v/>
      </c>
      <c r="B158" s="39">
        <v>157</v>
      </c>
      <c r="C158" s="107" t="str">
        <f t="shared" si="2"/>
        <v/>
      </c>
      <c r="D158" s="107" t="str">
        <f>IFERROR(VLOOKUP($B158,'Section 2'!$C$16:$N$514,COLUMNS('Section 2'!$C$13:C$13),0),"")</f>
        <v/>
      </c>
      <c r="E158" s="108" t="str">
        <f>IF($D158="","",IF(ISBLANK(VLOOKUP($B158,'Section 2'!$C$16:$N$514,COLUMNS('Section 2'!$C$13:D$13),0)),"",VLOOKUP($B158,'Section 2'!$C$16:$N$514,COLUMNS('Section 2'!$C$13:D$13),0)))</f>
        <v/>
      </c>
      <c r="F158" s="107" t="str">
        <f>IF($D158="","",IF(ISBLANK(VLOOKUP($B158,'Section 2'!$C$16:$N$514,COLUMNS('Section 2'!$C$13:E$13),0)),"",VLOOKUP($B158,'Section 2'!$C$16:$N$514,COLUMNS('Section 2'!$C$13:E$13),0)))</f>
        <v/>
      </c>
      <c r="G158" s="107" t="str">
        <f>IF($D158="","",IF(ISBLANK(VLOOKUP($B158,'Section 2'!$C$16:$N$514,COLUMNS('Section 2'!$C$13:F$13),0)),"",VLOOKUP($B158,'Section 2'!$C$16:$N$514,COLUMNS('Section 2'!$C$13:F$13),0)))</f>
        <v/>
      </c>
      <c r="H158" s="107" t="str">
        <f>IF($D158="","",IF(ISBLANK(VLOOKUP($B158,'Section 2'!$C$16:$N$514,COLUMNS('Section 2'!$C$13:G$13),0)),"",VLOOKUP($B158,'Section 2'!$C$16:$N$514,COLUMNS('Section 2'!$C$13:G$13),0)))</f>
        <v/>
      </c>
      <c r="I158" s="107" t="str">
        <f>IF($D158="","",IF(ISBLANK(VLOOKUP($B158,'Section 2'!$C$16:$N$514,COLUMNS('Section 2'!$C$13:H$13),0)),"",IF(VLOOKUP($B158,'Section 2'!$C$16:$N$514,COLUMNS('Section 2'!$C$13:H$13),0)="Other EU","Other EU",PROPER(VLOOKUP($B158,'Section 2'!$C$16:$N$514,COLUMNS('Section 2'!$C$13:H$13),0)))))</f>
        <v/>
      </c>
      <c r="J158" s="107" t="str">
        <f>IF($D158="","",IF(ISBLANK(VLOOKUP($B158,'Section 2'!$C$16:$N$514,COLUMNS('Section 2'!$C$13:I$13),0)),"",IF(VLOOKUP($B158,'Section 2'!$C$16:$N$514,COLUMNS('Section 2'!$C$13:I$13),0)="Other EU","Other EU",VLOOKUP($B158,'Section 2'!$C$16:$N$514,COLUMNS('Section 2'!$C$13:I$13),0))))</f>
        <v/>
      </c>
      <c r="K158" s="107" t="str">
        <f>IF($D158="","",IF(ISBLANK(VLOOKUP($B158,'Section 2'!$C$16:$N$514,COLUMNS('Section 2'!$C$13:J$13),0)),"",IF(VLOOKUP($B158,'Section 2'!$C$16:$N$514,COLUMNS('Section 2'!$C$13:J$13),0)="Pther EU","Other EU",PROPER(VLOOKUP($B158,'Section 2'!$C$16:$N$514,COLUMNS('Section 2'!$C$13:J$13),0)))))</f>
        <v/>
      </c>
      <c r="L158" s="107" t="str">
        <f>IF($D158="","",IF(ISBLANK(VLOOKUP($B158,'Section 2'!$C$16:$N$514,COLUMNS('Section 2'!$C$13:K$13),0)),"",VLOOKUP($B158,'Section 2'!$C$16:$N$514,COLUMNS('Section 2'!$C$13:K$13),0)))</f>
        <v/>
      </c>
      <c r="M158" s="107" t="str">
        <f>IF($D158="","",IF(ISBLANK(VLOOKUP($B158,'Section 2'!$C$16:$N$514,COLUMNS('Section 2'!$C$13:L$13),0)),"",PROPER(VLOOKUP($B158,'Section 2'!$C$16:$N$514,COLUMNS('Section 2'!$C$13:L$13),0))))</f>
        <v/>
      </c>
      <c r="N158" s="107" t="str">
        <f>IF($D158="","",IF(ISBLANK(VLOOKUP($B158,'Section 2'!$C$16:$N$514,COLUMNS('Section 2'!$C$13:M$13),0)),"",IF(VLOOKUP($B158,'Section 2'!$C$16:$N$514,COLUMNS('Section 2'!$C$13:M$13),0)="Other EU","Other EU",IF(VLOOKUP($B158,'Section 2'!$C$16:$N$514,COLUMNS('Section 2'!$C$13:M$13),0)="2nd Party Trans","2nd Party Trans",IF(VLOOKUP($B158,'Section 2'!$C$16:$N$514,COLUMNS('Section 2'!$C$13:M$13),0)="2nd Party Dest","2nd Party Dest",PROPER(VLOOKUP($B158,'Section 2'!$C$16:$N$514,COLUMNS('Section 2'!$C$13:M$13),0)))))))</f>
        <v/>
      </c>
      <c r="O158" s="108" t="str">
        <f>IF($D158="","",IF(ISBLANK(VLOOKUP($B158,'Section 2'!$C$16:$N$514,COLUMNS('Section 2'!$C$13:N$13),0)),"",VLOOKUP($B158,'Section 2'!$C$16:$N$514,COLUMNS('Section 2'!$C$13:N$13),0)))</f>
        <v/>
      </c>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row>
    <row r="159" spans="1:78" s="36" customFormat="1" ht="12.75" customHeight="1" x14ac:dyDescent="0.35">
      <c r="A159" s="36" t="str">
        <f>IF(D159="","",ROWS($A$1:A159))</f>
        <v/>
      </c>
      <c r="B159" s="39">
        <v>158</v>
      </c>
      <c r="C159" s="107" t="str">
        <f t="shared" si="2"/>
        <v/>
      </c>
      <c r="D159" s="107" t="str">
        <f>IFERROR(VLOOKUP($B159,'Section 2'!$C$16:$N$514,COLUMNS('Section 2'!$C$13:C$13),0),"")</f>
        <v/>
      </c>
      <c r="E159" s="108" t="str">
        <f>IF($D159="","",IF(ISBLANK(VLOOKUP($B159,'Section 2'!$C$16:$N$514,COLUMNS('Section 2'!$C$13:D$13),0)),"",VLOOKUP($B159,'Section 2'!$C$16:$N$514,COLUMNS('Section 2'!$C$13:D$13),0)))</f>
        <v/>
      </c>
      <c r="F159" s="107" t="str">
        <f>IF($D159="","",IF(ISBLANK(VLOOKUP($B159,'Section 2'!$C$16:$N$514,COLUMNS('Section 2'!$C$13:E$13),0)),"",VLOOKUP($B159,'Section 2'!$C$16:$N$514,COLUMNS('Section 2'!$C$13:E$13),0)))</f>
        <v/>
      </c>
      <c r="G159" s="107" t="str">
        <f>IF($D159="","",IF(ISBLANK(VLOOKUP($B159,'Section 2'!$C$16:$N$514,COLUMNS('Section 2'!$C$13:F$13),0)),"",VLOOKUP($B159,'Section 2'!$C$16:$N$514,COLUMNS('Section 2'!$C$13:F$13),0)))</f>
        <v/>
      </c>
      <c r="H159" s="107" t="str">
        <f>IF($D159="","",IF(ISBLANK(VLOOKUP($B159,'Section 2'!$C$16:$N$514,COLUMNS('Section 2'!$C$13:G$13),0)),"",VLOOKUP($B159,'Section 2'!$C$16:$N$514,COLUMNS('Section 2'!$C$13:G$13),0)))</f>
        <v/>
      </c>
      <c r="I159" s="107" t="str">
        <f>IF($D159="","",IF(ISBLANK(VLOOKUP($B159,'Section 2'!$C$16:$N$514,COLUMNS('Section 2'!$C$13:H$13),0)),"",IF(VLOOKUP($B159,'Section 2'!$C$16:$N$514,COLUMNS('Section 2'!$C$13:H$13),0)="Other EU","Other EU",PROPER(VLOOKUP($B159,'Section 2'!$C$16:$N$514,COLUMNS('Section 2'!$C$13:H$13),0)))))</f>
        <v/>
      </c>
      <c r="J159" s="107" t="str">
        <f>IF($D159="","",IF(ISBLANK(VLOOKUP($B159,'Section 2'!$C$16:$N$514,COLUMNS('Section 2'!$C$13:I$13),0)),"",IF(VLOOKUP($B159,'Section 2'!$C$16:$N$514,COLUMNS('Section 2'!$C$13:I$13),0)="Other EU","Other EU",VLOOKUP($B159,'Section 2'!$C$16:$N$514,COLUMNS('Section 2'!$C$13:I$13),0))))</f>
        <v/>
      </c>
      <c r="K159" s="107" t="str">
        <f>IF($D159="","",IF(ISBLANK(VLOOKUP($B159,'Section 2'!$C$16:$N$514,COLUMNS('Section 2'!$C$13:J$13),0)),"",IF(VLOOKUP($B159,'Section 2'!$C$16:$N$514,COLUMNS('Section 2'!$C$13:J$13),0)="Pther EU","Other EU",PROPER(VLOOKUP($B159,'Section 2'!$C$16:$N$514,COLUMNS('Section 2'!$C$13:J$13),0)))))</f>
        <v/>
      </c>
      <c r="L159" s="107" t="str">
        <f>IF($D159="","",IF(ISBLANK(VLOOKUP($B159,'Section 2'!$C$16:$N$514,COLUMNS('Section 2'!$C$13:K$13),0)),"",VLOOKUP($B159,'Section 2'!$C$16:$N$514,COLUMNS('Section 2'!$C$13:K$13),0)))</f>
        <v/>
      </c>
      <c r="M159" s="107" t="str">
        <f>IF($D159="","",IF(ISBLANK(VLOOKUP($B159,'Section 2'!$C$16:$N$514,COLUMNS('Section 2'!$C$13:L$13),0)),"",PROPER(VLOOKUP($B159,'Section 2'!$C$16:$N$514,COLUMNS('Section 2'!$C$13:L$13),0))))</f>
        <v/>
      </c>
      <c r="N159" s="107" t="str">
        <f>IF($D159="","",IF(ISBLANK(VLOOKUP($B159,'Section 2'!$C$16:$N$514,COLUMNS('Section 2'!$C$13:M$13),0)),"",IF(VLOOKUP($B159,'Section 2'!$C$16:$N$514,COLUMNS('Section 2'!$C$13:M$13),0)="Other EU","Other EU",IF(VLOOKUP($B159,'Section 2'!$C$16:$N$514,COLUMNS('Section 2'!$C$13:M$13),0)="2nd Party Trans","2nd Party Trans",IF(VLOOKUP($B159,'Section 2'!$C$16:$N$514,COLUMNS('Section 2'!$C$13:M$13),0)="2nd Party Dest","2nd Party Dest",PROPER(VLOOKUP($B159,'Section 2'!$C$16:$N$514,COLUMNS('Section 2'!$C$13:M$13),0)))))))</f>
        <v/>
      </c>
      <c r="O159" s="108" t="str">
        <f>IF($D159="","",IF(ISBLANK(VLOOKUP($B159,'Section 2'!$C$16:$N$514,COLUMNS('Section 2'!$C$13:N$13),0)),"",VLOOKUP($B159,'Section 2'!$C$16:$N$514,COLUMNS('Section 2'!$C$13:N$13),0)))</f>
        <v/>
      </c>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row>
    <row r="160" spans="1:78" s="36" customFormat="1" ht="12.75" customHeight="1" x14ac:dyDescent="0.35">
      <c r="A160" s="36" t="str">
        <f>IF(D160="","",ROWS($A$1:A160))</f>
        <v/>
      </c>
      <c r="B160" s="39">
        <v>159</v>
      </c>
      <c r="C160" s="107" t="str">
        <f t="shared" si="2"/>
        <v/>
      </c>
      <c r="D160" s="107" t="str">
        <f>IFERROR(VLOOKUP($B160,'Section 2'!$C$16:$N$514,COLUMNS('Section 2'!$C$13:C$13),0),"")</f>
        <v/>
      </c>
      <c r="E160" s="108" t="str">
        <f>IF($D160="","",IF(ISBLANK(VLOOKUP($B160,'Section 2'!$C$16:$N$514,COLUMNS('Section 2'!$C$13:D$13),0)),"",VLOOKUP($B160,'Section 2'!$C$16:$N$514,COLUMNS('Section 2'!$C$13:D$13),0)))</f>
        <v/>
      </c>
      <c r="F160" s="107" t="str">
        <f>IF($D160="","",IF(ISBLANK(VLOOKUP($B160,'Section 2'!$C$16:$N$514,COLUMNS('Section 2'!$C$13:E$13),0)),"",VLOOKUP($B160,'Section 2'!$C$16:$N$514,COLUMNS('Section 2'!$C$13:E$13),0)))</f>
        <v/>
      </c>
      <c r="G160" s="107" t="str">
        <f>IF($D160="","",IF(ISBLANK(VLOOKUP($B160,'Section 2'!$C$16:$N$514,COLUMNS('Section 2'!$C$13:F$13),0)),"",VLOOKUP($B160,'Section 2'!$C$16:$N$514,COLUMNS('Section 2'!$C$13:F$13),0)))</f>
        <v/>
      </c>
      <c r="H160" s="107" t="str">
        <f>IF($D160="","",IF(ISBLANK(VLOOKUP($B160,'Section 2'!$C$16:$N$514,COLUMNS('Section 2'!$C$13:G$13),0)),"",VLOOKUP($B160,'Section 2'!$C$16:$N$514,COLUMNS('Section 2'!$C$13:G$13),0)))</f>
        <v/>
      </c>
      <c r="I160" s="107" t="str">
        <f>IF($D160="","",IF(ISBLANK(VLOOKUP($B160,'Section 2'!$C$16:$N$514,COLUMNS('Section 2'!$C$13:H$13),0)),"",IF(VLOOKUP($B160,'Section 2'!$C$16:$N$514,COLUMNS('Section 2'!$C$13:H$13),0)="Other EU","Other EU",PROPER(VLOOKUP($B160,'Section 2'!$C$16:$N$514,COLUMNS('Section 2'!$C$13:H$13),0)))))</f>
        <v/>
      </c>
      <c r="J160" s="107" t="str">
        <f>IF($D160="","",IF(ISBLANK(VLOOKUP($B160,'Section 2'!$C$16:$N$514,COLUMNS('Section 2'!$C$13:I$13),0)),"",IF(VLOOKUP($B160,'Section 2'!$C$16:$N$514,COLUMNS('Section 2'!$C$13:I$13),0)="Other EU","Other EU",VLOOKUP($B160,'Section 2'!$C$16:$N$514,COLUMNS('Section 2'!$C$13:I$13),0))))</f>
        <v/>
      </c>
      <c r="K160" s="107" t="str">
        <f>IF($D160="","",IF(ISBLANK(VLOOKUP($B160,'Section 2'!$C$16:$N$514,COLUMNS('Section 2'!$C$13:J$13),0)),"",IF(VLOOKUP($B160,'Section 2'!$C$16:$N$514,COLUMNS('Section 2'!$C$13:J$13),0)="Pther EU","Other EU",PROPER(VLOOKUP($B160,'Section 2'!$C$16:$N$514,COLUMNS('Section 2'!$C$13:J$13),0)))))</f>
        <v/>
      </c>
      <c r="L160" s="107" t="str">
        <f>IF($D160="","",IF(ISBLANK(VLOOKUP($B160,'Section 2'!$C$16:$N$514,COLUMNS('Section 2'!$C$13:K$13),0)),"",VLOOKUP($B160,'Section 2'!$C$16:$N$514,COLUMNS('Section 2'!$C$13:K$13),0)))</f>
        <v/>
      </c>
      <c r="M160" s="107" t="str">
        <f>IF($D160="","",IF(ISBLANK(VLOOKUP($B160,'Section 2'!$C$16:$N$514,COLUMNS('Section 2'!$C$13:L$13),0)),"",PROPER(VLOOKUP($B160,'Section 2'!$C$16:$N$514,COLUMNS('Section 2'!$C$13:L$13),0))))</f>
        <v/>
      </c>
      <c r="N160" s="107" t="str">
        <f>IF($D160="","",IF(ISBLANK(VLOOKUP($B160,'Section 2'!$C$16:$N$514,COLUMNS('Section 2'!$C$13:M$13),0)),"",IF(VLOOKUP($B160,'Section 2'!$C$16:$N$514,COLUMNS('Section 2'!$C$13:M$13),0)="Other EU","Other EU",IF(VLOOKUP($B160,'Section 2'!$C$16:$N$514,COLUMNS('Section 2'!$C$13:M$13),0)="2nd Party Trans","2nd Party Trans",IF(VLOOKUP($B160,'Section 2'!$C$16:$N$514,COLUMNS('Section 2'!$C$13:M$13),0)="2nd Party Dest","2nd Party Dest",PROPER(VLOOKUP($B160,'Section 2'!$C$16:$N$514,COLUMNS('Section 2'!$C$13:M$13),0)))))))</f>
        <v/>
      </c>
      <c r="O160" s="108" t="str">
        <f>IF($D160="","",IF(ISBLANK(VLOOKUP($B160,'Section 2'!$C$16:$N$514,COLUMNS('Section 2'!$C$13:N$13),0)),"",VLOOKUP($B160,'Section 2'!$C$16:$N$514,COLUMNS('Section 2'!$C$13:N$13),0)))</f>
        <v/>
      </c>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row>
    <row r="161" spans="1:78" s="36" customFormat="1" ht="12.75" customHeight="1" x14ac:dyDescent="0.35">
      <c r="A161" s="36" t="str">
        <f>IF(D161="","",ROWS($A$1:A161))</f>
        <v/>
      </c>
      <c r="B161" s="39">
        <v>160</v>
      </c>
      <c r="C161" s="107" t="str">
        <f t="shared" si="2"/>
        <v/>
      </c>
      <c r="D161" s="107" t="str">
        <f>IFERROR(VLOOKUP($B161,'Section 2'!$C$16:$N$514,COLUMNS('Section 2'!$C$13:C$13),0),"")</f>
        <v/>
      </c>
      <c r="E161" s="108" t="str">
        <f>IF($D161="","",IF(ISBLANK(VLOOKUP($B161,'Section 2'!$C$16:$N$514,COLUMNS('Section 2'!$C$13:D$13),0)),"",VLOOKUP($B161,'Section 2'!$C$16:$N$514,COLUMNS('Section 2'!$C$13:D$13),0)))</f>
        <v/>
      </c>
      <c r="F161" s="107" t="str">
        <f>IF($D161="","",IF(ISBLANK(VLOOKUP($B161,'Section 2'!$C$16:$N$514,COLUMNS('Section 2'!$C$13:E$13),0)),"",VLOOKUP($B161,'Section 2'!$C$16:$N$514,COLUMNS('Section 2'!$C$13:E$13),0)))</f>
        <v/>
      </c>
      <c r="G161" s="107" t="str">
        <f>IF($D161="","",IF(ISBLANK(VLOOKUP($B161,'Section 2'!$C$16:$N$514,COLUMNS('Section 2'!$C$13:F$13),0)),"",VLOOKUP($B161,'Section 2'!$C$16:$N$514,COLUMNS('Section 2'!$C$13:F$13),0)))</f>
        <v/>
      </c>
      <c r="H161" s="107" t="str">
        <f>IF($D161="","",IF(ISBLANK(VLOOKUP($B161,'Section 2'!$C$16:$N$514,COLUMNS('Section 2'!$C$13:G$13),0)),"",VLOOKUP($B161,'Section 2'!$C$16:$N$514,COLUMNS('Section 2'!$C$13:G$13),0)))</f>
        <v/>
      </c>
      <c r="I161" s="107" t="str">
        <f>IF($D161="","",IF(ISBLANK(VLOOKUP($B161,'Section 2'!$C$16:$N$514,COLUMNS('Section 2'!$C$13:H$13),0)),"",IF(VLOOKUP($B161,'Section 2'!$C$16:$N$514,COLUMNS('Section 2'!$C$13:H$13),0)="Other EU","Other EU",PROPER(VLOOKUP($B161,'Section 2'!$C$16:$N$514,COLUMNS('Section 2'!$C$13:H$13),0)))))</f>
        <v/>
      </c>
      <c r="J161" s="107" t="str">
        <f>IF($D161="","",IF(ISBLANK(VLOOKUP($B161,'Section 2'!$C$16:$N$514,COLUMNS('Section 2'!$C$13:I$13),0)),"",IF(VLOOKUP($B161,'Section 2'!$C$16:$N$514,COLUMNS('Section 2'!$C$13:I$13),0)="Other EU","Other EU",VLOOKUP($B161,'Section 2'!$C$16:$N$514,COLUMNS('Section 2'!$C$13:I$13),0))))</f>
        <v/>
      </c>
      <c r="K161" s="107" t="str">
        <f>IF($D161="","",IF(ISBLANK(VLOOKUP($B161,'Section 2'!$C$16:$N$514,COLUMNS('Section 2'!$C$13:J$13),0)),"",IF(VLOOKUP($B161,'Section 2'!$C$16:$N$514,COLUMNS('Section 2'!$C$13:J$13),0)="Pther EU","Other EU",PROPER(VLOOKUP($B161,'Section 2'!$C$16:$N$514,COLUMNS('Section 2'!$C$13:J$13),0)))))</f>
        <v/>
      </c>
      <c r="L161" s="107" t="str">
        <f>IF($D161="","",IF(ISBLANK(VLOOKUP($B161,'Section 2'!$C$16:$N$514,COLUMNS('Section 2'!$C$13:K$13),0)),"",VLOOKUP($B161,'Section 2'!$C$16:$N$514,COLUMNS('Section 2'!$C$13:K$13),0)))</f>
        <v/>
      </c>
      <c r="M161" s="107" t="str">
        <f>IF($D161="","",IF(ISBLANK(VLOOKUP($B161,'Section 2'!$C$16:$N$514,COLUMNS('Section 2'!$C$13:L$13),0)),"",PROPER(VLOOKUP($B161,'Section 2'!$C$16:$N$514,COLUMNS('Section 2'!$C$13:L$13),0))))</f>
        <v/>
      </c>
      <c r="N161" s="107" t="str">
        <f>IF($D161="","",IF(ISBLANK(VLOOKUP($B161,'Section 2'!$C$16:$N$514,COLUMNS('Section 2'!$C$13:M$13),0)),"",IF(VLOOKUP($B161,'Section 2'!$C$16:$N$514,COLUMNS('Section 2'!$C$13:M$13),0)="Other EU","Other EU",IF(VLOOKUP($B161,'Section 2'!$C$16:$N$514,COLUMNS('Section 2'!$C$13:M$13),0)="2nd Party Trans","2nd Party Trans",IF(VLOOKUP($B161,'Section 2'!$C$16:$N$514,COLUMNS('Section 2'!$C$13:M$13),0)="2nd Party Dest","2nd Party Dest",PROPER(VLOOKUP($B161,'Section 2'!$C$16:$N$514,COLUMNS('Section 2'!$C$13:M$13),0)))))))</f>
        <v/>
      </c>
      <c r="O161" s="108" t="str">
        <f>IF($D161="","",IF(ISBLANK(VLOOKUP($B161,'Section 2'!$C$16:$N$514,COLUMNS('Section 2'!$C$13:N$13),0)),"",VLOOKUP($B161,'Section 2'!$C$16:$N$514,COLUMNS('Section 2'!$C$13:N$13),0)))</f>
        <v/>
      </c>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row>
    <row r="162" spans="1:78" s="36" customFormat="1" ht="12.75" customHeight="1" x14ac:dyDescent="0.35">
      <c r="A162" s="36" t="str">
        <f>IF(D162="","",ROWS($A$1:A162))</f>
        <v/>
      </c>
      <c r="B162" s="39">
        <v>161</v>
      </c>
      <c r="C162" s="107" t="str">
        <f t="shared" si="2"/>
        <v/>
      </c>
      <c r="D162" s="107" t="str">
        <f>IFERROR(VLOOKUP($B162,'Section 2'!$C$16:$N$514,COLUMNS('Section 2'!$C$13:C$13),0),"")</f>
        <v/>
      </c>
      <c r="E162" s="108" t="str">
        <f>IF($D162="","",IF(ISBLANK(VLOOKUP($B162,'Section 2'!$C$16:$N$514,COLUMNS('Section 2'!$C$13:D$13),0)),"",VLOOKUP($B162,'Section 2'!$C$16:$N$514,COLUMNS('Section 2'!$C$13:D$13),0)))</f>
        <v/>
      </c>
      <c r="F162" s="107" t="str">
        <f>IF($D162="","",IF(ISBLANK(VLOOKUP($B162,'Section 2'!$C$16:$N$514,COLUMNS('Section 2'!$C$13:E$13),0)),"",VLOOKUP($B162,'Section 2'!$C$16:$N$514,COLUMNS('Section 2'!$C$13:E$13),0)))</f>
        <v/>
      </c>
      <c r="G162" s="107" t="str">
        <f>IF($D162="","",IF(ISBLANK(VLOOKUP($B162,'Section 2'!$C$16:$N$514,COLUMNS('Section 2'!$C$13:F$13),0)),"",VLOOKUP($B162,'Section 2'!$C$16:$N$514,COLUMNS('Section 2'!$C$13:F$13),0)))</f>
        <v/>
      </c>
      <c r="H162" s="107" t="str">
        <f>IF($D162="","",IF(ISBLANK(VLOOKUP($B162,'Section 2'!$C$16:$N$514,COLUMNS('Section 2'!$C$13:G$13),0)),"",VLOOKUP($B162,'Section 2'!$C$16:$N$514,COLUMNS('Section 2'!$C$13:G$13),0)))</f>
        <v/>
      </c>
      <c r="I162" s="107" t="str">
        <f>IF($D162="","",IF(ISBLANK(VLOOKUP($B162,'Section 2'!$C$16:$N$514,COLUMNS('Section 2'!$C$13:H$13),0)),"",IF(VLOOKUP($B162,'Section 2'!$C$16:$N$514,COLUMNS('Section 2'!$C$13:H$13),0)="Other EU","Other EU",PROPER(VLOOKUP($B162,'Section 2'!$C$16:$N$514,COLUMNS('Section 2'!$C$13:H$13),0)))))</f>
        <v/>
      </c>
      <c r="J162" s="107" t="str">
        <f>IF($D162="","",IF(ISBLANK(VLOOKUP($B162,'Section 2'!$C$16:$N$514,COLUMNS('Section 2'!$C$13:I$13),0)),"",IF(VLOOKUP($B162,'Section 2'!$C$16:$N$514,COLUMNS('Section 2'!$C$13:I$13),0)="Other EU","Other EU",VLOOKUP($B162,'Section 2'!$C$16:$N$514,COLUMNS('Section 2'!$C$13:I$13),0))))</f>
        <v/>
      </c>
      <c r="K162" s="107" t="str">
        <f>IF($D162="","",IF(ISBLANK(VLOOKUP($B162,'Section 2'!$C$16:$N$514,COLUMNS('Section 2'!$C$13:J$13),0)),"",IF(VLOOKUP($B162,'Section 2'!$C$16:$N$514,COLUMNS('Section 2'!$C$13:J$13),0)="Pther EU","Other EU",PROPER(VLOOKUP($B162,'Section 2'!$C$16:$N$514,COLUMNS('Section 2'!$C$13:J$13),0)))))</f>
        <v/>
      </c>
      <c r="L162" s="107" t="str">
        <f>IF($D162="","",IF(ISBLANK(VLOOKUP($B162,'Section 2'!$C$16:$N$514,COLUMNS('Section 2'!$C$13:K$13),0)),"",VLOOKUP($B162,'Section 2'!$C$16:$N$514,COLUMNS('Section 2'!$C$13:K$13),0)))</f>
        <v/>
      </c>
      <c r="M162" s="107" t="str">
        <f>IF($D162="","",IF(ISBLANK(VLOOKUP($B162,'Section 2'!$C$16:$N$514,COLUMNS('Section 2'!$C$13:L$13),0)),"",PROPER(VLOOKUP($B162,'Section 2'!$C$16:$N$514,COLUMNS('Section 2'!$C$13:L$13),0))))</f>
        <v/>
      </c>
      <c r="N162" s="107" t="str">
        <f>IF($D162="","",IF(ISBLANK(VLOOKUP($B162,'Section 2'!$C$16:$N$514,COLUMNS('Section 2'!$C$13:M$13),0)),"",IF(VLOOKUP($B162,'Section 2'!$C$16:$N$514,COLUMNS('Section 2'!$C$13:M$13),0)="Other EU","Other EU",IF(VLOOKUP($B162,'Section 2'!$C$16:$N$514,COLUMNS('Section 2'!$C$13:M$13),0)="2nd Party Trans","2nd Party Trans",IF(VLOOKUP($B162,'Section 2'!$C$16:$N$514,COLUMNS('Section 2'!$C$13:M$13),0)="2nd Party Dest","2nd Party Dest",PROPER(VLOOKUP($B162,'Section 2'!$C$16:$N$514,COLUMNS('Section 2'!$C$13:M$13),0)))))))</f>
        <v/>
      </c>
      <c r="O162" s="108" t="str">
        <f>IF($D162="","",IF(ISBLANK(VLOOKUP($B162,'Section 2'!$C$16:$N$514,COLUMNS('Section 2'!$C$13:N$13),0)),"",VLOOKUP($B162,'Section 2'!$C$16:$N$514,COLUMNS('Section 2'!$C$13:N$13),0)))</f>
        <v/>
      </c>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row>
    <row r="163" spans="1:78" s="36" customFormat="1" ht="12.75" customHeight="1" x14ac:dyDescent="0.35">
      <c r="A163" s="36" t="str">
        <f>IF(D163="","",ROWS($A$1:A163))</f>
        <v/>
      </c>
      <c r="B163" s="39">
        <v>162</v>
      </c>
      <c r="C163" s="107" t="str">
        <f t="shared" si="2"/>
        <v/>
      </c>
      <c r="D163" s="107" t="str">
        <f>IFERROR(VLOOKUP($B163,'Section 2'!$C$16:$N$514,COLUMNS('Section 2'!$C$13:C$13),0),"")</f>
        <v/>
      </c>
      <c r="E163" s="108" t="str">
        <f>IF($D163="","",IF(ISBLANK(VLOOKUP($B163,'Section 2'!$C$16:$N$514,COLUMNS('Section 2'!$C$13:D$13),0)),"",VLOOKUP($B163,'Section 2'!$C$16:$N$514,COLUMNS('Section 2'!$C$13:D$13),0)))</f>
        <v/>
      </c>
      <c r="F163" s="107" t="str">
        <f>IF($D163="","",IF(ISBLANK(VLOOKUP($B163,'Section 2'!$C$16:$N$514,COLUMNS('Section 2'!$C$13:E$13),0)),"",VLOOKUP($B163,'Section 2'!$C$16:$N$514,COLUMNS('Section 2'!$C$13:E$13),0)))</f>
        <v/>
      </c>
      <c r="G163" s="107" t="str">
        <f>IF($D163="","",IF(ISBLANK(VLOOKUP($B163,'Section 2'!$C$16:$N$514,COLUMNS('Section 2'!$C$13:F$13),0)),"",VLOOKUP($B163,'Section 2'!$C$16:$N$514,COLUMNS('Section 2'!$C$13:F$13),0)))</f>
        <v/>
      </c>
      <c r="H163" s="107" t="str">
        <f>IF($D163="","",IF(ISBLANK(VLOOKUP($B163,'Section 2'!$C$16:$N$514,COLUMNS('Section 2'!$C$13:G$13),0)),"",VLOOKUP($B163,'Section 2'!$C$16:$N$514,COLUMNS('Section 2'!$C$13:G$13),0)))</f>
        <v/>
      </c>
      <c r="I163" s="107" t="str">
        <f>IF($D163="","",IF(ISBLANK(VLOOKUP($B163,'Section 2'!$C$16:$N$514,COLUMNS('Section 2'!$C$13:H$13),0)),"",IF(VLOOKUP($B163,'Section 2'!$C$16:$N$514,COLUMNS('Section 2'!$C$13:H$13),0)="Other EU","Other EU",PROPER(VLOOKUP($B163,'Section 2'!$C$16:$N$514,COLUMNS('Section 2'!$C$13:H$13),0)))))</f>
        <v/>
      </c>
      <c r="J163" s="107" t="str">
        <f>IF($D163="","",IF(ISBLANK(VLOOKUP($B163,'Section 2'!$C$16:$N$514,COLUMNS('Section 2'!$C$13:I$13),0)),"",IF(VLOOKUP($B163,'Section 2'!$C$16:$N$514,COLUMNS('Section 2'!$C$13:I$13),0)="Other EU","Other EU",VLOOKUP($B163,'Section 2'!$C$16:$N$514,COLUMNS('Section 2'!$C$13:I$13),0))))</f>
        <v/>
      </c>
      <c r="K163" s="107" t="str">
        <f>IF($D163="","",IF(ISBLANK(VLOOKUP($B163,'Section 2'!$C$16:$N$514,COLUMNS('Section 2'!$C$13:J$13),0)),"",IF(VLOOKUP($B163,'Section 2'!$C$16:$N$514,COLUMNS('Section 2'!$C$13:J$13),0)="Pther EU","Other EU",PROPER(VLOOKUP($B163,'Section 2'!$C$16:$N$514,COLUMNS('Section 2'!$C$13:J$13),0)))))</f>
        <v/>
      </c>
      <c r="L163" s="107" t="str">
        <f>IF($D163="","",IF(ISBLANK(VLOOKUP($B163,'Section 2'!$C$16:$N$514,COLUMNS('Section 2'!$C$13:K$13),0)),"",VLOOKUP($B163,'Section 2'!$C$16:$N$514,COLUMNS('Section 2'!$C$13:K$13),0)))</f>
        <v/>
      </c>
      <c r="M163" s="107" t="str">
        <f>IF($D163="","",IF(ISBLANK(VLOOKUP($B163,'Section 2'!$C$16:$N$514,COLUMNS('Section 2'!$C$13:L$13),0)),"",PROPER(VLOOKUP($B163,'Section 2'!$C$16:$N$514,COLUMNS('Section 2'!$C$13:L$13),0))))</f>
        <v/>
      </c>
      <c r="N163" s="107" t="str">
        <f>IF($D163="","",IF(ISBLANK(VLOOKUP($B163,'Section 2'!$C$16:$N$514,COLUMNS('Section 2'!$C$13:M$13),0)),"",IF(VLOOKUP($B163,'Section 2'!$C$16:$N$514,COLUMNS('Section 2'!$C$13:M$13),0)="Other EU","Other EU",IF(VLOOKUP($B163,'Section 2'!$C$16:$N$514,COLUMNS('Section 2'!$C$13:M$13),0)="2nd Party Trans","2nd Party Trans",IF(VLOOKUP($B163,'Section 2'!$C$16:$N$514,COLUMNS('Section 2'!$C$13:M$13),0)="2nd Party Dest","2nd Party Dest",PROPER(VLOOKUP($B163,'Section 2'!$C$16:$N$514,COLUMNS('Section 2'!$C$13:M$13),0)))))))</f>
        <v/>
      </c>
      <c r="O163" s="108" t="str">
        <f>IF($D163="","",IF(ISBLANK(VLOOKUP($B163,'Section 2'!$C$16:$N$514,COLUMNS('Section 2'!$C$13:N$13),0)),"",VLOOKUP($B163,'Section 2'!$C$16:$N$514,COLUMNS('Section 2'!$C$13:N$13),0)))</f>
        <v/>
      </c>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row>
    <row r="164" spans="1:78" s="36" customFormat="1" ht="12.75" customHeight="1" x14ac:dyDescent="0.35">
      <c r="A164" s="36" t="str">
        <f>IF(D164="","",ROWS($A$1:A164))</f>
        <v/>
      </c>
      <c r="B164" s="39">
        <v>163</v>
      </c>
      <c r="C164" s="107" t="str">
        <f t="shared" si="2"/>
        <v/>
      </c>
      <c r="D164" s="107" t="str">
        <f>IFERROR(VLOOKUP($B164,'Section 2'!$C$16:$N$514,COLUMNS('Section 2'!$C$13:C$13),0),"")</f>
        <v/>
      </c>
      <c r="E164" s="108" t="str">
        <f>IF($D164="","",IF(ISBLANK(VLOOKUP($B164,'Section 2'!$C$16:$N$514,COLUMNS('Section 2'!$C$13:D$13),0)),"",VLOOKUP($B164,'Section 2'!$C$16:$N$514,COLUMNS('Section 2'!$C$13:D$13),0)))</f>
        <v/>
      </c>
      <c r="F164" s="107" t="str">
        <f>IF($D164="","",IF(ISBLANK(VLOOKUP($B164,'Section 2'!$C$16:$N$514,COLUMNS('Section 2'!$C$13:E$13),0)),"",VLOOKUP($B164,'Section 2'!$C$16:$N$514,COLUMNS('Section 2'!$C$13:E$13),0)))</f>
        <v/>
      </c>
      <c r="G164" s="107" t="str">
        <f>IF($D164="","",IF(ISBLANK(VLOOKUP($B164,'Section 2'!$C$16:$N$514,COLUMNS('Section 2'!$C$13:F$13),0)),"",VLOOKUP($B164,'Section 2'!$C$16:$N$514,COLUMNS('Section 2'!$C$13:F$13),0)))</f>
        <v/>
      </c>
      <c r="H164" s="107" t="str">
        <f>IF($D164="","",IF(ISBLANK(VLOOKUP($B164,'Section 2'!$C$16:$N$514,COLUMNS('Section 2'!$C$13:G$13),0)),"",VLOOKUP($B164,'Section 2'!$C$16:$N$514,COLUMNS('Section 2'!$C$13:G$13),0)))</f>
        <v/>
      </c>
      <c r="I164" s="107" t="str">
        <f>IF($D164="","",IF(ISBLANK(VLOOKUP($B164,'Section 2'!$C$16:$N$514,COLUMNS('Section 2'!$C$13:H$13),0)),"",IF(VLOOKUP($B164,'Section 2'!$C$16:$N$514,COLUMNS('Section 2'!$C$13:H$13),0)="Other EU","Other EU",PROPER(VLOOKUP($B164,'Section 2'!$C$16:$N$514,COLUMNS('Section 2'!$C$13:H$13),0)))))</f>
        <v/>
      </c>
      <c r="J164" s="107" t="str">
        <f>IF($D164="","",IF(ISBLANK(VLOOKUP($B164,'Section 2'!$C$16:$N$514,COLUMNS('Section 2'!$C$13:I$13),0)),"",IF(VLOOKUP($B164,'Section 2'!$C$16:$N$514,COLUMNS('Section 2'!$C$13:I$13),0)="Other EU","Other EU",VLOOKUP($B164,'Section 2'!$C$16:$N$514,COLUMNS('Section 2'!$C$13:I$13),0))))</f>
        <v/>
      </c>
      <c r="K164" s="107" t="str">
        <f>IF($D164="","",IF(ISBLANK(VLOOKUP($B164,'Section 2'!$C$16:$N$514,COLUMNS('Section 2'!$C$13:J$13),0)),"",IF(VLOOKUP($B164,'Section 2'!$C$16:$N$514,COLUMNS('Section 2'!$C$13:J$13),0)="Pther EU","Other EU",PROPER(VLOOKUP($B164,'Section 2'!$C$16:$N$514,COLUMNS('Section 2'!$C$13:J$13),0)))))</f>
        <v/>
      </c>
      <c r="L164" s="107" t="str">
        <f>IF($D164="","",IF(ISBLANK(VLOOKUP($B164,'Section 2'!$C$16:$N$514,COLUMNS('Section 2'!$C$13:K$13),0)),"",VLOOKUP($B164,'Section 2'!$C$16:$N$514,COLUMNS('Section 2'!$C$13:K$13),0)))</f>
        <v/>
      </c>
      <c r="M164" s="107" t="str">
        <f>IF($D164="","",IF(ISBLANK(VLOOKUP($B164,'Section 2'!$C$16:$N$514,COLUMNS('Section 2'!$C$13:L$13),0)),"",PROPER(VLOOKUP($B164,'Section 2'!$C$16:$N$514,COLUMNS('Section 2'!$C$13:L$13),0))))</f>
        <v/>
      </c>
      <c r="N164" s="107" t="str">
        <f>IF($D164="","",IF(ISBLANK(VLOOKUP($B164,'Section 2'!$C$16:$N$514,COLUMNS('Section 2'!$C$13:M$13),0)),"",IF(VLOOKUP($B164,'Section 2'!$C$16:$N$514,COLUMNS('Section 2'!$C$13:M$13),0)="Other EU","Other EU",IF(VLOOKUP($B164,'Section 2'!$C$16:$N$514,COLUMNS('Section 2'!$C$13:M$13),0)="2nd Party Trans","2nd Party Trans",IF(VLOOKUP($B164,'Section 2'!$C$16:$N$514,COLUMNS('Section 2'!$C$13:M$13),0)="2nd Party Dest","2nd Party Dest",PROPER(VLOOKUP($B164,'Section 2'!$C$16:$N$514,COLUMNS('Section 2'!$C$13:M$13),0)))))))</f>
        <v/>
      </c>
      <c r="O164" s="108" t="str">
        <f>IF($D164="","",IF(ISBLANK(VLOOKUP($B164,'Section 2'!$C$16:$N$514,COLUMNS('Section 2'!$C$13:N$13),0)),"",VLOOKUP($B164,'Section 2'!$C$16:$N$514,COLUMNS('Section 2'!$C$13:N$13),0)))</f>
        <v/>
      </c>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row>
    <row r="165" spans="1:78" s="36" customFormat="1" ht="12.75" customHeight="1" x14ac:dyDescent="0.35">
      <c r="A165" s="36" t="str">
        <f>IF(D165="","",ROWS($A$1:A165))</f>
        <v/>
      </c>
      <c r="B165" s="39">
        <v>164</v>
      </c>
      <c r="C165" s="107" t="str">
        <f t="shared" si="2"/>
        <v/>
      </c>
      <c r="D165" s="107" t="str">
        <f>IFERROR(VLOOKUP($B165,'Section 2'!$C$16:$N$514,COLUMNS('Section 2'!$C$13:C$13),0),"")</f>
        <v/>
      </c>
      <c r="E165" s="108" t="str">
        <f>IF($D165="","",IF(ISBLANK(VLOOKUP($B165,'Section 2'!$C$16:$N$514,COLUMNS('Section 2'!$C$13:D$13),0)),"",VLOOKUP($B165,'Section 2'!$C$16:$N$514,COLUMNS('Section 2'!$C$13:D$13),0)))</f>
        <v/>
      </c>
      <c r="F165" s="107" t="str">
        <f>IF($D165="","",IF(ISBLANK(VLOOKUP($B165,'Section 2'!$C$16:$N$514,COLUMNS('Section 2'!$C$13:E$13),0)),"",VLOOKUP($B165,'Section 2'!$C$16:$N$514,COLUMNS('Section 2'!$C$13:E$13),0)))</f>
        <v/>
      </c>
      <c r="G165" s="107" t="str">
        <f>IF($D165="","",IF(ISBLANK(VLOOKUP($B165,'Section 2'!$C$16:$N$514,COLUMNS('Section 2'!$C$13:F$13),0)),"",VLOOKUP($B165,'Section 2'!$C$16:$N$514,COLUMNS('Section 2'!$C$13:F$13),0)))</f>
        <v/>
      </c>
      <c r="H165" s="107" t="str">
        <f>IF($D165="","",IF(ISBLANK(VLOOKUP($B165,'Section 2'!$C$16:$N$514,COLUMNS('Section 2'!$C$13:G$13),0)),"",VLOOKUP($B165,'Section 2'!$C$16:$N$514,COLUMNS('Section 2'!$C$13:G$13),0)))</f>
        <v/>
      </c>
      <c r="I165" s="107" t="str">
        <f>IF($D165="","",IF(ISBLANK(VLOOKUP($B165,'Section 2'!$C$16:$N$514,COLUMNS('Section 2'!$C$13:H$13),0)),"",IF(VLOOKUP($B165,'Section 2'!$C$16:$N$514,COLUMNS('Section 2'!$C$13:H$13),0)="Other EU","Other EU",PROPER(VLOOKUP($B165,'Section 2'!$C$16:$N$514,COLUMNS('Section 2'!$C$13:H$13),0)))))</f>
        <v/>
      </c>
      <c r="J165" s="107" t="str">
        <f>IF($D165="","",IF(ISBLANK(VLOOKUP($B165,'Section 2'!$C$16:$N$514,COLUMNS('Section 2'!$C$13:I$13),0)),"",IF(VLOOKUP($B165,'Section 2'!$C$16:$N$514,COLUMNS('Section 2'!$C$13:I$13),0)="Other EU","Other EU",VLOOKUP($B165,'Section 2'!$C$16:$N$514,COLUMNS('Section 2'!$C$13:I$13),0))))</f>
        <v/>
      </c>
      <c r="K165" s="107" t="str">
        <f>IF($D165="","",IF(ISBLANK(VLOOKUP($B165,'Section 2'!$C$16:$N$514,COLUMNS('Section 2'!$C$13:J$13),0)),"",IF(VLOOKUP($B165,'Section 2'!$C$16:$N$514,COLUMNS('Section 2'!$C$13:J$13),0)="Pther EU","Other EU",PROPER(VLOOKUP($B165,'Section 2'!$C$16:$N$514,COLUMNS('Section 2'!$C$13:J$13),0)))))</f>
        <v/>
      </c>
      <c r="L165" s="107" t="str">
        <f>IF($D165="","",IF(ISBLANK(VLOOKUP($B165,'Section 2'!$C$16:$N$514,COLUMNS('Section 2'!$C$13:K$13),0)),"",VLOOKUP($B165,'Section 2'!$C$16:$N$514,COLUMNS('Section 2'!$C$13:K$13),0)))</f>
        <v/>
      </c>
      <c r="M165" s="107" t="str">
        <f>IF($D165="","",IF(ISBLANK(VLOOKUP($B165,'Section 2'!$C$16:$N$514,COLUMNS('Section 2'!$C$13:L$13),0)),"",PROPER(VLOOKUP($B165,'Section 2'!$C$16:$N$514,COLUMNS('Section 2'!$C$13:L$13),0))))</f>
        <v/>
      </c>
      <c r="N165" s="107" t="str">
        <f>IF($D165="","",IF(ISBLANK(VLOOKUP($B165,'Section 2'!$C$16:$N$514,COLUMNS('Section 2'!$C$13:M$13),0)),"",IF(VLOOKUP($B165,'Section 2'!$C$16:$N$514,COLUMNS('Section 2'!$C$13:M$13),0)="Other EU","Other EU",IF(VLOOKUP($B165,'Section 2'!$C$16:$N$514,COLUMNS('Section 2'!$C$13:M$13),0)="2nd Party Trans","2nd Party Trans",IF(VLOOKUP($B165,'Section 2'!$C$16:$N$514,COLUMNS('Section 2'!$C$13:M$13),0)="2nd Party Dest","2nd Party Dest",PROPER(VLOOKUP($B165,'Section 2'!$C$16:$N$514,COLUMNS('Section 2'!$C$13:M$13),0)))))))</f>
        <v/>
      </c>
      <c r="O165" s="108" t="str">
        <f>IF($D165="","",IF(ISBLANK(VLOOKUP($B165,'Section 2'!$C$16:$N$514,COLUMNS('Section 2'!$C$13:N$13),0)),"",VLOOKUP($B165,'Section 2'!$C$16:$N$514,COLUMNS('Section 2'!$C$13:N$13),0)))</f>
        <v/>
      </c>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row>
    <row r="166" spans="1:78" s="36" customFormat="1" ht="12.75" customHeight="1" x14ac:dyDescent="0.35">
      <c r="A166" s="36" t="str">
        <f>IF(D166="","",ROWS($A$1:A166))</f>
        <v/>
      </c>
      <c r="B166" s="39">
        <v>165</v>
      </c>
      <c r="C166" s="107" t="str">
        <f t="shared" si="2"/>
        <v/>
      </c>
      <c r="D166" s="107" t="str">
        <f>IFERROR(VLOOKUP($B166,'Section 2'!$C$16:$N$514,COLUMNS('Section 2'!$C$13:C$13),0),"")</f>
        <v/>
      </c>
      <c r="E166" s="108" t="str">
        <f>IF($D166="","",IF(ISBLANK(VLOOKUP($B166,'Section 2'!$C$16:$N$514,COLUMNS('Section 2'!$C$13:D$13),0)),"",VLOOKUP($B166,'Section 2'!$C$16:$N$514,COLUMNS('Section 2'!$C$13:D$13),0)))</f>
        <v/>
      </c>
      <c r="F166" s="107" t="str">
        <f>IF($D166="","",IF(ISBLANK(VLOOKUP($B166,'Section 2'!$C$16:$N$514,COLUMNS('Section 2'!$C$13:E$13),0)),"",VLOOKUP($B166,'Section 2'!$C$16:$N$514,COLUMNS('Section 2'!$C$13:E$13),0)))</f>
        <v/>
      </c>
      <c r="G166" s="107" t="str">
        <f>IF($D166="","",IF(ISBLANK(VLOOKUP($B166,'Section 2'!$C$16:$N$514,COLUMNS('Section 2'!$C$13:F$13),0)),"",VLOOKUP($B166,'Section 2'!$C$16:$N$514,COLUMNS('Section 2'!$C$13:F$13),0)))</f>
        <v/>
      </c>
      <c r="H166" s="107" t="str">
        <f>IF($D166="","",IF(ISBLANK(VLOOKUP($B166,'Section 2'!$C$16:$N$514,COLUMNS('Section 2'!$C$13:G$13),0)),"",VLOOKUP($B166,'Section 2'!$C$16:$N$514,COLUMNS('Section 2'!$C$13:G$13),0)))</f>
        <v/>
      </c>
      <c r="I166" s="107" t="str">
        <f>IF($D166="","",IF(ISBLANK(VLOOKUP($B166,'Section 2'!$C$16:$N$514,COLUMNS('Section 2'!$C$13:H$13),0)),"",IF(VLOOKUP($B166,'Section 2'!$C$16:$N$514,COLUMNS('Section 2'!$C$13:H$13),0)="Other EU","Other EU",PROPER(VLOOKUP($B166,'Section 2'!$C$16:$N$514,COLUMNS('Section 2'!$C$13:H$13),0)))))</f>
        <v/>
      </c>
      <c r="J166" s="107" t="str">
        <f>IF($D166="","",IF(ISBLANK(VLOOKUP($B166,'Section 2'!$C$16:$N$514,COLUMNS('Section 2'!$C$13:I$13),0)),"",IF(VLOOKUP($B166,'Section 2'!$C$16:$N$514,COLUMNS('Section 2'!$C$13:I$13),0)="Other EU","Other EU",VLOOKUP($B166,'Section 2'!$C$16:$N$514,COLUMNS('Section 2'!$C$13:I$13),0))))</f>
        <v/>
      </c>
      <c r="K166" s="107" t="str">
        <f>IF($D166="","",IF(ISBLANK(VLOOKUP($B166,'Section 2'!$C$16:$N$514,COLUMNS('Section 2'!$C$13:J$13),0)),"",IF(VLOOKUP($B166,'Section 2'!$C$16:$N$514,COLUMNS('Section 2'!$C$13:J$13),0)="Pther EU","Other EU",PROPER(VLOOKUP($B166,'Section 2'!$C$16:$N$514,COLUMNS('Section 2'!$C$13:J$13),0)))))</f>
        <v/>
      </c>
      <c r="L166" s="107" t="str">
        <f>IF($D166="","",IF(ISBLANK(VLOOKUP($B166,'Section 2'!$C$16:$N$514,COLUMNS('Section 2'!$C$13:K$13),0)),"",VLOOKUP($B166,'Section 2'!$C$16:$N$514,COLUMNS('Section 2'!$C$13:K$13),0)))</f>
        <v/>
      </c>
      <c r="M166" s="107" t="str">
        <f>IF($D166="","",IF(ISBLANK(VLOOKUP($B166,'Section 2'!$C$16:$N$514,COLUMNS('Section 2'!$C$13:L$13),0)),"",PROPER(VLOOKUP($B166,'Section 2'!$C$16:$N$514,COLUMNS('Section 2'!$C$13:L$13),0))))</f>
        <v/>
      </c>
      <c r="N166" s="107" t="str">
        <f>IF($D166="","",IF(ISBLANK(VLOOKUP($B166,'Section 2'!$C$16:$N$514,COLUMNS('Section 2'!$C$13:M$13),0)),"",IF(VLOOKUP($B166,'Section 2'!$C$16:$N$514,COLUMNS('Section 2'!$C$13:M$13),0)="Other EU","Other EU",IF(VLOOKUP($B166,'Section 2'!$C$16:$N$514,COLUMNS('Section 2'!$C$13:M$13),0)="2nd Party Trans","2nd Party Trans",IF(VLOOKUP($B166,'Section 2'!$C$16:$N$514,COLUMNS('Section 2'!$C$13:M$13),0)="2nd Party Dest","2nd Party Dest",PROPER(VLOOKUP($B166,'Section 2'!$C$16:$N$514,COLUMNS('Section 2'!$C$13:M$13),0)))))))</f>
        <v/>
      </c>
      <c r="O166" s="108" t="str">
        <f>IF($D166="","",IF(ISBLANK(VLOOKUP($B166,'Section 2'!$C$16:$N$514,COLUMNS('Section 2'!$C$13:N$13),0)),"",VLOOKUP($B166,'Section 2'!$C$16:$N$514,COLUMNS('Section 2'!$C$13:N$13),0)))</f>
        <v/>
      </c>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row>
    <row r="167" spans="1:78" s="36" customFormat="1" ht="12.75" customHeight="1" x14ac:dyDescent="0.35">
      <c r="A167" s="36" t="str">
        <f>IF(D167="","",ROWS($A$1:A167))</f>
        <v/>
      </c>
      <c r="B167" s="39">
        <v>166</v>
      </c>
      <c r="C167" s="107" t="str">
        <f t="shared" si="2"/>
        <v/>
      </c>
      <c r="D167" s="107" t="str">
        <f>IFERROR(VLOOKUP($B167,'Section 2'!$C$16:$N$514,COLUMNS('Section 2'!$C$13:C$13),0),"")</f>
        <v/>
      </c>
      <c r="E167" s="108" t="str">
        <f>IF($D167="","",IF(ISBLANK(VLOOKUP($B167,'Section 2'!$C$16:$N$514,COLUMNS('Section 2'!$C$13:D$13),0)),"",VLOOKUP($B167,'Section 2'!$C$16:$N$514,COLUMNS('Section 2'!$C$13:D$13),0)))</f>
        <v/>
      </c>
      <c r="F167" s="107" t="str">
        <f>IF($D167="","",IF(ISBLANK(VLOOKUP($B167,'Section 2'!$C$16:$N$514,COLUMNS('Section 2'!$C$13:E$13),0)),"",VLOOKUP($B167,'Section 2'!$C$16:$N$514,COLUMNS('Section 2'!$C$13:E$13),0)))</f>
        <v/>
      </c>
      <c r="G167" s="107" t="str">
        <f>IF($D167="","",IF(ISBLANK(VLOOKUP($B167,'Section 2'!$C$16:$N$514,COLUMNS('Section 2'!$C$13:F$13),0)),"",VLOOKUP($B167,'Section 2'!$C$16:$N$514,COLUMNS('Section 2'!$C$13:F$13),0)))</f>
        <v/>
      </c>
      <c r="H167" s="107" t="str">
        <f>IF($D167="","",IF(ISBLANK(VLOOKUP($B167,'Section 2'!$C$16:$N$514,COLUMNS('Section 2'!$C$13:G$13),0)),"",VLOOKUP($B167,'Section 2'!$C$16:$N$514,COLUMNS('Section 2'!$C$13:G$13),0)))</f>
        <v/>
      </c>
      <c r="I167" s="107" t="str">
        <f>IF($D167="","",IF(ISBLANK(VLOOKUP($B167,'Section 2'!$C$16:$N$514,COLUMNS('Section 2'!$C$13:H$13),0)),"",IF(VLOOKUP($B167,'Section 2'!$C$16:$N$514,COLUMNS('Section 2'!$C$13:H$13),0)="Other EU","Other EU",PROPER(VLOOKUP($B167,'Section 2'!$C$16:$N$514,COLUMNS('Section 2'!$C$13:H$13),0)))))</f>
        <v/>
      </c>
      <c r="J167" s="107" t="str">
        <f>IF($D167="","",IF(ISBLANK(VLOOKUP($B167,'Section 2'!$C$16:$N$514,COLUMNS('Section 2'!$C$13:I$13),0)),"",IF(VLOOKUP($B167,'Section 2'!$C$16:$N$514,COLUMNS('Section 2'!$C$13:I$13),0)="Other EU","Other EU",VLOOKUP($B167,'Section 2'!$C$16:$N$514,COLUMNS('Section 2'!$C$13:I$13),0))))</f>
        <v/>
      </c>
      <c r="K167" s="107" t="str">
        <f>IF($D167="","",IF(ISBLANK(VLOOKUP($B167,'Section 2'!$C$16:$N$514,COLUMNS('Section 2'!$C$13:J$13),0)),"",IF(VLOOKUP($B167,'Section 2'!$C$16:$N$514,COLUMNS('Section 2'!$C$13:J$13),0)="Pther EU","Other EU",PROPER(VLOOKUP($B167,'Section 2'!$C$16:$N$514,COLUMNS('Section 2'!$C$13:J$13),0)))))</f>
        <v/>
      </c>
      <c r="L167" s="107" t="str">
        <f>IF($D167="","",IF(ISBLANK(VLOOKUP($B167,'Section 2'!$C$16:$N$514,COLUMNS('Section 2'!$C$13:K$13),0)),"",VLOOKUP($B167,'Section 2'!$C$16:$N$514,COLUMNS('Section 2'!$C$13:K$13),0)))</f>
        <v/>
      </c>
      <c r="M167" s="107" t="str">
        <f>IF($D167="","",IF(ISBLANK(VLOOKUP($B167,'Section 2'!$C$16:$N$514,COLUMNS('Section 2'!$C$13:L$13),0)),"",PROPER(VLOOKUP($B167,'Section 2'!$C$16:$N$514,COLUMNS('Section 2'!$C$13:L$13),0))))</f>
        <v/>
      </c>
      <c r="N167" s="107" t="str">
        <f>IF($D167="","",IF(ISBLANK(VLOOKUP($B167,'Section 2'!$C$16:$N$514,COLUMNS('Section 2'!$C$13:M$13),0)),"",IF(VLOOKUP($B167,'Section 2'!$C$16:$N$514,COLUMNS('Section 2'!$C$13:M$13),0)="Other EU","Other EU",IF(VLOOKUP($B167,'Section 2'!$C$16:$N$514,COLUMNS('Section 2'!$C$13:M$13),0)="2nd Party Trans","2nd Party Trans",IF(VLOOKUP($B167,'Section 2'!$C$16:$N$514,COLUMNS('Section 2'!$C$13:M$13),0)="2nd Party Dest","2nd Party Dest",PROPER(VLOOKUP($B167,'Section 2'!$C$16:$N$514,COLUMNS('Section 2'!$C$13:M$13),0)))))))</f>
        <v/>
      </c>
      <c r="O167" s="108" t="str">
        <f>IF($D167="","",IF(ISBLANK(VLOOKUP($B167,'Section 2'!$C$16:$N$514,COLUMNS('Section 2'!$C$13:N$13),0)),"",VLOOKUP($B167,'Section 2'!$C$16:$N$514,COLUMNS('Section 2'!$C$13:N$13),0)))</f>
        <v/>
      </c>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row>
    <row r="168" spans="1:78" s="36" customFormat="1" ht="12.75" customHeight="1" x14ac:dyDescent="0.35">
      <c r="A168" s="36" t="str">
        <f>IF(D168="","",ROWS($A$1:A168))</f>
        <v/>
      </c>
      <c r="B168" s="39">
        <v>167</v>
      </c>
      <c r="C168" s="107" t="str">
        <f t="shared" si="2"/>
        <v/>
      </c>
      <c r="D168" s="107" t="str">
        <f>IFERROR(VLOOKUP($B168,'Section 2'!$C$16:$N$514,COLUMNS('Section 2'!$C$13:C$13),0),"")</f>
        <v/>
      </c>
      <c r="E168" s="108" t="str">
        <f>IF($D168="","",IF(ISBLANK(VLOOKUP($B168,'Section 2'!$C$16:$N$514,COLUMNS('Section 2'!$C$13:D$13),0)),"",VLOOKUP($B168,'Section 2'!$C$16:$N$514,COLUMNS('Section 2'!$C$13:D$13),0)))</f>
        <v/>
      </c>
      <c r="F168" s="107" t="str">
        <f>IF($D168="","",IF(ISBLANK(VLOOKUP($B168,'Section 2'!$C$16:$N$514,COLUMNS('Section 2'!$C$13:E$13),0)),"",VLOOKUP($B168,'Section 2'!$C$16:$N$514,COLUMNS('Section 2'!$C$13:E$13),0)))</f>
        <v/>
      </c>
      <c r="G168" s="107" t="str">
        <f>IF($D168="","",IF(ISBLANK(VLOOKUP($B168,'Section 2'!$C$16:$N$514,COLUMNS('Section 2'!$C$13:F$13),0)),"",VLOOKUP($B168,'Section 2'!$C$16:$N$514,COLUMNS('Section 2'!$C$13:F$13),0)))</f>
        <v/>
      </c>
      <c r="H168" s="107" t="str">
        <f>IF($D168="","",IF(ISBLANK(VLOOKUP($B168,'Section 2'!$C$16:$N$514,COLUMNS('Section 2'!$C$13:G$13),0)),"",VLOOKUP($B168,'Section 2'!$C$16:$N$514,COLUMNS('Section 2'!$C$13:G$13),0)))</f>
        <v/>
      </c>
      <c r="I168" s="107" t="str">
        <f>IF($D168="","",IF(ISBLANK(VLOOKUP($B168,'Section 2'!$C$16:$N$514,COLUMNS('Section 2'!$C$13:H$13),0)),"",IF(VLOOKUP($B168,'Section 2'!$C$16:$N$514,COLUMNS('Section 2'!$C$13:H$13),0)="Other EU","Other EU",PROPER(VLOOKUP($B168,'Section 2'!$C$16:$N$514,COLUMNS('Section 2'!$C$13:H$13),0)))))</f>
        <v/>
      </c>
      <c r="J168" s="107" t="str">
        <f>IF($D168="","",IF(ISBLANK(VLOOKUP($B168,'Section 2'!$C$16:$N$514,COLUMNS('Section 2'!$C$13:I$13),0)),"",IF(VLOOKUP($B168,'Section 2'!$C$16:$N$514,COLUMNS('Section 2'!$C$13:I$13),0)="Other EU","Other EU",VLOOKUP($B168,'Section 2'!$C$16:$N$514,COLUMNS('Section 2'!$C$13:I$13),0))))</f>
        <v/>
      </c>
      <c r="K168" s="107" t="str">
        <f>IF($D168="","",IF(ISBLANK(VLOOKUP($B168,'Section 2'!$C$16:$N$514,COLUMNS('Section 2'!$C$13:J$13),0)),"",IF(VLOOKUP($B168,'Section 2'!$C$16:$N$514,COLUMNS('Section 2'!$C$13:J$13),0)="Pther EU","Other EU",PROPER(VLOOKUP($B168,'Section 2'!$C$16:$N$514,COLUMNS('Section 2'!$C$13:J$13),0)))))</f>
        <v/>
      </c>
      <c r="L168" s="107" t="str">
        <f>IF($D168="","",IF(ISBLANK(VLOOKUP($B168,'Section 2'!$C$16:$N$514,COLUMNS('Section 2'!$C$13:K$13),0)),"",VLOOKUP($B168,'Section 2'!$C$16:$N$514,COLUMNS('Section 2'!$C$13:K$13),0)))</f>
        <v/>
      </c>
      <c r="M168" s="107" t="str">
        <f>IF($D168="","",IF(ISBLANK(VLOOKUP($B168,'Section 2'!$C$16:$N$514,COLUMNS('Section 2'!$C$13:L$13),0)),"",PROPER(VLOOKUP($B168,'Section 2'!$C$16:$N$514,COLUMNS('Section 2'!$C$13:L$13),0))))</f>
        <v/>
      </c>
      <c r="N168" s="107" t="str">
        <f>IF($D168="","",IF(ISBLANK(VLOOKUP($B168,'Section 2'!$C$16:$N$514,COLUMNS('Section 2'!$C$13:M$13),0)),"",IF(VLOOKUP($B168,'Section 2'!$C$16:$N$514,COLUMNS('Section 2'!$C$13:M$13),0)="Other EU","Other EU",IF(VLOOKUP($B168,'Section 2'!$C$16:$N$514,COLUMNS('Section 2'!$C$13:M$13),0)="2nd Party Trans","2nd Party Trans",IF(VLOOKUP($B168,'Section 2'!$C$16:$N$514,COLUMNS('Section 2'!$C$13:M$13),0)="2nd Party Dest","2nd Party Dest",PROPER(VLOOKUP($B168,'Section 2'!$C$16:$N$514,COLUMNS('Section 2'!$C$13:M$13),0)))))))</f>
        <v/>
      </c>
      <c r="O168" s="108" t="str">
        <f>IF($D168="","",IF(ISBLANK(VLOOKUP($B168,'Section 2'!$C$16:$N$514,COLUMNS('Section 2'!$C$13:N$13),0)),"",VLOOKUP($B168,'Section 2'!$C$16:$N$514,COLUMNS('Section 2'!$C$13:N$13),0)))</f>
        <v/>
      </c>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row>
    <row r="169" spans="1:78" s="36" customFormat="1" ht="12.75" customHeight="1" x14ac:dyDescent="0.35">
      <c r="A169" s="36" t="str">
        <f>IF(D169="","",ROWS($A$1:A169))</f>
        <v/>
      </c>
      <c r="B169" s="39">
        <v>168</v>
      </c>
      <c r="C169" s="107" t="str">
        <f t="shared" si="2"/>
        <v/>
      </c>
      <c r="D169" s="107" t="str">
        <f>IFERROR(VLOOKUP($B169,'Section 2'!$C$16:$N$514,COLUMNS('Section 2'!$C$13:C$13),0),"")</f>
        <v/>
      </c>
      <c r="E169" s="108" t="str">
        <f>IF($D169="","",IF(ISBLANK(VLOOKUP($B169,'Section 2'!$C$16:$N$514,COLUMNS('Section 2'!$C$13:D$13),0)),"",VLOOKUP($B169,'Section 2'!$C$16:$N$514,COLUMNS('Section 2'!$C$13:D$13),0)))</f>
        <v/>
      </c>
      <c r="F169" s="107" t="str">
        <f>IF($D169="","",IF(ISBLANK(VLOOKUP($B169,'Section 2'!$C$16:$N$514,COLUMNS('Section 2'!$C$13:E$13),0)),"",VLOOKUP($B169,'Section 2'!$C$16:$N$514,COLUMNS('Section 2'!$C$13:E$13),0)))</f>
        <v/>
      </c>
      <c r="G169" s="107" t="str">
        <f>IF($D169="","",IF(ISBLANK(VLOOKUP($B169,'Section 2'!$C$16:$N$514,COLUMNS('Section 2'!$C$13:F$13),0)),"",VLOOKUP($B169,'Section 2'!$C$16:$N$514,COLUMNS('Section 2'!$C$13:F$13),0)))</f>
        <v/>
      </c>
      <c r="H169" s="107" t="str">
        <f>IF($D169="","",IF(ISBLANK(VLOOKUP($B169,'Section 2'!$C$16:$N$514,COLUMNS('Section 2'!$C$13:G$13),0)),"",VLOOKUP($B169,'Section 2'!$C$16:$N$514,COLUMNS('Section 2'!$C$13:G$13),0)))</f>
        <v/>
      </c>
      <c r="I169" s="107" t="str">
        <f>IF($D169="","",IF(ISBLANK(VLOOKUP($B169,'Section 2'!$C$16:$N$514,COLUMNS('Section 2'!$C$13:H$13),0)),"",IF(VLOOKUP($B169,'Section 2'!$C$16:$N$514,COLUMNS('Section 2'!$C$13:H$13),0)="Other EU","Other EU",PROPER(VLOOKUP($B169,'Section 2'!$C$16:$N$514,COLUMNS('Section 2'!$C$13:H$13),0)))))</f>
        <v/>
      </c>
      <c r="J169" s="107" t="str">
        <f>IF($D169="","",IF(ISBLANK(VLOOKUP($B169,'Section 2'!$C$16:$N$514,COLUMNS('Section 2'!$C$13:I$13),0)),"",IF(VLOOKUP($B169,'Section 2'!$C$16:$N$514,COLUMNS('Section 2'!$C$13:I$13),0)="Other EU","Other EU",VLOOKUP($B169,'Section 2'!$C$16:$N$514,COLUMNS('Section 2'!$C$13:I$13),0))))</f>
        <v/>
      </c>
      <c r="K169" s="107" t="str">
        <f>IF($D169="","",IF(ISBLANK(VLOOKUP($B169,'Section 2'!$C$16:$N$514,COLUMNS('Section 2'!$C$13:J$13),0)),"",IF(VLOOKUP($B169,'Section 2'!$C$16:$N$514,COLUMNS('Section 2'!$C$13:J$13),0)="Pther EU","Other EU",PROPER(VLOOKUP($B169,'Section 2'!$C$16:$N$514,COLUMNS('Section 2'!$C$13:J$13),0)))))</f>
        <v/>
      </c>
      <c r="L169" s="107" t="str">
        <f>IF($D169="","",IF(ISBLANK(VLOOKUP($B169,'Section 2'!$C$16:$N$514,COLUMNS('Section 2'!$C$13:K$13),0)),"",VLOOKUP($B169,'Section 2'!$C$16:$N$514,COLUMNS('Section 2'!$C$13:K$13),0)))</f>
        <v/>
      </c>
      <c r="M169" s="107" t="str">
        <f>IF($D169="","",IF(ISBLANK(VLOOKUP($B169,'Section 2'!$C$16:$N$514,COLUMNS('Section 2'!$C$13:L$13),0)),"",PROPER(VLOOKUP($B169,'Section 2'!$C$16:$N$514,COLUMNS('Section 2'!$C$13:L$13),0))))</f>
        <v/>
      </c>
      <c r="N169" s="107" t="str">
        <f>IF($D169="","",IF(ISBLANK(VLOOKUP($B169,'Section 2'!$C$16:$N$514,COLUMNS('Section 2'!$C$13:M$13),0)),"",IF(VLOOKUP($B169,'Section 2'!$C$16:$N$514,COLUMNS('Section 2'!$C$13:M$13),0)="Other EU","Other EU",IF(VLOOKUP($B169,'Section 2'!$C$16:$N$514,COLUMNS('Section 2'!$C$13:M$13),0)="2nd Party Trans","2nd Party Trans",IF(VLOOKUP($B169,'Section 2'!$C$16:$N$514,COLUMNS('Section 2'!$C$13:M$13),0)="2nd Party Dest","2nd Party Dest",PROPER(VLOOKUP($B169,'Section 2'!$C$16:$N$514,COLUMNS('Section 2'!$C$13:M$13),0)))))))</f>
        <v/>
      </c>
      <c r="O169" s="108" t="str">
        <f>IF($D169="","",IF(ISBLANK(VLOOKUP($B169,'Section 2'!$C$16:$N$514,COLUMNS('Section 2'!$C$13:N$13),0)),"",VLOOKUP($B169,'Section 2'!$C$16:$N$514,COLUMNS('Section 2'!$C$13:N$13),0)))</f>
        <v/>
      </c>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row>
    <row r="170" spans="1:78" s="36" customFormat="1" ht="12.75" customHeight="1" x14ac:dyDescent="0.35">
      <c r="A170" s="36" t="str">
        <f>IF(D170="","",ROWS($A$1:A170))</f>
        <v/>
      </c>
      <c r="B170" s="39">
        <v>169</v>
      </c>
      <c r="C170" s="107" t="str">
        <f t="shared" si="2"/>
        <v/>
      </c>
      <c r="D170" s="107" t="str">
        <f>IFERROR(VLOOKUP($B170,'Section 2'!$C$16:$N$514,COLUMNS('Section 2'!$C$13:C$13),0),"")</f>
        <v/>
      </c>
      <c r="E170" s="108" t="str">
        <f>IF($D170="","",IF(ISBLANK(VLOOKUP($B170,'Section 2'!$C$16:$N$514,COLUMNS('Section 2'!$C$13:D$13),0)),"",VLOOKUP($B170,'Section 2'!$C$16:$N$514,COLUMNS('Section 2'!$C$13:D$13),0)))</f>
        <v/>
      </c>
      <c r="F170" s="107" t="str">
        <f>IF($D170="","",IF(ISBLANK(VLOOKUP($B170,'Section 2'!$C$16:$N$514,COLUMNS('Section 2'!$C$13:E$13),0)),"",VLOOKUP($B170,'Section 2'!$C$16:$N$514,COLUMNS('Section 2'!$C$13:E$13),0)))</f>
        <v/>
      </c>
      <c r="G170" s="107" t="str">
        <f>IF($D170="","",IF(ISBLANK(VLOOKUP($B170,'Section 2'!$C$16:$N$514,COLUMNS('Section 2'!$C$13:F$13),0)),"",VLOOKUP($B170,'Section 2'!$C$16:$N$514,COLUMNS('Section 2'!$C$13:F$13),0)))</f>
        <v/>
      </c>
      <c r="H170" s="107" t="str">
        <f>IF($D170="","",IF(ISBLANK(VLOOKUP($B170,'Section 2'!$C$16:$N$514,COLUMNS('Section 2'!$C$13:G$13),0)),"",VLOOKUP($B170,'Section 2'!$C$16:$N$514,COLUMNS('Section 2'!$C$13:G$13),0)))</f>
        <v/>
      </c>
      <c r="I170" s="107" t="str">
        <f>IF($D170="","",IF(ISBLANK(VLOOKUP($B170,'Section 2'!$C$16:$N$514,COLUMNS('Section 2'!$C$13:H$13),0)),"",IF(VLOOKUP($B170,'Section 2'!$C$16:$N$514,COLUMNS('Section 2'!$C$13:H$13),0)="Other EU","Other EU",PROPER(VLOOKUP($B170,'Section 2'!$C$16:$N$514,COLUMNS('Section 2'!$C$13:H$13),0)))))</f>
        <v/>
      </c>
      <c r="J170" s="107" t="str">
        <f>IF($D170="","",IF(ISBLANK(VLOOKUP($B170,'Section 2'!$C$16:$N$514,COLUMNS('Section 2'!$C$13:I$13),0)),"",IF(VLOOKUP($B170,'Section 2'!$C$16:$N$514,COLUMNS('Section 2'!$C$13:I$13),0)="Other EU","Other EU",VLOOKUP($B170,'Section 2'!$C$16:$N$514,COLUMNS('Section 2'!$C$13:I$13),0))))</f>
        <v/>
      </c>
      <c r="K170" s="107" t="str">
        <f>IF($D170="","",IF(ISBLANK(VLOOKUP($B170,'Section 2'!$C$16:$N$514,COLUMNS('Section 2'!$C$13:J$13),0)),"",IF(VLOOKUP($B170,'Section 2'!$C$16:$N$514,COLUMNS('Section 2'!$C$13:J$13),0)="Pther EU","Other EU",PROPER(VLOOKUP($B170,'Section 2'!$C$16:$N$514,COLUMNS('Section 2'!$C$13:J$13),0)))))</f>
        <v/>
      </c>
      <c r="L170" s="107" t="str">
        <f>IF($D170="","",IF(ISBLANK(VLOOKUP($B170,'Section 2'!$C$16:$N$514,COLUMNS('Section 2'!$C$13:K$13),0)),"",VLOOKUP($B170,'Section 2'!$C$16:$N$514,COLUMNS('Section 2'!$C$13:K$13),0)))</f>
        <v/>
      </c>
      <c r="M170" s="107" t="str">
        <f>IF($D170="","",IF(ISBLANK(VLOOKUP($B170,'Section 2'!$C$16:$N$514,COLUMNS('Section 2'!$C$13:L$13),0)),"",PROPER(VLOOKUP($B170,'Section 2'!$C$16:$N$514,COLUMNS('Section 2'!$C$13:L$13),0))))</f>
        <v/>
      </c>
      <c r="N170" s="107" t="str">
        <f>IF($D170="","",IF(ISBLANK(VLOOKUP($B170,'Section 2'!$C$16:$N$514,COLUMNS('Section 2'!$C$13:M$13),0)),"",IF(VLOOKUP($B170,'Section 2'!$C$16:$N$514,COLUMNS('Section 2'!$C$13:M$13),0)="Other EU","Other EU",IF(VLOOKUP($B170,'Section 2'!$C$16:$N$514,COLUMNS('Section 2'!$C$13:M$13),0)="2nd Party Trans","2nd Party Trans",IF(VLOOKUP($B170,'Section 2'!$C$16:$N$514,COLUMNS('Section 2'!$C$13:M$13),0)="2nd Party Dest","2nd Party Dest",PROPER(VLOOKUP($B170,'Section 2'!$C$16:$N$514,COLUMNS('Section 2'!$C$13:M$13),0)))))))</f>
        <v/>
      </c>
      <c r="O170" s="108" t="str">
        <f>IF($D170="","",IF(ISBLANK(VLOOKUP($B170,'Section 2'!$C$16:$N$514,COLUMNS('Section 2'!$C$13:N$13),0)),"",VLOOKUP($B170,'Section 2'!$C$16:$N$514,COLUMNS('Section 2'!$C$13:N$13),0)))</f>
        <v/>
      </c>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row>
    <row r="171" spans="1:78" s="36" customFormat="1" ht="12.75" customHeight="1" x14ac:dyDescent="0.35">
      <c r="A171" s="36" t="str">
        <f>IF(D171="","",ROWS($A$1:A171))</f>
        <v/>
      </c>
      <c r="B171" s="39">
        <v>170</v>
      </c>
      <c r="C171" s="107" t="str">
        <f t="shared" si="2"/>
        <v/>
      </c>
      <c r="D171" s="107" t="str">
        <f>IFERROR(VLOOKUP($B171,'Section 2'!$C$16:$N$514,COLUMNS('Section 2'!$C$13:C$13),0),"")</f>
        <v/>
      </c>
      <c r="E171" s="108" t="str">
        <f>IF($D171="","",IF(ISBLANK(VLOOKUP($B171,'Section 2'!$C$16:$N$514,COLUMNS('Section 2'!$C$13:D$13),0)),"",VLOOKUP($B171,'Section 2'!$C$16:$N$514,COLUMNS('Section 2'!$C$13:D$13),0)))</f>
        <v/>
      </c>
      <c r="F171" s="107" t="str">
        <f>IF($D171="","",IF(ISBLANK(VLOOKUP($B171,'Section 2'!$C$16:$N$514,COLUMNS('Section 2'!$C$13:E$13),0)),"",VLOOKUP($B171,'Section 2'!$C$16:$N$514,COLUMNS('Section 2'!$C$13:E$13),0)))</f>
        <v/>
      </c>
      <c r="G171" s="107" t="str">
        <f>IF($D171="","",IF(ISBLANK(VLOOKUP($B171,'Section 2'!$C$16:$N$514,COLUMNS('Section 2'!$C$13:F$13),0)),"",VLOOKUP($B171,'Section 2'!$C$16:$N$514,COLUMNS('Section 2'!$C$13:F$13),0)))</f>
        <v/>
      </c>
      <c r="H171" s="107" t="str">
        <f>IF($D171="","",IF(ISBLANK(VLOOKUP($B171,'Section 2'!$C$16:$N$514,COLUMNS('Section 2'!$C$13:G$13),0)),"",VLOOKUP($B171,'Section 2'!$C$16:$N$514,COLUMNS('Section 2'!$C$13:G$13),0)))</f>
        <v/>
      </c>
      <c r="I171" s="107" t="str">
        <f>IF($D171="","",IF(ISBLANK(VLOOKUP($B171,'Section 2'!$C$16:$N$514,COLUMNS('Section 2'!$C$13:H$13),0)),"",IF(VLOOKUP($B171,'Section 2'!$C$16:$N$514,COLUMNS('Section 2'!$C$13:H$13),0)="Other EU","Other EU",PROPER(VLOOKUP($B171,'Section 2'!$C$16:$N$514,COLUMNS('Section 2'!$C$13:H$13),0)))))</f>
        <v/>
      </c>
      <c r="J171" s="107" t="str">
        <f>IF($D171="","",IF(ISBLANK(VLOOKUP($B171,'Section 2'!$C$16:$N$514,COLUMNS('Section 2'!$C$13:I$13),0)),"",IF(VLOOKUP($B171,'Section 2'!$C$16:$N$514,COLUMNS('Section 2'!$C$13:I$13),0)="Other EU","Other EU",VLOOKUP($B171,'Section 2'!$C$16:$N$514,COLUMNS('Section 2'!$C$13:I$13),0))))</f>
        <v/>
      </c>
      <c r="K171" s="107" t="str">
        <f>IF($D171="","",IF(ISBLANK(VLOOKUP($B171,'Section 2'!$C$16:$N$514,COLUMNS('Section 2'!$C$13:J$13),0)),"",IF(VLOOKUP($B171,'Section 2'!$C$16:$N$514,COLUMNS('Section 2'!$C$13:J$13),0)="Pther EU","Other EU",PROPER(VLOOKUP($B171,'Section 2'!$C$16:$N$514,COLUMNS('Section 2'!$C$13:J$13),0)))))</f>
        <v/>
      </c>
      <c r="L171" s="107" t="str">
        <f>IF($D171="","",IF(ISBLANK(VLOOKUP($B171,'Section 2'!$C$16:$N$514,COLUMNS('Section 2'!$C$13:K$13),0)),"",VLOOKUP($B171,'Section 2'!$C$16:$N$514,COLUMNS('Section 2'!$C$13:K$13),0)))</f>
        <v/>
      </c>
      <c r="M171" s="107" t="str">
        <f>IF($D171="","",IF(ISBLANK(VLOOKUP($B171,'Section 2'!$C$16:$N$514,COLUMNS('Section 2'!$C$13:L$13),0)),"",PROPER(VLOOKUP($B171,'Section 2'!$C$16:$N$514,COLUMNS('Section 2'!$C$13:L$13),0))))</f>
        <v/>
      </c>
      <c r="N171" s="107" t="str">
        <f>IF($D171="","",IF(ISBLANK(VLOOKUP($B171,'Section 2'!$C$16:$N$514,COLUMNS('Section 2'!$C$13:M$13),0)),"",IF(VLOOKUP($B171,'Section 2'!$C$16:$N$514,COLUMNS('Section 2'!$C$13:M$13),0)="Other EU","Other EU",IF(VLOOKUP($B171,'Section 2'!$C$16:$N$514,COLUMNS('Section 2'!$C$13:M$13),0)="2nd Party Trans","2nd Party Trans",IF(VLOOKUP($B171,'Section 2'!$C$16:$N$514,COLUMNS('Section 2'!$C$13:M$13),0)="2nd Party Dest","2nd Party Dest",PROPER(VLOOKUP($B171,'Section 2'!$C$16:$N$514,COLUMNS('Section 2'!$C$13:M$13),0)))))))</f>
        <v/>
      </c>
      <c r="O171" s="108" t="str">
        <f>IF($D171="","",IF(ISBLANK(VLOOKUP($B171,'Section 2'!$C$16:$N$514,COLUMNS('Section 2'!$C$13:N$13),0)),"",VLOOKUP($B171,'Section 2'!$C$16:$N$514,COLUMNS('Section 2'!$C$13:N$13),0)))</f>
        <v/>
      </c>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row>
    <row r="172" spans="1:78" s="36" customFormat="1" ht="12.75" customHeight="1" x14ac:dyDescent="0.35">
      <c r="A172" s="36" t="str">
        <f>IF(D172="","",ROWS($A$1:A172))</f>
        <v/>
      </c>
      <c r="B172" s="39">
        <v>171</v>
      </c>
      <c r="C172" s="107" t="str">
        <f t="shared" si="2"/>
        <v/>
      </c>
      <c r="D172" s="107" t="str">
        <f>IFERROR(VLOOKUP($B172,'Section 2'!$C$16:$N$514,COLUMNS('Section 2'!$C$13:C$13),0),"")</f>
        <v/>
      </c>
      <c r="E172" s="108" t="str">
        <f>IF($D172="","",IF(ISBLANK(VLOOKUP($B172,'Section 2'!$C$16:$N$514,COLUMNS('Section 2'!$C$13:D$13),0)),"",VLOOKUP($B172,'Section 2'!$C$16:$N$514,COLUMNS('Section 2'!$C$13:D$13),0)))</f>
        <v/>
      </c>
      <c r="F172" s="107" t="str">
        <f>IF($D172="","",IF(ISBLANK(VLOOKUP($B172,'Section 2'!$C$16:$N$514,COLUMNS('Section 2'!$C$13:E$13),0)),"",VLOOKUP($B172,'Section 2'!$C$16:$N$514,COLUMNS('Section 2'!$C$13:E$13),0)))</f>
        <v/>
      </c>
      <c r="G172" s="107" t="str">
        <f>IF($D172="","",IF(ISBLANK(VLOOKUP($B172,'Section 2'!$C$16:$N$514,COLUMNS('Section 2'!$C$13:F$13),0)),"",VLOOKUP($B172,'Section 2'!$C$16:$N$514,COLUMNS('Section 2'!$C$13:F$13),0)))</f>
        <v/>
      </c>
      <c r="H172" s="107" t="str">
        <f>IF($D172="","",IF(ISBLANK(VLOOKUP($B172,'Section 2'!$C$16:$N$514,COLUMNS('Section 2'!$C$13:G$13),0)),"",VLOOKUP($B172,'Section 2'!$C$16:$N$514,COLUMNS('Section 2'!$C$13:G$13),0)))</f>
        <v/>
      </c>
      <c r="I172" s="107" t="str">
        <f>IF($D172="","",IF(ISBLANK(VLOOKUP($B172,'Section 2'!$C$16:$N$514,COLUMNS('Section 2'!$C$13:H$13),0)),"",IF(VLOOKUP($B172,'Section 2'!$C$16:$N$514,COLUMNS('Section 2'!$C$13:H$13),0)="Other EU","Other EU",PROPER(VLOOKUP($B172,'Section 2'!$C$16:$N$514,COLUMNS('Section 2'!$C$13:H$13),0)))))</f>
        <v/>
      </c>
      <c r="J172" s="107" t="str">
        <f>IF($D172="","",IF(ISBLANK(VLOOKUP($B172,'Section 2'!$C$16:$N$514,COLUMNS('Section 2'!$C$13:I$13),0)),"",IF(VLOOKUP($B172,'Section 2'!$C$16:$N$514,COLUMNS('Section 2'!$C$13:I$13),0)="Other EU","Other EU",VLOOKUP($B172,'Section 2'!$C$16:$N$514,COLUMNS('Section 2'!$C$13:I$13),0))))</f>
        <v/>
      </c>
      <c r="K172" s="107" t="str">
        <f>IF($D172="","",IF(ISBLANK(VLOOKUP($B172,'Section 2'!$C$16:$N$514,COLUMNS('Section 2'!$C$13:J$13),0)),"",IF(VLOOKUP($B172,'Section 2'!$C$16:$N$514,COLUMNS('Section 2'!$C$13:J$13),0)="Pther EU","Other EU",PROPER(VLOOKUP($B172,'Section 2'!$C$16:$N$514,COLUMNS('Section 2'!$C$13:J$13),0)))))</f>
        <v/>
      </c>
      <c r="L172" s="107" t="str">
        <f>IF($D172="","",IF(ISBLANK(VLOOKUP($B172,'Section 2'!$C$16:$N$514,COLUMNS('Section 2'!$C$13:K$13),0)),"",VLOOKUP($B172,'Section 2'!$C$16:$N$514,COLUMNS('Section 2'!$C$13:K$13),0)))</f>
        <v/>
      </c>
      <c r="M172" s="107" t="str">
        <f>IF($D172="","",IF(ISBLANK(VLOOKUP($B172,'Section 2'!$C$16:$N$514,COLUMNS('Section 2'!$C$13:L$13),0)),"",PROPER(VLOOKUP($B172,'Section 2'!$C$16:$N$514,COLUMNS('Section 2'!$C$13:L$13),0))))</f>
        <v/>
      </c>
      <c r="N172" s="107" t="str">
        <f>IF($D172="","",IF(ISBLANK(VLOOKUP($B172,'Section 2'!$C$16:$N$514,COLUMNS('Section 2'!$C$13:M$13),0)),"",IF(VLOOKUP($B172,'Section 2'!$C$16:$N$514,COLUMNS('Section 2'!$C$13:M$13),0)="Other EU","Other EU",IF(VLOOKUP($B172,'Section 2'!$C$16:$N$514,COLUMNS('Section 2'!$C$13:M$13),0)="2nd Party Trans","2nd Party Trans",IF(VLOOKUP($B172,'Section 2'!$C$16:$N$514,COLUMNS('Section 2'!$C$13:M$13),0)="2nd Party Dest","2nd Party Dest",PROPER(VLOOKUP($B172,'Section 2'!$C$16:$N$514,COLUMNS('Section 2'!$C$13:M$13),0)))))))</f>
        <v/>
      </c>
      <c r="O172" s="108" t="str">
        <f>IF($D172="","",IF(ISBLANK(VLOOKUP($B172,'Section 2'!$C$16:$N$514,COLUMNS('Section 2'!$C$13:N$13),0)),"",VLOOKUP($B172,'Section 2'!$C$16:$N$514,COLUMNS('Section 2'!$C$13:N$13),0)))</f>
        <v/>
      </c>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row>
    <row r="173" spans="1:78" s="36" customFormat="1" ht="12.75" customHeight="1" x14ac:dyDescent="0.35">
      <c r="A173" s="36" t="str">
        <f>IF(D173="","",ROWS($A$1:A173))</f>
        <v/>
      </c>
      <c r="B173" s="39">
        <v>172</v>
      </c>
      <c r="C173" s="107" t="str">
        <f t="shared" si="2"/>
        <v/>
      </c>
      <c r="D173" s="107" t="str">
        <f>IFERROR(VLOOKUP($B173,'Section 2'!$C$16:$N$514,COLUMNS('Section 2'!$C$13:C$13),0),"")</f>
        <v/>
      </c>
      <c r="E173" s="108" t="str">
        <f>IF($D173="","",IF(ISBLANK(VLOOKUP($B173,'Section 2'!$C$16:$N$514,COLUMNS('Section 2'!$C$13:D$13),0)),"",VLOOKUP($B173,'Section 2'!$C$16:$N$514,COLUMNS('Section 2'!$C$13:D$13),0)))</f>
        <v/>
      </c>
      <c r="F173" s="107" t="str">
        <f>IF($D173="","",IF(ISBLANK(VLOOKUP($B173,'Section 2'!$C$16:$N$514,COLUMNS('Section 2'!$C$13:E$13),0)),"",VLOOKUP($B173,'Section 2'!$C$16:$N$514,COLUMNS('Section 2'!$C$13:E$13),0)))</f>
        <v/>
      </c>
      <c r="G173" s="107" t="str">
        <f>IF($D173="","",IF(ISBLANK(VLOOKUP($B173,'Section 2'!$C$16:$N$514,COLUMNS('Section 2'!$C$13:F$13),0)),"",VLOOKUP($B173,'Section 2'!$C$16:$N$514,COLUMNS('Section 2'!$C$13:F$13),0)))</f>
        <v/>
      </c>
      <c r="H173" s="107" t="str">
        <f>IF($D173="","",IF(ISBLANK(VLOOKUP($B173,'Section 2'!$C$16:$N$514,COLUMNS('Section 2'!$C$13:G$13),0)),"",VLOOKUP($B173,'Section 2'!$C$16:$N$514,COLUMNS('Section 2'!$C$13:G$13),0)))</f>
        <v/>
      </c>
      <c r="I173" s="107" t="str">
        <f>IF($D173="","",IF(ISBLANK(VLOOKUP($B173,'Section 2'!$C$16:$N$514,COLUMNS('Section 2'!$C$13:H$13),0)),"",IF(VLOOKUP($B173,'Section 2'!$C$16:$N$514,COLUMNS('Section 2'!$C$13:H$13),0)="Other EU","Other EU",PROPER(VLOOKUP($B173,'Section 2'!$C$16:$N$514,COLUMNS('Section 2'!$C$13:H$13),0)))))</f>
        <v/>
      </c>
      <c r="J173" s="107" t="str">
        <f>IF($D173="","",IF(ISBLANK(VLOOKUP($B173,'Section 2'!$C$16:$N$514,COLUMNS('Section 2'!$C$13:I$13),0)),"",IF(VLOOKUP($B173,'Section 2'!$C$16:$N$514,COLUMNS('Section 2'!$C$13:I$13),0)="Other EU","Other EU",VLOOKUP($B173,'Section 2'!$C$16:$N$514,COLUMNS('Section 2'!$C$13:I$13),0))))</f>
        <v/>
      </c>
      <c r="K173" s="107" t="str">
        <f>IF($D173="","",IF(ISBLANK(VLOOKUP($B173,'Section 2'!$C$16:$N$514,COLUMNS('Section 2'!$C$13:J$13),0)),"",IF(VLOOKUP($B173,'Section 2'!$C$16:$N$514,COLUMNS('Section 2'!$C$13:J$13),0)="Pther EU","Other EU",PROPER(VLOOKUP($B173,'Section 2'!$C$16:$N$514,COLUMNS('Section 2'!$C$13:J$13),0)))))</f>
        <v/>
      </c>
      <c r="L173" s="107" t="str">
        <f>IF($D173="","",IF(ISBLANK(VLOOKUP($B173,'Section 2'!$C$16:$N$514,COLUMNS('Section 2'!$C$13:K$13),0)),"",VLOOKUP($B173,'Section 2'!$C$16:$N$514,COLUMNS('Section 2'!$C$13:K$13),0)))</f>
        <v/>
      </c>
      <c r="M173" s="107" t="str">
        <f>IF($D173="","",IF(ISBLANK(VLOOKUP($B173,'Section 2'!$C$16:$N$514,COLUMNS('Section 2'!$C$13:L$13),0)),"",PROPER(VLOOKUP($B173,'Section 2'!$C$16:$N$514,COLUMNS('Section 2'!$C$13:L$13),0))))</f>
        <v/>
      </c>
      <c r="N173" s="107" t="str">
        <f>IF($D173="","",IF(ISBLANK(VLOOKUP($B173,'Section 2'!$C$16:$N$514,COLUMNS('Section 2'!$C$13:M$13),0)),"",IF(VLOOKUP($B173,'Section 2'!$C$16:$N$514,COLUMNS('Section 2'!$C$13:M$13),0)="Other EU","Other EU",IF(VLOOKUP($B173,'Section 2'!$C$16:$N$514,COLUMNS('Section 2'!$C$13:M$13),0)="2nd Party Trans","2nd Party Trans",IF(VLOOKUP($B173,'Section 2'!$C$16:$N$514,COLUMNS('Section 2'!$C$13:M$13),0)="2nd Party Dest","2nd Party Dest",PROPER(VLOOKUP($B173,'Section 2'!$C$16:$N$514,COLUMNS('Section 2'!$C$13:M$13),0)))))))</f>
        <v/>
      </c>
      <c r="O173" s="108" t="str">
        <f>IF($D173="","",IF(ISBLANK(VLOOKUP($B173,'Section 2'!$C$16:$N$514,COLUMNS('Section 2'!$C$13:N$13),0)),"",VLOOKUP($B173,'Section 2'!$C$16:$N$514,COLUMNS('Section 2'!$C$13:N$13),0)))</f>
        <v/>
      </c>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row>
    <row r="174" spans="1:78" s="36" customFormat="1" ht="12.75" customHeight="1" x14ac:dyDescent="0.35">
      <c r="A174" s="36" t="str">
        <f>IF(D174="","",ROWS($A$1:A174))</f>
        <v/>
      </c>
      <c r="B174" s="39">
        <v>173</v>
      </c>
      <c r="C174" s="107" t="str">
        <f t="shared" si="2"/>
        <v/>
      </c>
      <c r="D174" s="107" t="str">
        <f>IFERROR(VLOOKUP($B174,'Section 2'!$C$16:$N$514,COLUMNS('Section 2'!$C$13:C$13),0),"")</f>
        <v/>
      </c>
      <c r="E174" s="108" t="str">
        <f>IF($D174="","",IF(ISBLANK(VLOOKUP($B174,'Section 2'!$C$16:$N$514,COLUMNS('Section 2'!$C$13:D$13),0)),"",VLOOKUP($B174,'Section 2'!$C$16:$N$514,COLUMNS('Section 2'!$C$13:D$13),0)))</f>
        <v/>
      </c>
      <c r="F174" s="107" t="str">
        <f>IF($D174="","",IF(ISBLANK(VLOOKUP($B174,'Section 2'!$C$16:$N$514,COLUMNS('Section 2'!$C$13:E$13),0)),"",VLOOKUP($B174,'Section 2'!$C$16:$N$514,COLUMNS('Section 2'!$C$13:E$13),0)))</f>
        <v/>
      </c>
      <c r="G174" s="107" t="str">
        <f>IF($D174="","",IF(ISBLANK(VLOOKUP($B174,'Section 2'!$C$16:$N$514,COLUMNS('Section 2'!$C$13:F$13),0)),"",VLOOKUP($B174,'Section 2'!$C$16:$N$514,COLUMNS('Section 2'!$C$13:F$13),0)))</f>
        <v/>
      </c>
      <c r="H174" s="107" t="str">
        <f>IF($D174="","",IF(ISBLANK(VLOOKUP($B174,'Section 2'!$C$16:$N$514,COLUMNS('Section 2'!$C$13:G$13),0)),"",VLOOKUP($B174,'Section 2'!$C$16:$N$514,COLUMNS('Section 2'!$C$13:G$13),0)))</f>
        <v/>
      </c>
      <c r="I174" s="107" t="str">
        <f>IF($D174="","",IF(ISBLANK(VLOOKUP($B174,'Section 2'!$C$16:$N$514,COLUMNS('Section 2'!$C$13:H$13),0)),"",IF(VLOOKUP($B174,'Section 2'!$C$16:$N$514,COLUMNS('Section 2'!$C$13:H$13),0)="Other EU","Other EU",PROPER(VLOOKUP($B174,'Section 2'!$C$16:$N$514,COLUMNS('Section 2'!$C$13:H$13),0)))))</f>
        <v/>
      </c>
      <c r="J174" s="107" t="str">
        <f>IF($D174="","",IF(ISBLANK(VLOOKUP($B174,'Section 2'!$C$16:$N$514,COLUMNS('Section 2'!$C$13:I$13),0)),"",IF(VLOOKUP($B174,'Section 2'!$C$16:$N$514,COLUMNS('Section 2'!$C$13:I$13),0)="Other EU","Other EU",VLOOKUP($B174,'Section 2'!$C$16:$N$514,COLUMNS('Section 2'!$C$13:I$13),0))))</f>
        <v/>
      </c>
      <c r="K174" s="107" t="str">
        <f>IF($D174="","",IF(ISBLANK(VLOOKUP($B174,'Section 2'!$C$16:$N$514,COLUMNS('Section 2'!$C$13:J$13),0)),"",IF(VLOOKUP($B174,'Section 2'!$C$16:$N$514,COLUMNS('Section 2'!$C$13:J$13),0)="Pther EU","Other EU",PROPER(VLOOKUP($B174,'Section 2'!$C$16:$N$514,COLUMNS('Section 2'!$C$13:J$13),0)))))</f>
        <v/>
      </c>
      <c r="L174" s="107" t="str">
        <f>IF($D174="","",IF(ISBLANK(VLOOKUP($B174,'Section 2'!$C$16:$N$514,COLUMNS('Section 2'!$C$13:K$13),0)),"",VLOOKUP($B174,'Section 2'!$C$16:$N$514,COLUMNS('Section 2'!$C$13:K$13),0)))</f>
        <v/>
      </c>
      <c r="M174" s="107" t="str">
        <f>IF($D174="","",IF(ISBLANK(VLOOKUP($B174,'Section 2'!$C$16:$N$514,COLUMNS('Section 2'!$C$13:L$13),0)),"",PROPER(VLOOKUP($B174,'Section 2'!$C$16:$N$514,COLUMNS('Section 2'!$C$13:L$13),0))))</f>
        <v/>
      </c>
      <c r="N174" s="107" t="str">
        <f>IF($D174="","",IF(ISBLANK(VLOOKUP($B174,'Section 2'!$C$16:$N$514,COLUMNS('Section 2'!$C$13:M$13),0)),"",IF(VLOOKUP($B174,'Section 2'!$C$16:$N$514,COLUMNS('Section 2'!$C$13:M$13),0)="Other EU","Other EU",IF(VLOOKUP($B174,'Section 2'!$C$16:$N$514,COLUMNS('Section 2'!$C$13:M$13),0)="2nd Party Trans","2nd Party Trans",IF(VLOOKUP($B174,'Section 2'!$C$16:$N$514,COLUMNS('Section 2'!$C$13:M$13),0)="2nd Party Dest","2nd Party Dest",PROPER(VLOOKUP($B174,'Section 2'!$C$16:$N$514,COLUMNS('Section 2'!$C$13:M$13),0)))))))</f>
        <v/>
      </c>
      <c r="O174" s="108" t="str">
        <f>IF($D174="","",IF(ISBLANK(VLOOKUP($B174,'Section 2'!$C$16:$N$514,COLUMNS('Section 2'!$C$13:N$13),0)),"",VLOOKUP($B174,'Section 2'!$C$16:$N$514,COLUMNS('Section 2'!$C$13:N$13),0)))</f>
        <v/>
      </c>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row>
    <row r="175" spans="1:78" s="36" customFormat="1" ht="12.75" customHeight="1" x14ac:dyDescent="0.35">
      <c r="A175" s="36" t="str">
        <f>IF(D175="","",ROWS($A$1:A175))</f>
        <v/>
      </c>
      <c r="B175" s="39">
        <v>174</v>
      </c>
      <c r="C175" s="107" t="str">
        <f t="shared" si="2"/>
        <v/>
      </c>
      <c r="D175" s="107" t="str">
        <f>IFERROR(VLOOKUP($B175,'Section 2'!$C$16:$N$514,COLUMNS('Section 2'!$C$13:C$13),0),"")</f>
        <v/>
      </c>
      <c r="E175" s="108" t="str">
        <f>IF($D175="","",IF(ISBLANK(VLOOKUP($B175,'Section 2'!$C$16:$N$514,COLUMNS('Section 2'!$C$13:D$13),0)),"",VLOOKUP($B175,'Section 2'!$C$16:$N$514,COLUMNS('Section 2'!$C$13:D$13),0)))</f>
        <v/>
      </c>
      <c r="F175" s="107" t="str">
        <f>IF($D175="","",IF(ISBLANK(VLOOKUP($B175,'Section 2'!$C$16:$N$514,COLUMNS('Section 2'!$C$13:E$13),0)),"",VLOOKUP($B175,'Section 2'!$C$16:$N$514,COLUMNS('Section 2'!$C$13:E$13),0)))</f>
        <v/>
      </c>
      <c r="G175" s="107" t="str">
        <f>IF($D175="","",IF(ISBLANK(VLOOKUP($B175,'Section 2'!$C$16:$N$514,COLUMNS('Section 2'!$C$13:F$13),0)),"",VLOOKUP($B175,'Section 2'!$C$16:$N$514,COLUMNS('Section 2'!$C$13:F$13),0)))</f>
        <v/>
      </c>
      <c r="H175" s="107" t="str">
        <f>IF($D175="","",IF(ISBLANK(VLOOKUP($B175,'Section 2'!$C$16:$N$514,COLUMNS('Section 2'!$C$13:G$13),0)),"",VLOOKUP($B175,'Section 2'!$C$16:$N$514,COLUMNS('Section 2'!$C$13:G$13),0)))</f>
        <v/>
      </c>
      <c r="I175" s="107" t="str">
        <f>IF($D175="","",IF(ISBLANK(VLOOKUP($B175,'Section 2'!$C$16:$N$514,COLUMNS('Section 2'!$C$13:H$13),0)),"",IF(VLOOKUP($B175,'Section 2'!$C$16:$N$514,COLUMNS('Section 2'!$C$13:H$13),0)="Other EU","Other EU",PROPER(VLOOKUP($B175,'Section 2'!$C$16:$N$514,COLUMNS('Section 2'!$C$13:H$13),0)))))</f>
        <v/>
      </c>
      <c r="J175" s="107" t="str">
        <f>IF($D175="","",IF(ISBLANK(VLOOKUP($B175,'Section 2'!$C$16:$N$514,COLUMNS('Section 2'!$C$13:I$13),0)),"",IF(VLOOKUP($B175,'Section 2'!$C$16:$N$514,COLUMNS('Section 2'!$C$13:I$13),0)="Other EU","Other EU",VLOOKUP($B175,'Section 2'!$C$16:$N$514,COLUMNS('Section 2'!$C$13:I$13),0))))</f>
        <v/>
      </c>
      <c r="K175" s="107" t="str">
        <f>IF($D175="","",IF(ISBLANK(VLOOKUP($B175,'Section 2'!$C$16:$N$514,COLUMNS('Section 2'!$C$13:J$13),0)),"",IF(VLOOKUP($B175,'Section 2'!$C$16:$N$514,COLUMNS('Section 2'!$C$13:J$13),0)="Pther EU","Other EU",PROPER(VLOOKUP($B175,'Section 2'!$C$16:$N$514,COLUMNS('Section 2'!$C$13:J$13),0)))))</f>
        <v/>
      </c>
      <c r="L175" s="107" t="str">
        <f>IF($D175="","",IF(ISBLANK(VLOOKUP($B175,'Section 2'!$C$16:$N$514,COLUMNS('Section 2'!$C$13:K$13),0)),"",VLOOKUP($B175,'Section 2'!$C$16:$N$514,COLUMNS('Section 2'!$C$13:K$13),0)))</f>
        <v/>
      </c>
      <c r="M175" s="107" t="str">
        <f>IF($D175="","",IF(ISBLANK(VLOOKUP($B175,'Section 2'!$C$16:$N$514,COLUMNS('Section 2'!$C$13:L$13),0)),"",PROPER(VLOOKUP($B175,'Section 2'!$C$16:$N$514,COLUMNS('Section 2'!$C$13:L$13),0))))</f>
        <v/>
      </c>
      <c r="N175" s="107" t="str">
        <f>IF($D175="","",IF(ISBLANK(VLOOKUP($B175,'Section 2'!$C$16:$N$514,COLUMNS('Section 2'!$C$13:M$13),0)),"",IF(VLOOKUP($B175,'Section 2'!$C$16:$N$514,COLUMNS('Section 2'!$C$13:M$13),0)="Other EU","Other EU",IF(VLOOKUP($B175,'Section 2'!$C$16:$N$514,COLUMNS('Section 2'!$C$13:M$13),0)="2nd Party Trans","2nd Party Trans",IF(VLOOKUP($B175,'Section 2'!$C$16:$N$514,COLUMNS('Section 2'!$C$13:M$13),0)="2nd Party Dest","2nd Party Dest",PROPER(VLOOKUP($B175,'Section 2'!$C$16:$N$514,COLUMNS('Section 2'!$C$13:M$13),0)))))))</f>
        <v/>
      </c>
      <c r="O175" s="108" t="str">
        <f>IF($D175="","",IF(ISBLANK(VLOOKUP($B175,'Section 2'!$C$16:$N$514,COLUMNS('Section 2'!$C$13:N$13),0)),"",VLOOKUP($B175,'Section 2'!$C$16:$N$514,COLUMNS('Section 2'!$C$13:N$13),0)))</f>
        <v/>
      </c>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row>
    <row r="176" spans="1:78" s="36" customFormat="1" ht="12.75" customHeight="1" x14ac:dyDescent="0.35">
      <c r="A176" s="36" t="str">
        <f>IF(D176="","",ROWS($A$1:A176))</f>
        <v/>
      </c>
      <c r="B176" s="39">
        <v>175</v>
      </c>
      <c r="C176" s="107" t="str">
        <f t="shared" si="2"/>
        <v/>
      </c>
      <c r="D176" s="107" t="str">
        <f>IFERROR(VLOOKUP($B176,'Section 2'!$C$16:$N$514,COLUMNS('Section 2'!$C$13:C$13),0),"")</f>
        <v/>
      </c>
      <c r="E176" s="108" t="str">
        <f>IF($D176="","",IF(ISBLANK(VLOOKUP($B176,'Section 2'!$C$16:$N$514,COLUMNS('Section 2'!$C$13:D$13),0)),"",VLOOKUP($B176,'Section 2'!$C$16:$N$514,COLUMNS('Section 2'!$C$13:D$13),0)))</f>
        <v/>
      </c>
      <c r="F176" s="107" t="str">
        <f>IF($D176="","",IF(ISBLANK(VLOOKUP($B176,'Section 2'!$C$16:$N$514,COLUMNS('Section 2'!$C$13:E$13),0)),"",VLOOKUP($B176,'Section 2'!$C$16:$N$514,COLUMNS('Section 2'!$C$13:E$13),0)))</f>
        <v/>
      </c>
      <c r="G176" s="107" t="str">
        <f>IF($D176="","",IF(ISBLANK(VLOOKUP($B176,'Section 2'!$C$16:$N$514,COLUMNS('Section 2'!$C$13:F$13),0)),"",VLOOKUP($B176,'Section 2'!$C$16:$N$514,COLUMNS('Section 2'!$C$13:F$13),0)))</f>
        <v/>
      </c>
      <c r="H176" s="107" t="str">
        <f>IF($D176="","",IF(ISBLANK(VLOOKUP($B176,'Section 2'!$C$16:$N$514,COLUMNS('Section 2'!$C$13:G$13),0)),"",VLOOKUP($B176,'Section 2'!$C$16:$N$514,COLUMNS('Section 2'!$C$13:G$13),0)))</f>
        <v/>
      </c>
      <c r="I176" s="107" t="str">
        <f>IF($D176="","",IF(ISBLANK(VLOOKUP($B176,'Section 2'!$C$16:$N$514,COLUMNS('Section 2'!$C$13:H$13),0)),"",IF(VLOOKUP($B176,'Section 2'!$C$16:$N$514,COLUMNS('Section 2'!$C$13:H$13),0)="Other EU","Other EU",PROPER(VLOOKUP($B176,'Section 2'!$C$16:$N$514,COLUMNS('Section 2'!$C$13:H$13),0)))))</f>
        <v/>
      </c>
      <c r="J176" s="107" t="str">
        <f>IF($D176="","",IF(ISBLANK(VLOOKUP($B176,'Section 2'!$C$16:$N$514,COLUMNS('Section 2'!$C$13:I$13),0)),"",IF(VLOOKUP($B176,'Section 2'!$C$16:$N$514,COLUMNS('Section 2'!$C$13:I$13),0)="Other EU","Other EU",VLOOKUP($B176,'Section 2'!$C$16:$N$514,COLUMNS('Section 2'!$C$13:I$13),0))))</f>
        <v/>
      </c>
      <c r="K176" s="107" t="str">
        <f>IF($D176="","",IF(ISBLANK(VLOOKUP($B176,'Section 2'!$C$16:$N$514,COLUMNS('Section 2'!$C$13:J$13),0)),"",IF(VLOOKUP($B176,'Section 2'!$C$16:$N$514,COLUMNS('Section 2'!$C$13:J$13),0)="Pther EU","Other EU",PROPER(VLOOKUP($B176,'Section 2'!$C$16:$N$514,COLUMNS('Section 2'!$C$13:J$13),0)))))</f>
        <v/>
      </c>
      <c r="L176" s="107" t="str">
        <f>IF($D176="","",IF(ISBLANK(VLOOKUP($B176,'Section 2'!$C$16:$N$514,COLUMNS('Section 2'!$C$13:K$13),0)),"",VLOOKUP($B176,'Section 2'!$C$16:$N$514,COLUMNS('Section 2'!$C$13:K$13),0)))</f>
        <v/>
      </c>
      <c r="M176" s="107" t="str">
        <f>IF($D176="","",IF(ISBLANK(VLOOKUP($B176,'Section 2'!$C$16:$N$514,COLUMNS('Section 2'!$C$13:L$13),0)),"",PROPER(VLOOKUP($B176,'Section 2'!$C$16:$N$514,COLUMNS('Section 2'!$C$13:L$13),0))))</f>
        <v/>
      </c>
      <c r="N176" s="107" t="str">
        <f>IF($D176="","",IF(ISBLANK(VLOOKUP($B176,'Section 2'!$C$16:$N$514,COLUMNS('Section 2'!$C$13:M$13),0)),"",IF(VLOOKUP($B176,'Section 2'!$C$16:$N$514,COLUMNS('Section 2'!$C$13:M$13),0)="Other EU","Other EU",IF(VLOOKUP($B176,'Section 2'!$C$16:$N$514,COLUMNS('Section 2'!$C$13:M$13),0)="2nd Party Trans","2nd Party Trans",IF(VLOOKUP($B176,'Section 2'!$C$16:$N$514,COLUMNS('Section 2'!$C$13:M$13),0)="2nd Party Dest","2nd Party Dest",PROPER(VLOOKUP($B176,'Section 2'!$C$16:$N$514,COLUMNS('Section 2'!$C$13:M$13),0)))))))</f>
        <v/>
      </c>
      <c r="O176" s="108" t="str">
        <f>IF($D176="","",IF(ISBLANK(VLOOKUP($B176,'Section 2'!$C$16:$N$514,COLUMNS('Section 2'!$C$13:N$13),0)),"",VLOOKUP($B176,'Section 2'!$C$16:$N$514,COLUMNS('Section 2'!$C$13:N$13),0)))</f>
        <v/>
      </c>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row>
    <row r="177" spans="1:78" s="36" customFormat="1" ht="12.75" customHeight="1" x14ac:dyDescent="0.35">
      <c r="A177" s="36" t="str">
        <f>IF(D177="","",ROWS($A$1:A177))</f>
        <v/>
      </c>
      <c r="B177" s="39">
        <v>176</v>
      </c>
      <c r="C177" s="107" t="str">
        <f t="shared" si="2"/>
        <v/>
      </c>
      <c r="D177" s="107" t="str">
        <f>IFERROR(VLOOKUP($B177,'Section 2'!$C$16:$N$514,COLUMNS('Section 2'!$C$13:C$13),0),"")</f>
        <v/>
      </c>
      <c r="E177" s="108" t="str">
        <f>IF($D177="","",IF(ISBLANK(VLOOKUP($B177,'Section 2'!$C$16:$N$514,COLUMNS('Section 2'!$C$13:D$13),0)),"",VLOOKUP($B177,'Section 2'!$C$16:$N$514,COLUMNS('Section 2'!$C$13:D$13),0)))</f>
        <v/>
      </c>
      <c r="F177" s="107" t="str">
        <f>IF($D177="","",IF(ISBLANK(VLOOKUP($B177,'Section 2'!$C$16:$N$514,COLUMNS('Section 2'!$C$13:E$13),0)),"",VLOOKUP($B177,'Section 2'!$C$16:$N$514,COLUMNS('Section 2'!$C$13:E$13),0)))</f>
        <v/>
      </c>
      <c r="G177" s="107" t="str">
        <f>IF($D177="","",IF(ISBLANK(VLOOKUP($B177,'Section 2'!$C$16:$N$514,COLUMNS('Section 2'!$C$13:F$13),0)),"",VLOOKUP($B177,'Section 2'!$C$16:$N$514,COLUMNS('Section 2'!$C$13:F$13),0)))</f>
        <v/>
      </c>
      <c r="H177" s="107" t="str">
        <f>IF($D177="","",IF(ISBLANK(VLOOKUP($B177,'Section 2'!$C$16:$N$514,COLUMNS('Section 2'!$C$13:G$13),0)),"",VLOOKUP($B177,'Section 2'!$C$16:$N$514,COLUMNS('Section 2'!$C$13:G$13),0)))</f>
        <v/>
      </c>
      <c r="I177" s="107" t="str">
        <f>IF($D177="","",IF(ISBLANK(VLOOKUP($B177,'Section 2'!$C$16:$N$514,COLUMNS('Section 2'!$C$13:H$13),0)),"",IF(VLOOKUP($B177,'Section 2'!$C$16:$N$514,COLUMNS('Section 2'!$C$13:H$13),0)="Other EU","Other EU",PROPER(VLOOKUP($B177,'Section 2'!$C$16:$N$514,COLUMNS('Section 2'!$C$13:H$13),0)))))</f>
        <v/>
      </c>
      <c r="J177" s="107" t="str">
        <f>IF($D177="","",IF(ISBLANK(VLOOKUP($B177,'Section 2'!$C$16:$N$514,COLUMNS('Section 2'!$C$13:I$13),0)),"",IF(VLOOKUP($B177,'Section 2'!$C$16:$N$514,COLUMNS('Section 2'!$C$13:I$13),0)="Other EU","Other EU",VLOOKUP($B177,'Section 2'!$C$16:$N$514,COLUMNS('Section 2'!$C$13:I$13),0))))</f>
        <v/>
      </c>
      <c r="K177" s="107" t="str">
        <f>IF($D177="","",IF(ISBLANK(VLOOKUP($B177,'Section 2'!$C$16:$N$514,COLUMNS('Section 2'!$C$13:J$13),0)),"",IF(VLOOKUP($B177,'Section 2'!$C$16:$N$514,COLUMNS('Section 2'!$C$13:J$13),0)="Pther EU","Other EU",PROPER(VLOOKUP($B177,'Section 2'!$C$16:$N$514,COLUMNS('Section 2'!$C$13:J$13),0)))))</f>
        <v/>
      </c>
      <c r="L177" s="107" t="str">
        <f>IF($D177="","",IF(ISBLANK(VLOOKUP($B177,'Section 2'!$C$16:$N$514,COLUMNS('Section 2'!$C$13:K$13),0)),"",VLOOKUP($B177,'Section 2'!$C$16:$N$514,COLUMNS('Section 2'!$C$13:K$13),0)))</f>
        <v/>
      </c>
      <c r="M177" s="107" t="str">
        <f>IF($D177="","",IF(ISBLANK(VLOOKUP($B177,'Section 2'!$C$16:$N$514,COLUMNS('Section 2'!$C$13:L$13),0)),"",PROPER(VLOOKUP($B177,'Section 2'!$C$16:$N$514,COLUMNS('Section 2'!$C$13:L$13),0))))</f>
        <v/>
      </c>
      <c r="N177" s="107" t="str">
        <f>IF($D177="","",IF(ISBLANK(VLOOKUP($B177,'Section 2'!$C$16:$N$514,COLUMNS('Section 2'!$C$13:M$13),0)),"",IF(VLOOKUP($B177,'Section 2'!$C$16:$N$514,COLUMNS('Section 2'!$C$13:M$13),0)="Other EU","Other EU",IF(VLOOKUP($B177,'Section 2'!$C$16:$N$514,COLUMNS('Section 2'!$C$13:M$13),0)="2nd Party Trans","2nd Party Trans",IF(VLOOKUP($B177,'Section 2'!$C$16:$N$514,COLUMNS('Section 2'!$C$13:M$13),0)="2nd Party Dest","2nd Party Dest",PROPER(VLOOKUP($B177,'Section 2'!$C$16:$N$514,COLUMNS('Section 2'!$C$13:M$13),0)))))))</f>
        <v/>
      </c>
      <c r="O177" s="108" t="str">
        <f>IF($D177="","",IF(ISBLANK(VLOOKUP($B177,'Section 2'!$C$16:$N$514,COLUMNS('Section 2'!$C$13:N$13),0)),"",VLOOKUP($B177,'Section 2'!$C$16:$N$514,COLUMNS('Section 2'!$C$13:N$13),0)))</f>
        <v/>
      </c>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row>
    <row r="178" spans="1:78" s="36" customFormat="1" ht="12.75" customHeight="1" x14ac:dyDescent="0.35">
      <c r="A178" s="36" t="str">
        <f>IF(D178="","",ROWS($A$1:A178))</f>
        <v/>
      </c>
      <c r="B178" s="39">
        <v>177</v>
      </c>
      <c r="C178" s="107" t="str">
        <f t="shared" si="2"/>
        <v/>
      </c>
      <c r="D178" s="107" t="str">
        <f>IFERROR(VLOOKUP($B178,'Section 2'!$C$16:$N$514,COLUMNS('Section 2'!$C$13:C$13),0),"")</f>
        <v/>
      </c>
      <c r="E178" s="108" t="str">
        <f>IF($D178="","",IF(ISBLANK(VLOOKUP($B178,'Section 2'!$C$16:$N$514,COLUMNS('Section 2'!$C$13:D$13),0)),"",VLOOKUP($B178,'Section 2'!$C$16:$N$514,COLUMNS('Section 2'!$C$13:D$13),0)))</f>
        <v/>
      </c>
      <c r="F178" s="107" t="str">
        <f>IF($D178="","",IF(ISBLANK(VLOOKUP($B178,'Section 2'!$C$16:$N$514,COLUMNS('Section 2'!$C$13:E$13),0)),"",VLOOKUP($B178,'Section 2'!$C$16:$N$514,COLUMNS('Section 2'!$C$13:E$13),0)))</f>
        <v/>
      </c>
      <c r="G178" s="107" t="str">
        <f>IF($D178="","",IF(ISBLANK(VLOOKUP($B178,'Section 2'!$C$16:$N$514,COLUMNS('Section 2'!$C$13:F$13),0)),"",VLOOKUP($B178,'Section 2'!$C$16:$N$514,COLUMNS('Section 2'!$C$13:F$13),0)))</f>
        <v/>
      </c>
      <c r="H178" s="107" t="str">
        <f>IF($D178="","",IF(ISBLANK(VLOOKUP($B178,'Section 2'!$C$16:$N$514,COLUMNS('Section 2'!$C$13:G$13),0)),"",VLOOKUP($B178,'Section 2'!$C$16:$N$514,COLUMNS('Section 2'!$C$13:G$13),0)))</f>
        <v/>
      </c>
      <c r="I178" s="107" t="str">
        <f>IF($D178="","",IF(ISBLANK(VLOOKUP($B178,'Section 2'!$C$16:$N$514,COLUMNS('Section 2'!$C$13:H$13),0)),"",IF(VLOOKUP($B178,'Section 2'!$C$16:$N$514,COLUMNS('Section 2'!$C$13:H$13),0)="Other EU","Other EU",PROPER(VLOOKUP($B178,'Section 2'!$C$16:$N$514,COLUMNS('Section 2'!$C$13:H$13),0)))))</f>
        <v/>
      </c>
      <c r="J178" s="107" t="str">
        <f>IF($D178="","",IF(ISBLANK(VLOOKUP($B178,'Section 2'!$C$16:$N$514,COLUMNS('Section 2'!$C$13:I$13),0)),"",IF(VLOOKUP($B178,'Section 2'!$C$16:$N$514,COLUMNS('Section 2'!$C$13:I$13),0)="Other EU","Other EU",VLOOKUP($B178,'Section 2'!$C$16:$N$514,COLUMNS('Section 2'!$C$13:I$13),0))))</f>
        <v/>
      </c>
      <c r="K178" s="107" t="str">
        <f>IF($D178="","",IF(ISBLANK(VLOOKUP($B178,'Section 2'!$C$16:$N$514,COLUMNS('Section 2'!$C$13:J$13),0)),"",IF(VLOOKUP($B178,'Section 2'!$C$16:$N$514,COLUMNS('Section 2'!$C$13:J$13),0)="Pther EU","Other EU",PROPER(VLOOKUP($B178,'Section 2'!$C$16:$N$514,COLUMNS('Section 2'!$C$13:J$13),0)))))</f>
        <v/>
      </c>
      <c r="L178" s="107" t="str">
        <f>IF($D178="","",IF(ISBLANK(VLOOKUP($B178,'Section 2'!$C$16:$N$514,COLUMNS('Section 2'!$C$13:K$13),0)),"",VLOOKUP($B178,'Section 2'!$C$16:$N$514,COLUMNS('Section 2'!$C$13:K$13),0)))</f>
        <v/>
      </c>
      <c r="M178" s="107" t="str">
        <f>IF($D178="","",IF(ISBLANK(VLOOKUP($B178,'Section 2'!$C$16:$N$514,COLUMNS('Section 2'!$C$13:L$13),0)),"",PROPER(VLOOKUP($B178,'Section 2'!$C$16:$N$514,COLUMNS('Section 2'!$C$13:L$13),0))))</f>
        <v/>
      </c>
      <c r="N178" s="107" t="str">
        <f>IF($D178="","",IF(ISBLANK(VLOOKUP($B178,'Section 2'!$C$16:$N$514,COLUMNS('Section 2'!$C$13:M$13),0)),"",IF(VLOOKUP($B178,'Section 2'!$C$16:$N$514,COLUMNS('Section 2'!$C$13:M$13),0)="Other EU","Other EU",IF(VLOOKUP($B178,'Section 2'!$C$16:$N$514,COLUMNS('Section 2'!$C$13:M$13),0)="2nd Party Trans","2nd Party Trans",IF(VLOOKUP($B178,'Section 2'!$C$16:$N$514,COLUMNS('Section 2'!$C$13:M$13),0)="2nd Party Dest","2nd Party Dest",PROPER(VLOOKUP($B178,'Section 2'!$C$16:$N$514,COLUMNS('Section 2'!$C$13:M$13),0)))))))</f>
        <v/>
      </c>
      <c r="O178" s="108" t="str">
        <f>IF($D178="","",IF(ISBLANK(VLOOKUP($B178,'Section 2'!$C$16:$N$514,COLUMNS('Section 2'!$C$13:N$13),0)),"",VLOOKUP($B178,'Section 2'!$C$16:$N$514,COLUMNS('Section 2'!$C$13:N$13),0)))</f>
        <v/>
      </c>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row>
    <row r="179" spans="1:78" s="36" customFormat="1" ht="12.75" customHeight="1" x14ac:dyDescent="0.35">
      <c r="A179" s="36" t="str">
        <f>IF(D179="","",ROWS($A$1:A179))</f>
        <v/>
      </c>
      <c r="B179" s="39">
        <v>178</v>
      </c>
      <c r="C179" s="107" t="str">
        <f t="shared" si="2"/>
        <v/>
      </c>
      <c r="D179" s="107" t="str">
        <f>IFERROR(VLOOKUP($B179,'Section 2'!$C$16:$N$514,COLUMNS('Section 2'!$C$13:C$13),0),"")</f>
        <v/>
      </c>
      <c r="E179" s="108" t="str">
        <f>IF($D179="","",IF(ISBLANK(VLOOKUP($B179,'Section 2'!$C$16:$N$514,COLUMNS('Section 2'!$C$13:D$13),0)),"",VLOOKUP($B179,'Section 2'!$C$16:$N$514,COLUMNS('Section 2'!$C$13:D$13),0)))</f>
        <v/>
      </c>
      <c r="F179" s="107" t="str">
        <f>IF($D179="","",IF(ISBLANK(VLOOKUP($B179,'Section 2'!$C$16:$N$514,COLUMNS('Section 2'!$C$13:E$13),0)),"",VLOOKUP($B179,'Section 2'!$C$16:$N$514,COLUMNS('Section 2'!$C$13:E$13),0)))</f>
        <v/>
      </c>
      <c r="G179" s="107" t="str">
        <f>IF($D179="","",IF(ISBLANK(VLOOKUP($B179,'Section 2'!$C$16:$N$514,COLUMNS('Section 2'!$C$13:F$13),0)),"",VLOOKUP($B179,'Section 2'!$C$16:$N$514,COLUMNS('Section 2'!$C$13:F$13),0)))</f>
        <v/>
      </c>
      <c r="H179" s="107" t="str">
        <f>IF($D179="","",IF(ISBLANK(VLOOKUP($B179,'Section 2'!$C$16:$N$514,COLUMNS('Section 2'!$C$13:G$13),0)),"",VLOOKUP($B179,'Section 2'!$C$16:$N$514,COLUMNS('Section 2'!$C$13:G$13),0)))</f>
        <v/>
      </c>
      <c r="I179" s="107" t="str">
        <f>IF($D179="","",IF(ISBLANK(VLOOKUP($B179,'Section 2'!$C$16:$N$514,COLUMNS('Section 2'!$C$13:H$13),0)),"",IF(VLOOKUP($B179,'Section 2'!$C$16:$N$514,COLUMNS('Section 2'!$C$13:H$13),0)="Other EU","Other EU",PROPER(VLOOKUP($B179,'Section 2'!$C$16:$N$514,COLUMNS('Section 2'!$C$13:H$13),0)))))</f>
        <v/>
      </c>
      <c r="J179" s="107" t="str">
        <f>IF($D179="","",IF(ISBLANK(VLOOKUP($B179,'Section 2'!$C$16:$N$514,COLUMNS('Section 2'!$C$13:I$13),0)),"",IF(VLOOKUP($B179,'Section 2'!$C$16:$N$514,COLUMNS('Section 2'!$C$13:I$13),0)="Other EU","Other EU",VLOOKUP($B179,'Section 2'!$C$16:$N$514,COLUMNS('Section 2'!$C$13:I$13),0))))</f>
        <v/>
      </c>
      <c r="K179" s="107" t="str">
        <f>IF($D179="","",IF(ISBLANK(VLOOKUP($B179,'Section 2'!$C$16:$N$514,COLUMNS('Section 2'!$C$13:J$13),0)),"",IF(VLOOKUP($B179,'Section 2'!$C$16:$N$514,COLUMNS('Section 2'!$C$13:J$13),0)="Pther EU","Other EU",PROPER(VLOOKUP($B179,'Section 2'!$C$16:$N$514,COLUMNS('Section 2'!$C$13:J$13),0)))))</f>
        <v/>
      </c>
      <c r="L179" s="107" t="str">
        <f>IF($D179="","",IF(ISBLANK(VLOOKUP($B179,'Section 2'!$C$16:$N$514,COLUMNS('Section 2'!$C$13:K$13),0)),"",VLOOKUP($B179,'Section 2'!$C$16:$N$514,COLUMNS('Section 2'!$C$13:K$13),0)))</f>
        <v/>
      </c>
      <c r="M179" s="107" t="str">
        <f>IF($D179="","",IF(ISBLANK(VLOOKUP($B179,'Section 2'!$C$16:$N$514,COLUMNS('Section 2'!$C$13:L$13),0)),"",PROPER(VLOOKUP($B179,'Section 2'!$C$16:$N$514,COLUMNS('Section 2'!$C$13:L$13),0))))</f>
        <v/>
      </c>
      <c r="N179" s="107" t="str">
        <f>IF($D179="","",IF(ISBLANK(VLOOKUP($B179,'Section 2'!$C$16:$N$514,COLUMNS('Section 2'!$C$13:M$13),0)),"",IF(VLOOKUP($B179,'Section 2'!$C$16:$N$514,COLUMNS('Section 2'!$C$13:M$13),0)="Other EU","Other EU",IF(VLOOKUP($B179,'Section 2'!$C$16:$N$514,COLUMNS('Section 2'!$C$13:M$13),0)="2nd Party Trans","2nd Party Trans",IF(VLOOKUP($B179,'Section 2'!$C$16:$N$514,COLUMNS('Section 2'!$C$13:M$13),0)="2nd Party Dest","2nd Party Dest",PROPER(VLOOKUP($B179,'Section 2'!$C$16:$N$514,COLUMNS('Section 2'!$C$13:M$13),0)))))))</f>
        <v/>
      </c>
      <c r="O179" s="108" t="str">
        <f>IF($D179="","",IF(ISBLANK(VLOOKUP($B179,'Section 2'!$C$16:$N$514,COLUMNS('Section 2'!$C$13:N$13),0)),"",VLOOKUP($B179,'Section 2'!$C$16:$N$514,COLUMNS('Section 2'!$C$13:N$13),0)))</f>
        <v/>
      </c>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row>
    <row r="180" spans="1:78" s="36" customFormat="1" ht="12.75" customHeight="1" x14ac:dyDescent="0.35">
      <c r="A180" s="36" t="str">
        <f>IF(D180="","",ROWS($A$1:A180))</f>
        <v/>
      </c>
      <c r="B180" s="39">
        <v>179</v>
      </c>
      <c r="C180" s="107" t="str">
        <f t="shared" si="2"/>
        <v/>
      </c>
      <c r="D180" s="107" t="str">
        <f>IFERROR(VLOOKUP($B180,'Section 2'!$C$16:$N$514,COLUMNS('Section 2'!$C$13:C$13),0),"")</f>
        <v/>
      </c>
      <c r="E180" s="108" t="str">
        <f>IF($D180="","",IF(ISBLANK(VLOOKUP($B180,'Section 2'!$C$16:$N$514,COLUMNS('Section 2'!$C$13:D$13),0)),"",VLOOKUP($B180,'Section 2'!$C$16:$N$514,COLUMNS('Section 2'!$C$13:D$13),0)))</f>
        <v/>
      </c>
      <c r="F180" s="107" t="str">
        <f>IF($D180="","",IF(ISBLANK(VLOOKUP($B180,'Section 2'!$C$16:$N$514,COLUMNS('Section 2'!$C$13:E$13),0)),"",VLOOKUP($B180,'Section 2'!$C$16:$N$514,COLUMNS('Section 2'!$C$13:E$13),0)))</f>
        <v/>
      </c>
      <c r="G180" s="107" t="str">
        <f>IF($D180="","",IF(ISBLANK(VLOOKUP($B180,'Section 2'!$C$16:$N$514,COLUMNS('Section 2'!$C$13:F$13),0)),"",VLOOKUP($B180,'Section 2'!$C$16:$N$514,COLUMNS('Section 2'!$C$13:F$13),0)))</f>
        <v/>
      </c>
      <c r="H180" s="107" t="str">
        <f>IF($D180="","",IF(ISBLANK(VLOOKUP($B180,'Section 2'!$C$16:$N$514,COLUMNS('Section 2'!$C$13:G$13),0)),"",VLOOKUP($B180,'Section 2'!$C$16:$N$514,COLUMNS('Section 2'!$C$13:G$13),0)))</f>
        <v/>
      </c>
      <c r="I180" s="107" t="str">
        <f>IF($D180="","",IF(ISBLANK(VLOOKUP($B180,'Section 2'!$C$16:$N$514,COLUMNS('Section 2'!$C$13:H$13),0)),"",IF(VLOOKUP($B180,'Section 2'!$C$16:$N$514,COLUMNS('Section 2'!$C$13:H$13),0)="Other EU","Other EU",PROPER(VLOOKUP($B180,'Section 2'!$C$16:$N$514,COLUMNS('Section 2'!$C$13:H$13),0)))))</f>
        <v/>
      </c>
      <c r="J180" s="107" t="str">
        <f>IF($D180="","",IF(ISBLANK(VLOOKUP($B180,'Section 2'!$C$16:$N$514,COLUMNS('Section 2'!$C$13:I$13),0)),"",IF(VLOOKUP($B180,'Section 2'!$C$16:$N$514,COLUMNS('Section 2'!$C$13:I$13),0)="Other EU","Other EU",VLOOKUP($B180,'Section 2'!$C$16:$N$514,COLUMNS('Section 2'!$C$13:I$13),0))))</f>
        <v/>
      </c>
      <c r="K180" s="107" t="str">
        <f>IF($D180="","",IF(ISBLANK(VLOOKUP($B180,'Section 2'!$C$16:$N$514,COLUMNS('Section 2'!$C$13:J$13),0)),"",IF(VLOOKUP($B180,'Section 2'!$C$16:$N$514,COLUMNS('Section 2'!$C$13:J$13),0)="Pther EU","Other EU",PROPER(VLOOKUP($B180,'Section 2'!$C$16:$N$514,COLUMNS('Section 2'!$C$13:J$13),0)))))</f>
        <v/>
      </c>
      <c r="L180" s="107" t="str">
        <f>IF($D180="","",IF(ISBLANK(VLOOKUP($B180,'Section 2'!$C$16:$N$514,COLUMNS('Section 2'!$C$13:K$13),0)),"",VLOOKUP($B180,'Section 2'!$C$16:$N$514,COLUMNS('Section 2'!$C$13:K$13),0)))</f>
        <v/>
      </c>
      <c r="M180" s="107" t="str">
        <f>IF($D180="","",IF(ISBLANK(VLOOKUP($B180,'Section 2'!$C$16:$N$514,COLUMNS('Section 2'!$C$13:L$13),0)),"",PROPER(VLOOKUP($B180,'Section 2'!$C$16:$N$514,COLUMNS('Section 2'!$C$13:L$13),0))))</f>
        <v/>
      </c>
      <c r="N180" s="107" t="str">
        <f>IF($D180="","",IF(ISBLANK(VLOOKUP($B180,'Section 2'!$C$16:$N$514,COLUMNS('Section 2'!$C$13:M$13),0)),"",IF(VLOOKUP($B180,'Section 2'!$C$16:$N$514,COLUMNS('Section 2'!$C$13:M$13),0)="Other EU","Other EU",IF(VLOOKUP($B180,'Section 2'!$C$16:$N$514,COLUMNS('Section 2'!$C$13:M$13),0)="2nd Party Trans","2nd Party Trans",IF(VLOOKUP($B180,'Section 2'!$C$16:$N$514,COLUMNS('Section 2'!$C$13:M$13),0)="2nd Party Dest","2nd Party Dest",PROPER(VLOOKUP($B180,'Section 2'!$C$16:$N$514,COLUMNS('Section 2'!$C$13:M$13),0)))))))</f>
        <v/>
      </c>
      <c r="O180" s="108" t="str">
        <f>IF($D180="","",IF(ISBLANK(VLOOKUP($B180,'Section 2'!$C$16:$N$514,COLUMNS('Section 2'!$C$13:N$13),0)),"",VLOOKUP($B180,'Section 2'!$C$16:$N$514,COLUMNS('Section 2'!$C$13:N$13),0)))</f>
        <v/>
      </c>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row>
    <row r="181" spans="1:78" s="36" customFormat="1" ht="12.75" customHeight="1" x14ac:dyDescent="0.35">
      <c r="A181" s="36" t="str">
        <f>IF(D181="","",ROWS($A$1:A181))</f>
        <v/>
      </c>
      <c r="B181" s="39">
        <v>180</v>
      </c>
      <c r="C181" s="107" t="str">
        <f t="shared" si="2"/>
        <v/>
      </c>
      <c r="D181" s="107" t="str">
        <f>IFERROR(VLOOKUP($B181,'Section 2'!$C$16:$N$514,COLUMNS('Section 2'!$C$13:C$13),0),"")</f>
        <v/>
      </c>
      <c r="E181" s="108" t="str">
        <f>IF($D181="","",IF(ISBLANK(VLOOKUP($B181,'Section 2'!$C$16:$N$514,COLUMNS('Section 2'!$C$13:D$13),0)),"",VLOOKUP($B181,'Section 2'!$C$16:$N$514,COLUMNS('Section 2'!$C$13:D$13),0)))</f>
        <v/>
      </c>
      <c r="F181" s="107" t="str">
        <f>IF($D181="","",IF(ISBLANK(VLOOKUP($B181,'Section 2'!$C$16:$N$514,COLUMNS('Section 2'!$C$13:E$13),0)),"",VLOOKUP($B181,'Section 2'!$C$16:$N$514,COLUMNS('Section 2'!$C$13:E$13),0)))</f>
        <v/>
      </c>
      <c r="G181" s="107" t="str">
        <f>IF($D181="","",IF(ISBLANK(VLOOKUP($B181,'Section 2'!$C$16:$N$514,COLUMNS('Section 2'!$C$13:F$13),0)),"",VLOOKUP($B181,'Section 2'!$C$16:$N$514,COLUMNS('Section 2'!$C$13:F$13),0)))</f>
        <v/>
      </c>
      <c r="H181" s="107" t="str">
        <f>IF($D181="","",IF(ISBLANK(VLOOKUP($B181,'Section 2'!$C$16:$N$514,COLUMNS('Section 2'!$C$13:G$13),0)),"",VLOOKUP($B181,'Section 2'!$C$16:$N$514,COLUMNS('Section 2'!$C$13:G$13),0)))</f>
        <v/>
      </c>
      <c r="I181" s="107" t="str">
        <f>IF($D181="","",IF(ISBLANK(VLOOKUP($B181,'Section 2'!$C$16:$N$514,COLUMNS('Section 2'!$C$13:H$13),0)),"",IF(VLOOKUP($B181,'Section 2'!$C$16:$N$514,COLUMNS('Section 2'!$C$13:H$13),0)="Other EU","Other EU",PROPER(VLOOKUP($B181,'Section 2'!$C$16:$N$514,COLUMNS('Section 2'!$C$13:H$13),0)))))</f>
        <v/>
      </c>
      <c r="J181" s="107" t="str">
        <f>IF($D181="","",IF(ISBLANK(VLOOKUP($B181,'Section 2'!$C$16:$N$514,COLUMNS('Section 2'!$C$13:I$13),0)),"",IF(VLOOKUP($B181,'Section 2'!$C$16:$N$514,COLUMNS('Section 2'!$C$13:I$13),0)="Other EU","Other EU",VLOOKUP($B181,'Section 2'!$C$16:$N$514,COLUMNS('Section 2'!$C$13:I$13),0))))</f>
        <v/>
      </c>
      <c r="K181" s="107" t="str">
        <f>IF($D181="","",IF(ISBLANK(VLOOKUP($B181,'Section 2'!$C$16:$N$514,COLUMNS('Section 2'!$C$13:J$13),0)),"",IF(VLOOKUP($B181,'Section 2'!$C$16:$N$514,COLUMNS('Section 2'!$C$13:J$13),0)="Pther EU","Other EU",PROPER(VLOOKUP($B181,'Section 2'!$C$16:$N$514,COLUMNS('Section 2'!$C$13:J$13),0)))))</f>
        <v/>
      </c>
      <c r="L181" s="107" t="str">
        <f>IF($D181="","",IF(ISBLANK(VLOOKUP($B181,'Section 2'!$C$16:$N$514,COLUMNS('Section 2'!$C$13:K$13),0)),"",VLOOKUP($B181,'Section 2'!$C$16:$N$514,COLUMNS('Section 2'!$C$13:K$13),0)))</f>
        <v/>
      </c>
      <c r="M181" s="107" t="str">
        <f>IF($D181="","",IF(ISBLANK(VLOOKUP($B181,'Section 2'!$C$16:$N$514,COLUMNS('Section 2'!$C$13:L$13),0)),"",PROPER(VLOOKUP($B181,'Section 2'!$C$16:$N$514,COLUMNS('Section 2'!$C$13:L$13),0))))</f>
        <v/>
      </c>
      <c r="N181" s="107" t="str">
        <f>IF($D181="","",IF(ISBLANK(VLOOKUP($B181,'Section 2'!$C$16:$N$514,COLUMNS('Section 2'!$C$13:M$13),0)),"",IF(VLOOKUP($B181,'Section 2'!$C$16:$N$514,COLUMNS('Section 2'!$C$13:M$13),0)="Other EU","Other EU",IF(VLOOKUP($B181,'Section 2'!$C$16:$N$514,COLUMNS('Section 2'!$C$13:M$13),0)="2nd Party Trans","2nd Party Trans",IF(VLOOKUP($B181,'Section 2'!$C$16:$N$514,COLUMNS('Section 2'!$C$13:M$13),0)="2nd Party Dest","2nd Party Dest",PROPER(VLOOKUP($B181,'Section 2'!$C$16:$N$514,COLUMNS('Section 2'!$C$13:M$13),0)))))))</f>
        <v/>
      </c>
      <c r="O181" s="108" t="str">
        <f>IF($D181="","",IF(ISBLANK(VLOOKUP($B181,'Section 2'!$C$16:$N$514,COLUMNS('Section 2'!$C$13:N$13),0)),"",VLOOKUP($B181,'Section 2'!$C$16:$N$514,COLUMNS('Section 2'!$C$13:N$13),0)))</f>
        <v/>
      </c>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row>
    <row r="182" spans="1:78" s="36" customFormat="1" ht="12.75" customHeight="1" x14ac:dyDescent="0.35">
      <c r="A182" s="36" t="str">
        <f>IF(D182="","",ROWS($A$1:A182))</f>
        <v/>
      </c>
      <c r="B182" s="39">
        <v>181</v>
      </c>
      <c r="C182" s="107" t="str">
        <f t="shared" si="2"/>
        <v/>
      </c>
      <c r="D182" s="107" t="str">
        <f>IFERROR(VLOOKUP($B182,'Section 2'!$C$16:$N$514,COLUMNS('Section 2'!$C$13:C$13),0),"")</f>
        <v/>
      </c>
      <c r="E182" s="108" t="str">
        <f>IF($D182="","",IF(ISBLANK(VLOOKUP($B182,'Section 2'!$C$16:$N$514,COLUMNS('Section 2'!$C$13:D$13),0)),"",VLOOKUP($B182,'Section 2'!$C$16:$N$514,COLUMNS('Section 2'!$C$13:D$13),0)))</f>
        <v/>
      </c>
      <c r="F182" s="107" t="str">
        <f>IF($D182="","",IF(ISBLANK(VLOOKUP($B182,'Section 2'!$C$16:$N$514,COLUMNS('Section 2'!$C$13:E$13),0)),"",VLOOKUP($B182,'Section 2'!$C$16:$N$514,COLUMNS('Section 2'!$C$13:E$13),0)))</f>
        <v/>
      </c>
      <c r="G182" s="107" t="str">
        <f>IF($D182="","",IF(ISBLANK(VLOOKUP($B182,'Section 2'!$C$16:$N$514,COLUMNS('Section 2'!$C$13:F$13),0)),"",VLOOKUP($B182,'Section 2'!$C$16:$N$514,COLUMNS('Section 2'!$C$13:F$13),0)))</f>
        <v/>
      </c>
      <c r="H182" s="107" t="str">
        <f>IF($D182="","",IF(ISBLANK(VLOOKUP($B182,'Section 2'!$C$16:$N$514,COLUMNS('Section 2'!$C$13:G$13),0)),"",VLOOKUP($B182,'Section 2'!$C$16:$N$514,COLUMNS('Section 2'!$C$13:G$13),0)))</f>
        <v/>
      </c>
      <c r="I182" s="107" t="str">
        <f>IF($D182="","",IF(ISBLANK(VLOOKUP($B182,'Section 2'!$C$16:$N$514,COLUMNS('Section 2'!$C$13:H$13),0)),"",IF(VLOOKUP($B182,'Section 2'!$C$16:$N$514,COLUMNS('Section 2'!$C$13:H$13),0)="Other EU","Other EU",PROPER(VLOOKUP($B182,'Section 2'!$C$16:$N$514,COLUMNS('Section 2'!$C$13:H$13),0)))))</f>
        <v/>
      </c>
      <c r="J182" s="107" t="str">
        <f>IF($D182="","",IF(ISBLANK(VLOOKUP($B182,'Section 2'!$C$16:$N$514,COLUMNS('Section 2'!$C$13:I$13),0)),"",IF(VLOOKUP($B182,'Section 2'!$C$16:$N$514,COLUMNS('Section 2'!$C$13:I$13),0)="Other EU","Other EU",VLOOKUP($B182,'Section 2'!$C$16:$N$514,COLUMNS('Section 2'!$C$13:I$13),0))))</f>
        <v/>
      </c>
      <c r="K182" s="107" t="str">
        <f>IF($D182="","",IF(ISBLANK(VLOOKUP($B182,'Section 2'!$C$16:$N$514,COLUMNS('Section 2'!$C$13:J$13),0)),"",IF(VLOOKUP($B182,'Section 2'!$C$16:$N$514,COLUMNS('Section 2'!$C$13:J$13),0)="Pther EU","Other EU",PROPER(VLOOKUP($B182,'Section 2'!$C$16:$N$514,COLUMNS('Section 2'!$C$13:J$13),0)))))</f>
        <v/>
      </c>
      <c r="L182" s="107" t="str">
        <f>IF($D182="","",IF(ISBLANK(VLOOKUP($B182,'Section 2'!$C$16:$N$514,COLUMNS('Section 2'!$C$13:K$13),0)),"",VLOOKUP($B182,'Section 2'!$C$16:$N$514,COLUMNS('Section 2'!$C$13:K$13),0)))</f>
        <v/>
      </c>
      <c r="M182" s="107" t="str">
        <f>IF($D182="","",IF(ISBLANK(VLOOKUP($B182,'Section 2'!$C$16:$N$514,COLUMNS('Section 2'!$C$13:L$13),0)),"",PROPER(VLOOKUP($B182,'Section 2'!$C$16:$N$514,COLUMNS('Section 2'!$C$13:L$13),0))))</f>
        <v/>
      </c>
      <c r="N182" s="107" t="str">
        <f>IF($D182="","",IF(ISBLANK(VLOOKUP($B182,'Section 2'!$C$16:$N$514,COLUMNS('Section 2'!$C$13:M$13),0)),"",IF(VLOOKUP($B182,'Section 2'!$C$16:$N$514,COLUMNS('Section 2'!$C$13:M$13),0)="Other EU","Other EU",IF(VLOOKUP($B182,'Section 2'!$C$16:$N$514,COLUMNS('Section 2'!$C$13:M$13),0)="2nd Party Trans","2nd Party Trans",IF(VLOOKUP($B182,'Section 2'!$C$16:$N$514,COLUMNS('Section 2'!$C$13:M$13),0)="2nd Party Dest","2nd Party Dest",PROPER(VLOOKUP($B182,'Section 2'!$C$16:$N$514,COLUMNS('Section 2'!$C$13:M$13),0)))))))</f>
        <v/>
      </c>
      <c r="O182" s="108" t="str">
        <f>IF($D182="","",IF(ISBLANK(VLOOKUP($B182,'Section 2'!$C$16:$N$514,COLUMNS('Section 2'!$C$13:N$13),0)),"",VLOOKUP($B182,'Section 2'!$C$16:$N$514,COLUMNS('Section 2'!$C$13:N$13),0)))</f>
        <v/>
      </c>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row>
    <row r="183" spans="1:78" s="36" customFormat="1" ht="12.75" customHeight="1" x14ac:dyDescent="0.35">
      <c r="A183" s="36" t="str">
        <f>IF(D183="","",ROWS($A$1:A183))</f>
        <v/>
      </c>
      <c r="B183" s="39">
        <v>182</v>
      </c>
      <c r="C183" s="107" t="str">
        <f t="shared" si="2"/>
        <v/>
      </c>
      <c r="D183" s="107" t="str">
        <f>IFERROR(VLOOKUP($B183,'Section 2'!$C$16:$N$514,COLUMNS('Section 2'!$C$13:C$13),0),"")</f>
        <v/>
      </c>
      <c r="E183" s="108" t="str">
        <f>IF($D183="","",IF(ISBLANK(VLOOKUP($B183,'Section 2'!$C$16:$N$514,COLUMNS('Section 2'!$C$13:D$13),0)),"",VLOOKUP($B183,'Section 2'!$C$16:$N$514,COLUMNS('Section 2'!$C$13:D$13),0)))</f>
        <v/>
      </c>
      <c r="F183" s="107" t="str">
        <f>IF($D183="","",IF(ISBLANK(VLOOKUP($B183,'Section 2'!$C$16:$N$514,COLUMNS('Section 2'!$C$13:E$13),0)),"",VLOOKUP($B183,'Section 2'!$C$16:$N$514,COLUMNS('Section 2'!$C$13:E$13),0)))</f>
        <v/>
      </c>
      <c r="G183" s="107" t="str">
        <f>IF($D183="","",IF(ISBLANK(VLOOKUP($B183,'Section 2'!$C$16:$N$514,COLUMNS('Section 2'!$C$13:F$13),0)),"",VLOOKUP($B183,'Section 2'!$C$16:$N$514,COLUMNS('Section 2'!$C$13:F$13),0)))</f>
        <v/>
      </c>
      <c r="H183" s="107" t="str">
        <f>IF($D183="","",IF(ISBLANK(VLOOKUP($B183,'Section 2'!$C$16:$N$514,COLUMNS('Section 2'!$C$13:G$13),0)),"",VLOOKUP($B183,'Section 2'!$C$16:$N$514,COLUMNS('Section 2'!$C$13:G$13),0)))</f>
        <v/>
      </c>
      <c r="I183" s="107" t="str">
        <f>IF($D183="","",IF(ISBLANK(VLOOKUP($B183,'Section 2'!$C$16:$N$514,COLUMNS('Section 2'!$C$13:H$13),0)),"",IF(VLOOKUP($B183,'Section 2'!$C$16:$N$514,COLUMNS('Section 2'!$C$13:H$13),0)="Other EU","Other EU",PROPER(VLOOKUP($B183,'Section 2'!$C$16:$N$514,COLUMNS('Section 2'!$C$13:H$13),0)))))</f>
        <v/>
      </c>
      <c r="J183" s="107" t="str">
        <f>IF($D183="","",IF(ISBLANK(VLOOKUP($B183,'Section 2'!$C$16:$N$514,COLUMNS('Section 2'!$C$13:I$13),0)),"",IF(VLOOKUP($B183,'Section 2'!$C$16:$N$514,COLUMNS('Section 2'!$C$13:I$13),0)="Other EU","Other EU",VLOOKUP($B183,'Section 2'!$C$16:$N$514,COLUMNS('Section 2'!$C$13:I$13),0))))</f>
        <v/>
      </c>
      <c r="K183" s="107" t="str">
        <f>IF($D183="","",IF(ISBLANK(VLOOKUP($B183,'Section 2'!$C$16:$N$514,COLUMNS('Section 2'!$C$13:J$13),0)),"",IF(VLOOKUP($B183,'Section 2'!$C$16:$N$514,COLUMNS('Section 2'!$C$13:J$13),0)="Pther EU","Other EU",PROPER(VLOOKUP($B183,'Section 2'!$C$16:$N$514,COLUMNS('Section 2'!$C$13:J$13),0)))))</f>
        <v/>
      </c>
      <c r="L183" s="107" t="str">
        <f>IF($D183="","",IF(ISBLANK(VLOOKUP($B183,'Section 2'!$C$16:$N$514,COLUMNS('Section 2'!$C$13:K$13),0)),"",VLOOKUP($B183,'Section 2'!$C$16:$N$514,COLUMNS('Section 2'!$C$13:K$13),0)))</f>
        <v/>
      </c>
      <c r="M183" s="107" t="str">
        <f>IF($D183="","",IF(ISBLANK(VLOOKUP($B183,'Section 2'!$C$16:$N$514,COLUMNS('Section 2'!$C$13:L$13),0)),"",PROPER(VLOOKUP($B183,'Section 2'!$C$16:$N$514,COLUMNS('Section 2'!$C$13:L$13),0))))</f>
        <v/>
      </c>
      <c r="N183" s="107" t="str">
        <f>IF($D183="","",IF(ISBLANK(VLOOKUP($B183,'Section 2'!$C$16:$N$514,COLUMNS('Section 2'!$C$13:M$13),0)),"",IF(VLOOKUP($B183,'Section 2'!$C$16:$N$514,COLUMNS('Section 2'!$C$13:M$13),0)="Other EU","Other EU",IF(VLOOKUP($B183,'Section 2'!$C$16:$N$514,COLUMNS('Section 2'!$C$13:M$13),0)="2nd Party Trans","2nd Party Trans",IF(VLOOKUP($B183,'Section 2'!$C$16:$N$514,COLUMNS('Section 2'!$C$13:M$13),0)="2nd Party Dest","2nd Party Dest",PROPER(VLOOKUP($B183,'Section 2'!$C$16:$N$514,COLUMNS('Section 2'!$C$13:M$13),0)))))))</f>
        <v/>
      </c>
      <c r="O183" s="108" t="str">
        <f>IF($D183="","",IF(ISBLANK(VLOOKUP($B183,'Section 2'!$C$16:$N$514,COLUMNS('Section 2'!$C$13:N$13),0)),"",VLOOKUP($B183,'Section 2'!$C$16:$N$514,COLUMNS('Section 2'!$C$13:N$13),0)))</f>
        <v/>
      </c>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row>
    <row r="184" spans="1:78" s="36" customFormat="1" ht="12.75" customHeight="1" x14ac:dyDescent="0.35">
      <c r="A184" s="36" t="str">
        <f>IF(D184="","",ROWS($A$1:A184))</f>
        <v/>
      </c>
      <c r="B184" s="39">
        <v>183</v>
      </c>
      <c r="C184" s="107" t="str">
        <f t="shared" si="2"/>
        <v/>
      </c>
      <c r="D184" s="107" t="str">
        <f>IFERROR(VLOOKUP($B184,'Section 2'!$C$16:$N$514,COLUMNS('Section 2'!$C$13:C$13),0),"")</f>
        <v/>
      </c>
      <c r="E184" s="108" t="str">
        <f>IF($D184="","",IF(ISBLANK(VLOOKUP($B184,'Section 2'!$C$16:$N$514,COLUMNS('Section 2'!$C$13:D$13),0)),"",VLOOKUP($B184,'Section 2'!$C$16:$N$514,COLUMNS('Section 2'!$C$13:D$13),0)))</f>
        <v/>
      </c>
      <c r="F184" s="107" t="str">
        <f>IF($D184="","",IF(ISBLANK(VLOOKUP($B184,'Section 2'!$C$16:$N$514,COLUMNS('Section 2'!$C$13:E$13),0)),"",VLOOKUP($B184,'Section 2'!$C$16:$N$514,COLUMNS('Section 2'!$C$13:E$13),0)))</f>
        <v/>
      </c>
      <c r="G184" s="107" t="str">
        <f>IF($D184="","",IF(ISBLANK(VLOOKUP($B184,'Section 2'!$C$16:$N$514,COLUMNS('Section 2'!$C$13:F$13),0)),"",VLOOKUP($B184,'Section 2'!$C$16:$N$514,COLUMNS('Section 2'!$C$13:F$13),0)))</f>
        <v/>
      </c>
      <c r="H184" s="107" t="str">
        <f>IF($D184="","",IF(ISBLANK(VLOOKUP($B184,'Section 2'!$C$16:$N$514,COLUMNS('Section 2'!$C$13:G$13),0)),"",VLOOKUP($B184,'Section 2'!$C$16:$N$514,COLUMNS('Section 2'!$C$13:G$13),0)))</f>
        <v/>
      </c>
      <c r="I184" s="107" t="str">
        <f>IF($D184="","",IF(ISBLANK(VLOOKUP($B184,'Section 2'!$C$16:$N$514,COLUMNS('Section 2'!$C$13:H$13),0)),"",IF(VLOOKUP($B184,'Section 2'!$C$16:$N$514,COLUMNS('Section 2'!$C$13:H$13),0)="Other EU","Other EU",PROPER(VLOOKUP($B184,'Section 2'!$C$16:$N$514,COLUMNS('Section 2'!$C$13:H$13),0)))))</f>
        <v/>
      </c>
      <c r="J184" s="107" t="str">
        <f>IF($D184="","",IF(ISBLANK(VLOOKUP($B184,'Section 2'!$C$16:$N$514,COLUMNS('Section 2'!$C$13:I$13),0)),"",IF(VLOOKUP($B184,'Section 2'!$C$16:$N$514,COLUMNS('Section 2'!$C$13:I$13),0)="Other EU","Other EU",VLOOKUP($B184,'Section 2'!$C$16:$N$514,COLUMNS('Section 2'!$C$13:I$13),0))))</f>
        <v/>
      </c>
      <c r="K184" s="107" t="str">
        <f>IF($D184="","",IF(ISBLANK(VLOOKUP($B184,'Section 2'!$C$16:$N$514,COLUMNS('Section 2'!$C$13:J$13),0)),"",IF(VLOOKUP($B184,'Section 2'!$C$16:$N$514,COLUMNS('Section 2'!$C$13:J$13),0)="Pther EU","Other EU",PROPER(VLOOKUP($B184,'Section 2'!$C$16:$N$514,COLUMNS('Section 2'!$C$13:J$13),0)))))</f>
        <v/>
      </c>
      <c r="L184" s="107" t="str">
        <f>IF($D184="","",IF(ISBLANK(VLOOKUP($B184,'Section 2'!$C$16:$N$514,COLUMNS('Section 2'!$C$13:K$13),0)),"",VLOOKUP($B184,'Section 2'!$C$16:$N$514,COLUMNS('Section 2'!$C$13:K$13),0)))</f>
        <v/>
      </c>
      <c r="M184" s="107" t="str">
        <f>IF($D184="","",IF(ISBLANK(VLOOKUP($B184,'Section 2'!$C$16:$N$514,COLUMNS('Section 2'!$C$13:L$13),0)),"",PROPER(VLOOKUP($B184,'Section 2'!$C$16:$N$514,COLUMNS('Section 2'!$C$13:L$13),0))))</f>
        <v/>
      </c>
      <c r="N184" s="107" t="str">
        <f>IF($D184="","",IF(ISBLANK(VLOOKUP($B184,'Section 2'!$C$16:$N$514,COLUMNS('Section 2'!$C$13:M$13),0)),"",IF(VLOOKUP($B184,'Section 2'!$C$16:$N$514,COLUMNS('Section 2'!$C$13:M$13),0)="Other EU","Other EU",IF(VLOOKUP($B184,'Section 2'!$C$16:$N$514,COLUMNS('Section 2'!$C$13:M$13),0)="2nd Party Trans","2nd Party Trans",IF(VLOOKUP($B184,'Section 2'!$C$16:$N$514,COLUMNS('Section 2'!$C$13:M$13),0)="2nd Party Dest","2nd Party Dest",PROPER(VLOOKUP($B184,'Section 2'!$C$16:$N$514,COLUMNS('Section 2'!$C$13:M$13),0)))))))</f>
        <v/>
      </c>
      <c r="O184" s="108" t="str">
        <f>IF($D184="","",IF(ISBLANK(VLOOKUP($B184,'Section 2'!$C$16:$N$514,COLUMNS('Section 2'!$C$13:N$13),0)),"",VLOOKUP($B184,'Section 2'!$C$16:$N$514,COLUMNS('Section 2'!$C$13:N$13),0)))</f>
        <v/>
      </c>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row>
    <row r="185" spans="1:78" s="36" customFormat="1" ht="12.75" customHeight="1" x14ac:dyDescent="0.35">
      <c r="A185" s="36" t="str">
        <f>IF(D185="","",ROWS($A$1:A185))</f>
        <v/>
      </c>
      <c r="B185" s="39">
        <v>184</v>
      </c>
      <c r="C185" s="107" t="str">
        <f t="shared" si="2"/>
        <v/>
      </c>
      <c r="D185" s="107" t="str">
        <f>IFERROR(VLOOKUP($B185,'Section 2'!$C$16:$N$514,COLUMNS('Section 2'!$C$13:C$13),0),"")</f>
        <v/>
      </c>
      <c r="E185" s="108" t="str">
        <f>IF($D185="","",IF(ISBLANK(VLOOKUP($B185,'Section 2'!$C$16:$N$514,COLUMNS('Section 2'!$C$13:D$13),0)),"",VLOOKUP($B185,'Section 2'!$C$16:$N$514,COLUMNS('Section 2'!$C$13:D$13),0)))</f>
        <v/>
      </c>
      <c r="F185" s="107" t="str">
        <f>IF($D185="","",IF(ISBLANK(VLOOKUP($B185,'Section 2'!$C$16:$N$514,COLUMNS('Section 2'!$C$13:E$13),0)),"",VLOOKUP($B185,'Section 2'!$C$16:$N$514,COLUMNS('Section 2'!$C$13:E$13),0)))</f>
        <v/>
      </c>
      <c r="G185" s="107" t="str">
        <f>IF($D185="","",IF(ISBLANK(VLOOKUP($B185,'Section 2'!$C$16:$N$514,COLUMNS('Section 2'!$C$13:F$13),0)),"",VLOOKUP($B185,'Section 2'!$C$16:$N$514,COLUMNS('Section 2'!$C$13:F$13),0)))</f>
        <v/>
      </c>
      <c r="H185" s="107" t="str">
        <f>IF($D185="","",IF(ISBLANK(VLOOKUP($B185,'Section 2'!$C$16:$N$514,COLUMNS('Section 2'!$C$13:G$13),0)),"",VLOOKUP($B185,'Section 2'!$C$16:$N$514,COLUMNS('Section 2'!$C$13:G$13),0)))</f>
        <v/>
      </c>
      <c r="I185" s="107" t="str">
        <f>IF($D185="","",IF(ISBLANK(VLOOKUP($B185,'Section 2'!$C$16:$N$514,COLUMNS('Section 2'!$C$13:H$13),0)),"",IF(VLOOKUP($B185,'Section 2'!$C$16:$N$514,COLUMNS('Section 2'!$C$13:H$13),0)="Other EU","Other EU",PROPER(VLOOKUP($B185,'Section 2'!$C$16:$N$514,COLUMNS('Section 2'!$C$13:H$13),0)))))</f>
        <v/>
      </c>
      <c r="J185" s="107" t="str">
        <f>IF($D185="","",IF(ISBLANK(VLOOKUP($B185,'Section 2'!$C$16:$N$514,COLUMNS('Section 2'!$C$13:I$13),0)),"",IF(VLOOKUP($B185,'Section 2'!$C$16:$N$514,COLUMNS('Section 2'!$C$13:I$13),0)="Other EU","Other EU",VLOOKUP($B185,'Section 2'!$C$16:$N$514,COLUMNS('Section 2'!$C$13:I$13),0))))</f>
        <v/>
      </c>
      <c r="K185" s="107" t="str">
        <f>IF($D185="","",IF(ISBLANK(VLOOKUP($B185,'Section 2'!$C$16:$N$514,COLUMNS('Section 2'!$C$13:J$13),0)),"",IF(VLOOKUP($B185,'Section 2'!$C$16:$N$514,COLUMNS('Section 2'!$C$13:J$13),0)="Pther EU","Other EU",PROPER(VLOOKUP($B185,'Section 2'!$C$16:$N$514,COLUMNS('Section 2'!$C$13:J$13),0)))))</f>
        <v/>
      </c>
      <c r="L185" s="107" t="str">
        <f>IF($D185="","",IF(ISBLANK(VLOOKUP($B185,'Section 2'!$C$16:$N$514,COLUMNS('Section 2'!$C$13:K$13),0)),"",VLOOKUP($B185,'Section 2'!$C$16:$N$514,COLUMNS('Section 2'!$C$13:K$13),0)))</f>
        <v/>
      </c>
      <c r="M185" s="107" t="str">
        <f>IF($D185="","",IF(ISBLANK(VLOOKUP($B185,'Section 2'!$C$16:$N$514,COLUMNS('Section 2'!$C$13:L$13),0)),"",PROPER(VLOOKUP($B185,'Section 2'!$C$16:$N$514,COLUMNS('Section 2'!$C$13:L$13),0))))</f>
        <v/>
      </c>
      <c r="N185" s="107" t="str">
        <f>IF($D185="","",IF(ISBLANK(VLOOKUP($B185,'Section 2'!$C$16:$N$514,COLUMNS('Section 2'!$C$13:M$13),0)),"",IF(VLOOKUP($B185,'Section 2'!$C$16:$N$514,COLUMNS('Section 2'!$C$13:M$13),0)="Other EU","Other EU",IF(VLOOKUP($B185,'Section 2'!$C$16:$N$514,COLUMNS('Section 2'!$C$13:M$13),0)="2nd Party Trans","2nd Party Trans",IF(VLOOKUP($B185,'Section 2'!$C$16:$N$514,COLUMNS('Section 2'!$C$13:M$13),0)="2nd Party Dest","2nd Party Dest",PROPER(VLOOKUP($B185,'Section 2'!$C$16:$N$514,COLUMNS('Section 2'!$C$13:M$13),0)))))))</f>
        <v/>
      </c>
      <c r="O185" s="108" t="str">
        <f>IF($D185="","",IF(ISBLANK(VLOOKUP($B185,'Section 2'!$C$16:$N$514,COLUMNS('Section 2'!$C$13:N$13),0)),"",VLOOKUP($B185,'Section 2'!$C$16:$N$514,COLUMNS('Section 2'!$C$13:N$13),0)))</f>
        <v/>
      </c>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row>
    <row r="186" spans="1:78" s="36" customFormat="1" ht="12.75" customHeight="1" x14ac:dyDescent="0.35">
      <c r="A186" s="36" t="str">
        <f>IF(D186="","",ROWS($A$1:A186))</f>
        <v/>
      </c>
      <c r="B186" s="39">
        <v>185</v>
      </c>
      <c r="C186" s="107" t="str">
        <f t="shared" si="2"/>
        <v/>
      </c>
      <c r="D186" s="107" t="str">
        <f>IFERROR(VLOOKUP($B186,'Section 2'!$C$16:$N$514,COLUMNS('Section 2'!$C$13:C$13),0),"")</f>
        <v/>
      </c>
      <c r="E186" s="108" t="str">
        <f>IF($D186="","",IF(ISBLANK(VLOOKUP($B186,'Section 2'!$C$16:$N$514,COLUMNS('Section 2'!$C$13:D$13),0)),"",VLOOKUP($B186,'Section 2'!$C$16:$N$514,COLUMNS('Section 2'!$C$13:D$13),0)))</f>
        <v/>
      </c>
      <c r="F186" s="107" t="str">
        <f>IF($D186="","",IF(ISBLANK(VLOOKUP($B186,'Section 2'!$C$16:$N$514,COLUMNS('Section 2'!$C$13:E$13),0)),"",VLOOKUP($B186,'Section 2'!$C$16:$N$514,COLUMNS('Section 2'!$C$13:E$13),0)))</f>
        <v/>
      </c>
      <c r="G186" s="107" t="str">
        <f>IF($D186="","",IF(ISBLANK(VLOOKUP($B186,'Section 2'!$C$16:$N$514,COLUMNS('Section 2'!$C$13:F$13),0)),"",VLOOKUP($B186,'Section 2'!$C$16:$N$514,COLUMNS('Section 2'!$C$13:F$13),0)))</f>
        <v/>
      </c>
      <c r="H186" s="107" t="str">
        <f>IF($D186="","",IF(ISBLANK(VLOOKUP($B186,'Section 2'!$C$16:$N$514,COLUMNS('Section 2'!$C$13:G$13),0)),"",VLOOKUP($B186,'Section 2'!$C$16:$N$514,COLUMNS('Section 2'!$C$13:G$13),0)))</f>
        <v/>
      </c>
      <c r="I186" s="107" t="str">
        <f>IF($D186="","",IF(ISBLANK(VLOOKUP($B186,'Section 2'!$C$16:$N$514,COLUMNS('Section 2'!$C$13:H$13),0)),"",IF(VLOOKUP($B186,'Section 2'!$C$16:$N$514,COLUMNS('Section 2'!$C$13:H$13),0)="Other EU","Other EU",PROPER(VLOOKUP($B186,'Section 2'!$C$16:$N$514,COLUMNS('Section 2'!$C$13:H$13),0)))))</f>
        <v/>
      </c>
      <c r="J186" s="107" t="str">
        <f>IF($D186="","",IF(ISBLANK(VLOOKUP($B186,'Section 2'!$C$16:$N$514,COLUMNS('Section 2'!$C$13:I$13),0)),"",IF(VLOOKUP($B186,'Section 2'!$C$16:$N$514,COLUMNS('Section 2'!$C$13:I$13),0)="Other EU","Other EU",VLOOKUP($B186,'Section 2'!$C$16:$N$514,COLUMNS('Section 2'!$C$13:I$13),0))))</f>
        <v/>
      </c>
      <c r="K186" s="107" t="str">
        <f>IF($D186="","",IF(ISBLANK(VLOOKUP($B186,'Section 2'!$C$16:$N$514,COLUMNS('Section 2'!$C$13:J$13),0)),"",IF(VLOOKUP($B186,'Section 2'!$C$16:$N$514,COLUMNS('Section 2'!$C$13:J$13),0)="Pther EU","Other EU",PROPER(VLOOKUP($B186,'Section 2'!$C$16:$N$514,COLUMNS('Section 2'!$C$13:J$13),0)))))</f>
        <v/>
      </c>
      <c r="L186" s="107" t="str">
        <f>IF($D186="","",IF(ISBLANK(VLOOKUP($B186,'Section 2'!$C$16:$N$514,COLUMNS('Section 2'!$C$13:K$13),0)),"",VLOOKUP($B186,'Section 2'!$C$16:$N$514,COLUMNS('Section 2'!$C$13:K$13),0)))</f>
        <v/>
      </c>
      <c r="M186" s="107" t="str">
        <f>IF($D186="","",IF(ISBLANK(VLOOKUP($B186,'Section 2'!$C$16:$N$514,COLUMNS('Section 2'!$C$13:L$13),0)),"",PROPER(VLOOKUP($B186,'Section 2'!$C$16:$N$514,COLUMNS('Section 2'!$C$13:L$13),0))))</f>
        <v/>
      </c>
      <c r="N186" s="107" t="str">
        <f>IF($D186="","",IF(ISBLANK(VLOOKUP($B186,'Section 2'!$C$16:$N$514,COLUMNS('Section 2'!$C$13:M$13),0)),"",IF(VLOOKUP($B186,'Section 2'!$C$16:$N$514,COLUMNS('Section 2'!$C$13:M$13),0)="Other EU","Other EU",IF(VLOOKUP($B186,'Section 2'!$C$16:$N$514,COLUMNS('Section 2'!$C$13:M$13),0)="2nd Party Trans","2nd Party Trans",IF(VLOOKUP($B186,'Section 2'!$C$16:$N$514,COLUMNS('Section 2'!$C$13:M$13),0)="2nd Party Dest","2nd Party Dest",PROPER(VLOOKUP($B186,'Section 2'!$C$16:$N$514,COLUMNS('Section 2'!$C$13:M$13),0)))))))</f>
        <v/>
      </c>
      <c r="O186" s="108" t="str">
        <f>IF($D186="","",IF(ISBLANK(VLOOKUP($B186,'Section 2'!$C$16:$N$514,COLUMNS('Section 2'!$C$13:N$13),0)),"",VLOOKUP($B186,'Section 2'!$C$16:$N$514,COLUMNS('Section 2'!$C$13:N$13),0)))</f>
        <v/>
      </c>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row>
    <row r="187" spans="1:78" s="36" customFormat="1" ht="12.75" customHeight="1" x14ac:dyDescent="0.35">
      <c r="A187" s="36" t="str">
        <f>IF(D187="","",ROWS($A$1:A187))</f>
        <v/>
      </c>
      <c r="B187" s="39">
        <v>186</v>
      </c>
      <c r="C187" s="107" t="str">
        <f t="shared" si="2"/>
        <v/>
      </c>
      <c r="D187" s="107" t="str">
        <f>IFERROR(VLOOKUP($B187,'Section 2'!$C$16:$N$514,COLUMNS('Section 2'!$C$13:C$13),0),"")</f>
        <v/>
      </c>
      <c r="E187" s="108" t="str">
        <f>IF($D187="","",IF(ISBLANK(VLOOKUP($B187,'Section 2'!$C$16:$N$514,COLUMNS('Section 2'!$C$13:D$13),0)),"",VLOOKUP($B187,'Section 2'!$C$16:$N$514,COLUMNS('Section 2'!$C$13:D$13),0)))</f>
        <v/>
      </c>
      <c r="F187" s="107" t="str">
        <f>IF($D187="","",IF(ISBLANK(VLOOKUP($B187,'Section 2'!$C$16:$N$514,COLUMNS('Section 2'!$C$13:E$13),0)),"",VLOOKUP($B187,'Section 2'!$C$16:$N$514,COLUMNS('Section 2'!$C$13:E$13),0)))</f>
        <v/>
      </c>
      <c r="G187" s="107" t="str">
        <f>IF($D187="","",IF(ISBLANK(VLOOKUP($B187,'Section 2'!$C$16:$N$514,COLUMNS('Section 2'!$C$13:F$13),0)),"",VLOOKUP($B187,'Section 2'!$C$16:$N$514,COLUMNS('Section 2'!$C$13:F$13),0)))</f>
        <v/>
      </c>
      <c r="H187" s="107" t="str">
        <f>IF($D187="","",IF(ISBLANK(VLOOKUP($B187,'Section 2'!$C$16:$N$514,COLUMNS('Section 2'!$C$13:G$13),0)),"",VLOOKUP($B187,'Section 2'!$C$16:$N$514,COLUMNS('Section 2'!$C$13:G$13),0)))</f>
        <v/>
      </c>
      <c r="I187" s="107" t="str">
        <f>IF($D187="","",IF(ISBLANK(VLOOKUP($B187,'Section 2'!$C$16:$N$514,COLUMNS('Section 2'!$C$13:H$13),0)),"",IF(VLOOKUP($B187,'Section 2'!$C$16:$N$514,COLUMNS('Section 2'!$C$13:H$13),0)="Other EU","Other EU",PROPER(VLOOKUP($B187,'Section 2'!$C$16:$N$514,COLUMNS('Section 2'!$C$13:H$13),0)))))</f>
        <v/>
      </c>
      <c r="J187" s="107" t="str">
        <f>IF($D187="","",IF(ISBLANK(VLOOKUP($B187,'Section 2'!$C$16:$N$514,COLUMNS('Section 2'!$C$13:I$13),0)),"",IF(VLOOKUP($B187,'Section 2'!$C$16:$N$514,COLUMNS('Section 2'!$C$13:I$13),0)="Other EU","Other EU",VLOOKUP($B187,'Section 2'!$C$16:$N$514,COLUMNS('Section 2'!$C$13:I$13),0))))</f>
        <v/>
      </c>
      <c r="K187" s="107" t="str">
        <f>IF($D187="","",IF(ISBLANK(VLOOKUP($B187,'Section 2'!$C$16:$N$514,COLUMNS('Section 2'!$C$13:J$13),0)),"",IF(VLOOKUP($B187,'Section 2'!$C$16:$N$514,COLUMNS('Section 2'!$C$13:J$13),0)="Pther EU","Other EU",PROPER(VLOOKUP($B187,'Section 2'!$C$16:$N$514,COLUMNS('Section 2'!$C$13:J$13),0)))))</f>
        <v/>
      </c>
      <c r="L187" s="107" t="str">
        <f>IF($D187="","",IF(ISBLANK(VLOOKUP($B187,'Section 2'!$C$16:$N$514,COLUMNS('Section 2'!$C$13:K$13),0)),"",VLOOKUP($B187,'Section 2'!$C$16:$N$514,COLUMNS('Section 2'!$C$13:K$13),0)))</f>
        <v/>
      </c>
      <c r="M187" s="107" t="str">
        <f>IF($D187="","",IF(ISBLANK(VLOOKUP($B187,'Section 2'!$C$16:$N$514,COLUMNS('Section 2'!$C$13:L$13),0)),"",PROPER(VLOOKUP($B187,'Section 2'!$C$16:$N$514,COLUMNS('Section 2'!$C$13:L$13),0))))</f>
        <v/>
      </c>
      <c r="N187" s="107" t="str">
        <f>IF($D187="","",IF(ISBLANK(VLOOKUP($B187,'Section 2'!$C$16:$N$514,COLUMNS('Section 2'!$C$13:M$13),0)),"",IF(VLOOKUP($B187,'Section 2'!$C$16:$N$514,COLUMNS('Section 2'!$C$13:M$13),0)="Other EU","Other EU",IF(VLOOKUP($B187,'Section 2'!$C$16:$N$514,COLUMNS('Section 2'!$C$13:M$13),0)="2nd Party Trans","2nd Party Trans",IF(VLOOKUP($B187,'Section 2'!$C$16:$N$514,COLUMNS('Section 2'!$C$13:M$13),0)="2nd Party Dest","2nd Party Dest",PROPER(VLOOKUP($B187,'Section 2'!$C$16:$N$514,COLUMNS('Section 2'!$C$13:M$13),0)))))))</f>
        <v/>
      </c>
      <c r="O187" s="108" t="str">
        <f>IF($D187="","",IF(ISBLANK(VLOOKUP($B187,'Section 2'!$C$16:$N$514,COLUMNS('Section 2'!$C$13:N$13),0)),"",VLOOKUP($B187,'Section 2'!$C$16:$N$514,COLUMNS('Section 2'!$C$13:N$13),0)))</f>
        <v/>
      </c>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row>
    <row r="188" spans="1:78" s="36" customFormat="1" ht="12.75" customHeight="1" x14ac:dyDescent="0.35">
      <c r="A188" s="36" t="str">
        <f>IF(D188="","",ROWS($A$1:A188))</f>
        <v/>
      </c>
      <c r="B188" s="39">
        <v>187</v>
      </c>
      <c r="C188" s="107" t="str">
        <f t="shared" si="2"/>
        <v/>
      </c>
      <c r="D188" s="107" t="str">
        <f>IFERROR(VLOOKUP($B188,'Section 2'!$C$16:$N$514,COLUMNS('Section 2'!$C$13:C$13),0),"")</f>
        <v/>
      </c>
      <c r="E188" s="108" t="str">
        <f>IF($D188="","",IF(ISBLANK(VLOOKUP($B188,'Section 2'!$C$16:$N$514,COLUMNS('Section 2'!$C$13:D$13),0)),"",VLOOKUP($B188,'Section 2'!$C$16:$N$514,COLUMNS('Section 2'!$C$13:D$13),0)))</f>
        <v/>
      </c>
      <c r="F188" s="107" t="str">
        <f>IF($D188="","",IF(ISBLANK(VLOOKUP($B188,'Section 2'!$C$16:$N$514,COLUMNS('Section 2'!$C$13:E$13),0)),"",VLOOKUP($B188,'Section 2'!$C$16:$N$514,COLUMNS('Section 2'!$C$13:E$13),0)))</f>
        <v/>
      </c>
      <c r="G188" s="107" t="str">
        <f>IF($D188="","",IF(ISBLANK(VLOOKUP($B188,'Section 2'!$C$16:$N$514,COLUMNS('Section 2'!$C$13:F$13),0)),"",VLOOKUP($B188,'Section 2'!$C$16:$N$514,COLUMNS('Section 2'!$C$13:F$13),0)))</f>
        <v/>
      </c>
      <c r="H188" s="107" t="str">
        <f>IF($D188="","",IF(ISBLANK(VLOOKUP($B188,'Section 2'!$C$16:$N$514,COLUMNS('Section 2'!$C$13:G$13),0)),"",VLOOKUP($B188,'Section 2'!$C$16:$N$514,COLUMNS('Section 2'!$C$13:G$13),0)))</f>
        <v/>
      </c>
      <c r="I188" s="107" t="str">
        <f>IF($D188="","",IF(ISBLANK(VLOOKUP($B188,'Section 2'!$C$16:$N$514,COLUMNS('Section 2'!$C$13:H$13),0)),"",IF(VLOOKUP($B188,'Section 2'!$C$16:$N$514,COLUMNS('Section 2'!$C$13:H$13),0)="Other EU","Other EU",PROPER(VLOOKUP($B188,'Section 2'!$C$16:$N$514,COLUMNS('Section 2'!$C$13:H$13),0)))))</f>
        <v/>
      </c>
      <c r="J188" s="107" t="str">
        <f>IF($D188="","",IF(ISBLANK(VLOOKUP($B188,'Section 2'!$C$16:$N$514,COLUMNS('Section 2'!$C$13:I$13),0)),"",IF(VLOOKUP($B188,'Section 2'!$C$16:$N$514,COLUMNS('Section 2'!$C$13:I$13),0)="Other EU","Other EU",VLOOKUP($B188,'Section 2'!$C$16:$N$514,COLUMNS('Section 2'!$C$13:I$13),0))))</f>
        <v/>
      </c>
      <c r="K188" s="107" t="str">
        <f>IF($D188="","",IF(ISBLANK(VLOOKUP($B188,'Section 2'!$C$16:$N$514,COLUMNS('Section 2'!$C$13:J$13),0)),"",IF(VLOOKUP($B188,'Section 2'!$C$16:$N$514,COLUMNS('Section 2'!$C$13:J$13),0)="Pther EU","Other EU",PROPER(VLOOKUP($B188,'Section 2'!$C$16:$N$514,COLUMNS('Section 2'!$C$13:J$13),0)))))</f>
        <v/>
      </c>
      <c r="L188" s="107" t="str">
        <f>IF($D188="","",IF(ISBLANK(VLOOKUP($B188,'Section 2'!$C$16:$N$514,COLUMNS('Section 2'!$C$13:K$13),0)),"",VLOOKUP($B188,'Section 2'!$C$16:$N$514,COLUMNS('Section 2'!$C$13:K$13),0)))</f>
        <v/>
      </c>
      <c r="M188" s="107" t="str">
        <f>IF($D188="","",IF(ISBLANK(VLOOKUP($B188,'Section 2'!$C$16:$N$514,COLUMNS('Section 2'!$C$13:L$13),0)),"",PROPER(VLOOKUP($B188,'Section 2'!$C$16:$N$514,COLUMNS('Section 2'!$C$13:L$13),0))))</f>
        <v/>
      </c>
      <c r="N188" s="107" t="str">
        <f>IF($D188="","",IF(ISBLANK(VLOOKUP($B188,'Section 2'!$C$16:$N$514,COLUMNS('Section 2'!$C$13:M$13),0)),"",IF(VLOOKUP($B188,'Section 2'!$C$16:$N$514,COLUMNS('Section 2'!$C$13:M$13),0)="Other EU","Other EU",IF(VLOOKUP($B188,'Section 2'!$C$16:$N$514,COLUMNS('Section 2'!$C$13:M$13),0)="2nd Party Trans","2nd Party Trans",IF(VLOOKUP($B188,'Section 2'!$C$16:$N$514,COLUMNS('Section 2'!$C$13:M$13),0)="2nd Party Dest","2nd Party Dest",PROPER(VLOOKUP($B188,'Section 2'!$C$16:$N$514,COLUMNS('Section 2'!$C$13:M$13),0)))))))</f>
        <v/>
      </c>
      <c r="O188" s="108" t="str">
        <f>IF($D188="","",IF(ISBLANK(VLOOKUP($B188,'Section 2'!$C$16:$N$514,COLUMNS('Section 2'!$C$13:N$13),0)),"",VLOOKUP($B188,'Section 2'!$C$16:$N$514,COLUMNS('Section 2'!$C$13:N$13),0)))</f>
        <v/>
      </c>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row>
    <row r="189" spans="1:78" s="36" customFormat="1" ht="12.75" customHeight="1" x14ac:dyDescent="0.35">
      <c r="A189" s="36" t="str">
        <f>IF(D189="","",ROWS($A$1:A189))</f>
        <v/>
      </c>
      <c r="B189" s="39">
        <v>188</v>
      </c>
      <c r="C189" s="107" t="str">
        <f t="shared" si="2"/>
        <v/>
      </c>
      <c r="D189" s="107" t="str">
        <f>IFERROR(VLOOKUP($B189,'Section 2'!$C$16:$N$514,COLUMNS('Section 2'!$C$13:C$13),0),"")</f>
        <v/>
      </c>
      <c r="E189" s="108" t="str">
        <f>IF($D189="","",IF(ISBLANK(VLOOKUP($B189,'Section 2'!$C$16:$N$514,COLUMNS('Section 2'!$C$13:D$13),0)),"",VLOOKUP($B189,'Section 2'!$C$16:$N$514,COLUMNS('Section 2'!$C$13:D$13),0)))</f>
        <v/>
      </c>
      <c r="F189" s="107" t="str">
        <f>IF($D189="","",IF(ISBLANK(VLOOKUP($B189,'Section 2'!$C$16:$N$514,COLUMNS('Section 2'!$C$13:E$13),0)),"",VLOOKUP($B189,'Section 2'!$C$16:$N$514,COLUMNS('Section 2'!$C$13:E$13),0)))</f>
        <v/>
      </c>
      <c r="G189" s="107" t="str">
        <f>IF($D189="","",IF(ISBLANK(VLOOKUP($B189,'Section 2'!$C$16:$N$514,COLUMNS('Section 2'!$C$13:F$13),0)),"",VLOOKUP($B189,'Section 2'!$C$16:$N$514,COLUMNS('Section 2'!$C$13:F$13),0)))</f>
        <v/>
      </c>
      <c r="H189" s="107" t="str">
        <f>IF($D189="","",IF(ISBLANK(VLOOKUP($B189,'Section 2'!$C$16:$N$514,COLUMNS('Section 2'!$C$13:G$13),0)),"",VLOOKUP($B189,'Section 2'!$C$16:$N$514,COLUMNS('Section 2'!$C$13:G$13),0)))</f>
        <v/>
      </c>
      <c r="I189" s="107" t="str">
        <f>IF($D189="","",IF(ISBLANK(VLOOKUP($B189,'Section 2'!$C$16:$N$514,COLUMNS('Section 2'!$C$13:H$13),0)),"",IF(VLOOKUP($B189,'Section 2'!$C$16:$N$514,COLUMNS('Section 2'!$C$13:H$13),0)="Other EU","Other EU",PROPER(VLOOKUP($B189,'Section 2'!$C$16:$N$514,COLUMNS('Section 2'!$C$13:H$13),0)))))</f>
        <v/>
      </c>
      <c r="J189" s="107" t="str">
        <f>IF($D189="","",IF(ISBLANK(VLOOKUP($B189,'Section 2'!$C$16:$N$514,COLUMNS('Section 2'!$C$13:I$13),0)),"",IF(VLOOKUP($B189,'Section 2'!$C$16:$N$514,COLUMNS('Section 2'!$C$13:I$13),0)="Other EU","Other EU",VLOOKUP($B189,'Section 2'!$C$16:$N$514,COLUMNS('Section 2'!$C$13:I$13),0))))</f>
        <v/>
      </c>
      <c r="K189" s="107" t="str">
        <f>IF($D189="","",IF(ISBLANK(VLOOKUP($B189,'Section 2'!$C$16:$N$514,COLUMNS('Section 2'!$C$13:J$13),0)),"",IF(VLOOKUP($B189,'Section 2'!$C$16:$N$514,COLUMNS('Section 2'!$C$13:J$13),0)="Pther EU","Other EU",PROPER(VLOOKUP($B189,'Section 2'!$C$16:$N$514,COLUMNS('Section 2'!$C$13:J$13),0)))))</f>
        <v/>
      </c>
      <c r="L189" s="107" t="str">
        <f>IF($D189="","",IF(ISBLANK(VLOOKUP($B189,'Section 2'!$C$16:$N$514,COLUMNS('Section 2'!$C$13:K$13),0)),"",VLOOKUP($B189,'Section 2'!$C$16:$N$514,COLUMNS('Section 2'!$C$13:K$13),0)))</f>
        <v/>
      </c>
      <c r="M189" s="107" t="str">
        <f>IF($D189="","",IF(ISBLANK(VLOOKUP($B189,'Section 2'!$C$16:$N$514,COLUMNS('Section 2'!$C$13:L$13),0)),"",PROPER(VLOOKUP($B189,'Section 2'!$C$16:$N$514,COLUMNS('Section 2'!$C$13:L$13),0))))</f>
        <v/>
      </c>
      <c r="N189" s="107" t="str">
        <f>IF($D189="","",IF(ISBLANK(VLOOKUP($B189,'Section 2'!$C$16:$N$514,COLUMNS('Section 2'!$C$13:M$13),0)),"",IF(VLOOKUP($B189,'Section 2'!$C$16:$N$514,COLUMNS('Section 2'!$C$13:M$13),0)="Other EU","Other EU",IF(VLOOKUP($B189,'Section 2'!$C$16:$N$514,COLUMNS('Section 2'!$C$13:M$13),0)="2nd Party Trans","2nd Party Trans",IF(VLOOKUP($B189,'Section 2'!$C$16:$N$514,COLUMNS('Section 2'!$C$13:M$13),0)="2nd Party Dest","2nd Party Dest",PROPER(VLOOKUP($B189,'Section 2'!$C$16:$N$514,COLUMNS('Section 2'!$C$13:M$13),0)))))))</f>
        <v/>
      </c>
      <c r="O189" s="108" t="str">
        <f>IF($D189="","",IF(ISBLANK(VLOOKUP($B189,'Section 2'!$C$16:$N$514,COLUMNS('Section 2'!$C$13:N$13),0)),"",VLOOKUP($B189,'Section 2'!$C$16:$N$514,COLUMNS('Section 2'!$C$13:N$13),0)))</f>
        <v/>
      </c>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row>
    <row r="190" spans="1:78" s="36" customFormat="1" ht="12.75" customHeight="1" x14ac:dyDescent="0.35">
      <c r="A190" s="36" t="str">
        <f>IF(D190="","",ROWS($A$1:A190))</f>
        <v/>
      </c>
      <c r="B190" s="39">
        <v>189</v>
      </c>
      <c r="C190" s="107" t="str">
        <f t="shared" si="2"/>
        <v/>
      </c>
      <c r="D190" s="107" t="str">
        <f>IFERROR(VLOOKUP($B190,'Section 2'!$C$16:$N$514,COLUMNS('Section 2'!$C$13:C$13),0),"")</f>
        <v/>
      </c>
      <c r="E190" s="108" t="str">
        <f>IF($D190="","",IF(ISBLANK(VLOOKUP($B190,'Section 2'!$C$16:$N$514,COLUMNS('Section 2'!$C$13:D$13),0)),"",VLOOKUP($B190,'Section 2'!$C$16:$N$514,COLUMNS('Section 2'!$C$13:D$13),0)))</f>
        <v/>
      </c>
      <c r="F190" s="107" t="str">
        <f>IF($D190="","",IF(ISBLANK(VLOOKUP($B190,'Section 2'!$C$16:$N$514,COLUMNS('Section 2'!$C$13:E$13),0)),"",VLOOKUP($B190,'Section 2'!$C$16:$N$514,COLUMNS('Section 2'!$C$13:E$13),0)))</f>
        <v/>
      </c>
      <c r="G190" s="107" t="str">
        <f>IF($D190="","",IF(ISBLANK(VLOOKUP($B190,'Section 2'!$C$16:$N$514,COLUMNS('Section 2'!$C$13:F$13),0)),"",VLOOKUP($B190,'Section 2'!$C$16:$N$514,COLUMNS('Section 2'!$C$13:F$13),0)))</f>
        <v/>
      </c>
      <c r="H190" s="107" t="str">
        <f>IF($D190="","",IF(ISBLANK(VLOOKUP($B190,'Section 2'!$C$16:$N$514,COLUMNS('Section 2'!$C$13:G$13),0)),"",VLOOKUP($B190,'Section 2'!$C$16:$N$514,COLUMNS('Section 2'!$C$13:G$13),0)))</f>
        <v/>
      </c>
      <c r="I190" s="107" t="str">
        <f>IF($D190="","",IF(ISBLANK(VLOOKUP($B190,'Section 2'!$C$16:$N$514,COLUMNS('Section 2'!$C$13:H$13),0)),"",IF(VLOOKUP($B190,'Section 2'!$C$16:$N$514,COLUMNS('Section 2'!$C$13:H$13),0)="Other EU","Other EU",PROPER(VLOOKUP($B190,'Section 2'!$C$16:$N$514,COLUMNS('Section 2'!$C$13:H$13),0)))))</f>
        <v/>
      </c>
      <c r="J190" s="107" t="str">
        <f>IF($D190="","",IF(ISBLANK(VLOOKUP($B190,'Section 2'!$C$16:$N$514,COLUMNS('Section 2'!$C$13:I$13),0)),"",IF(VLOOKUP($B190,'Section 2'!$C$16:$N$514,COLUMNS('Section 2'!$C$13:I$13),0)="Other EU","Other EU",VLOOKUP($B190,'Section 2'!$C$16:$N$514,COLUMNS('Section 2'!$C$13:I$13),0))))</f>
        <v/>
      </c>
      <c r="K190" s="107" t="str">
        <f>IF($D190="","",IF(ISBLANK(VLOOKUP($B190,'Section 2'!$C$16:$N$514,COLUMNS('Section 2'!$C$13:J$13),0)),"",IF(VLOOKUP($B190,'Section 2'!$C$16:$N$514,COLUMNS('Section 2'!$C$13:J$13),0)="Pther EU","Other EU",PROPER(VLOOKUP($B190,'Section 2'!$C$16:$N$514,COLUMNS('Section 2'!$C$13:J$13),0)))))</f>
        <v/>
      </c>
      <c r="L190" s="107" t="str">
        <f>IF($D190="","",IF(ISBLANK(VLOOKUP($B190,'Section 2'!$C$16:$N$514,COLUMNS('Section 2'!$C$13:K$13),0)),"",VLOOKUP($B190,'Section 2'!$C$16:$N$514,COLUMNS('Section 2'!$C$13:K$13),0)))</f>
        <v/>
      </c>
      <c r="M190" s="107" t="str">
        <f>IF($D190="","",IF(ISBLANK(VLOOKUP($B190,'Section 2'!$C$16:$N$514,COLUMNS('Section 2'!$C$13:L$13),0)),"",PROPER(VLOOKUP($B190,'Section 2'!$C$16:$N$514,COLUMNS('Section 2'!$C$13:L$13),0))))</f>
        <v/>
      </c>
      <c r="N190" s="107" t="str">
        <f>IF($D190="","",IF(ISBLANK(VLOOKUP($B190,'Section 2'!$C$16:$N$514,COLUMNS('Section 2'!$C$13:M$13),0)),"",IF(VLOOKUP($B190,'Section 2'!$C$16:$N$514,COLUMNS('Section 2'!$C$13:M$13),0)="Other EU","Other EU",IF(VLOOKUP($B190,'Section 2'!$C$16:$N$514,COLUMNS('Section 2'!$C$13:M$13),0)="2nd Party Trans","2nd Party Trans",IF(VLOOKUP($B190,'Section 2'!$C$16:$N$514,COLUMNS('Section 2'!$C$13:M$13),0)="2nd Party Dest","2nd Party Dest",PROPER(VLOOKUP($B190,'Section 2'!$C$16:$N$514,COLUMNS('Section 2'!$C$13:M$13),0)))))))</f>
        <v/>
      </c>
      <c r="O190" s="108" t="str">
        <f>IF($D190="","",IF(ISBLANK(VLOOKUP($B190,'Section 2'!$C$16:$N$514,COLUMNS('Section 2'!$C$13:N$13),0)),"",VLOOKUP($B190,'Section 2'!$C$16:$N$514,COLUMNS('Section 2'!$C$13:N$13),0)))</f>
        <v/>
      </c>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row>
    <row r="191" spans="1:78" s="36" customFormat="1" ht="12.75" customHeight="1" x14ac:dyDescent="0.35">
      <c r="A191" s="36" t="str">
        <f>IF(D191="","",ROWS($A$1:A191))</f>
        <v/>
      </c>
      <c r="B191" s="39">
        <v>190</v>
      </c>
      <c r="C191" s="107" t="str">
        <f t="shared" si="2"/>
        <v/>
      </c>
      <c r="D191" s="107" t="str">
        <f>IFERROR(VLOOKUP($B191,'Section 2'!$C$16:$N$514,COLUMNS('Section 2'!$C$13:C$13),0),"")</f>
        <v/>
      </c>
      <c r="E191" s="108" t="str">
        <f>IF($D191="","",IF(ISBLANK(VLOOKUP($B191,'Section 2'!$C$16:$N$514,COLUMNS('Section 2'!$C$13:D$13),0)),"",VLOOKUP($B191,'Section 2'!$C$16:$N$514,COLUMNS('Section 2'!$C$13:D$13),0)))</f>
        <v/>
      </c>
      <c r="F191" s="107" t="str">
        <f>IF($D191="","",IF(ISBLANK(VLOOKUP($B191,'Section 2'!$C$16:$N$514,COLUMNS('Section 2'!$C$13:E$13),0)),"",VLOOKUP($B191,'Section 2'!$C$16:$N$514,COLUMNS('Section 2'!$C$13:E$13),0)))</f>
        <v/>
      </c>
      <c r="G191" s="107" t="str">
        <f>IF($D191="","",IF(ISBLANK(VLOOKUP($B191,'Section 2'!$C$16:$N$514,COLUMNS('Section 2'!$C$13:F$13),0)),"",VLOOKUP($B191,'Section 2'!$C$16:$N$514,COLUMNS('Section 2'!$C$13:F$13),0)))</f>
        <v/>
      </c>
      <c r="H191" s="107" t="str">
        <f>IF($D191="","",IF(ISBLANK(VLOOKUP($B191,'Section 2'!$C$16:$N$514,COLUMNS('Section 2'!$C$13:G$13),0)),"",VLOOKUP($B191,'Section 2'!$C$16:$N$514,COLUMNS('Section 2'!$C$13:G$13),0)))</f>
        <v/>
      </c>
      <c r="I191" s="107" t="str">
        <f>IF($D191="","",IF(ISBLANK(VLOOKUP($B191,'Section 2'!$C$16:$N$514,COLUMNS('Section 2'!$C$13:H$13),0)),"",IF(VLOOKUP($B191,'Section 2'!$C$16:$N$514,COLUMNS('Section 2'!$C$13:H$13),0)="Other EU","Other EU",PROPER(VLOOKUP($B191,'Section 2'!$C$16:$N$514,COLUMNS('Section 2'!$C$13:H$13),0)))))</f>
        <v/>
      </c>
      <c r="J191" s="107" t="str">
        <f>IF($D191="","",IF(ISBLANK(VLOOKUP($B191,'Section 2'!$C$16:$N$514,COLUMNS('Section 2'!$C$13:I$13),0)),"",IF(VLOOKUP($B191,'Section 2'!$C$16:$N$514,COLUMNS('Section 2'!$C$13:I$13),0)="Other EU","Other EU",VLOOKUP($B191,'Section 2'!$C$16:$N$514,COLUMNS('Section 2'!$C$13:I$13),0))))</f>
        <v/>
      </c>
      <c r="K191" s="107" t="str">
        <f>IF($D191="","",IF(ISBLANK(VLOOKUP($B191,'Section 2'!$C$16:$N$514,COLUMNS('Section 2'!$C$13:J$13),0)),"",IF(VLOOKUP($B191,'Section 2'!$C$16:$N$514,COLUMNS('Section 2'!$C$13:J$13),0)="Pther EU","Other EU",PROPER(VLOOKUP($B191,'Section 2'!$C$16:$N$514,COLUMNS('Section 2'!$C$13:J$13),0)))))</f>
        <v/>
      </c>
      <c r="L191" s="107" t="str">
        <f>IF($D191="","",IF(ISBLANK(VLOOKUP($B191,'Section 2'!$C$16:$N$514,COLUMNS('Section 2'!$C$13:K$13),0)),"",VLOOKUP($B191,'Section 2'!$C$16:$N$514,COLUMNS('Section 2'!$C$13:K$13),0)))</f>
        <v/>
      </c>
      <c r="M191" s="107" t="str">
        <f>IF($D191="","",IF(ISBLANK(VLOOKUP($B191,'Section 2'!$C$16:$N$514,COLUMNS('Section 2'!$C$13:L$13),0)),"",PROPER(VLOOKUP($B191,'Section 2'!$C$16:$N$514,COLUMNS('Section 2'!$C$13:L$13),0))))</f>
        <v/>
      </c>
      <c r="N191" s="107" t="str">
        <f>IF($D191="","",IF(ISBLANK(VLOOKUP($B191,'Section 2'!$C$16:$N$514,COLUMNS('Section 2'!$C$13:M$13),0)),"",IF(VLOOKUP($B191,'Section 2'!$C$16:$N$514,COLUMNS('Section 2'!$C$13:M$13),0)="Other EU","Other EU",IF(VLOOKUP($B191,'Section 2'!$C$16:$N$514,COLUMNS('Section 2'!$C$13:M$13),0)="2nd Party Trans","2nd Party Trans",IF(VLOOKUP($B191,'Section 2'!$C$16:$N$514,COLUMNS('Section 2'!$C$13:M$13),0)="2nd Party Dest","2nd Party Dest",PROPER(VLOOKUP($B191,'Section 2'!$C$16:$N$514,COLUMNS('Section 2'!$C$13:M$13),0)))))))</f>
        <v/>
      </c>
      <c r="O191" s="108" t="str">
        <f>IF($D191="","",IF(ISBLANK(VLOOKUP($B191,'Section 2'!$C$16:$N$514,COLUMNS('Section 2'!$C$13:N$13),0)),"",VLOOKUP($B191,'Section 2'!$C$16:$N$514,COLUMNS('Section 2'!$C$13:N$13),0)))</f>
        <v/>
      </c>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row>
    <row r="192" spans="1:78" s="36" customFormat="1" ht="12.75" customHeight="1" x14ac:dyDescent="0.35">
      <c r="A192" s="36" t="str">
        <f>IF(D192="","",ROWS($A$1:A192))</f>
        <v/>
      </c>
      <c r="B192" s="39">
        <v>191</v>
      </c>
      <c r="C192" s="107" t="str">
        <f t="shared" si="2"/>
        <v/>
      </c>
      <c r="D192" s="107" t="str">
        <f>IFERROR(VLOOKUP($B192,'Section 2'!$C$16:$N$514,COLUMNS('Section 2'!$C$13:C$13),0),"")</f>
        <v/>
      </c>
      <c r="E192" s="108" t="str">
        <f>IF($D192="","",IF(ISBLANK(VLOOKUP($B192,'Section 2'!$C$16:$N$514,COLUMNS('Section 2'!$C$13:D$13),0)),"",VLOOKUP($B192,'Section 2'!$C$16:$N$514,COLUMNS('Section 2'!$C$13:D$13),0)))</f>
        <v/>
      </c>
      <c r="F192" s="107" t="str">
        <f>IF($D192="","",IF(ISBLANK(VLOOKUP($B192,'Section 2'!$C$16:$N$514,COLUMNS('Section 2'!$C$13:E$13),0)),"",VLOOKUP($B192,'Section 2'!$C$16:$N$514,COLUMNS('Section 2'!$C$13:E$13),0)))</f>
        <v/>
      </c>
      <c r="G192" s="107" t="str">
        <f>IF($D192="","",IF(ISBLANK(VLOOKUP($B192,'Section 2'!$C$16:$N$514,COLUMNS('Section 2'!$C$13:F$13),0)),"",VLOOKUP($B192,'Section 2'!$C$16:$N$514,COLUMNS('Section 2'!$C$13:F$13),0)))</f>
        <v/>
      </c>
      <c r="H192" s="107" t="str">
        <f>IF($D192="","",IF(ISBLANK(VLOOKUP($B192,'Section 2'!$C$16:$N$514,COLUMNS('Section 2'!$C$13:G$13),0)),"",VLOOKUP($B192,'Section 2'!$C$16:$N$514,COLUMNS('Section 2'!$C$13:G$13),0)))</f>
        <v/>
      </c>
      <c r="I192" s="107" t="str">
        <f>IF($D192="","",IF(ISBLANK(VLOOKUP($B192,'Section 2'!$C$16:$N$514,COLUMNS('Section 2'!$C$13:H$13),0)),"",IF(VLOOKUP($B192,'Section 2'!$C$16:$N$514,COLUMNS('Section 2'!$C$13:H$13),0)="Other EU","Other EU",PROPER(VLOOKUP($B192,'Section 2'!$C$16:$N$514,COLUMNS('Section 2'!$C$13:H$13),0)))))</f>
        <v/>
      </c>
      <c r="J192" s="107" t="str">
        <f>IF($D192="","",IF(ISBLANK(VLOOKUP($B192,'Section 2'!$C$16:$N$514,COLUMNS('Section 2'!$C$13:I$13),0)),"",IF(VLOOKUP($B192,'Section 2'!$C$16:$N$514,COLUMNS('Section 2'!$C$13:I$13),0)="Other EU","Other EU",VLOOKUP($B192,'Section 2'!$C$16:$N$514,COLUMNS('Section 2'!$C$13:I$13),0))))</f>
        <v/>
      </c>
      <c r="K192" s="107" t="str">
        <f>IF($D192="","",IF(ISBLANK(VLOOKUP($B192,'Section 2'!$C$16:$N$514,COLUMNS('Section 2'!$C$13:J$13),0)),"",IF(VLOOKUP($B192,'Section 2'!$C$16:$N$514,COLUMNS('Section 2'!$C$13:J$13),0)="Pther EU","Other EU",PROPER(VLOOKUP($B192,'Section 2'!$C$16:$N$514,COLUMNS('Section 2'!$C$13:J$13),0)))))</f>
        <v/>
      </c>
      <c r="L192" s="107" t="str">
        <f>IF($D192="","",IF(ISBLANK(VLOOKUP($B192,'Section 2'!$C$16:$N$514,COLUMNS('Section 2'!$C$13:K$13),0)),"",VLOOKUP($B192,'Section 2'!$C$16:$N$514,COLUMNS('Section 2'!$C$13:K$13),0)))</f>
        <v/>
      </c>
      <c r="M192" s="107" t="str">
        <f>IF($D192="","",IF(ISBLANK(VLOOKUP($B192,'Section 2'!$C$16:$N$514,COLUMNS('Section 2'!$C$13:L$13),0)),"",PROPER(VLOOKUP($B192,'Section 2'!$C$16:$N$514,COLUMNS('Section 2'!$C$13:L$13),0))))</f>
        <v/>
      </c>
      <c r="N192" s="107" t="str">
        <f>IF($D192="","",IF(ISBLANK(VLOOKUP($B192,'Section 2'!$C$16:$N$514,COLUMNS('Section 2'!$C$13:M$13),0)),"",IF(VLOOKUP($B192,'Section 2'!$C$16:$N$514,COLUMNS('Section 2'!$C$13:M$13),0)="Other EU","Other EU",IF(VLOOKUP($B192,'Section 2'!$C$16:$N$514,COLUMNS('Section 2'!$C$13:M$13),0)="2nd Party Trans","2nd Party Trans",IF(VLOOKUP($B192,'Section 2'!$C$16:$N$514,COLUMNS('Section 2'!$C$13:M$13),0)="2nd Party Dest","2nd Party Dest",PROPER(VLOOKUP($B192,'Section 2'!$C$16:$N$514,COLUMNS('Section 2'!$C$13:M$13),0)))))))</f>
        <v/>
      </c>
      <c r="O192" s="108" t="str">
        <f>IF($D192="","",IF(ISBLANK(VLOOKUP($B192,'Section 2'!$C$16:$N$514,COLUMNS('Section 2'!$C$13:N$13),0)),"",VLOOKUP($B192,'Section 2'!$C$16:$N$514,COLUMNS('Section 2'!$C$13:N$13),0)))</f>
        <v/>
      </c>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row>
    <row r="193" spans="1:78" s="36" customFormat="1" ht="12.75" customHeight="1" x14ac:dyDescent="0.35">
      <c r="A193" s="36" t="str">
        <f>IF(D193="","",ROWS($A$1:A193))</f>
        <v/>
      </c>
      <c r="B193" s="39">
        <v>192</v>
      </c>
      <c r="C193" s="107" t="str">
        <f t="shared" si="2"/>
        <v/>
      </c>
      <c r="D193" s="107" t="str">
        <f>IFERROR(VLOOKUP($B193,'Section 2'!$C$16:$N$514,COLUMNS('Section 2'!$C$13:C$13),0),"")</f>
        <v/>
      </c>
      <c r="E193" s="108" t="str">
        <f>IF($D193="","",IF(ISBLANK(VLOOKUP($B193,'Section 2'!$C$16:$N$514,COLUMNS('Section 2'!$C$13:D$13),0)),"",VLOOKUP($B193,'Section 2'!$C$16:$N$514,COLUMNS('Section 2'!$C$13:D$13),0)))</f>
        <v/>
      </c>
      <c r="F193" s="107" t="str">
        <f>IF($D193="","",IF(ISBLANK(VLOOKUP($B193,'Section 2'!$C$16:$N$514,COLUMNS('Section 2'!$C$13:E$13),0)),"",VLOOKUP($B193,'Section 2'!$C$16:$N$514,COLUMNS('Section 2'!$C$13:E$13),0)))</f>
        <v/>
      </c>
      <c r="G193" s="107" t="str">
        <f>IF($D193="","",IF(ISBLANK(VLOOKUP($B193,'Section 2'!$C$16:$N$514,COLUMNS('Section 2'!$C$13:F$13),0)),"",VLOOKUP($B193,'Section 2'!$C$16:$N$514,COLUMNS('Section 2'!$C$13:F$13),0)))</f>
        <v/>
      </c>
      <c r="H193" s="107" t="str">
        <f>IF($D193="","",IF(ISBLANK(VLOOKUP($B193,'Section 2'!$C$16:$N$514,COLUMNS('Section 2'!$C$13:G$13),0)),"",VLOOKUP($B193,'Section 2'!$C$16:$N$514,COLUMNS('Section 2'!$C$13:G$13),0)))</f>
        <v/>
      </c>
      <c r="I193" s="107" t="str">
        <f>IF($D193="","",IF(ISBLANK(VLOOKUP($B193,'Section 2'!$C$16:$N$514,COLUMNS('Section 2'!$C$13:H$13),0)),"",IF(VLOOKUP($B193,'Section 2'!$C$16:$N$514,COLUMNS('Section 2'!$C$13:H$13),0)="Other EU","Other EU",PROPER(VLOOKUP($B193,'Section 2'!$C$16:$N$514,COLUMNS('Section 2'!$C$13:H$13),0)))))</f>
        <v/>
      </c>
      <c r="J193" s="107" t="str">
        <f>IF($D193="","",IF(ISBLANK(VLOOKUP($B193,'Section 2'!$C$16:$N$514,COLUMNS('Section 2'!$C$13:I$13),0)),"",IF(VLOOKUP($B193,'Section 2'!$C$16:$N$514,COLUMNS('Section 2'!$C$13:I$13),0)="Other EU","Other EU",VLOOKUP($B193,'Section 2'!$C$16:$N$514,COLUMNS('Section 2'!$C$13:I$13),0))))</f>
        <v/>
      </c>
      <c r="K193" s="107" t="str">
        <f>IF($D193="","",IF(ISBLANK(VLOOKUP($B193,'Section 2'!$C$16:$N$514,COLUMNS('Section 2'!$C$13:J$13),0)),"",IF(VLOOKUP($B193,'Section 2'!$C$16:$N$514,COLUMNS('Section 2'!$C$13:J$13),0)="Pther EU","Other EU",PROPER(VLOOKUP($B193,'Section 2'!$C$16:$N$514,COLUMNS('Section 2'!$C$13:J$13),0)))))</f>
        <v/>
      </c>
      <c r="L193" s="107" t="str">
        <f>IF($D193="","",IF(ISBLANK(VLOOKUP($B193,'Section 2'!$C$16:$N$514,COLUMNS('Section 2'!$C$13:K$13),0)),"",VLOOKUP($B193,'Section 2'!$C$16:$N$514,COLUMNS('Section 2'!$C$13:K$13),0)))</f>
        <v/>
      </c>
      <c r="M193" s="107" t="str">
        <f>IF($D193="","",IF(ISBLANK(VLOOKUP($B193,'Section 2'!$C$16:$N$514,COLUMNS('Section 2'!$C$13:L$13),0)),"",PROPER(VLOOKUP($B193,'Section 2'!$C$16:$N$514,COLUMNS('Section 2'!$C$13:L$13),0))))</f>
        <v/>
      </c>
      <c r="N193" s="107" t="str">
        <f>IF($D193="","",IF(ISBLANK(VLOOKUP($B193,'Section 2'!$C$16:$N$514,COLUMNS('Section 2'!$C$13:M$13),0)),"",IF(VLOOKUP($B193,'Section 2'!$C$16:$N$514,COLUMNS('Section 2'!$C$13:M$13),0)="Other EU","Other EU",IF(VLOOKUP($B193,'Section 2'!$C$16:$N$514,COLUMNS('Section 2'!$C$13:M$13),0)="2nd Party Trans","2nd Party Trans",IF(VLOOKUP($B193,'Section 2'!$C$16:$N$514,COLUMNS('Section 2'!$C$13:M$13),0)="2nd Party Dest","2nd Party Dest",PROPER(VLOOKUP($B193,'Section 2'!$C$16:$N$514,COLUMNS('Section 2'!$C$13:M$13),0)))))))</f>
        <v/>
      </c>
      <c r="O193" s="108" t="str">
        <f>IF($D193="","",IF(ISBLANK(VLOOKUP($B193,'Section 2'!$C$16:$N$514,COLUMNS('Section 2'!$C$13:N$13),0)),"",VLOOKUP($B193,'Section 2'!$C$16:$N$514,COLUMNS('Section 2'!$C$13:N$13),0)))</f>
        <v/>
      </c>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row>
    <row r="194" spans="1:78" s="36" customFormat="1" ht="12.75" customHeight="1" x14ac:dyDescent="0.35">
      <c r="A194" s="36" t="str">
        <f>IF(D194="","",ROWS($A$1:A194))</f>
        <v/>
      </c>
      <c r="B194" s="39">
        <v>193</v>
      </c>
      <c r="C194" s="107" t="str">
        <f t="shared" si="2"/>
        <v/>
      </c>
      <c r="D194" s="107" t="str">
        <f>IFERROR(VLOOKUP($B194,'Section 2'!$C$16:$N$514,COLUMNS('Section 2'!$C$13:C$13),0),"")</f>
        <v/>
      </c>
      <c r="E194" s="108" t="str">
        <f>IF($D194="","",IF(ISBLANK(VLOOKUP($B194,'Section 2'!$C$16:$N$514,COLUMNS('Section 2'!$C$13:D$13),0)),"",VLOOKUP($B194,'Section 2'!$C$16:$N$514,COLUMNS('Section 2'!$C$13:D$13),0)))</f>
        <v/>
      </c>
      <c r="F194" s="107" t="str">
        <f>IF($D194="","",IF(ISBLANK(VLOOKUP($B194,'Section 2'!$C$16:$N$514,COLUMNS('Section 2'!$C$13:E$13),0)),"",VLOOKUP($B194,'Section 2'!$C$16:$N$514,COLUMNS('Section 2'!$C$13:E$13),0)))</f>
        <v/>
      </c>
      <c r="G194" s="107" t="str">
        <f>IF($D194="","",IF(ISBLANK(VLOOKUP($B194,'Section 2'!$C$16:$N$514,COLUMNS('Section 2'!$C$13:F$13),0)),"",VLOOKUP($B194,'Section 2'!$C$16:$N$514,COLUMNS('Section 2'!$C$13:F$13),0)))</f>
        <v/>
      </c>
      <c r="H194" s="107" t="str">
        <f>IF($D194="","",IF(ISBLANK(VLOOKUP($B194,'Section 2'!$C$16:$N$514,COLUMNS('Section 2'!$C$13:G$13),0)),"",VLOOKUP($B194,'Section 2'!$C$16:$N$514,COLUMNS('Section 2'!$C$13:G$13),0)))</f>
        <v/>
      </c>
      <c r="I194" s="107" t="str">
        <f>IF($D194="","",IF(ISBLANK(VLOOKUP($B194,'Section 2'!$C$16:$N$514,COLUMNS('Section 2'!$C$13:H$13),0)),"",IF(VLOOKUP($B194,'Section 2'!$C$16:$N$514,COLUMNS('Section 2'!$C$13:H$13),0)="Other EU","Other EU",PROPER(VLOOKUP($B194,'Section 2'!$C$16:$N$514,COLUMNS('Section 2'!$C$13:H$13),0)))))</f>
        <v/>
      </c>
      <c r="J194" s="107" t="str">
        <f>IF($D194="","",IF(ISBLANK(VLOOKUP($B194,'Section 2'!$C$16:$N$514,COLUMNS('Section 2'!$C$13:I$13),0)),"",IF(VLOOKUP($B194,'Section 2'!$C$16:$N$514,COLUMNS('Section 2'!$C$13:I$13),0)="Other EU","Other EU",VLOOKUP($B194,'Section 2'!$C$16:$N$514,COLUMNS('Section 2'!$C$13:I$13),0))))</f>
        <v/>
      </c>
      <c r="K194" s="107" t="str">
        <f>IF($D194="","",IF(ISBLANK(VLOOKUP($B194,'Section 2'!$C$16:$N$514,COLUMNS('Section 2'!$C$13:J$13),0)),"",IF(VLOOKUP($B194,'Section 2'!$C$16:$N$514,COLUMNS('Section 2'!$C$13:J$13),0)="Pther EU","Other EU",PROPER(VLOOKUP($B194,'Section 2'!$C$16:$N$514,COLUMNS('Section 2'!$C$13:J$13),0)))))</f>
        <v/>
      </c>
      <c r="L194" s="107" t="str">
        <f>IF($D194="","",IF(ISBLANK(VLOOKUP($B194,'Section 2'!$C$16:$N$514,COLUMNS('Section 2'!$C$13:K$13),0)),"",VLOOKUP($B194,'Section 2'!$C$16:$N$514,COLUMNS('Section 2'!$C$13:K$13),0)))</f>
        <v/>
      </c>
      <c r="M194" s="107" t="str">
        <f>IF($D194="","",IF(ISBLANK(VLOOKUP($B194,'Section 2'!$C$16:$N$514,COLUMNS('Section 2'!$C$13:L$13),0)),"",PROPER(VLOOKUP($B194,'Section 2'!$C$16:$N$514,COLUMNS('Section 2'!$C$13:L$13),0))))</f>
        <v/>
      </c>
      <c r="N194" s="107" t="str">
        <f>IF($D194="","",IF(ISBLANK(VLOOKUP($B194,'Section 2'!$C$16:$N$514,COLUMNS('Section 2'!$C$13:M$13),0)),"",IF(VLOOKUP($B194,'Section 2'!$C$16:$N$514,COLUMNS('Section 2'!$C$13:M$13),0)="Other EU","Other EU",IF(VLOOKUP($B194,'Section 2'!$C$16:$N$514,COLUMNS('Section 2'!$C$13:M$13),0)="2nd Party Trans","2nd Party Trans",IF(VLOOKUP($B194,'Section 2'!$C$16:$N$514,COLUMNS('Section 2'!$C$13:M$13),0)="2nd Party Dest","2nd Party Dest",PROPER(VLOOKUP($B194,'Section 2'!$C$16:$N$514,COLUMNS('Section 2'!$C$13:M$13),0)))))))</f>
        <v/>
      </c>
      <c r="O194" s="108" t="str">
        <f>IF($D194="","",IF(ISBLANK(VLOOKUP($B194,'Section 2'!$C$16:$N$514,COLUMNS('Section 2'!$C$13:N$13),0)),"",VLOOKUP($B194,'Section 2'!$C$16:$N$514,COLUMNS('Section 2'!$C$13:N$13),0)))</f>
        <v/>
      </c>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row>
    <row r="195" spans="1:78" s="36" customFormat="1" ht="12.75" customHeight="1" x14ac:dyDescent="0.35">
      <c r="A195" s="36" t="str">
        <f>IF(D195="","",ROWS($A$1:A195))</f>
        <v/>
      </c>
      <c r="B195" s="39">
        <v>194</v>
      </c>
      <c r="C195" s="107" t="str">
        <f t="shared" ref="C195:C258" si="3">IF(D195="","",2)</f>
        <v/>
      </c>
      <c r="D195" s="107" t="str">
        <f>IFERROR(VLOOKUP($B195,'Section 2'!$C$16:$N$514,COLUMNS('Section 2'!$C$13:C$13),0),"")</f>
        <v/>
      </c>
      <c r="E195" s="108" t="str">
        <f>IF($D195="","",IF(ISBLANK(VLOOKUP($B195,'Section 2'!$C$16:$N$514,COLUMNS('Section 2'!$C$13:D$13),0)),"",VLOOKUP($B195,'Section 2'!$C$16:$N$514,COLUMNS('Section 2'!$C$13:D$13),0)))</f>
        <v/>
      </c>
      <c r="F195" s="107" t="str">
        <f>IF($D195="","",IF(ISBLANK(VLOOKUP($B195,'Section 2'!$C$16:$N$514,COLUMNS('Section 2'!$C$13:E$13),0)),"",VLOOKUP($B195,'Section 2'!$C$16:$N$514,COLUMNS('Section 2'!$C$13:E$13),0)))</f>
        <v/>
      </c>
      <c r="G195" s="107" t="str">
        <f>IF($D195="","",IF(ISBLANK(VLOOKUP($B195,'Section 2'!$C$16:$N$514,COLUMNS('Section 2'!$C$13:F$13),0)),"",VLOOKUP($B195,'Section 2'!$C$16:$N$514,COLUMNS('Section 2'!$C$13:F$13),0)))</f>
        <v/>
      </c>
      <c r="H195" s="107" t="str">
        <f>IF($D195="","",IF(ISBLANK(VLOOKUP($B195,'Section 2'!$C$16:$N$514,COLUMNS('Section 2'!$C$13:G$13),0)),"",VLOOKUP($B195,'Section 2'!$C$16:$N$514,COLUMNS('Section 2'!$C$13:G$13),0)))</f>
        <v/>
      </c>
      <c r="I195" s="107" t="str">
        <f>IF($D195="","",IF(ISBLANK(VLOOKUP($B195,'Section 2'!$C$16:$N$514,COLUMNS('Section 2'!$C$13:H$13),0)),"",IF(VLOOKUP($B195,'Section 2'!$C$16:$N$514,COLUMNS('Section 2'!$C$13:H$13),0)="Other EU","Other EU",PROPER(VLOOKUP($B195,'Section 2'!$C$16:$N$514,COLUMNS('Section 2'!$C$13:H$13),0)))))</f>
        <v/>
      </c>
      <c r="J195" s="107" t="str">
        <f>IF($D195="","",IF(ISBLANK(VLOOKUP($B195,'Section 2'!$C$16:$N$514,COLUMNS('Section 2'!$C$13:I$13),0)),"",IF(VLOOKUP($B195,'Section 2'!$C$16:$N$514,COLUMNS('Section 2'!$C$13:I$13),0)="Other EU","Other EU",VLOOKUP($B195,'Section 2'!$C$16:$N$514,COLUMNS('Section 2'!$C$13:I$13),0))))</f>
        <v/>
      </c>
      <c r="K195" s="107" t="str">
        <f>IF($D195="","",IF(ISBLANK(VLOOKUP($B195,'Section 2'!$C$16:$N$514,COLUMNS('Section 2'!$C$13:J$13),0)),"",IF(VLOOKUP($B195,'Section 2'!$C$16:$N$514,COLUMNS('Section 2'!$C$13:J$13),0)="Pther EU","Other EU",PROPER(VLOOKUP($B195,'Section 2'!$C$16:$N$514,COLUMNS('Section 2'!$C$13:J$13),0)))))</f>
        <v/>
      </c>
      <c r="L195" s="107" t="str">
        <f>IF($D195="","",IF(ISBLANK(VLOOKUP($B195,'Section 2'!$C$16:$N$514,COLUMNS('Section 2'!$C$13:K$13),0)),"",VLOOKUP($B195,'Section 2'!$C$16:$N$514,COLUMNS('Section 2'!$C$13:K$13),0)))</f>
        <v/>
      </c>
      <c r="M195" s="107" t="str">
        <f>IF($D195="","",IF(ISBLANK(VLOOKUP($B195,'Section 2'!$C$16:$N$514,COLUMNS('Section 2'!$C$13:L$13),0)),"",PROPER(VLOOKUP($B195,'Section 2'!$C$16:$N$514,COLUMNS('Section 2'!$C$13:L$13),0))))</f>
        <v/>
      </c>
      <c r="N195" s="107" t="str">
        <f>IF($D195="","",IF(ISBLANK(VLOOKUP($B195,'Section 2'!$C$16:$N$514,COLUMNS('Section 2'!$C$13:M$13),0)),"",IF(VLOOKUP($B195,'Section 2'!$C$16:$N$514,COLUMNS('Section 2'!$C$13:M$13),0)="Other EU","Other EU",IF(VLOOKUP($B195,'Section 2'!$C$16:$N$514,COLUMNS('Section 2'!$C$13:M$13),0)="2nd Party Trans","2nd Party Trans",IF(VLOOKUP($B195,'Section 2'!$C$16:$N$514,COLUMNS('Section 2'!$C$13:M$13),0)="2nd Party Dest","2nd Party Dest",PROPER(VLOOKUP($B195,'Section 2'!$C$16:$N$514,COLUMNS('Section 2'!$C$13:M$13),0)))))))</f>
        <v/>
      </c>
      <c r="O195" s="108" t="str">
        <f>IF($D195="","",IF(ISBLANK(VLOOKUP($B195,'Section 2'!$C$16:$N$514,COLUMNS('Section 2'!$C$13:N$13),0)),"",VLOOKUP($B195,'Section 2'!$C$16:$N$514,COLUMNS('Section 2'!$C$13:N$13),0)))</f>
        <v/>
      </c>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row>
    <row r="196" spans="1:78" s="36" customFormat="1" ht="12.75" customHeight="1" x14ac:dyDescent="0.35">
      <c r="A196" s="36" t="str">
        <f>IF(D196="","",ROWS($A$1:A196))</f>
        <v/>
      </c>
      <c r="B196" s="39">
        <v>195</v>
      </c>
      <c r="C196" s="107" t="str">
        <f t="shared" si="3"/>
        <v/>
      </c>
      <c r="D196" s="107" t="str">
        <f>IFERROR(VLOOKUP($B196,'Section 2'!$C$16:$N$514,COLUMNS('Section 2'!$C$13:C$13),0),"")</f>
        <v/>
      </c>
      <c r="E196" s="108" t="str">
        <f>IF($D196="","",IF(ISBLANK(VLOOKUP($B196,'Section 2'!$C$16:$N$514,COLUMNS('Section 2'!$C$13:D$13),0)),"",VLOOKUP($B196,'Section 2'!$C$16:$N$514,COLUMNS('Section 2'!$C$13:D$13),0)))</f>
        <v/>
      </c>
      <c r="F196" s="107" t="str">
        <f>IF($D196="","",IF(ISBLANK(VLOOKUP($B196,'Section 2'!$C$16:$N$514,COLUMNS('Section 2'!$C$13:E$13),0)),"",VLOOKUP($B196,'Section 2'!$C$16:$N$514,COLUMNS('Section 2'!$C$13:E$13),0)))</f>
        <v/>
      </c>
      <c r="G196" s="107" t="str">
        <f>IF($D196="","",IF(ISBLANK(VLOOKUP($B196,'Section 2'!$C$16:$N$514,COLUMNS('Section 2'!$C$13:F$13),0)),"",VLOOKUP($B196,'Section 2'!$C$16:$N$514,COLUMNS('Section 2'!$C$13:F$13),0)))</f>
        <v/>
      </c>
      <c r="H196" s="107" t="str">
        <f>IF($D196="","",IF(ISBLANK(VLOOKUP($B196,'Section 2'!$C$16:$N$514,COLUMNS('Section 2'!$C$13:G$13),0)),"",VLOOKUP($B196,'Section 2'!$C$16:$N$514,COLUMNS('Section 2'!$C$13:G$13),0)))</f>
        <v/>
      </c>
      <c r="I196" s="107" t="str">
        <f>IF($D196="","",IF(ISBLANK(VLOOKUP($B196,'Section 2'!$C$16:$N$514,COLUMNS('Section 2'!$C$13:H$13),0)),"",IF(VLOOKUP($B196,'Section 2'!$C$16:$N$514,COLUMNS('Section 2'!$C$13:H$13),0)="Other EU","Other EU",PROPER(VLOOKUP($B196,'Section 2'!$C$16:$N$514,COLUMNS('Section 2'!$C$13:H$13),0)))))</f>
        <v/>
      </c>
      <c r="J196" s="107" t="str">
        <f>IF($D196="","",IF(ISBLANK(VLOOKUP($B196,'Section 2'!$C$16:$N$514,COLUMNS('Section 2'!$C$13:I$13),0)),"",IF(VLOOKUP($B196,'Section 2'!$C$16:$N$514,COLUMNS('Section 2'!$C$13:I$13),0)="Other EU","Other EU",VLOOKUP($B196,'Section 2'!$C$16:$N$514,COLUMNS('Section 2'!$C$13:I$13),0))))</f>
        <v/>
      </c>
      <c r="K196" s="107" t="str">
        <f>IF($D196="","",IF(ISBLANK(VLOOKUP($B196,'Section 2'!$C$16:$N$514,COLUMNS('Section 2'!$C$13:J$13),0)),"",IF(VLOOKUP($B196,'Section 2'!$C$16:$N$514,COLUMNS('Section 2'!$C$13:J$13),0)="Pther EU","Other EU",PROPER(VLOOKUP($B196,'Section 2'!$C$16:$N$514,COLUMNS('Section 2'!$C$13:J$13),0)))))</f>
        <v/>
      </c>
      <c r="L196" s="107" t="str">
        <f>IF($D196="","",IF(ISBLANK(VLOOKUP($B196,'Section 2'!$C$16:$N$514,COLUMNS('Section 2'!$C$13:K$13),0)),"",VLOOKUP($B196,'Section 2'!$C$16:$N$514,COLUMNS('Section 2'!$C$13:K$13),0)))</f>
        <v/>
      </c>
      <c r="M196" s="107" t="str">
        <f>IF($D196="","",IF(ISBLANK(VLOOKUP($B196,'Section 2'!$C$16:$N$514,COLUMNS('Section 2'!$C$13:L$13),0)),"",PROPER(VLOOKUP($B196,'Section 2'!$C$16:$N$514,COLUMNS('Section 2'!$C$13:L$13),0))))</f>
        <v/>
      </c>
      <c r="N196" s="107" t="str">
        <f>IF($D196="","",IF(ISBLANK(VLOOKUP($B196,'Section 2'!$C$16:$N$514,COLUMNS('Section 2'!$C$13:M$13),0)),"",IF(VLOOKUP($B196,'Section 2'!$C$16:$N$514,COLUMNS('Section 2'!$C$13:M$13),0)="Other EU","Other EU",IF(VLOOKUP($B196,'Section 2'!$C$16:$N$514,COLUMNS('Section 2'!$C$13:M$13),0)="2nd Party Trans","2nd Party Trans",IF(VLOOKUP($B196,'Section 2'!$C$16:$N$514,COLUMNS('Section 2'!$C$13:M$13),0)="2nd Party Dest","2nd Party Dest",PROPER(VLOOKUP($B196,'Section 2'!$C$16:$N$514,COLUMNS('Section 2'!$C$13:M$13),0)))))))</f>
        <v/>
      </c>
      <c r="O196" s="108" t="str">
        <f>IF($D196="","",IF(ISBLANK(VLOOKUP($B196,'Section 2'!$C$16:$N$514,COLUMNS('Section 2'!$C$13:N$13),0)),"",VLOOKUP($B196,'Section 2'!$C$16:$N$514,COLUMNS('Section 2'!$C$13:N$13),0)))</f>
        <v/>
      </c>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row>
    <row r="197" spans="1:78" s="36" customFormat="1" ht="12.75" customHeight="1" x14ac:dyDescent="0.35">
      <c r="A197" s="36" t="str">
        <f>IF(D197="","",ROWS($A$1:A197))</f>
        <v/>
      </c>
      <c r="B197" s="39">
        <v>196</v>
      </c>
      <c r="C197" s="107" t="str">
        <f t="shared" si="3"/>
        <v/>
      </c>
      <c r="D197" s="107" t="str">
        <f>IFERROR(VLOOKUP($B197,'Section 2'!$C$16:$N$514,COLUMNS('Section 2'!$C$13:C$13),0),"")</f>
        <v/>
      </c>
      <c r="E197" s="108" t="str">
        <f>IF($D197="","",IF(ISBLANK(VLOOKUP($B197,'Section 2'!$C$16:$N$514,COLUMNS('Section 2'!$C$13:D$13),0)),"",VLOOKUP($B197,'Section 2'!$C$16:$N$514,COLUMNS('Section 2'!$C$13:D$13),0)))</f>
        <v/>
      </c>
      <c r="F197" s="107" t="str">
        <f>IF($D197="","",IF(ISBLANK(VLOOKUP($B197,'Section 2'!$C$16:$N$514,COLUMNS('Section 2'!$C$13:E$13),0)),"",VLOOKUP($B197,'Section 2'!$C$16:$N$514,COLUMNS('Section 2'!$C$13:E$13),0)))</f>
        <v/>
      </c>
      <c r="G197" s="107" t="str">
        <f>IF($D197="","",IF(ISBLANK(VLOOKUP($B197,'Section 2'!$C$16:$N$514,COLUMNS('Section 2'!$C$13:F$13),0)),"",VLOOKUP($B197,'Section 2'!$C$16:$N$514,COLUMNS('Section 2'!$C$13:F$13),0)))</f>
        <v/>
      </c>
      <c r="H197" s="107" t="str">
        <f>IF($D197="","",IF(ISBLANK(VLOOKUP($B197,'Section 2'!$C$16:$N$514,COLUMNS('Section 2'!$C$13:G$13),0)),"",VLOOKUP($B197,'Section 2'!$C$16:$N$514,COLUMNS('Section 2'!$C$13:G$13),0)))</f>
        <v/>
      </c>
      <c r="I197" s="107" t="str">
        <f>IF($D197="","",IF(ISBLANK(VLOOKUP($B197,'Section 2'!$C$16:$N$514,COLUMNS('Section 2'!$C$13:H$13),0)),"",IF(VLOOKUP($B197,'Section 2'!$C$16:$N$514,COLUMNS('Section 2'!$C$13:H$13),0)="Other EU","Other EU",PROPER(VLOOKUP($B197,'Section 2'!$C$16:$N$514,COLUMNS('Section 2'!$C$13:H$13),0)))))</f>
        <v/>
      </c>
      <c r="J197" s="107" t="str">
        <f>IF($D197="","",IF(ISBLANK(VLOOKUP($B197,'Section 2'!$C$16:$N$514,COLUMNS('Section 2'!$C$13:I$13),0)),"",IF(VLOOKUP($B197,'Section 2'!$C$16:$N$514,COLUMNS('Section 2'!$C$13:I$13),0)="Other EU","Other EU",VLOOKUP($B197,'Section 2'!$C$16:$N$514,COLUMNS('Section 2'!$C$13:I$13),0))))</f>
        <v/>
      </c>
      <c r="K197" s="107" t="str">
        <f>IF($D197="","",IF(ISBLANK(VLOOKUP($B197,'Section 2'!$C$16:$N$514,COLUMNS('Section 2'!$C$13:J$13),0)),"",IF(VLOOKUP($B197,'Section 2'!$C$16:$N$514,COLUMNS('Section 2'!$C$13:J$13),0)="Pther EU","Other EU",PROPER(VLOOKUP($B197,'Section 2'!$C$16:$N$514,COLUMNS('Section 2'!$C$13:J$13),0)))))</f>
        <v/>
      </c>
      <c r="L197" s="107" t="str">
        <f>IF($D197="","",IF(ISBLANK(VLOOKUP($B197,'Section 2'!$C$16:$N$514,COLUMNS('Section 2'!$C$13:K$13),0)),"",VLOOKUP($B197,'Section 2'!$C$16:$N$514,COLUMNS('Section 2'!$C$13:K$13),0)))</f>
        <v/>
      </c>
      <c r="M197" s="107" t="str">
        <f>IF($D197="","",IF(ISBLANK(VLOOKUP($B197,'Section 2'!$C$16:$N$514,COLUMNS('Section 2'!$C$13:L$13),0)),"",PROPER(VLOOKUP($B197,'Section 2'!$C$16:$N$514,COLUMNS('Section 2'!$C$13:L$13),0))))</f>
        <v/>
      </c>
      <c r="N197" s="107" t="str">
        <f>IF($D197="","",IF(ISBLANK(VLOOKUP($B197,'Section 2'!$C$16:$N$514,COLUMNS('Section 2'!$C$13:M$13),0)),"",IF(VLOOKUP($B197,'Section 2'!$C$16:$N$514,COLUMNS('Section 2'!$C$13:M$13),0)="Other EU","Other EU",IF(VLOOKUP($B197,'Section 2'!$C$16:$N$514,COLUMNS('Section 2'!$C$13:M$13),0)="2nd Party Trans","2nd Party Trans",IF(VLOOKUP($B197,'Section 2'!$C$16:$N$514,COLUMNS('Section 2'!$C$13:M$13),0)="2nd Party Dest","2nd Party Dest",PROPER(VLOOKUP($B197,'Section 2'!$C$16:$N$514,COLUMNS('Section 2'!$C$13:M$13),0)))))))</f>
        <v/>
      </c>
      <c r="O197" s="108" t="str">
        <f>IF($D197="","",IF(ISBLANK(VLOOKUP($B197,'Section 2'!$C$16:$N$514,COLUMNS('Section 2'!$C$13:N$13),0)),"",VLOOKUP($B197,'Section 2'!$C$16:$N$514,COLUMNS('Section 2'!$C$13:N$13),0)))</f>
        <v/>
      </c>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row>
    <row r="198" spans="1:78" s="36" customFormat="1" ht="12.75" customHeight="1" x14ac:dyDescent="0.35">
      <c r="A198" s="36" t="str">
        <f>IF(D198="","",ROWS($A$1:A198))</f>
        <v/>
      </c>
      <c r="B198" s="39">
        <v>197</v>
      </c>
      <c r="C198" s="107" t="str">
        <f t="shared" si="3"/>
        <v/>
      </c>
      <c r="D198" s="107" t="str">
        <f>IFERROR(VLOOKUP($B198,'Section 2'!$C$16:$N$514,COLUMNS('Section 2'!$C$13:C$13),0),"")</f>
        <v/>
      </c>
      <c r="E198" s="108" t="str">
        <f>IF($D198="","",IF(ISBLANK(VLOOKUP($B198,'Section 2'!$C$16:$N$514,COLUMNS('Section 2'!$C$13:D$13),0)),"",VLOOKUP($B198,'Section 2'!$C$16:$N$514,COLUMNS('Section 2'!$C$13:D$13),0)))</f>
        <v/>
      </c>
      <c r="F198" s="107" t="str">
        <f>IF($D198="","",IF(ISBLANK(VLOOKUP($B198,'Section 2'!$C$16:$N$514,COLUMNS('Section 2'!$C$13:E$13),0)),"",VLOOKUP($B198,'Section 2'!$C$16:$N$514,COLUMNS('Section 2'!$C$13:E$13),0)))</f>
        <v/>
      </c>
      <c r="G198" s="107" t="str">
        <f>IF($D198="","",IF(ISBLANK(VLOOKUP($B198,'Section 2'!$C$16:$N$514,COLUMNS('Section 2'!$C$13:F$13),0)),"",VLOOKUP($B198,'Section 2'!$C$16:$N$514,COLUMNS('Section 2'!$C$13:F$13),0)))</f>
        <v/>
      </c>
      <c r="H198" s="107" t="str">
        <f>IF($D198="","",IF(ISBLANK(VLOOKUP($B198,'Section 2'!$C$16:$N$514,COLUMNS('Section 2'!$C$13:G$13),0)),"",VLOOKUP($B198,'Section 2'!$C$16:$N$514,COLUMNS('Section 2'!$C$13:G$13),0)))</f>
        <v/>
      </c>
      <c r="I198" s="107" t="str">
        <f>IF($D198="","",IF(ISBLANK(VLOOKUP($B198,'Section 2'!$C$16:$N$514,COLUMNS('Section 2'!$C$13:H$13),0)),"",IF(VLOOKUP($B198,'Section 2'!$C$16:$N$514,COLUMNS('Section 2'!$C$13:H$13),0)="Other EU","Other EU",PROPER(VLOOKUP($B198,'Section 2'!$C$16:$N$514,COLUMNS('Section 2'!$C$13:H$13),0)))))</f>
        <v/>
      </c>
      <c r="J198" s="107" t="str">
        <f>IF($D198="","",IF(ISBLANK(VLOOKUP($B198,'Section 2'!$C$16:$N$514,COLUMNS('Section 2'!$C$13:I$13),0)),"",IF(VLOOKUP($B198,'Section 2'!$C$16:$N$514,COLUMNS('Section 2'!$C$13:I$13),0)="Other EU","Other EU",VLOOKUP($B198,'Section 2'!$C$16:$N$514,COLUMNS('Section 2'!$C$13:I$13),0))))</f>
        <v/>
      </c>
      <c r="K198" s="107" t="str">
        <f>IF($D198="","",IF(ISBLANK(VLOOKUP($B198,'Section 2'!$C$16:$N$514,COLUMNS('Section 2'!$C$13:J$13),0)),"",IF(VLOOKUP($B198,'Section 2'!$C$16:$N$514,COLUMNS('Section 2'!$C$13:J$13),0)="Pther EU","Other EU",PROPER(VLOOKUP($B198,'Section 2'!$C$16:$N$514,COLUMNS('Section 2'!$C$13:J$13),0)))))</f>
        <v/>
      </c>
      <c r="L198" s="107" t="str">
        <f>IF($D198="","",IF(ISBLANK(VLOOKUP($B198,'Section 2'!$C$16:$N$514,COLUMNS('Section 2'!$C$13:K$13),0)),"",VLOOKUP($B198,'Section 2'!$C$16:$N$514,COLUMNS('Section 2'!$C$13:K$13),0)))</f>
        <v/>
      </c>
      <c r="M198" s="107" t="str">
        <f>IF($D198="","",IF(ISBLANK(VLOOKUP($B198,'Section 2'!$C$16:$N$514,COLUMNS('Section 2'!$C$13:L$13),0)),"",PROPER(VLOOKUP($B198,'Section 2'!$C$16:$N$514,COLUMNS('Section 2'!$C$13:L$13),0))))</f>
        <v/>
      </c>
      <c r="N198" s="107" t="str">
        <f>IF($D198="","",IF(ISBLANK(VLOOKUP($B198,'Section 2'!$C$16:$N$514,COLUMNS('Section 2'!$C$13:M$13),0)),"",IF(VLOOKUP($B198,'Section 2'!$C$16:$N$514,COLUMNS('Section 2'!$C$13:M$13),0)="Other EU","Other EU",IF(VLOOKUP($B198,'Section 2'!$C$16:$N$514,COLUMNS('Section 2'!$C$13:M$13),0)="2nd Party Trans","2nd Party Trans",IF(VLOOKUP($B198,'Section 2'!$C$16:$N$514,COLUMNS('Section 2'!$C$13:M$13),0)="2nd Party Dest","2nd Party Dest",PROPER(VLOOKUP($B198,'Section 2'!$C$16:$N$514,COLUMNS('Section 2'!$C$13:M$13),0)))))))</f>
        <v/>
      </c>
      <c r="O198" s="108" t="str">
        <f>IF($D198="","",IF(ISBLANK(VLOOKUP($B198,'Section 2'!$C$16:$N$514,COLUMNS('Section 2'!$C$13:N$13),0)),"",VLOOKUP($B198,'Section 2'!$C$16:$N$514,COLUMNS('Section 2'!$C$13:N$13),0)))</f>
        <v/>
      </c>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row>
    <row r="199" spans="1:78" s="36" customFormat="1" ht="12.75" customHeight="1" x14ac:dyDescent="0.35">
      <c r="A199" s="36" t="str">
        <f>IF(D199="","",ROWS($A$1:A199))</f>
        <v/>
      </c>
      <c r="B199" s="39">
        <v>198</v>
      </c>
      <c r="C199" s="107" t="str">
        <f t="shared" si="3"/>
        <v/>
      </c>
      <c r="D199" s="107" t="str">
        <f>IFERROR(VLOOKUP($B199,'Section 2'!$C$16:$N$514,COLUMNS('Section 2'!$C$13:C$13),0),"")</f>
        <v/>
      </c>
      <c r="E199" s="108" t="str">
        <f>IF($D199="","",IF(ISBLANK(VLOOKUP($B199,'Section 2'!$C$16:$N$514,COLUMNS('Section 2'!$C$13:D$13),0)),"",VLOOKUP($B199,'Section 2'!$C$16:$N$514,COLUMNS('Section 2'!$C$13:D$13),0)))</f>
        <v/>
      </c>
      <c r="F199" s="107" t="str">
        <f>IF($D199="","",IF(ISBLANK(VLOOKUP($B199,'Section 2'!$C$16:$N$514,COLUMNS('Section 2'!$C$13:E$13),0)),"",VLOOKUP($B199,'Section 2'!$C$16:$N$514,COLUMNS('Section 2'!$C$13:E$13),0)))</f>
        <v/>
      </c>
      <c r="G199" s="107" t="str">
        <f>IF($D199="","",IF(ISBLANK(VLOOKUP($B199,'Section 2'!$C$16:$N$514,COLUMNS('Section 2'!$C$13:F$13),0)),"",VLOOKUP($B199,'Section 2'!$C$16:$N$514,COLUMNS('Section 2'!$C$13:F$13),0)))</f>
        <v/>
      </c>
      <c r="H199" s="107" t="str">
        <f>IF($D199="","",IF(ISBLANK(VLOOKUP($B199,'Section 2'!$C$16:$N$514,COLUMNS('Section 2'!$C$13:G$13),0)),"",VLOOKUP($B199,'Section 2'!$C$16:$N$514,COLUMNS('Section 2'!$C$13:G$13),0)))</f>
        <v/>
      </c>
      <c r="I199" s="107" t="str">
        <f>IF($D199="","",IF(ISBLANK(VLOOKUP($B199,'Section 2'!$C$16:$N$514,COLUMNS('Section 2'!$C$13:H$13),0)),"",IF(VLOOKUP($B199,'Section 2'!$C$16:$N$514,COLUMNS('Section 2'!$C$13:H$13),0)="Other EU","Other EU",PROPER(VLOOKUP($B199,'Section 2'!$C$16:$N$514,COLUMNS('Section 2'!$C$13:H$13),0)))))</f>
        <v/>
      </c>
      <c r="J199" s="107" t="str">
        <f>IF($D199="","",IF(ISBLANK(VLOOKUP($B199,'Section 2'!$C$16:$N$514,COLUMNS('Section 2'!$C$13:I$13),0)),"",IF(VLOOKUP($B199,'Section 2'!$C$16:$N$514,COLUMNS('Section 2'!$C$13:I$13),0)="Other EU","Other EU",VLOOKUP($B199,'Section 2'!$C$16:$N$514,COLUMNS('Section 2'!$C$13:I$13),0))))</f>
        <v/>
      </c>
      <c r="K199" s="107" t="str">
        <f>IF($D199="","",IF(ISBLANK(VLOOKUP($B199,'Section 2'!$C$16:$N$514,COLUMNS('Section 2'!$C$13:J$13),0)),"",IF(VLOOKUP($B199,'Section 2'!$C$16:$N$514,COLUMNS('Section 2'!$C$13:J$13),0)="Pther EU","Other EU",PROPER(VLOOKUP($B199,'Section 2'!$C$16:$N$514,COLUMNS('Section 2'!$C$13:J$13),0)))))</f>
        <v/>
      </c>
      <c r="L199" s="107" t="str">
        <f>IF($D199="","",IF(ISBLANK(VLOOKUP($B199,'Section 2'!$C$16:$N$514,COLUMNS('Section 2'!$C$13:K$13),0)),"",VLOOKUP($B199,'Section 2'!$C$16:$N$514,COLUMNS('Section 2'!$C$13:K$13),0)))</f>
        <v/>
      </c>
      <c r="M199" s="107" t="str">
        <f>IF($D199="","",IF(ISBLANK(VLOOKUP($B199,'Section 2'!$C$16:$N$514,COLUMNS('Section 2'!$C$13:L$13),0)),"",PROPER(VLOOKUP($B199,'Section 2'!$C$16:$N$514,COLUMNS('Section 2'!$C$13:L$13),0))))</f>
        <v/>
      </c>
      <c r="N199" s="107" t="str">
        <f>IF($D199="","",IF(ISBLANK(VLOOKUP($B199,'Section 2'!$C$16:$N$514,COLUMNS('Section 2'!$C$13:M$13),0)),"",IF(VLOOKUP($B199,'Section 2'!$C$16:$N$514,COLUMNS('Section 2'!$C$13:M$13),0)="Other EU","Other EU",IF(VLOOKUP($B199,'Section 2'!$C$16:$N$514,COLUMNS('Section 2'!$C$13:M$13),0)="2nd Party Trans","2nd Party Trans",IF(VLOOKUP($B199,'Section 2'!$C$16:$N$514,COLUMNS('Section 2'!$C$13:M$13),0)="2nd Party Dest","2nd Party Dest",PROPER(VLOOKUP($B199,'Section 2'!$C$16:$N$514,COLUMNS('Section 2'!$C$13:M$13),0)))))))</f>
        <v/>
      </c>
      <c r="O199" s="108" t="str">
        <f>IF($D199="","",IF(ISBLANK(VLOOKUP($B199,'Section 2'!$C$16:$N$514,COLUMNS('Section 2'!$C$13:N$13),0)),"",VLOOKUP($B199,'Section 2'!$C$16:$N$514,COLUMNS('Section 2'!$C$13:N$13),0)))</f>
        <v/>
      </c>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row>
    <row r="200" spans="1:78" s="36" customFormat="1" ht="12.75" customHeight="1" x14ac:dyDescent="0.35">
      <c r="A200" s="36" t="str">
        <f>IF(D200="","",ROWS($A$1:A200))</f>
        <v/>
      </c>
      <c r="B200" s="39">
        <v>199</v>
      </c>
      <c r="C200" s="107" t="str">
        <f t="shared" si="3"/>
        <v/>
      </c>
      <c r="D200" s="107" t="str">
        <f>IFERROR(VLOOKUP($B200,'Section 2'!$C$16:$N$514,COLUMNS('Section 2'!$C$13:C$13),0),"")</f>
        <v/>
      </c>
      <c r="E200" s="108" t="str">
        <f>IF($D200="","",IF(ISBLANK(VLOOKUP($B200,'Section 2'!$C$16:$N$514,COLUMNS('Section 2'!$C$13:D$13),0)),"",VLOOKUP($B200,'Section 2'!$C$16:$N$514,COLUMNS('Section 2'!$C$13:D$13),0)))</f>
        <v/>
      </c>
      <c r="F200" s="107" t="str">
        <f>IF($D200="","",IF(ISBLANK(VLOOKUP($B200,'Section 2'!$C$16:$N$514,COLUMNS('Section 2'!$C$13:E$13),0)),"",VLOOKUP($B200,'Section 2'!$C$16:$N$514,COLUMNS('Section 2'!$C$13:E$13),0)))</f>
        <v/>
      </c>
      <c r="G200" s="107" t="str">
        <f>IF($D200="","",IF(ISBLANK(VLOOKUP($B200,'Section 2'!$C$16:$N$514,COLUMNS('Section 2'!$C$13:F$13),0)),"",VLOOKUP($B200,'Section 2'!$C$16:$N$514,COLUMNS('Section 2'!$C$13:F$13),0)))</f>
        <v/>
      </c>
      <c r="H200" s="107" t="str">
        <f>IF($D200="","",IF(ISBLANK(VLOOKUP($B200,'Section 2'!$C$16:$N$514,COLUMNS('Section 2'!$C$13:G$13),0)),"",VLOOKUP($B200,'Section 2'!$C$16:$N$514,COLUMNS('Section 2'!$C$13:G$13),0)))</f>
        <v/>
      </c>
      <c r="I200" s="107" t="str">
        <f>IF($D200="","",IF(ISBLANK(VLOOKUP($B200,'Section 2'!$C$16:$N$514,COLUMNS('Section 2'!$C$13:H$13),0)),"",IF(VLOOKUP($B200,'Section 2'!$C$16:$N$514,COLUMNS('Section 2'!$C$13:H$13),0)="Other EU","Other EU",PROPER(VLOOKUP($B200,'Section 2'!$C$16:$N$514,COLUMNS('Section 2'!$C$13:H$13),0)))))</f>
        <v/>
      </c>
      <c r="J200" s="107" t="str">
        <f>IF($D200="","",IF(ISBLANK(VLOOKUP($B200,'Section 2'!$C$16:$N$514,COLUMNS('Section 2'!$C$13:I$13),0)),"",IF(VLOOKUP($B200,'Section 2'!$C$16:$N$514,COLUMNS('Section 2'!$C$13:I$13),0)="Other EU","Other EU",VLOOKUP($B200,'Section 2'!$C$16:$N$514,COLUMNS('Section 2'!$C$13:I$13),0))))</f>
        <v/>
      </c>
      <c r="K200" s="107" t="str">
        <f>IF($D200="","",IF(ISBLANK(VLOOKUP($B200,'Section 2'!$C$16:$N$514,COLUMNS('Section 2'!$C$13:J$13),0)),"",IF(VLOOKUP($B200,'Section 2'!$C$16:$N$514,COLUMNS('Section 2'!$C$13:J$13),0)="Pther EU","Other EU",PROPER(VLOOKUP($B200,'Section 2'!$C$16:$N$514,COLUMNS('Section 2'!$C$13:J$13),0)))))</f>
        <v/>
      </c>
      <c r="L200" s="107" t="str">
        <f>IF($D200="","",IF(ISBLANK(VLOOKUP($B200,'Section 2'!$C$16:$N$514,COLUMNS('Section 2'!$C$13:K$13),0)),"",VLOOKUP($B200,'Section 2'!$C$16:$N$514,COLUMNS('Section 2'!$C$13:K$13),0)))</f>
        <v/>
      </c>
      <c r="M200" s="107" t="str">
        <f>IF($D200="","",IF(ISBLANK(VLOOKUP($B200,'Section 2'!$C$16:$N$514,COLUMNS('Section 2'!$C$13:L$13),0)),"",PROPER(VLOOKUP($B200,'Section 2'!$C$16:$N$514,COLUMNS('Section 2'!$C$13:L$13),0))))</f>
        <v/>
      </c>
      <c r="N200" s="107" t="str">
        <f>IF($D200="","",IF(ISBLANK(VLOOKUP($B200,'Section 2'!$C$16:$N$514,COLUMNS('Section 2'!$C$13:M$13),0)),"",IF(VLOOKUP($B200,'Section 2'!$C$16:$N$514,COLUMNS('Section 2'!$C$13:M$13),0)="Other EU","Other EU",IF(VLOOKUP($B200,'Section 2'!$C$16:$N$514,COLUMNS('Section 2'!$C$13:M$13),0)="2nd Party Trans","2nd Party Trans",IF(VLOOKUP($B200,'Section 2'!$C$16:$N$514,COLUMNS('Section 2'!$C$13:M$13),0)="2nd Party Dest","2nd Party Dest",PROPER(VLOOKUP($B200,'Section 2'!$C$16:$N$514,COLUMNS('Section 2'!$C$13:M$13),0)))))))</f>
        <v/>
      </c>
      <c r="O200" s="108" t="str">
        <f>IF($D200="","",IF(ISBLANK(VLOOKUP($B200,'Section 2'!$C$16:$N$514,COLUMNS('Section 2'!$C$13:N$13),0)),"",VLOOKUP($B200,'Section 2'!$C$16:$N$514,COLUMNS('Section 2'!$C$13:N$13),0)))</f>
        <v/>
      </c>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row>
    <row r="201" spans="1:78" s="36" customFormat="1" ht="12.75" customHeight="1" x14ac:dyDescent="0.35">
      <c r="A201" s="36" t="str">
        <f>IF(D201="","",ROWS($A$1:A201))</f>
        <v/>
      </c>
      <c r="B201" s="39">
        <v>200</v>
      </c>
      <c r="C201" s="107" t="str">
        <f t="shared" si="3"/>
        <v/>
      </c>
      <c r="D201" s="107" t="str">
        <f>IFERROR(VLOOKUP($B201,'Section 2'!$C$16:$N$514,COLUMNS('Section 2'!$C$13:C$13),0),"")</f>
        <v/>
      </c>
      <c r="E201" s="108" t="str">
        <f>IF($D201="","",IF(ISBLANK(VLOOKUP($B201,'Section 2'!$C$16:$N$514,COLUMNS('Section 2'!$C$13:D$13),0)),"",VLOOKUP($B201,'Section 2'!$C$16:$N$514,COLUMNS('Section 2'!$C$13:D$13),0)))</f>
        <v/>
      </c>
      <c r="F201" s="107" t="str">
        <f>IF($D201="","",IF(ISBLANK(VLOOKUP($B201,'Section 2'!$C$16:$N$514,COLUMNS('Section 2'!$C$13:E$13),0)),"",VLOOKUP($B201,'Section 2'!$C$16:$N$514,COLUMNS('Section 2'!$C$13:E$13),0)))</f>
        <v/>
      </c>
      <c r="G201" s="107" t="str">
        <f>IF($D201="","",IF(ISBLANK(VLOOKUP($B201,'Section 2'!$C$16:$N$514,COLUMNS('Section 2'!$C$13:F$13),0)),"",VLOOKUP($B201,'Section 2'!$C$16:$N$514,COLUMNS('Section 2'!$C$13:F$13),0)))</f>
        <v/>
      </c>
      <c r="H201" s="107" t="str">
        <f>IF($D201="","",IF(ISBLANK(VLOOKUP($B201,'Section 2'!$C$16:$N$514,COLUMNS('Section 2'!$C$13:G$13),0)),"",VLOOKUP($B201,'Section 2'!$C$16:$N$514,COLUMNS('Section 2'!$C$13:G$13),0)))</f>
        <v/>
      </c>
      <c r="I201" s="107" t="str">
        <f>IF($D201="","",IF(ISBLANK(VLOOKUP($B201,'Section 2'!$C$16:$N$514,COLUMNS('Section 2'!$C$13:H$13),0)),"",IF(VLOOKUP($B201,'Section 2'!$C$16:$N$514,COLUMNS('Section 2'!$C$13:H$13),0)="Other EU","Other EU",PROPER(VLOOKUP($B201,'Section 2'!$C$16:$N$514,COLUMNS('Section 2'!$C$13:H$13),0)))))</f>
        <v/>
      </c>
      <c r="J201" s="107" t="str">
        <f>IF($D201="","",IF(ISBLANK(VLOOKUP($B201,'Section 2'!$C$16:$N$514,COLUMNS('Section 2'!$C$13:I$13),0)),"",IF(VLOOKUP($B201,'Section 2'!$C$16:$N$514,COLUMNS('Section 2'!$C$13:I$13),0)="Other EU","Other EU",VLOOKUP($B201,'Section 2'!$C$16:$N$514,COLUMNS('Section 2'!$C$13:I$13),0))))</f>
        <v/>
      </c>
      <c r="K201" s="107" t="str">
        <f>IF($D201="","",IF(ISBLANK(VLOOKUP($B201,'Section 2'!$C$16:$N$514,COLUMNS('Section 2'!$C$13:J$13),0)),"",IF(VLOOKUP($B201,'Section 2'!$C$16:$N$514,COLUMNS('Section 2'!$C$13:J$13),0)="Pther EU","Other EU",PROPER(VLOOKUP($B201,'Section 2'!$C$16:$N$514,COLUMNS('Section 2'!$C$13:J$13),0)))))</f>
        <v/>
      </c>
      <c r="L201" s="107" t="str">
        <f>IF($D201="","",IF(ISBLANK(VLOOKUP($B201,'Section 2'!$C$16:$N$514,COLUMNS('Section 2'!$C$13:K$13),0)),"",VLOOKUP($B201,'Section 2'!$C$16:$N$514,COLUMNS('Section 2'!$C$13:K$13),0)))</f>
        <v/>
      </c>
      <c r="M201" s="107" t="str">
        <f>IF($D201="","",IF(ISBLANK(VLOOKUP($B201,'Section 2'!$C$16:$N$514,COLUMNS('Section 2'!$C$13:L$13),0)),"",PROPER(VLOOKUP($B201,'Section 2'!$C$16:$N$514,COLUMNS('Section 2'!$C$13:L$13),0))))</f>
        <v/>
      </c>
      <c r="N201" s="107" t="str">
        <f>IF($D201="","",IF(ISBLANK(VLOOKUP($B201,'Section 2'!$C$16:$N$514,COLUMNS('Section 2'!$C$13:M$13),0)),"",IF(VLOOKUP($B201,'Section 2'!$C$16:$N$514,COLUMNS('Section 2'!$C$13:M$13),0)="Other EU","Other EU",IF(VLOOKUP($B201,'Section 2'!$C$16:$N$514,COLUMNS('Section 2'!$C$13:M$13),0)="2nd Party Trans","2nd Party Trans",IF(VLOOKUP($B201,'Section 2'!$C$16:$N$514,COLUMNS('Section 2'!$C$13:M$13),0)="2nd Party Dest","2nd Party Dest",PROPER(VLOOKUP($B201,'Section 2'!$C$16:$N$514,COLUMNS('Section 2'!$C$13:M$13),0)))))))</f>
        <v/>
      </c>
      <c r="O201" s="108" t="str">
        <f>IF($D201="","",IF(ISBLANK(VLOOKUP($B201,'Section 2'!$C$16:$N$514,COLUMNS('Section 2'!$C$13:N$13),0)),"",VLOOKUP($B201,'Section 2'!$C$16:$N$514,COLUMNS('Section 2'!$C$13:N$13),0)))</f>
        <v/>
      </c>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row>
    <row r="202" spans="1:78" s="36" customFormat="1" ht="12.75" customHeight="1" x14ac:dyDescent="0.35">
      <c r="A202" s="36" t="str">
        <f>IF(D202="","",ROWS($A$1:A202))</f>
        <v/>
      </c>
      <c r="B202" s="39">
        <v>201</v>
      </c>
      <c r="C202" s="107" t="str">
        <f t="shared" si="3"/>
        <v/>
      </c>
      <c r="D202" s="107" t="str">
        <f>IFERROR(VLOOKUP($B202,'Section 2'!$C$16:$N$514,COLUMNS('Section 2'!$C$13:C$13),0),"")</f>
        <v/>
      </c>
      <c r="E202" s="108" t="str">
        <f>IF($D202="","",IF(ISBLANK(VLOOKUP($B202,'Section 2'!$C$16:$N$514,COLUMNS('Section 2'!$C$13:D$13),0)),"",VLOOKUP($B202,'Section 2'!$C$16:$N$514,COLUMNS('Section 2'!$C$13:D$13),0)))</f>
        <v/>
      </c>
      <c r="F202" s="107" t="str">
        <f>IF($D202="","",IF(ISBLANK(VLOOKUP($B202,'Section 2'!$C$16:$N$514,COLUMNS('Section 2'!$C$13:E$13),0)),"",VLOOKUP($B202,'Section 2'!$C$16:$N$514,COLUMNS('Section 2'!$C$13:E$13),0)))</f>
        <v/>
      </c>
      <c r="G202" s="107" t="str">
        <f>IF($D202="","",IF(ISBLANK(VLOOKUP($B202,'Section 2'!$C$16:$N$514,COLUMNS('Section 2'!$C$13:F$13),0)),"",VLOOKUP($B202,'Section 2'!$C$16:$N$514,COLUMNS('Section 2'!$C$13:F$13),0)))</f>
        <v/>
      </c>
      <c r="H202" s="107" t="str">
        <f>IF($D202="","",IF(ISBLANK(VLOOKUP($B202,'Section 2'!$C$16:$N$514,COLUMNS('Section 2'!$C$13:G$13),0)),"",VLOOKUP($B202,'Section 2'!$C$16:$N$514,COLUMNS('Section 2'!$C$13:G$13),0)))</f>
        <v/>
      </c>
      <c r="I202" s="107" t="str">
        <f>IF($D202="","",IF(ISBLANK(VLOOKUP($B202,'Section 2'!$C$16:$N$514,COLUMNS('Section 2'!$C$13:H$13),0)),"",IF(VLOOKUP($B202,'Section 2'!$C$16:$N$514,COLUMNS('Section 2'!$C$13:H$13),0)="Other EU","Other EU",PROPER(VLOOKUP($B202,'Section 2'!$C$16:$N$514,COLUMNS('Section 2'!$C$13:H$13),0)))))</f>
        <v/>
      </c>
      <c r="J202" s="107" t="str">
        <f>IF($D202="","",IF(ISBLANK(VLOOKUP($B202,'Section 2'!$C$16:$N$514,COLUMNS('Section 2'!$C$13:I$13),0)),"",IF(VLOOKUP($B202,'Section 2'!$C$16:$N$514,COLUMNS('Section 2'!$C$13:I$13),0)="Other EU","Other EU",VLOOKUP($B202,'Section 2'!$C$16:$N$514,COLUMNS('Section 2'!$C$13:I$13),0))))</f>
        <v/>
      </c>
      <c r="K202" s="107" t="str">
        <f>IF($D202="","",IF(ISBLANK(VLOOKUP($B202,'Section 2'!$C$16:$N$514,COLUMNS('Section 2'!$C$13:J$13),0)),"",IF(VLOOKUP($B202,'Section 2'!$C$16:$N$514,COLUMNS('Section 2'!$C$13:J$13),0)="Pther EU","Other EU",PROPER(VLOOKUP($B202,'Section 2'!$C$16:$N$514,COLUMNS('Section 2'!$C$13:J$13),0)))))</f>
        <v/>
      </c>
      <c r="L202" s="107" t="str">
        <f>IF($D202="","",IF(ISBLANK(VLOOKUP($B202,'Section 2'!$C$16:$N$514,COLUMNS('Section 2'!$C$13:K$13),0)),"",VLOOKUP($B202,'Section 2'!$C$16:$N$514,COLUMNS('Section 2'!$C$13:K$13),0)))</f>
        <v/>
      </c>
      <c r="M202" s="107" t="str">
        <f>IF($D202="","",IF(ISBLANK(VLOOKUP($B202,'Section 2'!$C$16:$N$514,COLUMNS('Section 2'!$C$13:L$13),0)),"",PROPER(VLOOKUP($B202,'Section 2'!$C$16:$N$514,COLUMNS('Section 2'!$C$13:L$13),0))))</f>
        <v/>
      </c>
      <c r="N202" s="107" t="str">
        <f>IF($D202="","",IF(ISBLANK(VLOOKUP($B202,'Section 2'!$C$16:$N$514,COLUMNS('Section 2'!$C$13:M$13),0)),"",IF(VLOOKUP($B202,'Section 2'!$C$16:$N$514,COLUMNS('Section 2'!$C$13:M$13),0)="Other EU","Other EU",IF(VLOOKUP($B202,'Section 2'!$C$16:$N$514,COLUMNS('Section 2'!$C$13:M$13),0)="2nd Party Trans","2nd Party Trans",IF(VLOOKUP($B202,'Section 2'!$C$16:$N$514,COLUMNS('Section 2'!$C$13:M$13),0)="2nd Party Dest","2nd Party Dest",PROPER(VLOOKUP($B202,'Section 2'!$C$16:$N$514,COLUMNS('Section 2'!$C$13:M$13),0)))))))</f>
        <v/>
      </c>
      <c r="O202" s="108" t="str">
        <f>IF($D202="","",IF(ISBLANK(VLOOKUP($B202,'Section 2'!$C$16:$N$514,COLUMNS('Section 2'!$C$13:N$13),0)),"",VLOOKUP($B202,'Section 2'!$C$16:$N$514,COLUMNS('Section 2'!$C$13:N$13),0)))</f>
        <v/>
      </c>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row>
    <row r="203" spans="1:78" s="36" customFormat="1" ht="12.75" customHeight="1" x14ac:dyDescent="0.35">
      <c r="A203" s="36" t="str">
        <f>IF(D203="","",ROWS($A$1:A203))</f>
        <v/>
      </c>
      <c r="B203" s="39">
        <v>202</v>
      </c>
      <c r="C203" s="107" t="str">
        <f t="shared" si="3"/>
        <v/>
      </c>
      <c r="D203" s="107" t="str">
        <f>IFERROR(VLOOKUP($B203,'Section 2'!$C$16:$N$514,COLUMNS('Section 2'!$C$13:C$13),0),"")</f>
        <v/>
      </c>
      <c r="E203" s="108" t="str">
        <f>IF($D203="","",IF(ISBLANK(VLOOKUP($B203,'Section 2'!$C$16:$N$514,COLUMNS('Section 2'!$C$13:D$13),0)),"",VLOOKUP($B203,'Section 2'!$C$16:$N$514,COLUMNS('Section 2'!$C$13:D$13),0)))</f>
        <v/>
      </c>
      <c r="F203" s="107" t="str">
        <f>IF($D203="","",IF(ISBLANK(VLOOKUP($B203,'Section 2'!$C$16:$N$514,COLUMNS('Section 2'!$C$13:E$13),0)),"",VLOOKUP($B203,'Section 2'!$C$16:$N$514,COLUMNS('Section 2'!$C$13:E$13),0)))</f>
        <v/>
      </c>
      <c r="G203" s="107" t="str">
        <f>IF($D203="","",IF(ISBLANK(VLOOKUP($B203,'Section 2'!$C$16:$N$514,COLUMNS('Section 2'!$C$13:F$13),0)),"",VLOOKUP($B203,'Section 2'!$C$16:$N$514,COLUMNS('Section 2'!$C$13:F$13),0)))</f>
        <v/>
      </c>
      <c r="H203" s="107" t="str">
        <f>IF($D203="","",IF(ISBLANK(VLOOKUP($B203,'Section 2'!$C$16:$N$514,COLUMNS('Section 2'!$C$13:G$13),0)),"",VLOOKUP($B203,'Section 2'!$C$16:$N$514,COLUMNS('Section 2'!$C$13:G$13),0)))</f>
        <v/>
      </c>
      <c r="I203" s="107" t="str">
        <f>IF($D203="","",IF(ISBLANK(VLOOKUP($B203,'Section 2'!$C$16:$N$514,COLUMNS('Section 2'!$C$13:H$13),0)),"",IF(VLOOKUP($B203,'Section 2'!$C$16:$N$514,COLUMNS('Section 2'!$C$13:H$13),0)="Other EU","Other EU",PROPER(VLOOKUP($B203,'Section 2'!$C$16:$N$514,COLUMNS('Section 2'!$C$13:H$13),0)))))</f>
        <v/>
      </c>
      <c r="J203" s="107" t="str">
        <f>IF($D203="","",IF(ISBLANK(VLOOKUP($B203,'Section 2'!$C$16:$N$514,COLUMNS('Section 2'!$C$13:I$13),0)),"",IF(VLOOKUP($B203,'Section 2'!$C$16:$N$514,COLUMNS('Section 2'!$C$13:I$13),0)="Other EU","Other EU",VLOOKUP($B203,'Section 2'!$C$16:$N$514,COLUMNS('Section 2'!$C$13:I$13),0))))</f>
        <v/>
      </c>
      <c r="K203" s="107" t="str">
        <f>IF($D203="","",IF(ISBLANK(VLOOKUP($B203,'Section 2'!$C$16:$N$514,COLUMNS('Section 2'!$C$13:J$13),0)),"",IF(VLOOKUP($B203,'Section 2'!$C$16:$N$514,COLUMNS('Section 2'!$C$13:J$13),0)="Pther EU","Other EU",PROPER(VLOOKUP($B203,'Section 2'!$C$16:$N$514,COLUMNS('Section 2'!$C$13:J$13),0)))))</f>
        <v/>
      </c>
      <c r="L203" s="107" t="str">
        <f>IF($D203="","",IF(ISBLANK(VLOOKUP($B203,'Section 2'!$C$16:$N$514,COLUMNS('Section 2'!$C$13:K$13),0)),"",VLOOKUP($B203,'Section 2'!$C$16:$N$514,COLUMNS('Section 2'!$C$13:K$13),0)))</f>
        <v/>
      </c>
      <c r="M203" s="107" t="str">
        <f>IF($D203="","",IF(ISBLANK(VLOOKUP($B203,'Section 2'!$C$16:$N$514,COLUMNS('Section 2'!$C$13:L$13),0)),"",PROPER(VLOOKUP($B203,'Section 2'!$C$16:$N$514,COLUMNS('Section 2'!$C$13:L$13),0))))</f>
        <v/>
      </c>
      <c r="N203" s="107" t="str">
        <f>IF($D203="","",IF(ISBLANK(VLOOKUP($B203,'Section 2'!$C$16:$N$514,COLUMNS('Section 2'!$C$13:M$13),0)),"",IF(VLOOKUP($B203,'Section 2'!$C$16:$N$514,COLUMNS('Section 2'!$C$13:M$13),0)="Other EU","Other EU",IF(VLOOKUP($B203,'Section 2'!$C$16:$N$514,COLUMNS('Section 2'!$C$13:M$13),0)="2nd Party Trans","2nd Party Trans",IF(VLOOKUP($B203,'Section 2'!$C$16:$N$514,COLUMNS('Section 2'!$C$13:M$13),0)="2nd Party Dest","2nd Party Dest",PROPER(VLOOKUP($B203,'Section 2'!$C$16:$N$514,COLUMNS('Section 2'!$C$13:M$13),0)))))))</f>
        <v/>
      </c>
      <c r="O203" s="108" t="str">
        <f>IF($D203="","",IF(ISBLANK(VLOOKUP($B203,'Section 2'!$C$16:$N$514,COLUMNS('Section 2'!$C$13:N$13),0)),"",VLOOKUP($B203,'Section 2'!$C$16:$N$514,COLUMNS('Section 2'!$C$13:N$13),0)))</f>
        <v/>
      </c>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row>
    <row r="204" spans="1:78" s="36" customFormat="1" ht="12.75" customHeight="1" x14ac:dyDescent="0.35">
      <c r="A204" s="36" t="str">
        <f>IF(D204="","",ROWS($A$1:A204))</f>
        <v/>
      </c>
      <c r="B204" s="39">
        <v>203</v>
      </c>
      <c r="C204" s="107" t="str">
        <f t="shared" si="3"/>
        <v/>
      </c>
      <c r="D204" s="107" t="str">
        <f>IFERROR(VLOOKUP($B204,'Section 2'!$C$16:$N$514,COLUMNS('Section 2'!$C$13:C$13),0),"")</f>
        <v/>
      </c>
      <c r="E204" s="108" t="str">
        <f>IF($D204="","",IF(ISBLANK(VLOOKUP($B204,'Section 2'!$C$16:$N$514,COLUMNS('Section 2'!$C$13:D$13),0)),"",VLOOKUP($B204,'Section 2'!$C$16:$N$514,COLUMNS('Section 2'!$C$13:D$13),0)))</f>
        <v/>
      </c>
      <c r="F204" s="107" t="str">
        <f>IF($D204="","",IF(ISBLANK(VLOOKUP($B204,'Section 2'!$C$16:$N$514,COLUMNS('Section 2'!$C$13:E$13),0)),"",VLOOKUP($B204,'Section 2'!$C$16:$N$514,COLUMNS('Section 2'!$C$13:E$13),0)))</f>
        <v/>
      </c>
      <c r="G204" s="107" t="str">
        <f>IF($D204="","",IF(ISBLANK(VLOOKUP($B204,'Section 2'!$C$16:$N$514,COLUMNS('Section 2'!$C$13:F$13),0)),"",VLOOKUP($B204,'Section 2'!$C$16:$N$514,COLUMNS('Section 2'!$C$13:F$13),0)))</f>
        <v/>
      </c>
      <c r="H204" s="107" t="str">
        <f>IF($D204="","",IF(ISBLANK(VLOOKUP($B204,'Section 2'!$C$16:$N$514,COLUMNS('Section 2'!$C$13:G$13),0)),"",VLOOKUP($B204,'Section 2'!$C$16:$N$514,COLUMNS('Section 2'!$C$13:G$13),0)))</f>
        <v/>
      </c>
      <c r="I204" s="107" t="str">
        <f>IF($D204="","",IF(ISBLANK(VLOOKUP($B204,'Section 2'!$C$16:$N$514,COLUMNS('Section 2'!$C$13:H$13),0)),"",IF(VLOOKUP($B204,'Section 2'!$C$16:$N$514,COLUMNS('Section 2'!$C$13:H$13),0)="Other EU","Other EU",PROPER(VLOOKUP($B204,'Section 2'!$C$16:$N$514,COLUMNS('Section 2'!$C$13:H$13),0)))))</f>
        <v/>
      </c>
      <c r="J204" s="107" t="str">
        <f>IF($D204="","",IF(ISBLANK(VLOOKUP($B204,'Section 2'!$C$16:$N$514,COLUMNS('Section 2'!$C$13:I$13),0)),"",IF(VLOOKUP($B204,'Section 2'!$C$16:$N$514,COLUMNS('Section 2'!$C$13:I$13),0)="Other EU","Other EU",VLOOKUP($B204,'Section 2'!$C$16:$N$514,COLUMNS('Section 2'!$C$13:I$13),0))))</f>
        <v/>
      </c>
      <c r="K204" s="107" t="str">
        <f>IF($D204="","",IF(ISBLANK(VLOOKUP($B204,'Section 2'!$C$16:$N$514,COLUMNS('Section 2'!$C$13:J$13),0)),"",IF(VLOOKUP($B204,'Section 2'!$C$16:$N$514,COLUMNS('Section 2'!$C$13:J$13),0)="Pther EU","Other EU",PROPER(VLOOKUP($B204,'Section 2'!$C$16:$N$514,COLUMNS('Section 2'!$C$13:J$13),0)))))</f>
        <v/>
      </c>
      <c r="L204" s="107" t="str">
        <f>IF($D204="","",IF(ISBLANK(VLOOKUP($B204,'Section 2'!$C$16:$N$514,COLUMNS('Section 2'!$C$13:K$13),0)),"",VLOOKUP($B204,'Section 2'!$C$16:$N$514,COLUMNS('Section 2'!$C$13:K$13),0)))</f>
        <v/>
      </c>
      <c r="M204" s="107" t="str">
        <f>IF($D204="","",IF(ISBLANK(VLOOKUP($B204,'Section 2'!$C$16:$N$514,COLUMNS('Section 2'!$C$13:L$13),0)),"",PROPER(VLOOKUP($B204,'Section 2'!$C$16:$N$514,COLUMNS('Section 2'!$C$13:L$13),0))))</f>
        <v/>
      </c>
      <c r="N204" s="107" t="str">
        <f>IF($D204="","",IF(ISBLANK(VLOOKUP($B204,'Section 2'!$C$16:$N$514,COLUMNS('Section 2'!$C$13:M$13),0)),"",IF(VLOOKUP($B204,'Section 2'!$C$16:$N$514,COLUMNS('Section 2'!$C$13:M$13),0)="Other EU","Other EU",IF(VLOOKUP($B204,'Section 2'!$C$16:$N$514,COLUMNS('Section 2'!$C$13:M$13),0)="2nd Party Trans","2nd Party Trans",IF(VLOOKUP($B204,'Section 2'!$C$16:$N$514,COLUMNS('Section 2'!$C$13:M$13),0)="2nd Party Dest","2nd Party Dest",PROPER(VLOOKUP($B204,'Section 2'!$C$16:$N$514,COLUMNS('Section 2'!$C$13:M$13),0)))))))</f>
        <v/>
      </c>
      <c r="O204" s="108" t="str">
        <f>IF($D204="","",IF(ISBLANK(VLOOKUP($B204,'Section 2'!$C$16:$N$514,COLUMNS('Section 2'!$C$13:N$13),0)),"",VLOOKUP($B204,'Section 2'!$C$16:$N$514,COLUMNS('Section 2'!$C$13:N$13),0)))</f>
        <v/>
      </c>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row>
    <row r="205" spans="1:78" s="36" customFormat="1" ht="12.75" customHeight="1" x14ac:dyDescent="0.35">
      <c r="A205" s="36" t="str">
        <f>IF(D205="","",ROWS($A$1:A205))</f>
        <v/>
      </c>
      <c r="B205" s="39">
        <v>204</v>
      </c>
      <c r="C205" s="107" t="str">
        <f t="shared" si="3"/>
        <v/>
      </c>
      <c r="D205" s="107" t="str">
        <f>IFERROR(VLOOKUP($B205,'Section 2'!$C$16:$N$514,COLUMNS('Section 2'!$C$13:C$13),0),"")</f>
        <v/>
      </c>
      <c r="E205" s="108" t="str">
        <f>IF($D205="","",IF(ISBLANK(VLOOKUP($B205,'Section 2'!$C$16:$N$514,COLUMNS('Section 2'!$C$13:D$13),0)),"",VLOOKUP($B205,'Section 2'!$C$16:$N$514,COLUMNS('Section 2'!$C$13:D$13),0)))</f>
        <v/>
      </c>
      <c r="F205" s="107" t="str">
        <f>IF($D205="","",IF(ISBLANK(VLOOKUP($B205,'Section 2'!$C$16:$N$514,COLUMNS('Section 2'!$C$13:E$13),0)),"",VLOOKUP($B205,'Section 2'!$C$16:$N$514,COLUMNS('Section 2'!$C$13:E$13),0)))</f>
        <v/>
      </c>
      <c r="G205" s="107" t="str">
        <f>IF($D205="","",IF(ISBLANK(VLOOKUP($B205,'Section 2'!$C$16:$N$514,COLUMNS('Section 2'!$C$13:F$13),0)),"",VLOOKUP($B205,'Section 2'!$C$16:$N$514,COLUMNS('Section 2'!$C$13:F$13),0)))</f>
        <v/>
      </c>
      <c r="H205" s="107" t="str">
        <f>IF($D205="","",IF(ISBLANK(VLOOKUP($B205,'Section 2'!$C$16:$N$514,COLUMNS('Section 2'!$C$13:G$13),0)),"",VLOOKUP($B205,'Section 2'!$C$16:$N$514,COLUMNS('Section 2'!$C$13:G$13),0)))</f>
        <v/>
      </c>
      <c r="I205" s="107" t="str">
        <f>IF($D205="","",IF(ISBLANK(VLOOKUP($B205,'Section 2'!$C$16:$N$514,COLUMNS('Section 2'!$C$13:H$13),0)),"",IF(VLOOKUP($B205,'Section 2'!$C$16:$N$514,COLUMNS('Section 2'!$C$13:H$13),0)="Other EU","Other EU",PROPER(VLOOKUP($B205,'Section 2'!$C$16:$N$514,COLUMNS('Section 2'!$C$13:H$13),0)))))</f>
        <v/>
      </c>
      <c r="J205" s="107" t="str">
        <f>IF($D205="","",IF(ISBLANK(VLOOKUP($B205,'Section 2'!$C$16:$N$514,COLUMNS('Section 2'!$C$13:I$13),0)),"",IF(VLOOKUP($B205,'Section 2'!$C$16:$N$514,COLUMNS('Section 2'!$C$13:I$13),0)="Other EU","Other EU",VLOOKUP($B205,'Section 2'!$C$16:$N$514,COLUMNS('Section 2'!$C$13:I$13),0))))</f>
        <v/>
      </c>
      <c r="K205" s="107" t="str">
        <f>IF($D205="","",IF(ISBLANK(VLOOKUP($B205,'Section 2'!$C$16:$N$514,COLUMNS('Section 2'!$C$13:J$13),0)),"",IF(VLOOKUP($B205,'Section 2'!$C$16:$N$514,COLUMNS('Section 2'!$C$13:J$13),0)="Pther EU","Other EU",PROPER(VLOOKUP($B205,'Section 2'!$C$16:$N$514,COLUMNS('Section 2'!$C$13:J$13),0)))))</f>
        <v/>
      </c>
      <c r="L205" s="107" t="str">
        <f>IF($D205="","",IF(ISBLANK(VLOOKUP($B205,'Section 2'!$C$16:$N$514,COLUMNS('Section 2'!$C$13:K$13),0)),"",VLOOKUP($B205,'Section 2'!$C$16:$N$514,COLUMNS('Section 2'!$C$13:K$13),0)))</f>
        <v/>
      </c>
      <c r="M205" s="107" t="str">
        <f>IF($D205="","",IF(ISBLANK(VLOOKUP($B205,'Section 2'!$C$16:$N$514,COLUMNS('Section 2'!$C$13:L$13),0)),"",PROPER(VLOOKUP($B205,'Section 2'!$C$16:$N$514,COLUMNS('Section 2'!$C$13:L$13),0))))</f>
        <v/>
      </c>
      <c r="N205" s="107" t="str">
        <f>IF($D205="","",IF(ISBLANK(VLOOKUP($B205,'Section 2'!$C$16:$N$514,COLUMNS('Section 2'!$C$13:M$13),0)),"",IF(VLOOKUP($B205,'Section 2'!$C$16:$N$514,COLUMNS('Section 2'!$C$13:M$13),0)="Other EU","Other EU",IF(VLOOKUP($B205,'Section 2'!$C$16:$N$514,COLUMNS('Section 2'!$C$13:M$13),0)="2nd Party Trans","2nd Party Trans",IF(VLOOKUP($B205,'Section 2'!$C$16:$N$514,COLUMNS('Section 2'!$C$13:M$13),0)="2nd Party Dest","2nd Party Dest",PROPER(VLOOKUP($B205,'Section 2'!$C$16:$N$514,COLUMNS('Section 2'!$C$13:M$13),0)))))))</f>
        <v/>
      </c>
      <c r="O205" s="108" t="str">
        <f>IF($D205="","",IF(ISBLANK(VLOOKUP($B205,'Section 2'!$C$16:$N$514,COLUMNS('Section 2'!$C$13:N$13),0)),"",VLOOKUP($B205,'Section 2'!$C$16:$N$514,COLUMNS('Section 2'!$C$13:N$13),0)))</f>
        <v/>
      </c>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row>
    <row r="206" spans="1:78" s="36" customFormat="1" ht="12.75" customHeight="1" x14ac:dyDescent="0.35">
      <c r="A206" s="36" t="str">
        <f>IF(D206="","",ROWS($A$1:A206))</f>
        <v/>
      </c>
      <c r="B206" s="39">
        <v>205</v>
      </c>
      <c r="C206" s="107" t="str">
        <f t="shared" si="3"/>
        <v/>
      </c>
      <c r="D206" s="107" t="str">
        <f>IFERROR(VLOOKUP($B206,'Section 2'!$C$16:$N$514,COLUMNS('Section 2'!$C$13:C$13),0),"")</f>
        <v/>
      </c>
      <c r="E206" s="108" t="str">
        <f>IF($D206="","",IF(ISBLANK(VLOOKUP($B206,'Section 2'!$C$16:$N$514,COLUMNS('Section 2'!$C$13:D$13),0)),"",VLOOKUP($B206,'Section 2'!$C$16:$N$514,COLUMNS('Section 2'!$C$13:D$13),0)))</f>
        <v/>
      </c>
      <c r="F206" s="107" t="str">
        <f>IF($D206="","",IF(ISBLANK(VLOOKUP($B206,'Section 2'!$C$16:$N$514,COLUMNS('Section 2'!$C$13:E$13),0)),"",VLOOKUP($B206,'Section 2'!$C$16:$N$514,COLUMNS('Section 2'!$C$13:E$13),0)))</f>
        <v/>
      </c>
      <c r="G206" s="107" t="str">
        <f>IF($D206="","",IF(ISBLANK(VLOOKUP($B206,'Section 2'!$C$16:$N$514,COLUMNS('Section 2'!$C$13:F$13),0)),"",VLOOKUP($B206,'Section 2'!$C$16:$N$514,COLUMNS('Section 2'!$C$13:F$13),0)))</f>
        <v/>
      </c>
      <c r="H206" s="107" t="str">
        <f>IF($D206="","",IF(ISBLANK(VLOOKUP($B206,'Section 2'!$C$16:$N$514,COLUMNS('Section 2'!$C$13:G$13),0)),"",VLOOKUP($B206,'Section 2'!$C$16:$N$514,COLUMNS('Section 2'!$C$13:G$13),0)))</f>
        <v/>
      </c>
      <c r="I206" s="107" t="str">
        <f>IF($D206="","",IF(ISBLANK(VLOOKUP($B206,'Section 2'!$C$16:$N$514,COLUMNS('Section 2'!$C$13:H$13),0)),"",IF(VLOOKUP($B206,'Section 2'!$C$16:$N$514,COLUMNS('Section 2'!$C$13:H$13),0)="Other EU","Other EU",PROPER(VLOOKUP($B206,'Section 2'!$C$16:$N$514,COLUMNS('Section 2'!$C$13:H$13),0)))))</f>
        <v/>
      </c>
      <c r="J206" s="107" t="str">
        <f>IF($D206="","",IF(ISBLANK(VLOOKUP($B206,'Section 2'!$C$16:$N$514,COLUMNS('Section 2'!$C$13:I$13),0)),"",IF(VLOOKUP($B206,'Section 2'!$C$16:$N$514,COLUMNS('Section 2'!$C$13:I$13),0)="Other EU","Other EU",VLOOKUP($B206,'Section 2'!$C$16:$N$514,COLUMNS('Section 2'!$C$13:I$13),0))))</f>
        <v/>
      </c>
      <c r="K206" s="107" t="str">
        <f>IF($D206="","",IF(ISBLANK(VLOOKUP($B206,'Section 2'!$C$16:$N$514,COLUMNS('Section 2'!$C$13:J$13),0)),"",IF(VLOOKUP($B206,'Section 2'!$C$16:$N$514,COLUMNS('Section 2'!$C$13:J$13),0)="Pther EU","Other EU",PROPER(VLOOKUP($B206,'Section 2'!$C$16:$N$514,COLUMNS('Section 2'!$C$13:J$13),0)))))</f>
        <v/>
      </c>
      <c r="L206" s="107" t="str">
        <f>IF($D206="","",IF(ISBLANK(VLOOKUP($B206,'Section 2'!$C$16:$N$514,COLUMNS('Section 2'!$C$13:K$13),0)),"",VLOOKUP($B206,'Section 2'!$C$16:$N$514,COLUMNS('Section 2'!$C$13:K$13),0)))</f>
        <v/>
      </c>
      <c r="M206" s="107" t="str">
        <f>IF($D206="","",IF(ISBLANK(VLOOKUP($B206,'Section 2'!$C$16:$N$514,COLUMNS('Section 2'!$C$13:L$13),0)),"",PROPER(VLOOKUP($B206,'Section 2'!$C$16:$N$514,COLUMNS('Section 2'!$C$13:L$13),0))))</f>
        <v/>
      </c>
      <c r="N206" s="107" t="str">
        <f>IF($D206="","",IF(ISBLANK(VLOOKUP($B206,'Section 2'!$C$16:$N$514,COLUMNS('Section 2'!$C$13:M$13),0)),"",IF(VLOOKUP($B206,'Section 2'!$C$16:$N$514,COLUMNS('Section 2'!$C$13:M$13),0)="Other EU","Other EU",IF(VLOOKUP($B206,'Section 2'!$C$16:$N$514,COLUMNS('Section 2'!$C$13:M$13),0)="2nd Party Trans","2nd Party Trans",IF(VLOOKUP($B206,'Section 2'!$C$16:$N$514,COLUMNS('Section 2'!$C$13:M$13),0)="2nd Party Dest","2nd Party Dest",PROPER(VLOOKUP($B206,'Section 2'!$C$16:$N$514,COLUMNS('Section 2'!$C$13:M$13),0)))))))</f>
        <v/>
      </c>
      <c r="O206" s="108" t="str">
        <f>IF($D206="","",IF(ISBLANK(VLOOKUP($B206,'Section 2'!$C$16:$N$514,COLUMNS('Section 2'!$C$13:N$13),0)),"",VLOOKUP($B206,'Section 2'!$C$16:$N$514,COLUMNS('Section 2'!$C$13:N$13),0)))</f>
        <v/>
      </c>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row>
    <row r="207" spans="1:78" s="36" customFormat="1" ht="12.75" customHeight="1" x14ac:dyDescent="0.35">
      <c r="A207" s="36" t="str">
        <f>IF(D207="","",ROWS($A$1:A207))</f>
        <v/>
      </c>
      <c r="B207" s="39">
        <v>206</v>
      </c>
      <c r="C207" s="107" t="str">
        <f t="shared" si="3"/>
        <v/>
      </c>
      <c r="D207" s="107" t="str">
        <f>IFERROR(VLOOKUP($B207,'Section 2'!$C$16:$N$514,COLUMNS('Section 2'!$C$13:C$13),0),"")</f>
        <v/>
      </c>
      <c r="E207" s="108" t="str">
        <f>IF($D207="","",IF(ISBLANK(VLOOKUP($B207,'Section 2'!$C$16:$N$514,COLUMNS('Section 2'!$C$13:D$13),0)),"",VLOOKUP($B207,'Section 2'!$C$16:$N$514,COLUMNS('Section 2'!$C$13:D$13),0)))</f>
        <v/>
      </c>
      <c r="F207" s="107" t="str">
        <f>IF($D207="","",IF(ISBLANK(VLOOKUP($B207,'Section 2'!$C$16:$N$514,COLUMNS('Section 2'!$C$13:E$13),0)),"",VLOOKUP($B207,'Section 2'!$C$16:$N$514,COLUMNS('Section 2'!$C$13:E$13),0)))</f>
        <v/>
      </c>
      <c r="G207" s="107" t="str">
        <f>IF($D207="","",IF(ISBLANK(VLOOKUP($B207,'Section 2'!$C$16:$N$514,COLUMNS('Section 2'!$C$13:F$13),0)),"",VLOOKUP($B207,'Section 2'!$C$16:$N$514,COLUMNS('Section 2'!$C$13:F$13),0)))</f>
        <v/>
      </c>
      <c r="H207" s="107" t="str">
        <f>IF($D207="","",IF(ISBLANK(VLOOKUP($B207,'Section 2'!$C$16:$N$514,COLUMNS('Section 2'!$C$13:G$13),0)),"",VLOOKUP($B207,'Section 2'!$C$16:$N$514,COLUMNS('Section 2'!$C$13:G$13),0)))</f>
        <v/>
      </c>
      <c r="I207" s="107" t="str">
        <f>IF($D207="","",IF(ISBLANK(VLOOKUP($B207,'Section 2'!$C$16:$N$514,COLUMNS('Section 2'!$C$13:H$13),0)),"",IF(VLOOKUP($B207,'Section 2'!$C$16:$N$514,COLUMNS('Section 2'!$C$13:H$13),0)="Other EU","Other EU",PROPER(VLOOKUP($B207,'Section 2'!$C$16:$N$514,COLUMNS('Section 2'!$C$13:H$13),0)))))</f>
        <v/>
      </c>
      <c r="J207" s="107" t="str">
        <f>IF($D207="","",IF(ISBLANK(VLOOKUP($B207,'Section 2'!$C$16:$N$514,COLUMNS('Section 2'!$C$13:I$13),0)),"",IF(VLOOKUP($B207,'Section 2'!$C$16:$N$514,COLUMNS('Section 2'!$C$13:I$13),0)="Other EU","Other EU",VLOOKUP($B207,'Section 2'!$C$16:$N$514,COLUMNS('Section 2'!$C$13:I$13),0))))</f>
        <v/>
      </c>
      <c r="K207" s="107" t="str">
        <f>IF($D207="","",IF(ISBLANK(VLOOKUP($B207,'Section 2'!$C$16:$N$514,COLUMNS('Section 2'!$C$13:J$13),0)),"",IF(VLOOKUP($B207,'Section 2'!$C$16:$N$514,COLUMNS('Section 2'!$C$13:J$13),0)="Pther EU","Other EU",PROPER(VLOOKUP($B207,'Section 2'!$C$16:$N$514,COLUMNS('Section 2'!$C$13:J$13),0)))))</f>
        <v/>
      </c>
      <c r="L207" s="107" t="str">
        <f>IF($D207="","",IF(ISBLANK(VLOOKUP($B207,'Section 2'!$C$16:$N$514,COLUMNS('Section 2'!$C$13:K$13),0)),"",VLOOKUP($B207,'Section 2'!$C$16:$N$514,COLUMNS('Section 2'!$C$13:K$13),0)))</f>
        <v/>
      </c>
      <c r="M207" s="107" t="str">
        <f>IF($D207="","",IF(ISBLANK(VLOOKUP($B207,'Section 2'!$C$16:$N$514,COLUMNS('Section 2'!$C$13:L$13),0)),"",PROPER(VLOOKUP($B207,'Section 2'!$C$16:$N$514,COLUMNS('Section 2'!$C$13:L$13),0))))</f>
        <v/>
      </c>
      <c r="N207" s="107" t="str">
        <f>IF($D207="","",IF(ISBLANK(VLOOKUP($B207,'Section 2'!$C$16:$N$514,COLUMNS('Section 2'!$C$13:M$13),0)),"",IF(VLOOKUP($B207,'Section 2'!$C$16:$N$514,COLUMNS('Section 2'!$C$13:M$13),0)="Other EU","Other EU",IF(VLOOKUP($B207,'Section 2'!$C$16:$N$514,COLUMNS('Section 2'!$C$13:M$13),0)="2nd Party Trans","2nd Party Trans",IF(VLOOKUP($B207,'Section 2'!$C$16:$N$514,COLUMNS('Section 2'!$C$13:M$13),0)="2nd Party Dest","2nd Party Dest",PROPER(VLOOKUP($B207,'Section 2'!$C$16:$N$514,COLUMNS('Section 2'!$C$13:M$13),0)))))))</f>
        <v/>
      </c>
      <c r="O207" s="108" t="str">
        <f>IF($D207="","",IF(ISBLANK(VLOOKUP($B207,'Section 2'!$C$16:$N$514,COLUMNS('Section 2'!$C$13:N$13),0)),"",VLOOKUP($B207,'Section 2'!$C$16:$N$514,COLUMNS('Section 2'!$C$13:N$13),0)))</f>
        <v/>
      </c>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row>
    <row r="208" spans="1:78" s="36" customFormat="1" ht="12.75" customHeight="1" x14ac:dyDescent="0.35">
      <c r="A208" s="36" t="str">
        <f>IF(D208="","",ROWS($A$1:A208))</f>
        <v/>
      </c>
      <c r="B208" s="39">
        <v>207</v>
      </c>
      <c r="C208" s="107" t="str">
        <f t="shared" si="3"/>
        <v/>
      </c>
      <c r="D208" s="107" t="str">
        <f>IFERROR(VLOOKUP($B208,'Section 2'!$C$16:$N$514,COLUMNS('Section 2'!$C$13:C$13),0),"")</f>
        <v/>
      </c>
      <c r="E208" s="108" t="str">
        <f>IF($D208="","",IF(ISBLANK(VLOOKUP($B208,'Section 2'!$C$16:$N$514,COLUMNS('Section 2'!$C$13:D$13),0)),"",VLOOKUP($B208,'Section 2'!$C$16:$N$514,COLUMNS('Section 2'!$C$13:D$13),0)))</f>
        <v/>
      </c>
      <c r="F208" s="107" t="str">
        <f>IF($D208="","",IF(ISBLANK(VLOOKUP($B208,'Section 2'!$C$16:$N$514,COLUMNS('Section 2'!$C$13:E$13),0)),"",VLOOKUP($B208,'Section 2'!$C$16:$N$514,COLUMNS('Section 2'!$C$13:E$13),0)))</f>
        <v/>
      </c>
      <c r="G208" s="107" t="str">
        <f>IF($D208="","",IF(ISBLANK(VLOOKUP($B208,'Section 2'!$C$16:$N$514,COLUMNS('Section 2'!$C$13:F$13),0)),"",VLOOKUP($B208,'Section 2'!$C$16:$N$514,COLUMNS('Section 2'!$C$13:F$13),0)))</f>
        <v/>
      </c>
      <c r="H208" s="107" t="str">
        <f>IF($D208="","",IF(ISBLANK(VLOOKUP($B208,'Section 2'!$C$16:$N$514,COLUMNS('Section 2'!$C$13:G$13),0)),"",VLOOKUP($B208,'Section 2'!$C$16:$N$514,COLUMNS('Section 2'!$C$13:G$13),0)))</f>
        <v/>
      </c>
      <c r="I208" s="107" t="str">
        <f>IF($D208="","",IF(ISBLANK(VLOOKUP($B208,'Section 2'!$C$16:$N$514,COLUMNS('Section 2'!$C$13:H$13),0)),"",IF(VLOOKUP($B208,'Section 2'!$C$16:$N$514,COLUMNS('Section 2'!$C$13:H$13),0)="Other EU","Other EU",PROPER(VLOOKUP($B208,'Section 2'!$C$16:$N$514,COLUMNS('Section 2'!$C$13:H$13),0)))))</f>
        <v/>
      </c>
      <c r="J208" s="107" t="str">
        <f>IF($D208="","",IF(ISBLANK(VLOOKUP($B208,'Section 2'!$C$16:$N$514,COLUMNS('Section 2'!$C$13:I$13),0)),"",IF(VLOOKUP($B208,'Section 2'!$C$16:$N$514,COLUMNS('Section 2'!$C$13:I$13),0)="Other EU","Other EU",VLOOKUP($B208,'Section 2'!$C$16:$N$514,COLUMNS('Section 2'!$C$13:I$13),0))))</f>
        <v/>
      </c>
      <c r="K208" s="107" t="str">
        <f>IF($D208="","",IF(ISBLANK(VLOOKUP($B208,'Section 2'!$C$16:$N$514,COLUMNS('Section 2'!$C$13:J$13),0)),"",IF(VLOOKUP($B208,'Section 2'!$C$16:$N$514,COLUMNS('Section 2'!$C$13:J$13),0)="Pther EU","Other EU",PROPER(VLOOKUP($B208,'Section 2'!$C$16:$N$514,COLUMNS('Section 2'!$C$13:J$13),0)))))</f>
        <v/>
      </c>
      <c r="L208" s="107" t="str">
        <f>IF($D208="","",IF(ISBLANK(VLOOKUP($B208,'Section 2'!$C$16:$N$514,COLUMNS('Section 2'!$C$13:K$13),0)),"",VLOOKUP($B208,'Section 2'!$C$16:$N$514,COLUMNS('Section 2'!$C$13:K$13),0)))</f>
        <v/>
      </c>
      <c r="M208" s="107" t="str">
        <f>IF($D208="","",IF(ISBLANK(VLOOKUP($B208,'Section 2'!$C$16:$N$514,COLUMNS('Section 2'!$C$13:L$13),0)),"",PROPER(VLOOKUP($B208,'Section 2'!$C$16:$N$514,COLUMNS('Section 2'!$C$13:L$13),0))))</f>
        <v/>
      </c>
      <c r="N208" s="107" t="str">
        <f>IF($D208="","",IF(ISBLANK(VLOOKUP($B208,'Section 2'!$C$16:$N$514,COLUMNS('Section 2'!$C$13:M$13),0)),"",IF(VLOOKUP($B208,'Section 2'!$C$16:$N$514,COLUMNS('Section 2'!$C$13:M$13),0)="Other EU","Other EU",IF(VLOOKUP($B208,'Section 2'!$C$16:$N$514,COLUMNS('Section 2'!$C$13:M$13),0)="2nd Party Trans","2nd Party Trans",IF(VLOOKUP($B208,'Section 2'!$C$16:$N$514,COLUMNS('Section 2'!$C$13:M$13),0)="2nd Party Dest","2nd Party Dest",PROPER(VLOOKUP($B208,'Section 2'!$C$16:$N$514,COLUMNS('Section 2'!$C$13:M$13),0)))))))</f>
        <v/>
      </c>
      <c r="O208" s="108" t="str">
        <f>IF($D208="","",IF(ISBLANK(VLOOKUP($B208,'Section 2'!$C$16:$N$514,COLUMNS('Section 2'!$C$13:N$13),0)),"",VLOOKUP($B208,'Section 2'!$C$16:$N$514,COLUMNS('Section 2'!$C$13:N$13),0)))</f>
        <v/>
      </c>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row>
    <row r="209" spans="1:78" s="36" customFormat="1" ht="12.75" customHeight="1" x14ac:dyDescent="0.35">
      <c r="A209" s="36" t="str">
        <f>IF(D209="","",ROWS($A$1:A209))</f>
        <v/>
      </c>
      <c r="B209" s="39">
        <v>208</v>
      </c>
      <c r="C209" s="107" t="str">
        <f t="shared" si="3"/>
        <v/>
      </c>
      <c r="D209" s="107" t="str">
        <f>IFERROR(VLOOKUP($B209,'Section 2'!$C$16:$N$514,COLUMNS('Section 2'!$C$13:C$13),0),"")</f>
        <v/>
      </c>
      <c r="E209" s="108" t="str">
        <f>IF($D209="","",IF(ISBLANK(VLOOKUP($B209,'Section 2'!$C$16:$N$514,COLUMNS('Section 2'!$C$13:D$13),0)),"",VLOOKUP($B209,'Section 2'!$C$16:$N$514,COLUMNS('Section 2'!$C$13:D$13),0)))</f>
        <v/>
      </c>
      <c r="F209" s="107" t="str">
        <f>IF($D209="","",IF(ISBLANK(VLOOKUP($B209,'Section 2'!$C$16:$N$514,COLUMNS('Section 2'!$C$13:E$13),0)),"",VLOOKUP($B209,'Section 2'!$C$16:$N$514,COLUMNS('Section 2'!$C$13:E$13),0)))</f>
        <v/>
      </c>
      <c r="G209" s="107" t="str">
        <f>IF($D209="","",IF(ISBLANK(VLOOKUP($B209,'Section 2'!$C$16:$N$514,COLUMNS('Section 2'!$C$13:F$13),0)),"",VLOOKUP($B209,'Section 2'!$C$16:$N$514,COLUMNS('Section 2'!$C$13:F$13),0)))</f>
        <v/>
      </c>
      <c r="H209" s="107" t="str">
        <f>IF($D209="","",IF(ISBLANK(VLOOKUP($B209,'Section 2'!$C$16:$N$514,COLUMNS('Section 2'!$C$13:G$13),0)),"",VLOOKUP($B209,'Section 2'!$C$16:$N$514,COLUMNS('Section 2'!$C$13:G$13),0)))</f>
        <v/>
      </c>
      <c r="I209" s="107" t="str">
        <f>IF($D209="","",IF(ISBLANK(VLOOKUP($B209,'Section 2'!$C$16:$N$514,COLUMNS('Section 2'!$C$13:H$13),0)),"",IF(VLOOKUP($B209,'Section 2'!$C$16:$N$514,COLUMNS('Section 2'!$C$13:H$13),0)="Other EU","Other EU",PROPER(VLOOKUP($B209,'Section 2'!$C$16:$N$514,COLUMNS('Section 2'!$C$13:H$13),0)))))</f>
        <v/>
      </c>
      <c r="J209" s="107" t="str">
        <f>IF($D209="","",IF(ISBLANK(VLOOKUP($B209,'Section 2'!$C$16:$N$514,COLUMNS('Section 2'!$C$13:I$13),0)),"",IF(VLOOKUP($B209,'Section 2'!$C$16:$N$514,COLUMNS('Section 2'!$C$13:I$13),0)="Other EU","Other EU",VLOOKUP($B209,'Section 2'!$C$16:$N$514,COLUMNS('Section 2'!$C$13:I$13),0))))</f>
        <v/>
      </c>
      <c r="K209" s="107" t="str">
        <f>IF($D209="","",IF(ISBLANK(VLOOKUP($B209,'Section 2'!$C$16:$N$514,COLUMNS('Section 2'!$C$13:J$13),0)),"",IF(VLOOKUP($B209,'Section 2'!$C$16:$N$514,COLUMNS('Section 2'!$C$13:J$13),0)="Pther EU","Other EU",PROPER(VLOOKUP($B209,'Section 2'!$C$16:$N$514,COLUMNS('Section 2'!$C$13:J$13),0)))))</f>
        <v/>
      </c>
      <c r="L209" s="107" t="str">
        <f>IF($D209="","",IF(ISBLANK(VLOOKUP($B209,'Section 2'!$C$16:$N$514,COLUMNS('Section 2'!$C$13:K$13),0)),"",VLOOKUP($B209,'Section 2'!$C$16:$N$514,COLUMNS('Section 2'!$C$13:K$13),0)))</f>
        <v/>
      </c>
      <c r="M209" s="107" t="str">
        <f>IF($D209="","",IF(ISBLANK(VLOOKUP($B209,'Section 2'!$C$16:$N$514,COLUMNS('Section 2'!$C$13:L$13),0)),"",PROPER(VLOOKUP($B209,'Section 2'!$C$16:$N$514,COLUMNS('Section 2'!$C$13:L$13),0))))</f>
        <v/>
      </c>
      <c r="N209" s="107" t="str">
        <f>IF($D209="","",IF(ISBLANK(VLOOKUP($B209,'Section 2'!$C$16:$N$514,COLUMNS('Section 2'!$C$13:M$13),0)),"",IF(VLOOKUP($B209,'Section 2'!$C$16:$N$514,COLUMNS('Section 2'!$C$13:M$13),0)="Other EU","Other EU",IF(VLOOKUP($B209,'Section 2'!$C$16:$N$514,COLUMNS('Section 2'!$C$13:M$13),0)="2nd Party Trans","2nd Party Trans",IF(VLOOKUP($B209,'Section 2'!$C$16:$N$514,COLUMNS('Section 2'!$C$13:M$13),0)="2nd Party Dest","2nd Party Dest",PROPER(VLOOKUP($B209,'Section 2'!$C$16:$N$514,COLUMNS('Section 2'!$C$13:M$13),0)))))))</f>
        <v/>
      </c>
      <c r="O209" s="108" t="str">
        <f>IF($D209="","",IF(ISBLANK(VLOOKUP($B209,'Section 2'!$C$16:$N$514,COLUMNS('Section 2'!$C$13:N$13),0)),"",VLOOKUP($B209,'Section 2'!$C$16:$N$514,COLUMNS('Section 2'!$C$13:N$13),0)))</f>
        <v/>
      </c>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row>
    <row r="210" spans="1:78" s="36" customFormat="1" ht="12.75" customHeight="1" x14ac:dyDescent="0.35">
      <c r="A210" s="36" t="str">
        <f>IF(D210="","",ROWS($A$1:A210))</f>
        <v/>
      </c>
      <c r="B210" s="39">
        <v>209</v>
      </c>
      <c r="C210" s="107" t="str">
        <f t="shared" si="3"/>
        <v/>
      </c>
      <c r="D210" s="107" t="str">
        <f>IFERROR(VLOOKUP($B210,'Section 2'!$C$16:$N$514,COLUMNS('Section 2'!$C$13:C$13),0),"")</f>
        <v/>
      </c>
      <c r="E210" s="108" t="str">
        <f>IF($D210="","",IF(ISBLANK(VLOOKUP($B210,'Section 2'!$C$16:$N$514,COLUMNS('Section 2'!$C$13:D$13),0)),"",VLOOKUP($B210,'Section 2'!$C$16:$N$514,COLUMNS('Section 2'!$C$13:D$13),0)))</f>
        <v/>
      </c>
      <c r="F210" s="107" t="str">
        <f>IF($D210="","",IF(ISBLANK(VLOOKUP($B210,'Section 2'!$C$16:$N$514,COLUMNS('Section 2'!$C$13:E$13),0)),"",VLOOKUP($B210,'Section 2'!$C$16:$N$514,COLUMNS('Section 2'!$C$13:E$13),0)))</f>
        <v/>
      </c>
      <c r="G210" s="107" t="str">
        <f>IF($D210="","",IF(ISBLANK(VLOOKUP($B210,'Section 2'!$C$16:$N$514,COLUMNS('Section 2'!$C$13:F$13),0)),"",VLOOKUP($B210,'Section 2'!$C$16:$N$514,COLUMNS('Section 2'!$C$13:F$13),0)))</f>
        <v/>
      </c>
      <c r="H210" s="107" t="str">
        <f>IF($D210="","",IF(ISBLANK(VLOOKUP($B210,'Section 2'!$C$16:$N$514,COLUMNS('Section 2'!$C$13:G$13),0)),"",VLOOKUP($B210,'Section 2'!$C$16:$N$514,COLUMNS('Section 2'!$C$13:G$13),0)))</f>
        <v/>
      </c>
      <c r="I210" s="107" t="str">
        <f>IF($D210="","",IF(ISBLANK(VLOOKUP($B210,'Section 2'!$C$16:$N$514,COLUMNS('Section 2'!$C$13:H$13),0)),"",IF(VLOOKUP($B210,'Section 2'!$C$16:$N$514,COLUMNS('Section 2'!$C$13:H$13),0)="Other EU","Other EU",PROPER(VLOOKUP($B210,'Section 2'!$C$16:$N$514,COLUMNS('Section 2'!$C$13:H$13),0)))))</f>
        <v/>
      </c>
      <c r="J210" s="107" t="str">
        <f>IF($D210="","",IF(ISBLANK(VLOOKUP($B210,'Section 2'!$C$16:$N$514,COLUMNS('Section 2'!$C$13:I$13),0)),"",IF(VLOOKUP($B210,'Section 2'!$C$16:$N$514,COLUMNS('Section 2'!$C$13:I$13),0)="Other EU","Other EU",VLOOKUP($B210,'Section 2'!$C$16:$N$514,COLUMNS('Section 2'!$C$13:I$13),0))))</f>
        <v/>
      </c>
      <c r="K210" s="107" t="str">
        <f>IF($D210="","",IF(ISBLANK(VLOOKUP($B210,'Section 2'!$C$16:$N$514,COLUMNS('Section 2'!$C$13:J$13),0)),"",IF(VLOOKUP($B210,'Section 2'!$C$16:$N$514,COLUMNS('Section 2'!$C$13:J$13),0)="Pther EU","Other EU",PROPER(VLOOKUP($B210,'Section 2'!$C$16:$N$514,COLUMNS('Section 2'!$C$13:J$13),0)))))</f>
        <v/>
      </c>
      <c r="L210" s="107" t="str">
        <f>IF($D210="","",IF(ISBLANK(VLOOKUP($B210,'Section 2'!$C$16:$N$514,COLUMNS('Section 2'!$C$13:K$13),0)),"",VLOOKUP($B210,'Section 2'!$C$16:$N$514,COLUMNS('Section 2'!$C$13:K$13),0)))</f>
        <v/>
      </c>
      <c r="M210" s="107" t="str">
        <f>IF($D210="","",IF(ISBLANK(VLOOKUP($B210,'Section 2'!$C$16:$N$514,COLUMNS('Section 2'!$C$13:L$13),0)),"",PROPER(VLOOKUP($B210,'Section 2'!$C$16:$N$514,COLUMNS('Section 2'!$C$13:L$13),0))))</f>
        <v/>
      </c>
      <c r="N210" s="107" t="str">
        <f>IF($D210="","",IF(ISBLANK(VLOOKUP($B210,'Section 2'!$C$16:$N$514,COLUMNS('Section 2'!$C$13:M$13),0)),"",IF(VLOOKUP($B210,'Section 2'!$C$16:$N$514,COLUMNS('Section 2'!$C$13:M$13),0)="Other EU","Other EU",IF(VLOOKUP($B210,'Section 2'!$C$16:$N$514,COLUMNS('Section 2'!$C$13:M$13),0)="2nd Party Trans","2nd Party Trans",IF(VLOOKUP($B210,'Section 2'!$C$16:$N$514,COLUMNS('Section 2'!$C$13:M$13),0)="2nd Party Dest","2nd Party Dest",PROPER(VLOOKUP($B210,'Section 2'!$C$16:$N$514,COLUMNS('Section 2'!$C$13:M$13),0)))))))</f>
        <v/>
      </c>
      <c r="O210" s="108" t="str">
        <f>IF($D210="","",IF(ISBLANK(VLOOKUP($B210,'Section 2'!$C$16:$N$514,COLUMNS('Section 2'!$C$13:N$13),0)),"",VLOOKUP($B210,'Section 2'!$C$16:$N$514,COLUMNS('Section 2'!$C$13:N$13),0)))</f>
        <v/>
      </c>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row>
    <row r="211" spans="1:78" s="36" customFormat="1" ht="12.75" customHeight="1" x14ac:dyDescent="0.35">
      <c r="A211" s="36" t="str">
        <f>IF(D211="","",ROWS($A$1:A211))</f>
        <v/>
      </c>
      <c r="B211" s="39">
        <v>210</v>
      </c>
      <c r="C211" s="107" t="str">
        <f t="shared" si="3"/>
        <v/>
      </c>
      <c r="D211" s="107" t="str">
        <f>IFERROR(VLOOKUP($B211,'Section 2'!$C$16:$N$514,COLUMNS('Section 2'!$C$13:C$13),0),"")</f>
        <v/>
      </c>
      <c r="E211" s="108" t="str">
        <f>IF($D211="","",IF(ISBLANK(VLOOKUP($B211,'Section 2'!$C$16:$N$514,COLUMNS('Section 2'!$C$13:D$13),0)),"",VLOOKUP($B211,'Section 2'!$C$16:$N$514,COLUMNS('Section 2'!$C$13:D$13),0)))</f>
        <v/>
      </c>
      <c r="F211" s="107" t="str">
        <f>IF($D211="","",IF(ISBLANK(VLOOKUP($B211,'Section 2'!$C$16:$N$514,COLUMNS('Section 2'!$C$13:E$13),0)),"",VLOOKUP($B211,'Section 2'!$C$16:$N$514,COLUMNS('Section 2'!$C$13:E$13),0)))</f>
        <v/>
      </c>
      <c r="G211" s="107" t="str">
        <f>IF($D211="","",IF(ISBLANK(VLOOKUP($B211,'Section 2'!$C$16:$N$514,COLUMNS('Section 2'!$C$13:F$13),0)),"",VLOOKUP($B211,'Section 2'!$C$16:$N$514,COLUMNS('Section 2'!$C$13:F$13),0)))</f>
        <v/>
      </c>
      <c r="H211" s="107" t="str">
        <f>IF($D211="","",IF(ISBLANK(VLOOKUP($B211,'Section 2'!$C$16:$N$514,COLUMNS('Section 2'!$C$13:G$13),0)),"",VLOOKUP($B211,'Section 2'!$C$16:$N$514,COLUMNS('Section 2'!$C$13:G$13),0)))</f>
        <v/>
      </c>
      <c r="I211" s="107" t="str">
        <f>IF($D211="","",IF(ISBLANK(VLOOKUP($B211,'Section 2'!$C$16:$N$514,COLUMNS('Section 2'!$C$13:H$13),0)),"",IF(VLOOKUP($B211,'Section 2'!$C$16:$N$514,COLUMNS('Section 2'!$C$13:H$13),0)="Other EU","Other EU",PROPER(VLOOKUP($B211,'Section 2'!$C$16:$N$514,COLUMNS('Section 2'!$C$13:H$13),0)))))</f>
        <v/>
      </c>
      <c r="J211" s="107" t="str">
        <f>IF($D211="","",IF(ISBLANK(VLOOKUP($B211,'Section 2'!$C$16:$N$514,COLUMNS('Section 2'!$C$13:I$13),0)),"",IF(VLOOKUP($B211,'Section 2'!$C$16:$N$514,COLUMNS('Section 2'!$C$13:I$13),0)="Other EU","Other EU",VLOOKUP($B211,'Section 2'!$C$16:$N$514,COLUMNS('Section 2'!$C$13:I$13),0))))</f>
        <v/>
      </c>
      <c r="K211" s="107" t="str">
        <f>IF($D211="","",IF(ISBLANK(VLOOKUP($B211,'Section 2'!$C$16:$N$514,COLUMNS('Section 2'!$C$13:J$13),0)),"",IF(VLOOKUP($B211,'Section 2'!$C$16:$N$514,COLUMNS('Section 2'!$C$13:J$13),0)="Pther EU","Other EU",PROPER(VLOOKUP($B211,'Section 2'!$C$16:$N$514,COLUMNS('Section 2'!$C$13:J$13),0)))))</f>
        <v/>
      </c>
      <c r="L211" s="107" t="str">
        <f>IF($D211="","",IF(ISBLANK(VLOOKUP($B211,'Section 2'!$C$16:$N$514,COLUMNS('Section 2'!$C$13:K$13),0)),"",VLOOKUP($B211,'Section 2'!$C$16:$N$514,COLUMNS('Section 2'!$C$13:K$13),0)))</f>
        <v/>
      </c>
      <c r="M211" s="107" t="str">
        <f>IF($D211="","",IF(ISBLANK(VLOOKUP($B211,'Section 2'!$C$16:$N$514,COLUMNS('Section 2'!$C$13:L$13),0)),"",PROPER(VLOOKUP($B211,'Section 2'!$C$16:$N$514,COLUMNS('Section 2'!$C$13:L$13),0))))</f>
        <v/>
      </c>
      <c r="N211" s="107" t="str">
        <f>IF($D211="","",IF(ISBLANK(VLOOKUP($B211,'Section 2'!$C$16:$N$514,COLUMNS('Section 2'!$C$13:M$13),0)),"",IF(VLOOKUP($B211,'Section 2'!$C$16:$N$514,COLUMNS('Section 2'!$C$13:M$13),0)="Other EU","Other EU",IF(VLOOKUP($B211,'Section 2'!$C$16:$N$514,COLUMNS('Section 2'!$C$13:M$13),0)="2nd Party Trans","2nd Party Trans",IF(VLOOKUP($B211,'Section 2'!$C$16:$N$514,COLUMNS('Section 2'!$C$13:M$13),0)="2nd Party Dest","2nd Party Dest",PROPER(VLOOKUP($B211,'Section 2'!$C$16:$N$514,COLUMNS('Section 2'!$C$13:M$13),0)))))))</f>
        <v/>
      </c>
      <c r="O211" s="108" t="str">
        <f>IF($D211="","",IF(ISBLANK(VLOOKUP($B211,'Section 2'!$C$16:$N$514,COLUMNS('Section 2'!$C$13:N$13),0)),"",VLOOKUP($B211,'Section 2'!$C$16:$N$514,COLUMNS('Section 2'!$C$13:N$13),0)))</f>
        <v/>
      </c>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row>
    <row r="212" spans="1:78" s="36" customFormat="1" ht="12.75" customHeight="1" x14ac:dyDescent="0.35">
      <c r="A212" s="36" t="str">
        <f>IF(D212="","",ROWS($A$1:A212))</f>
        <v/>
      </c>
      <c r="B212" s="39">
        <v>211</v>
      </c>
      <c r="C212" s="107" t="str">
        <f t="shared" si="3"/>
        <v/>
      </c>
      <c r="D212" s="107" t="str">
        <f>IFERROR(VLOOKUP($B212,'Section 2'!$C$16:$N$514,COLUMNS('Section 2'!$C$13:C$13),0),"")</f>
        <v/>
      </c>
      <c r="E212" s="108" t="str">
        <f>IF($D212="","",IF(ISBLANK(VLOOKUP($B212,'Section 2'!$C$16:$N$514,COLUMNS('Section 2'!$C$13:D$13),0)),"",VLOOKUP($B212,'Section 2'!$C$16:$N$514,COLUMNS('Section 2'!$C$13:D$13),0)))</f>
        <v/>
      </c>
      <c r="F212" s="107" t="str">
        <f>IF($D212="","",IF(ISBLANK(VLOOKUP($B212,'Section 2'!$C$16:$N$514,COLUMNS('Section 2'!$C$13:E$13),0)),"",VLOOKUP($B212,'Section 2'!$C$16:$N$514,COLUMNS('Section 2'!$C$13:E$13),0)))</f>
        <v/>
      </c>
      <c r="G212" s="107" t="str">
        <f>IF($D212="","",IF(ISBLANK(VLOOKUP($B212,'Section 2'!$C$16:$N$514,COLUMNS('Section 2'!$C$13:F$13),0)),"",VLOOKUP($B212,'Section 2'!$C$16:$N$514,COLUMNS('Section 2'!$C$13:F$13),0)))</f>
        <v/>
      </c>
      <c r="H212" s="107" t="str">
        <f>IF($D212="","",IF(ISBLANK(VLOOKUP($B212,'Section 2'!$C$16:$N$514,COLUMNS('Section 2'!$C$13:G$13),0)),"",VLOOKUP($B212,'Section 2'!$C$16:$N$514,COLUMNS('Section 2'!$C$13:G$13),0)))</f>
        <v/>
      </c>
      <c r="I212" s="107" t="str">
        <f>IF($D212="","",IF(ISBLANK(VLOOKUP($B212,'Section 2'!$C$16:$N$514,COLUMNS('Section 2'!$C$13:H$13),0)),"",IF(VLOOKUP($B212,'Section 2'!$C$16:$N$514,COLUMNS('Section 2'!$C$13:H$13),0)="Other EU","Other EU",PROPER(VLOOKUP($B212,'Section 2'!$C$16:$N$514,COLUMNS('Section 2'!$C$13:H$13),0)))))</f>
        <v/>
      </c>
      <c r="J212" s="107" t="str">
        <f>IF($D212="","",IF(ISBLANK(VLOOKUP($B212,'Section 2'!$C$16:$N$514,COLUMNS('Section 2'!$C$13:I$13),0)),"",IF(VLOOKUP($B212,'Section 2'!$C$16:$N$514,COLUMNS('Section 2'!$C$13:I$13),0)="Other EU","Other EU",VLOOKUP($B212,'Section 2'!$C$16:$N$514,COLUMNS('Section 2'!$C$13:I$13),0))))</f>
        <v/>
      </c>
      <c r="K212" s="107" t="str">
        <f>IF($D212="","",IF(ISBLANK(VLOOKUP($B212,'Section 2'!$C$16:$N$514,COLUMNS('Section 2'!$C$13:J$13),0)),"",IF(VLOOKUP($B212,'Section 2'!$C$16:$N$514,COLUMNS('Section 2'!$C$13:J$13),0)="Pther EU","Other EU",PROPER(VLOOKUP($B212,'Section 2'!$C$16:$N$514,COLUMNS('Section 2'!$C$13:J$13),0)))))</f>
        <v/>
      </c>
      <c r="L212" s="107" t="str">
        <f>IF($D212="","",IF(ISBLANK(VLOOKUP($B212,'Section 2'!$C$16:$N$514,COLUMNS('Section 2'!$C$13:K$13),0)),"",VLOOKUP($B212,'Section 2'!$C$16:$N$514,COLUMNS('Section 2'!$C$13:K$13),0)))</f>
        <v/>
      </c>
      <c r="M212" s="107" t="str">
        <f>IF($D212="","",IF(ISBLANK(VLOOKUP($B212,'Section 2'!$C$16:$N$514,COLUMNS('Section 2'!$C$13:L$13),0)),"",PROPER(VLOOKUP($B212,'Section 2'!$C$16:$N$514,COLUMNS('Section 2'!$C$13:L$13),0))))</f>
        <v/>
      </c>
      <c r="N212" s="107" t="str">
        <f>IF($D212="","",IF(ISBLANK(VLOOKUP($B212,'Section 2'!$C$16:$N$514,COLUMNS('Section 2'!$C$13:M$13),0)),"",IF(VLOOKUP($B212,'Section 2'!$C$16:$N$514,COLUMNS('Section 2'!$C$13:M$13),0)="Other EU","Other EU",IF(VLOOKUP($B212,'Section 2'!$C$16:$N$514,COLUMNS('Section 2'!$C$13:M$13),0)="2nd Party Trans","2nd Party Trans",IF(VLOOKUP($B212,'Section 2'!$C$16:$N$514,COLUMNS('Section 2'!$C$13:M$13),0)="2nd Party Dest","2nd Party Dest",PROPER(VLOOKUP($B212,'Section 2'!$C$16:$N$514,COLUMNS('Section 2'!$C$13:M$13),0)))))))</f>
        <v/>
      </c>
      <c r="O212" s="108" t="str">
        <f>IF($D212="","",IF(ISBLANK(VLOOKUP($B212,'Section 2'!$C$16:$N$514,COLUMNS('Section 2'!$C$13:N$13),0)),"",VLOOKUP($B212,'Section 2'!$C$16:$N$514,COLUMNS('Section 2'!$C$13:N$13),0)))</f>
        <v/>
      </c>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row>
    <row r="213" spans="1:78" s="36" customFormat="1" ht="12.75" customHeight="1" x14ac:dyDescent="0.35">
      <c r="A213" s="36" t="str">
        <f>IF(D213="","",ROWS($A$1:A213))</f>
        <v/>
      </c>
      <c r="B213" s="39">
        <v>212</v>
      </c>
      <c r="C213" s="107" t="str">
        <f t="shared" si="3"/>
        <v/>
      </c>
      <c r="D213" s="107" t="str">
        <f>IFERROR(VLOOKUP($B213,'Section 2'!$C$16:$N$514,COLUMNS('Section 2'!$C$13:C$13),0),"")</f>
        <v/>
      </c>
      <c r="E213" s="108" t="str">
        <f>IF($D213="","",IF(ISBLANK(VLOOKUP($B213,'Section 2'!$C$16:$N$514,COLUMNS('Section 2'!$C$13:D$13),0)),"",VLOOKUP($B213,'Section 2'!$C$16:$N$514,COLUMNS('Section 2'!$C$13:D$13),0)))</f>
        <v/>
      </c>
      <c r="F213" s="107" t="str">
        <f>IF($D213="","",IF(ISBLANK(VLOOKUP($B213,'Section 2'!$C$16:$N$514,COLUMNS('Section 2'!$C$13:E$13),0)),"",VLOOKUP($B213,'Section 2'!$C$16:$N$514,COLUMNS('Section 2'!$C$13:E$13),0)))</f>
        <v/>
      </c>
      <c r="G213" s="107" t="str">
        <f>IF($D213="","",IF(ISBLANK(VLOOKUP($B213,'Section 2'!$C$16:$N$514,COLUMNS('Section 2'!$C$13:F$13),0)),"",VLOOKUP($B213,'Section 2'!$C$16:$N$514,COLUMNS('Section 2'!$C$13:F$13),0)))</f>
        <v/>
      </c>
      <c r="H213" s="107" t="str">
        <f>IF($D213="","",IF(ISBLANK(VLOOKUP($B213,'Section 2'!$C$16:$N$514,COLUMNS('Section 2'!$C$13:G$13),0)),"",VLOOKUP($B213,'Section 2'!$C$16:$N$514,COLUMNS('Section 2'!$C$13:G$13),0)))</f>
        <v/>
      </c>
      <c r="I213" s="107" t="str">
        <f>IF($D213="","",IF(ISBLANK(VLOOKUP($B213,'Section 2'!$C$16:$N$514,COLUMNS('Section 2'!$C$13:H$13),0)),"",IF(VLOOKUP($B213,'Section 2'!$C$16:$N$514,COLUMNS('Section 2'!$C$13:H$13),0)="Other EU","Other EU",PROPER(VLOOKUP($B213,'Section 2'!$C$16:$N$514,COLUMNS('Section 2'!$C$13:H$13),0)))))</f>
        <v/>
      </c>
      <c r="J213" s="107" t="str">
        <f>IF($D213="","",IF(ISBLANK(VLOOKUP($B213,'Section 2'!$C$16:$N$514,COLUMNS('Section 2'!$C$13:I$13),0)),"",IF(VLOOKUP($B213,'Section 2'!$C$16:$N$514,COLUMNS('Section 2'!$C$13:I$13),0)="Other EU","Other EU",VLOOKUP($B213,'Section 2'!$C$16:$N$514,COLUMNS('Section 2'!$C$13:I$13),0))))</f>
        <v/>
      </c>
      <c r="K213" s="107" t="str">
        <f>IF($D213="","",IF(ISBLANK(VLOOKUP($B213,'Section 2'!$C$16:$N$514,COLUMNS('Section 2'!$C$13:J$13),0)),"",IF(VLOOKUP($B213,'Section 2'!$C$16:$N$514,COLUMNS('Section 2'!$C$13:J$13),0)="Pther EU","Other EU",PROPER(VLOOKUP($B213,'Section 2'!$C$16:$N$514,COLUMNS('Section 2'!$C$13:J$13),0)))))</f>
        <v/>
      </c>
      <c r="L213" s="107" t="str">
        <f>IF($D213="","",IF(ISBLANK(VLOOKUP($B213,'Section 2'!$C$16:$N$514,COLUMNS('Section 2'!$C$13:K$13),0)),"",VLOOKUP($B213,'Section 2'!$C$16:$N$514,COLUMNS('Section 2'!$C$13:K$13),0)))</f>
        <v/>
      </c>
      <c r="M213" s="107" t="str">
        <f>IF($D213="","",IF(ISBLANK(VLOOKUP($B213,'Section 2'!$C$16:$N$514,COLUMNS('Section 2'!$C$13:L$13),0)),"",PROPER(VLOOKUP($B213,'Section 2'!$C$16:$N$514,COLUMNS('Section 2'!$C$13:L$13),0))))</f>
        <v/>
      </c>
      <c r="N213" s="107" t="str">
        <f>IF($D213="","",IF(ISBLANK(VLOOKUP($B213,'Section 2'!$C$16:$N$514,COLUMNS('Section 2'!$C$13:M$13),0)),"",IF(VLOOKUP($B213,'Section 2'!$C$16:$N$514,COLUMNS('Section 2'!$C$13:M$13),0)="Other EU","Other EU",IF(VLOOKUP($B213,'Section 2'!$C$16:$N$514,COLUMNS('Section 2'!$C$13:M$13),0)="2nd Party Trans","2nd Party Trans",IF(VLOOKUP($B213,'Section 2'!$C$16:$N$514,COLUMNS('Section 2'!$C$13:M$13),0)="2nd Party Dest","2nd Party Dest",PROPER(VLOOKUP($B213,'Section 2'!$C$16:$N$514,COLUMNS('Section 2'!$C$13:M$13),0)))))))</f>
        <v/>
      </c>
      <c r="O213" s="108" t="str">
        <f>IF($D213="","",IF(ISBLANK(VLOOKUP($B213,'Section 2'!$C$16:$N$514,COLUMNS('Section 2'!$C$13:N$13),0)),"",VLOOKUP($B213,'Section 2'!$C$16:$N$514,COLUMNS('Section 2'!$C$13:N$13),0)))</f>
        <v/>
      </c>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row>
    <row r="214" spans="1:78" s="36" customFormat="1" ht="12.75" customHeight="1" x14ac:dyDescent="0.35">
      <c r="A214" s="36" t="str">
        <f>IF(D214="","",ROWS($A$1:A214))</f>
        <v/>
      </c>
      <c r="B214" s="39">
        <v>213</v>
      </c>
      <c r="C214" s="107" t="str">
        <f t="shared" si="3"/>
        <v/>
      </c>
      <c r="D214" s="107" t="str">
        <f>IFERROR(VLOOKUP($B214,'Section 2'!$C$16:$N$514,COLUMNS('Section 2'!$C$13:C$13),0),"")</f>
        <v/>
      </c>
      <c r="E214" s="108" t="str">
        <f>IF($D214="","",IF(ISBLANK(VLOOKUP($B214,'Section 2'!$C$16:$N$514,COLUMNS('Section 2'!$C$13:D$13),0)),"",VLOOKUP($B214,'Section 2'!$C$16:$N$514,COLUMNS('Section 2'!$C$13:D$13),0)))</f>
        <v/>
      </c>
      <c r="F214" s="107" t="str">
        <f>IF($D214="","",IF(ISBLANK(VLOOKUP($B214,'Section 2'!$C$16:$N$514,COLUMNS('Section 2'!$C$13:E$13),0)),"",VLOOKUP($B214,'Section 2'!$C$16:$N$514,COLUMNS('Section 2'!$C$13:E$13),0)))</f>
        <v/>
      </c>
      <c r="G214" s="107" t="str">
        <f>IF($D214="","",IF(ISBLANK(VLOOKUP($B214,'Section 2'!$C$16:$N$514,COLUMNS('Section 2'!$C$13:F$13),0)),"",VLOOKUP($B214,'Section 2'!$C$16:$N$514,COLUMNS('Section 2'!$C$13:F$13),0)))</f>
        <v/>
      </c>
      <c r="H214" s="107" t="str">
        <f>IF($D214="","",IF(ISBLANK(VLOOKUP($B214,'Section 2'!$C$16:$N$514,COLUMNS('Section 2'!$C$13:G$13),0)),"",VLOOKUP($B214,'Section 2'!$C$16:$N$514,COLUMNS('Section 2'!$C$13:G$13),0)))</f>
        <v/>
      </c>
      <c r="I214" s="107" t="str">
        <f>IF($D214="","",IF(ISBLANK(VLOOKUP($B214,'Section 2'!$C$16:$N$514,COLUMNS('Section 2'!$C$13:H$13),0)),"",IF(VLOOKUP($B214,'Section 2'!$C$16:$N$514,COLUMNS('Section 2'!$C$13:H$13),0)="Other EU","Other EU",PROPER(VLOOKUP($B214,'Section 2'!$C$16:$N$514,COLUMNS('Section 2'!$C$13:H$13),0)))))</f>
        <v/>
      </c>
      <c r="J214" s="107" t="str">
        <f>IF($D214="","",IF(ISBLANK(VLOOKUP($B214,'Section 2'!$C$16:$N$514,COLUMNS('Section 2'!$C$13:I$13),0)),"",IF(VLOOKUP($B214,'Section 2'!$C$16:$N$514,COLUMNS('Section 2'!$C$13:I$13),0)="Other EU","Other EU",VLOOKUP($B214,'Section 2'!$C$16:$N$514,COLUMNS('Section 2'!$C$13:I$13),0))))</f>
        <v/>
      </c>
      <c r="K214" s="107" t="str">
        <f>IF($D214="","",IF(ISBLANK(VLOOKUP($B214,'Section 2'!$C$16:$N$514,COLUMNS('Section 2'!$C$13:J$13),0)),"",IF(VLOOKUP($B214,'Section 2'!$C$16:$N$514,COLUMNS('Section 2'!$C$13:J$13),0)="Pther EU","Other EU",PROPER(VLOOKUP($B214,'Section 2'!$C$16:$N$514,COLUMNS('Section 2'!$C$13:J$13),0)))))</f>
        <v/>
      </c>
      <c r="L214" s="107" t="str">
        <f>IF($D214="","",IF(ISBLANK(VLOOKUP($B214,'Section 2'!$C$16:$N$514,COLUMNS('Section 2'!$C$13:K$13),0)),"",VLOOKUP($B214,'Section 2'!$C$16:$N$514,COLUMNS('Section 2'!$C$13:K$13),0)))</f>
        <v/>
      </c>
      <c r="M214" s="107" t="str">
        <f>IF($D214="","",IF(ISBLANK(VLOOKUP($B214,'Section 2'!$C$16:$N$514,COLUMNS('Section 2'!$C$13:L$13),0)),"",PROPER(VLOOKUP($B214,'Section 2'!$C$16:$N$514,COLUMNS('Section 2'!$C$13:L$13),0))))</f>
        <v/>
      </c>
      <c r="N214" s="107" t="str">
        <f>IF($D214="","",IF(ISBLANK(VLOOKUP($B214,'Section 2'!$C$16:$N$514,COLUMNS('Section 2'!$C$13:M$13),0)),"",IF(VLOOKUP($B214,'Section 2'!$C$16:$N$514,COLUMNS('Section 2'!$C$13:M$13),0)="Other EU","Other EU",IF(VLOOKUP($B214,'Section 2'!$C$16:$N$514,COLUMNS('Section 2'!$C$13:M$13),0)="2nd Party Trans","2nd Party Trans",IF(VLOOKUP($B214,'Section 2'!$C$16:$N$514,COLUMNS('Section 2'!$C$13:M$13),0)="2nd Party Dest","2nd Party Dest",PROPER(VLOOKUP($B214,'Section 2'!$C$16:$N$514,COLUMNS('Section 2'!$C$13:M$13),0)))))))</f>
        <v/>
      </c>
      <c r="O214" s="108" t="str">
        <f>IF($D214="","",IF(ISBLANK(VLOOKUP($B214,'Section 2'!$C$16:$N$514,COLUMNS('Section 2'!$C$13:N$13),0)),"",VLOOKUP($B214,'Section 2'!$C$16:$N$514,COLUMNS('Section 2'!$C$13:N$13),0)))</f>
        <v/>
      </c>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row>
    <row r="215" spans="1:78" s="36" customFormat="1" ht="12.75" customHeight="1" x14ac:dyDescent="0.35">
      <c r="A215" s="36" t="str">
        <f>IF(D215="","",ROWS($A$1:A215))</f>
        <v/>
      </c>
      <c r="B215" s="39">
        <v>214</v>
      </c>
      <c r="C215" s="107" t="str">
        <f t="shared" si="3"/>
        <v/>
      </c>
      <c r="D215" s="107" t="str">
        <f>IFERROR(VLOOKUP($B215,'Section 2'!$C$16:$N$514,COLUMNS('Section 2'!$C$13:C$13),0),"")</f>
        <v/>
      </c>
      <c r="E215" s="108" t="str">
        <f>IF($D215="","",IF(ISBLANK(VLOOKUP($B215,'Section 2'!$C$16:$N$514,COLUMNS('Section 2'!$C$13:D$13),0)),"",VLOOKUP($B215,'Section 2'!$C$16:$N$514,COLUMNS('Section 2'!$C$13:D$13),0)))</f>
        <v/>
      </c>
      <c r="F215" s="107" t="str">
        <f>IF($D215="","",IF(ISBLANK(VLOOKUP($B215,'Section 2'!$C$16:$N$514,COLUMNS('Section 2'!$C$13:E$13),0)),"",VLOOKUP($B215,'Section 2'!$C$16:$N$514,COLUMNS('Section 2'!$C$13:E$13),0)))</f>
        <v/>
      </c>
      <c r="G215" s="107" t="str">
        <f>IF($D215="","",IF(ISBLANK(VLOOKUP($B215,'Section 2'!$C$16:$N$514,COLUMNS('Section 2'!$C$13:F$13),0)),"",VLOOKUP($B215,'Section 2'!$C$16:$N$514,COLUMNS('Section 2'!$C$13:F$13),0)))</f>
        <v/>
      </c>
      <c r="H215" s="107" t="str">
        <f>IF($D215="","",IF(ISBLANK(VLOOKUP($B215,'Section 2'!$C$16:$N$514,COLUMNS('Section 2'!$C$13:G$13),0)),"",VLOOKUP($B215,'Section 2'!$C$16:$N$514,COLUMNS('Section 2'!$C$13:G$13),0)))</f>
        <v/>
      </c>
      <c r="I215" s="107" t="str">
        <f>IF($D215="","",IF(ISBLANK(VLOOKUP($B215,'Section 2'!$C$16:$N$514,COLUMNS('Section 2'!$C$13:H$13),0)),"",IF(VLOOKUP($B215,'Section 2'!$C$16:$N$514,COLUMNS('Section 2'!$C$13:H$13),0)="Other EU","Other EU",PROPER(VLOOKUP($B215,'Section 2'!$C$16:$N$514,COLUMNS('Section 2'!$C$13:H$13),0)))))</f>
        <v/>
      </c>
      <c r="J215" s="107" t="str">
        <f>IF($D215="","",IF(ISBLANK(VLOOKUP($B215,'Section 2'!$C$16:$N$514,COLUMNS('Section 2'!$C$13:I$13),0)),"",IF(VLOOKUP($B215,'Section 2'!$C$16:$N$514,COLUMNS('Section 2'!$C$13:I$13),0)="Other EU","Other EU",VLOOKUP($B215,'Section 2'!$C$16:$N$514,COLUMNS('Section 2'!$C$13:I$13),0))))</f>
        <v/>
      </c>
      <c r="K215" s="107" t="str">
        <f>IF($D215="","",IF(ISBLANK(VLOOKUP($B215,'Section 2'!$C$16:$N$514,COLUMNS('Section 2'!$C$13:J$13),0)),"",IF(VLOOKUP($B215,'Section 2'!$C$16:$N$514,COLUMNS('Section 2'!$C$13:J$13),0)="Pther EU","Other EU",PROPER(VLOOKUP($B215,'Section 2'!$C$16:$N$514,COLUMNS('Section 2'!$C$13:J$13),0)))))</f>
        <v/>
      </c>
      <c r="L215" s="107" t="str">
        <f>IF($D215="","",IF(ISBLANK(VLOOKUP($B215,'Section 2'!$C$16:$N$514,COLUMNS('Section 2'!$C$13:K$13),0)),"",VLOOKUP($B215,'Section 2'!$C$16:$N$514,COLUMNS('Section 2'!$C$13:K$13),0)))</f>
        <v/>
      </c>
      <c r="M215" s="107" t="str">
        <f>IF($D215="","",IF(ISBLANK(VLOOKUP($B215,'Section 2'!$C$16:$N$514,COLUMNS('Section 2'!$C$13:L$13),0)),"",PROPER(VLOOKUP($B215,'Section 2'!$C$16:$N$514,COLUMNS('Section 2'!$C$13:L$13),0))))</f>
        <v/>
      </c>
      <c r="N215" s="107" t="str">
        <f>IF($D215="","",IF(ISBLANK(VLOOKUP($B215,'Section 2'!$C$16:$N$514,COLUMNS('Section 2'!$C$13:M$13),0)),"",IF(VLOOKUP($B215,'Section 2'!$C$16:$N$514,COLUMNS('Section 2'!$C$13:M$13),0)="Other EU","Other EU",IF(VLOOKUP($B215,'Section 2'!$C$16:$N$514,COLUMNS('Section 2'!$C$13:M$13),0)="2nd Party Trans","2nd Party Trans",IF(VLOOKUP($B215,'Section 2'!$C$16:$N$514,COLUMNS('Section 2'!$C$13:M$13),0)="2nd Party Dest","2nd Party Dest",PROPER(VLOOKUP($B215,'Section 2'!$C$16:$N$514,COLUMNS('Section 2'!$C$13:M$13),0)))))))</f>
        <v/>
      </c>
      <c r="O215" s="108" t="str">
        <f>IF($D215="","",IF(ISBLANK(VLOOKUP($B215,'Section 2'!$C$16:$N$514,COLUMNS('Section 2'!$C$13:N$13),0)),"",VLOOKUP($B215,'Section 2'!$C$16:$N$514,COLUMNS('Section 2'!$C$13:N$13),0)))</f>
        <v/>
      </c>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row>
    <row r="216" spans="1:78" s="36" customFormat="1" ht="12.75" customHeight="1" x14ac:dyDescent="0.35">
      <c r="A216" s="36" t="str">
        <f>IF(D216="","",ROWS($A$1:A216))</f>
        <v/>
      </c>
      <c r="B216" s="39">
        <v>215</v>
      </c>
      <c r="C216" s="107" t="str">
        <f t="shared" si="3"/>
        <v/>
      </c>
      <c r="D216" s="107" t="str">
        <f>IFERROR(VLOOKUP($B216,'Section 2'!$C$16:$N$514,COLUMNS('Section 2'!$C$13:C$13),0),"")</f>
        <v/>
      </c>
      <c r="E216" s="108" t="str">
        <f>IF($D216="","",IF(ISBLANK(VLOOKUP($B216,'Section 2'!$C$16:$N$514,COLUMNS('Section 2'!$C$13:D$13),0)),"",VLOOKUP($B216,'Section 2'!$C$16:$N$514,COLUMNS('Section 2'!$C$13:D$13),0)))</f>
        <v/>
      </c>
      <c r="F216" s="107" t="str">
        <f>IF($D216="","",IF(ISBLANK(VLOOKUP($B216,'Section 2'!$C$16:$N$514,COLUMNS('Section 2'!$C$13:E$13),0)),"",VLOOKUP($B216,'Section 2'!$C$16:$N$514,COLUMNS('Section 2'!$C$13:E$13),0)))</f>
        <v/>
      </c>
      <c r="G216" s="107" t="str">
        <f>IF($D216="","",IF(ISBLANK(VLOOKUP($B216,'Section 2'!$C$16:$N$514,COLUMNS('Section 2'!$C$13:F$13),0)),"",VLOOKUP($B216,'Section 2'!$C$16:$N$514,COLUMNS('Section 2'!$C$13:F$13),0)))</f>
        <v/>
      </c>
      <c r="H216" s="107" t="str">
        <f>IF($D216="","",IF(ISBLANK(VLOOKUP($B216,'Section 2'!$C$16:$N$514,COLUMNS('Section 2'!$C$13:G$13),0)),"",VLOOKUP($B216,'Section 2'!$C$16:$N$514,COLUMNS('Section 2'!$C$13:G$13),0)))</f>
        <v/>
      </c>
      <c r="I216" s="107" t="str">
        <f>IF($D216="","",IF(ISBLANK(VLOOKUP($B216,'Section 2'!$C$16:$N$514,COLUMNS('Section 2'!$C$13:H$13),0)),"",IF(VLOOKUP($B216,'Section 2'!$C$16:$N$514,COLUMNS('Section 2'!$C$13:H$13),0)="Other EU","Other EU",PROPER(VLOOKUP($B216,'Section 2'!$C$16:$N$514,COLUMNS('Section 2'!$C$13:H$13),0)))))</f>
        <v/>
      </c>
      <c r="J216" s="107" t="str">
        <f>IF($D216="","",IF(ISBLANK(VLOOKUP($B216,'Section 2'!$C$16:$N$514,COLUMNS('Section 2'!$C$13:I$13),0)),"",IF(VLOOKUP($B216,'Section 2'!$C$16:$N$514,COLUMNS('Section 2'!$C$13:I$13),0)="Other EU","Other EU",VLOOKUP($B216,'Section 2'!$C$16:$N$514,COLUMNS('Section 2'!$C$13:I$13),0))))</f>
        <v/>
      </c>
      <c r="K216" s="107" t="str">
        <f>IF($D216="","",IF(ISBLANK(VLOOKUP($B216,'Section 2'!$C$16:$N$514,COLUMNS('Section 2'!$C$13:J$13),0)),"",IF(VLOOKUP($B216,'Section 2'!$C$16:$N$514,COLUMNS('Section 2'!$C$13:J$13),0)="Pther EU","Other EU",PROPER(VLOOKUP($B216,'Section 2'!$C$16:$N$514,COLUMNS('Section 2'!$C$13:J$13),0)))))</f>
        <v/>
      </c>
      <c r="L216" s="107" t="str">
        <f>IF($D216="","",IF(ISBLANK(VLOOKUP($B216,'Section 2'!$C$16:$N$514,COLUMNS('Section 2'!$C$13:K$13),0)),"",VLOOKUP($B216,'Section 2'!$C$16:$N$514,COLUMNS('Section 2'!$C$13:K$13),0)))</f>
        <v/>
      </c>
      <c r="M216" s="107" t="str">
        <f>IF($D216="","",IF(ISBLANK(VLOOKUP($B216,'Section 2'!$C$16:$N$514,COLUMNS('Section 2'!$C$13:L$13),0)),"",PROPER(VLOOKUP($B216,'Section 2'!$C$16:$N$514,COLUMNS('Section 2'!$C$13:L$13),0))))</f>
        <v/>
      </c>
      <c r="N216" s="107" t="str">
        <f>IF($D216="","",IF(ISBLANK(VLOOKUP($B216,'Section 2'!$C$16:$N$514,COLUMNS('Section 2'!$C$13:M$13),0)),"",IF(VLOOKUP($B216,'Section 2'!$C$16:$N$514,COLUMNS('Section 2'!$C$13:M$13),0)="Other EU","Other EU",IF(VLOOKUP($B216,'Section 2'!$C$16:$N$514,COLUMNS('Section 2'!$C$13:M$13),0)="2nd Party Trans","2nd Party Trans",IF(VLOOKUP($B216,'Section 2'!$C$16:$N$514,COLUMNS('Section 2'!$C$13:M$13),0)="2nd Party Dest","2nd Party Dest",PROPER(VLOOKUP($B216,'Section 2'!$C$16:$N$514,COLUMNS('Section 2'!$C$13:M$13),0)))))))</f>
        <v/>
      </c>
      <c r="O216" s="108" t="str">
        <f>IF($D216="","",IF(ISBLANK(VLOOKUP($B216,'Section 2'!$C$16:$N$514,COLUMNS('Section 2'!$C$13:N$13),0)),"",VLOOKUP($B216,'Section 2'!$C$16:$N$514,COLUMNS('Section 2'!$C$13:N$13),0)))</f>
        <v/>
      </c>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row>
    <row r="217" spans="1:78" s="36" customFormat="1" ht="12.75" customHeight="1" x14ac:dyDescent="0.35">
      <c r="A217" s="36" t="str">
        <f>IF(D217="","",ROWS($A$1:A217))</f>
        <v/>
      </c>
      <c r="B217" s="39">
        <v>216</v>
      </c>
      <c r="C217" s="107" t="str">
        <f t="shared" si="3"/>
        <v/>
      </c>
      <c r="D217" s="107" t="str">
        <f>IFERROR(VLOOKUP($B217,'Section 2'!$C$16:$N$514,COLUMNS('Section 2'!$C$13:C$13),0),"")</f>
        <v/>
      </c>
      <c r="E217" s="108" t="str">
        <f>IF($D217="","",IF(ISBLANK(VLOOKUP($B217,'Section 2'!$C$16:$N$514,COLUMNS('Section 2'!$C$13:D$13),0)),"",VLOOKUP($B217,'Section 2'!$C$16:$N$514,COLUMNS('Section 2'!$C$13:D$13),0)))</f>
        <v/>
      </c>
      <c r="F217" s="107" t="str">
        <f>IF($D217="","",IF(ISBLANK(VLOOKUP($B217,'Section 2'!$C$16:$N$514,COLUMNS('Section 2'!$C$13:E$13),0)),"",VLOOKUP($B217,'Section 2'!$C$16:$N$514,COLUMNS('Section 2'!$C$13:E$13),0)))</f>
        <v/>
      </c>
      <c r="G217" s="107" t="str">
        <f>IF($D217="","",IF(ISBLANK(VLOOKUP($B217,'Section 2'!$C$16:$N$514,COLUMNS('Section 2'!$C$13:F$13),0)),"",VLOOKUP($B217,'Section 2'!$C$16:$N$514,COLUMNS('Section 2'!$C$13:F$13),0)))</f>
        <v/>
      </c>
      <c r="H217" s="107" t="str">
        <f>IF($D217="","",IF(ISBLANK(VLOOKUP($B217,'Section 2'!$C$16:$N$514,COLUMNS('Section 2'!$C$13:G$13),0)),"",VLOOKUP($B217,'Section 2'!$C$16:$N$514,COLUMNS('Section 2'!$C$13:G$13),0)))</f>
        <v/>
      </c>
      <c r="I217" s="107" t="str">
        <f>IF($D217="","",IF(ISBLANK(VLOOKUP($B217,'Section 2'!$C$16:$N$514,COLUMNS('Section 2'!$C$13:H$13),0)),"",IF(VLOOKUP($B217,'Section 2'!$C$16:$N$514,COLUMNS('Section 2'!$C$13:H$13),0)="Other EU","Other EU",PROPER(VLOOKUP($B217,'Section 2'!$C$16:$N$514,COLUMNS('Section 2'!$C$13:H$13),0)))))</f>
        <v/>
      </c>
      <c r="J217" s="107" t="str">
        <f>IF($D217="","",IF(ISBLANK(VLOOKUP($B217,'Section 2'!$C$16:$N$514,COLUMNS('Section 2'!$C$13:I$13),0)),"",IF(VLOOKUP($B217,'Section 2'!$C$16:$N$514,COLUMNS('Section 2'!$C$13:I$13),0)="Other EU","Other EU",VLOOKUP($B217,'Section 2'!$C$16:$N$514,COLUMNS('Section 2'!$C$13:I$13),0))))</f>
        <v/>
      </c>
      <c r="K217" s="107" t="str">
        <f>IF($D217="","",IF(ISBLANK(VLOOKUP($B217,'Section 2'!$C$16:$N$514,COLUMNS('Section 2'!$C$13:J$13),0)),"",IF(VLOOKUP($B217,'Section 2'!$C$16:$N$514,COLUMNS('Section 2'!$C$13:J$13),0)="Pther EU","Other EU",PROPER(VLOOKUP($B217,'Section 2'!$C$16:$N$514,COLUMNS('Section 2'!$C$13:J$13),0)))))</f>
        <v/>
      </c>
      <c r="L217" s="107" t="str">
        <f>IF($D217="","",IF(ISBLANK(VLOOKUP($B217,'Section 2'!$C$16:$N$514,COLUMNS('Section 2'!$C$13:K$13),0)),"",VLOOKUP($B217,'Section 2'!$C$16:$N$514,COLUMNS('Section 2'!$C$13:K$13),0)))</f>
        <v/>
      </c>
      <c r="M217" s="107" t="str">
        <f>IF($D217="","",IF(ISBLANK(VLOOKUP($B217,'Section 2'!$C$16:$N$514,COLUMNS('Section 2'!$C$13:L$13),0)),"",PROPER(VLOOKUP($B217,'Section 2'!$C$16:$N$514,COLUMNS('Section 2'!$C$13:L$13),0))))</f>
        <v/>
      </c>
      <c r="N217" s="107" t="str">
        <f>IF($D217="","",IF(ISBLANK(VLOOKUP($B217,'Section 2'!$C$16:$N$514,COLUMNS('Section 2'!$C$13:M$13),0)),"",IF(VLOOKUP($B217,'Section 2'!$C$16:$N$514,COLUMNS('Section 2'!$C$13:M$13),0)="Other EU","Other EU",IF(VLOOKUP($B217,'Section 2'!$C$16:$N$514,COLUMNS('Section 2'!$C$13:M$13),0)="2nd Party Trans","2nd Party Trans",IF(VLOOKUP($B217,'Section 2'!$C$16:$N$514,COLUMNS('Section 2'!$C$13:M$13),0)="2nd Party Dest","2nd Party Dest",PROPER(VLOOKUP($B217,'Section 2'!$C$16:$N$514,COLUMNS('Section 2'!$C$13:M$13),0)))))))</f>
        <v/>
      </c>
      <c r="O217" s="108" t="str">
        <f>IF($D217="","",IF(ISBLANK(VLOOKUP($B217,'Section 2'!$C$16:$N$514,COLUMNS('Section 2'!$C$13:N$13),0)),"",VLOOKUP($B217,'Section 2'!$C$16:$N$514,COLUMNS('Section 2'!$C$13:N$13),0)))</f>
        <v/>
      </c>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row>
    <row r="218" spans="1:78" s="36" customFormat="1" ht="12.75" customHeight="1" x14ac:dyDescent="0.35">
      <c r="A218" s="36" t="str">
        <f>IF(D218="","",ROWS($A$1:A218))</f>
        <v/>
      </c>
      <c r="B218" s="39">
        <v>217</v>
      </c>
      <c r="C218" s="107" t="str">
        <f t="shared" si="3"/>
        <v/>
      </c>
      <c r="D218" s="107" t="str">
        <f>IFERROR(VLOOKUP($B218,'Section 2'!$C$16:$N$514,COLUMNS('Section 2'!$C$13:C$13),0),"")</f>
        <v/>
      </c>
      <c r="E218" s="108" t="str">
        <f>IF($D218="","",IF(ISBLANK(VLOOKUP($B218,'Section 2'!$C$16:$N$514,COLUMNS('Section 2'!$C$13:D$13),0)),"",VLOOKUP($B218,'Section 2'!$C$16:$N$514,COLUMNS('Section 2'!$C$13:D$13),0)))</f>
        <v/>
      </c>
      <c r="F218" s="107" t="str">
        <f>IF($D218="","",IF(ISBLANK(VLOOKUP($B218,'Section 2'!$C$16:$N$514,COLUMNS('Section 2'!$C$13:E$13),0)),"",VLOOKUP($B218,'Section 2'!$C$16:$N$514,COLUMNS('Section 2'!$C$13:E$13),0)))</f>
        <v/>
      </c>
      <c r="G218" s="107" t="str">
        <f>IF($D218="","",IF(ISBLANK(VLOOKUP($B218,'Section 2'!$C$16:$N$514,COLUMNS('Section 2'!$C$13:F$13),0)),"",VLOOKUP($B218,'Section 2'!$C$16:$N$514,COLUMNS('Section 2'!$C$13:F$13),0)))</f>
        <v/>
      </c>
      <c r="H218" s="107" t="str">
        <f>IF($D218="","",IF(ISBLANK(VLOOKUP($B218,'Section 2'!$C$16:$N$514,COLUMNS('Section 2'!$C$13:G$13),0)),"",VLOOKUP($B218,'Section 2'!$C$16:$N$514,COLUMNS('Section 2'!$C$13:G$13),0)))</f>
        <v/>
      </c>
      <c r="I218" s="107" t="str">
        <f>IF($D218="","",IF(ISBLANK(VLOOKUP($B218,'Section 2'!$C$16:$N$514,COLUMNS('Section 2'!$C$13:H$13),0)),"",IF(VLOOKUP($B218,'Section 2'!$C$16:$N$514,COLUMNS('Section 2'!$C$13:H$13),0)="Other EU","Other EU",PROPER(VLOOKUP($B218,'Section 2'!$C$16:$N$514,COLUMNS('Section 2'!$C$13:H$13),0)))))</f>
        <v/>
      </c>
      <c r="J218" s="107" t="str">
        <f>IF($D218="","",IF(ISBLANK(VLOOKUP($B218,'Section 2'!$C$16:$N$514,COLUMNS('Section 2'!$C$13:I$13),0)),"",IF(VLOOKUP($B218,'Section 2'!$C$16:$N$514,COLUMNS('Section 2'!$C$13:I$13),0)="Other EU","Other EU",VLOOKUP($B218,'Section 2'!$C$16:$N$514,COLUMNS('Section 2'!$C$13:I$13),0))))</f>
        <v/>
      </c>
      <c r="K218" s="107" t="str">
        <f>IF($D218="","",IF(ISBLANK(VLOOKUP($B218,'Section 2'!$C$16:$N$514,COLUMNS('Section 2'!$C$13:J$13),0)),"",IF(VLOOKUP($B218,'Section 2'!$C$16:$N$514,COLUMNS('Section 2'!$C$13:J$13),0)="Pther EU","Other EU",PROPER(VLOOKUP($B218,'Section 2'!$C$16:$N$514,COLUMNS('Section 2'!$C$13:J$13),0)))))</f>
        <v/>
      </c>
      <c r="L218" s="107" t="str">
        <f>IF($D218="","",IF(ISBLANK(VLOOKUP($B218,'Section 2'!$C$16:$N$514,COLUMNS('Section 2'!$C$13:K$13),0)),"",VLOOKUP($B218,'Section 2'!$C$16:$N$514,COLUMNS('Section 2'!$C$13:K$13),0)))</f>
        <v/>
      </c>
      <c r="M218" s="107" t="str">
        <f>IF($D218="","",IF(ISBLANK(VLOOKUP($B218,'Section 2'!$C$16:$N$514,COLUMNS('Section 2'!$C$13:L$13),0)),"",PROPER(VLOOKUP($B218,'Section 2'!$C$16:$N$514,COLUMNS('Section 2'!$C$13:L$13),0))))</f>
        <v/>
      </c>
      <c r="N218" s="107" t="str">
        <f>IF($D218="","",IF(ISBLANK(VLOOKUP($B218,'Section 2'!$C$16:$N$514,COLUMNS('Section 2'!$C$13:M$13),0)),"",IF(VLOOKUP($B218,'Section 2'!$C$16:$N$514,COLUMNS('Section 2'!$C$13:M$13),0)="Other EU","Other EU",IF(VLOOKUP($B218,'Section 2'!$C$16:$N$514,COLUMNS('Section 2'!$C$13:M$13),0)="2nd Party Trans","2nd Party Trans",IF(VLOOKUP($B218,'Section 2'!$C$16:$N$514,COLUMNS('Section 2'!$C$13:M$13),0)="2nd Party Dest","2nd Party Dest",PROPER(VLOOKUP($B218,'Section 2'!$C$16:$N$514,COLUMNS('Section 2'!$C$13:M$13),0)))))))</f>
        <v/>
      </c>
      <c r="O218" s="108" t="str">
        <f>IF($D218="","",IF(ISBLANK(VLOOKUP($B218,'Section 2'!$C$16:$N$514,COLUMNS('Section 2'!$C$13:N$13),0)),"",VLOOKUP($B218,'Section 2'!$C$16:$N$514,COLUMNS('Section 2'!$C$13:N$13),0)))</f>
        <v/>
      </c>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row>
    <row r="219" spans="1:78" s="36" customFormat="1" ht="12.75" customHeight="1" x14ac:dyDescent="0.35">
      <c r="A219" s="36" t="str">
        <f>IF(D219="","",ROWS($A$1:A219))</f>
        <v/>
      </c>
      <c r="B219" s="39">
        <v>218</v>
      </c>
      <c r="C219" s="107" t="str">
        <f t="shared" si="3"/>
        <v/>
      </c>
      <c r="D219" s="107" t="str">
        <f>IFERROR(VLOOKUP($B219,'Section 2'!$C$16:$N$514,COLUMNS('Section 2'!$C$13:C$13),0),"")</f>
        <v/>
      </c>
      <c r="E219" s="108" t="str">
        <f>IF($D219="","",IF(ISBLANK(VLOOKUP($B219,'Section 2'!$C$16:$N$514,COLUMNS('Section 2'!$C$13:D$13),0)),"",VLOOKUP($B219,'Section 2'!$C$16:$N$514,COLUMNS('Section 2'!$C$13:D$13),0)))</f>
        <v/>
      </c>
      <c r="F219" s="107" t="str">
        <f>IF($D219="","",IF(ISBLANK(VLOOKUP($B219,'Section 2'!$C$16:$N$514,COLUMNS('Section 2'!$C$13:E$13),0)),"",VLOOKUP($B219,'Section 2'!$C$16:$N$514,COLUMNS('Section 2'!$C$13:E$13),0)))</f>
        <v/>
      </c>
      <c r="G219" s="107" t="str">
        <f>IF($D219="","",IF(ISBLANK(VLOOKUP($B219,'Section 2'!$C$16:$N$514,COLUMNS('Section 2'!$C$13:F$13),0)),"",VLOOKUP($B219,'Section 2'!$C$16:$N$514,COLUMNS('Section 2'!$C$13:F$13),0)))</f>
        <v/>
      </c>
      <c r="H219" s="107" t="str">
        <f>IF($D219="","",IF(ISBLANK(VLOOKUP($B219,'Section 2'!$C$16:$N$514,COLUMNS('Section 2'!$C$13:G$13),0)),"",VLOOKUP($B219,'Section 2'!$C$16:$N$514,COLUMNS('Section 2'!$C$13:G$13),0)))</f>
        <v/>
      </c>
      <c r="I219" s="107" t="str">
        <f>IF($D219="","",IF(ISBLANK(VLOOKUP($B219,'Section 2'!$C$16:$N$514,COLUMNS('Section 2'!$C$13:H$13),0)),"",IF(VLOOKUP($B219,'Section 2'!$C$16:$N$514,COLUMNS('Section 2'!$C$13:H$13),0)="Other EU","Other EU",PROPER(VLOOKUP($B219,'Section 2'!$C$16:$N$514,COLUMNS('Section 2'!$C$13:H$13),0)))))</f>
        <v/>
      </c>
      <c r="J219" s="107" t="str">
        <f>IF($D219="","",IF(ISBLANK(VLOOKUP($B219,'Section 2'!$C$16:$N$514,COLUMNS('Section 2'!$C$13:I$13),0)),"",IF(VLOOKUP($B219,'Section 2'!$C$16:$N$514,COLUMNS('Section 2'!$C$13:I$13),0)="Other EU","Other EU",VLOOKUP($B219,'Section 2'!$C$16:$N$514,COLUMNS('Section 2'!$C$13:I$13),0))))</f>
        <v/>
      </c>
      <c r="K219" s="107" t="str">
        <f>IF($D219="","",IF(ISBLANK(VLOOKUP($B219,'Section 2'!$C$16:$N$514,COLUMNS('Section 2'!$C$13:J$13),0)),"",IF(VLOOKUP($B219,'Section 2'!$C$16:$N$514,COLUMNS('Section 2'!$C$13:J$13),0)="Pther EU","Other EU",PROPER(VLOOKUP($B219,'Section 2'!$C$16:$N$514,COLUMNS('Section 2'!$C$13:J$13),0)))))</f>
        <v/>
      </c>
      <c r="L219" s="107" t="str">
        <f>IF($D219="","",IF(ISBLANK(VLOOKUP($B219,'Section 2'!$C$16:$N$514,COLUMNS('Section 2'!$C$13:K$13),0)),"",VLOOKUP($B219,'Section 2'!$C$16:$N$514,COLUMNS('Section 2'!$C$13:K$13),0)))</f>
        <v/>
      </c>
      <c r="M219" s="107" t="str">
        <f>IF($D219="","",IF(ISBLANK(VLOOKUP($B219,'Section 2'!$C$16:$N$514,COLUMNS('Section 2'!$C$13:L$13),0)),"",PROPER(VLOOKUP($B219,'Section 2'!$C$16:$N$514,COLUMNS('Section 2'!$C$13:L$13),0))))</f>
        <v/>
      </c>
      <c r="N219" s="107" t="str">
        <f>IF($D219="","",IF(ISBLANK(VLOOKUP($B219,'Section 2'!$C$16:$N$514,COLUMNS('Section 2'!$C$13:M$13),0)),"",IF(VLOOKUP($B219,'Section 2'!$C$16:$N$514,COLUMNS('Section 2'!$C$13:M$13),0)="Other EU","Other EU",IF(VLOOKUP($B219,'Section 2'!$C$16:$N$514,COLUMNS('Section 2'!$C$13:M$13),0)="2nd Party Trans","2nd Party Trans",IF(VLOOKUP($B219,'Section 2'!$C$16:$N$514,COLUMNS('Section 2'!$C$13:M$13),0)="2nd Party Dest","2nd Party Dest",PROPER(VLOOKUP($B219,'Section 2'!$C$16:$N$514,COLUMNS('Section 2'!$C$13:M$13),0)))))))</f>
        <v/>
      </c>
      <c r="O219" s="108" t="str">
        <f>IF($D219="","",IF(ISBLANK(VLOOKUP($B219,'Section 2'!$C$16:$N$514,COLUMNS('Section 2'!$C$13:N$13),0)),"",VLOOKUP($B219,'Section 2'!$C$16:$N$514,COLUMNS('Section 2'!$C$13:N$13),0)))</f>
        <v/>
      </c>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row>
    <row r="220" spans="1:78" s="36" customFormat="1" ht="12.75" customHeight="1" x14ac:dyDescent="0.35">
      <c r="A220" s="36" t="str">
        <f>IF(D220="","",ROWS($A$1:A220))</f>
        <v/>
      </c>
      <c r="B220" s="39">
        <v>219</v>
      </c>
      <c r="C220" s="107" t="str">
        <f t="shared" si="3"/>
        <v/>
      </c>
      <c r="D220" s="107" t="str">
        <f>IFERROR(VLOOKUP($B220,'Section 2'!$C$16:$N$514,COLUMNS('Section 2'!$C$13:C$13),0),"")</f>
        <v/>
      </c>
      <c r="E220" s="108" t="str">
        <f>IF($D220="","",IF(ISBLANK(VLOOKUP($B220,'Section 2'!$C$16:$N$514,COLUMNS('Section 2'!$C$13:D$13),0)),"",VLOOKUP($B220,'Section 2'!$C$16:$N$514,COLUMNS('Section 2'!$C$13:D$13),0)))</f>
        <v/>
      </c>
      <c r="F220" s="107" t="str">
        <f>IF($D220="","",IF(ISBLANK(VLOOKUP($B220,'Section 2'!$C$16:$N$514,COLUMNS('Section 2'!$C$13:E$13),0)),"",VLOOKUP($B220,'Section 2'!$C$16:$N$514,COLUMNS('Section 2'!$C$13:E$13),0)))</f>
        <v/>
      </c>
      <c r="G220" s="107" t="str">
        <f>IF($D220="","",IF(ISBLANK(VLOOKUP($B220,'Section 2'!$C$16:$N$514,COLUMNS('Section 2'!$C$13:F$13),0)),"",VLOOKUP($B220,'Section 2'!$C$16:$N$514,COLUMNS('Section 2'!$C$13:F$13),0)))</f>
        <v/>
      </c>
      <c r="H220" s="107" t="str">
        <f>IF($D220="","",IF(ISBLANK(VLOOKUP($B220,'Section 2'!$C$16:$N$514,COLUMNS('Section 2'!$C$13:G$13),0)),"",VLOOKUP($B220,'Section 2'!$C$16:$N$514,COLUMNS('Section 2'!$C$13:G$13),0)))</f>
        <v/>
      </c>
      <c r="I220" s="107" t="str">
        <f>IF($D220="","",IF(ISBLANK(VLOOKUP($B220,'Section 2'!$C$16:$N$514,COLUMNS('Section 2'!$C$13:H$13),0)),"",IF(VLOOKUP($B220,'Section 2'!$C$16:$N$514,COLUMNS('Section 2'!$C$13:H$13),0)="Other EU","Other EU",PROPER(VLOOKUP($B220,'Section 2'!$C$16:$N$514,COLUMNS('Section 2'!$C$13:H$13),0)))))</f>
        <v/>
      </c>
      <c r="J220" s="107" t="str">
        <f>IF($D220="","",IF(ISBLANK(VLOOKUP($B220,'Section 2'!$C$16:$N$514,COLUMNS('Section 2'!$C$13:I$13),0)),"",IF(VLOOKUP($B220,'Section 2'!$C$16:$N$514,COLUMNS('Section 2'!$C$13:I$13),0)="Other EU","Other EU",VLOOKUP($B220,'Section 2'!$C$16:$N$514,COLUMNS('Section 2'!$C$13:I$13),0))))</f>
        <v/>
      </c>
      <c r="K220" s="107" t="str">
        <f>IF($D220="","",IF(ISBLANK(VLOOKUP($B220,'Section 2'!$C$16:$N$514,COLUMNS('Section 2'!$C$13:J$13),0)),"",IF(VLOOKUP($B220,'Section 2'!$C$16:$N$514,COLUMNS('Section 2'!$C$13:J$13),0)="Pther EU","Other EU",PROPER(VLOOKUP($B220,'Section 2'!$C$16:$N$514,COLUMNS('Section 2'!$C$13:J$13),0)))))</f>
        <v/>
      </c>
      <c r="L220" s="107" t="str">
        <f>IF($D220="","",IF(ISBLANK(VLOOKUP($B220,'Section 2'!$C$16:$N$514,COLUMNS('Section 2'!$C$13:K$13),0)),"",VLOOKUP($B220,'Section 2'!$C$16:$N$514,COLUMNS('Section 2'!$C$13:K$13),0)))</f>
        <v/>
      </c>
      <c r="M220" s="107" t="str">
        <f>IF($D220="","",IF(ISBLANK(VLOOKUP($B220,'Section 2'!$C$16:$N$514,COLUMNS('Section 2'!$C$13:L$13),0)),"",PROPER(VLOOKUP($B220,'Section 2'!$C$16:$N$514,COLUMNS('Section 2'!$C$13:L$13),0))))</f>
        <v/>
      </c>
      <c r="N220" s="107" t="str">
        <f>IF($D220="","",IF(ISBLANK(VLOOKUP($B220,'Section 2'!$C$16:$N$514,COLUMNS('Section 2'!$C$13:M$13),0)),"",IF(VLOOKUP($B220,'Section 2'!$C$16:$N$514,COLUMNS('Section 2'!$C$13:M$13),0)="Other EU","Other EU",IF(VLOOKUP($B220,'Section 2'!$C$16:$N$514,COLUMNS('Section 2'!$C$13:M$13),0)="2nd Party Trans","2nd Party Trans",IF(VLOOKUP($B220,'Section 2'!$C$16:$N$514,COLUMNS('Section 2'!$C$13:M$13),0)="2nd Party Dest","2nd Party Dest",PROPER(VLOOKUP($B220,'Section 2'!$C$16:$N$514,COLUMNS('Section 2'!$C$13:M$13),0)))))))</f>
        <v/>
      </c>
      <c r="O220" s="108" t="str">
        <f>IF($D220="","",IF(ISBLANK(VLOOKUP($B220,'Section 2'!$C$16:$N$514,COLUMNS('Section 2'!$C$13:N$13),0)),"",VLOOKUP($B220,'Section 2'!$C$16:$N$514,COLUMNS('Section 2'!$C$13:N$13),0)))</f>
        <v/>
      </c>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row>
    <row r="221" spans="1:78" s="36" customFormat="1" ht="12.75" customHeight="1" x14ac:dyDescent="0.35">
      <c r="A221" s="36" t="str">
        <f>IF(D221="","",ROWS($A$1:A221))</f>
        <v/>
      </c>
      <c r="B221" s="39">
        <v>220</v>
      </c>
      <c r="C221" s="107" t="str">
        <f t="shared" si="3"/>
        <v/>
      </c>
      <c r="D221" s="107" t="str">
        <f>IFERROR(VLOOKUP($B221,'Section 2'!$C$16:$N$514,COLUMNS('Section 2'!$C$13:C$13),0),"")</f>
        <v/>
      </c>
      <c r="E221" s="108" t="str">
        <f>IF($D221="","",IF(ISBLANK(VLOOKUP($B221,'Section 2'!$C$16:$N$514,COLUMNS('Section 2'!$C$13:D$13),0)),"",VLOOKUP($B221,'Section 2'!$C$16:$N$514,COLUMNS('Section 2'!$C$13:D$13),0)))</f>
        <v/>
      </c>
      <c r="F221" s="107" t="str">
        <f>IF($D221="","",IF(ISBLANK(VLOOKUP($B221,'Section 2'!$C$16:$N$514,COLUMNS('Section 2'!$C$13:E$13),0)),"",VLOOKUP($B221,'Section 2'!$C$16:$N$514,COLUMNS('Section 2'!$C$13:E$13),0)))</f>
        <v/>
      </c>
      <c r="G221" s="107" t="str">
        <f>IF($D221="","",IF(ISBLANK(VLOOKUP($B221,'Section 2'!$C$16:$N$514,COLUMNS('Section 2'!$C$13:F$13),0)),"",VLOOKUP($B221,'Section 2'!$C$16:$N$514,COLUMNS('Section 2'!$C$13:F$13),0)))</f>
        <v/>
      </c>
      <c r="H221" s="107" t="str">
        <f>IF($D221="","",IF(ISBLANK(VLOOKUP($B221,'Section 2'!$C$16:$N$514,COLUMNS('Section 2'!$C$13:G$13),0)),"",VLOOKUP($B221,'Section 2'!$C$16:$N$514,COLUMNS('Section 2'!$C$13:G$13),0)))</f>
        <v/>
      </c>
      <c r="I221" s="107" t="str">
        <f>IF($D221="","",IF(ISBLANK(VLOOKUP($B221,'Section 2'!$C$16:$N$514,COLUMNS('Section 2'!$C$13:H$13),0)),"",IF(VLOOKUP($B221,'Section 2'!$C$16:$N$514,COLUMNS('Section 2'!$C$13:H$13),0)="Other EU","Other EU",PROPER(VLOOKUP($B221,'Section 2'!$C$16:$N$514,COLUMNS('Section 2'!$C$13:H$13),0)))))</f>
        <v/>
      </c>
      <c r="J221" s="107" t="str">
        <f>IF($D221="","",IF(ISBLANK(VLOOKUP($B221,'Section 2'!$C$16:$N$514,COLUMNS('Section 2'!$C$13:I$13),0)),"",IF(VLOOKUP($B221,'Section 2'!$C$16:$N$514,COLUMNS('Section 2'!$C$13:I$13),0)="Other EU","Other EU",VLOOKUP($B221,'Section 2'!$C$16:$N$514,COLUMNS('Section 2'!$C$13:I$13),0))))</f>
        <v/>
      </c>
      <c r="K221" s="107" t="str">
        <f>IF($D221="","",IF(ISBLANK(VLOOKUP($B221,'Section 2'!$C$16:$N$514,COLUMNS('Section 2'!$C$13:J$13),0)),"",IF(VLOOKUP($B221,'Section 2'!$C$16:$N$514,COLUMNS('Section 2'!$C$13:J$13),0)="Pther EU","Other EU",PROPER(VLOOKUP($B221,'Section 2'!$C$16:$N$514,COLUMNS('Section 2'!$C$13:J$13),0)))))</f>
        <v/>
      </c>
      <c r="L221" s="107" t="str">
        <f>IF($D221="","",IF(ISBLANK(VLOOKUP($B221,'Section 2'!$C$16:$N$514,COLUMNS('Section 2'!$C$13:K$13),0)),"",VLOOKUP($B221,'Section 2'!$C$16:$N$514,COLUMNS('Section 2'!$C$13:K$13),0)))</f>
        <v/>
      </c>
      <c r="M221" s="107" t="str">
        <f>IF($D221="","",IF(ISBLANK(VLOOKUP($B221,'Section 2'!$C$16:$N$514,COLUMNS('Section 2'!$C$13:L$13),0)),"",PROPER(VLOOKUP($B221,'Section 2'!$C$16:$N$514,COLUMNS('Section 2'!$C$13:L$13),0))))</f>
        <v/>
      </c>
      <c r="N221" s="107" t="str">
        <f>IF($D221="","",IF(ISBLANK(VLOOKUP($B221,'Section 2'!$C$16:$N$514,COLUMNS('Section 2'!$C$13:M$13),0)),"",IF(VLOOKUP($B221,'Section 2'!$C$16:$N$514,COLUMNS('Section 2'!$C$13:M$13),0)="Other EU","Other EU",IF(VLOOKUP($B221,'Section 2'!$C$16:$N$514,COLUMNS('Section 2'!$C$13:M$13),0)="2nd Party Trans","2nd Party Trans",IF(VLOOKUP($B221,'Section 2'!$C$16:$N$514,COLUMNS('Section 2'!$C$13:M$13),0)="2nd Party Dest","2nd Party Dest",PROPER(VLOOKUP($B221,'Section 2'!$C$16:$N$514,COLUMNS('Section 2'!$C$13:M$13),0)))))))</f>
        <v/>
      </c>
      <c r="O221" s="108" t="str">
        <f>IF($D221="","",IF(ISBLANK(VLOOKUP($B221,'Section 2'!$C$16:$N$514,COLUMNS('Section 2'!$C$13:N$13),0)),"",VLOOKUP($B221,'Section 2'!$C$16:$N$514,COLUMNS('Section 2'!$C$13:N$13),0)))</f>
        <v/>
      </c>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row>
    <row r="222" spans="1:78" s="36" customFormat="1" ht="12.75" customHeight="1" x14ac:dyDescent="0.35">
      <c r="A222" s="36" t="str">
        <f>IF(D222="","",ROWS($A$1:A222))</f>
        <v/>
      </c>
      <c r="B222" s="39">
        <v>221</v>
      </c>
      <c r="C222" s="107" t="str">
        <f t="shared" si="3"/>
        <v/>
      </c>
      <c r="D222" s="107" t="str">
        <f>IFERROR(VLOOKUP($B222,'Section 2'!$C$16:$N$514,COLUMNS('Section 2'!$C$13:C$13),0),"")</f>
        <v/>
      </c>
      <c r="E222" s="108" t="str">
        <f>IF($D222="","",IF(ISBLANK(VLOOKUP($B222,'Section 2'!$C$16:$N$514,COLUMNS('Section 2'!$C$13:D$13),0)),"",VLOOKUP($B222,'Section 2'!$C$16:$N$514,COLUMNS('Section 2'!$C$13:D$13),0)))</f>
        <v/>
      </c>
      <c r="F222" s="107" t="str">
        <f>IF($D222="","",IF(ISBLANK(VLOOKUP($B222,'Section 2'!$C$16:$N$514,COLUMNS('Section 2'!$C$13:E$13),0)),"",VLOOKUP($B222,'Section 2'!$C$16:$N$514,COLUMNS('Section 2'!$C$13:E$13),0)))</f>
        <v/>
      </c>
      <c r="G222" s="107" t="str">
        <f>IF($D222="","",IF(ISBLANK(VLOOKUP($B222,'Section 2'!$C$16:$N$514,COLUMNS('Section 2'!$C$13:F$13),0)),"",VLOOKUP($B222,'Section 2'!$C$16:$N$514,COLUMNS('Section 2'!$C$13:F$13),0)))</f>
        <v/>
      </c>
      <c r="H222" s="107" t="str">
        <f>IF($D222="","",IF(ISBLANK(VLOOKUP($B222,'Section 2'!$C$16:$N$514,COLUMNS('Section 2'!$C$13:G$13),0)),"",VLOOKUP($B222,'Section 2'!$C$16:$N$514,COLUMNS('Section 2'!$C$13:G$13),0)))</f>
        <v/>
      </c>
      <c r="I222" s="107" t="str">
        <f>IF($D222="","",IF(ISBLANK(VLOOKUP($B222,'Section 2'!$C$16:$N$514,COLUMNS('Section 2'!$C$13:H$13),0)),"",IF(VLOOKUP($B222,'Section 2'!$C$16:$N$514,COLUMNS('Section 2'!$C$13:H$13),0)="Other EU","Other EU",PROPER(VLOOKUP($B222,'Section 2'!$C$16:$N$514,COLUMNS('Section 2'!$C$13:H$13),0)))))</f>
        <v/>
      </c>
      <c r="J222" s="107" t="str">
        <f>IF($D222="","",IF(ISBLANK(VLOOKUP($B222,'Section 2'!$C$16:$N$514,COLUMNS('Section 2'!$C$13:I$13),0)),"",IF(VLOOKUP($B222,'Section 2'!$C$16:$N$514,COLUMNS('Section 2'!$C$13:I$13),0)="Other EU","Other EU",VLOOKUP($B222,'Section 2'!$C$16:$N$514,COLUMNS('Section 2'!$C$13:I$13),0))))</f>
        <v/>
      </c>
      <c r="K222" s="107" t="str">
        <f>IF($D222="","",IF(ISBLANK(VLOOKUP($B222,'Section 2'!$C$16:$N$514,COLUMNS('Section 2'!$C$13:J$13),0)),"",IF(VLOOKUP($B222,'Section 2'!$C$16:$N$514,COLUMNS('Section 2'!$C$13:J$13),0)="Pther EU","Other EU",PROPER(VLOOKUP($B222,'Section 2'!$C$16:$N$514,COLUMNS('Section 2'!$C$13:J$13),0)))))</f>
        <v/>
      </c>
      <c r="L222" s="107" t="str">
        <f>IF($D222="","",IF(ISBLANK(VLOOKUP($B222,'Section 2'!$C$16:$N$514,COLUMNS('Section 2'!$C$13:K$13),0)),"",VLOOKUP($B222,'Section 2'!$C$16:$N$514,COLUMNS('Section 2'!$C$13:K$13),0)))</f>
        <v/>
      </c>
      <c r="M222" s="107" t="str">
        <f>IF($D222="","",IF(ISBLANK(VLOOKUP($B222,'Section 2'!$C$16:$N$514,COLUMNS('Section 2'!$C$13:L$13),0)),"",PROPER(VLOOKUP($B222,'Section 2'!$C$16:$N$514,COLUMNS('Section 2'!$C$13:L$13),0))))</f>
        <v/>
      </c>
      <c r="N222" s="107" t="str">
        <f>IF($D222="","",IF(ISBLANK(VLOOKUP($B222,'Section 2'!$C$16:$N$514,COLUMNS('Section 2'!$C$13:M$13),0)),"",IF(VLOOKUP($B222,'Section 2'!$C$16:$N$514,COLUMNS('Section 2'!$C$13:M$13),0)="Other EU","Other EU",IF(VLOOKUP($B222,'Section 2'!$C$16:$N$514,COLUMNS('Section 2'!$C$13:M$13),0)="2nd Party Trans","2nd Party Trans",IF(VLOOKUP($B222,'Section 2'!$C$16:$N$514,COLUMNS('Section 2'!$C$13:M$13),0)="2nd Party Dest","2nd Party Dest",PROPER(VLOOKUP($B222,'Section 2'!$C$16:$N$514,COLUMNS('Section 2'!$C$13:M$13),0)))))))</f>
        <v/>
      </c>
      <c r="O222" s="108" t="str">
        <f>IF($D222="","",IF(ISBLANK(VLOOKUP($B222,'Section 2'!$C$16:$N$514,COLUMNS('Section 2'!$C$13:N$13),0)),"",VLOOKUP($B222,'Section 2'!$C$16:$N$514,COLUMNS('Section 2'!$C$13:N$13),0)))</f>
        <v/>
      </c>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row>
    <row r="223" spans="1:78" s="36" customFormat="1" ht="12.75" customHeight="1" x14ac:dyDescent="0.35">
      <c r="A223" s="36" t="str">
        <f>IF(D223="","",ROWS($A$1:A223))</f>
        <v/>
      </c>
      <c r="B223" s="39">
        <v>222</v>
      </c>
      <c r="C223" s="107" t="str">
        <f t="shared" si="3"/>
        <v/>
      </c>
      <c r="D223" s="107" t="str">
        <f>IFERROR(VLOOKUP($B223,'Section 2'!$C$16:$N$514,COLUMNS('Section 2'!$C$13:C$13),0),"")</f>
        <v/>
      </c>
      <c r="E223" s="108" t="str">
        <f>IF($D223="","",IF(ISBLANK(VLOOKUP($B223,'Section 2'!$C$16:$N$514,COLUMNS('Section 2'!$C$13:D$13),0)),"",VLOOKUP($B223,'Section 2'!$C$16:$N$514,COLUMNS('Section 2'!$C$13:D$13),0)))</f>
        <v/>
      </c>
      <c r="F223" s="107" t="str">
        <f>IF($D223="","",IF(ISBLANK(VLOOKUP($B223,'Section 2'!$C$16:$N$514,COLUMNS('Section 2'!$C$13:E$13),0)),"",VLOOKUP($B223,'Section 2'!$C$16:$N$514,COLUMNS('Section 2'!$C$13:E$13),0)))</f>
        <v/>
      </c>
      <c r="G223" s="107" t="str">
        <f>IF($D223="","",IF(ISBLANK(VLOOKUP($B223,'Section 2'!$C$16:$N$514,COLUMNS('Section 2'!$C$13:F$13),0)),"",VLOOKUP($B223,'Section 2'!$C$16:$N$514,COLUMNS('Section 2'!$C$13:F$13),0)))</f>
        <v/>
      </c>
      <c r="H223" s="107" t="str">
        <f>IF($D223="","",IF(ISBLANK(VLOOKUP($B223,'Section 2'!$C$16:$N$514,COLUMNS('Section 2'!$C$13:G$13),0)),"",VLOOKUP($B223,'Section 2'!$C$16:$N$514,COLUMNS('Section 2'!$C$13:G$13),0)))</f>
        <v/>
      </c>
      <c r="I223" s="107" t="str">
        <f>IF($D223="","",IF(ISBLANK(VLOOKUP($B223,'Section 2'!$C$16:$N$514,COLUMNS('Section 2'!$C$13:H$13),0)),"",IF(VLOOKUP($B223,'Section 2'!$C$16:$N$514,COLUMNS('Section 2'!$C$13:H$13),0)="Other EU","Other EU",PROPER(VLOOKUP($B223,'Section 2'!$C$16:$N$514,COLUMNS('Section 2'!$C$13:H$13),0)))))</f>
        <v/>
      </c>
      <c r="J223" s="107" t="str">
        <f>IF($D223="","",IF(ISBLANK(VLOOKUP($B223,'Section 2'!$C$16:$N$514,COLUMNS('Section 2'!$C$13:I$13),0)),"",IF(VLOOKUP($B223,'Section 2'!$C$16:$N$514,COLUMNS('Section 2'!$C$13:I$13),0)="Other EU","Other EU",VLOOKUP($B223,'Section 2'!$C$16:$N$514,COLUMNS('Section 2'!$C$13:I$13),0))))</f>
        <v/>
      </c>
      <c r="K223" s="107" t="str">
        <f>IF($D223="","",IF(ISBLANK(VLOOKUP($B223,'Section 2'!$C$16:$N$514,COLUMNS('Section 2'!$C$13:J$13),0)),"",IF(VLOOKUP($B223,'Section 2'!$C$16:$N$514,COLUMNS('Section 2'!$C$13:J$13),0)="Pther EU","Other EU",PROPER(VLOOKUP($B223,'Section 2'!$C$16:$N$514,COLUMNS('Section 2'!$C$13:J$13),0)))))</f>
        <v/>
      </c>
      <c r="L223" s="107" t="str">
        <f>IF($D223="","",IF(ISBLANK(VLOOKUP($B223,'Section 2'!$C$16:$N$514,COLUMNS('Section 2'!$C$13:K$13),0)),"",VLOOKUP($B223,'Section 2'!$C$16:$N$514,COLUMNS('Section 2'!$C$13:K$13),0)))</f>
        <v/>
      </c>
      <c r="M223" s="107" t="str">
        <f>IF($D223="","",IF(ISBLANK(VLOOKUP($B223,'Section 2'!$C$16:$N$514,COLUMNS('Section 2'!$C$13:L$13),0)),"",PROPER(VLOOKUP($B223,'Section 2'!$C$16:$N$514,COLUMNS('Section 2'!$C$13:L$13),0))))</f>
        <v/>
      </c>
      <c r="N223" s="107" t="str">
        <f>IF($D223="","",IF(ISBLANK(VLOOKUP($B223,'Section 2'!$C$16:$N$514,COLUMNS('Section 2'!$C$13:M$13),0)),"",IF(VLOOKUP($B223,'Section 2'!$C$16:$N$514,COLUMNS('Section 2'!$C$13:M$13),0)="Other EU","Other EU",IF(VLOOKUP($B223,'Section 2'!$C$16:$N$514,COLUMNS('Section 2'!$C$13:M$13),0)="2nd Party Trans","2nd Party Trans",IF(VLOOKUP($B223,'Section 2'!$C$16:$N$514,COLUMNS('Section 2'!$C$13:M$13),0)="2nd Party Dest","2nd Party Dest",PROPER(VLOOKUP($B223,'Section 2'!$C$16:$N$514,COLUMNS('Section 2'!$C$13:M$13),0)))))))</f>
        <v/>
      </c>
      <c r="O223" s="108" t="str">
        <f>IF($D223="","",IF(ISBLANK(VLOOKUP($B223,'Section 2'!$C$16:$N$514,COLUMNS('Section 2'!$C$13:N$13),0)),"",VLOOKUP($B223,'Section 2'!$C$16:$N$514,COLUMNS('Section 2'!$C$13:N$13),0)))</f>
        <v/>
      </c>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row>
    <row r="224" spans="1:78" s="36" customFormat="1" ht="12.75" customHeight="1" x14ac:dyDescent="0.35">
      <c r="A224" s="36" t="str">
        <f>IF(D224="","",ROWS($A$1:A224))</f>
        <v/>
      </c>
      <c r="B224" s="39">
        <v>223</v>
      </c>
      <c r="C224" s="107" t="str">
        <f t="shared" si="3"/>
        <v/>
      </c>
      <c r="D224" s="107" t="str">
        <f>IFERROR(VLOOKUP($B224,'Section 2'!$C$16:$N$514,COLUMNS('Section 2'!$C$13:C$13),0),"")</f>
        <v/>
      </c>
      <c r="E224" s="108" t="str">
        <f>IF($D224="","",IF(ISBLANK(VLOOKUP($B224,'Section 2'!$C$16:$N$514,COLUMNS('Section 2'!$C$13:D$13),0)),"",VLOOKUP($B224,'Section 2'!$C$16:$N$514,COLUMNS('Section 2'!$C$13:D$13),0)))</f>
        <v/>
      </c>
      <c r="F224" s="107" t="str">
        <f>IF($D224="","",IF(ISBLANK(VLOOKUP($B224,'Section 2'!$C$16:$N$514,COLUMNS('Section 2'!$C$13:E$13),0)),"",VLOOKUP($B224,'Section 2'!$C$16:$N$514,COLUMNS('Section 2'!$C$13:E$13),0)))</f>
        <v/>
      </c>
      <c r="G224" s="107" t="str">
        <f>IF($D224="","",IF(ISBLANK(VLOOKUP($B224,'Section 2'!$C$16:$N$514,COLUMNS('Section 2'!$C$13:F$13),0)),"",VLOOKUP($B224,'Section 2'!$C$16:$N$514,COLUMNS('Section 2'!$C$13:F$13),0)))</f>
        <v/>
      </c>
      <c r="H224" s="107" t="str">
        <f>IF($D224="","",IF(ISBLANK(VLOOKUP($B224,'Section 2'!$C$16:$N$514,COLUMNS('Section 2'!$C$13:G$13),0)),"",VLOOKUP($B224,'Section 2'!$C$16:$N$514,COLUMNS('Section 2'!$C$13:G$13),0)))</f>
        <v/>
      </c>
      <c r="I224" s="107" t="str">
        <f>IF($D224="","",IF(ISBLANK(VLOOKUP($B224,'Section 2'!$C$16:$N$514,COLUMNS('Section 2'!$C$13:H$13),0)),"",IF(VLOOKUP($B224,'Section 2'!$C$16:$N$514,COLUMNS('Section 2'!$C$13:H$13),0)="Other EU","Other EU",PROPER(VLOOKUP($B224,'Section 2'!$C$16:$N$514,COLUMNS('Section 2'!$C$13:H$13),0)))))</f>
        <v/>
      </c>
      <c r="J224" s="107" t="str">
        <f>IF($D224="","",IF(ISBLANK(VLOOKUP($B224,'Section 2'!$C$16:$N$514,COLUMNS('Section 2'!$C$13:I$13),0)),"",IF(VLOOKUP($B224,'Section 2'!$C$16:$N$514,COLUMNS('Section 2'!$C$13:I$13),0)="Other EU","Other EU",VLOOKUP($B224,'Section 2'!$C$16:$N$514,COLUMNS('Section 2'!$C$13:I$13),0))))</f>
        <v/>
      </c>
      <c r="K224" s="107" t="str">
        <f>IF($D224="","",IF(ISBLANK(VLOOKUP($B224,'Section 2'!$C$16:$N$514,COLUMNS('Section 2'!$C$13:J$13),0)),"",IF(VLOOKUP($B224,'Section 2'!$C$16:$N$514,COLUMNS('Section 2'!$C$13:J$13),0)="Pther EU","Other EU",PROPER(VLOOKUP($B224,'Section 2'!$C$16:$N$514,COLUMNS('Section 2'!$C$13:J$13),0)))))</f>
        <v/>
      </c>
      <c r="L224" s="107" t="str">
        <f>IF($D224="","",IF(ISBLANK(VLOOKUP($B224,'Section 2'!$C$16:$N$514,COLUMNS('Section 2'!$C$13:K$13),0)),"",VLOOKUP($B224,'Section 2'!$C$16:$N$514,COLUMNS('Section 2'!$C$13:K$13),0)))</f>
        <v/>
      </c>
      <c r="M224" s="107" t="str">
        <f>IF($D224="","",IF(ISBLANK(VLOOKUP($B224,'Section 2'!$C$16:$N$514,COLUMNS('Section 2'!$C$13:L$13),0)),"",PROPER(VLOOKUP($B224,'Section 2'!$C$16:$N$514,COLUMNS('Section 2'!$C$13:L$13),0))))</f>
        <v/>
      </c>
      <c r="N224" s="107" t="str">
        <f>IF($D224="","",IF(ISBLANK(VLOOKUP($B224,'Section 2'!$C$16:$N$514,COLUMNS('Section 2'!$C$13:M$13),0)),"",IF(VLOOKUP($B224,'Section 2'!$C$16:$N$514,COLUMNS('Section 2'!$C$13:M$13),0)="Other EU","Other EU",IF(VLOOKUP($B224,'Section 2'!$C$16:$N$514,COLUMNS('Section 2'!$C$13:M$13),0)="2nd Party Trans","2nd Party Trans",IF(VLOOKUP($B224,'Section 2'!$C$16:$N$514,COLUMNS('Section 2'!$C$13:M$13),0)="2nd Party Dest","2nd Party Dest",PROPER(VLOOKUP($B224,'Section 2'!$C$16:$N$514,COLUMNS('Section 2'!$C$13:M$13),0)))))))</f>
        <v/>
      </c>
      <c r="O224" s="108" t="str">
        <f>IF($D224="","",IF(ISBLANK(VLOOKUP($B224,'Section 2'!$C$16:$N$514,COLUMNS('Section 2'!$C$13:N$13),0)),"",VLOOKUP($B224,'Section 2'!$C$16:$N$514,COLUMNS('Section 2'!$C$13:N$13),0)))</f>
        <v/>
      </c>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row>
    <row r="225" spans="1:78" s="36" customFormat="1" ht="12.75" customHeight="1" x14ac:dyDescent="0.35">
      <c r="A225" s="36" t="str">
        <f>IF(D225="","",ROWS($A$1:A225))</f>
        <v/>
      </c>
      <c r="B225" s="39">
        <v>224</v>
      </c>
      <c r="C225" s="107" t="str">
        <f t="shared" si="3"/>
        <v/>
      </c>
      <c r="D225" s="107" t="str">
        <f>IFERROR(VLOOKUP($B225,'Section 2'!$C$16:$N$514,COLUMNS('Section 2'!$C$13:C$13),0),"")</f>
        <v/>
      </c>
      <c r="E225" s="108" t="str">
        <f>IF($D225="","",IF(ISBLANK(VLOOKUP($B225,'Section 2'!$C$16:$N$514,COLUMNS('Section 2'!$C$13:D$13),0)),"",VLOOKUP($B225,'Section 2'!$C$16:$N$514,COLUMNS('Section 2'!$C$13:D$13),0)))</f>
        <v/>
      </c>
      <c r="F225" s="107" t="str">
        <f>IF($D225="","",IF(ISBLANK(VLOOKUP($B225,'Section 2'!$C$16:$N$514,COLUMNS('Section 2'!$C$13:E$13),0)),"",VLOOKUP($B225,'Section 2'!$C$16:$N$514,COLUMNS('Section 2'!$C$13:E$13),0)))</f>
        <v/>
      </c>
      <c r="G225" s="107" t="str">
        <f>IF($D225="","",IF(ISBLANK(VLOOKUP($B225,'Section 2'!$C$16:$N$514,COLUMNS('Section 2'!$C$13:F$13),0)),"",VLOOKUP($B225,'Section 2'!$C$16:$N$514,COLUMNS('Section 2'!$C$13:F$13),0)))</f>
        <v/>
      </c>
      <c r="H225" s="107" t="str">
        <f>IF($D225="","",IF(ISBLANK(VLOOKUP($B225,'Section 2'!$C$16:$N$514,COLUMNS('Section 2'!$C$13:G$13),0)),"",VLOOKUP($B225,'Section 2'!$C$16:$N$514,COLUMNS('Section 2'!$C$13:G$13),0)))</f>
        <v/>
      </c>
      <c r="I225" s="107" t="str">
        <f>IF($D225="","",IF(ISBLANK(VLOOKUP($B225,'Section 2'!$C$16:$N$514,COLUMNS('Section 2'!$C$13:H$13),0)),"",IF(VLOOKUP($B225,'Section 2'!$C$16:$N$514,COLUMNS('Section 2'!$C$13:H$13),0)="Other EU","Other EU",PROPER(VLOOKUP($B225,'Section 2'!$C$16:$N$514,COLUMNS('Section 2'!$C$13:H$13),0)))))</f>
        <v/>
      </c>
      <c r="J225" s="107" t="str">
        <f>IF($D225="","",IF(ISBLANK(VLOOKUP($B225,'Section 2'!$C$16:$N$514,COLUMNS('Section 2'!$C$13:I$13),0)),"",IF(VLOOKUP($B225,'Section 2'!$C$16:$N$514,COLUMNS('Section 2'!$C$13:I$13),0)="Other EU","Other EU",VLOOKUP($B225,'Section 2'!$C$16:$N$514,COLUMNS('Section 2'!$C$13:I$13),0))))</f>
        <v/>
      </c>
      <c r="K225" s="107" t="str">
        <f>IF($D225="","",IF(ISBLANK(VLOOKUP($B225,'Section 2'!$C$16:$N$514,COLUMNS('Section 2'!$C$13:J$13),0)),"",IF(VLOOKUP($B225,'Section 2'!$C$16:$N$514,COLUMNS('Section 2'!$C$13:J$13),0)="Pther EU","Other EU",PROPER(VLOOKUP($B225,'Section 2'!$C$16:$N$514,COLUMNS('Section 2'!$C$13:J$13),0)))))</f>
        <v/>
      </c>
      <c r="L225" s="107" t="str">
        <f>IF($D225="","",IF(ISBLANK(VLOOKUP($B225,'Section 2'!$C$16:$N$514,COLUMNS('Section 2'!$C$13:K$13),0)),"",VLOOKUP($B225,'Section 2'!$C$16:$N$514,COLUMNS('Section 2'!$C$13:K$13),0)))</f>
        <v/>
      </c>
      <c r="M225" s="107" t="str">
        <f>IF($D225="","",IF(ISBLANK(VLOOKUP($B225,'Section 2'!$C$16:$N$514,COLUMNS('Section 2'!$C$13:L$13),0)),"",PROPER(VLOOKUP($B225,'Section 2'!$C$16:$N$514,COLUMNS('Section 2'!$C$13:L$13),0))))</f>
        <v/>
      </c>
      <c r="N225" s="107" t="str">
        <f>IF($D225="","",IF(ISBLANK(VLOOKUP($B225,'Section 2'!$C$16:$N$514,COLUMNS('Section 2'!$C$13:M$13),0)),"",IF(VLOOKUP($B225,'Section 2'!$C$16:$N$514,COLUMNS('Section 2'!$C$13:M$13),0)="Other EU","Other EU",IF(VLOOKUP($B225,'Section 2'!$C$16:$N$514,COLUMNS('Section 2'!$C$13:M$13),0)="2nd Party Trans","2nd Party Trans",IF(VLOOKUP($B225,'Section 2'!$C$16:$N$514,COLUMNS('Section 2'!$C$13:M$13),0)="2nd Party Dest","2nd Party Dest",PROPER(VLOOKUP($B225,'Section 2'!$C$16:$N$514,COLUMNS('Section 2'!$C$13:M$13),0)))))))</f>
        <v/>
      </c>
      <c r="O225" s="108" t="str">
        <f>IF($D225="","",IF(ISBLANK(VLOOKUP($B225,'Section 2'!$C$16:$N$514,COLUMNS('Section 2'!$C$13:N$13),0)),"",VLOOKUP($B225,'Section 2'!$C$16:$N$514,COLUMNS('Section 2'!$C$13:N$13),0)))</f>
        <v/>
      </c>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row>
    <row r="226" spans="1:78" s="36" customFormat="1" ht="12.75" customHeight="1" x14ac:dyDescent="0.35">
      <c r="A226" s="36" t="str">
        <f>IF(D226="","",ROWS($A$1:A226))</f>
        <v/>
      </c>
      <c r="B226" s="39">
        <v>225</v>
      </c>
      <c r="C226" s="107" t="str">
        <f t="shared" si="3"/>
        <v/>
      </c>
      <c r="D226" s="107" t="str">
        <f>IFERROR(VLOOKUP($B226,'Section 2'!$C$16:$N$514,COLUMNS('Section 2'!$C$13:C$13),0),"")</f>
        <v/>
      </c>
      <c r="E226" s="108" t="str">
        <f>IF($D226="","",IF(ISBLANK(VLOOKUP($B226,'Section 2'!$C$16:$N$514,COLUMNS('Section 2'!$C$13:D$13),0)),"",VLOOKUP($B226,'Section 2'!$C$16:$N$514,COLUMNS('Section 2'!$C$13:D$13),0)))</f>
        <v/>
      </c>
      <c r="F226" s="107" t="str">
        <f>IF($D226="","",IF(ISBLANK(VLOOKUP($B226,'Section 2'!$C$16:$N$514,COLUMNS('Section 2'!$C$13:E$13),0)),"",VLOOKUP($B226,'Section 2'!$C$16:$N$514,COLUMNS('Section 2'!$C$13:E$13),0)))</f>
        <v/>
      </c>
      <c r="G226" s="107" t="str">
        <f>IF($D226="","",IF(ISBLANK(VLOOKUP($B226,'Section 2'!$C$16:$N$514,COLUMNS('Section 2'!$C$13:F$13),0)),"",VLOOKUP($B226,'Section 2'!$C$16:$N$514,COLUMNS('Section 2'!$C$13:F$13),0)))</f>
        <v/>
      </c>
      <c r="H226" s="107" t="str">
        <f>IF($D226="","",IF(ISBLANK(VLOOKUP($B226,'Section 2'!$C$16:$N$514,COLUMNS('Section 2'!$C$13:G$13),0)),"",VLOOKUP($B226,'Section 2'!$C$16:$N$514,COLUMNS('Section 2'!$C$13:G$13),0)))</f>
        <v/>
      </c>
      <c r="I226" s="107" t="str">
        <f>IF($D226="","",IF(ISBLANK(VLOOKUP($B226,'Section 2'!$C$16:$N$514,COLUMNS('Section 2'!$C$13:H$13),0)),"",IF(VLOOKUP($B226,'Section 2'!$C$16:$N$514,COLUMNS('Section 2'!$C$13:H$13),0)="Other EU","Other EU",PROPER(VLOOKUP($B226,'Section 2'!$C$16:$N$514,COLUMNS('Section 2'!$C$13:H$13),0)))))</f>
        <v/>
      </c>
      <c r="J226" s="107" t="str">
        <f>IF($D226="","",IF(ISBLANK(VLOOKUP($B226,'Section 2'!$C$16:$N$514,COLUMNS('Section 2'!$C$13:I$13),0)),"",IF(VLOOKUP($B226,'Section 2'!$C$16:$N$514,COLUMNS('Section 2'!$C$13:I$13),0)="Other EU","Other EU",VLOOKUP($B226,'Section 2'!$C$16:$N$514,COLUMNS('Section 2'!$C$13:I$13),0))))</f>
        <v/>
      </c>
      <c r="K226" s="107" t="str">
        <f>IF($D226="","",IF(ISBLANK(VLOOKUP($B226,'Section 2'!$C$16:$N$514,COLUMNS('Section 2'!$C$13:J$13),0)),"",IF(VLOOKUP($B226,'Section 2'!$C$16:$N$514,COLUMNS('Section 2'!$C$13:J$13),0)="Pther EU","Other EU",PROPER(VLOOKUP($B226,'Section 2'!$C$16:$N$514,COLUMNS('Section 2'!$C$13:J$13),0)))))</f>
        <v/>
      </c>
      <c r="L226" s="107" t="str">
        <f>IF($D226="","",IF(ISBLANK(VLOOKUP($B226,'Section 2'!$C$16:$N$514,COLUMNS('Section 2'!$C$13:K$13),0)),"",VLOOKUP($B226,'Section 2'!$C$16:$N$514,COLUMNS('Section 2'!$C$13:K$13),0)))</f>
        <v/>
      </c>
      <c r="M226" s="107" t="str">
        <f>IF($D226="","",IF(ISBLANK(VLOOKUP($B226,'Section 2'!$C$16:$N$514,COLUMNS('Section 2'!$C$13:L$13),0)),"",PROPER(VLOOKUP($B226,'Section 2'!$C$16:$N$514,COLUMNS('Section 2'!$C$13:L$13),0))))</f>
        <v/>
      </c>
      <c r="N226" s="107" t="str">
        <f>IF($D226="","",IF(ISBLANK(VLOOKUP($B226,'Section 2'!$C$16:$N$514,COLUMNS('Section 2'!$C$13:M$13),0)),"",IF(VLOOKUP($B226,'Section 2'!$C$16:$N$514,COLUMNS('Section 2'!$C$13:M$13),0)="Other EU","Other EU",IF(VLOOKUP($B226,'Section 2'!$C$16:$N$514,COLUMNS('Section 2'!$C$13:M$13),0)="2nd Party Trans","2nd Party Trans",IF(VLOOKUP($B226,'Section 2'!$C$16:$N$514,COLUMNS('Section 2'!$C$13:M$13),0)="2nd Party Dest","2nd Party Dest",PROPER(VLOOKUP($B226,'Section 2'!$C$16:$N$514,COLUMNS('Section 2'!$C$13:M$13),0)))))))</f>
        <v/>
      </c>
      <c r="O226" s="108" t="str">
        <f>IF($D226="","",IF(ISBLANK(VLOOKUP($B226,'Section 2'!$C$16:$N$514,COLUMNS('Section 2'!$C$13:N$13),0)),"",VLOOKUP($B226,'Section 2'!$C$16:$N$514,COLUMNS('Section 2'!$C$13:N$13),0)))</f>
        <v/>
      </c>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row>
    <row r="227" spans="1:78" s="36" customFormat="1" ht="12.75" customHeight="1" x14ac:dyDescent="0.35">
      <c r="A227" s="36" t="str">
        <f>IF(D227="","",ROWS($A$1:A227))</f>
        <v/>
      </c>
      <c r="B227" s="39">
        <v>226</v>
      </c>
      <c r="C227" s="107" t="str">
        <f t="shared" si="3"/>
        <v/>
      </c>
      <c r="D227" s="107" t="str">
        <f>IFERROR(VLOOKUP($B227,'Section 2'!$C$16:$N$514,COLUMNS('Section 2'!$C$13:C$13),0),"")</f>
        <v/>
      </c>
      <c r="E227" s="108" t="str">
        <f>IF($D227="","",IF(ISBLANK(VLOOKUP($B227,'Section 2'!$C$16:$N$514,COLUMNS('Section 2'!$C$13:D$13),0)),"",VLOOKUP($B227,'Section 2'!$C$16:$N$514,COLUMNS('Section 2'!$C$13:D$13),0)))</f>
        <v/>
      </c>
      <c r="F227" s="107" t="str">
        <f>IF($D227="","",IF(ISBLANK(VLOOKUP($B227,'Section 2'!$C$16:$N$514,COLUMNS('Section 2'!$C$13:E$13),0)),"",VLOOKUP($B227,'Section 2'!$C$16:$N$514,COLUMNS('Section 2'!$C$13:E$13),0)))</f>
        <v/>
      </c>
      <c r="G227" s="107" t="str">
        <f>IF($D227="","",IF(ISBLANK(VLOOKUP($B227,'Section 2'!$C$16:$N$514,COLUMNS('Section 2'!$C$13:F$13),0)),"",VLOOKUP($B227,'Section 2'!$C$16:$N$514,COLUMNS('Section 2'!$C$13:F$13),0)))</f>
        <v/>
      </c>
      <c r="H227" s="107" t="str">
        <f>IF($D227="","",IF(ISBLANK(VLOOKUP($B227,'Section 2'!$C$16:$N$514,COLUMNS('Section 2'!$C$13:G$13),0)),"",VLOOKUP($B227,'Section 2'!$C$16:$N$514,COLUMNS('Section 2'!$C$13:G$13),0)))</f>
        <v/>
      </c>
      <c r="I227" s="107" t="str">
        <f>IF($D227="","",IF(ISBLANK(VLOOKUP($B227,'Section 2'!$C$16:$N$514,COLUMNS('Section 2'!$C$13:H$13),0)),"",IF(VLOOKUP($B227,'Section 2'!$C$16:$N$514,COLUMNS('Section 2'!$C$13:H$13),0)="Other EU","Other EU",PROPER(VLOOKUP($B227,'Section 2'!$C$16:$N$514,COLUMNS('Section 2'!$C$13:H$13),0)))))</f>
        <v/>
      </c>
      <c r="J227" s="107" t="str">
        <f>IF($D227="","",IF(ISBLANK(VLOOKUP($B227,'Section 2'!$C$16:$N$514,COLUMNS('Section 2'!$C$13:I$13),0)),"",IF(VLOOKUP($B227,'Section 2'!$C$16:$N$514,COLUMNS('Section 2'!$C$13:I$13),0)="Other EU","Other EU",VLOOKUP($B227,'Section 2'!$C$16:$N$514,COLUMNS('Section 2'!$C$13:I$13),0))))</f>
        <v/>
      </c>
      <c r="K227" s="107" t="str">
        <f>IF($D227="","",IF(ISBLANK(VLOOKUP($B227,'Section 2'!$C$16:$N$514,COLUMNS('Section 2'!$C$13:J$13),0)),"",IF(VLOOKUP($B227,'Section 2'!$C$16:$N$514,COLUMNS('Section 2'!$C$13:J$13),0)="Pther EU","Other EU",PROPER(VLOOKUP($B227,'Section 2'!$C$16:$N$514,COLUMNS('Section 2'!$C$13:J$13),0)))))</f>
        <v/>
      </c>
      <c r="L227" s="107" t="str">
        <f>IF($D227="","",IF(ISBLANK(VLOOKUP($B227,'Section 2'!$C$16:$N$514,COLUMNS('Section 2'!$C$13:K$13),0)),"",VLOOKUP($B227,'Section 2'!$C$16:$N$514,COLUMNS('Section 2'!$C$13:K$13),0)))</f>
        <v/>
      </c>
      <c r="M227" s="107" t="str">
        <f>IF($D227="","",IF(ISBLANK(VLOOKUP($B227,'Section 2'!$C$16:$N$514,COLUMNS('Section 2'!$C$13:L$13),0)),"",PROPER(VLOOKUP($B227,'Section 2'!$C$16:$N$514,COLUMNS('Section 2'!$C$13:L$13),0))))</f>
        <v/>
      </c>
      <c r="N227" s="107" t="str">
        <f>IF($D227="","",IF(ISBLANK(VLOOKUP($B227,'Section 2'!$C$16:$N$514,COLUMNS('Section 2'!$C$13:M$13),0)),"",IF(VLOOKUP($B227,'Section 2'!$C$16:$N$514,COLUMNS('Section 2'!$C$13:M$13),0)="Other EU","Other EU",IF(VLOOKUP($B227,'Section 2'!$C$16:$N$514,COLUMNS('Section 2'!$C$13:M$13),0)="2nd Party Trans","2nd Party Trans",IF(VLOOKUP($B227,'Section 2'!$C$16:$N$514,COLUMNS('Section 2'!$C$13:M$13),0)="2nd Party Dest","2nd Party Dest",PROPER(VLOOKUP($B227,'Section 2'!$C$16:$N$514,COLUMNS('Section 2'!$C$13:M$13),0)))))))</f>
        <v/>
      </c>
      <c r="O227" s="108" t="str">
        <f>IF($D227="","",IF(ISBLANK(VLOOKUP($B227,'Section 2'!$C$16:$N$514,COLUMNS('Section 2'!$C$13:N$13),0)),"",VLOOKUP($B227,'Section 2'!$C$16:$N$514,COLUMNS('Section 2'!$C$13:N$13),0)))</f>
        <v/>
      </c>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row>
    <row r="228" spans="1:78" s="36" customFormat="1" ht="12.75" customHeight="1" x14ac:dyDescent="0.35">
      <c r="A228" s="36" t="str">
        <f>IF(D228="","",ROWS($A$1:A228))</f>
        <v/>
      </c>
      <c r="B228" s="39">
        <v>227</v>
      </c>
      <c r="C228" s="107" t="str">
        <f t="shared" si="3"/>
        <v/>
      </c>
      <c r="D228" s="107" t="str">
        <f>IFERROR(VLOOKUP($B228,'Section 2'!$C$16:$N$514,COLUMNS('Section 2'!$C$13:C$13),0),"")</f>
        <v/>
      </c>
      <c r="E228" s="108" t="str">
        <f>IF($D228="","",IF(ISBLANK(VLOOKUP($B228,'Section 2'!$C$16:$N$514,COLUMNS('Section 2'!$C$13:D$13),0)),"",VLOOKUP($B228,'Section 2'!$C$16:$N$514,COLUMNS('Section 2'!$C$13:D$13),0)))</f>
        <v/>
      </c>
      <c r="F228" s="107" t="str">
        <f>IF($D228="","",IF(ISBLANK(VLOOKUP($B228,'Section 2'!$C$16:$N$514,COLUMNS('Section 2'!$C$13:E$13),0)),"",VLOOKUP($B228,'Section 2'!$C$16:$N$514,COLUMNS('Section 2'!$C$13:E$13),0)))</f>
        <v/>
      </c>
      <c r="G228" s="107" t="str">
        <f>IF($D228="","",IF(ISBLANK(VLOOKUP($B228,'Section 2'!$C$16:$N$514,COLUMNS('Section 2'!$C$13:F$13),0)),"",VLOOKUP($B228,'Section 2'!$C$16:$N$514,COLUMNS('Section 2'!$C$13:F$13),0)))</f>
        <v/>
      </c>
      <c r="H228" s="107" t="str">
        <f>IF($D228="","",IF(ISBLANK(VLOOKUP($B228,'Section 2'!$C$16:$N$514,COLUMNS('Section 2'!$C$13:G$13),0)),"",VLOOKUP($B228,'Section 2'!$C$16:$N$514,COLUMNS('Section 2'!$C$13:G$13),0)))</f>
        <v/>
      </c>
      <c r="I228" s="107" t="str">
        <f>IF($D228="","",IF(ISBLANK(VLOOKUP($B228,'Section 2'!$C$16:$N$514,COLUMNS('Section 2'!$C$13:H$13),0)),"",IF(VLOOKUP($B228,'Section 2'!$C$16:$N$514,COLUMNS('Section 2'!$C$13:H$13),0)="Other EU","Other EU",PROPER(VLOOKUP($B228,'Section 2'!$C$16:$N$514,COLUMNS('Section 2'!$C$13:H$13),0)))))</f>
        <v/>
      </c>
      <c r="J228" s="107" t="str">
        <f>IF($D228="","",IF(ISBLANK(VLOOKUP($B228,'Section 2'!$C$16:$N$514,COLUMNS('Section 2'!$C$13:I$13),0)),"",IF(VLOOKUP($B228,'Section 2'!$C$16:$N$514,COLUMNS('Section 2'!$C$13:I$13),0)="Other EU","Other EU",VLOOKUP($B228,'Section 2'!$C$16:$N$514,COLUMNS('Section 2'!$C$13:I$13),0))))</f>
        <v/>
      </c>
      <c r="K228" s="107" t="str">
        <f>IF($D228="","",IF(ISBLANK(VLOOKUP($B228,'Section 2'!$C$16:$N$514,COLUMNS('Section 2'!$C$13:J$13),0)),"",IF(VLOOKUP($B228,'Section 2'!$C$16:$N$514,COLUMNS('Section 2'!$C$13:J$13),0)="Pther EU","Other EU",PROPER(VLOOKUP($B228,'Section 2'!$C$16:$N$514,COLUMNS('Section 2'!$C$13:J$13),0)))))</f>
        <v/>
      </c>
      <c r="L228" s="107" t="str">
        <f>IF($D228="","",IF(ISBLANK(VLOOKUP($B228,'Section 2'!$C$16:$N$514,COLUMNS('Section 2'!$C$13:K$13),0)),"",VLOOKUP($B228,'Section 2'!$C$16:$N$514,COLUMNS('Section 2'!$C$13:K$13),0)))</f>
        <v/>
      </c>
      <c r="M228" s="107" t="str">
        <f>IF($D228="","",IF(ISBLANK(VLOOKUP($B228,'Section 2'!$C$16:$N$514,COLUMNS('Section 2'!$C$13:L$13),0)),"",PROPER(VLOOKUP($B228,'Section 2'!$C$16:$N$514,COLUMNS('Section 2'!$C$13:L$13),0))))</f>
        <v/>
      </c>
      <c r="N228" s="107" t="str">
        <f>IF($D228="","",IF(ISBLANK(VLOOKUP($B228,'Section 2'!$C$16:$N$514,COLUMNS('Section 2'!$C$13:M$13),0)),"",IF(VLOOKUP($B228,'Section 2'!$C$16:$N$514,COLUMNS('Section 2'!$C$13:M$13),0)="Other EU","Other EU",IF(VLOOKUP($B228,'Section 2'!$C$16:$N$514,COLUMNS('Section 2'!$C$13:M$13),0)="2nd Party Trans","2nd Party Trans",IF(VLOOKUP($B228,'Section 2'!$C$16:$N$514,COLUMNS('Section 2'!$C$13:M$13),0)="2nd Party Dest","2nd Party Dest",PROPER(VLOOKUP($B228,'Section 2'!$C$16:$N$514,COLUMNS('Section 2'!$C$13:M$13),0)))))))</f>
        <v/>
      </c>
      <c r="O228" s="108" t="str">
        <f>IF($D228="","",IF(ISBLANK(VLOOKUP($B228,'Section 2'!$C$16:$N$514,COLUMNS('Section 2'!$C$13:N$13),0)),"",VLOOKUP($B228,'Section 2'!$C$16:$N$514,COLUMNS('Section 2'!$C$13:N$13),0)))</f>
        <v/>
      </c>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row>
    <row r="229" spans="1:78" s="36" customFormat="1" ht="12.75" customHeight="1" x14ac:dyDescent="0.35">
      <c r="A229" s="36" t="str">
        <f>IF(D229="","",ROWS($A$1:A229))</f>
        <v/>
      </c>
      <c r="B229" s="39">
        <v>228</v>
      </c>
      <c r="C229" s="107" t="str">
        <f t="shared" si="3"/>
        <v/>
      </c>
      <c r="D229" s="107" t="str">
        <f>IFERROR(VLOOKUP($B229,'Section 2'!$C$16:$N$514,COLUMNS('Section 2'!$C$13:C$13),0),"")</f>
        <v/>
      </c>
      <c r="E229" s="108" t="str">
        <f>IF($D229="","",IF(ISBLANK(VLOOKUP($B229,'Section 2'!$C$16:$N$514,COLUMNS('Section 2'!$C$13:D$13),0)),"",VLOOKUP($B229,'Section 2'!$C$16:$N$514,COLUMNS('Section 2'!$C$13:D$13),0)))</f>
        <v/>
      </c>
      <c r="F229" s="107" t="str">
        <f>IF($D229="","",IF(ISBLANK(VLOOKUP($B229,'Section 2'!$C$16:$N$514,COLUMNS('Section 2'!$C$13:E$13),0)),"",VLOOKUP($B229,'Section 2'!$C$16:$N$514,COLUMNS('Section 2'!$C$13:E$13),0)))</f>
        <v/>
      </c>
      <c r="G229" s="107" t="str">
        <f>IF($D229="","",IF(ISBLANK(VLOOKUP($B229,'Section 2'!$C$16:$N$514,COLUMNS('Section 2'!$C$13:F$13),0)),"",VLOOKUP($B229,'Section 2'!$C$16:$N$514,COLUMNS('Section 2'!$C$13:F$13),0)))</f>
        <v/>
      </c>
      <c r="H229" s="107" t="str">
        <f>IF($D229="","",IF(ISBLANK(VLOOKUP($B229,'Section 2'!$C$16:$N$514,COLUMNS('Section 2'!$C$13:G$13),0)),"",VLOOKUP($B229,'Section 2'!$C$16:$N$514,COLUMNS('Section 2'!$C$13:G$13),0)))</f>
        <v/>
      </c>
      <c r="I229" s="107" t="str">
        <f>IF($D229="","",IF(ISBLANK(VLOOKUP($B229,'Section 2'!$C$16:$N$514,COLUMNS('Section 2'!$C$13:H$13),0)),"",IF(VLOOKUP($B229,'Section 2'!$C$16:$N$514,COLUMNS('Section 2'!$C$13:H$13),0)="Other EU","Other EU",PROPER(VLOOKUP($B229,'Section 2'!$C$16:$N$514,COLUMNS('Section 2'!$C$13:H$13),0)))))</f>
        <v/>
      </c>
      <c r="J229" s="107" t="str">
        <f>IF($D229="","",IF(ISBLANK(VLOOKUP($B229,'Section 2'!$C$16:$N$514,COLUMNS('Section 2'!$C$13:I$13),0)),"",IF(VLOOKUP($B229,'Section 2'!$C$16:$N$514,COLUMNS('Section 2'!$C$13:I$13),0)="Other EU","Other EU",VLOOKUP($B229,'Section 2'!$C$16:$N$514,COLUMNS('Section 2'!$C$13:I$13),0))))</f>
        <v/>
      </c>
      <c r="K229" s="107" t="str">
        <f>IF($D229="","",IF(ISBLANK(VLOOKUP($B229,'Section 2'!$C$16:$N$514,COLUMNS('Section 2'!$C$13:J$13),0)),"",IF(VLOOKUP($B229,'Section 2'!$C$16:$N$514,COLUMNS('Section 2'!$C$13:J$13),0)="Pther EU","Other EU",PROPER(VLOOKUP($B229,'Section 2'!$C$16:$N$514,COLUMNS('Section 2'!$C$13:J$13),0)))))</f>
        <v/>
      </c>
      <c r="L229" s="107" t="str">
        <f>IF($D229="","",IF(ISBLANK(VLOOKUP($B229,'Section 2'!$C$16:$N$514,COLUMNS('Section 2'!$C$13:K$13),0)),"",VLOOKUP($B229,'Section 2'!$C$16:$N$514,COLUMNS('Section 2'!$C$13:K$13),0)))</f>
        <v/>
      </c>
      <c r="M229" s="107" t="str">
        <f>IF($D229="","",IF(ISBLANK(VLOOKUP($B229,'Section 2'!$C$16:$N$514,COLUMNS('Section 2'!$C$13:L$13),0)),"",PROPER(VLOOKUP($B229,'Section 2'!$C$16:$N$514,COLUMNS('Section 2'!$C$13:L$13),0))))</f>
        <v/>
      </c>
      <c r="N229" s="107" t="str">
        <f>IF($D229="","",IF(ISBLANK(VLOOKUP($B229,'Section 2'!$C$16:$N$514,COLUMNS('Section 2'!$C$13:M$13),0)),"",IF(VLOOKUP($B229,'Section 2'!$C$16:$N$514,COLUMNS('Section 2'!$C$13:M$13),0)="Other EU","Other EU",IF(VLOOKUP($B229,'Section 2'!$C$16:$N$514,COLUMNS('Section 2'!$C$13:M$13),0)="2nd Party Trans","2nd Party Trans",IF(VLOOKUP($B229,'Section 2'!$C$16:$N$514,COLUMNS('Section 2'!$C$13:M$13),0)="2nd Party Dest","2nd Party Dest",PROPER(VLOOKUP($B229,'Section 2'!$C$16:$N$514,COLUMNS('Section 2'!$C$13:M$13),0)))))))</f>
        <v/>
      </c>
      <c r="O229" s="108" t="str">
        <f>IF($D229="","",IF(ISBLANK(VLOOKUP($B229,'Section 2'!$C$16:$N$514,COLUMNS('Section 2'!$C$13:N$13),0)),"",VLOOKUP($B229,'Section 2'!$C$16:$N$514,COLUMNS('Section 2'!$C$13:N$13),0)))</f>
        <v/>
      </c>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row>
    <row r="230" spans="1:78" s="36" customFormat="1" ht="12.75" customHeight="1" x14ac:dyDescent="0.35">
      <c r="A230" s="36" t="str">
        <f>IF(D230="","",ROWS($A$1:A230))</f>
        <v/>
      </c>
      <c r="B230" s="39">
        <v>229</v>
      </c>
      <c r="C230" s="107" t="str">
        <f t="shared" si="3"/>
        <v/>
      </c>
      <c r="D230" s="107" t="str">
        <f>IFERROR(VLOOKUP($B230,'Section 2'!$C$16:$N$514,COLUMNS('Section 2'!$C$13:C$13),0),"")</f>
        <v/>
      </c>
      <c r="E230" s="108" t="str">
        <f>IF($D230="","",IF(ISBLANK(VLOOKUP($B230,'Section 2'!$C$16:$N$514,COLUMNS('Section 2'!$C$13:D$13),0)),"",VLOOKUP($B230,'Section 2'!$C$16:$N$514,COLUMNS('Section 2'!$C$13:D$13),0)))</f>
        <v/>
      </c>
      <c r="F230" s="107" t="str">
        <f>IF($D230="","",IF(ISBLANK(VLOOKUP($B230,'Section 2'!$C$16:$N$514,COLUMNS('Section 2'!$C$13:E$13),0)),"",VLOOKUP($B230,'Section 2'!$C$16:$N$514,COLUMNS('Section 2'!$C$13:E$13),0)))</f>
        <v/>
      </c>
      <c r="G230" s="107" t="str">
        <f>IF($D230="","",IF(ISBLANK(VLOOKUP($B230,'Section 2'!$C$16:$N$514,COLUMNS('Section 2'!$C$13:F$13),0)),"",VLOOKUP($B230,'Section 2'!$C$16:$N$514,COLUMNS('Section 2'!$C$13:F$13),0)))</f>
        <v/>
      </c>
      <c r="H230" s="107" t="str">
        <f>IF($D230="","",IF(ISBLANK(VLOOKUP($B230,'Section 2'!$C$16:$N$514,COLUMNS('Section 2'!$C$13:G$13),0)),"",VLOOKUP($B230,'Section 2'!$C$16:$N$514,COLUMNS('Section 2'!$C$13:G$13),0)))</f>
        <v/>
      </c>
      <c r="I230" s="107" t="str">
        <f>IF($D230="","",IF(ISBLANK(VLOOKUP($B230,'Section 2'!$C$16:$N$514,COLUMNS('Section 2'!$C$13:H$13),0)),"",IF(VLOOKUP($B230,'Section 2'!$C$16:$N$514,COLUMNS('Section 2'!$C$13:H$13),0)="Other EU","Other EU",PROPER(VLOOKUP($B230,'Section 2'!$C$16:$N$514,COLUMNS('Section 2'!$C$13:H$13),0)))))</f>
        <v/>
      </c>
      <c r="J230" s="107" t="str">
        <f>IF($D230="","",IF(ISBLANK(VLOOKUP($B230,'Section 2'!$C$16:$N$514,COLUMNS('Section 2'!$C$13:I$13),0)),"",IF(VLOOKUP($B230,'Section 2'!$C$16:$N$514,COLUMNS('Section 2'!$C$13:I$13),0)="Other EU","Other EU",VLOOKUP($B230,'Section 2'!$C$16:$N$514,COLUMNS('Section 2'!$C$13:I$13),0))))</f>
        <v/>
      </c>
      <c r="K230" s="107" t="str">
        <f>IF($D230="","",IF(ISBLANK(VLOOKUP($B230,'Section 2'!$C$16:$N$514,COLUMNS('Section 2'!$C$13:J$13),0)),"",IF(VLOOKUP($B230,'Section 2'!$C$16:$N$514,COLUMNS('Section 2'!$C$13:J$13),0)="Pther EU","Other EU",PROPER(VLOOKUP($B230,'Section 2'!$C$16:$N$514,COLUMNS('Section 2'!$C$13:J$13),0)))))</f>
        <v/>
      </c>
      <c r="L230" s="107" t="str">
        <f>IF($D230="","",IF(ISBLANK(VLOOKUP($B230,'Section 2'!$C$16:$N$514,COLUMNS('Section 2'!$C$13:K$13),0)),"",VLOOKUP($B230,'Section 2'!$C$16:$N$514,COLUMNS('Section 2'!$C$13:K$13),0)))</f>
        <v/>
      </c>
      <c r="M230" s="107" t="str">
        <f>IF($D230="","",IF(ISBLANK(VLOOKUP($B230,'Section 2'!$C$16:$N$514,COLUMNS('Section 2'!$C$13:L$13),0)),"",PROPER(VLOOKUP($B230,'Section 2'!$C$16:$N$514,COLUMNS('Section 2'!$C$13:L$13),0))))</f>
        <v/>
      </c>
      <c r="N230" s="107" t="str">
        <f>IF($D230="","",IF(ISBLANK(VLOOKUP($B230,'Section 2'!$C$16:$N$514,COLUMNS('Section 2'!$C$13:M$13),0)),"",IF(VLOOKUP($B230,'Section 2'!$C$16:$N$514,COLUMNS('Section 2'!$C$13:M$13),0)="Other EU","Other EU",IF(VLOOKUP($B230,'Section 2'!$C$16:$N$514,COLUMNS('Section 2'!$C$13:M$13),0)="2nd Party Trans","2nd Party Trans",IF(VLOOKUP($B230,'Section 2'!$C$16:$N$514,COLUMNS('Section 2'!$C$13:M$13),0)="2nd Party Dest","2nd Party Dest",PROPER(VLOOKUP($B230,'Section 2'!$C$16:$N$514,COLUMNS('Section 2'!$C$13:M$13),0)))))))</f>
        <v/>
      </c>
      <c r="O230" s="108" t="str">
        <f>IF($D230="","",IF(ISBLANK(VLOOKUP($B230,'Section 2'!$C$16:$N$514,COLUMNS('Section 2'!$C$13:N$13),0)),"",VLOOKUP($B230,'Section 2'!$C$16:$N$514,COLUMNS('Section 2'!$C$13:N$13),0)))</f>
        <v/>
      </c>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row>
    <row r="231" spans="1:78" s="36" customFormat="1" ht="12.75" customHeight="1" x14ac:dyDescent="0.35">
      <c r="A231" s="36" t="str">
        <f>IF(D231="","",ROWS($A$1:A231))</f>
        <v/>
      </c>
      <c r="B231" s="39">
        <v>230</v>
      </c>
      <c r="C231" s="107" t="str">
        <f t="shared" si="3"/>
        <v/>
      </c>
      <c r="D231" s="107" t="str">
        <f>IFERROR(VLOOKUP($B231,'Section 2'!$C$16:$N$514,COLUMNS('Section 2'!$C$13:C$13),0),"")</f>
        <v/>
      </c>
      <c r="E231" s="108" t="str">
        <f>IF($D231="","",IF(ISBLANK(VLOOKUP($B231,'Section 2'!$C$16:$N$514,COLUMNS('Section 2'!$C$13:D$13),0)),"",VLOOKUP($B231,'Section 2'!$C$16:$N$514,COLUMNS('Section 2'!$C$13:D$13),0)))</f>
        <v/>
      </c>
      <c r="F231" s="107" t="str">
        <f>IF($D231="","",IF(ISBLANK(VLOOKUP($B231,'Section 2'!$C$16:$N$514,COLUMNS('Section 2'!$C$13:E$13),0)),"",VLOOKUP($B231,'Section 2'!$C$16:$N$514,COLUMNS('Section 2'!$C$13:E$13),0)))</f>
        <v/>
      </c>
      <c r="G231" s="107" t="str">
        <f>IF($D231="","",IF(ISBLANK(VLOOKUP($B231,'Section 2'!$C$16:$N$514,COLUMNS('Section 2'!$C$13:F$13),0)),"",VLOOKUP($B231,'Section 2'!$C$16:$N$514,COLUMNS('Section 2'!$C$13:F$13),0)))</f>
        <v/>
      </c>
      <c r="H231" s="107" t="str">
        <f>IF($D231="","",IF(ISBLANK(VLOOKUP($B231,'Section 2'!$C$16:$N$514,COLUMNS('Section 2'!$C$13:G$13),0)),"",VLOOKUP($B231,'Section 2'!$C$16:$N$514,COLUMNS('Section 2'!$C$13:G$13),0)))</f>
        <v/>
      </c>
      <c r="I231" s="107" t="str">
        <f>IF($D231="","",IF(ISBLANK(VLOOKUP($B231,'Section 2'!$C$16:$N$514,COLUMNS('Section 2'!$C$13:H$13),0)),"",IF(VLOOKUP($B231,'Section 2'!$C$16:$N$514,COLUMNS('Section 2'!$C$13:H$13),0)="Other EU","Other EU",PROPER(VLOOKUP($B231,'Section 2'!$C$16:$N$514,COLUMNS('Section 2'!$C$13:H$13),0)))))</f>
        <v/>
      </c>
      <c r="J231" s="107" t="str">
        <f>IF($D231="","",IF(ISBLANK(VLOOKUP($B231,'Section 2'!$C$16:$N$514,COLUMNS('Section 2'!$C$13:I$13),0)),"",IF(VLOOKUP($B231,'Section 2'!$C$16:$N$514,COLUMNS('Section 2'!$C$13:I$13),0)="Other EU","Other EU",VLOOKUP($B231,'Section 2'!$C$16:$N$514,COLUMNS('Section 2'!$C$13:I$13),0))))</f>
        <v/>
      </c>
      <c r="K231" s="107" t="str">
        <f>IF($D231="","",IF(ISBLANK(VLOOKUP($B231,'Section 2'!$C$16:$N$514,COLUMNS('Section 2'!$C$13:J$13),0)),"",IF(VLOOKUP($B231,'Section 2'!$C$16:$N$514,COLUMNS('Section 2'!$C$13:J$13),0)="Pther EU","Other EU",PROPER(VLOOKUP($B231,'Section 2'!$C$16:$N$514,COLUMNS('Section 2'!$C$13:J$13),0)))))</f>
        <v/>
      </c>
      <c r="L231" s="107" t="str">
        <f>IF($D231="","",IF(ISBLANK(VLOOKUP($B231,'Section 2'!$C$16:$N$514,COLUMNS('Section 2'!$C$13:K$13),0)),"",VLOOKUP($B231,'Section 2'!$C$16:$N$514,COLUMNS('Section 2'!$C$13:K$13),0)))</f>
        <v/>
      </c>
      <c r="M231" s="107" t="str">
        <f>IF($D231="","",IF(ISBLANK(VLOOKUP($B231,'Section 2'!$C$16:$N$514,COLUMNS('Section 2'!$C$13:L$13),0)),"",PROPER(VLOOKUP($B231,'Section 2'!$C$16:$N$514,COLUMNS('Section 2'!$C$13:L$13),0))))</f>
        <v/>
      </c>
      <c r="N231" s="107" t="str">
        <f>IF($D231="","",IF(ISBLANK(VLOOKUP($B231,'Section 2'!$C$16:$N$514,COLUMNS('Section 2'!$C$13:M$13),0)),"",IF(VLOOKUP($B231,'Section 2'!$C$16:$N$514,COLUMNS('Section 2'!$C$13:M$13),0)="Other EU","Other EU",IF(VLOOKUP($B231,'Section 2'!$C$16:$N$514,COLUMNS('Section 2'!$C$13:M$13),0)="2nd Party Trans","2nd Party Trans",IF(VLOOKUP($B231,'Section 2'!$C$16:$N$514,COLUMNS('Section 2'!$C$13:M$13),0)="2nd Party Dest","2nd Party Dest",PROPER(VLOOKUP($B231,'Section 2'!$C$16:$N$514,COLUMNS('Section 2'!$C$13:M$13),0)))))))</f>
        <v/>
      </c>
      <c r="O231" s="108" t="str">
        <f>IF($D231="","",IF(ISBLANK(VLOOKUP($B231,'Section 2'!$C$16:$N$514,COLUMNS('Section 2'!$C$13:N$13),0)),"",VLOOKUP($B231,'Section 2'!$C$16:$N$514,COLUMNS('Section 2'!$C$13:N$13),0)))</f>
        <v/>
      </c>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row>
    <row r="232" spans="1:78" s="36" customFormat="1" ht="12.75" customHeight="1" x14ac:dyDescent="0.35">
      <c r="A232" s="36" t="str">
        <f>IF(D232="","",ROWS($A$1:A232))</f>
        <v/>
      </c>
      <c r="B232" s="39">
        <v>231</v>
      </c>
      <c r="C232" s="107" t="str">
        <f t="shared" si="3"/>
        <v/>
      </c>
      <c r="D232" s="107" t="str">
        <f>IFERROR(VLOOKUP($B232,'Section 2'!$C$16:$N$514,COLUMNS('Section 2'!$C$13:C$13),0),"")</f>
        <v/>
      </c>
      <c r="E232" s="108" t="str">
        <f>IF($D232="","",IF(ISBLANK(VLOOKUP($B232,'Section 2'!$C$16:$N$514,COLUMNS('Section 2'!$C$13:D$13),0)),"",VLOOKUP($B232,'Section 2'!$C$16:$N$514,COLUMNS('Section 2'!$C$13:D$13),0)))</f>
        <v/>
      </c>
      <c r="F232" s="107" t="str">
        <f>IF($D232="","",IF(ISBLANK(VLOOKUP($B232,'Section 2'!$C$16:$N$514,COLUMNS('Section 2'!$C$13:E$13),0)),"",VLOOKUP($B232,'Section 2'!$C$16:$N$514,COLUMNS('Section 2'!$C$13:E$13),0)))</f>
        <v/>
      </c>
      <c r="G232" s="107" t="str">
        <f>IF($D232="","",IF(ISBLANK(VLOOKUP($B232,'Section 2'!$C$16:$N$514,COLUMNS('Section 2'!$C$13:F$13),0)),"",VLOOKUP($B232,'Section 2'!$C$16:$N$514,COLUMNS('Section 2'!$C$13:F$13),0)))</f>
        <v/>
      </c>
      <c r="H232" s="107" t="str">
        <f>IF($D232="","",IF(ISBLANK(VLOOKUP($B232,'Section 2'!$C$16:$N$514,COLUMNS('Section 2'!$C$13:G$13),0)),"",VLOOKUP($B232,'Section 2'!$C$16:$N$514,COLUMNS('Section 2'!$C$13:G$13),0)))</f>
        <v/>
      </c>
      <c r="I232" s="107" t="str">
        <f>IF($D232="","",IF(ISBLANK(VLOOKUP($B232,'Section 2'!$C$16:$N$514,COLUMNS('Section 2'!$C$13:H$13),0)),"",IF(VLOOKUP($B232,'Section 2'!$C$16:$N$514,COLUMNS('Section 2'!$C$13:H$13),0)="Other EU","Other EU",PROPER(VLOOKUP($B232,'Section 2'!$C$16:$N$514,COLUMNS('Section 2'!$C$13:H$13),0)))))</f>
        <v/>
      </c>
      <c r="J232" s="107" t="str">
        <f>IF($D232="","",IF(ISBLANK(VLOOKUP($B232,'Section 2'!$C$16:$N$514,COLUMNS('Section 2'!$C$13:I$13),0)),"",IF(VLOOKUP($B232,'Section 2'!$C$16:$N$514,COLUMNS('Section 2'!$C$13:I$13),0)="Other EU","Other EU",VLOOKUP($B232,'Section 2'!$C$16:$N$514,COLUMNS('Section 2'!$C$13:I$13),0))))</f>
        <v/>
      </c>
      <c r="K232" s="107" t="str">
        <f>IF($D232="","",IF(ISBLANK(VLOOKUP($B232,'Section 2'!$C$16:$N$514,COLUMNS('Section 2'!$C$13:J$13),0)),"",IF(VLOOKUP($B232,'Section 2'!$C$16:$N$514,COLUMNS('Section 2'!$C$13:J$13),0)="Pther EU","Other EU",PROPER(VLOOKUP($B232,'Section 2'!$C$16:$N$514,COLUMNS('Section 2'!$C$13:J$13),0)))))</f>
        <v/>
      </c>
      <c r="L232" s="107" t="str">
        <f>IF($D232="","",IF(ISBLANK(VLOOKUP($B232,'Section 2'!$C$16:$N$514,COLUMNS('Section 2'!$C$13:K$13),0)),"",VLOOKUP($B232,'Section 2'!$C$16:$N$514,COLUMNS('Section 2'!$C$13:K$13),0)))</f>
        <v/>
      </c>
      <c r="M232" s="107" t="str">
        <f>IF($D232="","",IF(ISBLANK(VLOOKUP($B232,'Section 2'!$C$16:$N$514,COLUMNS('Section 2'!$C$13:L$13),0)),"",PROPER(VLOOKUP($B232,'Section 2'!$C$16:$N$514,COLUMNS('Section 2'!$C$13:L$13),0))))</f>
        <v/>
      </c>
      <c r="N232" s="107" t="str">
        <f>IF($D232="","",IF(ISBLANK(VLOOKUP($B232,'Section 2'!$C$16:$N$514,COLUMNS('Section 2'!$C$13:M$13),0)),"",IF(VLOOKUP($B232,'Section 2'!$C$16:$N$514,COLUMNS('Section 2'!$C$13:M$13),0)="Other EU","Other EU",IF(VLOOKUP($B232,'Section 2'!$C$16:$N$514,COLUMNS('Section 2'!$C$13:M$13),0)="2nd Party Trans","2nd Party Trans",IF(VLOOKUP($B232,'Section 2'!$C$16:$N$514,COLUMNS('Section 2'!$C$13:M$13),0)="2nd Party Dest","2nd Party Dest",PROPER(VLOOKUP($B232,'Section 2'!$C$16:$N$514,COLUMNS('Section 2'!$C$13:M$13),0)))))))</f>
        <v/>
      </c>
      <c r="O232" s="108" t="str">
        <f>IF($D232="","",IF(ISBLANK(VLOOKUP($B232,'Section 2'!$C$16:$N$514,COLUMNS('Section 2'!$C$13:N$13),0)),"",VLOOKUP($B232,'Section 2'!$C$16:$N$514,COLUMNS('Section 2'!$C$13:N$13),0)))</f>
        <v/>
      </c>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row>
    <row r="233" spans="1:78" s="36" customFormat="1" ht="12.75" customHeight="1" x14ac:dyDescent="0.35">
      <c r="A233" s="36" t="str">
        <f>IF(D233="","",ROWS($A$1:A233))</f>
        <v/>
      </c>
      <c r="B233" s="39">
        <v>232</v>
      </c>
      <c r="C233" s="107" t="str">
        <f t="shared" si="3"/>
        <v/>
      </c>
      <c r="D233" s="107" t="str">
        <f>IFERROR(VLOOKUP($B233,'Section 2'!$C$16:$N$514,COLUMNS('Section 2'!$C$13:C$13),0),"")</f>
        <v/>
      </c>
      <c r="E233" s="108" t="str">
        <f>IF($D233="","",IF(ISBLANK(VLOOKUP($B233,'Section 2'!$C$16:$N$514,COLUMNS('Section 2'!$C$13:D$13),0)),"",VLOOKUP($B233,'Section 2'!$C$16:$N$514,COLUMNS('Section 2'!$C$13:D$13),0)))</f>
        <v/>
      </c>
      <c r="F233" s="107" t="str">
        <f>IF($D233="","",IF(ISBLANK(VLOOKUP($B233,'Section 2'!$C$16:$N$514,COLUMNS('Section 2'!$C$13:E$13),0)),"",VLOOKUP($B233,'Section 2'!$C$16:$N$514,COLUMNS('Section 2'!$C$13:E$13),0)))</f>
        <v/>
      </c>
      <c r="G233" s="107" t="str">
        <f>IF($D233="","",IF(ISBLANK(VLOOKUP($B233,'Section 2'!$C$16:$N$514,COLUMNS('Section 2'!$C$13:F$13),0)),"",VLOOKUP($B233,'Section 2'!$C$16:$N$514,COLUMNS('Section 2'!$C$13:F$13),0)))</f>
        <v/>
      </c>
      <c r="H233" s="107" t="str">
        <f>IF($D233="","",IF(ISBLANK(VLOOKUP($B233,'Section 2'!$C$16:$N$514,COLUMNS('Section 2'!$C$13:G$13),0)),"",VLOOKUP($B233,'Section 2'!$C$16:$N$514,COLUMNS('Section 2'!$C$13:G$13),0)))</f>
        <v/>
      </c>
      <c r="I233" s="107" t="str">
        <f>IF($D233="","",IF(ISBLANK(VLOOKUP($B233,'Section 2'!$C$16:$N$514,COLUMNS('Section 2'!$C$13:H$13),0)),"",IF(VLOOKUP($B233,'Section 2'!$C$16:$N$514,COLUMNS('Section 2'!$C$13:H$13),0)="Other EU","Other EU",PROPER(VLOOKUP($B233,'Section 2'!$C$16:$N$514,COLUMNS('Section 2'!$C$13:H$13),0)))))</f>
        <v/>
      </c>
      <c r="J233" s="107" t="str">
        <f>IF($D233="","",IF(ISBLANK(VLOOKUP($B233,'Section 2'!$C$16:$N$514,COLUMNS('Section 2'!$C$13:I$13),0)),"",IF(VLOOKUP($B233,'Section 2'!$C$16:$N$514,COLUMNS('Section 2'!$C$13:I$13),0)="Other EU","Other EU",VLOOKUP($B233,'Section 2'!$C$16:$N$514,COLUMNS('Section 2'!$C$13:I$13),0))))</f>
        <v/>
      </c>
      <c r="K233" s="107" t="str">
        <f>IF($D233="","",IF(ISBLANK(VLOOKUP($B233,'Section 2'!$C$16:$N$514,COLUMNS('Section 2'!$C$13:J$13),0)),"",IF(VLOOKUP($B233,'Section 2'!$C$16:$N$514,COLUMNS('Section 2'!$C$13:J$13),0)="Pther EU","Other EU",PROPER(VLOOKUP($B233,'Section 2'!$C$16:$N$514,COLUMNS('Section 2'!$C$13:J$13),0)))))</f>
        <v/>
      </c>
      <c r="L233" s="107" t="str">
        <f>IF($D233="","",IF(ISBLANK(VLOOKUP($B233,'Section 2'!$C$16:$N$514,COLUMNS('Section 2'!$C$13:K$13),0)),"",VLOOKUP($B233,'Section 2'!$C$16:$N$514,COLUMNS('Section 2'!$C$13:K$13),0)))</f>
        <v/>
      </c>
      <c r="M233" s="107" t="str">
        <f>IF($D233="","",IF(ISBLANK(VLOOKUP($B233,'Section 2'!$C$16:$N$514,COLUMNS('Section 2'!$C$13:L$13),0)),"",PROPER(VLOOKUP($B233,'Section 2'!$C$16:$N$514,COLUMNS('Section 2'!$C$13:L$13),0))))</f>
        <v/>
      </c>
      <c r="N233" s="107" t="str">
        <f>IF($D233="","",IF(ISBLANK(VLOOKUP($B233,'Section 2'!$C$16:$N$514,COLUMNS('Section 2'!$C$13:M$13),0)),"",IF(VLOOKUP($B233,'Section 2'!$C$16:$N$514,COLUMNS('Section 2'!$C$13:M$13),0)="Other EU","Other EU",IF(VLOOKUP($B233,'Section 2'!$C$16:$N$514,COLUMNS('Section 2'!$C$13:M$13),0)="2nd Party Trans","2nd Party Trans",IF(VLOOKUP($B233,'Section 2'!$C$16:$N$514,COLUMNS('Section 2'!$C$13:M$13),0)="2nd Party Dest","2nd Party Dest",PROPER(VLOOKUP($B233,'Section 2'!$C$16:$N$514,COLUMNS('Section 2'!$C$13:M$13),0)))))))</f>
        <v/>
      </c>
      <c r="O233" s="108" t="str">
        <f>IF($D233="","",IF(ISBLANK(VLOOKUP($B233,'Section 2'!$C$16:$N$514,COLUMNS('Section 2'!$C$13:N$13),0)),"",VLOOKUP($B233,'Section 2'!$C$16:$N$514,COLUMNS('Section 2'!$C$13:N$13),0)))</f>
        <v/>
      </c>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row>
    <row r="234" spans="1:78" s="36" customFormat="1" ht="12.75" customHeight="1" x14ac:dyDescent="0.35">
      <c r="A234" s="36" t="str">
        <f>IF(D234="","",ROWS($A$1:A234))</f>
        <v/>
      </c>
      <c r="B234" s="39">
        <v>233</v>
      </c>
      <c r="C234" s="107" t="str">
        <f t="shared" si="3"/>
        <v/>
      </c>
      <c r="D234" s="107" t="str">
        <f>IFERROR(VLOOKUP($B234,'Section 2'!$C$16:$N$514,COLUMNS('Section 2'!$C$13:C$13),0),"")</f>
        <v/>
      </c>
      <c r="E234" s="108" t="str">
        <f>IF($D234="","",IF(ISBLANK(VLOOKUP($B234,'Section 2'!$C$16:$N$514,COLUMNS('Section 2'!$C$13:D$13),0)),"",VLOOKUP($B234,'Section 2'!$C$16:$N$514,COLUMNS('Section 2'!$C$13:D$13),0)))</f>
        <v/>
      </c>
      <c r="F234" s="107" t="str">
        <f>IF($D234="","",IF(ISBLANK(VLOOKUP($B234,'Section 2'!$C$16:$N$514,COLUMNS('Section 2'!$C$13:E$13),0)),"",VLOOKUP($B234,'Section 2'!$C$16:$N$514,COLUMNS('Section 2'!$C$13:E$13),0)))</f>
        <v/>
      </c>
      <c r="G234" s="107" t="str">
        <f>IF($D234="","",IF(ISBLANK(VLOOKUP($B234,'Section 2'!$C$16:$N$514,COLUMNS('Section 2'!$C$13:F$13),0)),"",VLOOKUP($B234,'Section 2'!$C$16:$N$514,COLUMNS('Section 2'!$C$13:F$13),0)))</f>
        <v/>
      </c>
      <c r="H234" s="107" t="str">
        <f>IF($D234="","",IF(ISBLANK(VLOOKUP($B234,'Section 2'!$C$16:$N$514,COLUMNS('Section 2'!$C$13:G$13),0)),"",VLOOKUP($B234,'Section 2'!$C$16:$N$514,COLUMNS('Section 2'!$C$13:G$13),0)))</f>
        <v/>
      </c>
      <c r="I234" s="107" t="str">
        <f>IF($D234="","",IF(ISBLANK(VLOOKUP($B234,'Section 2'!$C$16:$N$514,COLUMNS('Section 2'!$C$13:H$13),0)),"",IF(VLOOKUP($B234,'Section 2'!$C$16:$N$514,COLUMNS('Section 2'!$C$13:H$13),0)="Other EU","Other EU",PROPER(VLOOKUP($B234,'Section 2'!$C$16:$N$514,COLUMNS('Section 2'!$C$13:H$13),0)))))</f>
        <v/>
      </c>
      <c r="J234" s="107" t="str">
        <f>IF($D234="","",IF(ISBLANK(VLOOKUP($B234,'Section 2'!$C$16:$N$514,COLUMNS('Section 2'!$C$13:I$13),0)),"",IF(VLOOKUP($B234,'Section 2'!$C$16:$N$514,COLUMNS('Section 2'!$C$13:I$13),0)="Other EU","Other EU",VLOOKUP($B234,'Section 2'!$C$16:$N$514,COLUMNS('Section 2'!$C$13:I$13),0))))</f>
        <v/>
      </c>
      <c r="K234" s="107" t="str">
        <f>IF($D234="","",IF(ISBLANK(VLOOKUP($B234,'Section 2'!$C$16:$N$514,COLUMNS('Section 2'!$C$13:J$13),0)),"",IF(VLOOKUP($B234,'Section 2'!$C$16:$N$514,COLUMNS('Section 2'!$C$13:J$13),0)="Pther EU","Other EU",PROPER(VLOOKUP($B234,'Section 2'!$C$16:$N$514,COLUMNS('Section 2'!$C$13:J$13),0)))))</f>
        <v/>
      </c>
      <c r="L234" s="107" t="str">
        <f>IF($D234="","",IF(ISBLANK(VLOOKUP($B234,'Section 2'!$C$16:$N$514,COLUMNS('Section 2'!$C$13:K$13),0)),"",VLOOKUP($B234,'Section 2'!$C$16:$N$514,COLUMNS('Section 2'!$C$13:K$13),0)))</f>
        <v/>
      </c>
      <c r="M234" s="107" t="str">
        <f>IF($D234="","",IF(ISBLANK(VLOOKUP($B234,'Section 2'!$C$16:$N$514,COLUMNS('Section 2'!$C$13:L$13),0)),"",PROPER(VLOOKUP($B234,'Section 2'!$C$16:$N$514,COLUMNS('Section 2'!$C$13:L$13),0))))</f>
        <v/>
      </c>
      <c r="N234" s="107" t="str">
        <f>IF($D234="","",IF(ISBLANK(VLOOKUP($B234,'Section 2'!$C$16:$N$514,COLUMNS('Section 2'!$C$13:M$13),0)),"",IF(VLOOKUP($B234,'Section 2'!$C$16:$N$514,COLUMNS('Section 2'!$C$13:M$13),0)="Other EU","Other EU",IF(VLOOKUP($B234,'Section 2'!$C$16:$N$514,COLUMNS('Section 2'!$C$13:M$13),0)="2nd Party Trans","2nd Party Trans",IF(VLOOKUP($B234,'Section 2'!$C$16:$N$514,COLUMNS('Section 2'!$C$13:M$13),0)="2nd Party Dest","2nd Party Dest",PROPER(VLOOKUP($B234,'Section 2'!$C$16:$N$514,COLUMNS('Section 2'!$C$13:M$13),0)))))))</f>
        <v/>
      </c>
      <c r="O234" s="108" t="str">
        <f>IF($D234="","",IF(ISBLANK(VLOOKUP($B234,'Section 2'!$C$16:$N$514,COLUMNS('Section 2'!$C$13:N$13),0)),"",VLOOKUP($B234,'Section 2'!$C$16:$N$514,COLUMNS('Section 2'!$C$13:N$13),0)))</f>
        <v/>
      </c>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row>
    <row r="235" spans="1:78" s="36" customFormat="1" ht="12.75" customHeight="1" x14ac:dyDescent="0.35">
      <c r="A235" s="36" t="str">
        <f>IF(D235="","",ROWS($A$1:A235))</f>
        <v/>
      </c>
      <c r="B235" s="39">
        <v>234</v>
      </c>
      <c r="C235" s="107" t="str">
        <f t="shared" si="3"/>
        <v/>
      </c>
      <c r="D235" s="107" t="str">
        <f>IFERROR(VLOOKUP($B235,'Section 2'!$C$16:$N$514,COLUMNS('Section 2'!$C$13:C$13),0),"")</f>
        <v/>
      </c>
      <c r="E235" s="108" t="str">
        <f>IF($D235="","",IF(ISBLANK(VLOOKUP($B235,'Section 2'!$C$16:$N$514,COLUMNS('Section 2'!$C$13:D$13),0)),"",VLOOKUP($B235,'Section 2'!$C$16:$N$514,COLUMNS('Section 2'!$C$13:D$13),0)))</f>
        <v/>
      </c>
      <c r="F235" s="107" t="str">
        <f>IF($D235="","",IF(ISBLANK(VLOOKUP($B235,'Section 2'!$C$16:$N$514,COLUMNS('Section 2'!$C$13:E$13),0)),"",VLOOKUP($B235,'Section 2'!$C$16:$N$514,COLUMNS('Section 2'!$C$13:E$13),0)))</f>
        <v/>
      </c>
      <c r="G235" s="107" t="str">
        <f>IF($D235="","",IF(ISBLANK(VLOOKUP($B235,'Section 2'!$C$16:$N$514,COLUMNS('Section 2'!$C$13:F$13),0)),"",VLOOKUP($B235,'Section 2'!$C$16:$N$514,COLUMNS('Section 2'!$C$13:F$13),0)))</f>
        <v/>
      </c>
      <c r="H235" s="107" t="str">
        <f>IF($D235="","",IF(ISBLANK(VLOOKUP($B235,'Section 2'!$C$16:$N$514,COLUMNS('Section 2'!$C$13:G$13),0)),"",VLOOKUP($B235,'Section 2'!$C$16:$N$514,COLUMNS('Section 2'!$C$13:G$13),0)))</f>
        <v/>
      </c>
      <c r="I235" s="107" t="str">
        <f>IF($D235="","",IF(ISBLANK(VLOOKUP($B235,'Section 2'!$C$16:$N$514,COLUMNS('Section 2'!$C$13:H$13),0)),"",IF(VLOOKUP($B235,'Section 2'!$C$16:$N$514,COLUMNS('Section 2'!$C$13:H$13),0)="Other EU","Other EU",PROPER(VLOOKUP($B235,'Section 2'!$C$16:$N$514,COLUMNS('Section 2'!$C$13:H$13),0)))))</f>
        <v/>
      </c>
      <c r="J235" s="107" t="str">
        <f>IF($D235="","",IF(ISBLANK(VLOOKUP($B235,'Section 2'!$C$16:$N$514,COLUMNS('Section 2'!$C$13:I$13),0)),"",IF(VLOOKUP($B235,'Section 2'!$C$16:$N$514,COLUMNS('Section 2'!$C$13:I$13),0)="Other EU","Other EU",VLOOKUP($B235,'Section 2'!$C$16:$N$514,COLUMNS('Section 2'!$C$13:I$13),0))))</f>
        <v/>
      </c>
      <c r="K235" s="107" t="str">
        <f>IF($D235="","",IF(ISBLANK(VLOOKUP($B235,'Section 2'!$C$16:$N$514,COLUMNS('Section 2'!$C$13:J$13),0)),"",IF(VLOOKUP($B235,'Section 2'!$C$16:$N$514,COLUMNS('Section 2'!$C$13:J$13),0)="Pther EU","Other EU",PROPER(VLOOKUP($B235,'Section 2'!$C$16:$N$514,COLUMNS('Section 2'!$C$13:J$13),0)))))</f>
        <v/>
      </c>
      <c r="L235" s="107" t="str">
        <f>IF($D235="","",IF(ISBLANK(VLOOKUP($B235,'Section 2'!$C$16:$N$514,COLUMNS('Section 2'!$C$13:K$13),0)),"",VLOOKUP($B235,'Section 2'!$C$16:$N$514,COLUMNS('Section 2'!$C$13:K$13),0)))</f>
        <v/>
      </c>
      <c r="M235" s="107" t="str">
        <f>IF($D235="","",IF(ISBLANK(VLOOKUP($B235,'Section 2'!$C$16:$N$514,COLUMNS('Section 2'!$C$13:L$13),0)),"",PROPER(VLOOKUP($B235,'Section 2'!$C$16:$N$514,COLUMNS('Section 2'!$C$13:L$13),0))))</f>
        <v/>
      </c>
      <c r="N235" s="107" t="str">
        <f>IF($D235="","",IF(ISBLANK(VLOOKUP($B235,'Section 2'!$C$16:$N$514,COLUMNS('Section 2'!$C$13:M$13),0)),"",IF(VLOOKUP($B235,'Section 2'!$C$16:$N$514,COLUMNS('Section 2'!$C$13:M$13),0)="Other EU","Other EU",IF(VLOOKUP($B235,'Section 2'!$C$16:$N$514,COLUMNS('Section 2'!$C$13:M$13),0)="2nd Party Trans","2nd Party Trans",IF(VLOOKUP($B235,'Section 2'!$C$16:$N$514,COLUMNS('Section 2'!$C$13:M$13),0)="2nd Party Dest","2nd Party Dest",PROPER(VLOOKUP($B235,'Section 2'!$C$16:$N$514,COLUMNS('Section 2'!$C$13:M$13),0)))))))</f>
        <v/>
      </c>
      <c r="O235" s="108" t="str">
        <f>IF($D235="","",IF(ISBLANK(VLOOKUP($B235,'Section 2'!$C$16:$N$514,COLUMNS('Section 2'!$C$13:N$13),0)),"",VLOOKUP($B235,'Section 2'!$C$16:$N$514,COLUMNS('Section 2'!$C$13:N$13),0)))</f>
        <v/>
      </c>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row>
    <row r="236" spans="1:78" s="36" customFormat="1" ht="12.75" customHeight="1" x14ac:dyDescent="0.35">
      <c r="A236" s="36" t="str">
        <f>IF(D236="","",ROWS($A$1:A236))</f>
        <v/>
      </c>
      <c r="B236" s="39">
        <v>235</v>
      </c>
      <c r="C236" s="107" t="str">
        <f t="shared" si="3"/>
        <v/>
      </c>
      <c r="D236" s="107" t="str">
        <f>IFERROR(VLOOKUP($B236,'Section 2'!$C$16:$N$514,COLUMNS('Section 2'!$C$13:C$13),0),"")</f>
        <v/>
      </c>
      <c r="E236" s="108" t="str">
        <f>IF($D236="","",IF(ISBLANK(VLOOKUP($B236,'Section 2'!$C$16:$N$514,COLUMNS('Section 2'!$C$13:D$13),0)),"",VLOOKUP($B236,'Section 2'!$C$16:$N$514,COLUMNS('Section 2'!$C$13:D$13),0)))</f>
        <v/>
      </c>
      <c r="F236" s="107" t="str">
        <f>IF($D236="","",IF(ISBLANK(VLOOKUP($B236,'Section 2'!$C$16:$N$514,COLUMNS('Section 2'!$C$13:E$13),0)),"",VLOOKUP($B236,'Section 2'!$C$16:$N$514,COLUMNS('Section 2'!$C$13:E$13),0)))</f>
        <v/>
      </c>
      <c r="G236" s="107" t="str">
        <f>IF($D236="","",IF(ISBLANK(VLOOKUP($B236,'Section 2'!$C$16:$N$514,COLUMNS('Section 2'!$C$13:F$13),0)),"",VLOOKUP($B236,'Section 2'!$C$16:$N$514,COLUMNS('Section 2'!$C$13:F$13),0)))</f>
        <v/>
      </c>
      <c r="H236" s="107" t="str">
        <f>IF($D236="","",IF(ISBLANK(VLOOKUP($B236,'Section 2'!$C$16:$N$514,COLUMNS('Section 2'!$C$13:G$13),0)),"",VLOOKUP($B236,'Section 2'!$C$16:$N$514,COLUMNS('Section 2'!$C$13:G$13),0)))</f>
        <v/>
      </c>
      <c r="I236" s="107" t="str">
        <f>IF($D236="","",IF(ISBLANK(VLOOKUP($B236,'Section 2'!$C$16:$N$514,COLUMNS('Section 2'!$C$13:H$13),0)),"",IF(VLOOKUP($B236,'Section 2'!$C$16:$N$514,COLUMNS('Section 2'!$C$13:H$13),0)="Other EU","Other EU",PROPER(VLOOKUP($B236,'Section 2'!$C$16:$N$514,COLUMNS('Section 2'!$C$13:H$13),0)))))</f>
        <v/>
      </c>
      <c r="J236" s="107" t="str">
        <f>IF($D236="","",IF(ISBLANK(VLOOKUP($B236,'Section 2'!$C$16:$N$514,COLUMNS('Section 2'!$C$13:I$13),0)),"",IF(VLOOKUP($B236,'Section 2'!$C$16:$N$514,COLUMNS('Section 2'!$C$13:I$13),0)="Other EU","Other EU",VLOOKUP($B236,'Section 2'!$C$16:$N$514,COLUMNS('Section 2'!$C$13:I$13),0))))</f>
        <v/>
      </c>
      <c r="K236" s="107" t="str">
        <f>IF($D236="","",IF(ISBLANK(VLOOKUP($B236,'Section 2'!$C$16:$N$514,COLUMNS('Section 2'!$C$13:J$13),0)),"",IF(VLOOKUP($B236,'Section 2'!$C$16:$N$514,COLUMNS('Section 2'!$C$13:J$13),0)="Pther EU","Other EU",PROPER(VLOOKUP($B236,'Section 2'!$C$16:$N$514,COLUMNS('Section 2'!$C$13:J$13),0)))))</f>
        <v/>
      </c>
      <c r="L236" s="107" t="str">
        <f>IF($D236="","",IF(ISBLANK(VLOOKUP($B236,'Section 2'!$C$16:$N$514,COLUMNS('Section 2'!$C$13:K$13),0)),"",VLOOKUP($B236,'Section 2'!$C$16:$N$514,COLUMNS('Section 2'!$C$13:K$13),0)))</f>
        <v/>
      </c>
      <c r="M236" s="107" t="str">
        <f>IF($D236="","",IF(ISBLANK(VLOOKUP($B236,'Section 2'!$C$16:$N$514,COLUMNS('Section 2'!$C$13:L$13),0)),"",PROPER(VLOOKUP($B236,'Section 2'!$C$16:$N$514,COLUMNS('Section 2'!$C$13:L$13),0))))</f>
        <v/>
      </c>
      <c r="N236" s="107" t="str">
        <f>IF($D236="","",IF(ISBLANK(VLOOKUP($B236,'Section 2'!$C$16:$N$514,COLUMNS('Section 2'!$C$13:M$13),0)),"",IF(VLOOKUP($B236,'Section 2'!$C$16:$N$514,COLUMNS('Section 2'!$C$13:M$13),0)="Other EU","Other EU",IF(VLOOKUP($B236,'Section 2'!$C$16:$N$514,COLUMNS('Section 2'!$C$13:M$13),0)="2nd Party Trans","2nd Party Trans",IF(VLOOKUP($B236,'Section 2'!$C$16:$N$514,COLUMNS('Section 2'!$C$13:M$13),0)="2nd Party Dest","2nd Party Dest",PROPER(VLOOKUP($B236,'Section 2'!$C$16:$N$514,COLUMNS('Section 2'!$C$13:M$13),0)))))))</f>
        <v/>
      </c>
      <c r="O236" s="108" t="str">
        <f>IF($D236="","",IF(ISBLANK(VLOOKUP($B236,'Section 2'!$C$16:$N$514,COLUMNS('Section 2'!$C$13:N$13),0)),"",VLOOKUP($B236,'Section 2'!$C$16:$N$514,COLUMNS('Section 2'!$C$13:N$13),0)))</f>
        <v/>
      </c>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row>
    <row r="237" spans="1:78" s="36" customFormat="1" ht="12.75" customHeight="1" x14ac:dyDescent="0.35">
      <c r="A237" s="36" t="str">
        <f>IF(D237="","",ROWS($A$1:A237))</f>
        <v/>
      </c>
      <c r="B237" s="39">
        <v>236</v>
      </c>
      <c r="C237" s="107" t="str">
        <f t="shared" si="3"/>
        <v/>
      </c>
      <c r="D237" s="107" t="str">
        <f>IFERROR(VLOOKUP($B237,'Section 2'!$C$16:$N$514,COLUMNS('Section 2'!$C$13:C$13),0),"")</f>
        <v/>
      </c>
      <c r="E237" s="108" t="str">
        <f>IF($D237="","",IF(ISBLANK(VLOOKUP($B237,'Section 2'!$C$16:$N$514,COLUMNS('Section 2'!$C$13:D$13),0)),"",VLOOKUP($B237,'Section 2'!$C$16:$N$514,COLUMNS('Section 2'!$C$13:D$13),0)))</f>
        <v/>
      </c>
      <c r="F237" s="107" t="str">
        <f>IF($D237="","",IF(ISBLANK(VLOOKUP($B237,'Section 2'!$C$16:$N$514,COLUMNS('Section 2'!$C$13:E$13),0)),"",VLOOKUP($B237,'Section 2'!$C$16:$N$514,COLUMNS('Section 2'!$C$13:E$13),0)))</f>
        <v/>
      </c>
      <c r="G237" s="107" t="str">
        <f>IF($D237="","",IF(ISBLANK(VLOOKUP($B237,'Section 2'!$C$16:$N$514,COLUMNS('Section 2'!$C$13:F$13),0)),"",VLOOKUP($B237,'Section 2'!$C$16:$N$514,COLUMNS('Section 2'!$C$13:F$13),0)))</f>
        <v/>
      </c>
      <c r="H237" s="107" t="str">
        <f>IF($D237="","",IF(ISBLANK(VLOOKUP($B237,'Section 2'!$C$16:$N$514,COLUMNS('Section 2'!$C$13:G$13),0)),"",VLOOKUP($B237,'Section 2'!$C$16:$N$514,COLUMNS('Section 2'!$C$13:G$13),0)))</f>
        <v/>
      </c>
      <c r="I237" s="107" t="str">
        <f>IF($D237="","",IF(ISBLANK(VLOOKUP($B237,'Section 2'!$C$16:$N$514,COLUMNS('Section 2'!$C$13:H$13),0)),"",IF(VLOOKUP($B237,'Section 2'!$C$16:$N$514,COLUMNS('Section 2'!$C$13:H$13),0)="Other EU","Other EU",PROPER(VLOOKUP($B237,'Section 2'!$C$16:$N$514,COLUMNS('Section 2'!$C$13:H$13),0)))))</f>
        <v/>
      </c>
      <c r="J237" s="107" t="str">
        <f>IF($D237="","",IF(ISBLANK(VLOOKUP($B237,'Section 2'!$C$16:$N$514,COLUMNS('Section 2'!$C$13:I$13),0)),"",IF(VLOOKUP($B237,'Section 2'!$C$16:$N$514,COLUMNS('Section 2'!$C$13:I$13),0)="Other EU","Other EU",VLOOKUP($B237,'Section 2'!$C$16:$N$514,COLUMNS('Section 2'!$C$13:I$13),0))))</f>
        <v/>
      </c>
      <c r="K237" s="107" t="str">
        <f>IF($D237="","",IF(ISBLANK(VLOOKUP($B237,'Section 2'!$C$16:$N$514,COLUMNS('Section 2'!$C$13:J$13),0)),"",IF(VLOOKUP($B237,'Section 2'!$C$16:$N$514,COLUMNS('Section 2'!$C$13:J$13),0)="Pther EU","Other EU",PROPER(VLOOKUP($B237,'Section 2'!$C$16:$N$514,COLUMNS('Section 2'!$C$13:J$13),0)))))</f>
        <v/>
      </c>
      <c r="L237" s="107" t="str">
        <f>IF($D237="","",IF(ISBLANK(VLOOKUP($B237,'Section 2'!$C$16:$N$514,COLUMNS('Section 2'!$C$13:K$13),0)),"",VLOOKUP($B237,'Section 2'!$C$16:$N$514,COLUMNS('Section 2'!$C$13:K$13),0)))</f>
        <v/>
      </c>
      <c r="M237" s="107" t="str">
        <f>IF($D237="","",IF(ISBLANK(VLOOKUP($B237,'Section 2'!$C$16:$N$514,COLUMNS('Section 2'!$C$13:L$13),0)),"",PROPER(VLOOKUP($B237,'Section 2'!$C$16:$N$514,COLUMNS('Section 2'!$C$13:L$13),0))))</f>
        <v/>
      </c>
      <c r="N237" s="107" t="str">
        <f>IF($D237="","",IF(ISBLANK(VLOOKUP($B237,'Section 2'!$C$16:$N$514,COLUMNS('Section 2'!$C$13:M$13),0)),"",IF(VLOOKUP($B237,'Section 2'!$C$16:$N$514,COLUMNS('Section 2'!$C$13:M$13),0)="Other EU","Other EU",IF(VLOOKUP($B237,'Section 2'!$C$16:$N$514,COLUMNS('Section 2'!$C$13:M$13),0)="2nd Party Trans","2nd Party Trans",IF(VLOOKUP($B237,'Section 2'!$C$16:$N$514,COLUMNS('Section 2'!$C$13:M$13),0)="2nd Party Dest","2nd Party Dest",PROPER(VLOOKUP($B237,'Section 2'!$C$16:$N$514,COLUMNS('Section 2'!$C$13:M$13),0)))))))</f>
        <v/>
      </c>
      <c r="O237" s="108" t="str">
        <f>IF($D237="","",IF(ISBLANK(VLOOKUP($B237,'Section 2'!$C$16:$N$514,COLUMNS('Section 2'!$C$13:N$13),0)),"",VLOOKUP($B237,'Section 2'!$C$16:$N$514,COLUMNS('Section 2'!$C$13:N$13),0)))</f>
        <v/>
      </c>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row>
    <row r="238" spans="1:78" s="36" customFormat="1" ht="12.75" customHeight="1" x14ac:dyDescent="0.35">
      <c r="A238" s="36" t="str">
        <f>IF(D238="","",ROWS($A$1:A238))</f>
        <v/>
      </c>
      <c r="B238" s="39">
        <v>237</v>
      </c>
      <c r="C238" s="107" t="str">
        <f t="shared" si="3"/>
        <v/>
      </c>
      <c r="D238" s="107" t="str">
        <f>IFERROR(VLOOKUP($B238,'Section 2'!$C$16:$N$514,COLUMNS('Section 2'!$C$13:C$13),0),"")</f>
        <v/>
      </c>
      <c r="E238" s="108" t="str">
        <f>IF($D238="","",IF(ISBLANK(VLOOKUP($B238,'Section 2'!$C$16:$N$514,COLUMNS('Section 2'!$C$13:D$13),0)),"",VLOOKUP($B238,'Section 2'!$C$16:$N$514,COLUMNS('Section 2'!$C$13:D$13),0)))</f>
        <v/>
      </c>
      <c r="F238" s="107" t="str">
        <f>IF($D238="","",IF(ISBLANK(VLOOKUP($B238,'Section 2'!$C$16:$N$514,COLUMNS('Section 2'!$C$13:E$13),0)),"",VLOOKUP($B238,'Section 2'!$C$16:$N$514,COLUMNS('Section 2'!$C$13:E$13),0)))</f>
        <v/>
      </c>
      <c r="G238" s="107" t="str">
        <f>IF($D238="","",IF(ISBLANK(VLOOKUP($B238,'Section 2'!$C$16:$N$514,COLUMNS('Section 2'!$C$13:F$13),0)),"",VLOOKUP($B238,'Section 2'!$C$16:$N$514,COLUMNS('Section 2'!$C$13:F$13),0)))</f>
        <v/>
      </c>
      <c r="H238" s="107" t="str">
        <f>IF($D238="","",IF(ISBLANK(VLOOKUP($B238,'Section 2'!$C$16:$N$514,COLUMNS('Section 2'!$C$13:G$13),0)),"",VLOOKUP($B238,'Section 2'!$C$16:$N$514,COLUMNS('Section 2'!$C$13:G$13),0)))</f>
        <v/>
      </c>
      <c r="I238" s="107" t="str">
        <f>IF($D238="","",IF(ISBLANK(VLOOKUP($B238,'Section 2'!$C$16:$N$514,COLUMNS('Section 2'!$C$13:H$13),0)),"",IF(VLOOKUP($B238,'Section 2'!$C$16:$N$514,COLUMNS('Section 2'!$C$13:H$13),0)="Other EU","Other EU",PROPER(VLOOKUP($B238,'Section 2'!$C$16:$N$514,COLUMNS('Section 2'!$C$13:H$13),0)))))</f>
        <v/>
      </c>
      <c r="J238" s="107" t="str">
        <f>IF($D238="","",IF(ISBLANK(VLOOKUP($B238,'Section 2'!$C$16:$N$514,COLUMNS('Section 2'!$C$13:I$13),0)),"",IF(VLOOKUP($B238,'Section 2'!$C$16:$N$514,COLUMNS('Section 2'!$C$13:I$13),0)="Other EU","Other EU",VLOOKUP($B238,'Section 2'!$C$16:$N$514,COLUMNS('Section 2'!$C$13:I$13),0))))</f>
        <v/>
      </c>
      <c r="K238" s="107" t="str">
        <f>IF($D238="","",IF(ISBLANK(VLOOKUP($B238,'Section 2'!$C$16:$N$514,COLUMNS('Section 2'!$C$13:J$13),0)),"",IF(VLOOKUP($B238,'Section 2'!$C$16:$N$514,COLUMNS('Section 2'!$C$13:J$13),0)="Pther EU","Other EU",PROPER(VLOOKUP($B238,'Section 2'!$C$16:$N$514,COLUMNS('Section 2'!$C$13:J$13),0)))))</f>
        <v/>
      </c>
      <c r="L238" s="107" t="str">
        <f>IF($D238="","",IF(ISBLANK(VLOOKUP($B238,'Section 2'!$C$16:$N$514,COLUMNS('Section 2'!$C$13:K$13),0)),"",VLOOKUP($B238,'Section 2'!$C$16:$N$514,COLUMNS('Section 2'!$C$13:K$13),0)))</f>
        <v/>
      </c>
      <c r="M238" s="107" t="str">
        <f>IF($D238="","",IF(ISBLANK(VLOOKUP($B238,'Section 2'!$C$16:$N$514,COLUMNS('Section 2'!$C$13:L$13),0)),"",PROPER(VLOOKUP($B238,'Section 2'!$C$16:$N$514,COLUMNS('Section 2'!$C$13:L$13),0))))</f>
        <v/>
      </c>
      <c r="N238" s="107" t="str">
        <f>IF($D238="","",IF(ISBLANK(VLOOKUP($B238,'Section 2'!$C$16:$N$514,COLUMNS('Section 2'!$C$13:M$13),0)),"",IF(VLOOKUP($B238,'Section 2'!$C$16:$N$514,COLUMNS('Section 2'!$C$13:M$13),0)="Other EU","Other EU",IF(VLOOKUP($B238,'Section 2'!$C$16:$N$514,COLUMNS('Section 2'!$C$13:M$13),0)="2nd Party Trans","2nd Party Trans",IF(VLOOKUP($B238,'Section 2'!$C$16:$N$514,COLUMNS('Section 2'!$C$13:M$13),0)="2nd Party Dest","2nd Party Dest",PROPER(VLOOKUP($B238,'Section 2'!$C$16:$N$514,COLUMNS('Section 2'!$C$13:M$13),0)))))))</f>
        <v/>
      </c>
      <c r="O238" s="108" t="str">
        <f>IF($D238="","",IF(ISBLANK(VLOOKUP($B238,'Section 2'!$C$16:$N$514,COLUMNS('Section 2'!$C$13:N$13),0)),"",VLOOKUP($B238,'Section 2'!$C$16:$N$514,COLUMNS('Section 2'!$C$13:N$13),0)))</f>
        <v/>
      </c>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row>
    <row r="239" spans="1:78" s="36" customFormat="1" ht="12.75" customHeight="1" x14ac:dyDescent="0.35">
      <c r="A239" s="36" t="str">
        <f>IF(D239="","",ROWS($A$1:A239))</f>
        <v/>
      </c>
      <c r="B239" s="39">
        <v>238</v>
      </c>
      <c r="C239" s="107" t="str">
        <f t="shared" si="3"/>
        <v/>
      </c>
      <c r="D239" s="107" t="str">
        <f>IFERROR(VLOOKUP($B239,'Section 2'!$C$16:$N$514,COLUMNS('Section 2'!$C$13:C$13),0),"")</f>
        <v/>
      </c>
      <c r="E239" s="108" t="str">
        <f>IF($D239="","",IF(ISBLANK(VLOOKUP($B239,'Section 2'!$C$16:$N$514,COLUMNS('Section 2'!$C$13:D$13),0)),"",VLOOKUP($B239,'Section 2'!$C$16:$N$514,COLUMNS('Section 2'!$C$13:D$13),0)))</f>
        <v/>
      </c>
      <c r="F239" s="107" t="str">
        <f>IF($D239="","",IF(ISBLANK(VLOOKUP($B239,'Section 2'!$C$16:$N$514,COLUMNS('Section 2'!$C$13:E$13),0)),"",VLOOKUP($B239,'Section 2'!$C$16:$N$514,COLUMNS('Section 2'!$C$13:E$13),0)))</f>
        <v/>
      </c>
      <c r="G239" s="107" t="str">
        <f>IF($D239="","",IF(ISBLANK(VLOOKUP($B239,'Section 2'!$C$16:$N$514,COLUMNS('Section 2'!$C$13:F$13),0)),"",VLOOKUP($B239,'Section 2'!$C$16:$N$514,COLUMNS('Section 2'!$C$13:F$13),0)))</f>
        <v/>
      </c>
      <c r="H239" s="107" t="str">
        <f>IF($D239="","",IF(ISBLANK(VLOOKUP($B239,'Section 2'!$C$16:$N$514,COLUMNS('Section 2'!$C$13:G$13),0)),"",VLOOKUP($B239,'Section 2'!$C$16:$N$514,COLUMNS('Section 2'!$C$13:G$13),0)))</f>
        <v/>
      </c>
      <c r="I239" s="107" t="str">
        <f>IF($D239="","",IF(ISBLANK(VLOOKUP($B239,'Section 2'!$C$16:$N$514,COLUMNS('Section 2'!$C$13:H$13),0)),"",IF(VLOOKUP($B239,'Section 2'!$C$16:$N$514,COLUMNS('Section 2'!$C$13:H$13),0)="Other EU","Other EU",PROPER(VLOOKUP($B239,'Section 2'!$C$16:$N$514,COLUMNS('Section 2'!$C$13:H$13),0)))))</f>
        <v/>
      </c>
      <c r="J239" s="107" t="str">
        <f>IF($D239="","",IF(ISBLANK(VLOOKUP($B239,'Section 2'!$C$16:$N$514,COLUMNS('Section 2'!$C$13:I$13),0)),"",IF(VLOOKUP($B239,'Section 2'!$C$16:$N$514,COLUMNS('Section 2'!$C$13:I$13),0)="Other EU","Other EU",VLOOKUP($B239,'Section 2'!$C$16:$N$514,COLUMNS('Section 2'!$C$13:I$13),0))))</f>
        <v/>
      </c>
      <c r="K239" s="107" t="str">
        <f>IF($D239="","",IF(ISBLANK(VLOOKUP($B239,'Section 2'!$C$16:$N$514,COLUMNS('Section 2'!$C$13:J$13),0)),"",IF(VLOOKUP($B239,'Section 2'!$C$16:$N$514,COLUMNS('Section 2'!$C$13:J$13),0)="Pther EU","Other EU",PROPER(VLOOKUP($B239,'Section 2'!$C$16:$N$514,COLUMNS('Section 2'!$C$13:J$13),0)))))</f>
        <v/>
      </c>
      <c r="L239" s="107" t="str">
        <f>IF($D239="","",IF(ISBLANK(VLOOKUP($B239,'Section 2'!$C$16:$N$514,COLUMNS('Section 2'!$C$13:K$13),0)),"",VLOOKUP($B239,'Section 2'!$C$16:$N$514,COLUMNS('Section 2'!$C$13:K$13),0)))</f>
        <v/>
      </c>
      <c r="M239" s="107" t="str">
        <f>IF($D239="","",IF(ISBLANK(VLOOKUP($B239,'Section 2'!$C$16:$N$514,COLUMNS('Section 2'!$C$13:L$13),0)),"",PROPER(VLOOKUP($B239,'Section 2'!$C$16:$N$514,COLUMNS('Section 2'!$C$13:L$13),0))))</f>
        <v/>
      </c>
      <c r="N239" s="107" t="str">
        <f>IF($D239="","",IF(ISBLANK(VLOOKUP($B239,'Section 2'!$C$16:$N$514,COLUMNS('Section 2'!$C$13:M$13),0)),"",IF(VLOOKUP($B239,'Section 2'!$C$16:$N$514,COLUMNS('Section 2'!$C$13:M$13),0)="Other EU","Other EU",IF(VLOOKUP($B239,'Section 2'!$C$16:$N$514,COLUMNS('Section 2'!$C$13:M$13),0)="2nd Party Trans","2nd Party Trans",IF(VLOOKUP($B239,'Section 2'!$C$16:$N$514,COLUMNS('Section 2'!$C$13:M$13),0)="2nd Party Dest","2nd Party Dest",PROPER(VLOOKUP($B239,'Section 2'!$C$16:$N$514,COLUMNS('Section 2'!$C$13:M$13),0)))))))</f>
        <v/>
      </c>
      <c r="O239" s="108" t="str">
        <f>IF($D239="","",IF(ISBLANK(VLOOKUP($B239,'Section 2'!$C$16:$N$514,COLUMNS('Section 2'!$C$13:N$13),0)),"",VLOOKUP($B239,'Section 2'!$C$16:$N$514,COLUMNS('Section 2'!$C$13:N$13),0)))</f>
        <v/>
      </c>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row>
    <row r="240" spans="1:78" s="36" customFormat="1" ht="12.75" customHeight="1" x14ac:dyDescent="0.35">
      <c r="A240" s="36" t="str">
        <f>IF(D240="","",ROWS($A$1:A240))</f>
        <v/>
      </c>
      <c r="B240" s="39">
        <v>239</v>
      </c>
      <c r="C240" s="107" t="str">
        <f t="shared" si="3"/>
        <v/>
      </c>
      <c r="D240" s="107" t="str">
        <f>IFERROR(VLOOKUP($B240,'Section 2'!$C$16:$N$514,COLUMNS('Section 2'!$C$13:C$13),0),"")</f>
        <v/>
      </c>
      <c r="E240" s="108" t="str">
        <f>IF($D240="","",IF(ISBLANK(VLOOKUP($B240,'Section 2'!$C$16:$N$514,COLUMNS('Section 2'!$C$13:D$13),0)),"",VLOOKUP($B240,'Section 2'!$C$16:$N$514,COLUMNS('Section 2'!$C$13:D$13),0)))</f>
        <v/>
      </c>
      <c r="F240" s="107" t="str">
        <f>IF($D240="","",IF(ISBLANK(VLOOKUP($B240,'Section 2'!$C$16:$N$514,COLUMNS('Section 2'!$C$13:E$13),0)),"",VLOOKUP($B240,'Section 2'!$C$16:$N$514,COLUMNS('Section 2'!$C$13:E$13),0)))</f>
        <v/>
      </c>
      <c r="G240" s="107" t="str">
        <f>IF($D240="","",IF(ISBLANK(VLOOKUP($B240,'Section 2'!$C$16:$N$514,COLUMNS('Section 2'!$C$13:F$13),0)),"",VLOOKUP($B240,'Section 2'!$C$16:$N$514,COLUMNS('Section 2'!$C$13:F$13),0)))</f>
        <v/>
      </c>
      <c r="H240" s="107" t="str">
        <f>IF($D240="","",IF(ISBLANK(VLOOKUP($B240,'Section 2'!$C$16:$N$514,COLUMNS('Section 2'!$C$13:G$13),0)),"",VLOOKUP($B240,'Section 2'!$C$16:$N$514,COLUMNS('Section 2'!$C$13:G$13),0)))</f>
        <v/>
      </c>
      <c r="I240" s="107" t="str">
        <f>IF($D240="","",IF(ISBLANK(VLOOKUP($B240,'Section 2'!$C$16:$N$514,COLUMNS('Section 2'!$C$13:H$13),0)),"",IF(VLOOKUP($B240,'Section 2'!$C$16:$N$514,COLUMNS('Section 2'!$C$13:H$13),0)="Other EU","Other EU",PROPER(VLOOKUP($B240,'Section 2'!$C$16:$N$514,COLUMNS('Section 2'!$C$13:H$13),0)))))</f>
        <v/>
      </c>
      <c r="J240" s="107" t="str">
        <f>IF($D240="","",IF(ISBLANK(VLOOKUP($B240,'Section 2'!$C$16:$N$514,COLUMNS('Section 2'!$C$13:I$13),0)),"",IF(VLOOKUP($B240,'Section 2'!$C$16:$N$514,COLUMNS('Section 2'!$C$13:I$13),0)="Other EU","Other EU",VLOOKUP($B240,'Section 2'!$C$16:$N$514,COLUMNS('Section 2'!$C$13:I$13),0))))</f>
        <v/>
      </c>
      <c r="K240" s="107" t="str">
        <f>IF($D240="","",IF(ISBLANK(VLOOKUP($B240,'Section 2'!$C$16:$N$514,COLUMNS('Section 2'!$C$13:J$13),0)),"",IF(VLOOKUP($B240,'Section 2'!$C$16:$N$514,COLUMNS('Section 2'!$C$13:J$13),0)="Pther EU","Other EU",PROPER(VLOOKUP($B240,'Section 2'!$C$16:$N$514,COLUMNS('Section 2'!$C$13:J$13),0)))))</f>
        <v/>
      </c>
      <c r="L240" s="107" t="str">
        <f>IF($D240="","",IF(ISBLANK(VLOOKUP($B240,'Section 2'!$C$16:$N$514,COLUMNS('Section 2'!$C$13:K$13),0)),"",VLOOKUP($B240,'Section 2'!$C$16:$N$514,COLUMNS('Section 2'!$C$13:K$13),0)))</f>
        <v/>
      </c>
      <c r="M240" s="107" t="str">
        <f>IF($D240="","",IF(ISBLANK(VLOOKUP($B240,'Section 2'!$C$16:$N$514,COLUMNS('Section 2'!$C$13:L$13),0)),"",PROPER(VLOOKUP($B240,'Section 2'!$C$16:$N$514,COLUMNS('Section 2'!$C$13:L$13),0))))</f>
        <v/>
      </c>
      <c r="N240" s="107" t="str">
        <f>IF($D240="","",IF(ISBLANK(VLOOKUP($B240,'Section 2'!$C$16:$N$514,COLUMNS('Section 2'!$C$13:M$13),0)),"",IF(VLOOKUP($B240,'Section 2'!$C$16:$N$514,COLUMNS('Section 2'!$C$13:M$13),0)="Other EU","Other EU",IF(VLOOKUP($B240,'Section 2'!$C$16:$N$514,COLUMNS('Section 2'!$C$13:M$13),0)="2nd Party Trans","2nd Party Trans",IF(VLOOKUP($B240,'Section 2'!$C$16:$N$514,COLUMNS('Section 2'!$C$13:M$13),0)="2nd Party Dest","2nd Party Dest",PROPER(VLOOKUP($B240,'Section 2'!$C$16:$N$514,COLUMNS('Section 2'!$C$13:M$13),0)))))))</f>
        <v/>
      </c>
      <c r="O240" s="108" t="str">
        <f>IF($D240="","",IF(ISBLANK(VLOOKUP($B240,'Section 2'!$C$16:$N$514,COLUMNS('Section 2'!$C$13:N$13),0)),"",VLOOKUP($B240,'Section 2'!$C$16:$N$514,COLUMNS('Section 2'!$C$13:N$13),0)))</f>
        <v/>
      </c>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row>
    <row r="241" spans="1:78" s="36" customFormat="1" ht="12.75" customHeight="1" x14ac:dyDescent="0.35">
      <c r="A241" s="36" t="str">
        <f>IF(D241="","",ROWS($A$1:A241))</f>
        <v/>
      </c>
      <c r="B241" s="39">
        <v>240</v>
      </c>
      <c r="C241" s="107" t="str">
        <f t="shared" si="3"/>
        <v/>
      </c>
      <c r="D241" s="107" t="str">
        <f>IFERROR(VLOOKUP($B241,'Section 2'!$C$16:$N$514,COLUMNS('Section 2'!$C$13:C$13),0),"")</f>
        <v/>
      </c>
      <c r="E241" s="108" t="str">
        <f>IF($D241="","",IF(ISBLANK(VLOOKUP($B241,'Section 2'!$C$16:$N$514,COLUMNS('Section 2'!$C$13:D$13),0)),"",VLOOKUP($B241,'Section 2'!$C$16:$N$514,COLUMNS('Section 2'!$C$13:D$13),0)))</f>
        <v/>
      </c>
      <c r="F241" s="107" t="str">
        <f>IF($D241="","",IF(ISBLANK(VLOOKUP($B241,'Section 2'!$C$16:$N$514,COLUMNS('Section 2'!$C$13:E$13),0)),"",VLOOKUP($B241,'Section 2'!$C$16:$N$514,COLUMNS('Section 2'!$C$13:E$13),0)))</f>
        <v/>
      </c>
      <c r="G241" s="107" t="str">
        <f>IF($D241="","",IF(ISBLANK(VLOOKUP($B241,'Section 2'!$C$16:$N$514,COLUMNS('Section 2'!$C$13:F$13),0)),"",VLOOKUP($B241,'Section 2'!$C$16:$N$514,COLUMNS('Section 2'!$C$13:F$13),0)))</f>
        <v/>
      </c>
      <c r="H241" s="107" t="str">
        <f>IF($D241="","",IF(ISBLANK(VLOOKUP($B241,'Section 2'!$C$16:$N$514,COLUMNS('Section 2'!$C$13:G$13),0)),"",VLOOKUP($B241,'Section 2'!$C$16:$N$514,COLUMNS('Section 2'!$C$13:G$13),0)))</f>
        <v/>
      </c>
      <c r="I241" s="107" t="str">
        <f>IF($D241="","",IF(ISBLANK(VLOOKUP($B241,'Section 2'!$C$16:$N$514,COLUMNS('Section 2'!$C$13:H$13),0)),"",IF(VLOOKUP($B241,'Section 2'!$C$16:$N$514,COLUMNS('Section 2'!$C$13:H$13),0)="Other EU","Other EU",PROPER(VLOOKUP($B241,'Section 2'!$C$16:$N$514,COLUMNS('Section 2'!$C$13:H$13),0)))))</f>
        <v/>
      </c>
      <c r="J241" s="107" t="str">
        <f>IF($D241="","",IF(ISBLANK(VLOOKUP($B241,'Section 2'!$C$16:$N$514,COLUMNS('Section 2'!$C$13:I$13),0)),"",IF(VLOOKUP($B241,'Section 2'!$C$16:$N$514,COLUMNS('Section 2'!$C$13:I$13),0)="Other EU","Other EU",VLOOKUP($B241,'Section 2'!$C$16:$N$514,COLUMNS('Section 2'!$C$13:I$13),0))))</f>
        <v/>
      </c>
      <c r="K241" s="107" t="str">
        <f>IF($D241="","",IF(ISBLANK(VLOOKUP($B241,'Section 2'!$C$16:$N$514,COLUMNS('Section 2'!$C$13:J$13),0)),"",IF(VLOOKUP($B241,'Section 2'!$C$16:$N$514,COLUMNS('Section 2'!$C$13:J$13),0)="Pther EU","Other EU",PROPER(VLOOKUP($B241,'Section 2'!$C$16:$N$514,COLUMNS('Section 2'!$C$13:J$13),0)))))</f>
        <v/>
      </c>
      <c r="L241" s="107" t="str">
        <f>IF($D241="","",IF(ISBLANK(VLOOKUP($B241,'Section 2'!$C$16:$N$514,COLUMNS('Section 2'!$C$13:K$13),0)),"",VLOOKUP($B241,'Section 2'!$C$16:$N$514,COLUMNS('Section 2'!$C$13:K$13),0)))</f>
        <v/>
      </c>
      <c r="M241" s="107" t="str">
        <f>IF($D241="","",IF(ISBLANK(VLOOKUP($B241,'Section 2'!$C$16:$N$514,COLUMNS('Section 2'!$C$13:L$13),0)),"",PROPER(VLOOKUP($B241,'Section 2'!$C$16:$N$514,COLUMNS('Section 2'!$C$13:L$13),0))))</f>
        <v/>
      </c>
      <c r="N241" s="107" t="str">
        <f>IF($D241="","",IF(ISBLANK(VLOOKUP($B241,'Section 2'!$C$16:$N$514,COLUMNS('Section 2'!$C$13:M$13),0)),"",IF(VLOOKUP($B241,'Section 2'!$C$16:$N$514,COLUMNS('Section 2'!$C$13:M$13),0)="Other EU","Other EU",IF(VLOOKUP($B241,'Section 2'!$C$16:$N$514,COLUMNS('Section 2'!$C$13:M$13),0)="2nd Party Trans","2nd Party Trans",IF(VLOOKUP($B241,'Section 2'!$C$16:$N$514,COLUMNS('Section 2'!$C$13:M$13),0)="2nd Party Dest","2nd Party Dest",PROPER(VLOOKUP($B241,'Section 2'!$C$16:$N$514,COLUMNS('Section 2'!$C$13:M$13),0)))))))</f>
        <v/>
      </c>
      <c r="O241" s="108" t="str">
        <f>IF($D241="","",IF(ISBLANK(VLOOKUP($B241,'Section 2'!$C$16:$N$514,COLUMNS('Section 2'!$C$13:N$13),0)),"",VLOOKUP($B241,'Section 2'!$C$16:$N$514,COLUMNS('Section 2'!$C$13:N$13),0)))</f>
        <v/>
      </c>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row>
    <row r="242" spans="1:78" s="36" customFormat="1" ht="12.75" customHeight="1" x14ac:dyDescent="0.35">
      <c r="A242" s="36" t="str">
        <f>IF(D242="","",ROWS($A$1:A242))</f>
        <v/>
      </c>
      <c r="B242" s="39">
        <v>241</v>
      </c>
      <c r="C242" s="107" t="str">
        <f t="shared" si="3"/>
        <v/>
      </c>
      <c r="D242" s="107" t="str">
        <f>IFERROR(VLOOKUP($B242,'Section 2'!$C$16:$N$514,COLUMNS('Section 2'!$C$13:C$13),0),"")</f>
        <v/>
      </c>
      <c r="E242" s="108" t="str">
        <f>IF($D242="","",IF(ISBLANK(VLOOKUP($B242,'Section 2'!$C$16:$N$514,COLUMNS('Section 2'!$C$13:D$13),0)),"",VLOOKUP($B242,'Section 2'!$C$16:$N$514,COLUMNS('Section 2'!$C$13:D$13),0)))</f>
        <v/>
      </c>
      <c r="F242" s="107" t="str">
        <f>IF($D242="","",IF(ISBLANK(VLOOKUP($B242,'Section 2'!$C$16:$N$514,COLUMNS('Section 2'!$C$13:E$13),0)),"",VLOOKUP($B242,'Section 2'!$C$16:$N$514,COLUMNS('Section 2'!$C$13:E$13),0)))</f>
        <v/>
      </c>
      <c r="G242" s="107" t="str">
        <f>IF($D242="","",IF(ISBLANK(VLOOKUP($B242,'Section 2'!$C$16:$N$514,COLUMNS('Section 2'!$C$13:F$13),0)),"",VLOOKUP($B242,'Section 2'!$C$16:$N$514,COLUMNS('Section 2'!$C$13:F$13),0)))</f>
        <v/>
      </c>
      <c r="H242" s="107" t="str">
        <f>IF($D242="","",IF(ISBLANK(VLOOKUP($B242,'Section 2'!$C$16:$N$514,COLUMNS('Section 2'!$C$13:G$13),0)),"",VLOOKUP($B242,'Section 2'!$C$16:$N$514,COLUMNS('Section 2'!$C$13:G$13),0)))</f>
        <v/>
      </c>
      <c r="I242" s="107" t="str">
        <f>IF($D242="","",IF(ISBLANK(VLOOKUP($B242,'Section 2'!$C$16:$N$514,COLUMNS('Section 2'!$C$13:H$13),0)),"",IF(VLOOKUP($B242,'Section 2'!$C$16:$N$514,COLUMNS('Section 2'!$C$13:H$13),0)="Other EU","Other EU",PROPER(VLOOKUP($B242,'Section 2'!$C$16:$N$514,COLUMNS('Section 2'!$C$13:H$13),0)))))</f>
        <v/>
      </c>
      <c r="J242" s="107" t="str">
        <f>IF($D242="","",IF(ISBLANK(VLOOKUP($B242,'Section 2'!$C$16:$N$514,COLUMNS('Section 2'!$C$13:I$13),0)),"",IF(VLOOKUP($B242,'Section 2'!$C$16:$N$514,COLUMNS('Section 2'!$C$13:I$13),0)="Other EU","Other EU",VLOOKUP($B242,'Section 2'!$C$16:$N$514,COLUMNS('Section 2'!$C$13:I$13),0))))</f>
        <v/>
      </c>
      <c r="K242" s="107" t="str">
        <f>IF($D242="","",IF(ISBLANK(VLOOKUP($B242,'Section 2'!$C$16:$N$514,COLUMNS('Section 2'!$C$13:J$13),0)),"",IF(VLOOKUP($B242,'Section 2'!$C$16:$N$514,COLUMNS('Section 2'!$C$13:J$13),0)="Pther EU","Other EU",PROPER(VLOOKUP($B242,'Section 2'!$C$16:$N$514,COLUMNS('Section 2'!$C$13:J$13),0)))))</f>
        <v/>
      </c>
      <c r="L242" s="107" t="str">
        <f>IF($D242="","",IF(ISBLANK(VLOOKUP($B242,'Section 2'!$C$16:$N$514,COLUMNS('Section 2'!$C$13:K$13),0)),"",VLOOKUP($B242,'Section 2'!$C$16:$N$514,COLUMNS('Section 2'!$C$13:K$13),0)))</f>
        <v/>
      </c>
      <c r="M242" s="107" t="str">
        <f>IF($D242="","",IF(ISBLANK(VLOOKUP($B242,'Section 2'!$C$16:$N$514,COLUMNS('Section 2'!$C$13:L$13),0)),"",PROPER(VLOOKUP($B242,'Section 2'!$C$16:$N$514,COLUMNS('Section 2'!$C$13:L$13),0))))</f>
        <v/>
      </c>
      <c r="N242" s="107" t="str">
        <f>IF($D242="","",IF(ISBLANK(VLOOKUP($B242,'Section 2'!$C$16:$N$514,COLUMNS('Section 2'!$C$13:M$13),0)),"",IF(VLOOKUP($B242,'Section 2'!$C$16:$N$514,COLUMNS('Section 2'!$C$13:M$13),0)="Other EU","Other EU",IF(VLOOKUP($B242,'Section 2'!$C$16:$N$514,COLUMNS('Section 2'!$C$13:M$13),0)="2nd Party Trans","2nd Party Trans",IF(VLOOKUP($B242,'Section 2'!$C$16:$N$514,COLUMNS('Section 2'!$C$13:M$13),0)="2nd Party Dest","2nd Party Dest",PROPER(VLOOKUP($B242,'Section 2'!$C$16:$N$514,COLUMNS('Section 2'!$C$13:M$13),0)))))))</f>
        <v/>
      </c>
      <c r="O242" s="108" t="str">
        <f>IF($D242="","",IF(ISBLANK(VLOOKUP($B242,'Section 2'!$C$16:$N$514,COLUMNS('Section 2'!$C$13:N$13),0)),"",VLOOKUP($B242,'Section 2'!$C$16:$N$514,COLUMNS('Section 2'!$C$13:N$13),0)))</f>
        <v/>
      </c>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row>
    <row r="243" spans="1:78" s="36" customFormat="1" ht="12.75" customHeight="1" x14ac:dyDescent="0.35">
      <c r="A243" s="36" t="str">
        <f>IF(D243="","",ROWS($A$1:A243))</f>
        <v/>
      </c>
      <c r="B243" s="39">
        <v>242</v>
      </c>
      <c r="C243" s="107" t="str">
        <f t="shared" si="3"/>
        <v/>
      </c>
      <c r="D243" s="107" t="str">
        <f>IFERROR(VLOOKUP($B243,'Section 2'!$C$16:$N$514,COLUMNS('Section 2'!$C$13:C$13),0),"")</f>
        <v/>
      </c>
      <c r="E243" s="108" t="str">
        <f>IF($D243="","",IF(ISBLANK(VLOOKUP($B243,'Section 2'!$C$16:$N$514,COLUMNS('Section 2'!$C$13:D$13),0)),"",VLOOKUP($B243,'Section 2'!$C$16:$N$514,COLUMNS('Section 2'!$C$13:D$13),0)))</f>
        <v/>
      </c>
      <c r="F243" s="107" t="str">
        <f>IF($D243="","",IF(ISBLANK(VLOOKUP($B243,'Section 2'!$C$16:$N$514,COLUMNS('Section 2'!$C$13:E$13),0)),"",VLOOKUP($B243,'Section 2'!$C$16:$N$514,COLUMNS('Section 2'!$C$13:E$13),0)))</f>
        <v/>
      </c>
      <c r="G243" s="107" t="str">
        <f>IF($D243="","",IF(ISBLANK(VLOOKUP($B243,'Section 2'!$C$16:$N$514,COLUMNS('Section 2'!$C$13:F$13),0)),"",VLOOKUP($B243,'Section 2'!$C$16:$N$514,COLUMNS('Section 2'!$C$13:F$13),0)))</f>
        <v/>
      </c>
      <c r="H243" s="107" t="str">
        <f>IF($D243="","",IF(ISBLANK(VLOOKUP($B243,'Section 2'!$C$16:$N$514,COLUMNS('Section 2'!$C$13:G$13),0)),"",VLOOKUP($B243,'Section 2'!$C$16:$N$514,COLUMNS('Section 2'!$C$13:G$13),0)))</f>
        <v/>
      </c>
      <c r="I243" s="107" t="str">
        <f>IF($D243="","",IF(ISBLANK(VLOOKUP($B243,'Section 2'!$C$16:$N$514,COLUMNS('Section 2'!$C$13:H$13),0)),"",IF(VLOOKUP($B243,'Section 2'!$C$16:$N$514,COLUMNS('Section 2'!$C$13:H$13),0)="Other EU","Other EU",PROPER(VLOOKUP($B243,'Section 2'!$C$16:$N$514,COLUMNS('Section 2'!$C$13:H$13),0)))))</f>
        <v/>
      </c>
      <c r="J243" s="107" t="str">
        <f>IF($D243="","",IF(ISBLANK(VLOOKUP($B243,'Section 2'!$C$16:$N$514,COLUMNS('Section 2'!$C$13:I$13),0)),"",IF(VLOOKUP($B243,'Section 2'!$C$16:$N$514,COLUMNS('Section 2'!$C$13:I$13),0)="Other EU","Other EU",VLOOKUP($B243,'Section 2'!$C$16:$N$514,COLUMNS('Section 2'!$C$13:I$13),0))))</f>
        <v/>
      </c>
      <c r="K243" s="107" t="str">
        <f>IF($D243="","",IF(ISBLANK(VLOOKUP($B243,'Section 2'!$C$16:$N$514,COLUMNS('Section 2'!$C$13:J$13),0)),"",IF(VLOOKUP($B243,'Section 2'!$C$16:$N$514,COLUMNS('Section 2'!$C$13:J$13),0)="Pther EU","Other EU",PROPER(VLOOKUP($B243,'Section 2'!$C$16:$N$514,COLUMNS('Section 2'!$C$13:J$13),0)))))</f>
        <v/>
      </c>
      <c r="L243" s="107" t="str">
        <f>IF($D243="","",IF(ISBLANK(VLOOKUP($B243,'Section 2'!$C$16:$N$514,COLUMNS('Section 2'!$C$13:K$13),0)),"",VLOOKUP($B243,'Section 2'!$C$16:$N$514,COLUMNS('Section 2'!$C$13:K$13),0)))</f>
        <v/>
      </c>
      <c r="M243" s="107" t="str">
        <f>IF($D243="","",IF(ISBLANK(VLOOKUP($B243,'Section 2'!$C$16:$N$514,COLUMNS('Section 2'!$C$13:L$13),0)),"",PROPER(VLOOKUP($B243,'Section 2'!$C$16:$N$514,COLUMNS('Section 2'!$C$13:L$13),0))))</f>
        <v/>
      </c>
      <c r="N243" s="107" t="str">
        <f>IF($D243="","",IF(ISBLANK(VLOOKUP($B243,'Section 2'!$C$16:$N$514,COLUMNS('Section 2'!$C$13:M$13),0)),"",IF(VLOOKUP($B243,'Section 2'!$C$16:$N$514,COLUMNS('Section 2'!$C$13:M$13),0)="Other EU","Other EU",IF(VLOOKUP($B243,'Section 2'!$C$16:$N$514,COLUMNS('Section 2'!$C$13:M$13),0)="2nd Party Trans","2nd Party Trans",IF(VLOOKUP($B243,'Section 2'!$C$16:$N$514,COLUMNS('Section 2'!$C$13:M$13),0)="2nd Party Dest","2nd Party Dest",PROPER(VLOOKUP($B243,'Section 2'!$C$16:$N$514,COLUMNS('Section 2'!$C$13:M$13),0)))))))</f>
        <v/>
      </c>
      <c r="O243" s="108" t="str">
        <f>IF($D243="","",IF(ISBLANK(VLOOKUP($B243,'Section 2'!$C$16:$N$514,COLUMNS('Section 2'!$C$13:N$13),0)),"",VLOOKUP($B243,'Section 2'!$C$16:$N$514,COLUMNS('Section 2'!$C$13:N$13),0)))</f>
        <v/>
      </c>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row>
    <row r="244" spans="1:78" s="36" customFormat="1" ht="12.75" customHeight="1" x14ac:dyDescent="0.35">
      <c r="A244" s="36" t="str">
        <f>IF(D244="","",ROWS($A$1:A244))</f>
        <v/>
      </c>
      <c r="B244" s="39">
        <v>243</v>
      </c>
      <c r="C244" s="107" t="str">
        <f t="shared" si="3"/>
        <v/>
      </c>
      <c r="D244" s="107" t="str">
        <f>IFERROR(VLOOKUP($B244,'Section 2'!$C$16:$N$514,COLUMNS('Section 2'!$C$13:C$13),0),"")</f>
        <v/>
      </c>
      <c r="E244" s="108" t="str">
        <f>IF($D244="","",IF(ISBLANK(VLOOKUP($B244,'Section 2'!$C$16:$N$514,COLUMNS('Section 2'!$C$13:D$13),0)),"",VLOOKUP($B244,'Section 2'!$C$16:$N$514,COLUMNS('Section 2'!$C$13:D$13),0)))</f>
        <v/>
      </c>
      <c r="F244" s="107" t="str">
        <f>IF($D244="","",IF(ISBLANK(VLOOKUP($B244,'Section 2'!$C$16:$N$514,COLUMNS('Section 2'!$C$13:E$13),0)),"",VLOOKUP($B244,'Section 2'!$C$16:$N$514,COLUMNS('Section 2'!$C$13:E$13),0)))</f>
        <v/>
      </c>
      <c r="G244" s="107" t="str">
        <f>IF($D244="","",IF(ISBLANK(VLOOKUP($B244,'Section 2'!$C$16:$N$514,COLUMNS('Section 2'!$C$13:F$13),0)),"",VLOOKUP($B244,'Section 2'!$C$16:$N$514,COLUMNS('Section 2'!$C$13:F$13),0)))</f>
        <v/>
      </c>
      <c r="H244" s="107" t="str">
        <f>IF($D244="","",IF(ISBLANK(VLOOKUP($B244,'Section 2'!$C$16:$N$514,COLUMNS('Section 2'!$C$13:G$13),0)),"",VLOOKUP($B244,'Section 2'!$C$16:$N$514,COLUMNS('Section 2'!$C$13:G$13),0)))</f>
        <v/>
      </c>
      <c r="I244" s="107" t="str">
        <f>IF($D244="","",IF(ISBLANK(VLOOKUP($B244,'Section 2'!$C$16:$N$514,COLUMNS('Section 2'!$C$13:H$13),0)),"",IF(VLOOKUP($B244,'Section 2'!$C$16:$N$514,COLUMNS('Section 2'!$C$13:H$13),0)="Other EU","Other EU",PROPER(VLOOKUP($B244,'Section 2'!$C$16:$N$514,COLUMNS('Section 2'!$C$13:H$13),0)))))</f>
        <v/>
      </c>
      <c r="J244" s="107" t="str">
        <f>IF($D244="","",IF(ISBLANK(VLOOKUP($B244,'Section 2'!$C$16:$N$514,COLUMNS('Section 2'!$C$13:I$13),0)),"",IF(VLOOKUP($B244,'Section 2'!$C$16:$N$514,COLUMNS('Section 2'!$C$13:I$13),0)="Other EU","Other EU",VLOOKUP($B244,'Section 2'!$C$16:$N$514,COLUMNS('Section 2'!$C$13:I$13),0))))</f>
        <v/>
      </c>
      <c r="K244" s="107" t="str">
        <f>IF($D244="","",IF(ISBLANK(VLOOKUP($B244,'Section 2'!$C$16:$N$514,COLUMNS('Section 2'!$C$13:J$13),0)),"",IF(VLOOKUP($B244,'Section 2'!$C$16:$N$514,COLUMNS('Section 2'!$C$13:J$13),0)="Pther EU","Other EU",PROPER(VLOOKUP($B244,'Section 2'!$C$16:$N$514,COLUMNS('Section 2'!$C$13:J$13),0)))))</f>
        <v/>
      </c>
      <c r="L244" s="107" t="str">
        <f>IF($D244="","",IF(ISBLANK(VLOOKUP($B244,'Section 2'!$C$16:$N$514,COLUMNS('Section 2'!$C$13:K$13),0)),"",VLOOKUP($B244,'Section 2'!$C$16:$N$514,COLUMNS('Section 2'!$C$13:K$13),0)))</f>
        <v/>
      </c>
      <c r="M244" s="107" t="str">
        <f>IF($D244="","",IF(ISBLANK(VLOOKUP($B244,'Section 2'!$C$16:$N$514,COLUMNS('Section 2'!$C$13:L$13),0)),"",PROPER(VLOOKUP($B244,'Section 2'!$C$16:$N$514,COLUMNS('Section 2'!$C$13:L$13),0))))</f>
        <v/>
      </c>
      <c r="N244" s="107" t="str">
        <f>IF($D244="","",IF(ISBLANK(VLOOKUP($B244,'Section 2'!$C$16:$N$514,COLUMNS('Section 2'!$C$13:M$13),0)),"",IF(VLOOKUP($B244,'Section 2'!$C$16:$N$514,COLUMNS('Section 2'!$C$13:M$13),0)="Other EU","Other EU",IF(VLOOKUP($B244,'Section 2'!$C$16:$N$514,COLUMNS('Section 2'!$C$13:M$13),0)="2nd Party Trans","2nd Party Trans",IF(VLOOKUP($B244,'Section 2'!$C$16:$N$514,COLUMNS('Section 2'!$C$13:M$13),0)="2nd Party Dest","2nd Party Dest",PROPER(VLOOKUP($B244,'Section 2'!$C$16:$N$514,COLUMNS('Section 2'!$C$13:M$13),0)))))))</f>
        <v/>
      </c>
      <c r="O244" s="108" t="str">
        <f>IF($D244="","",IF(ISBLANK(VLOOKUP($B244,'Section 2'!$C$16:$N$514,COLUMNS('Section 2'!$C$13:N$13),0)),"",VLOOKUP($B244,'Section 2'!$C$16:$N$514,COLUMNS('Section 2'!$C$13:N$13),0)))</f>
        <v/>
      </c>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row>
    <row r="245" spans="1:78" s="36" customFormat="1" ht="12.75" customHeight="1" x14ac:dyDescent="0.35">
      <c r="A245" s="36" t="str">
        <f>IF(D245="","",ROWS($A$1:A245))</f>
        <v/>
      </c>
      <c r="B245" s="39">
        <v>244</v>
      </c>
      <c r="C245" s="107" t="str">
        <f t="shared" si="3"/>
        <v/>
      </c>
      <c r="D245" s="107" t="str">
        <f>IFERROR(VLOOKUP($B245,'Section 2'!$C$16:$N$514,COLUMNS('Section 2'!$C$13:C$13),0),"")</f>
        <v/>
      </c>
      <c r="E245" s="108" t="str">
        <f>IF($D245="","",IF(ISBLANK(VLOOKUP($B245,'Section 2'!$C$16:$N$514,COLUMNS('Section 2'!$C$13:D$13),0)),"",VLOOKUP($B245,'Section 2'!$C$16:$N$514,COLUMNS('Section 2'!$C$13:D$13),0)))</f>
        <v/>
      </c>
      <c r="F245" s="107" t="str">
        <f>IF($D245="","",IF(ISBLANK(VLOOKUP($B245,'Section 2'!$C$16:$N$514,COLUMNS('Section 2'!$C$13:E$13),0)),"",VLOOKUP($B245,'Section 2'!$C$16:$N$514,COLUMNS('Section 2'!$C$13:E$13),0)))</f>
        <v/>
      </c>
      <c r="G245" s="107" t="str">
        <f>IF($D245="","",IF(ISBLANK(VLOOKUP($B245,'Section 2'!$C$16:$N$514,COLUMNS('Section 2'!$C$13:F$13),0)),"",VLOOKUP($B245,'Section 2'!$C$16:$N$514,COLUMNS('Section 2'!$C$13:F$13),0)))</f>
        <v/>
      </c>
      <c r="H245" s="107" t="str">
        <f>IF($D245="","",IF(ISBLANK(VLOOKUP($B245,'Section 2'!$C$16:$N$514,COLUMNS('Section 2'!$C$13:G$13),0)),"",VLOOKUP($B245,'Section 2'!$C$16:$N$514,COLUMNS('Section 2'!$C$13:G$13),0)))</f>
        <v/>
      </c>
      <c r="I245" s="107" t="str">
        <f>IF($D245="","",IF(ISBLANK(VLOOKUP($B245,'Section 2'!$C$16:$N$514,COLUMNS('Section 2'!$C$13:H$13),0)),"",IF(VLOOKUP($B245,'Section 2'!$C$16:$N$514,COLUMNS('Section 2'!$C$13:H$13),0)="Other EU","Other EU",PROPER(VLOOKUP($B245,'Section 2'!$C$16:$N$514,COLUMNS('Section 2'!$C$13:H$13),0)))))</f>
        <v/>
      </c>
      <c r="J245" s="107" t="str">
        <f>IF($D245="","",IF(ISBLANK(VLOOKUP($B245,'Section 2'!$C$16:$N$514,COLUMNS('Section 2'!$C$13:I$13),0)),"",IF(VLOOKUP($B245,'Section 2'!$C$16:$N$514,COLUMNS('Section 2'!$C$13:I$13),0)="Other EU","Other EU",VLOOKUP($B245,'Section 2'!$C$16:$N$514,COLUMNS('Section 2'!$C$13:I$13),0))))</f>
        <v/>
      </c>
      <c r="K245" s="107" t="str">
        <f>IF($D245="","",IF(ISBLANK(VLOOKUP($B245,'Section 2'!$C$16:$N$514,COLUMNS('Section 2'!$C$13:J$13),0)),"",IF(VLOOKUP($B245,'Section 2'!$C$16:$N$514,COLUMNS('Section 2'!$C$13:J$13),0)="Pther EU","Other EU",PROPER(VLOOKUP($B245,'Section 2'!$C$16:$N$514,COLUMNS('Section 2'!$C$13:J$13),0)))))</f>
        <v/>
      </c>
      <c r="L245" s="107" t="str">
        <f>IF($D245="","",IF(ISBLANK(VLOOKUP($B245,'Section 2'!$C$16:$N$514,COLUMNS('Section 2'!$C$13:K$13),0)),"",VLOOKUP($B245,'Section 2'!$C$16:$N$514,COLUMNS('Section 2'!$C$13:K$13),0)))</f>
        <v/>
      </c>
      <c r="M245" s="107" t="str">
        <f>IF($D245="","",IF(ISBLANK(VLOOKUP($B245,'Section 2'!$C$16:$N$514,COLUMNS('Section 2'!$C$13:L$13),0)),"",PROPER(VLOOKUP($B245,'Section 2'!$C$16:$N$514,COLUMNS('Section 2'!$C$13:L$13),0))))</f>
        <v/>
      </c>
      <c r="N245" s="107" t="str">
        <f>IF($D245="","",IF(ISBLANK(VLOOKUP($B245,'Section 2'!$C$16:$N$514,COLUMNS('Section 2'!$C$13:M$13),0)),"",IF(VLOOKUP($B245,'Section 2'!$C$16:$N$514,COLUMNS('Section 2'!$C$13:M$13),0)="Other EU","Other EU",IF(VLOOKUP($B245,'Section 2'!$C$16:$N$514,COLUMNS('Section 2'!$C$13:M$13),0)="2nd Party Trans","2nd Party Trans",IF(VLOOKUP($B245,'Section 2'!$C$16:$N$514,COLUMNS('Section 2'!$C$13:M$13),0)="2nd Party Dest","2nd Party Dest",PROPER(VLOOKUP($B245,'Section 2'!$C$16:$N$514,COLUMNS('Section 2'!$C$13:M$13),0)))))))</f>
        <v/>
      </c>
      <c r="O245" s="108" t="str">
        <f>IF($D245="","",IF(ISBLANK(VLOOKUP($B245,'Section 2'!$C$16:$N$514,COLUMNS('Section 2'!$C$13:N$13),0)),"",VLOOKUP($B245,'Section 2'!$C$16:$N$514,COLUMNS('Section 2'!$C$13:N$13),0)))</f>
        <v/>
      </c>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row>
    <row r="246" spans="1:78" s="36" customFormat="1" ht="12.75" customHeight="1" x14ac:dyDescent="0.35">
      <c r="A246" s="36" t="str">
        <f>IF(D246="","",ROWS($A$1:A246))</f>
        <v/>
      </c>
      <c r="B246" s="39">
        <v>245</v>
      </c>
      <c r="C246" s="107" t="str">
        <f t="shared" si="3"/>
        <v/>
      </c>
      <c r="D246" s="107" t="str">
        <f>IFERROR(VLOOKUP($B246,'Section 2'!$C$16:$N$514,COLUMNS('Section 2'!$C$13:C$13),0),"")</f>
        <v/>
      </c>
      <c r="E246" s="108" t="str">
        <f>IF($D246="","",IF(ISBLANK(VLOOKUP($B246,'Section 2'!$C$16:$N$514,COLUMNS('Section 2'!$C$13:D$13),0)),"",VLOOKUP($B246,'Section 2'!$C$16:$N$514,COLUMNS('Section 2'!$C$13:D$13),0)))</f>
        <v/>
      </c>
      <c r="F246" s="107" t="str">
        <f>IF($D246="","",IF(ISBLANK(VLOOKUP($B246,'Section 2'!$C$16:$N$514,COLUMNS('Section 2'!$C$13:E$13),0)),"",VLOOKUP($B246,'Section 2'!$C$16:$N$514,COLUMNS('Section 2'!$C$13:E$13),0)))</f>
        <v/>
      </c>
      <c r="G246" s="107" t="str">
        <f>IF($D246="","",IF(ISBLANK(VLOOKUP($B246,'Section 2'!$C$16:$N$514,COLUMNS('Section 2'!$C$13:F$13),0)),"",VLOOKUP($B246,'Section 2'!$C$16:$N$514,COLUMNS('Section 2'!$C$13:F$13),0)))</f>
        <v/>
      </c>
      <c r="H246" s="107" t="str">
        <f>IF($D246="","",IF(ISBLANK(VLOOKUP($B246,'Section 2'!$C$16:$N$514,COLUMNS('Section 2'!$C$13:G$13),0)),"",VLOOKUP($B246,'Section 2'!$C$16:$N$514,COLUMNS('Section 2'!$C$13:G$13),0)))</f>
        <v/>
      </c>
      <c r="I246" s="107" t="str">
        <f>IF($D246="","",IF(ISBLANK(VLOOKUP($B246,'Section 2'!$C$16:$N$514,COLUMNS('Section 2'!$C$13:H$13),0)),"",IF(VLOOKUP($B246,'Section 2'!$C$16:$N$514,COLUMNS('Section 2'!$C$13:H$13),0)="Other EU","Other EU",PROPER(VLOOKUP($B246,'Section 2'!$C$16:$N$514,COLUMNS('Section 2'!$C$13:H$13),0)))))</f>
        <v/>
      </c>
      <c r="J246" s="107" t="str">
        <f>IF($D246="","",IF(ISBLANK(VLOOKUP($B246,'Section 2'!$C$16:$N$514,COLUMNS('Section 2'!$C$13:I$13),0)),"",IF(VLOOKUP($B246,'Section 2'!$C$16:$N$514,COLUMNS('Section 2'!$C$13:I$13),0)="Other EU","Other EU",VLOOKUP($B246,'Section 2'!$C$16:$N$514,COLUMNS('Section 2'!$C$13:I$13),0))))</f>
        <v/>
      </c>
      <c r="K246" s="107" t="str">
        <f>IF($D246="","",IF(ISBLANK(VLOOKUP($B246,'Section 2'!$C$16:$N$514,COLUMNS('Section 2'!$C$13:J$13),0)),"",IF(VLOOKUP($B246,'Section 2'!$C$16:$N$514,COLUMNS('Section 2'!$C$13:J$13),0)="Pther EU","Other EU",PROPER(VLOOKUP($B246,'Section 2'!$C$16:$N$514,COLUMNS('Section 2'!$C$13:J$13),0)))))</f>
        <v/>
      </c>
      <c r="L246" s="107" t="str">
        <f>IF($D246="","",IF(ISBLANK(VLOOKUP($B246,'Section 2'!$C$16:$N$514,COLUMNS('Section 2'!$C$13:K$13),0)),"",VLOOKUP($B246,'Section 2'!$C$16:$N$514,COLUMNS('Section 2'!$C$13:K$13),0)))</f>
        <v/>
      </c>
      <c r="M246" s="107" t="str">
        <f>IF($D246="","",IF(ISBLANK(VLOOKUP($B246,'Section 2'!$C$16:$N$514,COLUMNS('Section 2'!$C$13:L$13),0)),"",PROPER(VLOOKUP($B246,'Section 2'!$C$16:$N$514,COLUMNS('Section 2'!$C$13:L$13),0))))</f>
        <v/>
      </c>
      <c r="N246" s="107" t="str">
        <f>IF($D246="","",IF(ISBLANK(VLOOKUP($B246,'Section 2'!$C$16:$N$514,COLUMNS('Section 2'!$C$13:M$13),0)),"",IF(VLOOKUP($B246,'Section 2'!$C$16:$N$514,COLUMNS('Section 2'!$C$13:M$13),0)="Other EU","Other EU",IF(VLOOKUP($B246,'Section 2'!$C$16:$N$514,COLUMNS('Section 2'!$C$13:M$13),0)="2nd Party Trans","2nd Party Trans",IF(VLOOKUP($B246,'Section 2'!$C$16:$N$514,COLUMNS('Section 2'!$C$13:M$13),0)="2nd Party Dest","2nd Party Dest",PROPER(VLOOKUP($B246,'Section 2'!$C$16:$N$514,COLUMNS('Section 2'!$C$13:M$13),0)))))))</f>
        <v/>
      </c>
      <c r="O246" s="108" t="str">
        <f>IF($D246="","",IF(ISBLANK(VLOOKUP($B246,'Section 2'!$C$16:$N$514,COLUMNS('Section 2'!$C$13:N$13),0)),"",VLOOKUP($B246,'Section 2'!$C$16:$N$514,COLUMNS('Section 2'!$C$13:N$13),0)))</f>
        <v/>
      </c>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row>
    <row r="247" spans="1:78" s="36" customFormat="1" ht="12.75" customHeight="1" x14ac:dyDescent="0.35">
      <c r="A247" s="36" t="str">
        <f>IF(D247="","",ROWS($A$1:A247))</f>
        <v/>
      </c>
      <c r="B247" s="39">
        <v>246</v>
      </c>
      <c r="C247" s="107" t="str">
        <f t="shared" si="3"/>
        <v/>
      </c>
      <c r="D247" s="107" t="str">
        <f>IFERROR(VLOOKUP($B247,'Section 2'!$C$16:$N$514,COLUMNS('Section 2'!$C$13:C$13),0),"")</f>
        <v/>
      </c>
      <c r="E247" s="108" t="str">
        <f>IF($D247="","",IF(ISBLANK(VLOOKUP($B247,'Section 2'!$C$16:$N$514,COLUMNS('Section 2'!$C$13:D$13),0)),"",VLOOKUP($B247,'Section 2'!$C$16:$N$514,COLUMNS('Section 2'!$C$13:D$13),0)))</f>
        <v/>
      </c>
      <c r="F247" s="107" t="str">
        <f>IF($D247="","",IF(ISBLANK(VLOOKUP($B247,'Section 2'!$C$16:$N$514,COLUMNS('Section 2'!$C$13:E$13),0)),"",VLOOKUP($B247,'Section 2'!$C$16:$N$514,COLUMNS('Section 2'!$C$13:E$13),0)))</f>
        <v/>
      </c>
      <c r="G247" s="107" t="str">
        <f>IF($D247="","",IF(ISBLANK(VLOOKUP($B247,'Section 2'!$C$16:$N$514,COLUMNS('Section 2'!$C$13:F$13),0)),"",VLOOKUP($B247,'Section 2'!$C$16:$N$514,COLUMNS('Section 2'!$C$13:F$13),0)))</f>
        <v/>
      </c>
      <c r="H247" s="107" t="str">
        <f>IF($D247="","",IF(ISBLANK(VLOOKUP($B247,'Section 2'!$C$16:$N$514,COLUMNS('Section 2'!$C$13:G$13),0)),"",VLOOKUP($B247,'Section 2'!$C$16:$N$514,COLUMNS('Section 2'!$C$13:G$13),0)))</f>
        <v/>
      </c>
      <c r="I247" s="107" t="str">
        <f>IF($D247="","",IF(ISBLANK(VLOOKUP($B247,'Section 2'!$C$16:$N$514,COLUMNS('Section 2'!$C$13:H$13),0)),"",IF(VLOOKUP($B247,'Section 2'!$C$16:$N$514,COLUMNS('Section 2'!$C$13:H$13),0)="Other EU","Other EU",PROPER(VLOOKUP($B247,'Section 2'!$C$16:$N$514,COLUMNS('Section 2'!$C$13:H$13),0)))))</f>
        <v/>
      </c>
      <c r="J247" s="107" t="str">
        <f>IF($D247="","",IF(ISBLANK(VLOOKUP($B247,'Section 2'!$C$16:$N$514,COLUMNS('Section 2'!$C$13:I$13),0)),"",IF(VLOOKUP($B247,'Section 2'!$C$16:$N$514,COLUMNS('Section 2'!$C$13:I$13),0)="Other EU","Other EU",VLOOKUP($B247,'Section 2'!$C$16:$N$514,COLUMNS('Section 2'!$C$13:I$13),0))))</f>
        <v/>
      </c>
      <c r="K247" s="107" t="str">
        <f>IF($D247="","",IF(ISBLANK(VLOOKUP($B247,'Section 2'!$C$16:$N$514,COLUMNS('Section 2'!$C$13:J$13),0)),"",IF(VLOOKUP($B247,'Section 2'!$C$16:$N$514,COLUMNS('Section 2'!$C$13:J$13),0)="Pther EU","Other EU",PROPER(VLOOKUP($B247,'Section 2'!$C$16:$N$514,COLUMNS('Section 2'!$C$13:J$13),0)))))</f>
        <v/>
      </c>
      <c r="L247" s="107" t="str">
        <f>IF($D247="","",IF(ISBLANK(VLOOKUP($B247,'Section 2'!$C$16:$N$514,COLUMNS('Section 2'!$C$13:K$13),0)),"",VLOOKUP($B247,'Section 2'!$C$16:$N$514,COLUMNS('Section 2'!$C$13:K$13),0)))</f>
        <v/>
      </c>
      <c r="M247" s="107" t="str">
        <f>IF($D247="","",IF(ISBLANK(VLOOKUP($B247,'Section 2'!$C$16:$N$514,COLUMNS('Section 2'!$C$13:L$13),0)),"",PROPER(VLOOKUP($B247,'Section 2'!$C$16:$N$514,COLUMNS('Section 2'!$C$13:L$13),0))))</f>
        <v/>
      </c>
      <c r="N247" s="107" t="str">
        <f>IF($D247="","",IF(ISBLANK(VLOOKUP($B247,'Section 2'!$C$16:$N$514,COLUMNS('Section 2'!$C$13:M$13),0)),"",IF(VLOOKUP($B247,'Section 2'!$C$16:$N$514,COLUMNS('Section 2'!$C$13:M$13),0)="Other EU","Other EU",IF(VLOOKUP($B247,'Section 2'!$C$16:$N$514,COLUMNS('Section 2'!$C$13:M$13),0)="2nd Party Trans","2nd Party Trans",IF(VLOOKUP($B247,'Section 2'!$C$16:$N$514,COLUMNS('Section 2'!$C$13:M$13),0)="2nd Party Dest","2nd Party Dest",PROPER(VLOOKUP($B247,'Section 2'!$C$16:$N$514,COLUMNS('Section 2'!$C$13:M$13),0)))))))</f>
        <v/>
      </c>
      <c r="O247" s="108" t="str">
        <f>IF($D247="","",IF(ISBLANK(VLOOKUP($B247,'Section 2'!$C$16:$N$514,COLUMNS('Section 2'!$C$13:N$13),0)),"",VLOOKUP($B247,'Section 2'!$C$16:$N$514,COLUMNS('Section 2'!$C$13:N$13),0)))</f>
        <v/>
      </c>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row>
    <row r="248" spans="1:78" s="36" customFormat="1" ht="12.75" customHeight="1" x14ac:dyDescent="0.35">
      <c r="A248" s="36" t="str">
        <f>IF(D248="","",ROWS($A$1:A248))</f>
        <v/>
      </c>
      <c r="B248" s="39">
        <v>247</v>
      </c>
      <c r="C248" s="107" t="str">
        <f t="shared" si="3"/>
        <v/>
      </c>
      <c r="D248" s="107" t="str">
        <f>IFERROR(VLOOKUP($B248,'Section 2'!$C$16:$N$514,COLUMNS('Section 2'!$C$13:C$13),0),"")</f>
        <v/>
      </c>
      <c r="E248" s="108" t="str">
        <f>IF($D248="","",IF(ISBLANK(VLOOKUP($B248,'Section 2'!$C$16:$N$514,COLUMNS('Section 2'!$C$13:D$13),0)),"",VLOOKUP($B248,'Section 2'!$C$16:$N$514,COLUMNS('Section 2'!$C$13:D$13),0)))</f>
        <v/>
      </c>
      <c r="F248" s="107" t="str">
        <f>IF($D248="","",IF(ISBLANK(VLOOKUP($B248,'Section 2'!$C$16:$N$514,COLUMNS('Section 2'!$C$13:E$13),0)),"",VLOOKUP($B248,'Section 2'!$C$16:$N$514,COLUMNS('Section 2'!$C$13:E$13),0)))</f>
        <v/>
      </c>
      <c r="G248" s="107" t="str">
        <f>IF($D248="","",IF(ISBLANK(VLOOKUP($B248,'Section 2'!$C$16:$N$514,COLUMNS('Section 2'!$C$13:F$13),0)),"",VLOOKUP($B248,'Section 2'!$C$16:$N$514,COLUMNS('Section 2'!$C$13:F$13),0)))</f>
        <v/>
      </c>
      <c r="H248" s="107" t="str">
        <f>IF($D248="","",IF(ISBLANK(VLOOKUP($B248,'Section 2'!$C$16:$N$514,COLUMNS('Section 2'!$C$13:G$13),0)),"",VLOOKUP($B248,'Section 2'!$C$16:$N$514,COLUMNS('Section 2'!$C$13:G$13),0)))</f>
        <v/>
      </c>
      <c r="I248" s="107" t="str">
        <f>IF($D248="","",IF(ISBLANK(VLOOKUP($B248,'Section 2'!$C$16:$N$514,COLUMNS('Section 2'!$C$13:H$13),0)),"",IF(VLOOKUP($B248,'Section 2'!$C$16:$N$514,COLUMNS('Section 2'!$C$13:H$13),0)="Other EU","Other EU",PROPER(VLOOKUP($B248,'Section 2'!$C$16:$N$514,COLUMNS('Section 2'!$C$13:H$13),0)))))</f>
        <v/>
      </c>
      <c r="J248" s="107" t="str">
        <f>IF($D248="","",IF(ISBLANK(VLOOKUP($B248,'Section 2'!$C$16:$N$514,COLUMNS('Section 2'!$C$13:I$13),0)),"",IF(VLOOKUP($B248,'Section 2'!$C$16:$N$514,COLUMNS('Section 2'!$C$13:I$13),0)="Other EU","Other EU",VLOOKUP($B248,'Section 2'!$C$16:$N$514,COLUMNS('Section 2'!$C$13:I$13),0))))</f>
        <v/>
      </c>
      <c r="K248" s="107" t="str">
        <f>IF($D248="","",IF(ISBLANK(VLOOKUP($B248,'Section 2'!$C$16:$N$514,COLUMNS('Section 2'!$C$13:J$13),0)),"",IF(VLOOKUP($B248,'Section 2'!$C$16:$N$514,COLUMNS('Section 2'!$C$13:J$13),0)="Pther EU","Other EU",PROPER(VLOOKUP($B248,'Section 2'!$C$16:$N$514,COLUMNS('Section 2'!$C$13:J$13),0)))))</f>
        <v/>
      </c>
      <c r="L248" s="107" t="str">
        <f>IF($D248="","",IF(ISBLANK(VLOOKUP($B248,'Section 2'!$C$16:$N$514,COLUMNS('Section 2'!$C$13:K$13),0)),"",VLOOKUP($B248,'Section 2'!$C$16:$N$514,COLUMNS('Section 2'!$C$13:K$13),0)))</f>
        <v/>
      </c>
      <c r="M248" s="107" t="str">
        <f>IF($D248="","",IF(ISBLANK(VLOOKUP($B248,'Section 2'!$C$16:$N$514,COLUMNS('Section 2'!$C$13:L$13),0)),"",PROPER(VLOOKUP($B248,'Section 2'!$C$16:$N$514,COLUMNS('Section 2'!$C$13:L$13),0))))</f>
        <v/>
      </c>
      <c r="N248" s="107" t="str">
        <f>IF($D248="","",IF(ISBLANK(VLOOKUP($B248,'Section 2'!$C$16:$N$514,COLUMNS('Section 2'!$C$13:M$13),0)),"",IF(VLOOKUP($B248,'Section 2'!$C$16:$N$514,COLUMNS('Section 2'!$C$13:M$13),0)="Other EU","Other EU",IF(VLOOKUP($B248,'Section 2'!$C$16:$N$514,COLUMNS('Section 2'!$C$13:M$13),0)="2nd Party Trans","2nd Party Trans",IF(VLOOKUP($B248,'Section 2'!$C$16:$N$514,COLUMNS('Section 2'!$C$13:M$13),0)="2nd Party Dest","2nd Party Dest",PROPER(VLOOKUP($B248,'Section 2'!$C$16:$N$514,COLUMNS('Section 2'!$C$13:M$13),0)))))))</f>
        <v/>
      </c>
      <c r="O248" s="108" t="str">
        <f>IF($D248="","",IF(ISBLANK(VLOOKUP($B248,'Section 2'!$C$16:$N$514,COLUMNS('Section 2'!$C$13:N$13),0)),"",VLOOKUP($B248,'Section 2'!$C$16:$N$514,COLUMNS('Section 2'!$C$13:N$13),0)))</f>
        <v/>
      </c>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row>
    <row r="249" spans="1:78" s="36" customFormat="1" ht="12.75" customHeight="1" x14ac:dyDescent="0.35">
      <c r="A249" s="36" t="str">
        <f>IF(D249="","",ROWS($A$1:A249))</f>
        <v/>
      </c>
      <c r="B249" s="39">
        <v>248</v>
      </c>
      <c r="C249" s="107" t="str">
        <f t="shared" si="3"/>
        <v/>
      </c>
      <c r="D249" s="107" t="str">
        <f>IFERROR(VLOOKUP($B249,'Section 2'!$C$16:$N$514,COLUMNS('Section 2'!$C$13:C$13),0),"")</f>
        <v/>
      </c>
      <c r="E249" s="108" t="str">
        <f>IF($D249="","",IF(ISBLANK(VLOOKUP($B249,'Section 2'!$C$16:$N$514,COLUMNS('Section 2'!$C$13:D$13),0)),"",VLOOKUP($B249,'Section 2'!$C$16:$N$514,COLUMNS('Section 2'!$C$13:D$13),0)))</f>
        <v/>
      </c>
      <c r="F249" s="107" t="str">
        <f>IF($D249="","",IF(ISBLANK(VLOOKUP($B249,'Section 2'!$C$16:$N$514,COLUMNS('Section 2'!$C$13:E$13),0)),"",VLOOKUP($B249,'Section 2'!$C$16:$N$514,COLUMNS('Section 2'!$C$13:E$13),0)))</f>
        <v/>
      </c>
      <c r="G249" s="107" t="str">
        <f>IF($D249="","",IF(ISBLANK(VLOOKUP($B249,'Section 2'!$C$16:$N$514,COLUMNS('Section 2'!$C$13:F$13),0)),"",VLOOKUP($B249,'Section 2'!$C$16:$N$514,COLUMNS('Section 2'!$C$13:F$13),0)))</f>
        <v/>
      </c>
      <c r="H249" s="107" t="str">
        <f>IF($D249="","",IF(ISBLANK(VLOOKUP($B249,'Section 2'!$C$16:$N$514,COLUMNS('Section 2'!$C$13:G$13),0)),"",VLOOKUP($B249,'Section 2'!$C$16:$N$514,COLUMNS('Section 2'!$C$13:G$13),0)))</f>
        <v/>
      </c>
      <c r="I249" s="107" t="str">
        <f>IF($D249="","",IF(ISBLANK(VLOOKUP($B249,'Section 2'!$C$16:$N$514,COLUMNS('Section 2'!$C$13:H$13),0)),"",IF(VLOOKUP($B249,'Section 2'!$C$16:$N$514,COLUMNS('Section 2'!$C$13:H$13),0)="Other EU","Other EU",PROPER(VLOOKUP($B249,'Section 2'!$C$16:$N$514,COLUMNS('Section 2'!$C$13:H$13),0)))))</f>
        <v/>
      </c>
      <c r="J249" s="107" t="str">
        <f>IF($D249="","",IF(ISBLANK(VLOOKUP($B249,'Section 2'!$C$16:$N$514,COLUMNS('Section 2'!$C$13:I$13),0)),"",IF(VLOOKUP($B249,'Section 2'!$C$16:$N$514,COLUMNS('Section 2'!$C$13:I$13),0)="Other EU","Other EU",VLOOKUP($B249,'Section 2'!$C$16:$N$514,COLUMNS('Section 2'!$C$13:I$13),0))))</f>
        <v/>
      </c>
      <c r="K249" s="107" t="str">
        <f>IF($D249="","",IF(ISBLANK(VLOOKUP($B249,'Section 2'!$C$16:$N$514,COLUMNS('Section 2'!$C$13:J$13),0)),"",IF(VLOOKUP($B249,'Section 2'!$C$16:$N$514,COLUMNS('Section 2'!$C$13:J$13),0)="Pther EU","Other EU",PROPER(VLOOKUP($B249,'Section 2'!$C$16:$N$514,COLUMNS('Section 2'!$C$13:J$13),0)))))</f>
        <v/>
      </c>
      <c r="L249" s="107" t="str">
        <f>IF($D249="","",IF(ISBLANK(VLOOKUP($B249,'Section 2'!$C$16:$N$514,COLUMNS('Section 2'!$C$13:K$13),0)),"",VLOOKUP($B249,'Section 2'!$C$16:$N$514,COLUMNS('Section 2'!$C$13:K$13),0)))</f>
        <v/>
      </c>
      <c r="M249" s="107" t="str">
        <f>IF($D249="","",IF(ISBLANK(VLOOKUP($B249,'Section 2'!$C$16:$N$514,COLUMNS('Section 2'!$C$13:L$13),0)),"",PROPER(VLOOKUP($B249,'Section 2'!$C$16:$N$514,COLUMNS('Section 2'!$C$13:L$13),0))))</f>
        <v/>
      </c>
      <c r="N249" s="107" t="str">
        <f>IF($D249="","",IF(ISBLANK(VLOOKUP($B249,'Section 2'!$C$16:$N$514,COLUMNS('Section 2'!$C$13:M$13),0)),"",IF(VLOOKUP($B249,'Section 2'!$C$16:$N$514,COLUMNS('Section 2'!$C$13:M$13),0)="Other EU","Other EU",IF(VLOOKUP($B249,'Section 2'!$C$16:$N$514,COLUMNS('Section 2'!$C$13:M$13),0)="2nd Party Trans","2nd Party Trans",IF(VLOOKUP($B249,'Section 2'!$C$16:$N$514,COLUMNS('Section 2'!$C$13:M$13),0)="2nd Party Dest","2nd Party Dest",PROPER(VLOOKUP($B249,'Section 2'!$C$16:$N$514,COLUMNS('Section 2'!$C$13:M$13),0)))))))</f>
        <v/>
      </c>
      <c r="O249" s="108" t="str">
        <f>IF($D249="","",IF(ISBLANK(VLOOKUP($B249,'Section 2'!$C$16:$N$514,COLUMNS('Section 2'!$C$13:N$13),0)),"",VLOOKUP($B249,'Section 2'!$C$16:$N$514,COLUMNS('Section 2'!$C$13:N$13),0)))</f>
        <v/>
      </c>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row>
    <row r="250" spans="1:78" s="36" customFormat="1" ht="12.75" customHeight="1" x14ac:dyDescent="0.35">
      <c r="A250" s="36" t="str">
        <f>IF(D250="","",ROWS($A$1:A250))</f>
        <v/>
      </c>
      <c r="B250" s="39">
        <v>249</v>
      </c>
      <c r="C250" s="107" t="str">
        <f t="shared" si="3"/>
        <v/>
      </c>
      <c r="D250" s="107" t="str">
        <f>IFERROR(VLOOKUP($B250,'Section 2'!$C$16:$N$514,COLUMNS('Section 2'!$C$13:C$13),0),"")</f>
        <v/>
      </c>
      <c r="E250" s="108" t="str">
        <f>IF($D250="","",IF(ISBLANK(VLOOKUP($B250,'Section 2'!$C$16:$N$514,COLUMNS('Section 2'!$C$13:D$13),0)),"",VLOOKUP($B250,'Section 2'!$C$16:$N$514,COLUMNS('Section 2'!$C$13:D$13),0)))</f>
        <v/>
      </c>
      <c r="F250" s="107" t="str">
        <f>IF($D250="","",IF(ISBLANK(VLOOKUP($B250,'Section 2'!$C$16:$N$514,COLUMNS('Section 2'!$C$13:E$13),0)),"",VLOOKUP($B250,'Section 2'!$C$16:$N$514,COLUMNS('Section 2'!$C$13:E$13),0)))</f>
        <v/>
      </c>
      <c r="G250" s="107" t="str">
        <f>IF($D250="","",IF(ISBLANK(VLOOKUP($B250,'Section 2'!$C$16:$N$514,COLUMNS('Section 2'!$C$13:F$13),0)),"",VLOOKUP($B250,'Section 2'!$C$16:$N$514,COLUMNS('Section 2'!$C$13:F$13),0)))</f>
        <v/>
      </c>
      <c r="H250" s="107" t="str">
        <f>IF($D250="","",IF(ISBLANK(VLOOKUP($B250,'Section 2'!$C$16:$N$514,COLUMNS('Section 2'!$C$13:G$13),0)),"",VLOOKUP($B250,'Section 2'!$C$16:$N$514,COLUMNS('Section 2'!$C$13:G$13),0)))</f>
        <v/>
      </c>
      <c r="I250" s="107" t="str">
        <f>IF($D250="","",IF(ISBLANK(VLOOKUP($B250,'Section 2'!$C$16:$N$514,COLUMNS('Section 2'!$C$13:H$13),0)),"",IF(VLOOKUP($B250,'Section 2'!$C$16:$N$514,COLUMNS('Section 2'!$C$13:H$13),0)="Other EU","Other EU",PROPER(VLOOKUP($B250,'Section 2'!$C$16:$N$514,COLUMNS('Section 2'!$C$13:H$13),0)))))</f>
        <v/>
      </c>
      <c r="J250" s="107" t="str">
        <f>IF($D250="","",IF(ISBLANK(VLOOKUP($B250,'Section 2'!$C$16:$N$514,COLUMNS('Section 2'!$C$13:I$13),0)),"",IF(VLOOKUP($B250,'Section 2'!$C$16:$N$514,COLUMNS('Section 2'!$C$13:I$13),0)="Other EU","Other EU",VLOOKUP($B250,'Section 2'!$C$16:$N$514,COLUMNS('Section 2'!$C$13:I$13),0))))</f>
        <v/>
      </c>
      <c r="K250" s="107" t="str">
        <f>IF($D250="","",IF(ISBLANK(VLOOKUP($B250,'Section 2'!$C$16:$N$514,COLUMNS('Section 2'!$C$13:J$13),0)),"",IF(VLOOKUP($B250,'Section 2'!$C$16:$N$514,COLUMNS('Section 2'!$C$13:J$13),0)="Pther EU","Other EU",PROPER(VLOOKUP($B250,'Section 2'!$C$16:$N$514,COLUMNS('Section 2'!$C$13:J$13),0)))))</f>
        <v/>
      </c>
      <c r="L250" s="107" t="str">
        <f>IF($D250="","",IF(ISBLANK(VLOOKUP($B250,'Section 2'!$C$16:$N$514,COLUMNS('Section 2'!$C$13:K$13),0)),"",VLOOKUP($B250,'Section 2'!$C$16:$N$514,COLUMNS('Section 2'!$C$13:K$13),0)))</f>
        <v/>
      </c>
      <c r="M250" s="107" t="str">
        <f>IF($D250="","",IF(ISBLANK(VLOOKUP($B250,'Section 2'!$C$16:$N$514,COLUMNS('Section 2'!$C$13:L$13),0)),"",PROPER(VLOOKUP($B250,'Section 2'!$C$16:$N$514,COLUMNS('Section 2'!$C$13:L$13),0))))</f>
        <v/>
      </c>
      <c r="N250" s="107" t="str">
        <f>IF($D250="","",IF(ISBLANK(VLOOKUP($B250,'Section 2'!$C$16:$N$514,COLUMNS('Section 2'!$C$13:M$13),0)),"",IF(VLOOKUP($B250,'Section 2'!$C$16:$N$514,COLUMNS('Section 2'!$C$13:M$13),0)="Other EU","Other EU",IF(VLOOKUP($B250,'Section 2'!$C$16:$N$514,COLUMNS('Section 2'!$C$13:M$13),0)="2nd Party Trans","2nd Party Trans",IF(VLOOKUP($B250,'Section 2'!$C$16:$N$514,COLUMNS('Section 2'!$C$13:M$13),0)="2nd Party Dest","2nd Party Dest",PROPER(VLOOKUP($B250,'Section 2'!$C$16:$N$514,COLUMNS('Section 2'!$C$13:M$13),0)))))))</f>
        <v/>
      </c>
      <c r="O250" s="108" t="str">
        <f>IF($D250="","",IF(ISBLANK(VLOOKUP($B250,'Section 2'!$C$16:$N$514,COLUMNS('Section 2'!$C$13:N$13),0)),"",VLOOKUP($B250,'Section 2'!$C$16:$N$514,COLUMNS('Section 2'!$C$13:N$13),0)))</f>
        <v/>
      </c>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row>
    <row r="251" spans="1:78" s="36" customFormat="1" ht="12.75" customHeight="1" x14ac:dyDescent="0.35">
      <c r="A251" s="36" t="str">
        <f>IF(D251="","",ROWS($A$1:A251))</f>
        <v/>
      </c>
      <c r="B251" s="39">
        <v>250</v>
      </c>
      <c r="C251" s="107" t="str">
        <f t="shared" si="3"/>
        <v/>
      </c>
      <c r="D251" s="107" t="str">
        <f>IFERROR(VLOOKUP($B251,'Section 2'!$C$16:$N$514,COLUMNS('Section 2'!$C$13:C$13),0),"")</f>
        <v/>
      </c>
      <c r="E251" s="108" t="str">
        <f>IF($D251="","",IF(ISBLANK(VLOOKUP($B251,'Section 2'!$C$16:$N$514,COLUMNS('Section 2'!$C$13:D$13),0)),"",VLOOKUP($B251,'Section 2'!$C$16:$N$514,COLUMNS('Section 2'!$C$13:D$13),0)))</f>
        <v/>
      </c>
      <c r="F251" s="107" t="str">
        <f>IF($D251="","",IF(ISBLANK(VLOOKUP($B251,'Section 2'!$C$16:$N$514,COLUMNS('Section 2'!$C$13:E$13),0)),"",VLOOKUP($B251,'Section 2'!$C$16:$N$514,COLUMNS('Section 2'!$C$13:E$13),0)))</f>
        <v/>
      </c>
      <c r="G251" s="107" t="str">
        <f>IF($D251="","",IF(ISBLANK(VLOOKUP($B251,'Section 2'!$C$16:$N$514,COLUMNS('Section 2'!$C$13:F$13),0)),"",VLOOKUP($B251,'Section 2'!$C$16:$N$514,COLUMNS('Section 2'!$C$13:F$13),0)))</f>
        <v/>
      </c>
      <c r="H251" s="107" t="str">
        <f>IF($D251="","",IF(ISBLANK(VLOOKUP($B251,'Section 2'!$C$16:$N$514,COLUMNS('Section 2'!$C$13:G$13),0)),"",VLOOKUP($B251,'Section 2'!$C$16:$N$514,COLUMNS('Section 2'!$C$13:G$13),0)))</f>
        <v/>
      </c>
      <c r="I251" s="107" t="str">
        <f>IF($D251="","",IF(ISBLANK(VLOOKUP($B251,'Section 2'!$C$16:$N$514,COLUMNS('Section 2'!$C$13:H$13),0)),"",IF(VLOOKUP($B251,'Section 2'!$C$16:$N$514,COLUMNS('Section 2'!$C$13:H$13),0)="Other EU","Other EU",PROPER(VLOOKUP($B251,'Section 2'!$C$16:$N$514,COLUMNS('Section 2'!$C$13:H$13),0)))))</f>
        <v/>
      </c>
      <c r="J251" s="107" t="str">
        <f>IF($D251="","",IF(ISBLANK(VLOOKUP($B251,'Section 2'!$C$16:$N$514,COLUMNS('Section 2'!$C$13:I$13),0)),"",IF(VLOOKUP($B251,'Section 2'!$C$16:$N$514,COLUMNS('Section 2'!$C$13:I$13),0)="Other EU","Other EU",VLOOKUP($B251,'Section 2'!$C$16:$N$514,COLUMNS('Section 2'!$C$13:I$13),0))))</f>
        <v/>
      </c>
      <c r="K251" s="107" t="str">
        <f>IF($D251="","",IF(ISBLANK(VLOOKUP($B251,'Section 2'!$C$16:$N$514,COLUMNS('Section 2'!$C$13:J$13),0)),"",IF(VLOOKUP($B251,'Section 2'!$C$16:$N$514,COLUMNS('Section 2'!$C$13:J$13),0)="Pther EU","Other EU",PROPER(VLOOKUP($B251,'Section 2'!$C$16:$N$514,COLUMNS('Section 2'!$C$13:J$13),0)))))</f>
        <v/>
      </c>
      <c r="L251" s="107" t="str">
        <f>IF($D251="","",IF(ISBLANK(VLOOKUP($B251,'Section 2'!$C$16:$N$514,COLUMNS('Section 2'!$C$13:K$13),0)),"",VLOOKUP($B251,'Section 2'!$C$16:$N$514,COLUMNS('Section 2'!$C$13:K$13),0)))</f>
        <v/>
      </c>
      <c r="M251" s="107" t="str">
        <f>IF($D251="","",IF(ISBLANK(VLOOKUP($B251,'Section 2'!$C$16:$N$514,COLUMNS('Section 2'!$C$13:L$13),0)),"",PROPER(VLOOKUP($B251,'Section 2'!$C$16:$N$514,COLUMNS('Section 2'!$C$13:L$13),0))))</f>
        <v/>
      </c>
      <c r="N251" s="107" t="str">
        <f>IF($D251="","",IF(ISBLANK(VLOOKUP($B251,'Section 2'!$C$16:$N$514,COLUMNS('Section 2'!$C$13:M$13),0)),"",IF(VLOOKUP($B251,'Section 2'!$C$16:$N$514,COLUMNS('Section 2'!$C$13:M$13),0)="Other EU","Other EU",IF(VLOOKUP($B251,'Section 2'!$C$16:$N$514,COLUMNS('Section 2'!$C$13:M$13),0)="2nd Party Trans","2nd Party Trans",IF(VLOOKUP($B251,'Section 2'!$C$16:$N$514,COLUMNS('Section 2'!$C$13:M$13),0)="2nd Party Dest","2nd Party Dest",PROPER(VLOOKUP($B251,'Section 2'!$C$16:$N$514,COLUMNS('Section 2'!$C$13:M$13),0)))))))</f>
        <v/>
      </c>
      <c r="O251" s="108" t="str">
        <f>IF($D251="","",IF(ISBLANK(VLOOKUP($B251,'Section 2'!$C$16:$N$514,COLUMNS('Section 2'!$C$13:N$13),0)),"",VLOOKUP($B251,'Section 2'!$C$16:$N$514,COLUMNS('Section 2'!$C$13:N$13),0)))</f>
        <v/>
      </c>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row>
    <row r="252" spans="1:78" s="36" customFormat="1" ht="12.75" customHeight="1" x14ac:dyDescent="0.35">
      <c r="A252" s="36" t="str">
        <f>IF(D252="","",ROWS($A$1:A252))</f>
        <v/>
      </c>
      <c r="B252" s="39">
        <v>251</v>
      </c>
      <c r="C252" s="107" t="str">
        <f t="shared" si="3"/>
        <v/>
      </c>
      <c r="D252" s="107" t="str">
        <f>IFERROR(VLOOKUP($B252,'Section 2'!$C$16:$N$514,COLUMNS('Section 2'!$C$13:C$13),0),"")</f>
        <v/>
      </c>
      <c r="E252" s="108" t="str">
        <f>IF($D252="","",IF(ISBLANK(VLOOKUP($B252,'Section 2'!$C$16:$N$514,COLUMNS('Section 2'!$C$13:D$13),0)),"",VLOOKUP($B252,'Section 2'!$C$16:$N$514,COLUMNS('Section 2'!$C$13:D$13),0)))</f>
        <v/>
      </c>
      <c r="F252" s="107" t="str">
        <f>IF($D252="","",IF(ISBLANK(VLOOKUP($B252,'Section 2'!$C$16:$N$514,COLUMNS('Section 2'!$C$13:E$13),0)),"",VLOOKUP($B252,'Section 2'!$C$16:$N$514,COLUMNS('Section 2'!$C$13:E$13),0)))</f>
        <v/>
      </c>
      <c r="G252" s="107" t="str">
        <f>IF($D252="","",IF(ISBLANK(VLOOKUP($B252,'Section 2'!$C$16:$N$514,COLUMNS('Section 2'!$C$13:F$13),0)),"",VLOOKUP($B252,'Section 2'!$C$16:$N$514,COLUMNS('Section 2'!$C$13:F$13),0)))</f>
        <v/>
      </c>
      <c r="H252" s="107" t="str">
        <f>IF($D252="","",IF(ISBLANK(VLOOKUP($B252,'Section 2'!$C$16:$N$514,COLUMNS('Section 2'!$C$13:G$13),0)),"",VLOOKUP($B252,'Section 2'!$C$16:$N$514,COLUMNS('Section 2'!$C$13:G$13),0)))</f>
        <v/>
      </c>
      <c r="I252" s="107" t="str">
        <f>IF($D252="","",IF(ISBLANK(VLOOKUP($B252,'Section 2'!$C$16:$N$514,COLUMNS('Section 2'!$C$13:H$13),0)),"",IF(VLOOKUP($B252,'Section 2'!$C$16:$N$514,COLUMNS('Section 2'!$C$13:H$13),0)="Other EU","Other EU",PROPER(VLOOKUP($B252,'Section 2'!$C$16:$N$514,COLUMNS('Section 2'!$C$13:H$13),0)))))</f>
        <v/>
      </c>
      <c r="J252" s="107" t="str">
        <f>IF($D252="","",IF(ISBLANK(VLOOKUP($B252,'Section 2'!$C$16:$N$514,COLUMNS('Section 2'!$C$13:I$13),0)),"",IF(VLOOKUP($B252,'Section 2'!$C$16:$N$514,COLUMNS('Section 2'!$C$13:I$13),0)="Other EU","Other EU",VLOOKUP($B252,'Section 2'!$C$16:$N$514,COLUMNS('Section 2'!$C$13:I$13),0))))</f>
        <v/>
      </c>
      <c r="K252" s="107" t="str">
        <f>IF($D252="","",IF(ISBLANK(VLOOKUP($B252,'Section 2'!$C$16:$N$514,COLUMNS('Section 2'!$C$13:J$13),0)),"",IF(VLOOKUP($B252,'Section 2'!$C$16:$N$514,COLUMNS('Section 2'!$C$13:J$13),0)="Pther EU","Other EU",PROPER(VLOOKUP($B252,'Section 2'!$C$16:$N$514,COLUMNS('Section 2'!$C$13:J$13),0)))))</f>
        <v/>
      </c>
      <c r="L252" s="107" t="str">
        <f>IF($D252="","",IF(ISBLANK(VLOOKUP($B252,'Section 2'!$C$16:$N$514,COLUMNS('Section 2'!$C$13:K$13),0)),"",VLOOKUP($B252,'Section 2'!$C$16:$N$514,COLUMNS('Section 2'!$C$13:K$13),0)))</f>
        <v/>
      </c>
      <c r="M252" s="107" t="str">
        <f>IF($D252="","",IF(ISBLANK(VLOOKUP($B252,'Section 2'!$C$16:$N$514,COLUMNS('Section 2'!$C$13:L$13),0)),"",PROPER(VLOOKUP($B252,'Section 2'!$C$16:$N$514,COLUMNS('Section 2'!$C$13:L$13),0))))</f>
        <v/>
      </c>
      <c r="N252" s="107" t="str">
        <f>IF($D252="","",IF(ISBLANK(VLOOKUP($B252,'Section 2'!$C$16:$N$514,COLUMNS('Section 2'!$C$13:M$13),0)),"",IF(VLOOKUP($B252,'Section 2'!$C$16:$N$514,COLUMNS('Section 2'!$C$13:M$13),0)="Other EU","Other EU",IF(VLOOKUP($B252,'Section 2'!$C$16:$N$514,COLUMNS('Section 2'!$C$13:M$13),0)="2nd Party Trans","2nd Party Trans",IF(VLOOKUP($B252,'Section 2'!$C$16:$N$514,COLUMNS('Section 2'!$C$13:M$13),0)="2nd Party Dest","2nd Party Dest",PROPER(VLOOKUP($B252,'Section 2'!$C$16:$N$514,COLUMNS('Section 2'!$C$13:M$13),0)))))))</f>
        <v/>
      </c>
      <c r="O252" s="108" t="str">
        <f>IF($D252="","",IF(ISBLANK(VLOOKUP($B252,'Section 2'!$C$16:$N$514,COLUMNS('Section 2'!$C$13:N$13),0)),"",VLOOKUP($B252,'Section 2'!$C$16:$N$514,COLUMNS('Section 2'!$C$13:N$13),0)))</f>
        <v/>
      </c>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row>
    <row r="253" spans="1:78" s="36" customFormat="1" ht="12.75" customHeight="1" x14ac:dyDescent="0.35">
      <c r="A253" s="36" t="str">
        <f>IF(D253="","",ROWS($A$1:A253))</f>
        <v/>
      </c>
      <c r="B253" s="39">
        <v>252</v>
      </c>
      <c r="C253" s="107" t="str">
        <f t="shared" si="3"/>
        <v/>
      </c>
      <c r="D253" s="107" t="str">
        <f>IFERROR(VLOOKUP($B253,'Section 2'!$C$16:$N$514,COLUMNS('Section 2'!$C$13:C$13),0),"")</f>
        <v/>
      </c>
      <c r="E253" s="108" t="str">
        <f>IF($D253="","",IF(ISBLANK(VLOOKUP($B253,'Section 2'!$C$16:$N$514,COLUMNS('Section 2'!$C$13:D$13),0)),"",VLOOKUP($B253,'Section 2'!$C$16:$N$514,COLUMNS('Section 2'!$C$13:D$13),0)))</f>
        <v/>
      </c>
      <c r="F253" s="107" t="str">
        <f>IF($D253="","",IF(ISBLANK(VLOOKUP($B253,'Section 2'!$C$16:$N$514,COLUMNS('Section 2'!$C$13:E$13),0)),"",VLOOKUP($B253,'Section 2'!$C$16:$N$514,COLUMNS('Section 2'!$C$13:E$13),0)))</f>
        <v/>
      </c>
      <c r="G253" s="107" t="str">
        <f>IF($D253="","",IF(ISBLANK(VLOOKUP($B253,'Section 2'!$C$16:$N$514,COLUMNS('Section 2'!$C$13:F$13),0)),"",VLOOKUP($B253,'Section 2'!$C$16:$N$514,COLUMNS('Section 2'!$C$13:F$13),0)))</f>
        <v/>
      </c>
      <c r="H253" s="107" t="str">
        <f>IF($D253="","",IF(ISBLANK(VLOOKUP($B253,'Section 2'!$C$16:$N$514,COLUMNS('Section 2'!$C$13:G$13),0)),"",VLOOKUP($B253,'Section 2'!$C$16:$N$514,COLUMNS('Section 2'!$C$13:G$13),0)))</f>
        <v/>
      </c>
      <c r="I253" s="107" t="str">
        <f>IF($D253="","",IF(ISBLANK(VLOOKUP($B253,'Section 2'!$C$16:$N$514,COLUMNS('Section 2'!$C$13:H$13),0)),"",IF(VLOOKUP($B253,'Section 2'!$C$16:$N$514,COLUMNS('Section 2'!$C$13:H$13),0)="Other EU","Other EU",PROPER(VLOOKUP($B253,'Section 2'!$C$16:$N$514,COLUMNS('Section 2'!$C$13:H$13),0)))))</f>
        <v/>
      </c>
      <c r="J253" s="107" t="str">
        <f>IF($D253="","",IF(ISBLANK(VLOOKUP($B253,'Section 2'!$C$16:$N$514,COLUMNS('Section 2'!$C$13:I$13),0)),"",IF(VLOOKUP($B253,'Section 2'!$C$16:$N$514,COLUMNS('Section 2'!$C$13:I$13),0)="Other EU","Other EU",VLOOKUP($B253,'Section 2'!$C$16:$N$514,COLUMNS('Section 2'!$C$13:I$13),0))))</f>
        <v/>
      </c>
      <c r="K253" s="107" t="str">
        <f>IF($D253="","",IF(ISBLANK(VLOOKUP($B253,'Section 2'!$C$16:$N$514,COLUMNS('Section 2'!$C$13:J$13),0)),"",IF(VLOOKUP($B253,'Section 2'!$C$16:$N$514,COLUMNS('Section 2'!$C$13:J$13),0)="Pther EU","Other EU",PROPER(VLOOKUP($B253,'Section 2'!$C$16:$N$514,COLUMNS('Section 2'!$C$13:J$13),0)))))</f>
        <v/>
      </c>
      <c r="L253" s="107" t="str">
        <f>IF($D253="","",IF(ISBLANK(VLOOKUP($B253,'Section 2'!$C$16:$N$514,COLUMNS('Section 2'!$C$13:K$13),0)),"",VLOOKUP($B253,'Section 2'!$C$16:$N$514,COLUMNS('Section 2'!$C$13:K$13),0)))</f>
        <v/>
      </c>
      <c r="M253" s="107" t="str">
        <f>IF($D253="","",IF(ISBLANK(VLOOKUP($B253,'Section 2'!$C$16:$N$514,COLUMNS('Section 2'!$C$13:L$13),0)),"",PROPER(VLOOKUP($B253,'Section 2'!$C$16:$N$514,COLUMNS('Section 2'!$C$13:L$13),0))))</f>
        <v/>
      </c>
      <c r="N253" s="107" t="str">
        <f>IF($D253="","",IF(ISBLANK(VLOOKUP($B253,'Section 2'!$C$16:$N$514,COLUMNS('Section 2'!$C$13:M$13),0)),"",IF(VLOOKUP($B253,'Section 2'!$C$16:$N$514,COLUMNS('Section 2'!$C$13:M$13),0)="Other EU","Other EU",IF(VLOOKUP($B253,'Section 2'!$C$16:$N$514,COLUMNS('Section 2'!$C$13:M$13),0)="2nd Party Trans","2nd Party Trans",IF(VLOOKUP($B253,'Section 2'!$C$16:$N$514,COLUMNS('Section 2'!$C$13:M$13),0)="2nd Party Dest","2nd Party Dest",PROPER(VLOOKUP($B253,'Section 2'!$C$16:$N$514,COLUMNS('Section 2'!$C$13:M$13),0)))))))</f>
        <v/>
      </c>
      <c r="O253" s="108" t="str">
        <f>IF($D253="","",IF(ISBLANK(VLOOKUP($B253,'Section 2'!$C$16:$N$514,COLUMNS('Section 2'!$C$13:N$13),0)),"",VLOOKUP($B253,'Section 2'!$C$16:$N$514,COLUMNS('Section 2'!$C$13:N$13),0)))</f>
        <v/>
      </c>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row>
    <row r="254" spans="1:78" s="36" customFormat="1" ht="12.75" customHeight="1" x14ac:dyDescent="0.35">
      <c r="A254" s="36" t="str">
        <f>IF(D254="","",ROWS($A$1:A254))</f>
        <v/>
      </c>
      <c r="B254" s="39">
        <v>253</v>
      </c>
      <c r="C254" s="107" t="str">
        <f t="shared" si="3"/>
        <v/>
      </c>
      <c r="D254" s="107" t="str">
        <f>IFERROR(VLOOKUP($B254,'Section 2'!$C$16:$N$514,COLUMNS('Section 2'!$C$13:C$13),0),"")</f>
        <v/>
      </c>
      <c r="E254" s="108" t="str">
        <f>IF($D254="","",IF(ISBLANK(VLOOKUP($B254,'Section 2'!$C$16:$N$514,COLUMNS('Section 2'!$C$13:D$13),0)),"",VLOOKUP($B254,'Section 2'!$C$16:$N$514,COLUMNS('Section 2'!$C$13:D$13),0)))</f>
        <v/>
      </c>
      <c r="F254" s="107" t="str">
        <f>IF($D254="","",IF(ISBLANK(VLOOKUP($B254,'Section 2'!$C$16:$N$514,COLUMNS('Section 2'!$C$13:E$13),0)),"",VLOOKUP($B254,'Section 2'!$C$16:$N$514,COLUMNS('Section 2'!$C$13:E$13),0)))</f>
        <v/>
      </c>
      <c r="G254" s="107" t="str">
        <f>IF($D254="","",IF(ISBLANK(VLOOKUP($B254,'Section 2'!$C$16:$N$514,COLUMNS('Section 2'!$C$13:F$13),0)),"",VLOOKUP($B254,'Section 2'!$C$16:$N$514,COLUMNS('Section 2'!$C$13:F$13),0)))</f>
        <v/>
      </c>
      <c r="H254" s="107" t="str">
        <f>IF($D254="","",IF(ISBLANK(VLOOKUP($B254,'Section 2'!$C$16:$N$514,COLUMNS('Section 2'!$C$13:G$13),0)),"",VLOOKUP($B254,'Section 2'!$C$16:$N$514,COLUMNS('Section 2'!$C$13:G$13),0)))</f>
        <v/>
      </c>
      <c r="I254" s="107" t="str">
        <f>IF($D254="","",IF(ISBLANK(VLOOKUP($B254,'Section 2'!$C$16:$N$514,COLUMNS('Section 2'!$C$13:H$13),0)),"",IF(VLOOKUP($B254,'Section 2'!$C$16:$N$514,COLUMNS('Section 2'!$C$13:H$13),0)="Other EU","Other EU",PROPER(VLOOKUP($B254,'Section 2'!$C$16:$N$514,COLUMNS('Section 2'!$C$13:H$13),0)))))</f>
        <v/>
      </c>
      <c r="J254" s="107" t="str">
        <f>IF($D254="","",IF(ISBLANK(VLOOKUP($B254,'Section 2'!$C$16:$N$514,COLUMNS('Section 2'!$C$13:I$13),0)),"",IF(VLOOKUP($B254,'Section 2'!$C$16:$N$514,COLUMNS('Section 2'!$C$13:I$13),0)="Other EU","Other EU",VLOOKUP($B254,'Section 2'!$C$16:$N$514,COLUMNS('Section 2'!$C$13:I$13),0))))</f>
        <v/>
      </c>
      <c r="K254" s="107" t="str">
        <f>IF($D254="","",IF(ISBLANK(VLOOKUP($B254,'Section 2'!$C$16:$N$514,COLUMNS('Section 2'!$C$13:J$13),0)),"",IF(VLOOKUP($B254,'Section 2'!$C$16:$N$514,COLUMNS('Section 2'!$C$13:J$13),0)="Pther EU","Other EU",PROPER(VLOOKUP($B254,'Section 2'!$C$16:$N$514,COLUMNS('Section 2'!$C$13:J$13),0)))))</f>
        <v/>
      </c>
      <c r="L254" s="107" t="str">
        <f>IF($D254="","",IF(ISBLANK(VLOOKUP($B254,'Section 2'!$C$16:$N$514,COLUMNS('Section 2'!$C$13:K$13),0)),"",VLOOKUP($B254,'Section 2'!$C$16:$N$514,COLUMNS('Section 2'!$C$13:K$13),0)))</f>
        <v/>
      </c>
      <c r="M254" s="107" t="str">
        <f>IF($D254="","",IF(ISBLANK(VLOOKUP($B254,'Section 2'!$C$16:$N$514,COLUMNS('Section 2'!$C$13:L$13),0)),"",PROPER(VLOOKUP($B254,'Section 2'!$C$16:$N$514,COLUMNS('Section 2'!$C$13:L$13),0))))</f>
        <v/>
      </c>
      <c r="N254" s="107" t="str">
        <f>IF($D254="","",IF(ISBLANK(VLOOKUP($B254,'Section 2'!$C$16:$N$514,COLUMNS('Section 2'!$C$13:M$13),0)),"",IF(VLOOKUP($B254,'Section 2'!$C$16:$N$514,COLUMNS('Section 2'!$C$13:M$13),0)="Other EU","Other EU",IF(VLOOKUP($B254,'Section 2'!$C$16:$N$514,COLUMNS('Section 2'!$C$13:M$13),0)="2nd Party Trans","2nd Party Trans",IF(VLOOKUP($B254,'Section 2'!$C$16:$N$514,COLUMNS('Section 2'!$C$13:M$13),0)="2nd Party Dest","2nd Party Dest",PROPER(VLOOKUP($B254,'Section 2'!$C$16:$N$514,COLUMNS('Section 2'!$C$13:M$13),0)))))))</f>
        <v/>
      </c>
      <c r="O254" s="108" t="str">
        <f>IF($D254="","",IF(ISBLANK(VLOOKUP($B254,'Section 2'!$C$16:$N$514,COLUMNS('Section 2'!$C$13:N$13),0)),"",VLOOKUP($B254,'Section 2'!$C$16:$N$514,COLUMNS('Section 2'!$C$13:N$13),0)))</f>
        <v/>
      </c>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row>
    <row r="255" spans="1:78" s="36" customFormat="1" ht="12.75" customHeight="1" x14ac:dyDescent="0.35">
      <c r="A255" s="36" t="str">
        <f>IF(D255="","",ROWS($A$1:A255))</f>
        <v/>
      </c>
      <c r="B255" s="39">
        <v>254</v>
      </c>
      <c r="C255" s="107" t="str">
        <f t="shared" si="3"/>
        <v/>
      </c>
      <c r="D255" s="107" t="str">
        <f>IFERROR(VLOOKUP($B255,'Section 2'!$C$16:$N$514,COLUMNS('Section 2'!$C$13:C$13),0),"")</f>
        <v/>
      </c>
      <c r="E255" s="108" t="str">
        <f>IF($D255="","",IF(ISBLANK(VLOOKUP($B255,'Section 2'!$C$16:$N$514,COLUMNS('Section 2'!$C$13:D$13),0)),"",VLOOKUP($B255,'Section 2'!$C$16:$N$514,COLUMNS('Section 2'!$C$13:D$13),0)))</f>
        <v/>
      </c>
      <c r="F255" s="107" t="str">
        <f>IF($D255="","",IF(ISBLANK(VLOOKUP($B255,'Section 2'!$C$16:$N$514,COLUMNS('Section 2'!$C$13:E$13),0)),"",VLOOKUP($B255,'Section 2'!$C$16:$N$514,COLUMNS('Section 2'!$C$13:E$13),0)))</f>
        <v/>
      </c>
      <c r="G255" s="107" t="str">
        <f>IF($D255="","",IF(ISBLANK(VLOOKUP($B255,'Section 2'!$C$16:$N$514,COLUMNS('Section 2'!$C$13:F$13),0)),"",VLOOKUP($B255,'Section 2'!$C$16:$N$514,COLUMNS('Section 2'!$C$13:F$13),0)))</f>
        <v/>
      </c>
      <c r="H255" s="107" t="str">
        <f>IF($D255="","",IF(ISBLANK(VLOOKUP($B255,'Section 2'!$C$16:$N$514,COLUMNS('Section 2'!$C$13:G$13),0)),"",VLOOKUP($B255,'Section 2'!$C$16:$N$514,COLUMNS('Section 2'!$C$13:G$13),0)))</f>
        <v/>
      </c>
      <c r="I255" s="107" t="str">
        <f>IF($D255="","",IF(ISBLANK(VLOOKUP($B255,'Section 2'!$C$16:$N$514,COLUMNS('Section 2'!$C$13:H$13),0)),"",IF(VLOOKUP($B255,'Section 2'!$C$16:$N$514,COLUMNS('Section 2'!$C$13:H$13),0)="Other EU","Other EU",PROPER(VLOOKUP($B255,'Section 2'!$C$16:$N$514,COLUMNS('Section 2'!$C$13:H$13),0)))))</f>
        <v/>
      </c>
      <c r="J255" s="107" t="str">
        <f>IF($D255="","",IF(ISBLANK(VLOOKUP($B255,'Section 2'!$C$16:$N$514,COLUMNS('Section 2'!$C$13:I$13),0)),"",IF(VLOOKUP($B255,'Section 2'!$C$16:$N$514,COLUMNS('Section 2'!$C$13:I$13),0)="Other EU","Other EU",VLOOKUP($B255,'Section 2'!$C$16:$N$514,COLUMNS('Section 2'!$C$13:I$13),0))))</f>
        <v/>
      </c>
      <c r="K255" s="107" t="str">
        <f>IF($D255="","",IF(ISBLANK(VLOOKUP($B255,'Section 2'!$C$16:$N$514,COLUMNS('Section 2'!$C$13:J$13),0)),"",IF(VLOOKUP($B255,'Section 2'!$C$16:$N$514,COLUMNS('Section 2'!$C$13:J$13),0)="Pther EU","Other EU",PROPER(VLOOKUP($B255,'Section 2'!$C$16:$N$514,COLUMNS('Section 2'!$C$13:J$13),0)))))</f>
        <v/>
      </c>
      <c r="L255" s="107" t="str">
        <f>IF($D255="","",IF(ISBLANK(VLOOKUP($B255,'Section 2'!$C$16:$N$514,COLUMNS('Section 2'!$C$13:K$13),0)),"",VLOOKUP($B255,'Section 2'!$C$16:$N$514,COLUMNS('Section 2'!$C$13:K$13),0)))</f>
        <v/>
      </c>
      <c r="M255" s="107" t="str">
        <f>IF($D255="","",IF(ISBLANK(VLOOKUP($B255,'Section 2'!$C$16:$N$514,COLUMNS('Section 2'!$C$13:L$13),0)),"",PROPER(VLOOKUP($B255,'Section 2'!$C$16:$N$514,COLUMNS('Section 2'!$C$13:L$13),0))))</f>
        <v/>
      </c>
      <c r="N255" s="107" t="str">
        <f>IF($D255="","",IF(ISBLANK(VLOOKUP($B255,'Section 2'!$C$16:$N$514,COLUMNS('Section 2'!$C$13:M$13),0)),"",IF(VLOOKUP($B255,'Section 2'!$C$16:$N$514,COLUMNS('Section 2'!$C$13:M$13),0)="Other EU","Other EU",IF(VLOOKUP($B255,'Section 2'!$C$16:$N$514,COLUMNS('Section 2'!$C$13:M$13),0)="2nd Party Trans","2nd Party Trans",IF(VLOOKUP($B255,'Section 2'!$C$16:$N$514,COLUMNS('Section 2'!$C$13:M$13),0)="2nd Party Dest","2nd Party Dest",PROPER(VLOOKUP($B255,'Section 2'!$C$16:$N$514,COLUMNS('Section 2'!$C$13:M$13),0)))))))</f>
        <v/>
      </c>
      <c r="O255" s="108" t="str">
        <f>IF($D255="","",IF(ISBLANK(VLOOKUP($B255,'Section 2'!$C$16:$N$514,COLUMNS('Section 2'!$C$13:N$13),0)),"",VLOOKUP($B255,'Section 2'!$C$16:$N$514,COLUMNS('Section 2'!$C$13:N$13),0)))</f>
        <v/>
      </c>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row>
    <row r="256" spans="1:78" s="36" customFormat="1" ht="12.75" customHeight="1" x14ac:dyDescent="0.35">
      <c r="A256" s="36" t="str">
        <f>IF(D256="","",ROWS($A$1:A256))</f>
        <v/>
      </c>
      <c r="B256" s="39">
        <v>255</v>
      </c>
      <c r="C256" s="107" t="str">
        <f t="shared" si="3"/>
        <v/>
      </c>
      <c r="D256" s="107" t="str">
        <f>IFERROR(VLOOKUP($B256,'Section 2'!$C$16:$N$514,COLUMNS('Section 2'!$C$13:C$13),0),"")</f>
        <v/>
      </c>
      <c r="E256" s="108" t="str">
        <f>IF($D256="","",IF(ISBLANK(VLOOKUP($B256,'Section 2'!$C$16:$N$514,COLUMNS('Section 2'!$C$13:D$13),0)),"",VLOOKUP($B256,'Section 2'!$C$16:$N$514,COLUMNS('Section 2'!$C$13:D$13),0)))</f>
        <v/>
      </c>
      <c r="F256" s="107" t="str">
        <f>IF($D256="","",IF(ISBLANK(VLOOKUP($B256,'Section 2'!$C$16:$N$514,COLUMNS('Section 2'!$C$13:E$13),0)),"",VLOOKUP($B256,'Section 2'!$C$16:$N$514,COLUMNS('Section 2'!$C$13:E$13),0)))</f>
        <v/>
      </c>
      <c r="G256" s="107" t="str">
        <f>IF($D256="","",IF(ISBLANK(VLOOKUP($B256,'Section 2'!$C$16:$N$514,COLUMNS('Section 2'!$C$13:F$13),0)),"",VLOOKUP($B256,'Section 2'!$C$16:$N$514,COLUMNS('Section 2'!$C$13:F$13),0)))</f>
        <v/>
      </c>
      <c r="H256" s="107" t="str">
        <f>IF($D256="","",IF(ISBLANK(VLOOKUP($B256,'Section 2'!$C$16:$N$514,COLUMNS('Section 2'!$C$13:G$13),0)),"",VLOOKUP($B256,'Section 2'!$C$16:$N$514,COLUMNS('Section 2'!$C$13:G$13),0)))</f>
        <v/>
      </c>
      <c r="I256" s="107" t="str">
        <f>IF($D256="","",IF(ISBLANK(VLOOKUP($B256,'Section 2'!$C$16:$N$514,COLUMNS('Section 2'!$C$13:H$13),0)),"",IF(VLOOKUP($B256,'Section 2'!$C$16:$N$514,COLUMNS('Section 2'!$C$13:H$13),0)="Other EU","Other EU",PROPER(VLOOKUP($B256,'Section 2'!$C$16:$N$514,COLUMNS('Section 2'!$C$13:H$13),0)))))</f>
        <v/>
      </c>
      <c r="J256" s="107" t="str">
        <f>IF($D256="","",IF(ISBLANK(VLOOKUP($B256,'Section 2'!$C$16:$N$514,COLUMNS('Section 2'!$C$13:I$13),0)),"",IF(VLOOKUP($B256,'Section 2'!$C$16:$N$514,COLUMNS('Section 2'!$C$13:I$13),0)="Other EU","Other EU",VLOOKUP($B256,'Section 2'!$C$16:$N$514,COLUMNS('Section 2'!$C$13:I$13),0))))</f>
        <v/>
      </c>
      <c r="K256" s="107" t="str">
        <f>IF($D256="","",IF(ISBLANK(VLOOKUP($B256,'Section 2'!$C$16:$N$514,COLUMNS('Section 2'!$C$13:J$13),0)),"",IF(VLOOKUP($B256,'Section 2'!$C$16:$N$514,COLUMNS('Section 2'!$C$13:J$13),0)="Pther EU","Other EU",PROPER(VLOOKUP($B256,'Section 2'!$C$16:$N$514,COLUMNS('Section 2'!$C$13:J$13),0)))))</f>
        <v/>
      </c>
      <c r="L256" s="107" t="str">
        <f>IF($D256="","",IF(ISBLANK(VLOOKUP($B256,'Section 2'!$C$16:$N$514,COLUMNS('Section 2'!$C$13:K$13),0)),"",VLOOKUP($B256,'Section 2'!$C$16:$N$514,COLUMNS('Section 2'!$C$13:K$13),0)))</f>
        <v/>
      </c>
      <c r="M256" s="107" t="str">
        <f>IF($D256="","",IF(ISBLANK(VLOOKUP($B256,'Section 2'!$C$16:$N$514,COLUMNS('Section 2'!$C$13:L$13),0)),"",PROPER(VLOOKUP($B256,'Section 2'!$C$16:$N$514,COLUMNS('Section 2'!$C$13:L$13),0))))</f>
        <v/>
      </c>
      <c r="N256" s="107" t="str">
        <f>IF($D256="","",IF(ISBLANK(VLOOKUP($B256,'Section 2'!$C$16:$N$514,COLUMNS('Section 2'!$C$13:M$13),0)),"",IF(VLOOKUP($B256,'Section 2'!$C$16:$N$514,COLUMNS('Section 2'!$C$13:M$13),0)="Other EU","Other EU",IF(VLOOKUP($B256,'Section 2'!$C$16:$N$514,COLUMNS('Section 2'!$C$13:M$13),0)="2nd Party Trans","2nd Party Trans",IF(VLOOKUP($B256,'Section 2'!$C$16:$N$514,COLUMNS('Section 2'!$C$13:M$13),0)="2nd Party Dest","2nd Party Dest",PROPER(VLOOKUP($B256,'Section 2'!$C$16:$N$514,COLUMNS('Section 2'!$C$13:M$13),0)))))))</f>
        <v/>
      </c>
      <c r="O256" s="108" t="str">
        <f>IF($D256="","",IF(ISBLANK(VLOOKUP($B256,'Section 2'!$C$16:$N$514,COLUMNS('Section 2'!$C$13:N$13),0)),"",VLOOKUP($B256,'Section 2'!$C$16:$N$514,COLUMNS('Section 2'!$C$13:N$13),0)))</f>
        <v/>
      </c>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row>
    <row r="257" spans="1:78" s="36" customFormat="1" ht="12.75" customHeight="1" x14ac:dyDescent="0.35">
      <c r="A257" s="36" t="str">
        <f>IF(D257="","",ROWS($A$1:A257))</f>
        <v/>
      </c>
      <c r="B257" s="39">
        <v>256</v>
      </c>
      <c r="C257" s="107" t="str">
        <f t="shared" si="3"/>
        <v/>
      </c>
      <c r="D257" s="107" t="str">
        <f>IFERROR(VLOOKUP($B257,'Section 2'!$C$16:$N$514,COLUMNS('Section 2'!$C$13:C$13),0),"")</f>
        <v/>
      </c>
      <c r="E257" s="108" t="str">
        <f>IF($D257="","",IF(ISBLANK(VLOOKUP($B257,'Section 2'!$C$16:$N$514,COLUMNS('Section 2'!$C$13:D$13),0)),"",VLOOKUP($B257,'Section 2'!$C$16:$N$514,COLUMNS('Section 2'!$C$13:D$13),0)))</f>
        <v/>
      </c>
      <c r="F257" s="107" t="str">
        <f>IF($D257="","",IF(ISBLANK(VLOOKUP($B257,'Section 2'!$C$16:$N$514,COLUMNS('Section 2'!$C$13:E$13),0)),"",VLOOKUP($B257,'Section 2'!$C$16:$N$514,COLUMNS('Section 2'!$C$13:E$13),0)))</f>
        <v/>
      </c>
      <c r="G257" s="107" t="str">
        <f>IF($D257="","",IF(ISBLANK(VLOOKUP($B257,'Section 2'!$C$16:$N$514,COLUMNS('Section 2'!$C$13:F$13),0)),"",VLOOKUP($B257,'Section 2'!$C$16:$N$514,COLUMNS('Section 2'!$C$13:F$13),0)))</f>
        <v/>
      </c>
      <c r="H257" s="107" t="str">
        <f>IF($D257="","",IF(ISBLANK(VLOOKUP($B257,'Section 2'!$C$16:$N$514,COLUMNS('Section 2'!$C$13:G$13),0)),"",VLOOKUP($B257,'Section 2'!$C$16:$N$514,COLUMNS('Section 2'!$C$13:G$13),0)))</f>
        <v/>
      </c>
      <c r="I257" s="107" t="str">
        <f>IF($D257="","",IF(ISBLANK(VLOOKUP($B257,'Section 2'!$C$16:$N$514,COLUMNS('Section 2'!$C$13:H$13),0)),"",IF(VLOOKUP($B257,'Section 2'!$C$16:$N$514,COLUMNS('Section 2'!$C$13:H$13),0)="Other EU","Other EU",PROPER(VLOOKUP($B257,'Section 2'!$C$16:$N$514,COLUMNS('Section 2'!$C$13:H$13),0)))))</f>
        <v/>
      </c>
      <c r="J257" s="107" t="str">
        <f>IF($D257="","",IF(ISBLANK(VLOOKUP($B257,'Section 2'!$C$16:$N$514,COLUMNS('Section 2'!$C$13:I$13),0)),"",IF(VLOOKUP($B257,'Section 2'!$C$16:$N$514,COLUMNS('Section 2'!$C$13:I$13),0)="Other EU","Other EU",VLOOKUP($B257,'Section 2'!$C$16:$N$514,COLUMNS('Section 2'!$C$13:I$13),0))))</f>
        <v/>
      </c>
      <c r="K257" s="107" t="str">
        <f>IF($D257="","",IF(ISBLANK(VLOOKUP($B257,'Section 2'!$C$16:$N$514,COLUMNS('Section 2'!$C$13:J$13),0)),"",IF(VLOOKUP($B257,'Section 2'!$C$16:$N$514,COLUMNS('Section 2'!$C$13:J$13),0)="Pther EU","Other EU",PROPER(VLOOKUP($B257,'Section 2'!$C$16:$N$514,COLUMNS('Section 2'!$C$13:J$13),0)))))</f>
        <v/>
      </c>
      <c r="L257" s="107" t="str">
        <f>IF($D257="","",IF(ISBLANK(VLOOKUP($B257,'Section 2'!$C$16:$N$514,COLUMNS('Section 2'!$C$13:K$13),0)),"",VLOOKUP($B257,'Section 2'!$C$16:$N$514,COLUMNS('Section 2'!$C$13:K$13),0)))</f>
        <v/>
      </c>
      <c r="M257" s="107" t="str">
        <f>IF($D257="","",IF(ISBLANK(VLOOKUP($B257,'Section 2'!$C$16:$N$514,COLUMNS('Section 2'!$C$13:L$13),0)),"",PROPER(VLOOKUP($B257,'Section 2'!$C$16:$N$514,COLUMNS('Section 2'!$C$13:L$13),0))))</f>
        <v/>
      </c>
      <c r="N257" s="107" t="str">
        <f>IF($D257="","",IF(ISBLANK(VLOOKUP($B257,'Section 2'!$C$16:$N$514,COLUMNS('Section 2'!$C$13:M$13),0)),"",IF(VLOOKUP($B257,'Section 2'!$C$16:$N$514,COLUMNS('Section 2'!$C$13:M$13),0)="Other EU","Other EU",IF(VLOOKUP($B257,'Section 2'!$C$16:$N$514,COLUMNS('Section 2'!$C$13:M$13),0)="2nd Party Trans","2nd Party Trans",IF(VLOOKUP($B257,'Section 2'!$C$16:$N$514,COLUMNS('Section 2'!$C$13:M$13),0)="2nd Party Dest","2nd Party Dest",PROPER(VLOOKUP($B257,'Section 2'!$C$16:$N$514,COLUMNS('Section 2'!$C$13:M$13),0)))))))</f>
        <v/>
      </c>
      <c r="O257" s="108" t="str">
        <f>IF($D257="","",IF(ISBLANK(VLOOKUP($B257,'Section 2'!$C$16:$N$514,COLUMNS('Section 2'!$C$13:N$13),0)),"",VLOOKUP($B257,'Section 2'!$C$16:$N$514,COLUMNS('Section 2'!$C$13:N$13),0)))</f>
        <v/>
      </c>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row>
    <row r="258" spans="1:78" s="36" customFormat="1" ht="12.75" customHeight="1" x14ac:dyDescent="0.35">
      <c r="A258" s="36" t="str">
        <f>IF(D258="","",ROWS($A$1:A258))</f>
        <v/>
      </c>
      <c r="B258" s="39">
        <v>257</v>
      </c>
      <c r="C258" s="107" t="str">
        <f t="shared" si="3"/>
        <v/>
      </c>
      <c r="D258" s="107" t="str">
        <f>IFERROR(VLOOKUP($B258,'Section 2'!$C$16:$N$514,COLUMNS('Section 2'!$C$13:C$13),0),"")</f>
        <v/>
      </c>
      <c r="E258" s="108" t="str">
        <f>IF($D258="","",IF(ISBLANK(VLOOKUP($B258,'Section 2'!$C$16:$N$514,COLUMNS('Section 2'!$C$13:D$13),0)),"",VLOOKUP($B258,'Section 2'!$C$16:$N$514,COLUMNS('Section 2'!$C$13:D$13),0)))</f>
        <v/>
      </c>
      <c r="F258" s="107" t="str">
        <f>IF($D258="","",IF(ISBLANK(VLOOKUP($B258,'Section 2'!$C$16:$N$514,COLUMNS('Section 2'!$C$13:E$13),0)),"",VLOOKUP($B258,'Section 2'!$C$16:$N$514,COLUMNS('Section 2'!$C$13:E$13),0)))</f>
        <v/>
      </c>
      <c r="G258" s="107" t="str">
        <f>IF($D258="","",IF(ISBLANK(VLOOKUP($B258,'Section 2'!$C$16:$N$514,COLUMNS('Section 2'!$C$13:F$13),0)),"",VLOOKUP($B258,'Section 2'!$C$16:$N$514,COLUMNS('Section 2'!$C$13:F$13),0)))</f>
        <v/>
      </c>
      <c r="H258" s="107" t="str">
        <f>IF($D258="","",IF(ISBLANK(VLOOKUP($B258,'Section 2'!$C$16:$N$514,COLUMNS('Section 2'!$C$13:G$13),0)),"",VLOOKUP($B258,'Section 2'!$C$16:$N$514,COLUMNS('Section 2'!$C$13:G$13),0)))</f>
        <v/>
      </c>
      <c r="I258" s="107" t="str">
        <f>IF($D258="","",IF(ISBLANK(VLOOKUP($B258,'Section 2'!$C$16:$N$514,COLUMNS('Section 2'!$C$13:H$13),0)),"",IF(VLOOKUP($B258,'Section 2'!$C$16:$N$514,COLUMNS('Section 2'!$C$13:H$13),0)="Other EU","Other EU",PROPER(VLOOKUP($B258,'Section 2'!$C$16:$N$514,COLUMNS('Section 2'!$C$13:H$13),0)))))</f>
        <v/>
      </c>
      <c r="J258" s="107" t="str">
        <f>IF($D258="","",IF(ISBLANK(VLOOKUP($B258,'Section 2'!$C$16:$N$514,COLUMNS('Section 2'!$C$13:I$13),0)),"",IF(VLOOKUP($B258,'Section 2'!$C$16:$N$514,COLUMNS('Section 2'!$C$13:I$13),0)="Other EU","Other EU",VLOOKUP($B258,'Section 2'!$C$16:$N$514,COLUMNS('Section 2'!$C$13:I$13),0))))</f>
        <v/>
      </c>
      <c r="K258" s="107" t="str">
        <f>IF($D258="","",IF(ISBLANK(VLOOKUP($B258,'Section 2'!$C$16:$N$514,COLUMNS('Section 2'!$C$13:J$13),0)),"",IF(VLOOKUP($B258,'Section 2'!$C$16:$N$514,COLUMNS('Section 2'!$C$13:J$13),0)="Pther EU","Other EU",PROPER(VLOOKUP($B258,'Section 2'!$C$16:$N$514,COLUMNS('Section 2'!$C$13:J$13),0)))))</f>
        <v/>
      </c>
      <c r="L258" s="107" t="str">
        <f>IF($D258="","",IF(ISBLANK(VLOOKUP($B258,'Section 2'!$C$16:$N$514,COLUMNS('Section 2'!$C$13:K$13),0)),"",VLOOKUP($B258,'Section 2'!$C$16:$N$514,COLUMNS('Section 2'!$C$13:K$13),0)))</f>
        <v/>
      </c>
      <c r="M258" s="107" t="str">
        <f>IF($D258="","",IF(ISBLANK(VLOOKUP($B258,'Section 2'!$C$16:$N$514,COLUMNS('Section 2'!$C$13:L$13),0)),"",PROPER(VLOOKUP($B258,'Section 2'!$C$16:$N$514,COLUMNS('Section 2'!$C$13:L$13),0))))</f>
        <v/>
      </c>
      <c r="N258" s="107" t="str">
        <f>IF($D258="","",IF(ISBLANK(VLOOKUP($B258,'Section 2'!$C$16:$N$514,COLUMNS('Section 2'!$C$13:M$13),0)),"",IF(VLOOKUP($B258,'Section 2'!$C$16:$N$514,COLUMNS('Section 2'!$C$13:M$13),0)="Other EU","Other EU",IF(VLOOKUP($B258,'Section 2'!$C$16:$N$514,COLUMNS('Section 2'!$C$13:M$13),0)="2nd Party Trans","2nd Party Trans",IF(VLOOKUP($B258,'Section 2'!$C$16:$N$514,COLUMNS('Section 2'!$C$13:M$13),0)="2nd Party Dest","2nd Party Dest",PROPER(VLOOKUP($B258,'Section 2'!$C$16:$N$514,COLUMNS('Section 2'!$C$13:M$13),0)))))))</f>
        <v/>
      </c>
      <c r="O258" s="108" t="str">
        <f>IF($D258="","",IF(ISBLANK(VLOOKUP($B258,'Section 2'!$C$16:$N$514,COLUMNS('Section 2'!$C$13:N$13),0)),"",VLOOKUP($B258,'Section 2'!$C$16:$N$514,COLUMNS('Section 2'!$C$13:N$13),0)))</f>
        <v/>
      </c>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row>
    <row r="259" spans="1:78" s="36" customFormat="1" ht="12.75" customHeight="1" x14ac:dyDescent="0.35">
      <c r="A259" s="36" t="str">
        <f>IF(D259="","",ROWS($A$1:A259))</f>
        <v/>
      </c>
      <c r="B259" s="39">
        <v>258</v>
      </c>
      <c r="C259" s="107" t="str">
        <f t="shared" ref="C259:C322" si="4">IF(D259="","",2)</f>
        <v/>
      </c>
      <c r="D259" s="107" t="str">
        <f>IFERROR(VLOOKUP($B259,'Section 2'!$C$16:$N$514,COLUMNS('Section 2'!$C$13:C$13),0),"")</f>
        <v/>
      </c>
      <c r="E259" s="108" t="str">
        <f>IF($D259="","",IF(ISBLANK(VLOOKUP($B259,'Section 2'!$C$16:$N$514,COLUMNS('Section 2'!$C$13:D$13),0)),"",VLOOKUP($B259,'Section 2'!$C$16:$N$514,COLUMNS('Section 2'!$C$13:D$13),0)))</f>
        <v/>
      </c>
      <c r="F259" s="107" t="str">
        <f>IF($D259="","",IF(ISBLANK(VLOOKUP($B259,'Section 2'!$C$16:$N$514,COLUMNS('Section 2'!$C$13:E$13),0)),"",VLOOKUP($B259,'Section 2'!$C$16:$N$514,COLUMNS('Section 2'!$C$13:E$13),0)))</f>
        <v/>
      </c>
      <c r="G259" s="107" t="str">
        <f>IF($D259="","",IF(ISBLANK(VLOOKUP($B259,'Section 2'!$C$16:$N$514,COLUMNS('Section 2'!$C$13:F$13),0)),"",VLOOKUP($B259,'Section 2'!$C$16:$N$514,COLUMNS('Section 2'!$C$13:F$13),0)))</f>
        <v/>
      </c>
      <c r="H259" s="107" t="str">
        <f>IF($D259="","",IF(ISBLANK(VLOOKUP($B259,'Section 2'!$C$16:$N$514,COLUMNS('Section 2'!$C$13:G$13),0)),"",VLOOKUP($B259,'Section 2'!$C$16:$N$514,COLUMNS('Section 2'!$C$13:G$13),0)))</f>
        <v/>
      </c>
      <c r="I259" s="107" t="str">
        <f>IF($D259="","",IF(ISBLANK(VLOOKUP($B259,'Section 2'!$C$16:$N$514,COLUMNS('Section 2'!$C$13:H$13),0)),"",IF(VLOOKUP($B259,'Section 2'!$C$16:$N$514,COLUMNS('Section 2'!$C$13:H$13),0)="Other EU","Other EU",PROPER(VLOOKUP($B259,'Section 2'!$C$16:$N$514,COLUMNS('Section 2'!$C$13:H$13),0)))))</f>
        <v/>
      </c>
      <c r="J259" s="107" t="str">
        <f>IF($D259="","",IF(ISBLANK(VLOOKUP($B259,'Section 2'!$C$16:$N$514,COLUMNS('Section 2'!$C$13:I$13),0)),"",IF(VLOOKUP($B259,'Section 2'!$C$16:$N$514,COLUMNS('Section 2'!$C$13:I$13),0)="Other EU","Other EU",VLOOKUP($B259,'Section 2'!$C$16:$N$514,COLUMNS('Section 2'!$C$13:I$13),0))))</f>
        <v/>
      </c>
      <c r="K259" s="107" t="str">
        <f>IF($D259="","",IF(ISBLANK(VLOOKUP($B259,'Section 2'!$C$16:$N$514,COLUMNS('Section 2'!$C$13:J$13),0)),"",IF(VLOOKUP($B259,'Section 2'!$C$16:$N$514,COLUMNS('Section 2'!$C$13:J$13),0)="Pther EU","Other EU",PROPER(VLOOKUP($B259,'Section 2'!$C$16:$N$514,COLUMNS('Section 2'!$C$13:J$13),0)))))</f>
        <v/>
      </c>
      <c r="L259" s="107" t="str">
        <f>IF($D259="","",IF(ISBLANK(VLOOKUP($B259,'Section 2'!$C$16:$N$514,COLUMNS('Section 2'!$C$13:K$13),0)),"",VLOOKUP($B259,'Section 2'!$C$16:$N$514,COLUMNS('Section 2'!$C$13:K$13),0)))</f>
        <v/>
      </c>
      <c r="M259" s="107" t="str">
        <f>IF($D259="","",IF(ISBLANK(VLOOKUP($B259,'Section 2'!$C$16:$N$514,COLUMNS('Section 2'!$C$13:L$13),0)),"",PROPER(VLOOKUP($B259,'Section 2'!$C$16:$N$514,COLUMNS('Section 2'!$C$13:L$13),0))))</f>
        <v/>
      </c>
      <c r="N259" s="107" t="str">
        <f>IF($D259="","",IF(ISBLANK(VLOOKUP($B259,'Section 2'!$C$16:$N$514,COLUMNS('Section 2'!$C$13:M$13),0)),"",IF(VLOOKUP($B259,'Section 2'!$C$16:$N$514,COLUMNS('Section 2'!$C$13:M$13),0)="Other EU","Other EU",IF(VLOOKUP($B259,'Section 2'!$C$16:$N$514,COLUMNS('Section 2'!$C$13:M$13),0)="2nd Party Trans","2nd Party Trans",IF(VLOOKUP($B259,'Section 2'!$C$16:$N$514,COLUMNS('Section 2'!$C$13:M$13),0)="2nd Party Dest","2nd Party Dest",PROPER(VLOOKUP($B259,'Section 2'!$C$16:$N$514,COLUMNS('Section 2'!$C$13:M$13),0)))))))</f>
        <v/>
      </c>
      <c r="O259" s="108" t="str">
        <f>IF($D259="","",IF(ISBLANK(VLOOKUP($B259,'Section 2'!$C$16:$N$514,COLUMNS('Section 2'!$C$13:N$13),0)),"",VLOOKUP($B259,'Section 2'!$C$16:$N$514,COLUMNS('Section 2'!$C$13:N$13),0)))</f>
        <v/>
      </c>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row>
    <row r="260" spans="1:78" s="36" customFormat="1" ht="12.75" customHeight="1" x14ac:dyDescent="0.35">
      <c r="A260" s="36" t="str">
        <f>IF(D260="","",ROWS($A$1:A260))</f>
        <v/>
      </c>
      <c r="B260" s="39">
        <v>259</v>
      </c>
      <c r="C260" s="107" t="str">
        <f t="shared" si="4"/>
        <v/>
      </c>
      <c r="D260" s="107" t="str">
        <f>IFERROR(VLOOKUP($B260,'Section 2'!$C$16:$N$514,COLUMNS('Section 2'!$C$13:C$13),0),"")</f>
        <v/>
      </c>
      <c r="E260" s="108" t="str">
        <f>IF($D260="","",IF(ISBLANK(VLOOKUP($B260,'Section 2'!$C$16:$N$514,COLUMNS('Section 2'!$C$13:D$13),0)),"",VLOOKUP($B260,'Section 2'!$C$16:$N$514,COLUMNS('Section 2'!$C$13:D$13),0)))</f>
        <v/>
      </c>
      <c r="F260" s="107" t="str">
        <f>IF($D260="","",IF(ISBLANK(VLOOKUP($B260,'Section 2'!$C$16:$N$514,COLUMNS('Section 2'!$C$13:E$13),0)),"",VLOOKUP($B260,'Section 2'!$C$16:$N$514,COLUMNS('Section 2'!$C$13:E$13),0)))</f>
        <v/>
      </c>
      <c r="G260" s="107" t="str">
        <f>IF($D260="","",IF(ISBLANK(VLOOKUP($B260,'Section 2'!$C$16:$N$514,COLUMNS('Section 2'!$C$13:F$13),0)),"",VLOOKUP($B260,'Section 2'!$C$16:$N$514,COLUMNS('Section 2'!$C$13:F$13),0)))</f>
        <v/>
      </c>
      <c r="H260" s="107" t="str">
        <f>IF($D260="","",IF(ISBLANK(VLOOKUP($B260,'Section 2'!$C$16:$N$514,COLUMNS('Section 2'!$C$13:G$13),0)),"",VLOOKUP($B260,'Section 2'!$C$16:$N$514,COLUMNS('Section 2'!$C$13:G$13),0)))</f>
        <v/>
      </c>
      <c r="I260" s="107" t="str">
        <f>IF($D260="","",IF(ISBLANK(VLOOKUP($B260,'Section 2'!$C$16:$N$514,COLUMNS('Section 2'!$C$13:H$13),0)),"",IF(VLOOKUP($B260,'Section 2'!$C$16:$N$514,COLUMNS('Section 2'!$C$13:H$13),0)="Other EU","Other EU",PROPER(VLOOKUP($B260,'Section 2'!$C$16:$N$514,COLUMNS('Section 2'!$C$13:H$13),0)))))</f>
        <v/>
      </c>
      <c r="J260" s="107" t="str">
        <f>IF($D260="","",IF(ISBLANK(VLOOKUP($B260,'Section 2'!$C$16:$N$514,COLUMNS('Section 2'!$C$13:I$13),0)),"",IF(VLOOKUP($B260,'Section 2'!$C$16:$N$514,COLUMNS('Section 2'!$C$13:I$13),0)="Other EU","Other EU",VLOOKUP($B260,'Section 2'!$C$16:$N$514,COLUMNS('Section 2'!$C$13:I$13),0))))</f>
        <v/>
      </c>
      <c r="K260" s="107" t="str">
        <f>IF($D260="","",IF(ISBLANK(VLOOKUP($B260,'Section 2'!$C$16:$N$514,COLUMNS('Section 2'!$C$13:J$13),0)),"",IF(VLOOKUP($B260,'Section 2'!$C$16:$N$514,COLUMNS('Section 2'!$C$13:J$13),0)="Pther EU","Other EU",PROPER(VLOOKUP($B260,'Section 2'!$C$16:$N$514,COLUMNS('Section 2'!$C$13:J$13),0)))))</f>
        <v/>
      </c>
      <c r="L260" s="107" t="str">
        <f>IF($D260="","",IF(ISBLANK(VLOOKUP($B260,'Section 2'!$C$16:$N$514,COLUMNS('Section 2'!$C$13:K$13),0)),"",VLOOKUP($B260,'Section 2'!$C$16:$N$514,COLUMNS('Section 2'!$C$13:K$13),0)))</f>
        <v/>
      </c>
      <c r="M260" s="107" t="str">
        <f>IF($D260="","",IF(ISBLANK(VLOOKUP($B260,'Section 2'!$C$16:$N$514,COLUMNS('Section 2'!$C$13:L$13),0)),"",PROPER(VLOOKUP($B260,'Section 2'!$C$16:$N$514,COLUMNS('Section 2'!$C$13:L$13),0))))</f>
        <v/>
      </c>
      <c r="N260" s="107" t="str">
        <f>IF($D260="","",IF(ISBLANK(VLOOKUP($B260,'Section 2'!$C$16:$N$514,COLUMNS('Section 2'!$C$13:M$13),0)),"",IF(VLOOKUP($B260,'Section 2'!$C$16:$N$514,COLUMNS('Section 2'!$C$13:M$13),0)="Other EU","Other EU",IF(VLOOKUP($B260,'Section 2'!$C$16:$N$514,COLUMNS('Section 2'!$C$13:M$13),0)="2nd Party Trans","2nd Party Trans",IF(VLOOKUP($B260,'Section 2'!$C$16:$N$514,COLUMNS('Section 2'!$C$13:M$13),0)="2nd Party Dest","2nd Party Dest",PROPER(VLOOKUP($B260,'Section 2'!$C$16:$N$514,COLUMNS('Section 2'!$C$13:M$13),0)))))))</f>
        <v/>
      </c>
      <c r="O260" s="108" t="str">
        <f>IF($D260="","",IF(ISBLANK(VLOOKUP($B260,'Section 2'!$C$16:$N$514,COLUMNS('Section 2'!$C$13:N$13),0)),"",VLOOKUP($B260,'Section 2'!$C$16:$N$514,COLUMNS('Section 2'!$C$13:N$13),0)))</f>
        <v/>
      </c>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row>
    <row r="261" spans="1:78" s="36" customFormat="1" ht="12.75" customHeight="1" x14ac:dyDescent="0.35">
      <c r="A261" s="36" t="str">
        <f>IF(D261="","",ROWS($A$1:A261))</f>
        <v/>
      </c>
      <c r="B261" s="39">
        <v>260</v>
      </c>
      <c r="C261" s="107" t="str">
        <f t="shared" si="4"/>
        <v/>
      </c>
      <c r="D261" s="107" t="str">
        <f>IFERROR(VLOOKUP($B261,'Section 2'!$C$16:$N$514,COLUMNS('Section 2'!$C$13:C$13),0),"")</f>
        <v/>
      </c>
      <c r="E261" s="108" t="str">
        <f>IF($D261="","",IF(ISBLANK(VLOOKUP($B261,'Section 2'!$C$16:$N$514,COLUMNS('Section 2'!$C$13:D$13),0)),"",VLOOKUP($B261,'Section 2'!$C$16:$N$514,COLUMNS('Section 2'!$C$13:D$13),0)))</f>
        <v/>
      </c>
      <c r="F261" s="107" t="str">
        <f>IF($D261="","",IF(ISBLANK(VLOOKUP($B261,'Section 2'!$C$16:$N$514,COLUMNS('Section 2'!$C$13:E$13),0)),"",VLOOKUP($B261,'Section 2'!$C$16:$N$514,COLUMNS('Section 2'!$C$13:E$13),0)))</f>
        <v/>
      </c>
      <c r="G261" s="107" t="str">
        <f>IF($D261="","",IF(ISBLANK(VLOOKUP($B261,'Section 2'!$C$16:$N$514,COLUMNS('Section 2'!$C$13:F$13),0)),"",VLOOKUP($B261,'Section 2'!$C$16:$N$514,COLUMNS('Section 2'!$C$13:F$13),0)))</f>
        <v/>
      </c>
      <c r="H261" s="107" t="str">
        <f>IF($D261="","",IF(ISBLANK(VLOOKUP($B261,'Section 2'!$C$16:$N$514,COLUMNS('Section 2'!$C$13:G$13),0)),"",VLOOKUP($B261,'Section 2'!$C$16:$N$514,COLUMNS('Section 2'!$C$13:G$13),0)))</f>
        <v/>
      </c>
      <c r="I261" s="107" t="str">
        <f>IF($D261="","",IF(ISBLANK(VLOOKUP($B261,'Section 2'!$C$16:$N$514,COLUMNS('Section 2'!$C$13:H$13),0)),"",IF(VLOOKUP($B261,'Section 2'!$C$16:$N$514,COLUMNS('Section 2'!$C$13:H$13),0)="Other EU","Other EU",PROPER(VLOOKUP($B261,'Section 2'!$C$16:$N$514,COLUMNS('Section 2'!$C$13:H$13),0)))))</f>
        <v/>
      </c>
      <c r="J261" s="107" t="str">
        <f>IF($D261="","",IF(ISBLANK(VLOOKUP($B261,'Section 2'!$C$16:$N$514,COLUMNS('Section 2'!$C$13:I$13),0)),"",IF(VLOOKUP($B261,'Section 2'!$C$16:$N$514,COLUMNS('Section 2'!$C$13:I$13),0)="Other EU","Other EU",VLOOKUP($B261,'Section 2'!$C$16:$N$514,COLUMNS('Section 2'!$C$13:I$13),0))))</f>
        <v/>
      </c>
      <c r="K261" s="107" t="str">
        <f>IF($D261="","",IF(ISBLANK(VLOOKUP($B261,'Section 2'!$C$16:$N$514,COLUMNS('Section 2'!$C$13:J$13),0)),"",IF(VLOOKUP($B261,'Section 2'!$C$16:$N$514,COLUMNS('Section 2'!$C$13:J$13),0)="Pther EU","Other EU",PROPER(VLOOKUP($B261,'Section 2'!$C$16:$N$514,COLUMNS('Section 2'!$C$13:J$13),0)))))</f>
        <v/>
      </c>
      <c r="L261" s="107" t="str">
        <f>IF($D261="","",IF(ISBLANK(VLOOKUP($B261,'Section 2'!$C$16:$N$514,COLUMNS('Section 2'!$C$13:K$13),0)),"",VLOOKUP($B261,'Section 2'!$C$16:$N$514,COLUMNS('Section 2'!$C$13:K$13),0)))</f>
        <v/>
      </c>
      <c r="M261" s="107" t="str">
        <f>IF($D261="","",IF(ISBLANK(VLOOKUP($B261,'Section 2'!$C$16:$N$514,COLUMNS('Section 2'!$C$13:L$13),0)),"",PROPER(VLOOKUP($B261,'Section 2'!$C$16:$N$514,COLUMNS('Section 2'!$C$13:L$13),0))))</f>
        <v/>
      </c>
      <c r="N261" s="107" t="str">
        <f>IF($D261="","",IF(ISBLANK(VLOOKUP($B261,'Section 2'!$C$16:$N$514,COLUMNS('Section 2'!$C$13:M$13),0)),"",IF(VLOOKUP($B261,'Section 2'!$C$16:$N$514,COLUMNS('Section 2'!$C$13:M$13),0)="Other EU","Other EU",IF(VLOOKUP($B261,'Section 2'!$C$16:$N$514,COLUMNS('Section 2'!$C$13:M$13),0)="2nd Party Trans","2nd Party Trans",IF(VLOOKUP($B261,'Section 2'!$C$16:$N$514,COLUMNS('Section 2'!$C$13:M$13),0)="2nd Party Dest","2nd Party Dest",PROPER(VLOOKUP($B261,'Section 2'!$C$16:$N$514,COLUMNS('Section 2'!$C$13:M$13),0)))))))</f>
        <v/>
      </c>
      <c r="O261" s="108" t="str">
        <f>IF($D261="","",IF(ISBLANK(VLOOKUP($B261,'Section 2'!$C$16:$N$514,COLUMNS('Section 2'!$C$13:N$13),0)),"",VLOOKUP($B261,'Section 2'!$C$16:$N$514,COLUMNS('Section 2'!$C$13:N$13),0)))</f>
        <v/>
      </c>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row>
    <row r="262" spans="1:78" s="36" customFormat="1" ht="12.75" customHeight="1" x14ac:dyDescent="0.35">
      <c r="A262" s="36" t="str">
        <f>IF(D262="","",ROWS($A$1:A262))</f>
        <v/>
      </c>
      <c r="B262" s="39">
        <v>261</v>
      </c>
      <c r="C262" s="107" t="str">
        <f t="shared" si="4"/>
        <v/>
      </c>
      <c r="D262" s="107" t="str">
        <f>IFERROR(VLOOKUP($B262,'Section 2'!$C$16:$N$514,COLUMNS('Section 2'!$C$13:C$13),0),"")</f>
        <v/>
      </c>
      <c r="E262" s="108" t="str">
        <f>IF($D262="","",IF(ISBLANK(VLOOKUP($B262,'Section 2'!$C$16:$N$514,COLUMNS('Section 2'!$C$13:D$13),0)),"",VLOOKUP($B262,'Section 2'!$C$16:$N$514,COLUMNS('Section 2'!$C$13:D$13),0)))</f>
        <v/>
      </c>
      <c r="F262" s="107" t="str">
        <f>IF($D262="","",IF(ISBLANK(VLOOKUP($B262,'Section 2'!$C$16:$N$514,COLUMNS('Section 2'!$C$13:E$13),0)),"",VLOOKUP($B262,'Section 2'!$C$16:$N$514,COLUMNS('Section 2'!$C$13:E$13),0)))</f>
        <v/>
      </c>
      <c r="G262" s="107" t="str">
        <f>IF($D262="","",IF(ISBLANK(VLOOKUP($B262,'Section 2'!$C$16:$N$514,COLUMNS('Section 2'!$C$13:F$13),0)),"",VLOOKUP($B262,'Section 2'!$C$16:$N$514,COLUMNS('Section 2'!$C$13:F$13),0)))</f>
        <v/>
      </c>
      <c r="H262" s="107" t="str">
        <f>IF($D262="","",IF(ISBLANK(VLOOKUP($B262,'Section 2'!$C$16:$N$514,COLUMNS('Section 2'!$C$13:G$13),0)),"",VLOOKUP($B262,'Section 2'!$C$16:$N$514,COLUMNS('Section 2'!$C$13:G$13),0)))</f>
        <v/>
      </c>
      <c r="I262" s="107" t="str">
        <f>IF($D262="","",IF(ISBLANK(VLOOKUP($B262,'Section 2'!$C$16:$N$514,COLUMNS('Section 2'!$C$13:H$13),0)),"",IF(VLOOKUP($B262,'Section 2'!$C$16:$N$514,COLUMNS('Section 2'!$C$13:H$13),0)="Other EU","Other EU",PROPER(VLOOKUP($B262,'Section 2'!$C$16:$N$514,COLUMNS('Section 2'!$C$13:H$13),0)))))</f>
        <v/>
      </c>
      <c r="J262" s="107" t="str">
        <f>IF($D262="","",IF(ISBLANK(VLOOKUP($B262,'Section 2'!$C$16:$N$514,COLUMNS('Section 2'!$C$13:I$13),0)),"",IF(VLOOKUP($B262,'Section 2'!$C$16:$N$514,COLUMNS('Section 2'!$C$13:I$13),0)="Other EU","Other EU",VLOOKUP($B262,'Section 2'!$C$16:$N$514,COLUMNS('Section 2'!$C$13:I$13),0))))</f>
        <v/>
      </c>
      <c r="K262" s="107" t="str">
        <f>IF($D262="","",IF(ISBLANK(VLOOKUP($B262,'Section 2'!$C$16:$N$514,COLUMNS('Section 2'!$C$13:J$13),0)),"",IF(VLOOKUP($B262,'Section 2'!$C$16:$N$514,COLUMNS('Section 2'!$C$13:J$13),0)="Pther EU","Other EU",PROPER(VLOOKUP($B262,'Section 2'!$C$16:$N$514,COLUMNS('Section 2'!$C$13:J$13),0)))))</f>
        <v/>
      </c>
      <c r="L262" s="107" t="str">
        <f>IF($D262="","",IF(ISBLANK(VLOOKUP($B262,'Section 2'!$C$16:$N$514,COLUMNS('Section 2'!$C$13:K$13),0)),"",VLOOKUP($B262,'Section 2'!$C$16:$N$514,COLUMNS('Section 2'!$C$13:K$13),0)))</f>
        <v/>
      </c>
      <c r="M262" s="107" t="str">
        <f>IF($D262="","",IF(ISBLANK(VLOOKUP($B262,'Section 2'!$C$16:$N$514,COLUMNS('Section 2'!$C$13:L$13),0)),"",PROPER(VLOOKUP($B262,'Section 2'!$C$16:$N$514,COLUMNS('Section 2'!$C$13:L$13),0))))</f>
        <v/>
      </c>
      <c r="N262" s="107" t="str">
        <f>IF($D262="","",IF(ISBLANK(VLOOKUP($B262,'Section 2'!$C$16:$N$514,COLUMNS('Section 2'!$C$13:M$13),0)),"",IF(VLOOKUP($B262,'Section 2'!$C$16:$N$514,COLUMNS('Section 2'!$C$13:M$13),0)="Other EU","Other EU",IF(VLOOKUP($B262,'Section 2'!$C$16:$N$514,COLUMNS('Section 2'!$C$13:M$13),0)="2nd Party Trans","2nd Party Trans",IF(VLOOKUP($B262,'Section 2'!$C$16:$N$514,COLUMNS('Section 2'!$C$13:M$13),0)="2nd Party Dest","2nd Party Dest",PROPER(VLOOKUP($B262,'Section 2'!$C$16:$N$514,COLUMNS('Section 2'!$C$13:M$13),0)))))))</f>
        <v/>
      </c>
      <c r="O262" s="108" t="str">
        <f>IF($D262="","",IF(ISBLANK(VLOOKUP($B262,'Section 2'!$C$16:$N$514,COLUMNS('Section 2'!$C$13:N$13),0)),"",VLOOKUP($B262,'Section 2'!$C$16:$N$514,COLUMNS('Section 2'!$C$13:N$13),0)))</f>
        <v/>
      </c>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row>
    <row r="263" spans="1:78" s="36" customFormat="1" ht="12.75" customHeight="1" x14ac:dyDescent="0.35">
      <c r="A263" s="36" t="str">
        <f>IF(D263="","",ROWS($A$1:A263))</f>
        <v/>
      </c>
      <c r="B263" s="39">
        <v>262</v>
      </c>
      <c r="C263" s="107" t="str">
        <f t="shared" si="4"/>
        <v/>
      </c>
      <c r="D263" s="107" t="str">
        <f>IFERROR(VLOOKUP($B263,'Section 2'!$C$16:$N$514,COLUMNS('Section 2'!$C$13:C$13),0),"")</f>
        <v/>
      </c>
      <c r="E263" s="108" t="str">
        <f>IF($D263="","",IF(ISBLANK(VLOOKUP($B263,'Section 2'!$C$16:$N$514,COLUMNS('Section 2'!$C$13:D$13),0)),"",VLOOKUP($B263,'Section 2'!$C$16:$N$514,COLUMNS('Section 2'!$C$13:D$13),0)))</f>
        <v/>
      </c>
      <c r="F263" s="107" t="str">
        <f>IF($D263="","",IF(ISBLANK(VLOOKUP($B263,'Section 2'!$C$16:$N$514,COLUMNS('Section 2'!$C$13:E$13),0)),"",VLOOKUP($B263,'Section 2'!$C$16:$N$514,COLUMNS('Section 2'!$C$13:E$13),0)))</f>
        <v/>
      </c>
      <c r="G263" s="107" t="str">
        <f>IF($D263="","",IF(ISBLANK(VLOOKUP($B263,'Section 2'!$C$16:$N$514,COLUMNS('Section 2'!$C$13:F$13),0)),"",VLOOKUP($B263,'Section 2'!$C$16:$N$514,COLUMNS('Section 2'!$C$13:F$13),0)))</f>
        <v/>
      </c>
      <c r="H263" s="107" t="str">
        <f>IF($D263="","",IF(ISBLANK(VLOOKUP($B263,'Section 2'!$C$16:$N$514,COLUMNS('Section 2'!$C$13:G$13),0)),"",VLOOKUP($B263,'Section 2'!$C$16:$N$514,COLUMNS('Section 2'!$C$13:G$13),0)))</f>
        <v/>
      </c>
      <c r="I263" s="107" t="str">
        <f>IF($D263="","",IF(ISBLANK(VLOOKUP($B263,'Section 2'!$C$16:$N$514,COLUMNS('Section 2'!$C$13:H$13),0)),"",IF(VLOOKUP($B263,'Section 2'!$C$16:$N$514,COLUMNS('Section 2'!$C$13:H$13),0)="Other EU","Other EU",PROPER(VLOOKUP($B263,'Section 2'!$C$16:$N$514,COLUMNS('Section 2'!$C$13:H$13),0)))))</f>
        <v/>
      </c>
      <c r="J263" s="107" t="str">
        <f>IF($D263="","",IF(ISBLANK(VLOOKUP($B263,'Section 2'!$C$16:$N$514,COLUMNS('Section 2'!$C$13:I$13),0)),"",IF(VLOOKUP($B263,'Section 2'!$C$16:$N$514,COLUMNS('Section 2'!$C$13:I$13),0)="Other EU","Other EU",VLOOKUP($B263,'Section 2'!$C$16:$N$514,COLUMNS('Section 2'!$C$13:I$13),0))))</f>
        <v/>
      </c>
      <c r="K263" s="107" t="str">
        <f>IF($D263="","",IF(ISBLANK(VLOOKUP($B263,'Section 2'!$C$16:$N$514,COLUMNS('Section 2'!$C$13:J$13),0)),"",IF(VLOOKUP($B263,'Section 2'!$C$16:$N$514,COLUMNS('Section 2'!$C$13:J$13),0)="Pther EU","Other EU",PROPER(VLOOKUP($B263,'Section 2'!$C$16:$N$514,COLUMNS('Section 2'!$C$13:J$13),0)))))</f>
        <v/>
      </c>
      <c r="L263" s="107" t="str">
        <f>IF($D263="","",IF(ISBLANK(VLOOKUP($B263,'Section 2'!$C$16:$N$514,COLUMNS('Section 2'!$C$13:K$13),0)),"",VLOOKUP($B263,'Section 2'!$C$16:$N$514,COLUMNS('Section 2'!$C$13:K$13),0)))</f>
        <v/>
      </c>
      <c r="M263" s="107" t="str">
        <f>IF($D263="","",IF(ISBLANK(VLOOKUP($B263,'Section 2'!$C$16:$N$514,COLUMNS('Section 2'!$C$13:L$13),0)),"",PROPER(VLOOKUP($B263,'Section 2'!$C$16:$N$514,COLUMNS('Section 2'!$C$13:L$13),0))))</f>
        <v/>
      </c>
      <c r="N263" s="107" t="str">
        <f>IF($D263="","",IF(ISBLANK(VLOOKUP($B263,'Section 2'!$C$16:$N$514,COLUMNS('Section 2'!$C$13:M$13),0)),"",IF(VLOOKUP($B263,'Section 2'!$C$16:$N$514,COLUMNS('Section 2'!$C$13:M$13),0)="Other EU","Other EU",IF(VLOOKUP($B263,'Section 2'!$C$16:$N$514,COLUMNS('Section 2'!$C$13:M$13),0)="2nd Party Trans","2nd Party Trans",IF(VLOOKUP($B263,'Section 2'!$C$16:$N$514,COLUMNS('Section 2'!$C$13:M$13),0)="2nd Party Dest","2nd Party Dest",PROPER(VLOOKUP($B263,'Section 2'!$C$16:$N$514,COLUMNS('Section 2'!$C$13:M$13),0)))))))</f>
        <v/>
      </c>
      <c r="O263" s="108" t="str">
        <f>IF($D263="","",IF(ISBLANK(VLOOKUP($B263,'Section 2'!$C$16:$N$514,COLUMNS('Section 2'!$C$13:N$13),0)),"",VLOOKUP($B263,'Section 2'!$C$16:$N$514,COLUMNS('Section 2'!$C$13:N$13),0)))</f>
        <v/>
      </c>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row>
    <row r="264" spans="1:78" s="36" customFormat="1" ht="12.75" customHeight="1" x14ac:dyDescent="0.35">
      <c r="A264" s="36" t="str">
        <f>IF(D264="","",ROWS($A$1:A264))</f>
        <v/>
      </c>
      <c r="B264" s="39">
        <v>263</v>
      </c>
      <c r="C264" s="107" t="str">
        <f t="shared" si="4"/>
        <v/>
      </c>
      <c r="D264" s="107" t="str">
        <f>IFERROR(VLOOKUP($B264,'Section 2'!$C$16:$N$514,COLUMNS('Section 2'!$C$13:C$13),0),"")</f>
        <v/>
      </c>
      <c r="E264" s="108" t="str">
        <f>IF($D264="","",IF(ISBLANK(VLOOKUP($B264,'Section 2'!$C$16:$N$514,COLUMNS('Section 2'!$C$13:D$13),0)),"",VLOOKUP($B264,'Section 2'!$C$16:$N$514,COLUMNS('Section 2'!$C$13:D$13),0)))</f>
        <v/>
      </c>
      <c r="F264" s="107" t="str">
        <f>IF($D264="","",IF(ISBLANK(VLOOKUP($B264,'Section 2'!$C$16:$N$514,COLUMNS('Section 2'!$C$13:E$13),0)),"",VLOOKUP($B264,'Section 2'!$C$16:$N$514,COLUMNS('Section 2'!$C$13:E$13),0)))</f>
        <v/>
      </c>
      <c r="G264" s="107" t="str">
        <f>IF($D264="","",IF(ISBLANK(VLOOKUP($B264,'Section 2'!$C$16:$N$514,COLUMNS('Section 2'!$C$13:F$13),0)),"",VLOOKUP($B264,'Section 2'!$C$16:$N$514,COLUMNS('Section 2'!$C$13:F$13),0)))</f>
        <v/>
      </c>
      <c r="H264" s="107" t="str">
        <f>IF($D264="","",IF(ISBLANK(VLOOKUP($B264,'Section 2'!$C$16:$N$514,COLUMNS('Section 2'!$C$13:G$13),0)),"",VLOOKUP($B264,'Section 2'!$C$16:$N$514,COLUMNS('Section 2'!$C$13:G$13),0)))</f>
        <v/>
      </c>
      <c r="I264" s="107" t="str">
        <f>IF($D264="","",IF(ISBLANK(VLOOKUP($B264,'Section 2'!$C$16:$N$514,COLUMNS('Section 2'!$C$13:H$13),0)),"",IF(VLOOKUP($B264,'Section 2'!$C$16:$N$514,COLUMNS('Section 2'!$C$13:H$13),0)="Other EU","Other EU",PROPER(VLOOKUP($B264,'Section 2'!$C$16:$N$514,COLUMNS('Section 2'!$C$13:H$13),0)))))</f>
        <v/>
      </c>
      <c r="J264" s="107" t="str">
        <f>IF($D264="","",IF(ISBLANK(VLOOKUP($B264,'Section 2'!$C$16:$N$514,COLUMNS('Section 2'!$C$13:I$13),0)),"",IF(VLOOKUP($B264,'Section 2'!$C$16:$N$514,COLUMNS('Section 2'!$C$13:I$13),0)="Other EU","Other EU",VLOOKUP($B264,'Section 2'!$C$16:$N$514,COLUMNS('Section 2'!$C$13:I$13),0))))</f>
        <v/>
      </c>
      <c r="K264" s="107" t="str">
        <f>IF($D264="","",IF(ISBLANK(VLOOKUP($B264,'Section 2'!$C$16:$N$514,COLUMNS('Section 2'!$C$13:J$13),0)),"",IF(VLOOKUP($B264,'Section 2'!$C$16:$N$514,COLUMNS('Section 2'!$C$13:J$13),0)="Pther EU","Other EU",PROPER(VLOOKUP($B264,'Section 2'!$C$16:$N$514,COLUMNS('Section 2'!$C$13:J$13),0)))))</f>
        <v/>
      </c>
      <c r="L264" s="107" t="str">
        <f>IF($D264="","",IF(ISBLANK(VLOOKUP($B264,'Section 2'!$C$16:$N$514,COLUMNS('Section 2'!$C$13:K$13),0)),"",VLOOKUP($B264,'Section 2'!$C$16:$N$514,COLUMNS('Section 2'!$C$13:K$13),0)))</f>
        <v/>
      </c>
      <c r="M264" s="107" t="str">
        <f>IF($D264="","",IF(ISBLANK(VLOOKUP($B264,'Section 2'!$C$16:$N$514,COLUMNS('Section 2'!$C$13:L$13),0)),"",PROPER(VLOOKUP($B264,'Section 2'!$C$16:$N$514,COLUMNS('Section 2'!$C$13:L$13),0))))</f>
        <v/>
      </c>
      <c r="N264" s="107" t="str">
        <f>IF($D264="","",IF(ISBLANK(VLOOKUP($B264,'Section 2'!$C$16:$N$514,COLUMNS('Section 2'!$C$13:M$13),0)),"",IF(VLOOKUP($B264,'Section 2'!$C$16:$N$514,COLUMNS('Section 2'!$C$13:M$13),0)="Other EU","Other EU",IF(VLOOKUP($B264,'Section 2'!$C$16:$N$514,COLUMNS('Section 2'!$C$13:M$13),0)="2nd Party Trans","2nd Party Trans",IF(VLOOKUP($B264,'Section 2'!$C$16:$N$514,COLUMNS('Section 2'!$C$13:M$13),0)="2nd Party Dest","2nd Party Dest",PROPER(VLOOKUP($B264,'Section 2'!$C$16:$N$514,COLUMNS('Section 2'!$C$13:M$13),0)))))))</f>
        <v/>
      </c>
      <c r="O264" s="108" t="str">
        <f>IF($D264="","",IF(ISBLANK(VLOOKUP($B264,'Section 2'!$C$16:$N$514,COLUMNS('Section 2'!$C$13:N$13),0)),"",VLOOKUP($B264,'Section 2'!$C$16:$N$514,COLUMNS('Section 2'!$C$13:N$13),0)))</f>
        <v/>
      </c>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row>
    <row r="265" spans="1:78" s="36" customFormat="1" ht="12.75" customHeight="1" x14ac:dyDescent="0.35">
      <c r="A265" s="36" t="str">
        <f>IF(D265="","",ROWS($A$1:A265))</f>
        <v/>
      </c>
      <c r="B265" s="39">
        <v>264</v>
      </c>
      <c r="C265" s="107" t="str">
        <f t="shared" si="4"/>
        <v/>
      </c>
      <c r="D265" s="107" t="str">
        <f>IFERROR(VLOOKUP($B265,'Section 2'!$C$16:$N$514,COLUMNS('Section 2'!$C$13:C$13),0),"")</f>
        <v/>
      </c>
      <c r="E265" s="108" t="str">
        <f>IF($D265="","",IF(ISBLANK(VLOOKUP($B265,'Section 2'!$C$16:$N$514,COLUMNS('Section 2'!$C$13:D$13),0)),"",VLOOKUP($B265,'Section 2'!$C$16:$N$514,COLUMNS('Section 2'!$C$13:D$13),0)))</f>
        <v/>
      </c>
      <c r="F265" s="107" t="str">
        <f>IF($D265="","",IF(ISBLANK(VLOOKUP($B265,'Section 2'!$C$16:$N$514,COLUMNS('Section 2'!$C$13:E$13),0)),"",VLOOKUP($B265,'Section 2'!$C$16:$N$514,COLUMNS('Section 2'!$C$13:E$13),0)))</f>
        <v/>
      </c>
      <c r="G265" s="107" t="str">
        <f>IF($D265="","",IF(ISBLANK(VLOOKUP($B265,'Section 2'!$C$16:$N$514,COLUMNS('Section 2'!$C$13:F$13),0)),"",VLOOKUP($B265,'Section 2'!$C$16:$N$514,COLUMNS('Section 2'!$C$13:F$13),0)))</f>
        <v/>
      </c>
      <c r="H265" s="107" t="str">
        <f>IF($D265="","",IF(ISBLANK(VLOOKUP($B265,'Section 2'!$C$16:$N$514,COLUMNS('Section 2'!$C$13:G$13),0)),"",VLOOKUP($B265,'Section 2'!$C$16:$N$514,COLUMNS('Section 2'!$C$13:G$13),0)))</f>
        <v/>
      </c>
      <c r="I265" s="107" t="str">
        <f>IF($D265="","",IF(ISBLANK(VLOOKUP($B265,'Section 2'!$C$16:$N$514,COLUMNS('Section 2'!$C$13:H$13),0)),"",IF(VLOOKUP($B265,'Section 2'!$C$16:$N$514,COLUMNS('Section 2'!$C$13:H$13),0)="Other EU","Other EU",PROPER(VLOOKUP($B265,'Section 2'!$C$16:$N$514,COLUMNS('Section 2'!$C$13:H$13),0)))))</f>
        <v/>
      </c>
      <c r="J265" s="107" t="str">
        <f>IF($D265="","",IF(ISBLANK(VLOOKUP($B265,'Section 2'!$C$16:$N$514,COLUMNS('Section 2'!$C$13:I$13),0)),"",IF(VLOOKUP($B265,'Section 2'!$C$16:$N$514,COLUMNS('Section 2'!$C$13:I$13),0)="Other EU","Other EU",VLOOKUP($B265,'Section 2'!$C$16:$N$514,COLUMNS('Section 2'!$C$13:I$13),0))))</f>
        <v/>
      </c>
      <c r="K265" s="107" t="str">
        <f>IF($D265="","",IF(ISBLANK(VLOOKUP($B265,'Section 2'!$C$16:$N$514,COLUMNS('Section 2'!$C$13:J$13),0)),"",IF(VLOOKUP($B265,'Section 2'!$C$16:$N$514,COLUMNS('Section 2'!$C$13:J$13),0)="Pther EU","Other EU",PROPER(VLOOKUP($B265,'Section 2'!$C$16:$N$514,COLUMNS('Section 2'!$C$13:J$13),0)))))</f>
        <v/>
      </c>
      <c r="L265" s="107" t="str">
        <f>IF($D265="","",IF(ISBLANK(VLOOKUP($B265,'Section 2'!$C$16:$N$514,COLUMNS('Section 2'!$C$13:K$13),0)),"",VLOOKUP($B265,'Section 2'!$C$16:$N$514,COLUMNS('Section 2'!$C$13:K$13),0)))</f>
        <v/>
      </c>
      <c r="M265" s="107" t="str">
        <f>IF($D265="","",IF(ISBLANK(VLOOKUP($B265,'Section 2'!$C$16:$N$514,COLUMNS('Section 2'!$C$13:L$13),0)),"",PROPER(VLOOKUP($B265,'Section 2'!$C$16:$N$514,COLUMNS('Section 2'!$C$13:L$13),0))))</f>
        <v/>
      </c>
      <c r="N265" s="107" t="str">
        <f>IF($D265="","",IF(ISBLANK(VLOOKUP($B265,'Section 2'!$C$16:$N$514,COLUMNS('Section 2'!$C$13:M$13),0)),"",IF(VLOOKUP($B265,'Section 2'!$C$16:$N$514,COLUMNS('Section 2'!$C$13:M$13),0)="Other EU","Other EU",IF(VLOOKUP($B265,'Section 2'!$C$16:$N$514,COLUMNS('Section 2'!$C$13:M$13),0)="2nd Party Trans","2nd Party Trans",IF(VLOOKUP($B265,'Section 2'!$C$16:$N$514,COLUMNS('Section 2'!$C$13:M$13),0)="2nd Party Dest","2nd Party Dest",PROPER(VLOOKUP($B265,'Section 2'!$C$16:$N$514,COLUMNS('Section 2'!$C$13:M$13),0)))))))</f>
        <v/>
      </c>
      <c r="O265" s="108" t="str">
        <f>IF($D265="","",IF(ISBLANK(VLOOKUP($B265,'Section 2'!$C$16:$N$514,COLUMNS('Section 2'!$C$13:N$13),0)),"",VLOOKUP($B265,'Section 2'!$C$16:$N$514,COLUMNS('Section 2'!$C$13:N$13),0)))</f>
        <v/>
      </c>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row>
    <row r="266" spans="1:78" s="36" customFormat="1" ht="12.75" customHeight="1" x14ac:dyDescent="0.35">
      <c r="A266" s="36" t="str">
        <f>IF(D266="","",ROWS($A$1:A266))</f>
        <v/>
      </c>
      <c r="B266" s="39">
        <v>265</v>
      </c>
      <c r="C266" s="107" t="str">
        <f t="shared" si="4"/>
        <v/>
      </c>
      <c r="D266" s="107" t="str">
        <f>IFERROR(VLOOKUP($B266,'Section 2'!$C$16:$N$514,COLUMNS('Section 2'!$C$13:C$13),0),"")</f>
        <v/>
      </c>
      <c r="E266" s="108" t="str">
        <f>IF($D266="","",IF(ISBLANK(VLOOKUP($B266,'Section 2'!$C$16:$N$514,COLUMNS('Section 2'!$C$13:D$13),0)),"",VLOOKUP($B266,'Section 2'!$C$16:$N$514,COLUMNS('Section 2'!$C$13:D$13),0)))</f>
        <v/>
      </c>
      <c r="F266" s="107" t="str">
        <f>IF($D266="","",IF(ISBLANK(VLOOKUP($B266,'Section 2'!$C$16:$N$514,COLUMNS('Section 2'!$C$13:E$13),0)),"",VLOOKUP($B266,'Section 2'!$C$16:$N$514,COLUMNS('Section 2'!$C$13:E$13),0)))</f>
        <v/>
      </c>
      <c r="G266" s="107" t="str">
        <f>IF($D266="","",IF(ISBLANK(VLOOKUP($B266,'Section 2'!$C$16:$N$514,COLUMNS('Section 2'!$C$13:F$13),0)),"",VLOOKUP($B266,'Section 2'!$C$16:$N$514,COLUMNS('Section 2'!$C$13:F$13),0)))</f>
        <v/>
      </c>
      <c r="H266" s="107" t="str">
        <f>IF($D266="","",IF(ISBLANK(VLOOKUP($B266,'Section 2'!$C$16:$N$514,COLUMNS('Section 2'!$C$13:G$13),0)),"",VLOOKUP($B266,'Section 2'!$C$16:$N$514,COLUMNS('Section 2'!$C$13:G$13),0)))</f>
        <v/>
      </c>
      <c r="I266" s="107" t="str">
        <f>IF($D266="","",IF(ISBLANK(VLOOKUP($B266,'Section 2'!$C$16:$N$514,COLUMNS('Section 2'!$C$13:H$13),0)),"",IF(VLOOKUP($B266,'Section 2'!$C$16:$N$514,COLUMNS('Section 2'!$C$13:H$13),0)="Other EU","Other EU",PROPER(VLOOKUP($B266,'Section 2'!$C$16:$N$514,COLUMNS('Section 2'!$C$13:H$13),0)))))</f>
        <v/>
      </c>
      <c r="J266" s="107" t="str">
        <f>IF($D266="","",IF(ISBLANK(VLOOKUP($B266,'Section 2'!$C$16:$N$514,COLUMNS('Section 2'!$C$13:I$13),0)),"",IF(VLOOKUP($B266,'Section 2'!$C$16:$N$514,COLUMNS('Section 2'!$C$13:I$13),0)="Other EU","Other EU",VLOOKUP($B266,'Section 2'!$C$16:$N$514,COLUMNS('Section 2'!$C$13:I$13),0))))</f>
        <v/>
      </c>
      <c r="K266" s="107" t="str">
        <f>IF($D266="","",IF(ISBLANK(VLOOKUP($B266,'Section 2'!$C$16:$N$514,COLUMNS('Section 2'!$C$13:J$13),0)),"",IF(VLOOKUP($B266,'Section 2'!$C$16:$N$514,COLUMNS('Section 2'!$C$13:J$13),0)="Pther EU","Other EU",PROPER(VLOOKUP($B266,'Section 2'!$C$16:$N$514,COLUMNS('Section 2'!$C$13:J$13),0)))))</f>
        <v/>
      </c>
      <c r="L266" s="107" t="str">
        <f>IF($D266="","",IF(ISBLANK(VLOOKUP($B266,'Section 2'!$C$16:$N$514,COLUMNS('Section 2'!$C$13:K$13),0)),"",VLOOKUP($B266,'Section 2'!$C$16:$N$514,COLUMNS('Section 2'!$C$13:K$13),0)))</f>
        <v/>
      </c>
      <c r="M266" s="107" t="str">
        <f>IF($D266="","",IF(ISBLANK(VLOOKUP($B266,'Section 2'!$C$16:$N$514,COLUMNS('Section 2'!$C$13:L$13),0)),"",PROPER(VLOOKUP($B266,'Section 2'!$C$16:$N$514,COLUMNS('Section 2'!$C$13:L$13),0))))</f>
        <v/>
      </c>
      <c r="N266" s="107" t="str">
        <f>IF($D266="","",IF(ISBLANK(VLOOKUP($B266,'Section 2'!$C$16:$N$514,COLUMNS('Section 2'!$C$13:M$13),0)),"",IF(VLOOKUP($B266,'Section 2'!$C$16:$N$514,COLUMNS('Section 2'!$C$13:M$13),0)="Other EU","Other EU",IF(VLOOKUP($B266,'Section 2'!$C$16:$N$514,COLUMNS('Section 2'!$C$13:M$13),0)="2nd Party Trans","2nd Party Trans",IF(VLOOKUP($B266,'Section 2'!$C$16:$N$514,COLUMNS('Section 2'!$C$13:M$13),0)="2nd Party Dest","2nd Party Dest",PROPER(VLOOKUP($B266,'Section 2'!$C$16:$N$514,COLUMNS('Section 2'!$C$13:M$13),0)))))))</f>
        <v/>
      </c>
      <c r="O266" s="108" t="str">
        <f>IF($D266="","",IF(ISBLANK(VLOOKUP($B266,'Section 2'!$C$16:$N$514,COLUMNS('Section 2'!$C$13:N$13),0)),"",VLOOKUP($B266,'Section 2'!$C$16:$N$514,COLUMNS('Section 2'!$C$13:N$13),0)))</f>
        <v/>
      </c>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row>
    <row r="267" spans="1:78" s="36" customFormat="1" ht="12.75" customHeight="1" x14ac:dyDescent="0.35">
      <c r="A267" s="36" t="str">
        <f>IF(D267="","",ROWS($A$1:A267))</f>
        <v/>
      </c>
      <c r="B267" s="39">
        <v>266</v>
      </c>
      <c r="C267" s="107" t="str">
        <f t="shared" si="4"/>
        <v/>
      </c>
      <c r="D267" s="107" t="str">
        <f>IFERROR(VLOOKUP($B267,'Section 2'!$C$16:$N$514,COLUMNS('Section 2'!$C$13:C$13),0),"")</f>
        <v/>
      </c>
      <c r="E267" s="108" t="str">
        <f>IF($D267="","",IF(ISBLANK(VLOOKUP($B267,'Section 2'!$C$16:$N$514,COLUMNS('Section 2'!$C$13:D$13),0)),"",VLOOKUP($B267,'Section 2'!$C$16:$N$514,COLUMNS('Section 2'!$C$13:D$13),0)))</f>
        <v/>
      </c>
      <c r="F267" s="107" t="str">
        <f>IF($D267="","",IF(ISBLANK(VLOOKUP($B267,'Section 2'!$C$16:$N$514,COLUMNS('Section 2'!$C$13:E$13),0)),"",VLOOKUP($B267,'Section 2'!$C$16:$N$514,COLUMNS('Section 2'!$C$13:E$13),0)))</f>
        <v/>
      </c>
      <c r="G267" s="107" t="str">
        <f>IF($D267="","",IF(ISBLANK(VLOOKUP($B267,'Section 2'!$C$16:$N$514,COLUMNS('Section 2'!$C$13:F$13),0)),"",VLOOKUP($B267,'Section 2'!$C$16:$N$514,COLUMNS('Section 2'!$C$13:F$13),0)))</f>
        <v/>
      </c>
      <c r="H267" s="107" t="str">
        <f>IF($D267="","",IF(ISBLANK(VLOOKUP($B267,'Section 2'!$C$16:$N$514,COLUMNS('Section 2'!$C$13:G$13),0)),"",VLOOKUP($B267,'Section 2'!$C$16:$N$514,COLUMNS('Section 2'!$C$13:G$13),0)))</f>
        <v/>
      </c>
      <c r="I267" s="107" t="str">
        <f>IF($D267="","",IF(ISBLANK(VLOOKUP($B267,'Section 2'!$C$16:$N$514,COLUMNS('Section 2'!$C$13:H$13),0)),"",IF(VLOOKUP($B267,'Section 2'!$C$16:$N$514,COLUMNS('Section 2'!$C$13:H$13),0)="Other EU","Other EU",PROPER(VLOOKUP($B267,'Section 2'!$C$16:$N$514,COLUMNS('Section 2'!$C$13:H$13),0)))))</f>
        <v/>
      </c>
      <c r="J267" s="107" t="str">
        <f>IF($D267="","",IF(ISBLANK(VLOOKUP($B267,'Section 2'!$C$16:$N$514,COLUMNS('Section 2'!$C$13:I$13),0)),"",IF(VLOOKUP($B267,'Section 2'!$C$16:$N$514,COLUMNS('Section 2'!$C$13:I$13),0)="Other EU","Other EU",VLOOKUP($B267,'Section 2'!$C$16:$N$514,COLUMNS('Section 2'!$C$13:I$13),0))))</f>
        <v/>
      </c>
      <c r="K267" s="107" t="str">
        <f>IF($D267="","",IF(ISBLANK(VLOOKUP($B267,'Section 2'!$C$16:$N$514,COLUMNS('Section 2'!$C$13:J$13),0)),"",IF(VLOOKUP($B267,'Section 2'!$C$16:$N$514,COLUMNS('Section 2'!$C$13:J$13),0)="Pther EU","Other EU",PROPER(VLOOKUP($B267,'Section 2'!$C$16:$N$514,COLUMNS('Section 2'!$C$13:J$13),0)))))</f>
        <v/>
      </c>
      <c r="L267" s="107" t="str">
        <f>IF($D267="","",IF(ISBLANK(VLOOKUP($B267,'Section 2'!$C$16:$N$514,COLUMNS('Section 2'!$C$13:K$13),0)),"",VLOOKUP($B267,'Section 2'!$C$16:$N$514,COLUMNS('Section 2'!$C$13:K$13),0)))</f>
        <v/>
      </c>
      <c r="M267" s="107" t="str">
        <f>IF($D267="","",IF(ISBLANK(VLOOKUP($B267,'Section 2'!$C$16:$N$514,COLUMNS('Section 2'!$C$13:L$13),0)),"",PROPER(VLOOKUP($B267,'Section 2'!$C$16:$N$514,COLUMNS('Section 2'!$C$13:L$13),0))))</f>
        <v/>
      </c>
      <c r="N267" s="107" t="str">
        <f>IF($D267="","",IF(ISBLANK(VLOOKUP($B267,'Section 2'!$C$16:$N$514,COLUMNS('Section 2'!$C$13:M$13),0)),"",IF(VLOOKUP($B267,'Section 2'!$C$16:$N$514,COLUMNS('Section 2'!$C$13:M$13),0)="Other EU","Other EU",IF(VLOOKUP($B267,'Section 2'!$C$16:$N$514,COLUMNS('Section 2'!$C$13:M$13),0)="2nd Party Trans","2nd Party Trans",IF(VLOOKUP($B267,'Section 2'!$C$16:$N$514,COLUMNS('Section 2'!$C$13:M$13),0)="2nd Party Dest","2nd Party Dest",PROPER(VLOOKUP($B267,'Section 2'!$C$16:$N$514,COLUMNS('Section 2'!$C$13:M$13),0)))))))</f>
        <v/>
      </c>
      <c r="O267" s="108" t="str">
        <f>IF($D267="","",IF(ISBLANK(VLOOKUP($B267,'Section 2'!$C$16:$N$514,COLUMNS('Section 2'!$C$13:N$13),0)),"",VLOOKUP($B267,'Section 2'!$C$16:$N$514,COLUMNS('Section 2'!$C$13:N$13),0)))</f>
        <v/>
      </c>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row>
    <row r="268" spans="1:78" s="36" customFormat="1" ht="12.75" customHeight="1" x14ac:dyDescent="0.35">
      <c r="A268" s="36" t="str">
        <f>IF(D268="","",ROWS($A$1:A268))</f>
        <v/>
      </c>
      <c r="B268" s="39">
        <v>267</v>
      </c>
      <c r="C268" s="107" t="str">
        <f t="shared" si="4"/>
        <v/>
      </c>
      <c r="D268" s="107" t="str">
        <f>IFERROR(VLOOKUP($B268,'Section 2'!$C$16:$N$514,COLUMNS('Section 2'!$C$13:C$13),0),"")</f>
        <v/>
      </c>
      <c r="E268" s="108" t="str">
        <f>IF($D268="","",IF(ISBLANK(VLOOKUP($B268,'Section 2'!$C$16:$N$514,COLUMNS('Section 2'!$C$13:D$13),0)),"",VLOOKUP($B268,'Section 2'!$C$16:$N$514,COLUMNS('Section 2'!$C$13:D$13),0)))</f>
        <v/>
      </c>
      <c r="F268" s="107" t="str">
        <f>IF($D268="","",IF(ISBLANK(VLOOKUP($B268,'Section 2'!$C$16:$N$514,COLUMNS('Section 2'!$C$13:E$13),0)),"",VLOOKUP($B268,'Section 2'!$C$16:$N$514,COLUMNS('Section 2'!$C$13:E$13),0)))</f>
        <v/>
      </c>
      <c r="G268" s="107" t="str">
        <f>IF($D268="","",IF(ISBLANK(VLOOKUP($B268,'Section 2'!$C$16:$N$514,COLUMNS('Section 2'!$C$13:F$13),0)),"",VLOOKUP($B268,'Section 2'!$C$16:$N$514,COLUMNS('Section 2'!$C$13:F$13),0)))</f>
        <v/>
      </c>
      <c r="H268" s="107" t="str">
        <f>IF($D268="","",IF(ISBLANK(VLOOKUP($B268,'Section 2'!$C$16:$N$514,COLUMNS('Section 2'!$C$13:G$13),0)),"",VLOOKUP($B268,'Section 2'!$C$16:$N$514,COLUMNS('Section 2'!$C$13:G$13),0)))</f>
        <v/>
      </c>
      <c r="I268" s="107" t="str">
        <f>IF($D268="","",IF(ISBLANK(VLOOKUP($B268,'Section 2'!$C$16:$N$514,COLUMNS('Section 2'!$C$13:H$13),0)),"",IF(VLOOKUP($B268,'Section 2'!$C$16:$N$514,COLUMNS('Section 2'!$C$13:H$13),0)="Other EU","Other EU",PROPER(VLOOKUP($B268,'Section 2'!$C$16:$N$514,COLUMNS('Section 2'!$C$13:H$13),0)))))</f>
        <v/>
      </c>
      <c r="J268" s="107" t="str">
        <f>IF($D268="","",IF(ISBLANK(VLOOKUP($B268,'Section 2'!$C$16:$N$514,COLUMNS('Section 2'!$C$13:I$13),0)),"",IF(VLOOKUP($B268,'Section 2'!$C$16:$N$514,COLUMNS('Section 2'!$C$13:I$13),0)="Other EU","Other EU",VLOOKUP($B268,'Section 2'!$C$16:$N$514,COLUMNS('Section 2'!$C$13:I$13),0))))</f>
        <v/>
      </c>
      <c r="K268" s="107" t="str">
        <f>IF($D268="","",IF(ISBLANK(VLOOKUP($B268,'Section 2'!$C$16:$N$514,COLUMNS('Section 2'!$C$13:J$13),0)),"",IF(VLOOKUP($B268,'Section 2'!$C$16:$N$514,COLUMNS('Section 2'!$C$13:J$13),0)="Pther EU","Other EU",PROPER(VLOOKUP($B268,'Section 2'!$C$16:$N$514,COLUMNS('Section 2'!$C$13:J$13),0)))))</f>
        <v/>
      </c>
      <c r="L268" s="107" t="str">
        <f>IF($D268="","",IF(ISBLANK(VLOOKUP($B268,'Section 2'!$C$16:$N$514,COLUMNS('Section 2'!$C$13:K$13),0)),"",VLOOKUP($B268,'Section 2'!$C$16:$N$514,COLUMNS('Section 2'!$C$13:K$13),0)))</f>
        <v/>
      </c>
      <c r="M268" s="107" t="str">
        <f>IF($D268="","",IF(ISBLANK(VLOOKUP($B268,'Section 2'!$C$16:$N$514,COLUMNS('Section 2'!$C$13:L$13),0)),"",PROPER(VLOOKUP($B268,'Section 2'!$C$16:$N$514,COLUMNS('Section 2'!$C$13:L$13),0))))</f>
        <v/>
      </c>
      <c r="N268" s="107" t="str">
        <f>IF($D268="","",IF(ISBLANK(VLOOKUP($B268,'Section 2'!$C$16:$N$514,COLUMNS('Section 2'!$C$13:M$13),0)),"",IF(VLOOKUP($B268,'Section 2'!$C$16:$N$514,COLUMNS('Section 2'!$C$13:M$13),0)="Other EU","Other EU",IF(VLOOKUP($B268,'Section 2'!$C$16:$N$514,COLUMNS('Section 2'!$C$13:M$13),0)="2nd Party Trans","2nd Party Trans",IF(VLOOKUP($B268,'Section 2'!$C$16:$N$514,COLUMNS('Section 2'!$C$13:M$13),0)="2nd Party Dest","2nd Party Dest",PROPER(VLOOKUP($B268,'Section 2'!$C$16:$N$514,COLUMNS('Section 2'!$C$13:M$13),0)))))))</f>
        <v/>
      </c>
      <c r="O268" s="108" t="str">
        <f>IF($D268="","",IF(ISBLANK(VLOOKUP($B268,'Section 2'!$C$16:$N$514,COLUMNS('Section 2'!$C$13:N$13),0)),"",VLOOKUP($B268,'Section 2'!$C$16:$N$514,COLUMNS('Section 2'!$C$13:N$13),0)))</f>
        <v/>
      </c>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row>
    <row r="269" spans="1:78" s="36" customFormat="1" ht="12.75" customHeight="1" x14ac:dyDescent="0.35">
      <c r="A269" s="36" t="str">
        <f>IF(D269="","",ROWS($A$1:A269))</f>
        <v/>
      </c>
      <c r="B269" s="39">
        <v>268</v>
      </c>
      <c r="C269" s="107" t="str">
        <f t="shared" si="4"/>
        <v/>
      </c>
      <c r="D269" s="107" t="str">
        <f>IFERROR(VLOOKUP($B269,'Section 2'!$C$16:$N$514,COLUMNS('Section 2'!$C$13:C$13),0),"")</f>
        <v/>
      </c>
      <c r="E269" s="108" t="str">
        <f>IF($D269="","",IF(ISBLANK(VLOOKUP($B269,'Section 2'!$C$16:$N$514,COLUMNS('Section 2'!$C$13:D$13),0)),"",VLOOKUP($B269,'Section 2'!$C$16:$N$514,COLUMNS('Section 2'!$C$13:D$13),0)))</f>
        <v/>
      </c>
      <c r="F269" s="107" t="str">
        <f>IF($D269="","",IF(ISBLANK(VLOOKUP($B269,'Section 2'!$C$16:$N$514,COLUMNS('Section 2'!$C$13:E$13),0)),"",VLOOKUP($B269,'Section 2'!$C$16:$N$514,COLUMNS('Section 2'!$C$13:E$13),0)))</f>
        <v/>
      </c>
      <c r="G269" s="107" t="str">
        <f>IF($D269="","",IF(ISBLANK(VLOOKUP($B269,'Section 2'!$C$16:$N$514,COLUMNS('Section 2'!$C$13:F$13),0)),"",VLOOKUP($B269,'Section 2'!$C$16:$N$514,COLUMNS('Section 2'!$C$13:F$13),0)))</f>
        <v/>
      </c>
      <c r="H269" s="107" t="str">
        <f>IF($D269="","",IF(ISBLANK(VLOOKUP($B269,'Section 2'!$C$16:$N$514,COLUMNS('Section 2'!$C$13:G$13),0)),"",VLOOKUP($B269,'Section 2'!$C$16:$N$514,COLUMNS('Section 2'!$C$13:G$13),0)))</f>
        <v/>
      </c>
      <c r="I269" s="107" t="str">
        <f>IF($D269="","",IF(ISBLANK(VLOOKUP($B269,'Section 2'!$C$16:$N$514,COLUMNS('Section 2'!$C$13:H$13),0)),"",IF(VLOOKUP($B269,'Section 2'!$C$16:$N$514,COLUMNS('Section 2'!$C$13:H$13),0)="Other EU","Other EU",PROPER(VLOOKUP($B269,'Section 2'!$C$16:$N$514,COLUMNS('Section 2'!$C$13:H$13),0)))))</f>
        <v/>
      </c>
      <c r="J269" s="107" t="str">
        <f>IF($D269="","",IF(ISBLANK(VLOOKUP($B269,'Section 2'!$C$16:$N$514,COLUMNS('Section 2'!$C$13:I$13),0)),"",IF(VLOOKUP($B269,'Section 2'!$C$16:$N$514,COLUMNS('Section 2'!$C$13:I$13),0)="Other EU","Other EU",VLOOKUP($B269,'Section 2'!$C$16:$N$514,COLUMNS('Section 2'!$C$13:I$13),0))))</f>
        <v/>
      </c>
      <c r="K269" s="107" t="str">
        <f>IF($D269="","",IF(ISBLANK(VLOOKUP($B269,'Section 2'!$C$16:$N$514,COLUMNS('Section 2'!$C$13:J$13),0)),"",IF(VLOOKUP($B269,'Section 2'!$C$16:$N$514,COLUMNS('Section 2'!$C$13:J$13),0)="Pther EU","Other EU",PROPER(VLOOKUP($B269,'Section 2'!$C$16:$N$514,COLUMNS('Section 2'!$C$13:J$13),0)))))</f>
        <v/>
      </c>
      <c r="L269" s="107" t="str">
        <f>IF($D269="","",IF(ISBLANK(VLOOKUP($B269,'Section 2'!$C$16:$N$514,COLUMNS('Section 2'!$C$13:K$13),0)),"",VLOOKUP($B269,'Section 2'!$C$16:$N$514,COLUMNS('Section 2'!$C$13:K$13),0)))</f>
        <v/>
      </c>
      <c r="M269" s="107" t="str">
        <f>IF($D269="","",IF(ISBLANK(VLOOKUP($B269,'Section 2'!$C$16:$N$514,COLUMNS('Section 2'!$C$13:L$13),0)),"",PROPER(VLOOKUP($B269,'Section 2'!$C$16:$N$514,COLUMNS('Section 2'!$C$13:L$13),0))))</f>
        <v/>
      </c>
      <c r="N269" s="107" t="str">
        <f>IF($D269="","",IF(ISBLANK(VLOOKUP($B269,'Section 2'!$C$16:$N$514,COLUMNS('Section 2'!$C$13:M$13),0)),"",IF(VLOOKUP($B269,'Section 2'!$C$16:$N$514,COLUMNS('Section 2'!$C$13:M$13),0)="Other EU","Other EU",IF(VLOOKUP($B269,'Section 2'!$C$16:$N$514,COLUMNS('Section 2'!$C$13:M$13),0)="2nd Party Trans","2nd Party Trans",IF(VLOOKUP($B269,'Section 2'!$C$16:$N$514,COLUMNS('Section 2'!$C$13:M$13),0)="2nd Party Dest","2nd Party Dest",PROPER(VLOOKUP($B269,'Section 2'!$C$16:$N$514,COLUMNS('Section 2'!$C$13:M$13),0)))))))</f>
        <v/>
      </c>
      <c r="O269" s="108" t="str">
        <f>IF($D269="","",IF(ISBLANK(VLOOKUP($B269,'Section 2'!$C$16:$N$514,COLUMNS('Section 2'!$C$13:N$13),0)),"",VLOOKUP($B269,'Section 2'!$C$16:$N$514,COLUMNS('Section 2'!$C$13:N$13),0)))</f>
        <v/>
      </c>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row>
    <row r="270" spans="1:78" s="36" customFormat="1" ht="12.75" customHeight="1" x14ac:dyDescent="0.35">
      <c r="A270" s="36" t="str">
        <f>IF(D270="","",ROWS($A$1:A270))</f>
        <v/>
      </c>
      <c r="B270" s="39">
        <v>269</v>
      </c>
      <c r="C270" s="107" t="str">
        <f t="shared" si="4"/>
        <v/>
      </c>
      <c r="D270" s="107" t="str">
        <f>IFERROR(VLOOKUP($B270,'Section 2'!$C$16:$N$514,COLUMNS('Section 2'!$C$13:C$13),0),"")</f>
        <v/>
      </c>
      <c r="E270" s="108" t="str">
        <f>IF($D270="","",IF(ISBLANK(VLOOKUP($B270,'Section 2'!$C$16:$N$514,COLUMNS('Section 2'!$C$13:D$13),0)),"",VLOOKUP($B270,'Section 2'!$C$16:$N$514,COLUMNS('Section 2'!$C$13:D$13),0)))</f>
        <v/>
      </c>
      <c r="F270" s="107" t="str">
        <f>IF($D270="","",IF(ISBLANK(VLOOKUP($B270,'Section 2'!$C$16:$N$514,COLUMNS('Section 2'!$C$13:E$13),0)),"",VLOOKUP($B270,'Section 2'!$C$16:$N$514,COLUMNS('Section 2'!$C$13:E$13),0)))</f>
        <v/>
      </c>
      <c r="G270" s="107" t="str">
        <f>IF($D270="","",IF(ISBLANK(VLOOKUP($B270,'Section 2'!$C$16:$N$514,COLUMNS('Section 2'!$C$13:F$13),0)),"",VLOOKUP($B270,'Section 2'!$C$16:$N$514,COLUMNS('Section 2'!$C$13:F$13),0)))</f>
        <v/>
      </c>
      <c r="H270" s="107" t="str">
        <f>IF($D270="","",IF(ISBLANK(VLOOKUP($B270,'Section 2'!$C$16:$N$514,COLUMNS('Section 2'!$C$13:G$13),0)),"",VLOOKUP($B270,'Section 2'!$C$16:$N$514,COLUMNS('Section 2'!$C$13:G$13),0)))</f>
        <v/>
      </c>
      <c r="I270" s="107" t="str">
        <f>IF($D270="","",IF(ISBLANK(VLOOKUP($B270,'Section 2'!$C$16:$N$514,COLUMNS('Section 2'!$C$13:H$13),0)),"",IF(VLOOKUP($B270,'Section 2'!$C$16:$N$514,COLUMNS('Section 2'!$C$13:H$13),0)="Other EU","Other EU",PROPER(VLOOKUP($B270,'Section 2'!$C$16:$N$514,COLUMNS('Section 2'!$C$13:H$13),0)))))</f>
        <v/>
      </c>
      <c r="J270" s="107" t="str">
        <f>IF($D270="","",IF(ISBLANK(VLOOKUP($B270,'Section 2'!$C$16:$N$514,COLUMNS('Section 2'!$C$13:I$13),0)),"",IF(VLOOKUP($B270,'Section 2'!$C$16:$N$514,COLUMNS('Section 2'!$C$13:I$13),0)="Other EU","Other EU",VLOOKUP($B270,'Section 2'!$C$16:$N$514,COLUMNS('Section 2'!$C$13:I$13),0))))</f>
        <v/>
      </c>
      <c r="K270" s="107" t="str">
        <f>IF($D270="","",IF(ISBLANK(VLOOKUP($B270,'Section 2'!$C$16:$N$514,COLUMNS('Section 2'!$C$13:J$13),0)),"",IF(VLOOKUP($B270,'Section 2'!$C$16:$N$514,COLUMNS('Section 2'!$C$13:J$13),0)="Pther EU","Other EU",PROPER(VLOOKUP($B270,'Section 2'!$C$16:$N$514,COLUMNS('Section 2'!$C$13:J$13),0)))))</f>
        <v/>
      </c>
      <c r="L270" s="107" t="str">
        <f>IF($D270="","",IF(ISBLANK(VLOOKUP($B270,'Section 2'!$C$16:$N$514,COLUMNS('Section 2'!$C$13:K$13),0)),"",VLOOKUP($B270,'Section 2'!$C$16:$N$514,COLUMNS('Section 2'!$C$13:K$13),0)))</f>
        <v/>
      </c>
      <c r="M270" s="107" t="str">
        <f>IF($D270="","",IF(ISBLANK(VLOOKUP($B270,'Section 2'!$C$16:$N$514,COLUMNS('Section 2'!$C$13:L$13),0)),"",PROPER(VLOOKUP($B270,'Section 2'!$C$16:$N$514,COLUMNS('Section 2'!$C$13:L$13),0))))</f>
        <v/>
      </c>
      <c r="N270" s="107" t="str">
        <f>IF($D270="","",IF(ISBLANK(VLOOKUP($B270,'Section 2'!$C$16:$N$514,COLUMNS('Section 2'!$C$13:M$13),0)),"",IF(VLOOKUP($B270,'Section 2'!$C$16:$N$514,COLUMNS('Section 2'!$C$13:M$13),0)="Other EU","Other EU",IF(VLOOKUP($B270,'Section 2'!$C$16:$N$514,COLUMNS('Section 2'!$C$13:M$13),0)="2nd Party Trans","2nd Party Trans",IF(VLOOKUP($B270,'Section 2'!$C$16:$N$514,COLUMNS('Section 2'!$C$13:M$13),0)="2nd Party Dest","2nd Party Dest",PROPER(VLOOKUP($B270,'Section 2'!$C$16:$N$514,COLUMNS('Section 2'!$C$13:M$13),0)))))))</f>
        <v/>
      </c>
      <c r="O270" s="108" t="str">
        <f>IF($D270="","",IF(ISBLANK(VLOOKUP($B270,'Section 2'!$C$16:$N$514,COLUMNS('Section 2'!$C$13:N$13),0)),"",VLOOKUP($B270,'Section 2'!$C$16:$N$514,COLUMNS('Section 2'!$C$13:N$13),0)))</f>
        <v/>
      </c>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row>
    <row r="271" spans="1:78" s="36" customFormat="1" ht="12.75" customHeight="1" x14ac:dyDescent="0.35">
      <c r="A271" s="36" t="str">
        <f>IF(D271="","",ROWS($A$1:A271))</f>
        <v/>
      </c>
      <c r="B271" s="39">
        <v>270</v>
      </c>
      <c r="C271" s="107" t="str">
        <f t="shared" si="4"/>
        <v/>
      </c>
      <c r="D271" s="107" t="str">
        <f>IFERROR(VLOOKUP($B271,'Section 2'!$C$16:$N$514,COLUMNS('Section 2'!$C$13:C$13),0),"")</f>
        <v/>
      </c>
      <c r="E271" s="108" t="str">
        <f>IF($D271="","",IF(ISBLANK(VLOOKUP($B271,'Section 2'!$C$16:$N$514,COLUMNS('Section 2'!$C$13:D$13),0)),"",VLOOKUP($B271,'Section 2'!$C$16:$N$514,COLUMNS('Section 2'!$C$13:D$13),0)))</f>
        <v/>
      </c>
      <c r="F271" s="107" t="str">
        <f>IF($D271="","",IF(ISBLANK(VLOOKUP($B271,'Section 2'!$C$16:$N$514,COLUMNS('Section 2'!$C$13:E$13),0)),"",VLOOKUP($B271,'Section 2'!$C$16:$N$514,COLUMNS('Section 2'!$C$13:E$13),0)))</f>
        <v/>
      </c>
      <c r="G271" s="107" t="str">
        <f>IF($D271="","",IF(ISBLANK(VLOOKUP($B271,'Section 2'!$C$16:$N$514,COLUMNS('Section 2'!$C$13:F$13),0)),"",VLOOKUP($B271,'Section 2'!$C$16:$N$514,COLUMNS('Section 2'!$C$13:F$13),0)))</f>
        <v/>
      </c>
      <c r="H271" s="107" t="str">
        <f>IF($D271="","",IF(ISBLANK(VLOOKUP($B271,'Section 2'!$C$16:$N$514,COLUMNS('Section 2'!$C$13:G$13),0)),"",VLOOKUP($B271,'Section 2'!$C$16:$N$514,COLUMNS('Section 2'!$C$13:G$13),0)))</f>
        <v/>
      </c>
      <c r="I271" s="107" t="str">
        <f>IF($D271="","",IF(ISBLANK(VLOOKUP($B271,'Section 2'!$C$16:$N$514,COLUMNS('Section 2'!$C$13:H$13),0)),"",IF(VLOOKUP($B271,'Section 2'!$C$16:$N$514,COLUMNS('Section 2'!$C$13:H$13),0)="Other EU","Other EU",PROPER(VLOOKUP($B271,'Section 2'!$C$16:$N$514,COLUMNS('Section 2'!$C$13:H$13),0)))))</f>
        <v/>
      </c>
      <c r="J271" s="107" t="str">
        <f>IF($D271="","",IF(ISBLANK(VLOOKUP($B271,'Section 2'!$C$16:$N$514,COLUMNS('Section 2'!$C$13:I$13),0)),"",IF(VLOOKUP($B271,'Section 2'!$C$16:$N$514,COLUMNS('Section 2'!$C$13:I$13),0)="Other EU","Other EU",VLOOKUP($B271,'Section 2'!$C$16:$N$514,COLUMNS('Section 2'!$C$13:I$13),0))))</f>
        <v/>
      </c>
      <c r="K271" s="107" t="str">
        <f>IF($D271="","",IF(ISBLANK(VLOOKUP($B271,'Section 2'!$C$16:$N$514,COLUMNS('Section 2'!$C$13:J$13),0)),"",IF(VLOOKUP($B271,'Section 2'!$C$16:$N$514,COLUMNS('Section 2'!$C$13:J$13),0)="Pther EU","Other EU",PROPER(VLOOKUP($B271,'Section 2'!$C$16:$N$514,COLUMNS('Section 2'!$C$13:J$13),0)))))</f>
        <v/>
      </c>
      <c r="L271" s="107" t="str">
        <f>IF($D271="","",IF(ISBLANK(VLOOKUP($B271,'Section 2'!$C$16:$N$514,COLUMNS('Section 2'!$C$13:K$13),0)),"",VLOOKUP($B271,'Section 2'!$C$16:$N$514,COLUMNS('Section 2'!$C$13:K$13),0)))</f>
        <v/>
      </c>
      <c r="M271" s="107" t="str">
        <f>IF($D271="","",IF(ISBLANK(VLOOKUP($B271,'Section 2'!$C$16:$N$514,COLUMNS('Section 2'!$C$13:L$13),0)),"",PROPER(VLOOKUP($B271,'Section 2'!$C$16:$N$514,COLUMNS('Section 2'!$C$13:L$13),0))))</f>
        <v/>
      </c>
      <c r="N271" s="107" t="str">
        <f>IF($D271="","",IF(ISBLANK(VLOOKUP($B271,'Section 2'!$C$16:$N$514,COLUMNS('Section 2'!$C$13:M$13),0)),"",IF(VLOOKUP($B271,'Section 2'!$C$16:$N$514,COLUMNS('Section 2'!$C$13:M$13),0)="Other EU","Other EU",IF(VLOOKUP($B271,'Section 2'!$C$16:$N$514,COLUMNS('Section 2'!$C$13:M$13),0)="2nd Party Trans","2nd Party Trans",IF(VLOOKUP($B271,'Section 2'!$C$16:$N$514,COLUMNS('Section 2'!$C$13:M$13),0)="2nd Party Dest","2nd Party Dest",PROPER(VLOOKUP($B271,'Section 2'!$C$16:$N$514,COLUMNS('Section 2'!$C$13:M$13),0)))))))</f>
        <v/>
      </c>
      <c r="O271" s="108" t="str">
        <f>IF($D271="","",IF(ISBLANK(VLOOKUP($B271,'Section 2'!$C$16:$N$514,COLUMNS('Section 2'!$C$13:N$13),0)),"",VLOOKUP($B271,'Section 2'!$C$16:$N$514,COLUMNS('Section 2'!$C$13:N$13),0)))</f>
        <v/>
      </c>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row>
    <row r="272" spans="1:78" s="36" customFormat="1" ht="12.75" customHeight="1" x14ac:dyDescent="0.35">
      <c r="A272" s="36" t="str">
        <f>IF(D272="","",ROWS($A$1:A272))</f>
        <v/>
      </c>
      <c r="B272" s="39">
        <v>271</v>
      </c>
      <c r="C272" s="107" t="str">
        <f t="shared" si="4"/>
        <v/>
      </c>
      <c r="D272" s="107" t="str">
        <f>IFERROR(VLOOKUP($B272,'Section 2'!$C$16:$N$514,COLUMNS('Section 2'!$C$13:C$13),0),"")</f>
        <v/>
      </c>
      <c r="E272" s="108" t="str">
        <f>IF($D272="","",IF(ISBLANK(VLOOKUP($B272,'Section 2'!$C$16:$N$514,COLUMNS('Section 2'!$C$13:D$13),0)),"",VLOOKUP($B272,'Section 2'!$C$16:$N$514,COLUMNS('Section 2'!$C$13:D$13),0)))</f>
        <v/>
      </c>
      <c r="F272" s="107" t="str">
        <f>IF($D272="","",IF(ISBLANK(VLOOKUP($B272,'Section 2'!$C$16:$N$514,COLUMNS('Section 2'!$C$13:E$13),0)),"",VLOOKUP($B272,'Section 2'!$C$16:$N$514,COLUMNS('Section 2'!$C$13:E$13),0)))</f>
        <v/>
      </c>
      <c r="G272" s="107" t="str">
        <f>IF($D272="","",IF(ISBLANK(VLOOKUP($B272,'Section 2'!$C$16:$N$514,COLUMNS('Section 2'!$C$13:F$13),0)),"",VLOOKUP($B272,'Section 2'!$C$16:$N$514,COLUMNS('Section 2'!$C$13:F$13),0)))</f>
        <v/>
      </c>
      <c r="H272" s="107" t="str">
        <f>IF($D272="","",IF(ISBLANK(VLOOKUP($B272,'Section 2'!$C$16:$N$514,COLUMNS('Section 2'!$C$13:G$13),0)),"",VLOOKUP($B272,'Section 2'!$C$16:$N$514,COLUMNS('Section 2'!$C$13:G$13),0)))</f>
        <v/>
      </c>
      <c r="I272" s="107" t="str">
        <f>IF($D272="","",IF(ISBLANK(VLOOKUP($B272,'Section 2'!$C$16:$N$514,COLUMNS('Section 2'!$C$13:H$13),0)),"",IF(VLOOKUP($B272,'Section 2'!$C$16:$N$514,COLUMNS('Section 2'!$C$13:H$13),0)="Other EU","Other EU",PROPER(VLOOKUP($B272,'Section 2'!$C$16:$N$514,COLUMNS('Section 2'!$C$13:H$13),0)))))</f>
        <v/>
      </c>
      <c r="J272" s="107" t="str">
        <f>IF($D272="","",IF(ISBLANK(VLOOKUP($B272,'Section 2'!$C$16:$N$514,COLUMNS('Section 2'!$C$13:I$13),0)),"",IF(VLOOKUP($B272,'Section 2'!$C$16:$N$514,COLUMNS('Section 2'!$C$13:I$13),0)="Other EU","Other EU",VLOOKUP($B272,'Section 2'!$C$16:$N$514,COLUMNS('Section 2'!$C$13:I$13),0))))</f>
        <v/>
      </c>
      <c r="K272" s="107" t="str">
        <f>IF($D272="","",IF(ISBLANK(VLOOKUP($B272,'Section 2'!$C$16:$N$514,COLUMNS('Section 2'!$C$13:J$13),0)),"",IF(VLOOKUP($B272,'Section 2'!$C$16:$N$514,COLUMNS('Section 2'!$C$13:J$13),0)="Pther EU","Other EU",PROPER(VLOOKUP($B272,'Section 2'!$C$16:$N$514,COLUMNS('Section 2'!$C$13:J$13),0)))))</f>
        <v/>
      </c>
      <c r="L272" s="107" t="str">
        <f>IF($D272="","",IF(ISBLANK(VLOOKUP($B272,'Section 2'!$C$16:$N$514,COLUMNS('Section 2'!$C$13:K$13),0)),"",VLOOKUP($B272,'Section 2'!$C$16:$N$514,COLUMNS('Section 2'!$C$13:K$13),0)))</f>
        <v/>
      </c>
      <c r="M272" s="107" t="str">
        <f>IF($D272="","",IF(ISBLANK(VLOOKUP($B272,'Section 2'!$C$16:$N$514,COLUMNS('Section 2'!$C$13:L$13),0)),"",PROPER(VLOOKUP($B272,'Section 2'!$C$16:$N$514,COLUMNS('Section 2'!$C$13:L$13),0))))</f>
        <v/>
      </c>
      <c r="N272" s="107" t="str">
        <f>IF($D272="","",IF(ISBLANK(VLOOKUP($B272,'Section 2'!$C$16:$N$514,COLUMNS('Section 2'!$C$13:M$13),0)),"",IF(VLOOKUP($B272,'Section 2'!$C$16:$N$514,COLUMNS('Section 2'!$C$13:M$13),0)="Other EU","Other EU",IF(VLOOKUP($B272,'Section 2'!$C$16:$N$514,COLUMNS('Section 2'!$C$13:M$13),0)="2nd Party Trans","2nd Party Trans",IF(VLOOKUP($B272,'Section 2'!$C$16:$N$514,COLUMNS('Section 2'!$C$13:M$13),0)="2nd Party Dest","2nd Party Dest",PROPER(VLOOKUP($B272,'Section 2'!$C$16:$N$514,COLUMNS('Section 2'!$C$13:M$13),0)))))))</f>
        <v/>
      </c>
      <c r="O272" s="108" t="str">
        <f>IF($D272="","",IF(ISBLANK(VLOOKUP($B272,'Section 2'!$C$16:$N$514,COLUMNS('Section 2'!$C$13:N$13),0)),"",VLOOKUP($B272,'Section 2'!$C$16:$N$514,COLUMNS('Section 2'!$C$13:N$13),0)))</f>
        <v/>
      </c>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row>
    <row r="273" spans="1:78" s="36" customFormat="1" ht="12.75" customHeight="1" x14ac:dyDescent="0.35">
      <c r="A273" s="36" t="str">
        <f>IF(D273="","",ROWS($A$1:A273))</f>
        <v/>
      </c>
      <c r="B273" s="39">
        <v>272</v>
      </c>
      <c r="C273" s="107" t="str">
        <f t="shared" si="4"/>
        <v/>
      </c>
      <c r="D273" s="107" t="str">
        <f>IFERROR(VLOOKUP($B273,'Section 2'!$C$16:$N$514,COLUMNS('Section 2'!$C$13:C$13),0),"")</f>
        <v/>
      </c>
      <c r="E273" s="108" t="str">
        <f>IF($D273="","",IF(ISBLANK(VLOOKUP($B273,'Section 2'!$C$16:$N$514,COLUMNS('Section 2'!$C$13:D$13),0)),"",VLOOKUP($B273,'Section 2'!$C$16:$N$514,COLUMNS('Section 2'!$C$13:D$13),0)))</f>
        <v/>
      </c>
      <c r="F273" s="107" t="str">
        <f>IF($D273="","",IF(ISBLANK(VLOOKUP($B273,'Section 2'!$C$16:$N$514,COLUMNS('Section 2'!$C$13:E$13),0)),"",VLOOKUP($B273,'Section 2'!$C$16:$N$514,COLUMNS('Section 2'!$C$13:E$13),0)))</f>
        <v/>
      </c>
      <c r="G273" s="107" t="str">
        <f>IF($D273="","",IF(ISBLANK(VLOOKUP($B273,'Section 2'!$C$16:$N$514,COLUMNS('Section 2'!$C$13:F$13),0)),"",VLOOKUP($B273,'Section 2'!$C$16:$N$514,COLUMNS('Section 2'!$C$13:F$13),0)))</f>
        <v/>
      </c>
      <c r="H273" s="107" t="str">
        <f>IF($D273="","",IF(ISBLANK(VLOOKUP($B273,'Section 2'!$C$16:$N$514,COLUMNS('Section 2'!$C$13:G$13),0)),"",VLOOKUP($B273,'Section 2'!$C$16:$N$514,COLUMNS('Section 2'!$C$13:G$13),0)))</f>
        <v/>
      </c>
      <c r="I273" s="107" t="str">
        <f>IF($D273="","",IF(ISBLANK(VLOOKUP($B273,'Section 2'!$C$16:$N$514,COLUMNS('Section 2'!$C$13:H$13),0)),"",IF(VLOOKUP($B273,'Section 2'!$C$16:$N$514,COLUMNS('Section 2'!$C$13:H$13),0)="Other EU","Other EU",PROPER(VLOOKUP($B273,'Section 2'!$C$16:$N$514,COLUMNS('Section 2'!$C$13:H$13),0)))))</f>
        <v/>
      </c>
      <c r="J273" s="107" t="str">
        <f>IF($D273="","",IF(ISBLANK(VLOOKUP($B273,'Section 2'!$C$16:$N$514,COLUMNS('Section 2'!$C$13:I$13),0)),"",IF(VLOOKUP($B273,'Section 2'!$C$16:$N$514,COLUMNS('Section 2'!$C$13:I$13),0)="Other EU","Other EU",VLOOKUP($B273,'Section 2'!$C$16:$N$514,COLUMNS('Section 2'!$C$13:I$13),0))))</f>
        <v/>
      </c>
      <c r="K273" s="107" t="str">
        <f>IF($D273="","",IF(ISBLANK(VLOOKUP($B273,'Section 2'!$C$16:$N$514,COLUMNS('Section 2'!$C$13:J$13),0)),"",IF(VLOOKUP($B273,'Section 2'!$C$16:$N$514,COLUMNS('Section 2'!$C$13:J$13),0)="Pther EU","Other EU",PROPER(VLOOKUP($B273,'Section 2'!$C$16:$N$514,COLUMNS('Section 2'!$C$13:J$13),0)))))</f>
        <v/>
      </c>
      <c r="L273" s="107" t="str">
        <f>IF($D273="","",IF(ISBLANK(VLOOKUP($B273,'Section 2'!$C$16:$N$514,COLUMNS('Section 2'!$C$13:K$13),0)),"",VLOOKUP($B273,'Section 2'!$C$16:$N$514,COLUMNS('Section 2'!$C$13:K$13),0)))</f>
        <v/>
      </c>
      <c r="M273" s="107" t="str">
        <f>IF($D273="","",IF(ISBLANK(VLOOKUP($B273,'Section 2'!$C$16:$N$514,COLUMNS('Section 2'!$C$13:L$13),0)),"",PROPER(VLOOKUP($B273,'Section 2'!$C$16:$N$514,COLUMNS('Section 2'!$C$13:L$13),0))))</f>
        <v/>
      </c>
      <c r="N273" s="107" t="str">
        <f>IF($D273="","",IF(ISBLANK(VLOOKUP($B273,'Section 2'!$C$16:$N$514,COLUMNS('Section 2'!$C$13:M$13),0)),"",IF(VLOOKUP($B273,'Section 2'!$C$16:$N$514,COLUMNS('Section 2'!$C$13:M$13),0)="Other EU","Other EU",IF(VLOOKUP($B273,'Section 2'!$C$16:$N$514,COLUMNS('Section 2'!$C$13:M$13),0)="2nd Party Trans","2nd Party Trans",IF(VLOOKUP($B273,'Section 2'!$C$16:$N$514,COLUMNS('Section 2'!$C$13:M$13),0)="2nd Party Dest","2nd Party Dest",PROPER(VLOOKUP($B273,'Section 2'!$C$16:$N$514,COLUMNS('Section 2'!$C$13:M$13),0)))))))</f>
        <v/>
      </c>
      <c r="O273" s="108" t="str">
        <f>IF($D273="","",IF(ISBLANK(VLOOKUP($B273,'Section 2'!$C$16:$N$514,COLUMNS('Section 2'!$C$13:N$13),0)),"",VLOOKUP($B273,'Section 2'!$C$16:$N$514,COLUMNS('Section 2'!$C$13:N$13),0)))</f>
        <v/>
      </c>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row>
    <row r="274" spans="1:78" s="36" customFormat="1" ht="12.75" customHeight="1" x14ac:dyDescent="0.35">
      <c r="A274" s="36" t="str">
        <f>IF(D274="","",ROWS($A$1:A274))</f>
        <v/>
      </c>
      <c r="B274" s="39">
        <v>273</v>
      </c>
      <c r="C274" s="107" t="str">
        <f t="shared" si="4"/>
        <v/>
      </c>
      <c r="D274" s="107" t="str">
        <f>IFERROR(VLOOKUP($B274,'Section 2'!$C$16:$N$514,COLUMNS('Section 2'!$C$13:C$13),0),"")</f>
        <v/>
      </c>
      <c r="E274" s="108" t="str">
        <f>IF($D274="","",IF(ISBLANK(VLOOKUP($B274,'Section 2'!$C$16:$N$514,COLUMNS('Section 2'!$C$13:D$13),0)),"",VLOOKUP($B274,'Section 2'!$C$16:$N$514,COLUMNS('Section 2'!$C$13:D$13),0)))</f>
        <v/>
      </c>
      <c r="F274" s="107" t="str">
        <f>IF($D274="","",IF(ISBLANK(VLOOKUP($B274,'Section 2'!$C$16:$N$514,COLUMNS('Section 2'!$C$13:E$13),0)),"",VLOOKUP($B274,'Section 2'!$C$16:$N$514,COLUMNS('Section 2'!$C$13:E$13),0)))</f>
        <v/>
      </c>
      <c r="G274" s="107" t="str">
        <f>IF($D274="","",IF(ISBLANK(VLOOKUP($B274,'Section 2'!$C$16:$N$514,COLUMNS('Section 2'!$C$13:F$13),0)),"",VLOOKUP($B274,'Section 2'!$C$16:$N$514,COLUMNS('Section 2'!$C$13:F$13),0)))</f>
        <v/>
      </c>
      <c r="H274" s="107" t="str">
        <f>IF($D274="","",IF(ISBLANK(VLOOKUP($B274,'Section 2'!$C$16:$N$514,COLUMNS('Section 2'!$C$13:G$13),0)),"",VLOOKUP($B274,'Section 2'!$C$16:$N$514,COLUMNS('Section 2'!$C$13:G$13),0)))</f>
        <v/>
      </c>
      <c r="I274" s="107" t="str">
        <f>IF($D274="","",IF(ISBLANK(VLOOKUP($B274,'Section 2'!$C$16:$N$514,COLUMNS('Section 2'!$C$13:H$13),0)),"",IF(VLOOKUP($B274,'Section 2'!$C$16:$N$514,COLUMNS('Section 2'!$C$13:H$13),0)="Other EU","Other EU",PROPER(VLOOKUP($B274,'Section 2'!$C$16:$N$514,COLUMNS('Section 2'!$C$13:H$13),0)))))</f>
        <v/>
      </c>
      <c r="J274" s="107" t="str">
        <f>IF($D274="","",IF(ISBLANK(VLOOKUP($B274,'Section 2'!$C$16:$N$514,COLUMNS('Section 2'!$C$13:I$13),0)),"",IF(VLOOKUP($B274,'Section 2'!$C$16:$N$514,COLUMNS('Section 2'!$C$13:I$13),0)="Other EU","Other EU",VLOOKUP($B274,'Section 2'!$C$16:$N$514,COLUMNS('Section 2'!$C$13:I$13),0))))</f>
        <v/>
      </c>
      <c r="K274" s="107" t="str">
        <f>IF($D274="","",IF(ISBLANK(VLOOKUP($B274,'Section 2'!$C$16:$N$514,COLUMNS('Section 2'!$C$13:J$13),0)),"",IF(VLOOKUP($B274,'Section 2'!$C$16:$N$514,COLUMNS('Section 2'!$C$13:J$13),0)="Pther EU","Other EU",PROPER(VLOOKUP($B274,'Section 2'!$C$16:$N$514,COLUMNS('Section 2'!$C$13:J$13),0)))))</f>
        <v/>
      </c>
      <c r="L274" s="107" t="str">
        <f>IF($D274="","",IF(ISBLANK(VLOOKUP($B274,'Section 2'!$C$16:$N$514,COLUMNS('Section 2'!$C$13:K$13),0)),"",VLOOKUP($B274,'Section 2'!$C$16:$N$514,COLUMNS('Section 2'!$C$13:K$13),0)))</f>
        <v/>
      </c>
      <c r="M274" s="107" t="str">
        <f>IF($D274="","",IF(ISBLANK(VLOOKUP($B274,'Section 2'!$C$16:$N$514,COLUMNS('Section 2'!$C$13:L$13),0)),"",PROPER(VLOOKUP($B274,'Section 2'!$C$16:$N$514,COLUMNS('Section 2'!$C$13:L$13),0))))</f>
        <v/>
      </c>
      <c r="N274" s="107" t="str">
        <f>IF($D274="","",IF(ISBLANK(VLOOKUP($B274,'Section 2'!$C$16:$N$514,COLUMNS('Section 2'!$C$13:M$13),0)),"",IF(VLOOKUP($B274,'Section 2'!$C$16:$N$514,COLUMNS('Section 2'!$C$13:M$13),0)="Other EU","Other EU",IF(VLOOKUP($B274,'Section 2'!$C$16:$N$514,COLUMNS('Section 2'!$C$13:M$13),0)="2nd Party Trans","2nd Party Trans",IF(VLOOKUP($B274,'Section 2'!$C$16:$N$514,COLUMNS('Section 2'!$C$13:M$13),0)="2nd Party Dest","2nd Party Dest",PROPER(VLOOKUP($B274,'Section 2'!$C$16:$N$514,COLUMNS('Section 2'!$C$13:M$13),0)))))))</f>
        <v/>
      </c>
      <c r="O274" s="108" t="str">
        <f>IF($D274="","",IF(ISBLANK(VLOOKUP($B274,'Section 2'!$C$16:$N$514,COLUMNS('Section 2'!$C$13:N$13),0)),"",VLOOKUP($B274,'Section 2'!$C$16:$N$514,COLUMNS('Section 2'!$C$13:N$13),0)))</f>
        <v/>
      </c>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row>
    <row r="275" spans="1:78" s="36" customFormat="1" ht="12.75" customHeight="1" x14ac:dyDescent="0.35">
      <c r="A275" s="36" t="str">
        <f>IF(D275="","",ROWS($A$1:A275))</f>
        <v/>
      </c>
      <c r="B275" s="39">
        <v>274</v>
      </c>
      <c r="C275" s="107" t="str">
        <f t="shared" si="4"/>
        <v/>
      </c>
      <c r="D275" s="107" t="str">
        <f>IFERROR(VLOOKUP($B275,'Section 2'!$C$16:$N$514,COLUMNS('Section 2'!$C$13:C$13),0),"")</f>
        <v/>
      </c>
      <c r="E275" s="108" t="str">
        <f>IF($D275="","",IF(ISBLANK(VLOOKUP($B275,'Section 2'!$C$16:$N$514,COLUMNS('Section 2'!$C$13:D$13),0)),"",VLOOKUP($B275,'Section 2'!$C$16:$N$514,COLUMNS('Section 2'!$C$13:D$13),0)))</f>
        <v/>
      </c>
      <c r="F275" s="107" t="str">
        <f>IF($D275="","",IF(ISBLANK(VLOOKUP($B275,'Section 2'!$C$16:$N$514,COLUMNS('Section 2'!$C$13:E$13),0)),"",VLOOKUP($B275,'Section 2'!$C$16:$N$514,COLUMNS('Section 2'!$C$13:E$13),0)))</f>
        <v/>
      </c>
      <c r="G275" s="107" t="str">
        <f>IF($D275="","",IF(ISBLANK(VLOOKUP($B275,'Section 2'!$C$16:$N$514,COLUMNS('Section 2'!$C$13:F$13),0)),"",VLOOKUP($B275,'Section 2'!$C$16:$N$514,COLUMNS('Section 2'!$C$13:F$13),0)))</f>
        <v/>
      </c>
      <c r="H275" s="107" t="str">
        <f>IF($D275="","",IF(ISBLANK(VLOOKUP($B275,'Section 2'!$C$16:$N$514,COLUMNS('Section 2'!$C$13:G$13),0)),"",VLOOKUP($B275,'Section 2'!$C$16:$N$514,COLUMNS('Section 2'!$C$13:G$13),0)))</f>
        <v/>
      </c>
      <c r="I275" s="107" t="str">
        <f>IF($D275="","",IF(ISBLANK(VLOOKUP($B275,'Section 2'!$C$16:$N$514,COLUMNS('Section 2'!$C$13:H$13),0)),"",IF(VLOOKUP($B275,'Section 2'!$C$16:$N$514,COLUMNS('Section 2'!$C$13:H$13),0)="Other EU","Other EU",PROPER(VLOOKUP($B275,'Section 2'!$C$16:$N$514,COLUMNS('Section 2'!$C$13:H$13),0)))))</f>
        <v/>
      </c>
      <c r="J275" s="107" t="str">
        <f>IF($D275="","",IF(ISBLANK(VLOOKUP($B275,'Section 2'!$C$16:$N$514,COLUMNS('Section 2'!$C$13:I$13),0)),"",IF(VLOOKUP($B275,'Section 2'!$C$16:$N$514,COLUMNS('Section 2'!$C$13:I$13),0)="Other EU","Other EU",VLOOKUP($B275,'Section 2'!$C$16:$N$514,COLUMNS('Section 2'!$C$13:I$13),0))))</f>
        <v/>
      </c>
      <c r="K275" s="107" t="str">
        <f>IF($D275="","",IF(ISBLANK(VLOOKUP($B275,'Section 2'!$C$16:$N$514,COLUMNS('Section 2'!$C$13:J$13),0)),"",IF(VLOOKUP($B275,'Section 2'!$C$16:$N$514,COLUMNS('Section 2'!$C$13:J$13),0)="Pther EU","Other EU",PROPER(VLOOKUP($B275,'Section 2'!$C$16:$N$514,COLUMNS('Section 2'!$C$13:J$13),0)))))</f>
        <v/>
      </c>
      <c r="L275" s="107" t="str">
        <f>IF($D275="","",IF(ISBLANK(VLOOKUP($B275,'Section 2'!$C$16:$N$514,COLUMNS('Section 2'!$C$13:K$13),0)),"",VLOOKUP($B275,'Section 2'!$C$16:$N$514,COLUMNS('Section 2'!$C$13:K$13),0)))</f>
        <v/>
      </c>
      <c r="M275" s="107" t="str">
        <f>IF($D275="","",IF(ISBLANK(VLOOKUP($B275,'Section 2'!$C$16:$N$514,COLUMNS('Section 2'!$C$13:L$13),0)),"",PROPER(VLOOKUP($B275,'Section 2'!$C$16:$N$514,COLUMNS('Section 2'!$C$13:L$13),0))))</f>
        <v/>
      </c>
      <c r="N275" s="107" t="str">
        <f>IF($D275="","",IF(ISBLANK(VLOOKUP($B275,'Section 2'!$C$16:$N$514,COLUMNS('Section 2'!$C$13:M$13),0)),"",IF(VLOOKUP($B275,'Section 2'!$C$16:$N$514,COLUMNS('Section 2'!$C$13:M$13),0)="Other EU","Other EU",IF(VLOOKUP($B275,'Section 2'!$C$16:$N$514,COLUMNS('Section 2'!$C$13:M$13),0)="2nd Party Trans","2nd Party Trans",IF(VLOOKUP($B275,'Section 2'!$C$16:$N$514,COLUMNS('Section 2'!$C$13:M$13),0)="2nd Party Dest","2nd Party Dest",PROPER(VLOOKUP($B275,'Section 2'!$C$16:$N$514,COLUMNS('Section 2'!$C$13:M$13),0)))))))</f>
        <v/>
      </c>
      <c r="O275" s="108" t="str">
        <f>IF($D275="","",IF(ISBLANK(VLOOKUP($B275,'Section 2'!$C$16:$N$514,COLUMNS('Section 2'!$C$13:N$13),0)),"",VLOOKUP($B275,'Section 2'!$C$16:$N$514,COLUMNS('Section 2'!$C$13:N$13),0)))</f>
        <v/>
      </c>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row>
    <row r="276" spans="1:78" s="36" customFormat="1" ht="12.75" customHeight="1" x14ac:dyDescent="0.35">
      <c r="A276" s="36" t="str">
        <f>IF(D276="","",ROWS($A$1:A276))</f>
        <v/>
      </c>
      <c r="B276" s="39">
        <v>275</v>
      </c>
      <c r="C276" s="107" t="str">
        <f t="shared" si="4"/>
        <v/>
      </c>
      <c r="D276" s="107" t="str">
        <f>IFERROR(VLOOKUP($B276,'Section 2'!$C$16:$N$514,COLUMNS('Section 2'!$C$13:C$13),0),"")</f>
        <v/>
      </c>
      <c r="E276" s="108" t="str">
        <f>IF($D276="","",IF(ISBLANK(VLOOKUP($B276,'Section 2'!$C$16:$N$514,COLUMNS('Section 2'!$C$13:D$13),0)),"",VLOOKUP($B276,'Section 2'!$C$16:$N$514,COLUMNS('Section 2'!$C$13:D$13),0)))</f>
        <v/>
      </c>
      <c r="F276" s="107" t="str">
        <f>IF($D276="","",IF(ISBLANK(VLOOKUP($B276,'Section 2'!$C$16:$N$514,COLUMNS('Section 2'!$C$13:E$13),0)),"",VLOOKUP($B276,'Section 2'!$C$16:$N$514,COLUMNS('Section 2'!$C$13:E$13),0)))</f>
        <v/>
      </c>
      <c r="G276" s="107" t="str">
        <f>IF($D276="","",IF(ISBLANK(VLOOKUP($B276,'Section 2'!$C$16:$N$514,COLUMNS('Section 2'!$C$13:F$13),0)),"",VLOOKUP($B276,'Section 2'!$C$16:$N$514,COLUMNS('Section 2'!$C$13:F$13),0)))</f>
        <v/>
      </c>
      <c r="H276" s="107" t="str">
        <f>IF($D276="","",IF(ISBLANK(VLOOKUP($B276,'Section 2'!$C$16:$N$514,COLUMNS('Section 2'!$C$13:G$13),0)),"",VLOOKUP($B276,'Section 2'!$C$16:$N$514,COLUMNS('Section 2'!$C$13:G$13),0)))</f>
        <v/>
      </c>
      <c r="I276" s="107" t="str">
        <f>IF($D276="","",IF(ISBLANK(VLOOKUP($B276,'Section 2'!$C$16:$N$514,COLUMNS('Section 2'!$C$13:H$13),0)),"",IF(VLOOKUP($B276,'Section 2'!$C$16:$N$514,COLUMNS('Section 2'!$C$13:H$13),0)="Other EU","Other EU",PROPER(VLOOKUP($B276,'Section 2'!$C$16:$N$514,COLUMNS('Section 2'!$C$13:H$13),0)))))</f>
        <v/>
      </c>
      <c r="J276" s="107" t="str">
        <f>IF($D276="","",IF(ISBLANK(VLOOKUP($B276,'Section 2'!$C$16:$N$514,COLUMNS('Section 2'!$C$13:I$13),0)),"",IF(VLOOKUP($B276,'Section 2'!$C$16:$N$514,COLUMNS('Section 2'!$C$13:I$13),0)="Other EU","Other EU",VLOOKUP($B276,'Section 2'!$C$16:$N$514,COLUMNS('Section 2'!$C$13:I$13),0))))</f>
        <v/>
      </c>
      <c r="K276" s="107" t="str">
        <f>IF($D276="","",IF(ISBLANK(VLOOKUP($B276,'Section 2'!$C$16:$N$514,COLUMNS('Section 2'!$C$13:J$13),0)),"",IF(VLOOKUP($B276,'Section 2'!$C$16:$N$514,COLUMNS('Section 2'!$C$13:J$13),0)="Pther EU","Other EU",PROPER(VLOOKUP($B276,'Section 2'!$C$16:$N$514,COLUMNS('Section 2'!$C$13:J$13),0)))))</f>
        <v/>
      </c>
      <c r="L276" s="107" t="str">
        <f>IF($D276="","",IF(ISBLANK(VLOOKUP($B276,'Section 2'!$C$16:$N$514,COLUMNS('Section 2'!$C$13:K$13),0)),"",VLOOKUP($B276,'Section 2'!$C$16:$N$514,COLUMNS('Section 2'!$C$13:K$13),0)))</f>
        <v/>
      </c>
      <c r="M276" s="107" t="str">
        <f>IF($D276="","",IF(ISBLANK(VLOOKUP($B276,'Section 2'!$C$16:$N$514,COLUMNS('Section 2'!$C$13:L$13),0)),"",PROPER(VLOOKUP($B276,'Section 2'!$C$16:$N$514,COLUMNS('Section 2'!$C$13:L$13),0))))</f>
        <v/>
      </c>
      <c r="N276" s="107" t="str">
        <f>IF($D276="","",IF(ISBLANK(VLOOKUP($B276,'Section 2'!$C$16:$N$514,COLUMNS('Section 2'!$C$13:M$13),0)),"",IF(VLOOKUP($B276,'Section 2'!$C$16:$N$514,COLUMNS('Section 2'!$C$13:M$13),0)="Other EU","Other EU",IF(VLOOKUP($B276,'Section 2'!$C$16:$N$514,COLUMNS('Section 2'!$C$13:M$13),0)="2nd Party Trans","2nd Party Trans",IF(VLOOKUP($B276,'Section 2'!$C$16:$N$514,COLUMNS('Section 2'!$C$13:M$13),0)="2nd Party Dest","2nd Party Dest",PROPER(VLOOKUP($B276,'Section 2'!$C$16:$N$514,COLUMNS('Section 2'!$C$13:M$13),0)))))))</f>
        <v/>
      </c>
      <c r="O276" s="108" t="str">
        <f>IF($D276="","",IF(ISBLANK(VLOOKUP($B276,'Section 2'!$C$16:$N$514,COLUMNS('Section 2'!$C$13:N$13),0)),"",VLOOKUP($B276,'Section 2'!$C$16:$N$514,COLUMNS('Section 2'!$C$13:N$13),0)))</f>
        <v/>
      </c>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row>
    <row r="277" spans="1:78" s="36" customFormat="1" ht="12.75" customHeight="1" x14ac:dyDescent="0.35">
      <c r="A277" s="36" t="str">
        <f>IF(D277="","",ROWS($A$1:A277))</f>
        <v/>
      </c>
      <c r="B277" s="39">
        <v>276</v>
      </c>
      <c r="C277" s="107" t="str">
        <f t="shared" si="4"/>
        <v/>
      </c>
      <c r="D277" s="107" t="str">
        <f>IFERROR(VLOOKUP($B277,'Section 2'!$C$16:$N$514,COLUMNS('Section 2'!$C$13:C$13),0),"")</f>
        <v/>
      </c>
      <c r="E277" s="108" t="str">
        <f>IF($D277="","",IF(ISBLANK(VLOOKUP($B277,'Section 2'!$C$16:$N$514,COLUMNS('Section 2'!$C$13:D$13),0)),"",VLOOKUP($B277,'Section 2'!$C$16:$N$514,COLUMNS('Section 2'!$C$13:D$13),0)))</f>
        <v/>
      </c>
      <c r="F277" s="107" t="str">
        <f>IF($D277="","",IF(ISBLANK(VLOOKUP($B277,'Section 2'!$C$16:$N$514,COLUMNS('Section 2'!$C$13:E$13),0)),"",VLOOKUP($B277,'Section 2'!$C$16:$N$514,COLUMNS('Section 2'!$C$13:E$13),0)))</f>
        <v/>
      </c>
      <c r="G277" s="107" t="str">
        <f>IF($D277="","",IF(ISBLANK(VLOOKUP($B277,'Section 2'!$C$16:$N$514,COLUMNS('Section 2'!$C$13:F$13),0)),"",VLOOKUP($B277,'Section 2'!$C$16:$N$514,COLUMNS('Section 2'!$C$13:F$13),0)))</f>
        <v/>
      </c>
      <c r="H277" s="107" t="str">
        <f>IF($D277="","",IF(ISBLANK(VLOOKUP($B277,'Section 2'!$C$16:$N$514,COLUMNS('Section 2'!$C$13:G$13),0)),"",VLOOKUP($B277,'Section 2'!$C$16:$N$514,COLUMNS('Section 2'!$C$13:G$13),0)))</f>
        <v/>
      </c>
      <c r="I277" s="107" t="str">
        <f>IF($D277="","",IF(ISBLANK(VLOOKUP($B277,'Section 2'!$C$16:$N$514,COLUMNS('Section 2'!$C$13:H$13),0)),"",IF(VLOOKUP($B277,'Section 2'!$C$16:$N$514,COLUMNS('Section 2'!$C$13:H$13),0)="Other EU","Other EU",PROPER(VLOOKUP($B277,'Section 2'!$C$16:$N$514,COLUMNS('Section 2'!$C$13:H$13),0)))))</f>
        <v/>
      </c>
      <c r="J277" s="107" t="str">
        <f>IF($D277="","",IF(ISBLANK(VLOOKUP($B277,'Section 2'!$C$16:$N$514,COLUMNS('Section 2'!$C$13:I$13),0)),"",IF(VLOOKUP($B277,'Section 2'!$C$16:$N$514,COLUMNS('Section 2'!$C$13:I$13),0)="Other EU","Other EU",VLOOKUP($B277,'Section 2'!$C$16:$N$514,COLUMNS('Section 2'!$C$13:I$13),0))))</f>
        <v/>
      </c>
      <c r="K277" s="107" t="str">
        <f>IF($D277="","",IF(ISBLANK(VLOOKUP($B277,'Section 2'!$C$16:$N$514,COLUMNS('Section 2'!$C$13:J$13),0)),"",IF(VLOOKUP($B277,'Section 2'!$C$16:$N$514,COLUMNS('Section 2'!$C$13:J$13),0)="Pther EU","Other EU",PROPER(VLOOKUP($B277,'Section 2'!$C$16:$N$514,COLUMNS('Section 2'!$C$13:J$13),0)))))</f>
        <v/>
      </c>
      <c r="L277" s="107" t="str">
        <f>IF($D277="","",IF(ISBLANK(VLOOKUP($B277,'Section 2'!$C$16:$N$514,COLUMNS('Section 2'!$C$13:K$13),0)),"",VLOOKUP($B277,'Section 2'!$C$16:$N$514,COLUMNS('Section 2'!$C$13:K$13),0)))</f>
        <v/>
      </c>
      <c r="M277" s="107" t="str">
        <f>IF($D277="","",IF(ISBLANK(VLOOKUP($B277,'Section 2'!$C$16:$N$514,COLUMNS('Section 2'!$C$13:L$13),0)),"",PROPER(VLOOKUP($B277,'Section 2'!$C$16:$N$514,COLUMNS('Section 2'!$C$13:L$13),0))))</f>
        <v/>
      </c>
      <c r="N277" s="107" t="str">
        <f>IF($D277="","",IF(ISBLANK(VLOOKUP($B277,'Section 2'!$C$16:$N$514,COLUMNS('Section 2'!$C$13:M$13),0)),"",IF(VLOOKUP($B277,'Section 2'!$C$16:$N$514,COLUMNS('Section 2'!$C$13:M$13),0)="Other EU","Other EU",IF(VLOOKUP($B277,'Section 2'!$C$16:$N$514,COLUMNS('Section 2'!$C$13:M$13),0)="2nd Party Trans","2nd Party Trans",IF(VLOOKUP($B277,'Section 2'!$C$16:$N$514,COLUMNS('Section 2'!$C$13:M$13),0)="2nd Party Dest","2nd Party Dest",PROPER(VLOOKUP($B277,'Section 2'!$C$16:$N$514,COLUMNS('Section 2'!$C$13:M$13),0)))))))</f>
        <v/>
      </c>
      <c r="O277" s="108" t="str">
        <f>IF($D277="","",IF(ISBLANK(VLOOKUP($B277,'Section 2'!$C$16:$N$514,COLUMNS('Section 2'!$C$13:N$13),0)),"",VLOOKUP($B277,'Section 2'!$C$16:$N$514,COLUMNS('Section 2'!$C$13:N$13),0)))</f>
        <v/>
      </c>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row>
    <row r="278" spans="1:78" s="36" customFormat="1" ht="12.75" customHeight="1" x14ac:dyDescent="0.35">
      <c r="A278" s="36" t="str">
        <f>IF(D278="","",ROWS($A$1:A278))</f>
        <v/>
      </c>
      <c r="B278" s="39">
        <v>277</v>
      </c>
      <c r="C278" s="107" t="str">
        <f t="shared" si="4"/>
        <v/>
      </c>
      <c r="D278" s="107" t="str">
        <f>IFERROR(VLOOKUP($B278,'Section 2'!$C$16:$N$514,COLUMNS('Section 2'!$C$13:C$13),0),"")</f>
        <v/>
      </c>
      <c r="E278" s="108" t="str">
        <f>IF($D278="","",IF(ISBLANK(VLOOKUP($B278,'Section 2'!$C$16:$N$514,COLUMNS('Section 2'!$C$13:D$13),0)),"",VLOOKUP($B278,'Section 2'!$C$16:$N$514,COLUMNS('Section 2'!$C$13:D$13),0)))</f>
        <v/>
      </c>
      <c r="F278" s="107" t="str">
        <f>IF($D278="","",IF(ISBLANK(VLOOKUP($B278,'Section 2'!$C$16:$N$514,COLUMNS('Section 2'!$C$13:E$13),0)),"",VLOOKUP($B278,'Section 2'!$C$16:$N$514,COLUMNS('Section 2'!$C$13:E$13),0)))</f>
        <v/>
      </c>
      <c r="G278" s="107" t="str">
        <f>IF($D278="","",IF(ISBLANK(VLOOKUP($B278,'Section 2'!$C$16:$N$514,COLUMNS('Section 2'!$C$13:F$13),0)),"",VLOOKUP($B278,'Section 2'!$C$16:$N$514,COLUMNS('Section 2'!$C$13:F$13),0)))</f>
        <v/>
      </c>
      <c r="H278" s="107" t="str">
        <f>IF($D278="","",IF(ISBLANK(VLOOKUP($B278,'Section 2'!$C$16:$N$514,COLUMNS('Section 2'!$C$13:G$13),0)),"",VLOOKUP($B278,'Section 2'!$C$16:$N$514,COLUMNS('Section 2'!$C$13:G$13),0)))</f>
        <v/>
      </c>
      <c r="I278" s="107" t="str">
        <f>IF($D278="","",IF(ISBLANK(VLOOKUP($B278,'Section 2'!$C$16:$N$514,COLUMNS('Section 2'!$C$13:H$13),0)),"",IF(VLOOKUP($B278,'Section 2'!$C$16:$N$514,COLUMNS('Section 2'!$C$13:H$13),0)="Other EU","Other EU",PROPER(VLOOKUP($B278,'Section 2'!$C$16:$N$514,COLUMNS('Section 2'!$C$13:H$13),0)))))</f>
        <v/>
      </c>
      <c r="J278" s="107" t="str">
        <f>IF($D278="","",IF(ISBLANK(VLOOKUP($B278,'Section 2'!$C$16:$N$514,COLUMNS('Section 2'!$C$13:I$13),0)),"",IF(VLOOKUP($B278,'Section 2'!$C$16:$N$514,COLUMNS('Section 2'!$C$13:I$13),0)="Other EU","Other EU",VLOOKUP($B278,'Section 2'!$C$16:$N$514,COLUMNS('Section 2'!$C$13:I$13),0))))</f>
        <v/>
      </c>
      <c r="K278" s="107" t="str">
        <f>IF($D278="","",IF(ISBLANK(VLOOKUP($B278,'Section 2'!$C$16:$N$514,COLUMNS('Section 2'!$C$13:J$13),0)),"",IF(VLOOKUP($B278,'Section 2'!$C$16:$N$514,COLUMNS('Section 2'!$C$13:J$13),0)="Pther EU","Other EU",PROPER(VLOOKUP($B278,'Section 2'!$C$16:$N$514,COLUMNS('Section 2'!$C$13:J$13),0)))))</f>
        <v/>
      </c>
      <c r="L278" s="107" t="str">
        <f>IF($D278="","",IF(ISBLANK(VLOOKUP($B278,'Section 2'!$C$16:$N$514,COLUMNS('Section 2'!$C$13:K$13),0)),"",VLOOKUP($B278,'Section 2'!$C$16:$N$514,COLUMNS('Section 2'!$C$13:K$13),0)))</f>
        <v/>
      </c>
      <c r="M278" s="107" t="str">
        <f>IF($D278="","",IF(ISBLANK(VLOOKUP($B278,'Section 2'!$C$16:$N$514,COLUMNS('Section 2'!$C$13:L$13),0)),"",PROPER(VLOOKUP($B278,'Section 2'!$C$16:$N$514,COLUMNS('Section 2'!$C$13:L$13),0))))</f>
        <v/>
      </c>
      <c r="N278" s="107" t="str">
        <f>IF($D278="","",IF(ISBLANK(VLOOKUP($B278,'Section 2'!$C$16:$N$514,COLUMNS('Section 2'!$C$13:M$13),0)),"",IF(VLOOKUP($B278,'Section 2'!$C$16:$N$514,COLUMNS('Section 2'!$C$13:M$13),0)="Other EU","Other EU",IF(VLOOKUP($B278,'Section 2'!$C$16:$N$514,COLUMNS('Section 2'!$C$13:M$13),0)="2nd Party Trans","2nd Party Trans",IF(VLOOKUP($B278,'Section 2'!$C$16:$N$514,COLUMNS('Section 2'!$C$13:M$13),0)="2nd Party Dest","2nd Party Dest",PROPER(VLOOKUP($B278,'Section 2'!$C$16:$N$514,COLUMNS('Section 2'!$C$13:M$13),0)))))))</f>
        <v/>
      </c>
      <c r="O278" s="108" t="str">
        <f>IF($D278="","",IF(ISBLANK(VLOOKUP($B278,'Section 2'!$C$16:$N$514,COLUMNS('Section 2'!$C$13:N$13),0)),"",VLOOKUP($B278,'Section 2'!$C$16:$N$514,COLUMNS('Section 2'!$C$13:N$13),0)))</f>
        <v/>
      </c>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row>
    <row r="279" spans="1:78" s="36" customFormat="1" ht="12.75" customHeight="1" x14ac:dyDescent="0.35">
      <c r="A279" s="36" t="str">
        <f>IF(D279="","",ROWS($A$1:A279))</f>
        <v/>
      </c>
      <c r="B279" s="39">
        <v>278</v>
      </c>
      <c r="C279" s="107" t="str">
        <f t="shared" si="4"/>
        <v/>
      </c>
      <c r="D279" s="107" t="str">
        <f>IFERROR(VLOOKUP($B279,'Section 2'!$C$16:$N$514,COLUMNS('Section 2'!$C$13:C$13),0),"")</f>
        <v/>
      </c>
      <c r="E279" s="108" t="str">
        <f>IF($D279="","",IF(ISBLANK(VLOOKUP($B279,'Section 2'!$C$16:$N$514,COLUMNS('Section 2'!$C$13:D$13),0)),"",VLOOKUP($B279,'Section 2'!$C$16:$N$514,COLUMNS('Section 2'!$C$13:D$13),0)))</f>
        <v/>
      </c>
      <c r="F279" s="107" t="str">
        <f>IF($D279="","",IF(ISBLANK(VLOOKUP($B279,'Section 2'!$C$16:$N$514,COLUMNS('Section 2'!$C$13:E$13),0)),"",VLOOKUP($B279,'Section 2'!$C$16:$N$514,COLUMNS('Section 2'!$C$13:E$13),0)))</f>
        <v/>
      </c>
      <c r="G279" s="107" t="str">
        <f>IF($D279="","",IF(ISBLANK(VLOOKUP($B279,'Section 2'!$C$16:$N$514,COLUMNS('Section 2'!$C$13:F$13),0)),"",VLOOKUP($B279,'Section 2'!$C$16:$N$514,COLUMNS('Section 2'!$C$13:F$13),0)))</f>
        <v/>
      </c>
      <c r="H279" s="107" t="str">
        <f>IF($D279="","",IF(ISBLANK(VLOOKUP($B279,'Section 2'!$C$16:$N$514,COLUMNS('Section 2'!$C$13:G$13),0)),"",VLOOKUP($B279,'Section 2'!$C$16:$N$514,COLUMNS('Section 2'!$C$13:G$13),0)))</f>
        <v/>
      </c>
      <c r="I279" s="107" t="str">
        <f>IF($D279="","",IF(ISBLANK(VLOOKUP($B279,'Section 2'!$C$16:$N$514,COLUMNS('Section 2'!$C$13:H$13),0)),"",IF(VLOOKUP($B279,'Section 2'!$C$16:$N$514,COLUMNS('Section 2'!$C$13:H$13),0)="Other EU","Other EU",PROPER(VLOOKUP($B279,'Section 2'!$C$16:$N$514,COLUMNS('Section 2'!$C$13:H$13),0)))))</f>
        <v/>
      </c>
      <c r="J279" s="107" t="str">
        <f>IF($D279="","",IF(ISBLANK(VLOOKUP($B279,'Section 2'!$C$16:$N$514,COLUMNS('Section 2'!$C$13:I$13),0)),"",IF(VLOOKUP($B279,'Section 2'!$C$16:$N$514,COLUMNS('Section 2'!$C$13:I$13),0)="Other EU","Other EU",VLOOKUP($B279,'Section 2'!$C$16:$N$514,COLUMNS('Section 2'!$C$13:I$13),0))))</f>
        <v/>
      </c>
      <c r="K279" s="107" t="str">
        <f>IF($D279="","",IF(ISBLANK(VLOOKUP($B279,'Section 2'!$C$16:$N$514,COLUMNS('Section 2'!$C$13:J$13),0)),"",IF(VLOOKUP($B279,'Section 2'!$C$16:$N$514,COLUMNS('Section 2'!$C$13:J$13),0)="Pther EU","Other EU",PROPER(VLOOKUP($B279,'Section 2'!$C$16:$N$514,COLUMNS('Section 2'!$C$13:J$13),0)))))</f>
        <v/>
      </c>
      <c r="L279" s="107" t="str">
        <f>IF($D279="","",IF(ISBLANK(VLOOKUP($B279,'Section 2'!$C$16:$N$514,COLUMNS('Section 2'!$C$13:K$13),0)),"",VLOOKUP($B279,'Section 2'!$C$16:$N$514,COLUMNS('Section 2'!$C$13:K$13),0)))</f>
        <v/>
      </c>
      <c r="M279" s="107" t="str">
        <f>IF($D279="","",IF(ISBLANK(VLOOKUP($B279,'Section 2'!$C$16:$N$514,COLUMNS('Section 2'!$C$13:L$13),0)),"",PROPER(VLOOKUP($B279,'Section 2'!$C$16:$N$514,COLUMNS('Section 2'!$C$13:L$13),0))))</f>
        <v/>
      </c>
      <c r="N279" s="107" t="str">
        <f>IF($D279="","",IF(ISBLANK(VLOOKUP($B279,'Section 2'!$C$16:$N$514,COLUMNS('Section 2'!$C$13:M$13),0)),"",IF(VLOOKUP($B279,'Section 2'!$C$16:$N$514,COLUMNS('Section 2'!$C$13:M$13),0)="Other EU","Other EU",IF(VLOOKUP($B279,'Section 2'!$C$16:$N$514,COLUMNS('Section 2'!$C$13:M$13),0)="2nd Party Trans","2nd Party Trans",IF(VLOOKUP($B279,'Section 2'!$C$16:$N$514,COLUMNS('Section 2'!$C$13:M$13),0)="2nd Party Dest","2nd Party Dest",PROPER(VLOOKUP($B279,'Section 2'!$C$16:$N$514,COLUMNS('Section 2'!$C$13:M$13),0)))))))</f>
        <v/>
      </c>
      <c r="O279" s="108" t="str">
        <f>IF($D279="","",IF(ISBLANK(VLOOKUP($B279,'Section 2'!$C$16:$N$514,COLUMNS('Section 2'!$C$13:N$13),0)),"",VLOOKUP($B279,'Section 2'!$C$16:$N$514,COLUMNS('Section 2'!$C$13:N$13),0)))</f>
        <v/>
      </c>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row>
    <row r="280" spans="1:78" s="36" customFormat="1" ht="12.75" customHeight="1" x14ac:dyDescent="0.35">
      <c r="A280" s="36" t="str">
        <f>IF(D280="","",ROWS($A$1:A280))</f>
        <v/>
      </c>
      <c r="B280" s="39">
        <v>279</v>
      </c>
      <c r="C280" s="107" t="str">
        <f t="shared" si="4"/>
        <v/>
      </c>
      <c r="D280" s="107" t="str">
        <f>IFERROR(VLOOKUP($B280,'Section 2'!$C$16:$N$514,COLUMNS('Section 2'!$C$13:C$13),0),"")</f>
        <v/>
      </c>
      <c r="E280" s="108" t="str">
        <f>IF($D280="","",IF(ISBLANK(VLOOKUP($B280,'Section 2'!$C$16:$N$514,COLUMNS('Section 2'!$C$13:D$13),0)),"",VLOOKUP($B280,'Section 2'!$C$16:$N$514,COLUMNS('Section 2'!$C$13:D$13),0)))</f>
        <v/>
      </c>
      <c r="F280" s="107" t="str">
        <f>IF($D280="","",IF(ISBLANK(VLOOKUP($B280,'Section 2'!$C$16:$N$514,COLUMNS('Section 2'!$C$13:E$13),0)),"",VLOOKUP($B280,'Section 2'!$C$16:$N$514,COLUMNS('Section 2'!$C$13:E$13),0)))</f>
        <v/>
      </c>
      <c r="G280" s="107" t="str">
        <f>IF($D280="","",IF(ISBLANK(VLOOKUP($B280,'Section 2'!$C$16:$N$514,COLUMNS('Section 2'!$C$13:F$13),0)),"",VLOOKUP($B280,'Section 2'!$C$16:$N$514,COLUMNS('Section 2'!$C$13:F$13),0)))</f>
        <v/>
      </c>
      <c r="H280" s="107" t="str">
        <f>IF($D280="","",IF(ISBLANK(VLOOKUP($B280,'Section 2'!$C$16:$N$514,COLUMNS('Section 2'!$C$13:G$13),0)),"",VLOOKUP($B280,'Section 2'!$C$16:$N$514,COLUMNS('Section 2'!$C$13:G$13),0)))</f>
        <v/>
      </c>
      <c r="I280" s="107" t="str">
        <f>IF($D280="","",IF(ISBLANK(VLOOKUP($B280,'Section 2'!$C$16:$N$514,COLUMNS('Section 2'!$C$13:H$13),0)),"",IF(VLOOKUP($B280,'Section 2'!$C$16:$N$514,COLUMNS('Section 2'!$C$13:H$13),0)="Other EU","Other EU",PROPER(VLOOKUP($B280,'Section 2'!$C$16:$N$514,COLUMNS('Section 2'!$C$13:H$13),0)))))</f>
        <v/>
      </c>
      <c r="J280" s="107" t="str">
        <f>IF($D280="","",IF(ISBLANK(VLOOKUP($B280,'Section 2'!$C$16:$N$514,COLUMNS('Section 2'!$C$13:I$13),0)),"",IF(VLOOKUP($B280,'Section 2'!$C$16:$N$514,COLUMNS('Section 2'!$C$13:I$13),0)="Other EU","Other EU",VLOOKUP($B280,'Section 2'!$C$16:$N$514,COLUMNS('Section 2'!$C$13:I$13),0))))</f>
        <v/>
      </c>
      <c r="K280" s="107" t="str">
        <f>IF($D280="","",IF(ISBLANK(VLOOKUP($B280,'Section 2'!$C$16:$N$514,COLUMNS('Section 2'!$C$13:J$13),0)),"",IF(VLOOKUP($B280,'Section 2'!$C$16:$N$514,COLUMNS('Section 2'!$C$13:J$13),0)="Pther EU","Other EU",PROPER(VLOOKUP($B280,'Section 2'!$C$16:$N$514,COLUMNS('Section 2'!$C$13:J$13),0)))))</f>
        <v/>
      </c>
      <c r="L280" s="107" t="str">
        <f>IF($D280="","",IF(ISBLANK(VLOOKUP($B280,'Section 2'!$C$16:$N$514,COLUMNS('Section 2'!$C$13:K$13),0)),"",VLOOKUP($B280,'Section 2'!$C$16:$N$514,COLUMNS('Section 2'!$C$13:K$13),0)))</f>
        <v/>
      </c>
      <c r="M280" s="107" t="str">
        <f>IF($D280="","",IF(ISBLANK(VLOOKUP($B280,'Section 2'!$C$16:$N$514,COLUMNS('Section 2'!$C$13:L$13),0)),"",PROPER(VLOOKUP($B280,'Section 2'!$C$16:$N$514,COLUMNS('Section 2'!$C$13:L$13),0))))</f>
        <v/>
      </c>
      <c r="N280" s="107" t="str">
        <f>IF($D280="","",IF(ISBLANK(VLOOKUP($B280,'Section 2'!$C$16:$N$514,COLUMNS('Section 2'!$C$13:M$13),0)),"",IF(VLOOKUP($B280,'Section 2'!$C$16:$N$514,COLUMNS('Section 2'!$C$13:M$13),0)="Other EU","Other EU",IF(VLOOKUP($B280,'Section 2'!$C$16:$N$514,COLUMNS('Section 2'!$C$13:M$13),0)="2nd Party Trans","2nd Party Trans",IF(VLOOKUP($B280,'Section 2'!$C$16:$N$514,COLUMNS('Section 2'!$C$13:M$13),0)="2nd Party Dest","2nd Party Dest",PROPER(VLOOKUP($B280,'Section 2'!$C$16:$N$514,COLUMNS('Section 2'!$C$13:M$13),0)))))))</f>
        <v/>
      </c>
      <c r="O280" s="108" t="str">
        <f>IF($D280="","",IF(ISBLANK(VLOOKUP($B280,'Section 2'!$C$16:$N$514,COLUMNS('Section 2'!$C$13:N$13),0)),"",VLOOKUP($B280,'Section 2'!$C$16:$N$514,COLUMNS('Section 2'!$C$13:N$13),0)))</f>
        <v/>
      </c>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row>
    <row r="281" spans="1:78" s="36" customFormat="1" ht="12.75" customHeight="1" x14ac:dyDescent="0.35">
      <c r="A281" s="36" t="str">
        <f>IF(D281="","",ROWS($A$1:A281))</f>
        <v/>
      </c>
      <c r="B281" s="39">
        <v>280</v>
      </c>
      <c r="C281" s="107" t="str">
        <f t="shared" si="4"/>
        <v/>
      </c>
      <c r="D281" s="107" t="str">
        <f>IFERROR(VLOOKUP($B281,'Section 2'!$C$16:$N$514,COLUMNS('Section 2'!$C$13:C$13),0),"")</f>
        <v/>
      </c>
      <c r="E281" s="108" t="str">
        <f>IF($D281="","",IF(ISBLANK(VLOOKUP($B281,'Section 2'!$C$16:$N$514,COLUMNS('Section 2'!$C$13:D$13),0)),"",VLOOKUP($B281,'Section 2'!$C$16:$N$514,COLUMNS('Section 2'!$C$13:D$13),0)))</f>
        <v/>
      </c>
      <c r="F281" s="107" t="str">
        <f>IF($D281="","",IF(ISBLANK(VLOOKUP($B281,'Section 2'!$C$16:$N$514,COLUMNS('Section 2'!$C$13:E$13),0)),"",VLOOKUP($B281,'Section 2'!$C$16:$N$514,COLUMNS('Section 2'!$C$13:E$13),0)))</f>
        <v/>
      </c>
      <c r="G281" s="107" t="str">
        <f>IF($D281="","",IF(ISBLANK(VLOOKUP($B281,'Section 2'!$C$16:$N$514,COLUMNS('Section 2'!$C$13:F$13),0)),"",VLOOKUP($B281,'Section 2'!$C$16:$N$514,COLUMNS('Section 2'!$C$13:F$13),0)))</f>
        <v/>
      </c>
      <c r="H281" s="107" t="str">
        <f>IF($D281="","",IF(ISBLANK(VLOOKUP($B281,'Section 2'!$C$16:$N$514,COLUMNS('Section 2'!$C$13:G$13),0)),"",VLOOKUP($B281,'Section 2'!$C$16:$N$514,COLUMNS('Section 2'!$C$13:G$13),0)))</f>
        <v/>
      </c>
      <c r="I281" s="107" t="str">
        <f>IF($D281="","",IF(ISBLANK(VLOOKUP($B281,'Section 2'!$C$16:$N$514,COLUMNS('Section 2'!$C$13:H$13),0)),"",IF(VLOOKUP($B281,'Section 2'!$C$16:$N$514,COLUMNS('Section 2'!$C$13:H$13),0)="Other EU","Other EU",PROPER(VLOOKUP($B281,'Section 2'!$C$16:$N$514,COLUMNS('Section 2'!$C$13:H$13),0)))))</f>
        <v/>
      </c>
      <c r="J281" s="107" t="str">
        <f>IF($D281="","",IF(ISBLANK(VLOOKUP($B281,'Section 2'!$C$16:$N$514,COLUMNS('Section 2'!$C$13:I$13),0)),"",IF(VLOOKUP($B281,'Section 2'!$C$16:$N$514,COLUMNS('Section 2'!$C$13:I$13),0)="Other EU","Other EU",VLOOKUP($B281,'Section 2'!$C$16:$N$514,COLUMNS('Section 2'!$C$13:I$13),0))))</f>
        <v/>
      </c>
      <c r="K281" s="107" t="str">
        <f>IF($D281="","",IF(ISBLANK(VLOOKUP($B281,'Section 2'!$C$16:$N$514,COLUMNS('Section 2'!$C$13:J$13),0)),"",IF(VLOOKUP($B281,'Section 2'!$C$16:$N$514,COLUMNS('Section 2'!$C$13:J$13),0)="Pther EU","Other EU",PROPER(VLOOKUP($B281,'Section 2'!$C$16:$N$514,COLUMNS('Section 2'!$C$13:J$13),0)))))</f>
        <v/>
      </c>
      <c r="L281" s="107" t="str">
        <f>IF($D281="","",IF(ISBLANK(VLOOKUP($B281,'Section 2'!$C$16:$N$514,COLUMNS('Section 2'!$C$13:K$13),0)),"",VLOOKUP($B281,'Section 2'!$C$16:$N$514,COLUMNS('Section 2'!$C$13:K$13),0)))</f>
        <v/>
      </c>
      <c r="M281" s="107" t="str">
        <f>IF($D281="","",IF(ISBLANK(VLOOKUP($B281,'Section 2'!$C$16:$N$514,COLUMNS('Section 2'!$C$13:L$13),0)),"",PROPER(VLOOKUP($B281,'Section 2'!$C$16:$N$514,COLUMNS('Section 2'!$C$13:L$13),0))))</f>
        <v/>
      </c>
      <c r="N281" s="107" t="str">
        <f>IF($D281="","",IF(ISBLANK(VLOOKUP($B281,'Section 2'!$C$16:$N$514,COLUMNS('Section 2'!$C$13:M$13),0)),"",IF(VLOOKUP($B281,'Section 2'!$C$16:$N$514,COLUMNS('Section 2'!$C$13:M$13),0)="Other EU","Other EU",IF(VLOOKUP($B281,'Section 2'!$C$16:$N$514,COLUMNS('Section 2'!$C$13:M$13),0)="2nd Party Trans","2nd Party Trans",IF(VLOOKUP($B281,'Section 2'!$C$16:$N$514,COLUMNS('Section 2'!$C$13:M$13),0)="2nd Party Dest","2nd Party Dest",PROPER(VLOOKUP($B281,'Section 2'!$C$16:$N$514,COLUMNS('Section 2'!$C$13:M$13),0)))))))</f>
        <v/>
      </c>
      <c r="O281" s="108" t="str">
        <f>IF($D281="","",IF(ISBLANK(VLOOKUP($B281,'Section 2'!$C$16:$N$514,COLUMNS('Section 2'!$C$13:N$13),0)),"",VLOOKUP($B281,'Section 2'!$C$16:$N$514,COLUMNS('Section 2'!$C$13:N$13),0)))</f>
        <v/>
      </c>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row>
    <row r="282" spans="1:78" s="36" customFormat="1" ht="12.75" customHeight="1" x14ac:dyDescent="0.35">
      <c r="A282" s="36" t="str">
        <f>IF(D282="","",ROWS($A$1:A282))</f>
        <v/>
      </c>
      <c r="B282" s="39">
        <v>281</v>
      </c>
      <c r="C282" s="107" t="str">
        <f t="shared" si="4"/>
        <v/>
      </c>
      <c r="D282" s="107" t="str">
        <f>IFERROR(VLOOKUP($B282,'Section 2'!$C$16:$N$514,COLUMNS('Section 2'!$C$13:C$13),0),"")</f>
        <v/>
      </c>
      <c r="E282" s="108" t="str">
        <f>IF($D282="","",IF(ISBLANK(VLOOKUP($B282,'Section 2'!$C$16:$N$514,COLUMNS('Section 2'!$C$13:D$13),0)),"",VLOOKUP($B282,'Section 2'!$C$16:$N$514,COLUMNS('Section 2'!$C$13:D$13),0)))</f>
        <v/>
      </c>
      <c r="F282" s="107" t="str">
        <f>IF($D282="","",IF(ISBLANK(VLOOKUP($B282,'Section 2'!$C$16:$N$514,COLUMNS('Section 2'!$C$13:E$13),0)),"",VLOOKUP($B282,'Section 2'!$C$16:$N$514,COLUMNS('Section 2'!$C$13:E$13),0)))</f>
        <v/>
      </c>
      <c r="G282" s="107" t="str">
        <f>IF($D282="","",IF(ISBLANK(VLOOKUP($B282,'Section 2'!$C$16:$N$514,COLUMNS('Section 2'!$C$13:F$13),0)),"",VLOOKUP($B282,'Section 2'!$C$16:$N$514,COLUMNS('Section 2'!$C$13:F$13),0)))</f>
        <v/>
      </c>
      <c r="H282" s="107" t="str">
        <f>IF($D282="","",IF(ISBLANK(VLOOKUP($B282,'Section 2'!$C$16:$N$514,COLUMNS('Section 2'!$C$13:G$13),0)),"",VLOOKUP($B282,'Section 2'!$C$16:$N$514,COLUMNS('Section 2'!$C$13:G$13),0)))</f>
        <v/>
      </c>
      <c r="I282" s="107" t="str">
        <f>IF($D282="","",IF(ISBLANK(VLOOKUP($B282,'Section 2'!$C$16:$N$514,COLUMNS('Section 2'!$C$13:H$13),0)),"",IF(VLOOKUP($B282,'Section 2'!$C$16:$N$514,COLUMNS('Section 2'!$C$13:H$13),0)="Other EU","Other EU",PROPER(VLOOKUP($B282,'Section 2'!$C$16:$N$514,COLUMNS('Section 2'!$C$13:H$13),0)))))</f>
        <v/>
      </c>
      <c r="J282" s="107" t="str">
        <f>IF($D282="","",IF(ISBLANK(VLOOKUP($B282,'Section 2'!$C$16:$N$514,COLUMNS('Section 2'!$C$13:I$13),0)),"",IF(VLOOKUP($B282,'Section 2'!$C$16:$N$514,COLUMNS('Section 2'!$C$13:I$13),0)="Other EU","Other EU",VLOOKUP($B282,'Section 2'!$C$16:$N$514,COLUMNS('Section 2'!$C$13:I$13),0))))</f>
        <v/>
      </c>
      <c r="K282" s="107" t="str">
        <f>IF($D282="","",IF(ISBLANK(VLOOKUP($B282,'Section 2'!$C$16:$N$514,COLUMNS('Section 2'!$C$13:J$13),0)),"",IF(VLOOKUP($B282,'Section 2'!$C$16:$N$514,COLUMNS('Section 2'!$C$13:J$13),0)="Pther EU","Other EU",PROPER(VLOOKUP($B282,'Section 2'!$C$16:$N$514,COLUMNS('Section 2'!$C$13:J$13),0)))))</f>
        <v/>
      </c>
      <c r="L282" s="107" t="str">
        <f>IF($D282="","",IF(ISBLANK(VLOOKUP($B282,'Section 2'!$C$16:$N$514,COLUMNS('Section 2'!$C$13:K$13),0)),"",VLOOKUP($B282,'Section 2'!$C$16:$N$514,COLUMNS('Section 2'!$C$13:K$13),0)))</f>
        <v/>
      </c>
      <c r="M282" s="107" t="str">
        <f>IF($D282="","",IF(ISBLANK(VLOOKUP($B282,'Section 2'!$C$16:$N$514,COLUMNS('Section 2'!$C$13:L$13),0)),"",PROPER(VLOOKUP($B282,'Section 2'!$C$16:$N$514,COLUMNS('Section 2'!$C$13:L$13),0))))</f>
        <v/>
      </c>
      <c r="N282" s="107" t="str">
        <f>IF($D282="","",IF(ISBLANK(VLOOKUP($B282,'Section 2'!$C$16:$N$514,COLUMNS('Section 2'!$C$13:M$13),0)),"",IF(VLOOKUP($B282,'Section 2'!$C$16:$N$514,COLUMNS('Section 2'!$C$13:M$13),0)="Other EU","Other EU",IF(VLOOKUP($B282,'Section 2'!$C$16:$N$514,COLUMNS('Section 2'!$C$13:M$13),0)="2nd Party Trans","2nd Party Trans",IF(VLOOKUP($B282,'Section 2'!$C$16:$N$514,COLUMNS('Section 2'!$C$13:M$13),0)="2nd Party Dest","2nd Party Dest",PROPER(VLOOKUP($B282,'Section 2'!$C$16:$N$514,COLUMNS('Section 2'!$C$13:M$13),0)))))))</f>
        <v/>
      </c>
      <c r="O282" s="108" t="str">
        <f>IF($D282="","",IF(ISBLANK(VLOOKUP($B282,'Section 2'!$C$16:$N$514,COLUMNS('Section 2'!$C$13:N$13),0)),"",VLOOKUP($B282,'Section 2'!$C$16:$N$514,COLUMNS('Section 2'!$C$13:N$13),0)))</f>
        <v/>
      </c>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row>
    <row r="283" spans="1:78" s="36" customFormat="1" ht="12.75" customHeight="1" x14ac:dyDescent="0.35">
      <c r="A283" s="36" t="str">
        <f>IF(D283="","",ROWS($A$1:A283))</f>
        <v/>
      </c>
      <c r="B283" s="39">
        <v>282</v>
      </c>
      <c r="C283" s="107" t="str">
        <f t="shared" si="4"/>
        <v/>
      </c>
      <c r="D283" s="107" t="str">
        <f>IFERROR(VLOOKUP($B283,'Section 2'!$C$16:$N$514,COLUMNS('Section 2'!$C$13:C$13),0),"")</f>
        <v/>
      </c>
      <c r="E283" s="108" t="str">
        <f>IF($D283="","",IF(ISBLANK(VLOOKUP($B283,'Section 2'!$C$16:$N$514,COLUMNS('Section 2'!$C$13:D$13),0)),"",VLOOKUP($B283,'Section 2'!$C$16:$N$514,COLUMNS('Section 2'!$C$13:D$13),0)))</f>
        <v/>
      </c>
      <c r="F283" s="107" t="str">
        <f>IF($D283="","",IF(ISBLANK(VLOOKUP($B283,'Section 2'!$C$16:$N$514,COLUMNS('Section 2'!$C$13:E$13),0)),"",VLOOKUP($B283,'Section 2'!$C$16:$N$514,COLUMNS('Section 2'!$C$13:E$13),0)))</f>
        <v/>
      </c>
      <c r="G283" s="107" t="str">
        <f>IF($D283="","",IF(ISBLANK(VLOOKUP($B283,'Section 2'!$C$16:$N$514,COLUMNS('Section 2'!$C$13:F$13),0)),"",VLOOKUP($B283,'Section 2'!$C$16:$N$514,COLUMNS('Section 2'!$C$13:F$13),0)))</f>
        <v/>
      </c>
      <c r="H283" s="107" t="str">
        <f>IF($D283="","",IF(ISBLANK(VLOOKUP($B283,'Section 2'!$C$16:$N$514,COLUMNS('Section 2'!$C$13:G$13),0)),"",VLOOKUP($B283,'Section 2'!$C$16:$N$514,COLUMNS('Section 2'!$C$13:G$13),0)))</f>
        <v/>
      </c>
      <c r="I283" s="107" t="str">
        <f>IF($D283="","",IF(ISBLANK(VLOOKUP($B283,'Section 2'!$C$16:$N$514,COLUMNS('Section 2'!$C$13:H$13),0)),"",IF(VLOOKUP($B283,'Section 2'!$C$16:$N$514,COLUMNS('Section 2'!$C$13:H$13),0)="Other EU","Other EU",PROPER(VLOOKUP($B283,'Section 2'!$C$16:$N$514,COLUMNS('Section 2'!$C$13:H$13),0)))))</f>
        <v/>
      </c>
      <c r="J283" s="107" t="str">
        <f>IF($D283="","",IF(ISBLANK(VLOOKUP($B283,'Section 2'!$C$16:$N$514,COLUMNS('Section 2'!$C$13:I$13),0)),"",IF(VLOOKUP($B283,'Section 2'!$C$16:$N$514,COLUMNS('Section 2'!$C$13:I$13),0)="Other EU","Other EU",VLOOKUP($B283,'Section 2'!$C$16:$N$514,COLUMNS('Section 2'!$C$13:I$13),0))))</f>
        <v/>
      </c>
      <c r="K283" s="107" t="str">
        <f>IF($D283="","",IF(ISBLANK(VLOOKUP($B283,'Section 2'!$C$16:$N$514,COLUMNS('Section 2'!$C$13:J$13),0)),"",IF(VLOOKUP($B283,'Section 2'!$C$16:$N$514,COLUMNS('Section 2'!$C$13:J$13),0)="Pther EU","Other EU",PROPER(VLOOKUP($B283,'Section 2'!$C$16:$N$514,COLUMNS('Section 2'!$C$13:J$13),0)))))</f>
        <v/>
      </c>
      <c r="L283" s="107" t="str">
        <f>IF($D283="","",IF(ISBLANK(VLOOKUP($B283,'Section 2'!$C$16:$N$514,COLUMNS('Section 2'!$C$13:K$13),0)),"",VLOOKUP($B283,'Section 2'!$C$16:$N$514,COLUMNS('Section 2'!$C$13:K$13),0)))</f>
        <v/>
      </c>
      <c r="M283" s="107" t="str">
        <f>IF($D283="","",IF(ISBLANK(VLOOKUP($B283,'Section 2'!$C$16:$N$514,COLUMNS('Section 2'!$C$13:L$13),0)),"",PROPER(VLOOKUP($B283,'Section 2'!$C$16:$N$514,COLUMNS('Section 2'!$C$13:L$13),0))))</f>
        <v/>
      </c>
      <c r="N283" s="107" t="str">
        <f>IF($D283="","",IF(ISBLANK(VLOOKUP($B283,'Section 2'!$C$16:$N$514,COLUMNS('Section 2'!$C$13:M$13),0)),"",IF(VLOOKUP($B283,'Section 2'!$C$16:$N$514,COLUMNS('Section 2'!$C$13:M$13),0)="Other EU","Other EU",IF(VLOOKUP($B283,'Section 2'!$C$16:$N$514,COLUMNS('Section 2'!$C$13:M$13),0)="2nd Party Trans","2nd Party Trans",IF(VLOOKUP($B283,'Section 2'!$C$16:$N$514,COLUMNS('Section 2'!$C$13:M$13),0)="2nd Party Dest","2nd Party Dest",PROPER(VLOOKUP($B283,'Section 2'!$C$16:$N$514,COLUMNS('Section 2'!$C$13:M$13),0)))))))</f>
        <v/>
      </c>
      <c r="O283" s="108" t="str">
        <f>IF($D283="","",IF(ISBLANK(VLOOKUP($B283,'Section 2'!$C$16:$N$514,COLUMNS('Section 2'!$C$13:N$13),0)),"",VLOOKUP($B283,'Section 2'!$C$16:$N$514,COLUMNS('Section 2'!$C$13:N$13),0)))</f>
        <v/>
      </c>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row>
    <row r="284" spans="1:78" s="36" customFormat="1" ht="12.75" customHeight="1" x14ac:dyDescent="0.35">
      <c r="A284" s="36" t="str">
        <f>IF(D284="","",ROWS($A$1:A284))</f>
        <v/>
      </c>
      <c r="B284" s="39">
        <v>283</v>
      </c>
      <c r="C284" s="107" t="str">
        <f t="shared" si="4"/>
        <v/>
      </c>
      <c r="D284" s="107" t="str">
        <f>IFERROR(VLOOKUP($B284,'Section 2'!$C$16:$N$514,COLUMNS('Section 2'!$C$13:C$13),0),"")</f>
        <v/>
      </c>
      <c r="E284" s="108" t="str">
        <f>IF($D284="","",IF(ISBLANK(VLOOKUP($B284,'Section 2'!$C$16:$N$514,COLUMNS('Section 2'!$C$13:D$13),0)),"",VLOOKUP($B284,'Section 2'!$C$16:$N$514,COLUMNS('Section 2'!$C$13:D$13),0)))</f>
        <v/>
      </c>
      <c r="F284" s="107" t="str">
        <f>IF($D284="","",IF(ISBLANK(VLOOKUP($B284,'Section 2'!$C$16:$N$514,COLUMNS('Section 2'!$C$13:E$13),0)),"",VLOOKUP($B284,'Section 2'!$C$16:$N$514,COLUMNS('Section 2'!$C$13:E$13),0)))</f>
        <v/>
      </c>
      <c r="G284" s="107" t="str">
        <f>IF($D284="","",IF(ISBLANK(VLOOKUP($B284,'Section 2'!$C$16:$N$514,COLUMNS('Section 2'!$C$13:F$13),0)),"",VLOOKUP($B284,'Section 2'!$C$16:$N$514,COLUMNS('Section 2'!$C$13:F$13),0)))</f>
        <v/>
      </c>
      <c r="H284" s="107" t="str">
        <f>IF($D284="","",IF(ISBLANK(VLOOKUP($B284,'Section 2'!$C$16:$N$514,COLUMNS('Section 2'!$C$13:G$13),0)),"",VLOOKUP($B284,'Section 2'!$C$16:$N$514,COLUMNS('Section 2'!$C$13:G$13),0)))</f>
        <v/>
      </c>
      <c r="I284" s="107" t="str">
        <f>IF($D284="","",IF(ISBLANK(VLOOKUP($B284,'Section 2'!$C$16:$N$514,COLUMNS('Section 2'!$C$13:H$13),0)),"",IF(VLOOKUP($B284,'Section 2'!$C$16:$N$514,COLUMNS('Section 2'!$C$13:H$13),0)="Other EU","Other EU",PROPER(VLOOKUP($B284,'Section 2'!$C$16:$N$514,COLUMNS('Section 2'!$C$13:H$13),0)))))</f>
        <v/>
      </c>
      <c r="J284" s="107" t="str">
        <f>IF($D284="","",IF(ISBLANK(VLOOKUP($B284,'Section 2'!$C$16:$N$514,COLUMNS('Section 2'!$C$13:I$13),0)),"",IF(VLOOKUP($B284,'Section 2'!$C$16:$N$514,COLUMNS('Section 2'!$C$13:I$13),0)="Other EU","Other EU",VLOOKUP($B284,'Section 2'!$C$16:$N$514,COLUMNS('Section 2'!$C$13:I$13),0))))</f>
        <v/>
      </c>
      <c r="K284" s="107" t="str">
        <f>IF($D284="","",IF(ISBLANK(VLOOKUP($B284,'Section 2'!$C$16:$N$514,COLUMNS('Section 2'!$C$13:J$13),0)),"",IF(VLOOKUP($B284,'Section 2'!$C$16:$N$514,COLUMNS('Section 2'!$C$13:J$13),0)="Pther EU","Other EU",PROPER(VLOOKUP($B284,'Section 2'!$C$16:$N$514,COLUMNS('Section 2'!$C$13:J$13),0)))))</f>
        <v/>
      </c>
      <c r="L284" s="107" t="str">
        <f>IF($D284="","",IF(ISBLANK(VLOOKUP($B284,'Section 2'!$C$16:$N$514,COLUMNS('Section 2'!$C$13:K$13),0)),"",VLOOKUP($B284,'Section 2'!$C$16:$N$514,COLUMNS('Section 2'!$C$13:K$13),0)))</f>
        <v/>
      </c>
      <c r="M284" s="107" t="str">
        <f>IF($D284="","",IF(ISBLANK(VLOOKUP($B284,'Section 2'!$C$16:$N$514,COLUMNS('Section 2'!$C$13:L$13),0)),"",PROPER(VLOOKUP($B284,'Section 2'!$C$16:$N$514,COLUMNS('Section 2'!$C$13:L$13),0))))</f>
        <v/>
      </c>
      <c r="N284" s="107" t="str">
        <f>IF($D284="","",IF(ISBLANK(VLOOKUP($B284,'Section 2'!$C$16:$N$514,COLUMNS('Section 2'!$C$13:M$13),0)),"",IF(VLOOKUP($B284,'Section 2'!$C$16:$N$514,COLUMNS('Section 2'!$C$13:M$13),0)="Other EU","Other EU",IF(VLOOKUP($B284,'Section 2'!$C$16:$N$514,COLUMNS('Section 2'!$C$13:M$13),0)="2nd Party Trans","2nd Party Trans",IF(VLOOKUP($B284,'Section 2'!$C$16:$N$514,COLUMNS('Section 2'!$C$13:M$13),0)="2nd Party Dest","2nd Party Dest",PROPER(VLOOKUP($B284,'Section 2'!$C$16:$N$514,COLUMNS('Section 2'!$C$13:M$13),0)))))))</f>
        <v/>
      </c>
      <c r="O284" s="108" t="str">
        <f>IF($D284="","",IF(ISBLANK(VLOOKUP($B284,'Section 2'!$C$16:$N$514,COLUMNS('Section 2'!$C$13:N$13),0)),"",VLOOKUP($B284,'Section 2'!$C$16:$N$514,COLUMNS('Section 2'!$C$13:N$13),0)))</f>
        <v/>
      </c>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row>
    <row r="285" spans="1:78" s="36" customFormat="1" ht="12.75" customHeight="1" x14ac:dyDescent="0.35">
      <c r="A285" s="36" t="str">
        <f>IF(D285="","",ROWS($A$1:A285))</f>
        <v/>
      </c>
      <c r="B285" s="39">
        <v>284</v>
      </c>
      <c r="C285" s="107" t="str">
        <f t="shared" si="4"/>
        <v/>
      </c>
      <c r="D285" s="107" t="str">
        <f>IFERROR(VLOOKUP($B285,'Section 2'!$C$16:$N$514,COLUMNS('Section 2'!$C$13:C$13),0),"")</f>
        <v/>
      </c>
      <c r="E285" s="108" t="str">
        <f>IF($D285="","",IF(ISBLANK(VLOOKUP($B285,'Section 2'!$C$16:$N$514,COLUMNS('Section 2'!$C$13:D$13),0)),"",VLOOKUP($B285,'Section 2'!$C$16:$N$514,COLUMNS('Section 2'!$C$13:D$13),0)))</f>
        <v/>
      </c>
      <c r="F285" s="107" t="str">
        <f>IF($D285="","",IF(ISBLANK(VLOOKUP($B285,'Section 2'!$C$16:$N$514,COLUMNS('Section 2'!$C$13:E$13),0)),"",VLOOKUP($B285,'Section 2'!$C$16:$N$514,COLUMNS('Section 2'!$C$13:E$13),0)))</f>
        <v/>
      </c>
      <c r="G285" s="107" t="str">
        <f>IF($D285="","",IF(ISBLANK(VLOOKUP($B285,'Section 2'!$C$16:$N$514,COLUMNS('Section 2'!$C$13:F$13),0)),"",VLOOKUP($B285,'Section 2'!$C$16:$N$514,COLUMNS('Section 2'!$C$13:F$13),0)))</f>
        <v/>
      </c>
      <c r="H285" s="107" t="str">
        <f>IF($D285="","",IF(ISBLANK(VLOOKUP($B285,'Section 2'!$C$16:$N$514,COLUMNS('Section 2'!$C$13:G$13),0)),"",VLOOKUP($B285,'Section 2'!$C$16:$N$514,COLUMNS('Section 2'!$C$13:G$13),0)))</f>
        <v/>
      </c>
      <c r="I285" s="107" t="str">
        <f>IF($D285="","",IF(ISBLANK(VLOOKUP($B285,'Section 2'!$C$16:$N$514,COLUMNS('Section 2'!$C$13:H$13),0)),"",IF(VLOOKUP($B285,'Section 2'!$C$16:$N$514,COLUMNS('Section 2'!$C$13:H$13),0)="Other EU","Other EU",PROPER(VLOOKUP($B285,'Section 2'!$C$16:$N$514,COLUMNS('Section 2'!$C$13:H$13),0)))))</f>
        <v/>
      </c>
      <c r="J285" s="107" t="str">
        <f>IF($D285="","",IF(ISBLANK(VLOOKUP($B285,'Section 2'!$C$16:$N$514,COLUMNS('Section 2'!$C$13:I$13),0)),"",IF(VLOOKUP($B285,'Section 2'!$C$16:$N$514,COLUMNS('Section 2'!$C$13:I$13),0)="Other EU","Other EU",VLOOKUP($B285,'Section 2'!$C$16:$N$514,COLUMNS('Section 2'!$C$13:I$13),0))))</f>
        <v/>
      </c>
      <c r="K285" s="107" t="str">
        <f>IF($D285="","",IF(ISBLANK(VLOOKUP($B285,'Section 2'!$C$16:$N$514,COLUMNS('Section 2'!$C$13:J$13),0)),"",IF(VLOOKUP($B285,'Section 2'!$C$16:$N$514,COLUMNS('Section 2'!$C$13:J$13),0)="Pther EU","Other EU",PROPER(VLOOKUP($B285,'Section 2'!$C$16:$N$514,COLUMNS('Section 2'!$C$13:J$13),0)))))</f>
        <v/>
      </c>
      <c r="L285" s="107" t="str">
        <f>IF($D285="","",IF(ISBLANK(VLOOKUP($B285,'Section 2'!$C$16:$N$514,COLUMNS('Section 2'!$C$13:K$13),0)),"",VLOOKUP($B285,'Section 2'!$C$16:$N$514,COLUMNS('Section 2'!$C$13:K$13),0)))</f>
        <v/>
      </c>
      <c r="M285" s="107" t="str">
        <f>IF($D285="","",IF(ISBLANK(VLOOKUP($B285,'Section 2'!$C$16:$N$514,COLUMNS('Section 2'!$C$13:L$13),0)),"",PROPER(VLOOKUP($B285,'Section 2'!$C$16:$N$514,COLUMNS('Section 2'!$C$13:L$13),0))))</f>
        <v/>
      </c>
      <c r="N285" s="107" t="str">
        <f>IF($D285="","",IF(ISBLANK(VLOOKUP($B285,'Section 2'!$C$16:$N$514,COLUMNS('Section 2'!$C$13:M$13),0)),"",IF(VLOOKUP($B285,'Section 2'!$C$16:$N$514,COLUMNS('Section 2'!$C$13:M$13),0)="Other EU","Other EU",IF(VLOOKUP($B285,'Section 2'!$C$16:$N$514,COLUMNS('Section 2'!$C$13:M$13),0)="2nd Party Trans","2nd Party Trans",IF(VLOOKUP($B285,'Section 2'!$C$16:$N$514,COLUMNS('Section 2'!$C$13:M$13),0)="2nd Party Dest","2nd Party Dest",PROPER(VLOOKUP($B285,'Section 2'!$C$16:$N$514,COLUMNS('Section 2'!$C$13:M$13),0)))))))</f>
        <v/>
      </c>
      <c r="O285" s="108" t="str">
        <f>IF($D285="","",IF(ISBLANK(VLOOKUP($B285,'Section 2'!$C$16:$N$514,COLUMNS('Section 2'!$C$13:N$13),0)),"",VLOOKUP($B285,'Section 2'!$C$16:$N$514,COLUMNS('Section 2'!$C$13:N$13),0)))</f>
        <v/>
      </c>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row>
    <row r="286" spans="1:78" s="36" customFormat="1" ht="12.75" customHeight="1" x14ac:dyDescent="0.35">
      <c r="A286" s="36" t="str">
        <f>IF(D286="","",ROWS($A$1:A286))</f>
        <v/>
      </c>
      <c r="B286" s="39">
        <v>285</v>
      </c>
      <c r="C286" s="107" t="str">
        <f t="shared" si="4"/>
        <v/>
      </c>
      <c r="D286" s="107" t="str">
        <f>IFERROR(VLOOKUP($B286,'Section 2'!$C$16:$N$514,COLUMNS('Section 2'!$C$13:C$13),0),"")</f>
        <v/>
      </c>
      <c r="E286" s="108" t="str">
        <f>IF($D286="","",IF(ISBLANK(VLOOKUP($B286,'Section 2'!$C$16:$N$514,COLUMNS('Section 2'!$C$13:D$13),0)),"",VLOOKUP($B286,'Section 2'!$C$16:$N$514,COLUMNS('Section 2'!$C$13:D$13),0)))</f>
        <v/>
      </c>
      <c r="F286" s="107" t="str">
        <f>IF($D286="","",IF(ISBLANK(VLOOKUP($B286,'Section 2'!$C$16:$N$514,COLUMNS('Section 2'!$C$13:E$13),0)),"",VLOOKUP($B286,'Section 2'!$C$16:$N$514,COLUMNS('Section 2'!$C$13:E$13),0)))</f>
        <v/>
      </c>
      <c r="G286" s="107" t="str">
        <f>IF($D286="","",IF(ISBLANK(VLOOKUP($B286,'Section 2'!$C$16:$N$514,COLUMNS('Section 2'!$C$13:F$13),0)),"",VLOOKUP($B286,'Section 2'!$C$16:$N$514,COLUMNS('Section 2'!$C$13:F$13),0)))</f>
        <v/>
      </c>
      <c r="H286" s="107" t="str">
        <f>IF($D286="","",IF(ISBLANK(VLOOKUP($B286,'Section 2'!$C$16:$N$514,COLUMNS('Section 2'!$C$13:G$13),0)),"",VLOOKUP($B286,'Section 2'!$C$16:$N$514,COLUMNS('Section 2'!$C$13:G$13),0)))</f>
        <v/>
      </c>
      <c r="I286" s="107" t="str">
        <f>IF($D286="","",IF(ISBLANK(VLOOKUP($B286,'Section 2'!$C$16:$N$514,COLUMNS('Section 2'!$C$13:H$13),0)),"",IF(VLOOKUP($B286,'Section 2'!$C$16:$N$514,COLUMNS('Section 2'!$C$13:H$13),0)="Other EU","Other EU",PROPER(VLOOKUP($B286,'Section 2'!$C$16:$N$514,COLUMNS('Section 2'!$C$13:H$13),0)))))</f>
        <v/>
      </c>
      <c r="J286" s="107" t="str">
        <f>IF($D286="","",IF(ISBLANK(VLOOKUP($B286,'Section 2'!$C$16:$N$514,COLUMNS('Section 2'!$C$13:I$13),0)),"",IF(VLOOKUP($B286,'Section 2'!$C$16:$N$514,COLUMNS('Section 2'!$C$13:I$13),0)="Other EU","Other EU",VLOOKUP($B286,'Section 2'!$C$16:$N$514,COLUMNS('Section 2'!$C$13:I$13),0))))</f>
        <v/>
      </c>
      <c r="K286" s="107" t="str">
        <f>IF($D286="","",IF(ISBLANK(VLOOKUP($B286,'Section 2'!$C$16:$N$514,COLUMNS('Section 2'!$C$13:J$13),0)),"",IF(VLOOKUP($B286,'Section 2'!$C$16:$N$514,COLUMNS('Section 2'!$C$13:J$13),0)="Pther EU","Other EU",PROPER(VLOOKUP($B286,'Section 2'!$C$16:$N$514,COLUMNS('Section 2'!$C$13:J$13),0)))))</f>
        <v/>
      </c>
      <c r="L286" s="107" t="str">
        <f>IF($D286="","",IF(ISBLANK(VLOOKUP($B286,'Section 2'!$C$16:$N$514,COLUMNS('Section 2'!$C$13:K$13),0)),"",VLOOKUP($B286,'Section 2'!$C$16:$N$514,COLUMNS('Section 2'!$C$13:K$13),0)))</f>
        <v/>
      </c>
      <c r="M286" s="107" t="str">
        <f>IF($D286="","",IF(ISBLANK(VLOOKUP($B286,'Section 2'!$C$16:$N$514,COLUMNS('Section 2'!$C$13:L$13),0)),"",PROPER(VLOOKUP($B286,'Section 2'!$C$16:$N$514,COLUMNS('Section 2'!$C$13:L$13),0))))</f>
        <v/>
      </c>
      <c r="N286" s="107" t="str">
        <f>IF($D286="","",IF(ISBLANK(VLOOKUP($B286,'Section 2'!$C$16:$N$514,COLUMNS('Section 2'!$C$13:M$13),0)),"",IF(VLOOKUP($B286,'Section 2'!$C$16:$N$514,COLUMNS('Section 2'!$C$13:M$13),0)="Other EU","Other EU",IF(VLOOKUP($B286,'Section 2'!$C$16:$N$514,COLUMNS('Section 2'!$C$13:M$13),0)="2nd Party Trans","2nd Party Trans",IF(VLOOKUP($B286,'Section 2'!$C$16:$N$514,COLUMNS('Section 2'!$C$13:M$13),0)="2nd Party Dest","2nd Party Dest",PROPER(VLOOKUP($B286,'Section 2'!$C$16:$N$514,COLUMNS('Section 2'!$C$13:M$13),0)))))))</f>
        <v/>
      </c>
      <c r="O286" s="108" t="str">
        <f>IF($D286="","",IF(ISBLANK(VLOOKUP($B286,'Section 2'!$C$16:$N$514,COLUMNS('Section 2'!$C$13:N$13),0)),"",VLOOKUP($B286,'Section 2'!$C$16:$N$514,COLUMNS('Section 2'!$C$13:N$13),0)))</f>
        <v/>
      </c>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row>
    <row r="287" spans="1:78" s="36" customFormat="1" ht="12.75" customHeight="1" x14ac:dyDescent="0.35">
      <c r="A287" s="36" t="str">
        <f>IF(D287="","",ROWS($A$1:A287))</f>
        <v/>
      </c>
      <c r="B287" s="39">
        <v>286</v>
      </c>
      <c r="C287" s="107" t="str">
        <f t="shared" si="4"/>
        <v/>
      </c>
      <c r="D287" s="107" t="str">
        <f>IFERROR(VLOOKUP($B287,'Section 2'!$C$16:$N$514,COLUMNS('Section 2'!$C$13:C$13),0),"")</f>
        <v/>
      </c>
      <c r="E287" s="108" t="str">
        <f>IF($D287="","",IF(ISBLANK(VLOOKUP($B287,'Section 2'!$C$16:$N$514,COLUMNS('Section 2'!$C$13:D$13),0)),"",VLOOKUP($B287,'Section 2'!$C$16:$N$514,COLUMNS('Section 2'!$C$13:D$13),0)))</f>
        <v/>
      </c>
      <c r="F287" s="107" t="str">
        <f>IF($D287="","",IF(ISBLANK(VLOOKUP($B287,'Section 2'!$C$16:$N$514,COLUMNS('Section 2'!$C$13:E$13),0)),"",VLOOKUP($B287,'Section 2'!$C$16:$N$514,COLUMNS('Section 2'!$C$13:E$13),0)))</f>
        <v/>
      </c>
      <c r="G287" s="107" t="str">
        <f>IF($D287="","",IF(ISBLANK(VLOOKUP($B287,'Section 2'!$C$16:$N$514,COLUMNS('Section 2'!$C$13:F$13),0)),"",VLOOKUP($B287,'Section 2'!$C$16:$N$514,COLUMNS('Section 2'!$C$13:F$13),0)))</f>
        <v/>
      </c>
      <c r="H287" s="107" t="str">
        <f>IF($D287="","",IF(ISBLANK(VLOOKUP($B287,'Section 2'!$C$16:$N$514,COLUMNS('Section 2'!$C$13:G$13),0)),"",VLOOKUP($B287,'Section 2'!$C$16:$N$514,COLUMNS('Section 2'!$C$13:G$13),0)))</f>
        <v/>
      </c>
      <c r="I287" s="107" t="str">
        <f>IF($D287="","",IF(ISBLANK(VLOOKUP($B287,'Section 2'!$C$16:$N$514,COLUMNS('Section 2'!$C$13:H$13),0)),"",IF(VLOOKUP($B287,'Section 2'!$C$16:$N$514,COLUMNS('Section 2'!$C$13:H$13),0)="Other EU","Other EU",PROPER(VLOOKUP($B287,'Section 2'!$C$16:$N$514,COLUMNS('Section 2'!$C$13:H$13),0)))))</f>
        <v/>
      </c>
      <c r="J287" s="107" t="str">
        <f>IF($D287="","",IF(ISBLANK(VLOOKUP($B287,'Section 2'!$C$16:$N$514,COLUMNS('Section 2'!$C$13:I$13),0)),"",IF(VLOOKUP($B287,'Section 2'!$C$16:$N$514,COLUMNS('Section 2'!$C$13:I$13),0)="Other EU","Other EU",VLOOKUP($B287,'Section 2'!$C$16:$N$514,COLUMNS('Section 2'!$C$13:I$13),0))))</f>
        <v/>
      </c>
      <c r="K287" s="107" t="str">
        <f>IF($D287="","",IF(ISBLANK(VLOOKUP($B287,'Section 2'!$C$16:$N$514,COLUMNS('Section 2'!$C$13:J$13),0)),"",IF(VLOOKUP($B287,'Section 2'!$C$16:$N$514,COLUMNS('Section 2'!$C$13:J$13),0)="Pther EU","Other EU",PROPER(VLOOKUP($B287,'Section 2'!$C$16:$N$514,COLUMNS('Section 2'!$C$13:J$13),0)))))</f>
        <v/>
      </c>
      <c r="L287" s="107" t="str">
        <f>IF($D287="","",IF(ISBLANK(VLOOKUP($B287,'Section 2'!$C$16:$N$514,COLUMNS('Section 2'!$C$13:K$13),0)),"",VLOOKUP($B287,'Section 2'!$C$16:$N$514,COLUMNS('Section 2'!$C$13:K$13),0)))</f>
        <v/>
      </c>
      <c r="M287" s="107" t="str">
        <f>IF($D287="","",IF(ISBLANK(VLOOKUP($B287,'Section 2'!$C$16:$N$514,COLUMNS('Section 2'!$C$13:L$13),0)),"",PROPER(VLOOKUP($B287,'Section 2'!$C$16:$N$514,COLUMNS('Section 2'!$C$13:L$13),0))))</f>
        <v/>
      </c>
      <c r="N287" s="107" t="str">
        <f>IF($D287="","",IF(ISBLANK(VLOOKUP($B287,'Section 2'!$C$16:$N$514,COLUMNS('Section 2'!$C$13:M$13),0)),"",IF(VLOOKUP($B287,'Section 2'!$C$16:$N$514,COLUMNS('Section 2'!$C$13:M$13),0)="Other EU","Other EU",IF(VLOOKUP($B287,'Section 2'!$C$16:$N$514,COLUMNS('Section 2'!$C$13:M$13),0)="2nd Party Trans","2nd Party Trans",IF(VLOOKUP($B287,'Section 2'!$C$16:$N$514,COLUMNS('Section 2'!$C$13:M$13),0)="2nd Party Dest","2nd Party Dest",PROPER(VLOOKUP($B287,'Section 2'!$C$16:$N$514,COLUMNS('Section 2'!$C$13:M$13),0)))))))</f>
        <v/>
      </c>
      <c r="O287" s="108" t="str">
        <f>IF($D287="","",IF(ISBLANK(VLOOKUP($B287,'Section 2'!$C$16:$N$514,COLUMNS('Section 2'!$C$13:N$13),0)),"",VLOOKUP($B287,'Section 2'!$C$16:$N$514,COLUMNS('Section 2'!$C$13:N$13),0)))</f>
        <v/>
      </c>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row>
    <row r="288" spans="1:78" s="36" customFormat="1" ht="12.75" customHeight="1" x14ac:dyDescent="0.35">
      <c r="A288" s="36" t="str">
        <f>IF(D288="","",ROWS($A$1:A288))</f>
        <v/>
      </c>
      <c r="B288" s="39">
        <v>287</v>
      </c>
      <c r="C288" s="107" t="str">
        <f t="shared" si="4"/>
        <v/>
      </c>
      <c r="D288" s="107" t="str">
        <f>IFERROR(VLOOKUP($B288,'Section 2'!$C$16:$N$514,COLUMNS('Section 2'!$C$13:C$13),0),"")</f>
        <v/>
      </c>
      <c r="E288" s="108" t="str">
        <f>IF($D288="","",IF(ISBLANK(VLOOKUP($B288,'Section 2'!$C$16:$N$514,COLUMNS('Section 2'!$C$13:D$13),0)),"",VLOOKUP($B288,'Section 2'!$C$16:$N$514,COLUMNS('Section 2'!$C$13:D$13),0)))</f>
        <v/>
      </c>
      <c r="F288" s="107" t="str">
        <f>IF($D288="","",IF(ISBLANK(VLOOKUP($B288,'Section 2'!$C$16:$N$514,COLUMNS('Section 2'!$C$13:E$13),0)),"",VLOOKUP($B288,'Section 2'!$C$16:$N$514,COLUMNS('Section 2'!$C$13:E$13),0)))</f>
        <v/>
      </c>
      <c r="G288" s="107" t="str">
        <f>IF($D288="","",IF(ISBLANK(VLOOKUP($B288,'Section 2'!$C$16:$N$514,COLUMNS('Section 2'!$C$13:F$13),0)),"",VLOOKUP($B288,'Section 2'!$C$16:$N$514,COLUMNS('Section 2'!$C$13:F$13),0)))</f>
        <v/>
      </c>
      <c r="H288" s="107" t="str">
        <f>IF($D288="","",IF(ISBLANK(VLOOKUP($B288,'Section 2'!$C$16:$N$514,COLUMNS('Section 2'!$C$13:G$13),0)),"",VLOOKUP($B288,'Section 2'!$C$16:$N$514,COLUMNS('Section 2'!$C$13:G$13),0)))</f>
        <v/>
      </c>
      <c r="I288" s="107" t="str">
        <f>IF($D288="","",IF(ISBLANK(VLOOKUP($B288,'Section 2'!$C$16:$N$514,COLUMNS('Section 2'!$C$13:H$13),0)),"",IF(VLOOKUP($B288,'Section 2'!$C$16:$N$514,COLUMNS('Section 2'!$C$13:H$13),0)="Other EU","Other EU",PROPER(VLOOKUP($B288,'Section 2'!$C$16:$N$514,COLUMNS('Section 2'!$C$13:H$13),0)))))</f>
        <v/>
      </c>
      <c r="J288" s="107" t="str">
        <f>IF($D288="","",IF(ISBLANK(VLOOKUP($B288,'Section 2'!$C$16:$N$514,COLUMNS('Section 2'!$C$13:I$13),0)),"",IF(VLOOKUP($B288,'Section 2'!$C$16:$N$514,COLUMNS('Section 2'!$C$13:I$13),0)="Other EU","Other EU",VLOOKUP($B288,'Section 2'!$C$16:$N$514,COLUMNS('Section 2'!$C$13:I$13),0))))</f>
        <v/>
      </c>
      <c r="K288" s="107" t="str">
        <f>IF($D288="","",IF(ISBLANK(VLOOKUP($B288,'Section 2'!$C$16:$N$514,COLUMNS('Section 2'!$C$13:J$13),0)),"",IF(VLOOKUP($B288,'Section 2'!$C$16:$N$514,COLUMNS('Section 2'!$C$13:J$13),0)="Pther EU","Other EU",PROPER(VLOOKUP($B288,'Section 2'!$C$16:$N$514,COLUMNS('Section 2'!$C$13:J$13),0)))))</f>
        <v/>
      </c>
      <c r="L288" s="107" t="str">
        <f>IF($D288="","",IF(ISBLANK(VLOOKUP($B288,'Section 2'!$C$16:$N$514,COLUMNS('Section 2'!$C$13:K$13),0)),"",VLOOKUP($B288,'Section 2'!$C$16:$N$514,COLUMNS('Section 2'!$C$13:K$13),0)))</f>
        <v/>
      </c>
      <c r="M288" s="107" t="str">
        <f>IF($D288="","",IF(ISBLANK(VLOOKUP($B288,'Section 2'!$C$16:$N$514,COLUMNS('Section 2'!$C$13:L$13),0)),"",PROPER(VLOOKUP($B288,'Section 2'!$C$16:$N$514,COLUMNS('Section 2'!$C$13:L$13),0))))</f>
        <v/>
      </c>
      <c r="N288" s="107" t="str">
        <f>IF($D288="","",IF(ISBLANK(VLOOKUP($B288,'Section 2'!$C$16:$N$514,COLUMNS('Section 2'!$C$13:M$13),0)),"",IF(VLOOKUP($B288,'Section 2'!$C$16:$N$514,COLUMNS('Section 2'!$C$13:M$13),0)="Other EU","Other EU",IF(VLOOKUP($B288,'Section 2'!$C$16:$N$514,COLUMNS('Section 2'!$C$13:M$13),0)="2nd Party Trans","2nd Party Trans",IF(VLOOKUP($B288,'Section 2'!$C$16:$N$514,COLUMNS('Section 2'!$C$13:M$13),0)="2nd Party Dest","2nd Party Dest",PROPER(VLOOKUP($B288,'Section 2'!$C$16:$N$514,COLUMNS('Section 2'!$C$13:M$13),0)))))))</f>
        <v/>
      </c>
      <c r="O288" s="108" t="str">
        <f>IF($D288="","",IF(ISBLANK(VLOOKUP($B288,'Section 2'!$C$16:$N$514,COLUMNS('Section 2'!$C$13:N$13),0)),"",VLOOKUP($B288,'Section 2'!$C$16:$N$514,COLUMNS('Section 2'!$C$13:N$13),0)))</f>
        <v/>
      </c>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row>
    <row r="289" spans="1:78" s="36" customFormat="1" ht="12.75" customHeight="1" x14ac:dyDescent="0.35">
      <c r="A289" s="36" t="str">
        <f>IF(D289="","",ROWS($A$1:A289))</f>
        <v/>
      </c>
      <c r="B289" s="39">
        <v>288</v>
      </c>
      <c r="C289" s="107" t="str">
        <f t="shared" si="4"/>
        <v/>
      </c>
      <c r="D289" s="107" t="str">
        <f>IFERROR(VLOOKUP($B289,'Section 2'!$C$16:$N$514,COLUMNS('Section 2'!$C$13:C$13),0),"")</f>
        <v/>
      </c>
      <c r="E289" s="108" t="str">
        <f>IF($D289="","",IF(ISBLANK(VLOOKUP($B289,'Section 2'!$C$16:$N$514,COLUMNS('Section 2'!$C$13:D$13),0)),"",VLOOKUP($B289,'Section 2'!$C$16:$N$514,COLUMNS('Section 2'!$C$13:D$13),0)))</f>
        <v/>
      </c>
      <c r="F289" s="107" t="str">
        <f>IF($D289="","",IF(ISBLANK(VLOOKUP($B289,'Section 2'!$C$16:$N$514,COLUMNS('Section 2'!$C$13:E$13),0)),"",VLOOKUP($B289,'Section 2'!$C$16:$N$514,COLUMNS('Section 2'!$C$13:E$13),0)))</f>
        <v/>
      </c>
      <c r="G289" s="107" t="str">
        <f>IF($D289="","",IF(ISBLANK(VLOOKUP($B289,'Section 2'!$C$16:$N$514,COLUMNS('Section 2'!$C$13:F$13),0)),"",VLOOKUP($B289,'Section 2'!$C$16:$N$514,COLUMNS('Section 2'!$C$13:F$13),0)))</f>
        <v/>
      </c>
      <c r="H289" s="107" t="str">
        <f>IF($D289="","",IF(ISBLANK(VLOOKUP($B289,'Section 2'!$C$16:$N$514,COLUMNS('Section 2'!$C$13:G$13),0)),"",VLOOKUP($B289,'Section 2'!$C$16:$N$514,COLUMNS('Section 2'!$C$13:G$13),0)))</f>
        <v/>
      </c>
      <c r="I289" s="107" t="str">
        <f>IF($D289="","",IF(ISBLANK(VLOOKUP($B289,'Section 2'!$C$16:$N$514,COLUMNS('Section 2'!$C$13:H$13),0)),"",IF(VLOOKUP($B289,'Section 2'!$C$16:$N$514,COLUMNS('Section 2'!$C$13:H$13),0)="Other EU","Other EU",PROPER(VLOOKUP($B289,'Section 2'!$C$16:$N$514,COLUMNS('Section 2'!$C$13:H$13),0)))))</f>
        <v/>
      </c>
      <c r="J289" s="107" t="str">
        <f>IF($D289="","",IF(ISBLANK(VLOOKUP($B289,'Section 2'!$C$16:$N$514,COLUMNS('Section 2'!$C$13:I$13),0)),"",IF(VLOOKUP($B289,'Section 2'!$C$16:$N$514,COLUMNS('Section 2'!$C$13:I$13),0)="Other EU","Other EU",VLOOKUP($B289,'Section 2'!$C$16:$N$514,COLUMNS('Section 2'!$C$13:I$13),0))))</f>
        <v/>
      </c>
      <c r="K289" s="107" t="str">
        <f>IF($D289="","",IF(ISBLANK(VLOOKUP($B289,'Section 2'!$C$16:$N$514,COLUMNS('Section 2'!$C$13:J$13),0)),"",IF(VLOOKUP($B289,'Section 2'!$C$16:$N$514,COLUMNS('Section 2'!$C$13:J$13),0)="Pther EU","Other EU",PROPER(VLOOKUP($B289,'Section 2'!$C$16:$N$514,COLUMNS('Section 2'!$C$13:J$13),0)))))</f>
        <v/>
      </c>
      <c r="L289" s="107" t="str">
        <f>IF($D289="","",IF(ISBLANK(VLOOKUP($B289,'Section 2'!$C$16:$N$514,COLUMNS('Section 2'!$C$13:K$13),0)),"",VLOOKUP($B289,'Section 2'!$C$16:$N$514,COLUMNS('Section 2'!$C$13:K$13),0)))</f>
        <v/>
      </c>
      <c r="M289" s="107" t="str">
        <f>IF($D289="","",IF(ISBLANK(VLOOKUP($B289,'Section 2'!$C$16:$N$514,COLUMNS('Section 2'!$C$13:L$13),0)),"",PROPER(VLOOKUP($B289,'Section 2'!$C$16:$N$514,COLUMNS('Section 2'!$C$13:L$13),0))))</f>
        <v/>
      </c>
      <c r="N289" s="107" t="str">
        <f>IF($D289="","",IF(ISBLANK(VLOOKUP($B289,'Section 2'!$C$16:$N$514,COLUMNS('Section 2'!$C$13:M$13),0)),"",IF(VLOOKUP($B289,'Section 2'!$C$16:$N$514,COLUMNS('Section 2'!$C$13:M$13),0)="Other EU","Other EU",IF(VLOOKUP($B289,'Section 2'!$C$16:$N$514,COLUMNS('Section 2'!$C$13:M$13),0)="2nd Party Trans","2nd Party Trans",IF(VLOOKUP($B289,'Section 2'!$C$16:$N$514,COLUMNS('Section 2'!$C$13:M$13),0)="2nd Party Dest","2nd Party Dest",PROPER(VLOOKUP($B289,'Section 2'!$C$16:$N$514,COLUMNS('Section 2'!$C$13:M$13),0)))))))</f>
        <v/>
      </c>
      <c r="O289" s="108" t="str">
        <f>IF($D289="","",IF(ISBLANK(VLOOKUP($B289,'Section 2'!$C$16:$N$514,COLUMNS('Section 2'!$C$13:N$13),0)),"",VLOOKUP($B289,'Section 2'!$C$16:$N$514,COLUMNS('Section 2'!$C$13:N$13),0)))</f>
        <v/>
      </c>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row>
    <row r="290" spans="1:78" s="36" customFormat="1" ht="12.75" customHeight="1" x14ac:dyDescent="0.35">
      <c r="A290" s="36" t="str">
        <f>IF(D290="","",ROWS($A$1:A290))</f>
        <v/>
      </c>
      <c r="B290" s="39">
        <v>289</v>
      </c>
      <c r="C290" s="107" t="str">
        <f t="shared" si="4"/>
        <v/>
      </c>
      <c r="D290" s="107" t="str">
        <f>IFERROR(VLOOKUP($B290,'Section 2'!$C$16:$N$514,COLUMNS('Section 2'!$C$13:C$13),0),"")</f>
        <v/>
      </c>
      <c r="E290" s="108" t="str">
        <f>IF($D290="","",IF(ISBLANK(VLOOKUP($B290,'Section 2'!$C$16:$N$514,COLUMNS('Section 2'!$C$13:D$13),0)),"",VLOOKUP($B290,'Section 2'!$C$16:$N$514,COLUMNS('Section 2'!$C$13:D$13),0)))</f>
        <v/>
      </c>
      <c r="F290" s="107" t="str">
        <f>IF($D290="","",IF(ISBLANK(VLOOKUP($B290,'Section 2'!$C$16:$N$514,COLUMNS('Section 2'!$C$13:E$13),0)),"",VLOOKUP($B290,'Section 2'!$C$16:$N$514,COLUMNS('Section 2'!$C$13:E$13),0)))</f>
        <v/>
      </c>
      <c r="G290" s="107" t="str">
        <f>IF($D290="","",IF(ISBLANK(VLOOKUP($B290,'Section 2'!$C$16:$N$514,COLUMNS('Section 2'!$C$13:F$13),0)),"",VLOOKUP($B290,'Section 2'!$C$16:$N$514,COLUMNS('Section 2'!$C$13:F$13),0)))</f>
        <v/>
      </c>
      <c r="H290" s="107" t="str">
        <f>IF($D290="","",IF(ISBLANK(VLOOKUP($B290,'Section 2'!$C$16:$N$514,COLUMNS('Section 2'!$C$13:G$13),0)),"",VLOOKUP($B290,'Section 2'!$C$16:$N$514,COLUMNS('Section 2'!$C$13:G$13),0)))</f>
        <v/>
      </c>
      <c r="I290" s="107" t="str">
        <f>IF($D290="","",IF(ISBLANK(VLOOKUP($B290,'Section 2'!$C$16:$N$514,COLUMNS('Section 2'!$C$13:H$13),0)),"",IF(VLOOKUP($B290,'Section 2'!$C$16:$N$514,COLUMNS('Section 2'!$C$13:H$13),0)="Other EU","Other EU",PROPER(VLOOKUP($B290,'Section 2'!$C$16:$N$514,COLUMNS('Section 2'!$C$13:H$13),0)))))</f>
        <v/>
      </c>
      <c r="J290" s="107" t="str">
        <f>IF($D290="","",IF(ISBLANK(VLOOKUP($B290,'Section 2'!$C$16:$N$514,COLUMNS('Section 2'!$C$13:I$13),0)),"",IF(VLOOKUP($B290,'Section 2'!$C$16:$N$514,COLUMNS('Section 2'!$C$13:I$13),0)="Other EU","Other EU",VLOOKUP($B290,'Section 2'!$C$16:$N$514,COLUMNS('Section 2'!$C$13:I$13),0))))</f>
        <v/>
      </c>
      <c r="K290" s="107" t="str">
        <f>IF($D290="","",IF(ISBLANK(VLOOKUP($B290,'Section 2'!$C$16:$N$514,COLUMNS('Section 2'!$C$13:J$13),0)),"",IF(VLOOKUP($B290,'Section 2'!$C$16:$N$514,COLUMNS('Section 2'!$C$13:J$13),0)="Pther EU","Other EU",PROPER(VLOOKUP($B290,'Section 2'!$C$16:$N$514,COLUMNS('Section 2'!$C$13:J$13),0)))))</f>
        <v/>
      </c>
      <c r="L290" s="107" t="str">
        <f>IF($D290="","",IF(ISBLANK(VLOOKUP($B290,'Section 2'!$C$16:$N$514,COLUMNS('Section 2'!$C$13:K$13),0)),"",VLOOKUP($B290,'Section 2'!$C$16:$N$514,COLUMNS('Section 2'!$C$13:K$13),0)))</f>
        <v/>
      </c>
      <c r="M290" s="107" t="str">
        <f>IF($D290="","",IF(ISBLANK(VLOOKUP($B290,'Section 2'!$C$16:$N$514,COLUMNS('Section 2'!$C$13:L$13),0)),"",PROPER(VLOOKUP($B290,'Section 2'!$C$16:$N$514,COLUMNS('Section 2'!$C$13:L$13),0))))</f>
        <v/>
      </c>
      <c r="N290" s="107" t="str">
        <f>IF($D290="","",IF(ISBLANK(VLOOKUP($B290,'Section 2'!$C$16:$N$514,COLUMNS('Section 2'!$C$13:M$13),0)),"",IF(VLOOKUP($B290,'Section 2'!$C$16:$N$514,COLUMNS('Section 2'!$C$13:M$13),0)="Other EU","Other EU",IF(VLOOKUP($B290,'Section 2'!$C$16:$N$514,COLUMNS('Section 2'!$C$13:M$13),0)="2nd Party Trans","2nd Party Trans",IF(VLOOKUP($B290,'Section 2'!$C$16:$N$514,COLUMNS('Section 2'!$C$13:M$13),0)="2nd Party Dest","2nd Party Dest",PROPER(VLOOKUP($B290,'Section 2'!$C$16:$N$514,COLUMNS('Section 2'!$C$13:M$13),0)))))))</f>
        <v/>
      </c>
      <c r="O290" s="108" t="str">
        <f>IF($D290="","",IF(ISBLANK(VLOOKUP($B290,'Section 2'!$C$16:$N$514,COLUMNS('Section 2'!$C$13:N$13),0)),"",VLOOKUP($B290,'Section 2'!$C$16:$N$514,COLUMNS('Section 2'!$C$13:N$13),0)))</f>
        <v/>
      </c>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row>
    <row r="291" spans="1:78" s="36" customFormat="1" ht="12.75" customHeight="1" x14ac:dyDescent="0.35">
      <c r="A291" s="36" t="str">
        <f>IF(D291="","",ROWS($A$1:A291))</f>
        <v/>
      </c>
      <c r="B291" s="39">
        <v>290</v>
      </c>
      <c r="C291" s="107" t="str">
        <f t="shared" si="4"/>
        <v/>
      </c>
      <c r="D291" s="107" t="str">
        <f>IFERROR(VLOOKUP($B291,'Section 2'!$C$16:$N$514,COLUMNS('Section 2'!$C$13:C$13),0),"")</f>
        <v/>
      </c>
      <c r="E291" s="108" t="str">
        <f>IF($D291="","",IF(ISBLANK(VLOOKUP($B291,'Section 2'!$C$16:$N$514,COLUMNS('Section 2'!$C$13:D$13),0)),"",VLOOKUP($B291,'Section 2'!$C$16:$N$514,COLUMNS('Section 2'!$C$13:D$13),0)))</f>
        <v/>
      </c>
      <c r="F291" s="107" t="str">
        <f>IF($D291="","",IF(ISBLANK(VLOOKUP($B291,'Section 2'!$C$16:$N$514,COLUMNS('Section 2'!$C$13:E$13),0)),"",VLOOKUP($B291,'Section 2'!$C$16:$N$514,COLUMNS('Section 2'!$C$13:E$13),0)))</f>
        <v/>
      </c>
      <c r="G291" s="107" t="str">
        <f>IF($D291="","",IF(ISBLANK(VLOOKUP($B291,'Section 2'!$C$16:$N$514,COLUMNS('Section 2'!$C$13:F$13),0)),"",VLOOKUP($B291,'Section 2'!$C$16:$N$514,COLUMNS('Section 2'!$C$13:F$13),0)))</f>
        <v/>
      </c>
      <c r="H291" s="107" t="str">
        <f>IF($D291="","",IF(ISBLANK(VLOOKUP($B291,'Section 2'!$C$16:$N$514,COLUMNS('Section 2'!$C$13:G$13),0)),"",VLOOKUP($B291,'Section 2'!$C$16:$N$514,COLUMNS('Section 2'!$C$13:G$13),0)))</f>
        <v/>
      </c>
      <c r="I291" s="107" t="str">
        <f>IF($D291="","",IF(ISBLANK(VLOOKUP($B291,'Section 2'!$C$16:$N$514,COLUMNS('Section 2'!$C$13:H$13),0)),"",IF(VLOOKUP($B291,'Section 2'!$C$16:$N$514,COLUMNS('Section 2'!$C$13:H$13),0)="Other EU","Other EU",PROPER(VLOOKUP($B291,'Section 2'!$C$16:$N$514,COLUMNS('Section 2'!$C$13:H$13),0)))))</f>
        <v/>
      </c>
      <c r="J291" s="107" t="str">
        <f>IF($D291="","",IF(ISBLANK(VLOOKUP($B291,'Section 2'!$C$16:$N$514,COLUMNS('Section 2'!$C$13:I$13),0)),"",IF(VLOOKUP($B291,'Section 2'!$C$16:$N$514,COLUMNS('Section 2'!$C$13:I$13),0)="Other EU","Other EU",VLOOKUP($B291,'Section 2'!$C$16:$N$514,COLUMNS('Section 2'!$C$13:I$13),0))))</f>
        <v/>
      </c>
      <c r="K291" s="107" t="str">
        <f>IF($D291="","",IF(ISBLANK(VLOOKUP($B291,'Section 2'!$C$16:$N$514,COLUMNS('Section 2'!$C$13:J$13),0)),"",IF(VLOOKUP($B291,'Section 2'!$C$16:$N$514,COLUMNS('Section 2'!$C$13:J$13),0)="Pther EU","Other EU",PROPER(VLOOKUP($B291,'Section 2'!$C$16:$N$514,COLUMNS('Section 2'!$C$13:J$13),0)))))</f>
        <v/>
      </c>
      <c r="L291" s="107" t="str">
        <f>IF($D291="","",IF(ISBLANK(VLOOKUP($B291,'Section 2'!$C$16:$N$514,COLUMNS('Section 2'!$C$13:K$13),0)),"",VLOOKUP($B291,'Section 2'!$C$16:$N$514,COLUMNS('Section 2'!$C$13:K$13),0)))</f>
        <v/>
      </c>
      <c r="M291" s="107" t="str">
        <f>IF($D291="","",IF(ISBLANK(VLOOKUP($B291,'Section 2'!$C$16:$N$514,COLUMNS('Section 2'!$C$13:L$13),0)),"",PROPER(VLOOKUP($B291,'Section 2'!$C$16:$N$514,COLUMNS('Section 2'!$C$13:L$13),0))))</f>
        <v/>
      </c>
      <c r="N291" s="107" t="str">
        <f>IF($D291="","",IF(ISBLANK(VLOOKUP($B291,'Section 2'!$C$16:$N$514,COLUMNS('Section 2'!$C$13:M$13),0)),"",IF(VLOOKUP($B291,'Section 2'!$C$16:$N$514,COLUMNS('Section 2'!$C$13:M$13),0)="Other EU","Other EU",IF(VLOOKUP($B291,'Section 2'!$C$16:$N$514,COLUMNS('Section 2'!$C$13:M$13),0)="2nd Party Trans","2nd Party Trans",IF(VLOOKUP($B291,'Section 2'!$C$16:$N$514,COLUMNS('Section 2'!$C$13:M$13),0)="2nd Party Dest","2nd Party Dest",PROPER(VLOOKUP($B291,'Section 2'!$C$16:$N$514,COLUMNS('Section 2'!$C$13:M$13),0)))))))</f>
        <v/>
      </c>
      <c r="O291" s="108" t="str">
        <f>IF($D291="","",IF(ISBLANK(VLOOKUP($B291,'Section 2'!$C$16:$N$514,COLUMNS('Section 2'!$C$13:N$13),0)),"",VLOOKUP($B291,'Section 2'!$C$16:$N$514,COLUMNS('Section 2'!$C$13:N$13),0)))</f>
        <v/>
      </c>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row>
    <row r="292" spans="1:78" s="36" customFormat="1" ht="12.75" customHeight="1" x14ac:dyDescent="0.35">
      <c r="A292" s="36" t="str">
        <f>IF(D292="","",ROWS($A$1:A292))</f>
        <v/>
      </c>
      <c r="B292" s="39">
        <v>291</v>
      </c>
      <c r="C292" s="107" t="str">
        <f t="shared" si="4"/>
        <v/>
      </c>
      <c r="D292" s="107" t="str">
        <f>IFERROR(VLOOKUP($B292,'Section 2'!$C$16:$N$514,COLUMNS('Section 2'!$C$13:C$13),0),"")</f>
        <v/>
      </c>
      <c r="E292" s="108" t="str">
        <f>IF($D292="","",IF(ISBLANK(VLOOKUP($B292,'Section 2'!$C$16:$N$514,COLUMNS('Section 2'!$C$13:D$13),0)),"",VLOOKUP($B292,'Section 2'!$C$16:$N$514,COLUMNS('Section 2'!$C$13:D$13),0)))</f>
        <v/>
      </c>
      <c r="F292" s="107" t="str">
        <f>IF($D292="","",IF(ISBLANK(VLOOKUP($B292,'Section 2'!$C$16:$N$514,COLUMNS('Section 2'!$C$13:E$13),0)),"",VLOOKUP($B292,'Section 2'!$C$16:$N$514,COLUMNS('Section 2'!$C$13:E$13),0)))</f>
        <v/>
      </c>
      <c r="G292" s="107" t="str">
        <f>IF($D292="","",IF(ISBLANK(VLOOKUP($B292,'Section 2'!$C$16:$N$514,COLUMNS('Section 2'!$C$13:F$13),0)),"",VLOOKUP($B292,'Section 2'!$C$16:$N$514,COLUMNS('Section 2'!$C$13:F$13),0)))</f>
        <v/>
      </c>
      <c r="H292" s="107" t="str">
        <f>IF($D292="","",IF(ISBLANK(VLOOKUP($B292,'Section 2'!$C$16:$N$514,COLUMNS('Section 2'!$C$13:G$13),0)),"",VLOOKUP($B292,'Section 2'!$C$16:$N$514,COLUMNS('Section 2'!$C$13:G$13),0)))</f>
        <v/>
      </c>
      <c r="I292" s="107" t="str">
        <f>IF($D292="","",IF(ISBLANK(VLOOKUP($B292,'Section 2'!$C$16:$N$514,COLUMNS('Section 2'!$C$13:H$13),0)),"",IF(VLOOKUP($B292,'Section 2'!$C$16:$N$514,COLUMNS('Section 2'!$C$13:H$13),0)="Other EU","Other EU",PROPER(VLOOKUP($B292,'Section 2'!$C$16:$N$514,COLUMNS('Section 2'!$C$13:H$13),0)))))</f>
        <v/>
      </c>
      <c r="J292" s="107" t="str">
        <f>IF($D292="","",IF(ISBLANK(VLOOKUP($B292,'Section 2'!$C$16:$N$514,COLUMNS('Section 2'!$C$13:I$13),0)),"",IF(VLOOKUP($B292,'Section 2'!$C$16:$N$514,COLUMNS('Section 2'!$C$13:I$13),0)="Other EU","Other EU",VLOOKUP($B292,'Section 2'!$C$16:$N$514,COLUMNS('Section 2'!$C$13:I$13),0))))</f>
        <v/>
      </c>
      <c r="K292" s="107" t="str">
        <f>IF($D292="","",IF(ISBLANK(VLOOKUP($B292,'Section 2'!$C$16:$N$514,COLUMNS('Section 2'!$C$13:J$13),0)),"",IF(VLOOKUP($B292,'Section 2'!$C$16:$N$514,COLUMNS('Section 2'!$C$13:J$13),0)="Pther EU","Other EU",PROPER(VLOOKUP($B292,'Section 2'!$C$16:$N$514,COLUMNS('Section 2'!$C$13:J$13),0)))))</f>
        <v/>
      </c>
      <c r="L292" s="107" t="str">
        <f>IF($D292="","",IF(ISBLANK(VLOOKUP($B292,'Section 2'!$C$16:$N$514,COLUMNS('Section 2'!$C$13:K$13),0)),"",VLOOKUP($B292,'Section 2'!$C$16:$N$514,COLUMNS('Section 2'!$C$13:K$13),0)))</f>
        <v/>
      </c>
      <c r="M292" s="107" t="str">
        <f>IF($D292="","",IF(ISBLANK(VLOOKUP($B292,'Section 2'!$C$16:$N$514,COLUMNS('Section 2'!$C$13:L$13),0)),"",PROPER(VLOOKUP($B292,'Section 2'!$C$16:$N$514,COLUMNS('Section 2'!$C$13:L$13),0))))</f>
        <v/>
      </c>
      <c r="N292" s="107" t="str">
        <f>IF($D292="","",IF(ISBLANK(VLOOKUP($B292,'Section 2'!$C$16:$N$514,COLUMNS('Section 2'!$C$13:M$13),0)),"",IF(VLOOKUP($B292,'Section 2'!$C$16:$N$514,COLUMNS('Section 2'!$C$13:M$13),0)="Other EU","Other EU",IF(VLOOKUP($B292,'Section 2'!$C$16:$N$514,COLUMNS('Section 2'!$C$13:M$13),0)="2nd Party Trans","2nd Party Trans",IF(VLOOKUP($B292,'Section 2'!$C$16:$N$514,COLUMNS('Section 2'!$C$13:M$13),0)="2nd Party Dest","2nd Party Dest",PROPER(VLOOKUP($B292,'Section 2'!$C$16:$N$514,COLUMNS('Section 2'!$C$13:M$13),0)))))))</f>
        <v/>
      </c>
      <c r="O292" s="108" t="str">
        <f>IF($D292="","",IF(ISBLANK(VLOOKUP($B292,'Section 2'!$C$16:$N$514,COLUMNS('Section 2'!$C$13:N$13),0)),"",VLOOKUP($B292,'Section 2'!$C$16:$N$514,COLUMNS('Section 2'!$C$13:N$13),0)))</f>
        <v/>
      </c>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row>
    <row r="293" spans="1:78" s="36" customFormat="1" ht="12.75" customHeight="1" x14ac:dyDescent="0.35">
      <c r="A293" s="36" t="str">
        <f>IF(D293="","",ROWS($A$1:A293))</f>
        <v/>
      </c>
      <c r="B293" s="39">
        <v>292</v>
      </c>
      <c r="C293" s="107" t="str">
        <f t="shared" si="4"/>
        <v/>
      </c>
      <c r="D293" s="107" t="str">
        <f>IFERROR(VLOOKUP($B293,'Section 2'!$C$16:$N$514,COLUMNS('Section 2'!$C$13:C$13),0),"")</f>
        <v/>
      </c>
      <c r="E293" s="108" t="str">
        <f>IF($D293="","",IF(ISBLANK(VLOOKUP($B293,'Section 2'!$C$16:$N$514,COLUMNS('Section 2'!$C$13:D$13),0)),"",VLOOKUP($B293,'Section 2'!$C$16:$N$514,COLUMNS('Section 2'!$C$13:D$13),0)))</f>
        <v/>
      </c>
      <c r="F293" s="107" t="str">
        <f>IF($D293="","",IF(ISBLANK(VLOOKUP($B293,'Section 2'!$C$16:$N$514,COLUMNS('Section 2'!$C$13:E$13),0)),"",VLOOKUP($B293,'Section 2'!$C$16:$N$514,COLUMNS('Section 2'!$C$13:E$13),0)))</f>
        <v/>
      </c>
      <c r="G293" s="107" t="str">
        <f>IF($D293="","",IF(ISBLANK(VLOOKUP($B293,'Section 2'!$C$16:$N$514,COLUMNS('Section 2'!$C$13:F$13),0)),"",VLOOKUP($B293,'Section 2'!$C$16:$N$514,COLUMNS('Section 2'!$C$13:F$13),0)))</f>
        <v/>
      </c>
      <c r="H293" s="107" t="str">
        <f>IF($D293="","",IF(ISBLANK(VLOOKUP($B293,'Section 2'!$C$16:$N$514,COLUMNS('Section 2'!$C$13:G$13),0)),"",VLOOKUP($B293,'Section 2'!$C$16:$N$514,COLUMNS('Section 2'!$C$13:G$13),0)))</f>
        <v/>
      </c>
      <c r="I293" s="107" t="str">
        <f>IF($D293="","",IF(ISBLANK(VLOOKUP($B293,'Section 2'!$C$16:$N$514,COLUMNS('Section 2'!$C$13:H$13),0)),"",IF(VLOOKUP($B293,'Section 2'!$C$16:$N$514,COLUMNS('Section 2'!$C$13:H$13),0)="Other EU","Other EU",PROPER(VLOOKUP($B293,'Section 2'!$C$16:$N$514,COLUMNS('Section 2'!$C$13:H$13),0)))))</f>
        <v/>
      </c>
      <c r="J293" s="107" t="str">
        <f>IF($D293="","",IF(ISBLANK(VLOOKUP($B293,'Section 2'!$C$16:$N$514,COLUMNS('Section 2'!$C$13:I$13),0)),"",IF(VLOOKUP($B293,'Section 2'!$C$16:$N$514,COLUMNS('Section 2'!$C$13:I$13),0)="Other EU","Other EU",VLOOKUP($B293,'Section 2'!$C$16:$N$514,COLUMNS('Section 2'!$C$13:I$13),0))))</f>
        <v/>
      </c>
      <c r="K293" s="107" t="str">
        <f>IF($D293="","",IF(ISBLANK(VLOOKUP($B293,'Section 2'!$C$16:$N$514,COLUMNS('Section 2'!$C$13:J$13),0)),"",IF(VLOOKUP($B293,'Section 2'!$C$16:$N$514,COLUMNS('Section 2'!$C$13:J$13),0)="Pther EU","Other EU",PROPER(VLOOKUP($B293,'Section 2'!$C$16:$N$514,COLUMNS('Section 2'!$C$13:J$13),0)))))</f>
        <v/>
      </c>
      <c r="L293" s="107" t="str">
        <f>IF($D293="","",IF(ISBLANK(VLOOKUP($B293,'Section 2'!$C$16:$N$514,COLUMNS('Section 2'!$C$13:K$13),0)),"",VLOOKUP($B293,'Section 2'!$C$16:$N$514,COLUMNS('Section 2'!$C$13:K$13),0)))</f>
        <v/>
      </c>
      <c r="M293" s="107" t="str">
        <f>IF($D293="","",IF(ISBLANK(VLOOKUP($B293,'Section 2'!$C$16:$N$514,COLUMNS('Section 2'!$C$13:L$13),0)),"",PROPER(VLOOKUP($B293,'Section 2'!$C$16:$N$514,COLUMNS('Section 2'!$C$13:L$13),0))))</f>
        <v/>
      </c>
      <c r="N293" s="107" t="str">
        <f>IF($D293="","",IF(ISBLANK(VLOOKUP($B293,'Section 2'!$C$16:$N$514,COLUMNS('Section 2'!$C$13:M$13),0)),"",IF(VLOOKUP($B293,'Section 2'!$C$16:$N$514,COLUMNS('Section 2'!$C$13:M$13),0)="Other EU","Other EU",IF(VLOOKUP($B293,'Section 2'!$C$16:$N$514,COLUMNS('Section 2'!$C$13:M$13),0)="2nd Party Trans","2nd Party Trans",IF(VLOOKUP($B293,'Section 2'!$C$16:$N$514,COLUMNS('Section 2'!$C$13:M$13),0)="2nd Party Dest","2nd Party Dest",PROPER(VLOOKUP($B293,'Section 2'!$C$16:$N$514,COLUMNS('Section 2'!$C$13:M$13),0)))))))</f>
        <v/>
      </c>
      <c r="O293" s="108" t="str">
        <f>IF($D293="","",IF(ISBLANK(VLOOKUP($B293,'Section 2'!$C$16:$N$514,COLUMNS('Section 2'!$C$13:N$13),0)),"",VLOOKUP($B293,'Section 2'!$C$16:$N$514,COLUMNS('Section 2'!$C$13:N$13),0)))</f>
        <v/>
      </c>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row>
    <row r="294" spans="1:78" s="36" customFormat="1" ht="12.75" customHeight="1" x14ac:dyDescent="0.35">
      <c r="A294" s="36" t="str">
        <f>IF(D294="","",ROWS($A$1:A294))</f>
        <v/>
      </c>
      <c r="B294" s="39">
        <v>293</v>
      </c>
      <c r="C294" s="107" t="str">
        <f t="shared" si="4"/>
        <v/>
      </c>
      <c r="D294" s="107" t="str">
        <f>IFERROR(VLOOKUP($B294,'Section 2'!$C$16:$N$514,COLUMNS('Section 2'!$C$13:C$13),0),"")</f>
        <v/>
      </c>
      <c r="E294" s="108" t="str">
        <f>IF($D294="","",IF(ISBLANK(VLOOKUP($B294,'Section 2'!$C$16:$N$514,COLUMNS('Section 2'!$C$13:D$13),0)),"",VLOOKUP($B294,'Section 2'!$C$16:$N$514,COLUMNS('Section 2'!$C$13:D$13),0)))</f>
        <v/>
      </c>
      <c r="F294" s="107" t="str">
        <f>IF($D294="","",IF(ISBLANK(VLOOKUP($B294,'Section 2'!$C$16:$N$514,COLUMNS('Section 2'!$C$13:E$13),0)),"",VLOOKUP($B294,'Section 2'!$C$16:$N$514,COLUMNS('Section 2'!$C$13:E$13),0)))</f>
        <v/>
      </c>
      <c r="G294" s="107" t="str">
        <f>IF($D294="","",IF(ISBLANK(VLOOKUP($B294,'Section 2'!$C$16:$N$514,COLUMNS('Section 2'!$C$13:F$13),0)),"",VLOOKUP($B294,'Section 2'!$C$16:$N$514,COLUMNS('Section 2'!$C$13:F$13),0)))</f>
        <v/>
      </c>
      <c r="H294" s="107" t="str">
        <f>IF($D294="","",IF(ISBLANK(VLOOKUP($B294,'Section 2'!$C$16:$N$514,COLUMNS('Section 2'!$C$13:G$13),0)),"",VLOOKUP($B294,'Section 2'!$C$16:$N$514,COLUMNS('Section 2'!$C$13:G$13),0)))</f>
        <v/>
      </c>
      <c r="I294" s="107" t="str">
        <f>IF($D294="","",IF(ISBLANK(VLOOKUP($B294,'Section 2'!$C$16:$N$514,COLUMNS('Section 2'!$C$13:H$13),0)),"",IF(VLOOKUP($B294,'Section 2'!$C$16:$N$514,COLUMNS('Section 2'!$C$13:H$13),0)="Other EU","Other EU",PROPER(VLOOKUP($B294,'Section 2'!$C$16:$N$514,COLUMNS('Section 2'!$C$13:H$13),0)))))</f>
        <v/>
      </c>
      <c r="J294" s="107" t="str">
        <f>IF($D294="","",IF(ISBLANK(VLOOKUP($B294,'Section 2'!$C$16:$N$514,COLUMNS('Section 2'!$C$13:I$13),0)),"",IF(VLOOKUP($B294,'Section 2'!$C$16:$N$514,COLUMNS('Section 2'!$C$13:I$13),0)="Other EU","Other EU",VLOOKUP($B294,'Section 2'!$C$16:$N$514,COLUMNS('Section 2'!$C$13:I$13),0))))</f>
        <v/>
      </c>
      <c r="K294" s="107" t="str">
        <f>IF($D294="","",IF(ISBLANK(VLOOKUP($B294,'Section 2'!$C$16:$N$514,COLUMNS('Section 2'!$C$13:J$13),0)),"",IF(VLOOKUP($B294,'Section 2'!$C$16:$N$514,COLUMNS('Section 2'!$C$13:J$13),0)="Pther EU","Other EU",PROPER(VLOOKUP($B294,'Section 2'!$C$16:$N$514,COLUMNS('Section 2'!$C$13:J$13),0)))))</f>
        <v/>
      </c>
      <c r="L294" s="107" t="str">
        <f>IF($D294="","",IF(ISBLANK(VLOOKUP($B294,'Section 2'!$C$16:$N$514,COLUMNS('Section 2'!$C$13:K$13),0)),"",VLOOKUP($B294,'Section 2'!$C$16:$N$514,COLUMNS('Section 2'!$C$13:K$13),0)))</f>
        <v/>
      </c>
      <c r="M294" s="107" t="str">
        <f>IF($D294="","",IF(ISBLANK(VLOOKUP($B294,'Section 2'!$C$16:$N$514,COLUMNS('Section 2'!$C$13:L$13),0)),"",PROPER(VLOOKUP($B294,'Section 2'!$C$16:$N$514,COLUMNS('Section 2'!$C$13:L$13),0))))</f>
        <v/>
      </c>
      <c r="N294" s="107" t="str">
        <f>IF($D294="","",IF(ISBLANK(VLOOKUP($B294,'Section 2'!$C$16:$N$514,COLUMNS('Section 2'!$C$13:M$13),0)),"",IF(VLOOKUP($B294,'Section 2'!$C$16:$N$514,COLUMNS('Section 2'!$C$13:M$13),0)="Other EU","Other EU",IF(VLOOKUP($B294,'Section 2'!$C$16:$N$514,COLUMNS('Section 2'!$C$13:M$13),0)="2nd Party Trans","2nd Party Trans",IF(VLOOKUP($B294,'Section 2'!$C$16:$N$514,COLUMNS('Section 2'!$C$13:M$13),0)="2nd Party Dest","2nd Party Dest",PROPER(VLOOKUP($B294,'Section 2'!$C$16:$N$514,COLUMNS('Section 2'!$C$13:M$13),0)))))))</f>
        <v/>
      </c>
      <c r="O294" s="108" t="str">
        <f>IF($D294="","",IF(ISBLANK(VLOOKUP($B294,'Section 2'!$C$16:$N$514,COLUMNS('Section 2'!$C$13:N$13),0)),"",VLOOKUP($B294,'Section 2'!$C$16:$N$514,COLUMNS('Section 2'!$C$13:N$13),0)))</f>
        <v/>
      </c>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row>
    <row r="295" spans="1:78" s="36" customFormat="1" ht="12.75" customHeight="1" x14ac:dyDescent="0.35">
      <c r="A295" s="36" t="str">
        <f>IF(D295="","",ROWS($A$1:A295))</f>
        <v/>
      </c>
      <c r="B295" s="39">
        <v>294</v>
      </c>
      <c r="C295" s="107" t="str">
        <f t="shared" si="4"/>
        <v/>
      </c>
      <c r="D295" s="107" t="str">
        <f>IFERROR(VLOOKUP($B295,'Section 2'!$C$16:$N$514,COLUMNS('Section 2'!$C$13:C$13),0),"")</f>
        <v/>
      </c>
      <c r="E295" s="108" t="str">
        <f>IF($D295="","",IF(ISBLANK(VLOOKUP($B295,'Section 2'!$C$16:$N$514,COLUMNS('Section 2'!$C$13:D$13),0)),"",VLOOKUP($B295,'Section 2'!$C$16:$N$514,COLUMNS('Section 2'!$C$13:D$13),0)))</f>
        <v/>
      </c>
      <c r="F295" s="107" t="str">
        <f>IF($D295="","",IF(ISBLANK(VLOOKUP($B295,'Section 2'!$C$16:$N$514,COLUMNS('Section 2'!$C$13:E$13),0)),"",VLOOKUP($B295,'Section 2'!$C$16:$N$514,COLUMNS('Section 2'!$C$13:E$13),0)))</f>
        <v/>
      </c>
      <c r="G295" s="107" t="str">
        <f>IF($D295="","",IF(ISBLANK(VLOOKUP($B295,'Section 2'!$C$16:$N$514,COLUMNS('Section 2'!$C$13:F$13),0)),"",VLOOKUP($B295,'Section 2'!$C$16:$N$514,COLUMNS('Section 2'!$C$13:F$13),0)))</f>
        <v/>
      </c>
      <c r="H295" s="107" t="str">
        <f>IF($D295="","",IF(ISBLANK(VLOOKUP($B295,'Section 2'!$C$16:$N$514,COLUMNS('Section 2'!$C$13:G$13),0)),"",VLOOKUP($B295,'Section 2'!$C$16:$N$514,COLUMNS('Section 2'!$C$13:G$13),0)))</f>
        <v/>
      </c>
      <c r="I295" s="107" t="str">
        <f>IF($D295="","",IF(ISBLANK(VLOOKUP($B295,'Section 2'!$C$16:$N$514,COLUMNS('Section 2'!$C$13:H$13),0)),"",IF(VLOOKUP($B295,'Section 2'!$C$16:$N$514,COLUMNS('Section 2'!$C$13:H$13),0)="Other EU","Other EU",PROPER(VLOOKUP($B295,'Section 2'!$C$16:$N$514,COLUMNS('Section 2'!$C$13:H$13),0)))))</f>
        <v/>
      </c>
      <c r="J295" s="107" t="str">
        <f>IF($D295="","",IF(ISBLANK(VLOOKUP($B295,'Section 2'!$C$16:$N$514,COLUMNS('Section 2'!$C$13:I$13),0)),"",IF(VLOOKUP($B295,'Section 2'!$C$16:$N$514,COLUMNS('Section 2'!$C$13:I$13),0)="Other EU","Other EU",VLOOKUP($B295,'Section 2'!$C$16:$N$514,COLUMNS('Section 2'!$C$13:I$13),0))))</f>
        <v/>
      </c>
      <c r="K295" s="107" t="str">
        <f>IF($D295="","",IF(ISBLANK(VLOOKUP($B295,'Section 2'!$C$16:$N$514,COLUMNS('Section 2'!$C$13:J$13),0)),"",IF(VLOOKUP($B295,'Section 2'!$C$16:$N$514,COLUMNS('Section 2'!$C$13:J$13),0)="Pther EU","Other EU",PROPER(VLOOKUP($B295,'Section 2'!$C$16:$N$514,COLUMNS('Section 2'!$C$13:J$13),0)))))</f>
        <v/>
      </c>
      <c r="L295" s="107" t="str">
        <f>IF($D295="","",IF(ISBLANK(VLOOKUP($B295,'Section 2'!$C$16:$N$514,COLUMNS('Section 2'!$C$13:K$13),0)),"",VLOOKUP($B295,'Section 2'!$C$16:$N$514,COLUMNS('Section 2'!$C$13:K$13),0)))</f>
        <v/>
      </c>
      <c r="M295" s="107" t="str">
        <f>IF($D295="","",IF(ISBLANK(VLOOKUP($B295,'Section 2'!$C$16:$N$514,COLUMNS('Section 2'!$C$13:L$13),0)),"",PROPER(VLOOKUP($B295,'Section 2'!$C$16:$N$514,COLUMNS('Section 2'!$C$13:L$13),0))))</f>
        <v/>
      </c>
      <c r="N295" s="107" t="str">
        <f>IF($D295="","",IF(ISBLANK(VLOOKUP($B295,'Section 2'!$C$16:$N$514,COLUMNS('Section 2'!$C$13:M$13),0)),"",IF(VLOOKUP($B295,'Section 2'!$C$16:$N$514,COLUMNS('Section 2'!$C$13:M$13),0)="Other EU","Other EU",IF(VLOOKUP($B295,'Section 2'!$C$16:$N$514,COLUMNS('Section 2'!$C$13:M$13),0)="2nd Party Trans","2nd Party Trans",IF(VLOOKUP($B295,'Section 2'!$C$16:$N$514,COLUMNS('Section 2'!$C$13:M$13),0)="2nd Party Dest","2nd Party Dest",PROPER(VLOOKUP($B295,'Section 2'!$C$16:$N$514,COLUMNS('Section 2'!$C$13:M$13),0)))))))</f>
        <v/>
      </c>
      <c r="O295" s="108" t="str">
        <f>IF($D295="","",IF(ISBLANK(VLOOKUP($B295,'Section 2'!$C$16:$N$514,COLUMNS('Section 2'!$C$13:N$13),0)),"",VLOOKUP($B295,'Section 2'!$C$16:$N$514,COLUMNS('Section 2'!$C$13:N$13),0)))</f>
        <v/>
      </c>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row>
    <row r="296" spans="1:78" s="36" customFormat="1" ht="12.75" customHeight="1" x14ac:dyDescent="0.35">
      <c r="A296" s="36" t="str">
        <f>IF(D296="","",ROWS($A$1:A296))</f>
        <v/>
      </c>
      <c r="B296" s="39">
        <v>295</v>
      </c>
      <c r="C296" s="107" t="str">
        <f t="shared" si="4"/>
        <v/>
      </c>
      <c r="D296" s="107" t="str">
        <f>IFERROR(VLOOKUP($B296,'Section 2'!$C$16:$N$514,COLUMNS('Section 2'!$C$13:C$13),0),"")</f>
        <v/>
      </c>
      <c r="E296" s="108" t="str">
        <f>IF($D296="","",IF(ISBLANK(VLOOKUP($B296,'Section 2'!$C$16:$N$514,COLUMNS('Section 2'!$C$13:D$13),0)),"",VLOOKUP($B296,'Section 2'!$C$16:$N$514,COLUMNS('Section 2'!$C$13:D$13),0)))</f>
        <v/>
      </c>
      <c r="F296" s="107" t="str">
        <f>IF($D296="","",IF(ISBLANK(VLOOKUP($B296,'Section 2'!$C$16:$N$514,COLUMNS('Section 2'!$C$13:E$13),0)),"",VLOOKUP($B296,'Section 2'!$C$16:$N$514,COLUMNS('Section 2'!$C$13:E$13),0)))</f>
        <v/>
      </c>
      <c r="G296" s="107" t="str">
        <f>IF($D296="","",IF(ISBLANK(VLOOKUP($B296,'Section 2'!$C$16:$N$514,COLUMNS('Section 2'!$C$13:F$13),0)),"",VLOOKUP($B296,'Section 2'!$C$16:$N$514,COLUMNS('Section 2'!$C$13:F$13),0)))</f>
        <v/>
      </c>
      <c r="H296" s="107" t="str">
        <f>IF($D296="","",IF(ISBLANK(VLOOKUP($B296,'Section 2'!$C$16:$N$514,COLUMNS('Section 2'!$C$13:G$13),0)),"",VLOOKUP($B296,'Section 2'!$C$16:$N$514,COLUMNS('Section 2'!$C$13:G$13),0)))</f>
        <v/>
      </c>
      <c r="I296" s="107" t="str">
        <f>IF($D296="","",IF(ISBLANK(VLOOKUP($B296,'Section 2'!$C$16:$N$514,COLUMNS('Section 2'!$C$13:H$13),0)),"",IF(VLOOKUP($B296,'Section 2'!$C$16:$N$514,COLUMNS('Section 2'!$C$13:H$13),0)="Other EU","Other EU",PROPER(VLOOKUP($B296,'Section 2'!$C$16:$N$514,COLUMNS('Section 2'!$C$13:H$13),0)))))</f>
        <v/>
      </c>
      <c r="J296" s="107" t="str">
        <f>IF($D296="","",IF(ISBLANK(VLOOKUP($B296,'Section 2'!$C$16:$N$514,COLUMNS('Section 2'!$C$13:I$13),0)),"",IF(VLOOKUP($B296,'Section 2'!$C$16:$N$514,COLUMNS('Section 2'!$C$13:I$13),0)="Other EU","Other EU",VLOOKUP($B296,'Section 2'!$C$16:$N$514,COLUMNS('Section 2'!$C$13:I$13),0))))</f>
        <v/>
      </c>
      <c r="K296" s="107" t="str">
        <f>IF($D296="","",IF(ISBLANK(VLOOKUP($B296,'Section 2'!$C$16:$N$514,COLUMNS('Section 2'!$C$13:J$13),0)),"",IF(VLOOKUP($B296,'Section 2'!$C$16:$N$514,COLUMNS('Section 2'!$C$13:J$13),0)="Pther EU","Other EU",PROPER(VLOOKUP($B296,'Section 2'!$C$16:$N$514,COLUMNS('Section 2'!$C$13:J$13),0)))))</f>
        <v/>
      </c>
      <c r="L296" s="107" t="str">
        <f>IF($D296="","",IF(ISBLANK(VLOOKUP($B296,'Section 2'!$C$16:$N$514,COLUMNS('Section 2'!$C$13:K$13),0)),"",VLOOKUP($B296,'Section 2'!$C$16:$N$514,COLUMNS('Section 2'!$C$13:K$13),0)))</f>
        <v/>
      </c>
      <c r="M296" s="107" t="str">
        <f>IF($D296="","",IF(ISBLANK(VLOOKUP($B296,'Section 2'!$C$16:$N$514,COLUMNS('Section 2'!$C$13:L$13),0)),"",PROPER(VLOOKUP($B296,'Section 2'!$C$16:$N$514,COLUMNS('Section 2'!$C$13:L$13),0))))</f>
        <v/>
      </c>
      <c r="N296" s="107" t="str">
        <f>IF($D296="","",IF(ISBLANK(VLOOKUP($B296,'Section 2'!$C$16:$N$514,COLUMNS('Section 2'!$C$13:M$13),0)),"",IF(VLOOKUP($B296,'Section 2'!$C$16:$N$514,COLUMNS('Section 2'!$C$13:M$13),0)="Other EU","Other EU",IF(VLOOKUP($B296,'Section 2'!$C$16:$N$514,COLUMNS('Section 2'!$C$13:M$13),0)="2nd Party Trans","2nd Party Trans",IF(VLOOKUP($B296,'Section 2'!$C$16:$N$514,COLUMNS('Section 2'!$C$13:M$13),0)="2nd Party Dest","2nd Party Dest",PROPER(VLOOKUP($B296,'Section 2'!$C$16:$N$514,COLUMNS('Section 2'!$C$13:M$13),0)))))))</f>
        <v/>
      </c>
      <c r="O296" s="108" t="str">
        <f>IF($D296="","",IF(ISBLANK(VLOOKUP($B296,'Section 2'!$C$16:$N$514,COLUMNS('Section 2'!$C$13:N$13),0)),"",VLOOKUP($B296,'Section 2'!$C$16:$N$514,COLUMNS('Section 2'!$C$13:N$13),0)))</f>
        <v/>
      </c>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row>
    <row r="297" spans="1:78" s="36" customFormat="1" ht="12.75" customHeight="1" x14ac:dyDescent="0.35">
      <c r="A297" s="36" t="str">
        <f>IF(D297="","",ROWS($A$1:A297))</f>
        <v/>
      </c>
      <c r="B297" s="39">
        <v>296</v>
      </c>
      <c r="C297" s="107" t="str">
        <f t="shared" si="4"/>
        <v/>
      </c>
      <c r="D297" s="107" t="str">
        <f>IFERROR(VLOOKUP($B297,'Section 2'!$C$16:$N$514,COLUMNS('Section 2'!$C$13:C$13),0),"")</f>
        <v/>
      </c>
      <c r="E297" s="108" t="str">
        <f>IF($D297="","",IF(ISBLANK(VLOOKUP($B297,'Section 2'!$C$16:$N$514,COLUMNS('Section 2'!$C$13:D$13),0)),"",VLOOKUP($B297,'Section 2'!$C$16:$N$514,COLUMNS('Section 2'!$C$13:D$13),0)))</f>
        <v/>
      </c>
      <c r="F297" s="107" t="str">
        <f>IF($D297="","",IF(ISBLANK(VLOOKUP($B297,'Section 2'!$C$16:$N$514,COLUMNS('Section 2'!$C$13:E$13),0)),"",VLOOKUP($B297,'Section 2'!$C$16:$N$514,COLUMNS('Section 2'!$C$13:E$13),0)))</f>
        <v/>
      </c>
      <c r="G297" s="107" t="str">
        <f>IF($D297="","",IF(ISBLANK(VLOOKUP($B297,'Section 2'!$C$16:$N$514,COLUMNS('Section 2'!$C$13:F$13),0)),"",VLOOKUP($B297,'Section 2'!$C$16:$N$514,COLUMNS('Section 2'!$C$13:F$13),0)))</f>
        <v/>
      </c>
      <c r="H297" s="107" t="str">
        <f>IF($D297="","",IF(ISBLANK(VLOOKUP($B297,'Section 2'!$C$16:$N$514,COLUMNS('Section 2'!$C$13:G$13),0)),"",VLOOKUP($B297,'Section 2'!$C$16:$N$514,COLUMNS('Section 2'!$C$13:G$13),0)))</f>
        <v/>
      </c>
      <c r="I297" s="107" t="str">
        <f>IF($D297="","",IF(ISBLANK(VLOOKUP($B297,'Section 2'!$C$16:$N$514,COLUMNS('Section 2'!$C$13:H$13),0)),"",IF(VLOOKUP($B297,'Section 2'!$C$16:$N$514,COLUMNS('Section 2'!$C$13:H$13),0)="Other EU","Other EU",PROPER(VLOOKUP($B297,'Section 2'!$C$16:$N$514,COLUMNS('Section 2'!$C$13:H$13),0)))))</f>
        <v/>
      </c>
      <c r="J297" s="107" t="str">
        <f>IF($D297="","",IF(ISBLANK(VLOOKUP($B297,'Section 2'!$C$16:$N$514,COLUMNS('Section 2'!$C$13:I$13),0)),"",IF(VLOOKUP($B297,'Section 2'!$C$16:$N$514,COLUMNS('Section 2'!$C$13:I$13),0)="Other EU","Other EU",VLOOKUP($B297,'Section 2'!$C$16:$N$514,COLUMNS('Section 2'!$C$13:I$13),0))))</f>
        <v/>
      </c>
      <c r="K297" s="107" t="str">
        <f>IF($D297="","",IF(ISBLANK(VLOOKUP($B297,'Section 2'!$C$16:$N$514,COLUMNS('Section 2'!$C$13:J$13),0)),"",IF(VLOOKUP($B297,'Section 2'!$C$16:$N$514,COLUMNS('Section 2'!$C$13:J$13),0)="Pther EU","Other EU",PROPER(VLOOKUP($B297,'Section 2'!$C$16:$N$514,COLUMNS('Section 2'!$C$13:J$13),0)))))</f>
        <v/>
      </c>
      <c r="L297" s="107" t="str">
        <f>IF($D297="","",IF(ISBLANK(VLOOKUP($B297,'Section 2'!$C$16:$N$514,COLUMNS('Section 2'!$C$13:K$13),0)),"",VLOOKUP($B297,'Section 2'!$C$16:$N$514,COLUMNS('Section 2'!$C$13:K$13),0)))</f>
        <v/>
      </c>
      <c r="M297" s="107" t="str">
        <f>IF($D297="","",IF(ISBLANK(VLOOKUP($B297,'Section 2'!$C$16:$N$514,COLUMNS('Section 2'!$C$13:L$13),0)),"",PROPER(VLOOKUP($B297,'Section 2'!$C$16:$N$514,COLUMNS('Section 2'!$C$13:L$13),0))))</f>
        <v/>
      </c>
      <c r="N297" s="107" t="str">
        <f>IF($D297="","",IF(ISBLANK(VLOOKUP($B297,'Section 2'!$C$16:$N$514,COLUMNS('Section 2'!$C$13:M$13),0)),"",IF(VLOOKUP($B297,'Section 2'!$C$16:$N$514,COLUMNS('Section 2'!$C$13:M$13),0)="Other EU","Other EU",IF(VLOOKUP($B297,'Section 2'!$C$16:$N$514,COLUMNS('Section 2'!$C$13:M$13),0)="2nd Party Trans","2nd Party Trans",IF(VLOOKUP($B297,'Section 2'!$C$16:$N$514,COLUMNS('Section 2'!$C$13:M$13),0)="2nd Party Dest","2nd Party Dest",PROPER(VLOOKUP($B297,'Section 2'!$C$16:$N$514,COLUMNS('Section 2'!$C$13:M$13),0)))))))</f>
        <v/>
      </c>
      <c r="O297" s="108" t="str">
        <f>IF($D297="","",IF(ISBLANK(VLOOKUP($B297,'Section 2'!$C$16:$N$514,COLUMNS('Section 2'!$C$13:N$13),0)),"",VLOOKUP($B297,'Section 2'!$C$16:$N$514,COLUMNS('Section 2'!$C$13:N$13),0)))</f>
        <v/>
      </c>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row>
    <row r="298" spans="1:78" s="36" customFormat="1" ht="12.75" customHeight="1" x14ac:dyDescent="0.35">
      <c r="A298" s="36" t="str">
        <f>IF(D298="","",ROWS($A$1:A298))</f>
        <v/>
      </c>
      <c r="B298" s="39">
        <v>297</v>
      </c>
      <c r="C298" s="107" t="str">
        <f t="shared" si="4"/>
        <v/>
      </c>
      <c r="D298" s="107" t="str">
        <f>IFERROR(VLOOKUP($B298,'Section 2'!$C$16:$N$514,COLUMNS('Section 2'!$C$13:C$13),0),"")</f>
        <v/>
      </c>
      <c r="E298" s="108" t="str">
        <f>IF($D298="","",IF(ISBLANK(VLOOKUP($B298,'Section 2'!$C$16:$N$514,COLUMNS('Section 2'!$C$13:D$13),0)),"",VLOOKUP($B298,'Section 2'!$C$16:$N$514,COLUMNS('Section 2'!$C$13:D$13),0)))</f>
        <v/>
      </c>
      <c r="F298" s="107" t="str">
        <f>IF($D298="","",IF(ISBLANK(VLOOKUP($B298,'Section 2'!$C$16:$N$514,COLUMNS('Section 2'!$C$13:E$13),0)),"",VLOOKUP($B298,'Section 2'!$C$16:$N$514,COLUMNS('Section 2'!$C$13:E$13),0)))</f>
        <v/>
      </c>
      <c r="G298" s="107" t="str">
        <f>IF($D298="","",IF(ISBLANK(VLOOKUP($B298,'Section 2'!$C$16:$N$514,COLUMNS('Section 2'!$C$13:F$13),0)),"",VLOOKUP($B298,'Section 2'!$C$16:$N$514,COLUMNS('Section 2'!$C$13:F$13),0)))</f>
        <v/>
      </c>
      <c r="H298" s="107" t="str">
        <f>IF($D298="","",IF(ISBLANK(VLOOKUP($B298,'Section 2'!$C$16:$N$514,COLUMNS('Section 2'!$C$13:G$13),0)),"",VLOOKUP($B298,'Section 2'!$C$16:$N$514,COLUMNS('Section 2'!$C$13:G$13),0)))</f>
        <v/>
      </c>
      <c r="I298" s="107" t="str">
        <f>IF($D298="","",IF(ISBLANK(VLOOKUP($B298,'Section 2'!$C$16:$N$514,COLUMNS('Section 2'!$C$13:H$13),0)),"",IF(VLOOKUP($B298,'Section 2'!$C$16:$N$514,COLUMNS('Section 2'!$C$13:H$13),0)="Other EU","Other EU",PROPER(VLOOKUP($B298,'Section 2'!$C$16:$N$514,COLUMNS('Section 2'!$C$13:H$13),0)))))</f>
        <v/>
      </c>
      <c r="J298" s="107" t="str">
        <f>IF($D298="","",IF(ISBLANK(VLOOKUP($B298,'Section 2'!$C$16:$N$514,COLUMNS('Section 2'!$C$13:I$13),0)),"",IF(VLOOKUP($B298,'Section 2'!$C$16:$N$514,COLUMNS('Section 2'!$C$13:I$13),0)="Other EU","Other EU",VLOOKUP($B298,'Section 2'!$C$16:$N$514,COLUMNS('Section 2'!$C$13:I$13),0))))</f>
        <v/>
      </c>
      <c r="K298" s="107" t="str">
        <f>IF($D298="","",IF(ISBLANK(VLOOKUP($B298,'Section 2'!$C$16:$N$514,COLUMNS('Section 2'!$C$13:J$13),0)),"",IF(VLOOKUP($B298,'Section 2'!$C$16:$N$514,COLUMNS('Section 2'!$C$13:J$13),0)="Pther EU","Other EU",PROPER(VLOOKUP($B298,'Section 2'!$C$16:$N$514,COLUMNS('Section 2'!$C$13:J$13),0)))))</f>
        <v/>
      </c>
      <c r="L298" s="107" t="str">
        <f>IF($D298="","",IF(ISBLANK(VLOOKUP($B298,'Section 2'!$C$16:$N$514,COLUMNS('Section 2'!$C$13:K$13),0)),"",VLOOKUP($B298,'Section 2'!$C$16:$N$514,COLUMNS('Section 2'!$C$13:K$13),0)))</f>
        <v/>
      </c>
      <c r="M298" s="107" t="str">
        <f>IF($D298="","",IF(ISBLANK(VLOOKUP($B298,'Section 2'!$C$16:$N$514,COLUMNS('Section 2'!$C$13:L$13),0)),"",PROPER(VLOOKUP($B298,'Section 2'!$C$16:$N$514,COLUMNS('Section 2'!$C$13:L$13),0))))</f>
        <v/>
      </c>
      <c r="N298" s="107" t="str">
        <f>IF($D298="","",IF(ISBLANK(VLOOKUP($B298,'Section 2'!$C$16:$N$514,COLUMNS('Section 2'!$C$13:M$13),0)),"",IF(VLOOKUP($B298,'Section 2'!$C$16:$N$514,COLUMNS('Section 2'!$C$13:M$13),0)="Other EU","Other EU",IF(VLOOKUP($B298,'Section 2'!$C$16:$N$514,COLUMNS('Section 2'!$C$13:M$13),0)="2nd Party Trans","2nd Party Trans",IF(VLOOKUP($B298,'Section 2'!$C$16:$N$514,COLUMNS('Section 2'!$C$13:M$13),0)="2nd Party Dest","2nd Party Dest",PROPER(VLOOKUP($B298,'Section 2'!$C$16:$N$514,COLUMNS('Section 2'!$C$13:M$13),0)))))))</f>
        <v/>
      </c>
      <c r="O298" s="108" t="str">
        <f>IF($D298="","",IF(ISBLANK(VLOOKUP($B298,'Section 2'!$C$16:$N$514,COLUMNS('Section 2'!$C$13:N$13),0)),"",VLOOKUP($B298,'Section 2'!$C$16:$N$514,COLUMNS('Section 2'!$C$13:N$13),0)))</f>
        <v/>
      </c>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row>
    <row r="299" spans="1:78" s="36" customFormat="1" ht="12.75" customHeight="1" x14ac:dyDescent="0.35">
      <c r="A299" s="36" t="str">
        <f>IF(D299="","",ROWS($A$1:A299))</f>
        <v/>
      </c>
      <c r="B299" s="39">
        <v>298</v>
      </c>
      <c r="C299" s="107" t="str">
        <f t="shared" si="4"/>
        <v/>
      </c>
      <c r="D299" s="107" t="str">
        <f>IFERROR(VLOOKUP($B299,'Section 2'!$C$16:$N$514,COLUMNS('Section 2'!$C$13:C$13),0),"")</f>
        <v/>
      </c>
      <c r="E299" s="108" t="str">
        <f>IF($D299="","",IF(ISBLANK(VLOOKUP($B299,'Section 2'!$C$16:$N$514,COLUMNS('Section 2'!$C$13:D$13),0)),"",VLOOKUP($B299,'Section 2'!$C$16:$N$514,COLUMNS('Section 2'!$C$13:D$13),0)))</f>
        <v/>
      </c>
      <c r="F299" s="107" t="str">
        <f>IF($D299="","",IF(ISBLANK(VLOOKUP($B299,'Section 2'!$C$16:$N$514,COLUMNS('Section 2'!$C$13:E$13),0)),"",VLOOKUP($B299,'Section 2'!$C$16:$N$514,COLUMNS('Section 2'!$C$13:E$13),0)))</f>
        <v/>
      </c>
      <c r="G299" s="107" t="str">
        <f>IF($D299="","",IF(ISBLANK(VLOOKUP($B299,'Section 2'!$C$16:$N$514,COLUMNS('Section 2'!$C$13:F$13),0)),"",VLOOKUP($B299,'Section 2'!$C$16:$N$514,COLUMNS('Section 2'!$C$13:F$13),0)))</f>
        <v/>
      </c>
      <c r="H299" s="107" t="str">
        <f>IF($D299="","",IF(ISBLANK(VLOOKUP($B299,'Section 2'!$C$16:$N$514,COLUMNS('Section 2'!$C$13:G$13),0)),"",VLOOKUP($B299,'Section 2'!$C$16:$N$514,COLUMNS('Section 2'!$C$13:G$13),0)))</f>
        <v/>
      </c>
      <c r="I299" s="107" t="str">
        <f>IF($D299="","",IF(ISBLANK(VLOOKUP($B299,'Section 2'!$C$16:$N$514,COLUMNS('Section 2'!$C$13:H$13),0)),"",IF(VLOOKUP($B299,'Section 2'!$C$16:$N$514,COLUMNS('Section 2'!$C$13:H$13),0)="Other EU","Other EU",PROPER(VLOOKUP($B299,'Section 2'!$C$16:$N$514,COLUMNS('Section 2'!$C$13:H$13),0)))))</f>
        <v/>
      </c>
      <c r="J299" s="107" t="str">
        <f>IF($D299="","",IF(ISBLANK(VLOOKUP($B299,'Section 2'!$C$16:$N$514,COLUMNS('Section 2'!$C$13:I$13),0)),"",IF(VLOOKUP($B299,'Section 2'!$C$16:$N$514,COLUMNS('Section 2'!$C$13:I$13),0)="Other EU","Other EU",VLOOKUP($B299,'Section 2'!$C$16:$N$514,COLUMNS('Section 2'!$C$13:I$13),0))))</f>
        <v/>
      </c>
      <c r="K299" s="107" t="str">
        <f>IF($D299="","",IF(ISBLANK(VLOOKUP($B299,'Section 2'!$C$16:$N$514,COLUMNS('Section 2'!$C$13:J$13),0)),"",IF(VLOOKUP($B299,'Section 2'!$C$16:$N$514,COLUMNS('Section 2'!$C$13:J$13),0)="Pther EU","Other EU",PROPER(VLOOKUP($B299,'Section 2'!$C$16:$N$514,COLUMNS('Section 2'!$C$13:J$13),0)))))</f>
        <v/>
      </c>
      <c r="L299" s="107" t="str">
        <f>IF($D299="","",IF(ISBLANK(VLOOKUP($B299,'Section 2'!$C$16:$N$514,COLUMNS('Section 2'!$C$13:K$13),0)),"",VLOOKUP($B299,'Section 2'!$C$16:$N$514,COLUMNS('Section 2'!$C$13:K$13),0)))</f>
        <v/>
      </c>
      <c r="M299" s="107" t="str">
        <f>IF($D299="","",IF(ISBLANK(VLOOKUP($B299,'Section 2'!$C$16:$N$514,COLUMNS('Section 2'!$C$13:L$13),0)),"",PROPER(VLOOKUP($B299,'Section 2'!$C$16:$N$514,COLUMNS('Section 2'!$C$13:L$13),0))))</f>
        <v/>
      </c>
      <c r="N299" s="107" t="str">
        <f>IF($D299="","",IF(ISBLANK(VLOOKUP($B299,'Section 2'!$C$16:$N$514,COLUMNS('Section 2'!$C$13:M$13),0)),"",IF(VLOOKUP($B299,'Section 2'!$C$16:$N$514,COLUMNS('Section 2'!$C$13:M$13),0)="Other EU","Other EU",IF(VLOOKUP($B299,'Section 2'!$C$16:$N$514,COLUMNS('Section 2'!$C$13:M$13),0)="2nd Party Trans","2nd Party Trans",IF(VLOOKUP($B299,'Section 2'!$C$16:$N$514,COLUMNS('Section 2'!$C$13:M$13),0)="2nd Party Dest","2nd Party Dest",PROPER(VLOOKUP($B299,'Section 2'!$C$16:$N$514,COLUMNS('Section 2'!$C$13:M$13),0)))))))</f>
        <v/>
      </c>
      <c r="O299" s="108" t="str">
        <f>IF($D299="","",IF(ISBLANK(VLOOKUP($B299,'Section 2'!$C$16:$N$514,COLUMNS('Section 2'!$C$13:N$13),0)),"",VLOOKUP($B299,'Section 2'!$C$16:$N$514,COLUMNS('Section 2'!$C$13:N$13),0)))</f>
        <v/>
      </c>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row>
    <row r="300" spans="1:78" s="36" customFormat="1" ht="12.75" customHeight="1" x14ac:dyDescent="0.35">
      <c r="A300" s="36" t="str">
        <f>IF(D300="","",ROWS($A$1:A300))</f>
        <v/>
      </c>
      <c r="B300" s="39">
        <v>299</v>
      </c>
      <c r="C300" s="107" t="str">
        <f t="shared" si="4"/>
        <v/>
      </c>
      <c r="D300" s="107" t="str">
        <f>IFERROR(VLOOKUP($B300,'Section 2'!$C$16:$N$514,COLUMNS('Section 2'!$C$13:C$13),0),"")</f>
        <v/>
      </c>
      <c r="E300" s="108" t="str">
        <f>IF($D300="","",IF(ISBLANK(VLOOKUP($B300,'Section 2'!$C$16:$N$514,COLUMNS('Section 2'!$C$13:D$13),0)),"",VLOOKUP($B300,'Section 2'!$C$16:$N$514,COLUMNS('Section 2'!$C$13:D$13),0)))</f>
        <v/>
      </c>
      <c r="F300" s="107" t="str">
        <f>IF($D300="","",IF(ISBLANK(VLOOKUP($B300,'Section 2'!$C$16:$N$514,COLUMNS('Section 2'!$C$13:E$13),0)),"",VLOOKUP($B300,'Section 2'!$C$16:$N$514,COLUMNS('Section 2'!$C$13:E$13),0)))</f>
        <v/>
      </c>
      <c r="G300" s="107" t="str">
        <f>IF($D300="","",IF(ISBLANK(VLOOKUP($B300,'Section 2'!$C$16:$N$514,COLUMNS('Section 2'!$C$13:F$13),0)),"",VLOOKUP($B300,'Section 2'!$C$16:$N$514,COLUMNS('Section 2'!$C$13:F$13),0)))</f>
        <v/>
      </c>
      <c r="H300" s="107" t="str">
        <f>IF($D300="","",IF(ISBLANK(VLOOKUP($B300,'Section 2'!$C$16:$N$514,COLUMNS('Section 2'!$C$13:G$13),0)),"",VLOOKUP($B300,'Section 2'!$C$16:$N$514,COLUMNS('Section 2'!$C$13:G$13),0)))</f>
        <v/>
      </c>
      <c r="I300" s="107" t="str">
        <f>IF($D300="","",IF(ISBLANK(VLOOKUP($B300,'Section 2'!$C$16:$N$514,COLUMNS('Section 2'!$C$13:H$13),0)),"",IF(VLOOKUP($B300,'Section 2'!$C$16:$N$514,COLUMNS('Section 2'!$C$13:H$13),0)="Other EU","Other EU",PROPER(VLOOKUP($B300,'Section 2'!$C$16:$N$514,COLUMNS('Section 2'!$C$13:H$13),0)))))</f>
        <v/>
      </c>
      <c r="J300" s="107" t="str">
        <f>IF($D300="","",IF(ISBLANK(VLOOKUP($B300,'Section 2'!$C$16:$N$514,COLUMNS('Section 2'!$C$13:I$13),0)),"",IF(VLOOKUP($B300,'Section 2'!$C$16:$N$514,COLUMNS('Section 2'!$C$13:I$13),0)="Other EU","Other EU",VLOOKUP($B300,'Section 2'!$C$16:$N$514,COLUMNS('Section 2'!$C$13:I$13),0))))</f>
        <v/>
      </c>
      <c r="K300" s="107" t="str">
        <f>IF($D300="","",IF(ISBLANK(VLOOKUP($B300,'Section 2'!$C$16:$N$514,COLUMNS('Section 2'!$C$13:J$13),0)),"",IF(VLOOKUP($B300,'Section 2'!$C$16:$N$514,COLUMNS('Section 2'!$C$13:J$13),0)="Pther EU","Other EU",PROPER(VLOOKUP($B300,'Section 2'!$C$16:$N$514,COLUMNS('Section 2'!$C$13:J$13),0)))))</f>
        <v/>
      </c>
      <c r="L300" s="107" t="str">
        <f>IF($D300="","",IF(ISBLANK(VLOOKUP($B300,'Section 2'!$C$16:$N$514,COLUMNS('Section 2'!$C$13:K$13),0)),"",VLOOKUP($B300,'Section 2'!$C$16:$N$514,COLUMNS('Section 2'!$C$13:K$13),0)))</f>
        <v/>
      </c>
      <c r="M300" s="107" t="str">
        <f>IF($D300="","",IF(ISBLANK(VLOOKUP($B300,'Section 2'!$C$16:$N$514,COLUMNS('Section 2'!$C$13:L$13),0)),"",PROPER(VLOOKUP($B300,'Section 2'!$C$16:$N$514,COLUMNS('Section 2'!$C$13:L$13),0))))</f>
        <v/>
      </c>
      <c r="N300" s="107" t="str">
        <f>IF($D300="","",IF(ISBLANK(VLOOKUP($B300,'Section 2'!$C$16:$N$514,COLUMNS('Section 2'!$C$13:M$13),0)),"",IF(VLOOKUP($B300,'Section 2'!$C$16:$N$514,COLUMNS('Section 2'!$C$13:M$13),0)="Other EU","Other EU",IF(VLOOKUP($B300,'Section 2'!$C$16:$N$514,COLUMNS('Section 2'!$C$13:M$13),0)="2nd Party Trans","2nd Party Trans",IF(VLOOKUP($B300,'Section 2'!$C$16:$N$514,COLUMNS('Section 2'!$C$13:M$13),0)="2nd Party Dest","2nd Party Dest",PROPER(VLOOKUP($B300,'Section 2'!$C$16:$N$514,COLUMNS('Section 2'!$C$13:M$13),0)))))))</f>
        <v/>
      </c>
      <c r="O300" s="108" t="str">
        <f>IF($D300="","",IF(ISBLANK(VLOOKUP($B300,'Section 2'!$C$16:$N$514,COLUMNS('Section 2'!$C$13:N$13),0)),"",VLOOKUP($B300,'Section 2'!$C$16:$N$514,COLUMNS('Section 2'!$C$13:N$13),0)))</f>
        <v/>
      </c>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row>
    <row r="301" spans="1:78" s="36" customFormat="1" ht="12.75" customHeight="1" x14ac:dyDescent="0.35">
      <c r="A301" s="36" t="str">
        <f>IF(D301="","",ROWS($A$1:A301))</f>
        <v/>
      </c>
      <c r="B301" s="39">
        <v>300</v>
      </c>
      <c r="C301" s="107" t="str">
        <f t="shared" si="4"/>
        <v/>
      </c>
      <c r="D301" s="107" t="str">
        <f>IFERROR(VLOOKUP($B301,'Section 2'!$C$16:$N$514,COLUMNS('Section 2'!$C$13:C$13),0),"")</f>
        <v/>
      </c>
      <c r="E301" s="108" t="str">
        <f>IF($D301="","",IF(ISBLANK(VLOOKUP($B301,'Section 2'!$C$16:$N$514,COLUMNS('Section 2'!$C$13:D$13),0)),"",VLOOKUP($B301,'Section 2'!$C$16:$N$514,COLUMNS('Section 2'!$C$13:D$13),0)))</f>
        <v/>
      </c>
      <c r="F301" s="107" t="str">
        <f>IF($D301="","",IF(ISBLANK(VLOOKUP($B301,'Section 2'!$C$16:$N$514,COLUMNS('Section 2'!$C$13:E$13),0)),"",VLOOKUP($B301,'Section 2'!$C$16:$N$514,COLUMNS('Section 2'!$C$13:E$13),0)))</f>
        <v/>
      </c>
      <c r="G301" s="107" t="str">
        <f>IF($D301="","",IF(ISBLANK(VLOOKUP($B301,'Section 2'!$C$16:$N$514,COLUMNS('Section 2'!$C$13:F$13),0)),"",VLOOKUP($B301,'Section 2'!$C$16:$N$514,COLUMNS('Section 2'!$C$13:F$13),0)))</f>
        <v/>
      </c>
      <c r="H301" s="107" t="str">
        <f>IF($D301="","",IF(ISBLANK(VLOOKUP($B301,'Section 2'!$C$16:$N$514,COLUMNS('Section 2'!$C$13:G$13),0)),"",VLOOKUP($B301,'Section 2'!$C$16:$N$514,COLUMNS('Section 2'!$C$13:G$13),0)))</f>
        <v/>
      </c>
      <c r="I301" s="107" t="str">
        <f>IF($D301="","",IF(ISBLANK(VLOOKUP($B301,'Section 2'!$C$16:$N$514,COLUMNS('Section 2'!$C$13:H$13),0)),"",IF(VLOOKUP($B301,'Section 2'!$C$16:$N$514,COLUMNS('Section 2'!$C$13:H$13),0)="Other EU","Other EU",PROPER(VLOOKUP($B301,'Section 2'!$C$16:$N$514,COLUMNS('Section 2'!$C$13:H$13),0)))))</f>
        <v/>
      </c>
      <c r="J301" s="107" t="str">
        <f>IF($D301="","",IF(ISBLANK(VLOOKUP($B301,'Section 2'!$C$16:$N$514,COLUMNS('Section 2'!$C$13:I$13),0)),"",IF(VLOOKUP($B301,'Section 2'!$C$16:$N$514,COLUMNS('Section 2'!$C$13:I$13),0)="Other EU","Other EU",VLOOKUP($B301,'Section 2'!$C$16:$N$514,COLUMNS('Section 2'!$C$13:I$13),0))))</f>
        <v/>
      </c>
      <c r="K301" s="107" t="str">
        <f>IF($D301="","",IF(ISBLANK(VLOOKUP($B301,'Section 2'!$C$16:$N$514,COLUMNS('Section 2'!$C$13:J$13),0)),"",IF(VLOOKUP($B301,'Section 2'!$C$16:$N$514,COLUMNS('Section 2'!$C$13:J$13),0)="Pther EU","Other EU",PROPER(VLOOKUP($B301,'Section 2'!$C$16:$N$514,COLUMNS('Section 2'!$C$13:J$13),0)))))</f>
        <v/>
      </c>
      <c r="L301" s="107" t="str">
        <f>IF($D301="","",IF(ISBLANK(VLOOKUP($B301,'Section 2'!$C$16:$N$514,COLUMNS('Section 2'!$C$13:K$13),0)),"",VLOOKUP($B301,'Section 2'!$C$16:$N$514,COLUMNS('Section 2'!$C$13:K$13),0)))</f>
        <v/>
      </c>
      <c r="M301" s="107" t="str">
        <f>IF($D301="","",IF(ISBLANK(VLOOKUP($B301,'Section 2'!$C$16:$N$514,COLUMNS('Section 2'!$C$13:L$13),0)),"",PROPER(VLOOKUP($B301,'Section 2'!$C$16:$N$514,COLUMNS('Section 2'!$C$13:L$13),0))))</f>
        <v/>
      </c>
      <c r="N301" s="107" t="str">
        <f>IF($D301="","",IF(ISBLANK(VLOOKUP($B301,'Section 2'!$C$16:$N$514,COLUMNS('Section 2'!$C$13:M$13),0)),"",IF(VLOOKUP($B301,'Section 2'!$C$16:$N$514,COLUMNS('Section 2'!$C$13:M$13),0)="Other EU","Other EU",IF(VLOOKUP($B301,'Section 2'!$C$16:$N$514,COLUMNS('Section 2'!$C$13:M$13),0)="2nd Party Trans","2nd Party Trans",IF(VLOOKUP($B301,'Section 2'!$C$16:$N$514,COLUMNS('Section 2'!$C$13:M$13),0)="2nd Party Dest","2nd Party Dest",PROPER(VLOOKUP($B301,'Section 2'!$C$16:$N$514,COLUMNS('Section 2'!$C$13:M$13),0)))))))</f>
        <v/>
      </c>
      <c r="O301" s="108" t="str">
        <f>IF($D301="","",IF(ISBLANK(VLOOKUP($B301,'Section 2'!$C$16:$N$514,COLUMNS('Section 2'!$C$13:N$13),0)),"",VLOOKUP($B301,'Section 2'!$C$16:$N$514,COLUMNS('Section 2'!$C$13:N$13),0)))</f>
        <v/>
      </c>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row>
    <row r="302" spans="1:78" s="36" customFormat="1" ht="12.75" customHeight="1" x14ac:dyDescent="0.35">
      <c r="A302" s="36" t="str">
        <f>IF(D302="","",ROWS($A$1:A302))</f>
        <v/>
      </c>
      <c r="B302" s="39">
        <v>301</v>
      </c>
      <c r="C302" s="107" t="str">
        <f t="shared" si="4"/>
        <v/>
      </c>
      <c r="D302" s="107" t="str">
        <f>IFERROR(VLOOKUP($B302,'Section 2'!$C$16:$N$514,COLUMNS('Section 2'!$C$13:C$13),0),"")</f>
        <v/>
      </c>
      <c r="E302" s="108" t="str">
        <f>IF($D302="","",IF(ISBLANK(VLOOKUP($B302,'Section 2'!$C$16:$N$514,COLUMNS('Section 2'!$C$13:D$13),0)),"",VLOOKUP($B302,'Section 2'!$C$16:$N$514,COLUMNS('Section 2'!$C$13:D$13),0)))</f>
        <v/>
      </c>
      <c r="F302" s="107" t="str">
        <f>IF($D302="","",IF(ISBLANK(VLOOKUP($B302,'Section 2'!$C$16:$N$514,COLUMNS('Section 2'!$C$13:E$13),0)),"",VLOOKUP($B302,'Section 2'!$C$16:$N$514,COLUMNS('Section 2'!$C$13:E$13),0)))</f>
        <v/>
      </c>
      <c r="G302" s="107" t="str">
        <f>IF($D302="","",IF(ISBLANK(VLOOKUP($B302,'Section 2'!$C$16:$N$514,COLUMNS('Section 2'!$C$13:F$13),0)),"",VLOOKUP($B302,'Section 2'!$C$16:$N$514,COLUMNS('Section 2'!$C$13:F$13),0)))</f>
        <v/>
      </c>
      <c r="H302" s="107" t="str">
        <f>IF($D302="","",IF(ISBLANK(VLOOKUP($B302,'Section 2'!$C$16:$N$514,COLUMNS('Section 2'!$C$13:G$13),0)),"",VLOOKUP($B302,'Section 2'!$C$16:$N$514,COLUMNS('Section 2'!$C$13:G$13),0)))</f>
        <v/>
      </c>
      <c r="I302" s="107" t="str">
        <f>IF($D302="","",IF(ISBLANK(VLOOKUP($B302,'Section 2'!$C$16:$N$514,COLUMNS('Section 2'!$C$13:H$13),0)),"",IF(VLOOKUP($B302,'Section 2'!$C$16:$N$514,COLUMNS('Section 2'!$C$13:H$13),0)="Other EU","Other EU",PROPER(VLOOKUP($B302,'Section 2'!$C$16:$N$514,COLUMNS('Section 2'!$C$13:H$13),0)))))</f>
        <v/>
      </c>
      <c r="J302" s="107" t="str">
        <f>IF($D302="","",IF(ISBLANK(VLOOKUP($B302,'Section 2'!$C$16:$N$514,COLUMNS('Section 2'!$C$13:I$13),0)),"",IF(VLOOKUP($B302,'Section 2'!$C$16:$N$514,COLUMNS('Section 2'!$C$13:I$13),0)="Other EU","Other EU",VLOOKUP($B302,'Section 2'!$C$16:$N$514,COLUMNS('Section 2'!$C$13:I$13),0))))</f>
        <v/>
      </c>
      <c r="K302" s="107" t="str">
        <f>IF($D302="","",IF(ISBLANK(VLOOKUP($B302,'Section 2'!$C$16:$N$514,COLUMNS('Section 2'!$C$13:J$13),0)),"",IF(VLOOKUP($B302,'Section 2'!$C$16:$N$514,COLUMNS('Section 2'!$C$13:J$13),0)="Pther EU","Other EU",PROPER(VLOOKUP($B302,'Section 2'!$C$16:$N$514,COLUMNS('Section 2'!$C$13:J$13),0)))))</f>
        <v/>
      </c>
      <c r="L302" s="107" t="str">
        <f>IF($D302="","",IF(ISBLANK(VLOOKUP($B302,'Section 2'!$C$16:$N$514,COLUMNS('Section 2'!$C$13:K$13),0)),"",VLOOKUP($B302,'Section 2'!$C$16:$N$514,COLUMNS('Section 2'!$C$13:K$13),0)))</f>
        <v/>
      </c>
      <c r="M302" s="107" t="str">
        <f>IF($D302="","",IF(ISBLANK(VLOOKUP($B302,'Section 2'!$C$16:$N$514,COLUMNS('Section 2'!$C$13:L$13),0)),"",PROPER(VLOOKUP($B302,'Section 2'!$C$16:$N$514,COLUMNS('Section 2'!$C$13:L$13),0))))</f>
        <v/>
      </c>
      <c r="N302" s="107" t="str">
        <f>IF($D302="","",IF(ISBLANK(VLOOKUP($B302,'Section 2'!$C$16:$N$514,COLUMNS('Section 2'!$C$13:M$13),0)),"",IF(VLOOKUP($B302,'Section 2'!$C$16:$N$514,COLUMNS('Section 2'!$C$13:M$13),0)="Other EU","Other EU",IF(VLOOKUP($B302,'Section 2'!$C$16:$N$514,COLUMNS('Section 2'!$C$13:M$13),0)="2nd Party Trans","2nd Party Trans",IF(VLOOKUP($B302,'Section 2'!$C$16:$N$514,COLUMNS('Section 2'!$C$13:M$13),0)="2nd Party Dest","2nd Party Dest",PROPER(VLOOKUP($B302,'Section 2'!$C$16:$N$514,COLUMNS('Section 2'!$C$13:M$13),0)))))))</f>
        <v/>
      </c>
      <c r="O302" s="108" t="str">
        <f>IF($D302="","",IF(ISBLANK(VLOOKUP($B302,'Section 2'!$C$16:$N$514,COLUMNS('Section 2'!$C$13:N$13),0)),"",VLOOKUP($B302,'Section 2'!$C$16:$N$514,COLUMNS('Section 2'!$C$13:N$13),0)))</f>
        <v/>
      </c>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row>
    <row r="303" spans="1:78" s="36" customFormat="1" ht="12.75" customHeight="1" x14ac:dyDescent="0.35">
      <c r="A303" s="36" t="str">
        <f>IF(D303="","",ROWS($A$1:A303))</f>
        <v/>
      </c>
      <c r="B303" s="39">
        <v>302</v>
      </c>
      <c r="C303" s="107" t="str">
        <f t="shared" si="4"/>
        <v/>
      </c>
      <c r="D303" s="107" t="str">
        <f>IFERROR(VLOOKUP($B303,'Section 2'!$C$16:$N$514,COLUMNS('Section 2'!$C$13:C$13),0),"")</f>
        <v/>
      </c>
      <c r="E303" s="108" t="str">
        <f>IF($D303="","",IF(ISBLANK(VLOOKUP($B303,'Section 2'!$C$16:$N$514,COLUMNS('Section 2'!$C$13:D$13),0)),"",VLOOKUP($B303,'Section 2'!$C$16:$N$514,COLUMNS('Section 2'!$C$13:D$13),0)))</f>
        <v/>
      </c>
      <c r="F303" s="107" t="str">
        <f>IF($D303="","",IF(ISBLANK(VLOOKUP($B303,'Section 2'!$C$16:$N$514,COLUMNS('Section 2'!$C$13:E$13),0)),"",VLOOKUP($B303,'Section 2'!$C$16:$N$514,COLUMNS('Section 2'!$C$13:E$13),0)))</f>
        <v/>
      </c>
      <c r="G303" s="107" t="str">
        <f>IF($D303="","",IF(ISBLANK(VLOOKUP($B303,'Section 2'!$C$16:$N$514,COLUMNS('Section 2'!$C$13:F$13),0)),"",VLOOKUP($B303,'Section 2'!$C$16:$N$514,COLUMNS('Section 2'!$C$13:F$13),0)))</f>
        <v/>
      </c>
      <c r="H303" s="107" t="str">
        <f>IF($D303="","",IF(ISBLANK(VLOOKUP($B303,'Section 2'!$C$16:$N$514,COLUMNS('Section 2'!$C$13:G$13),0)),"",VLOOKUP($B303,'Section 2'!$C$16:$N$514,COLUMNS('Section 2'!$C$13:G$13),0)))</f>
        <v/>
      </c>
      <c r="I303" s="107" t="str">
        <f>IF($D303="","",IF(ISBLANK(VLOOKUP($B303,'Section 2'!$C$16:$N$514,COLUMNS('Section 2'!$C$13:H$13),0)),"",IF(VLOOKUP($B303,'Section 2'!$C$16:$N$514,COLUMNS('Section 2'!$C$13:H$13),0)="Other EU","Other EU",PROPER(VLOOKUP($B303,'Section 2'!$C$16:$N$514,COLUMNS('Section 2'!$C$13:H$13),0)))))</f>
        <v/>
      </c>
      <c r="J303" s="107" t="str">
        <f>IF($D303="","",IF(ISBLANK(VLOOKUP($B303,'Section 2'!$C$16:$N$514,COLUMNS('Section 2'!$C$13:I$13),0)),"",IF(VLOOKUP($B303,'Section 2'!$C$16:$N$514,COLUMNS('Section 2'!$C$13:I$13),0)="Other EU","Other EU",VLOOKUP($B303,'Section 2'!$C$16:$N$514,COLUMNS('Section 2'!$C$13:I$13),0))))</f>
        <v/>
      </c>
      <c r="K303" s="107" t="str">
        <f>IF($D303="","",IF(ISBLANK(VLOOKUP($B303,'Section 2'!$C$16:$N$514,COLUMNS('Section 2'!$C$13:J$13),0)),"",IF(VLOOKUP($B303,'Section 2'!$C$16:$N$514,COLUMNS('Section 2'!$C$13:J$13),0)="Pther EU","Other EU",PROPER(VLOOKUP($B303,'Section 2'!$C$16:$N$514,COLUMNS('Section 2'!$C$13:J$13),0)))))</f>
        <v/>
      </c>
      <c r="L303" s="107" t="str">
        <f>IF($D303="","",IF(ISBLANK(VLOOKUP($B303,'Section 2'!$C$16:$N$514,COLUMNS('Section 2'!$C$13:K$13),0)),"",VLOOKUP($B303,'Section 2'!$C$16:$N$514,COLUMNS('Section 2'!$C$13:K$13),0)))</f>
        <v/>
      </c>
      <c r="M303" s="107" t="str">
        <f>IF($D303="","",IF(ISBLANK(VLOOKUP($B303,'Section 2'!$C$16:$N$514,COLUMNS('Section 2'!$C$13:L$13),0)),"",PROPER(VLOOKUP($B303,'Section 2'!$C$16:$N$514,COLUMNS('Section 2'!$C$13:L$13),0))))</f>
        <v/>
      </c>
      <c r="N303" s="107" t="str">
        <f>IF($D303="","",IF(ISBLANK(VLOOKUP($B303,'Section 2'!$C$16:$N$514,COLUMNS('Section 2'!$C$13:M$13),0)),"",IF(VLOOKUP($B303,'Section 2'!$C$16:$N$514,COLUMNS('Section 2'!$C$13:M$13),0)="Other EU","Other EU",IF(VLOOKUP($B303,'Section 2'!$C$16:$N$514,COLUMNS('Section 2'!$C$13:M$13),0)="2nd Party Trans","2nd Party Trans",IF(VLOOKUP($B303,'Section 2'!$C$16:$N$514,COLUMNS('Section 2'!$C$13:M$13),0)="2nd Party Dest","2nd Party Dest",PROPER(VLOOKUP($B303,'Section 2'!$C$16:$N$514,COLUMNS('Section 2'!$C$13:M$13),0)))))))</f>
        <v/>
      </c>
      <c r="O303" s="108" t="str">
        <f>IF($D303="","",IF(ISBLANK(VLOOKUP($B303,'Section 2'!$C$16:$N$514,COLUMNS('Section 2'!$C$13:N$13),0)),"",VLOOKUP($B303,'Section 2'!$C$16:$N$514,COLUMNS('Section 2'!$C$13:N$13),0)))</f>
        <v/>
      </c>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row>
    <row r="304" spans="1:78" s="36" customFormat="1" ht="12.75" customHeight="1" x14ac:dyDescent="0.35">
      <c r="A304" s="36" t="str">
        <f>IF(D304="","",ROWS($A$1:A304))</f>
        <v/>
      </c>
      <c r="B304" s="39">
        <v>303</v>
      </c>
      <c r="C304" s="107" t="str">
        <f t="shared" si="4"/>
        <v/>
      </c>
      <c r="D304" s="107" t="str">
        <f>IFERROR(VLOOKUP($B304,'Section 2'!$C$16:$N$514,COLUMNS('Section 2'!$C$13:C$13),0),"")</f>
        <v/>
      </c>
      <c r="E304" s="108" t="str">
        <f>IF($D304="","",IF(ISBLANK(VLOOKUP($B304,'Section 2'!$C$16:$N$514,COLUMNS('Section 2'!$C$13:D$13),0)),"",VLOOKUP($B304,'Section 2'!$C$16:$N$514,COLUMNS('Section 2'!$C$13:D$13),0)))</f>
        <v/>
      </c>
      <c r="F304" s="107" t="str">
        <f>IF($D304="","",IF(ISBLANK(VLOOKUP($B304,'Section 2'!$C$16:$N$514,COLUMNS('Section 2'!$C$13:E$13),0)),"",VLOOKUP($B304,'Section 2'!$C$16:$N$514,COLUMNS('Section 2'!$C$13:E$13),0)))</f>
        <v/>
      </c>
      <c r="G304" s="107" t="str">
        <f>IF($D304="","",IF(ISBLANK(VLOOKUP($B304,'Section 2'!$C$16:$N$514,COLUMNS('Section 2'!$C$13:F$13),0)),"",VLOOKUP($B304,'Section 2'!$C$16:$N$514,COLUMNS('Section 2'!$C$13:F$13),0)))</f>
        <v/>
      </c>
      <c r="H304" s="107" t="str">
        <f>IF($D304="","",IF(ISBLANK(VLOOKUP($B304,'Section 2'!$C$16:$N$514,COLUMNS('Section 2'!$C$13:G$13),0)),"",VLOOKUP($B304,'Section 2'!$C$16:$N$514,COLUMNS('Section 2'!$C$13:G$13),0)))</f>
        <v/>
      </c>
      <c r="I304" s="107" t="str">
        <f>IF($D304="","",IF(ISBLANK(VLOOKUP($B304,'Section 2'!$C$16:$N$514,COLUMNS('Section 2'!$C$13:H$13),0)),"",IF(VLOOKUP($B304,'Section 2'!$C$16:$N$514,COLUMNS('Section 2'!$C$13:H$13),0)="Other EU","Other EU",PROPER(VLOOKUP($B304,'Section 2'!$C$16:$N$514,COLUMNS('Section 2'!$C$13:H$13),0)))))</f>
        <v/>
      </c>
      <c r="J304" s="107" t="str">
        <f>IF($D304="","",IF(ISBLANK(VLOOKUP($B304,'Section 2'!$C$16:$N$514,COLUMNS('Section 2'!$C$13:I$13),0)),"",IF(VLOOKUP($B304,'Section 2'!$C$16:$N$514,COLUMNS('Section 2'!$C$13:I$13),0)="Other EU","Other EU",VLOOKUP($B304,'Section 2'!$C$16:$N$514,COLUMNS('Section 2'!$C$13:I$13),0))))</f>
        <v/>
      </c>
      <c r="K304" s="107" t="str">
        <f>IF($D304="","",IF(ISBLANK(VLOOKUP($B304,'Section 2'!$C$16:$N$514,COLUMNS('Section 2'!$C$13:J$13),0)),"",IF(VLOOKUP($B304,'Section 2'!$C$16:$N$514,COLUMNS('Section 2'!$C$13:J$13),0)="Pther EU","Other EU",PROPER(VLOOKUP($B304,'Section 2'!$C$16:$N$514,COLUMNS('Section 2'!$C$13:J$13),0)))))</f>
        <v/>
      </c>
      <c r="L304" s="107" t="str">
        <f>IF($D304="","",IF(ISBLANK(VLOOKUP($B304,'Section 2'!$C$16:$N$514,COLUMNS('Section 2'!$C$13:K$13),0)),"",VLOOKUP($B304,'Section 2'!$C$16:$N$514,COLUMNS('Section 2'!$C$13:K$13),0)))</f>
        <v/>
      </c>
      <c r="M304" s="107" t="str">
        <f>IF($D304="","",IF(ISBLANK(VLOOKUP($B304,'Section 2'!$C$16:$N$514,COLUMNS('Section 2'!$C$13:L$13),0)),"",PROPER(VLOOKUP($B304,'Section 2'!$C$16:$N$514,COLUMNS('Section 2'!$C$13:L$13),0))))</f>
        <v/>
      </c>
      <c r="N304" s="107" t="str">
        <f>IF($D304="","",IF(ISBLANK(VLOOKUP($B304,'Section 2'!$C$16:$N$514,COLUMNS('Section 2'!$C$13:M$13),0)),"",IF(VLOOKUP($B304,'Section 2'!$C$16:$N$514,COLUMNS('Section 2'!$C$13:M$13),0)="Other EU","Other EU",IF(VLOOKUP($B304,'Section 2'!$C$16:$N$514,COLUMNS('Section 2'!$C$13:M$13),0)="2nd Party Trans","2nd Party Trans",IF(VLOOKUP($B304,'Section 2'!$C$16:$N$514,COLUMNS('Section 2'!$C$13:M$13),0)="2nd Party Dest","2nd Party Dest",PROPER(VLOOKUP($B304,'Section 2'!$C$16:$N$514,COLUMNS('Section 2'!$C$13:M$13),0)))))))</f>
        <v/>
      </c>
      <c r="O304" s="108" t="str">
        <f>IF($D304="","",IF(ISBLANK(VLOOKUP($B304,'Section 2'!$C$16:$N$514,COLUMNS('Section 2'!$C$13:N$13),0)),"",VLOOKUP($B304,'Section 2'!$C$16:$N$514,COLUMNS('Section 2'!$C$13:N$13),0)))</f>
        <v/>
      </c>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row>
    <row r="305" spans="1:78" s="36" customFormat="1" ht="12.75" customHeight="1" x14ac:dyDescent="0.35">
      <c r="A305" s="36" t="str">
        <f>IF(D305="","",ROWS($A$1:A305))</f>
        <v/>
      </c>
      <c r="B305" s="39">
        <v>304</v>
      </c>
      <c r="C305" s="107" t="str">
        <f t="shared" si="4"/>
        <v/>
      </c>
      <c r="D305" s="107" t="str">
        <f>IFERROR(VLOOKUP($B305,'Section 2'!$C$16:$N$514,COLUMNS('Section 2'!$C$13:C$13),0),"")</f>
        <v/>
      </c>
      <c r="E305" s="108" t="str">
        <f>IF($D305="","",IF(ISBLANK(VLOOKUP($B305,'Section 2'!$C$16:$N$514,COLUMNS('Section 2'!$C$13:D$13),0)),"",VLOOKUP($B305,'Section 2'!$C$16:$N$514,COLUMNS('Section 2'!$C$13:D$13),0)))</f>
        <v/>
      </c>
      <c r="F305" s="107" t="str">
        <f>IF($D305="","",IF(ISBLANK(VLOOKUP($B305,'Section 2'!$C$16:$N$514,COLUMNS('Section 2'!$C$13:E$13),0)),"",VLOOKUP($B305,'Section 2'!$C$16:$N$514,COLUMNS('Section 2'!$C$13:E$13),0)))</f>
        <v/>
      </c>
      <c r="G305" s="107" t="str">
        <f>IF($D305="","",IF(ISBLANK(VLOOKUP($B305,'Section 2'!$C$16:$N$514,COLUMNS('Section 2'!$C$13:F$13),0)),"",VLOOKUP($B305,'Section 2'!$C$16:$N$514,COLUMNS('Section 2'!$C$13:F$13),0)))</f>
        <v/>
      </c>
      <c r="H305" s="107" t="str">
        <f>IF($D305="","",IF(ISBLANK(VLOOKUP($B305,'Section 2'!$C$16:$N$514,COLUMNS('Section 2'!$C$13:G$13),0)),"",VLOOKUP($B305,'Section 2'!$C$16:$N$514,COLUMNS('Section 2'!$C$13:G$13),0)))</f>
        <v/>
      </c>
      <c r="I305" s="107" t="str">
        <f>IF($D305="","",IF(ISBLANK(VLOOKUP($B305,'Section 2'!$C$16:$N$514,COLUMNS('Section 2'!$C$13:H$13),0)),"",IF(VLOOKUP($B305,'Section 2'!$C$16:$N$514,COLUMNS('Section 2'!$C$13:H$13),0)="Other EU","Other EU",PROPER(VLOOKUP($B305,'Section 2'!$C$16:$N$514,COLUMNS('Section 2'!$C$13:H$13),0)))))</f>
        <v/>
      </c>
      <c r="J305" s="107" t="str">
        <f>IF($D305="","",IF(ISBLANK(VLOOKUP($B305,'Section 2'!$C$16:$N$514,COLUMNS('Section 2'!$C$13:I$13),0)),"",IF(VLOOKUP($B305,'Section 2'!$C$16:$N$514,COLUMNS('Section 2'!$C$13:I$13),0)="Other EU","Other EU",VLOOKUP($B305,'Section 2'!$C$16:$N$514,COLUMNS('Section 2'!$C$13:I$13),0))))</f>
        <v/>
      </c>
      <c r="K305" s="107" t="str">
        <f>IF($D305="","",IF(ISBLANK(VLOOKUP($B305,'Section 2'!$C$16:$N$514,COLUMNS('Section 2'!$C$13:J$13),0)),"",IF(VLOOKUP($B305,'Section 2'!$C$16:$N$514,COLUMNS('Section 2'!$C$13:J$13),0)="Pther EU","Other EU",PROPER(VLOOKUP($B305,'Section 2'!$C$16:$N$514,COLUMNS('Section 2'!$C$13:J$13),0)))))</f>
        <v/>
      </c>
      <c r="L305" s="107" t="str">
        <f>IF($D305="","",IF(ISBLANK(VLOOKUP($B305,'Section 2'!$C$16:$N$514,COLUMNS('Section 2'!$C$13:K$13),0)),"",VLOOKUP($B305,'Section 2'!$C$16:$N$514,COLUMNS('Section 2'!$C$13:K$13),0)))</f>
        <v/>
      </c>
      <c r="M305" s="107" t="str">
        <f>IF($D305="","",IF(ISBLANK(VLOOKUP($B305,'Section 2'!$C$16:$N$514,COLUMNS('Section 2'!$C$13:L$13),0)),"",PROPER(VLOOKUP($B305,'Section 2'!$C$16:$N$514,COLUMNS('Section 2'!$C$13:L$13),0))))</f>
        <v/>
      </c>
      <c r="N305" s="107" t="str">
        <f>IF($D305="","",IF(ISBLANK(VLOOKUP($B305,'Section 2'!$C$16:$N$514,COLUMNS('Section 2'!$C$13:M$13),0)),"",IF(VLOOKUP($B305,'Section 2'!$C$16:$N$514,COLUMNS('Section 2'!$C$13:M$13),0)="Other EU","Other EU",IF(VLOOKUP($B305,'Section 2'!$C$16:$N$514,COLUMNS('Section 2'!$C$13:M$13),0)="2nd Party Trans","2nd Party Trans",IF(VLOOKUP($B305,'Section 2'!$C$16:$N$514,COLUMNS('Section 2'!$C$13:M$13),0)="2nd Party Dest","2nd Party Dest",PROPER(VLOOKUP($B305,'Section 2'!$C$16:$N$514,COLUMNS('Section 2'!$C$13:M$13),0)))))))</f>
        <v/>
      </c>
      <c r="O305" s="108" t="str">
        <f>IF($D305="","",IF(ISBLANK(VLOOKUP($B305,'Section 2'!$C$16:$N$514,COLUMNS('Section 2'!$C$13:N$13),0)),"",VLOOKUP($B305,'Section 2'!$C$16:$N$514,COLUMNS('Section 2'!$C$13:N$13),0)))</f>
        <v/>
      </c>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row>
    <row r="306" spans="1:78" s="36" customFormat="1" ht="12.75" customHeight="1" x14ac:dyDescent="0.35">
      <c r="A306" s="36" t="str">
        <f>IF(D306="","",ROWS($A$1:A306))</f>
        <v/>
      </c>
      <c r="B306" s="39">
        <v>305</v>
      </c>
      <c r="C306" s="107" t="str">
        <f t="shared" si="4"/>
        <v/>
      </c>
      <c r="D306" s="107" t="str">
        <f>IFERROR(VLOOKUP($B306,'Section 2'!$C$16:$N$514,COLUMNS('Section 2'!$C$13:C$13),0),"")</f>
        <v/>
      </c>
      <c r="E306" s="108" t="str">
        <f>IF($D306="","",IF(ISBLANK(VLOOKUP($B306,'Section 2'!$C$16:$N$514,COLUMNS('Section 2'!$C$13:D$13),0)),"",VLOOKUP($B306,'Section 2'!$C$16:$N$514,COLUMNS('Section 2'!$C$13:D$13),0)))</f>
        <v/>
      </c>
      <c r="F306" s="107" t="str">
        <f>IF($D306="","",IF(ISBLANK(VLOOKUP($B306,'Section 2'!$C$16:$N$514,COLUMNS('Section 2'!$C$13:E$13),0)),"",VLOOKUP($B306,'Section 2'!$C$16:$N$514,COLUMNS('Section 2'!$C$13:E$13),0)))</f>
        <v/>
      </c>
      <c r="G306" s="107" t="str">
        <f>IF($D306="","",IF(ISBLANK(VLOOKUP($B306,'Section 2'!$C$16:$N$514,COLUMNS('Section 2'!$C$13:F$13),0)),"",VLOOKUP($B306,'Section 2'!$C$16:$N$514,COLUMNS('Section 2'!$C$13:F$13),0)))</f>
        <v/>
      </c>
      <c r="H306" s="107" t="str">
        <f>IF($D306="","",IF(ISBLANK(VLOOKUP($B306,'Section 2'!$C$16:$N$514,COLUMNS('Section 2'!$C$13:G$13),0)),"",VLOOKUP($B306,'Section 2'!$C$16:$N$514,COLUMNS('Section 2'!$C$13:G$13),0)))</f>
        <v/>
      </c>
      <c r="I306" s="107" t="str">
        <f>IF($D306="","",IF(ISBLANK(VLOOKUP($B306,'Section 2'!$C$16:$N$514,COLUMNS('Section 2'!$C$13:H$13),0)),"",IF(VLOOKUP($B306,'Section 2'!$C$16:$N$514,COLUMNS('Section 2'!$C$13:H$13),0)="Other EU","Other EU",PROPER(VLOOKUP($B306,'Section 2'!$C$16:$N$514,COLUMNS('Section 2'!$C$13:H$13),0)))))</f>
        <v/>
      </c>
      <c r="J306" s="107" t="str">
        <f>IF($D306="","",IF(ISBLANK(VLOOKUP($B306,'Section 2'!$C$16:$N$514,COLUMNS('Section 2'!$C$13:I$13),0)),"",IF(VLOOKUP($B306,'Section 2'!$C$16:$N$514,COLUMNS('Section 2'!$C$13:I$13),0)="Other EU","Other EU",VLOOKUP($B306,'Section 2'!$C$16:$N$514,COLUMNS('Section 2'!$C$13:I$13),0))))</f>
        <v/>
      </c>
      <c r="K306" s="107" t="str">
        <f>IF($D306="","",IF(ISBLANK(VLOOKUP($B306,'Section 2'!$C$16:$N$514,COLUMNS('Section 2'!$C$13:J$13),0)),"",IF(VLOOKUP($B306,'Section 2'!$C$16:$N$514,COLUMNS('Section 2'!$C$13:J$13),0)="Pther EU","Other EU",PROPER(VLOOKUP($B306,'Section 2'!$C$16:$N$514,COLUMNS('Section 2'!$C$13:J$13),0)))))</f>
        <v/>
      </c>
      <c r="L306" s="107" t="str">
        <f>IF($D306="","",IF(ISBLANK(VLOOKUP($B306,'Section 2'!$C$16:$N$514,COLUMNS('Section 2'!$C$13:K$13),0)),"",VLOOKUP($B306,'Section 2'!$C$16:$N$514,COLUMNS('Section 2'!$C$13:K$13),0)))</f>
        <v/>
      </c>
      <c r="M306" s="107" t="str">
        <f>IF($D306="","",IF(ISBLANK(VLOOKUP($B306,'Section 2'!$C$16:$N$514,COLUMNS('Section 2'!$C$13:L$13),0)),"",PROPER(VLOOKUP($B306,'Section 2'!$C$16:$N$514,COLUMNS('Section 2'!$C$13:L$13),0))))</f>
        <v/>
      </c>
      <c r="N306" s="107" t="str">
        <f>IF($D306="","",IF(ISBLANK(VLOOKUP($B306,'Section 2'!$C$16:$N$514,COLUMNS('Section 2'!$C$13:M$13),0)),"",IF(VLOOKUP($B306,'Section 2'!$C$16:$N$514,COLUMNS('Section 2'!$C$13:M$13),0)="Other EU","Other EU",IF(VLOOKUP($B306,'Section 2'!$C$16:$N$514,COLUMNS('Section 2'!$C$13:M$13),0)="2nd Party Trans","2nd Party Trans",IF(VLOOKUP($B306,'Section 2'!$C$16:$N$514,COLUMNS('Section 2'!$C$13:M$13),0)="2nd Party Dest","2nd Party Dest",PROPER(VLOOKUP($B306,'Section 2'!$C$16:$N$514,COLUMNS('Section 2'!$C$13:M$13),0)))))))</f>
        <v/>
      </c>
      <c r="O306" s="108" t="str">
        <f>IF($D306="","",IF(ISBLANK(VLOOKUP($B306,'Section 2'!$C$16:$N$514,COLUMNS('Section 2'!$C$13:N$13),0)),"",VLOOKUP($B306,'Section 2'!$C$16:$N$514,COLUMNS('Section 2'!$C$13:N$13),0)))</f>
        <v/>
      </c>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row>
    <row r="307" spans="1:78" s="36" customFormat="1" ht="12.75" customHeight="1" x14ac:dyDescent="0.35">
      <c r="A307" s="36" t="str">
        <f>IF(D307="","",ROWS($A$1:A307))</f>
        <v/>
      </c>
      <c r="B307" s="39">
        <v>306</v>
      </c>
      <c r="C307" s="107" t="str">
        <f t="shared" si="4"/>
        <v/>
      </c>
      <c r="D307" s="107" t="str">
        <f>IFERROR(VLOOKUP($B307,'Section 2'!$C$16:$N$514,COLUMNS('Section 2'!$C$13:C$13),0),"")</f>
        <v/>
      </c>
      <c r="E307" s="108" t="str">
        <f>IF($D307="","",IF(ISBLANK(VLOOKUP($B307,'Section 2'!$C$16:$N$514,COLUMNS('Section 2'!$C$13:D$13),0)),"",VLOOKUP($B307,'Section 2'!$C$16:$N$514,COLUMNS('Section 2'!$C$13:D$13),0)))</f>
        <v/>
      </c>
      <c r="F307" s="107" t="str">
        <f>IF($D307="","",IF(ISBLANK(VLOOKUP($B307,'Section 2'!$C$16:$N$514,COLUMNS('Section 2'!$C$13:E$13),0)),"",VLOOKUP($B307,'Section 2'!$C$16:$N$514,COLUMNS('Section 2'!$C$13:E$13),0)))</f>
        <v/>
      </c>
      <c r="G307" s="107" t="str">
        <f>IF($D307="","",IF(ISBLANK(VLOOKUP($B307,'Section 2'!$C$16:$N$514,COLUMNS('Section 2'!$C$13:F$13),0)),"",VLOOKUP($B307,'Section 2'!$C$16:$N$514,COLUMNS('Section 2'!$C$13:F$13),0)))</f>
        <v/>
      </c>
      <c r="H307" s="107" t="str">
        <f>IF($D307="","",IF(ISBLANK(VLOOKUP($B307,'Section 2'!$C$16:$N$514,COLUMNS('Section 2'!$C$13:G$13),0)),"",VLOOKUP($B307,'Section 2'!$C$16:$N$514,COLUMNS('Section 2'!$C$13:G$13),0)))</f>
        <v/>
      </c>
      <c r="I307" s="107" t="str">
        <f>IF($D307="","",IF(ISBLANK(VLOOKUP($B307,'Section 2'!$C$16:$N$514,COLUMNS('Section 2'!$C$13:H$13),0)),"",IF(VLOOKUP($B307,'Section 2'!$C$16:$N$514,COLUMNS('Section 2'!$C$13:H$13),0)="Other EU","Other EU",PROPER(VLOOKUP($B307,'Section 2'!$C$16:$N$514,COLUMNS('Section 2'!$C$13:H$13),0)))))</f>
        <v/>
      </c>
      <c r="J307" s="107" t="str">
        <f>IF($D307="","",IF(ISBLANK(VLOOKUP($B307,'Section 2'!$C$16:$N$514,COLUMNS('Section 2'!$C$13:I$13),0)),"",IF(VLOOKUP($B307,'Section 2'!$C$16:$N$514,COLUMNS('Section 2'!$C$13:I$13),0)="Other EU","Other EU",VLOOKUP($B307,'Section 2'!$C$16:$N$514,COLUMNS('Section 2'!$C$13:I$13),0))))</f>
        <v/>
      </c>
      <c r="K307" s="107" t="str">
        <f>IF($D307="","",IF(ISBLANK(VLOOKUP($B307,'Section 2'!$C$16:$N$514,COLUMNS('Section 2'!$C$13:J$13),0)),"",IF(VLOOKUP($B307,'Section 2'!$C$16:$N$514,COLUMNS('Section 2'!$C$13:J$13),0)="Pther EU","Other EU",PROPER(VLOOKUP($B307,'Section 2'!$C$16:$N$514,COLUMNS('Section 2'!$C$13:J$13),0)))))</f>
        <v/>
      </c>
      <c r="L307" s="107" t="str">
        <f>IF($D307="","",IF(ISBLANK(VLOOKUP($B307,'Section 2'!$C$16:$N$514,COLUMNS('Section 2'!$C$13:K$13),0)),"",VLOOKUP($B307,'Section 2'!$C$16:$N$514,COLUMNS('Section 2'!$C$13:K$13),0)))</f>
        <v/>
      </c>
      <c r="M307" s="107" t="str">
        <f>IF($D307="","",IF(ISBLANK(VLOOKUP($B307,'Section 2'!$C$16:$N$514,COLUMNS('Section 2'!$C$13:L$13),0)),"",PROPER(VLOOKUP($B307,'Section 2'!$C$16:$N$514,COLUMNS('Section 2'!$C$13:L$13),0))))</f>
        <v/>
      </c>
      <c r="N307" s="107" t="str">
        <f>IF($D307="","",IF(ISBLANK(VLOOKUP($B307,'Section 2'!$C$16:$N$514,COLUMNS('Section 2'!$C$13:M$13),0)),"",IF(VLOOKUP($B307,'Section 2'!$C$16:$N$514,COLUMNS('Section 2'!$C$13:M$13),0)="Other EU","Other EU",IF(VLOOKUP($B307,'Section 2'!$C$16:$N$514,COLUMNS('Section 2'!$C$13:M$13),0)="2nd Party Trans","2nd Party Trans",IF(VLOOKUP($B307,'Section 2'!$C$16:$N$514,COLUMNS('Section 2'!$C$13:M$13),0)="2nd Party Dest","2nd Party Dest",PROPER(VLOOKUP($B307,'Section 2'!$C$16:$N$514,COLUMNS('Section 2'!$C$13:M$13),0)))))))</f>
        <v/>
      </c>
      <c r="O307" s="108" t="str">
        <f>IF($D307="","",IF(ISBLANK(VLOOKUP($B307,'Section 2'!$C$16:$N$514,COLUMNS('Section 2'!$C$13:N$13),0)),"",VLOOKUP($B307,'Section 2'!$C$16:$N$514,COLUMNS('Section 2'!$C$13:N$13),0)))</f>
        <v/>
      </c>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row>
    <row r="308" spans="1:78" s="36" customFormat="1" ht="12.75" customHeight="1" x14ac:dyDescent="0.35">
      <c r="A308" s="36" t="str">
        <f>IF(D308="","",ROWS($A$1:A308))</f>
        <v/>
      </c>
      <c r="B308" s="39">
        <v>307</v>
      </c>
      <c r="C308" s="107" t="str">
        <f t="shared" si="4"/>
        <v/>
      </c>
      <c r="D308" s="107" t="str">
        <f>IFERROR(VLOOKUP($B308,'Section 2'!$C$16:$N$514,COLUMNS('Section 2'!$C$13:C$13),0),"")</f>
        <v/>
      </c>
      <c r="E308" s="108" t="str">
        <f>IF($D308="","",IF(ISBLANK(VLOOKUP($B308,'Section 2'!$C$16:$N$514,COLUMNS('Section 2'!$C$13:D$13),0)),"",VLOOKUP($B308,'Section 2'!$C$16:$N$514,COLUMNS('Section 2'!$C$13:D$13),0)))</f>
        <v/>
      </c>
      <c r="F308" s="107" t="str">
        <f>IF($D308="","",IF(ISBLANK(VLOOKUP($B308,'Section 2'!$C$16:$N$514,COLUMNS('Section 2'!$C$13:E$13),0)),"",VLOOKUP($B308,'Section 2'!$C$16:$N$514,COLUMNS('Section 2'!$C$13:E$13),0)))</f>
        <v/>
      </c>
      <c r="G308" s="107" t="str">
        <f>IF($D308="","",IF(ISBLANK(VLOOKUP($B308,'Section 2'!$C$16:$N$514,COLUMNS('Section 2'!$C$13:F$13),0)),"",VLOOKUP($B308,'Section 2'!$C$16:$N$514,COLUMNS('Section 2'!$C$13:F$13),0)))</f>
        <v/>
      </c>
      <c r="H308" s="107" t="str">
        <f>IF($D308="","",IF(ISBLANK(VLOOKUP($B308,'Section 2'!$C$16:$N$514,COLUMNS('Section 2'!$C$13:G$13),0)),"",VLOOKUP($B308,'Section 2'!$C$16:$N$514,COLUMNS('Section 2'!$C$13:G$13),0)))</f>
        <v/>
      </c>
      <c r="I308" s="107" t="str">
        <f>IF($D308="","",IF(ISBLANK(VLOOKUP($B308,'Section 2'!$C$16:$N$514,COLUMNS('Section 2'!$C$13:H$13),0)),"",IF(VLOOKUP($B308,'Section 2'!$C$16:$N$514,COLUMNS('Section 2'!$C$13:H$13),0)="Other EU","Other EU",PROPER(VLOOKUP($B308,'Section 2'!$C$16:$N$514,COLUMNS('Section 2'!$C$13:H$13),0)))))</f>
        <v/>
      </c>
      <c r="J308" s="107" t="str">
        <f>IF($D308="","",IF(ISBLANK(VLOOKUP($B308,'Section 2'!$C$16:$N$514,COLUMNS('Section 2'!$C$13:I$13),0)),"",IF(VLOOKUP($B308,'Section 2'!$C$16:$N$514,COLUMNS('Section 2'!$C$13:I$13),0)="Other EU","Other EU",VLOOKUP($B308,'Section 2'!$C$16:$N$514,COLUMNS('Section 2'!$C$13:I$13),0))))</f>
        <v/>
      </c>
      <c r="K308" s="107" t="str">
        <f>IF($D308="","",IF(ISBLANK(VLOOKUP($B308,'Section 2'!$C$16:$N$514,COLUMNS('Section 2'!$C$13:J$13),0)),"",IF(VLOOKUP($B308,'Section 2'!$C$16:$N$514,COLUMNS('Section 2'!$C$13:J$13),0)="Pther EU","Other EU",PROPER(VLOOKUP($B308,'Section 2'!$C$16:$N$514,COLUMNS('Section 2'!$C$13:J$13),0)))))</f>
        <v/>
      </c>
      <c r="L308" s="107" t="str">
        <f>IF($D308="","",IF(ISBLANK(VLOOKUP($B308,'Section 2'!$C$16:$N$514,COLUMNS('Section 2'!$C$13:K$13),0)),"",VLOOKUP($B308,'Section 2'!$C$16:$N$514,COLUMNS('Section 2'!$C$13:K$13),0)))</f>
        <v/>
      </c>
      <c r="M308" s="107" t="str">
        <f>IF($D308="","",IF(ISBLANK(VLOOKUP($B308,'Section 2'!$C$16:$N$514,COLUMNS('Section 2'!$C$13:L$13),0)),"",PROPER(VLOOKUP($B308,'Section 2'!$C$16:$N$514,COLUMNS('Section 2'!$C$13:L$13),0))))</f>
        <v/>
      </c>
      <c r="N308" s="107" t="str">
        <f>IF($D308="","",IF(ISBLANK(VLOOKUP($B308,'Section 2'!$C$16:$N$514,COLUMNS('Section 2'!$C$13:M$13),0)),"",IF(VLOOKUP($B308,'Section 2'!$C$16:$N$514,COLUMNS('Section 2'!$C$13:M$13),0)="Other EU","Other EU",IF(VLOOKUP($B308,'Section 2'!$C$16:$N$514,COLUMNS('Section 2'!$C$13:M$13),0)="2nd Party Trans","2nd Party Trans",IF(VLOOKUP($B308,'Section 2'!$C$16:$N$514,COLUMNS('Section 2'!$C$13:M$13),0)="2nd Party Dest","2nd Party Dest",PROPER(VLOOKUP($B308,'Section 2'!$C$16:$N$514,COLUMNS('Section 2'!$C$13:M$13),0)))))))</f>
        <v/>
      </c>
      <c r="O308" s="108" t="str">
        <f>IF($D308="","",IF(ISBLANK(VLOOKUP($B308,'Section 2'!$C$16:$N$514,COLUMNS('Section 2'!$C$13:N$13),0)),"",VLOOKUP($B308,'Section 2'!$C$16:$N$514,COLUMNS('Section 2'!$C$13:N$13),0)))</f>
        <v/>
      </c>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row>
    <row r="309" spans="1:78" s="36" customFormat="1" ht="12.75" customHeight="1" x14ac:dyDescent="0.35">
      <c r="A309" s="36" t="str">
        <f>IF(D309="","",ROWS($A$1:A309))</f>
        <v/>
      </c>
      <c r="B309" s="39">
        <v>308</v>
      </c>
      <c r="C309" s="107" t="str">
        <f t="shared" si="4"/>
        <v/>
      </c>
      <c r="D309" s="107" t="str">
        <f>IFERROR(VLOOKUP($B309,'Section 2'!$C$16:$N$514,COLUMNS('Section 2'!$C$13:C$13),0),"")</f>
        <v/>
      </c>
      <c r="E309" s="108" t="str">
        <f>IF($D309="","",IF(ISBLANK(VLOOKUP($B309,'Section 2'!$C$16:$N$514,COLUMNS('Section 2'!$C$13:D$13),0)),"",VLOOKUP($B309,'Section 2'!$C$16:$N$514,COLUMNS('Section 2'!$C$13:D$13),0)))</f>
        <v/>
      </c>
      <c r="F309" s="107" t="str">
        <f>IF($D309="","",IF(ISBLANK(VLOOKUP($B309,'Section 2'!$C$16:$N$514,COLUMNS('Section 2'!$C$13:E$13),0)),"",VLOOKUP($B309,'Section 2'!$C$16:$N$514,COLUMNS('Section 2'!$C$13:E$13),0)))</f>
        <v/>
      </c>
      <c r="G309" s="107" t="str">
        <f>IF($D309="","",IF(ISBLANK(VLOOKUP($B309,'Section 2'!$C$16:$N$514,COLUMNS('Section 2'!$C$13:F$13),0)),"",VLOOKUP($B309,'Section 2'!$C$16:$N$514,COLUMNS('Section 2'!$C$13:F$13),0)))</f>
        <v/>
      </c>
      <c r="H309" s="107" t="str">
        <f>IF($D309="","",IF(ISBLANK(VLOOKUP($B309,'Section 2'!$C$16:$N$514,COLUMNS('Section 2'!$C$13:G$13),0)),"",VLOOKUP($B309,'Section 2'!$C$16:$N$514,COLUMNS('Section 2'!$C$13:G$13),0)))</f>
        <v/>
      </c>
      <c r="I309" s="107" t="str">
        <f>IF($D309="","",IF(ISBLANK(VLOOKUP($B309,'Section 2'!$C$16:$N$514,COLUMNS('Section 2'!$C$13:H$13),0)),"",IF(VLOOKUP($B309,'Section 2'!$C$16:$N$514,COLUMNS('Section 2'!$C$13:H$13),0)="Other EU","Other EU",PROPER(VLOOKUP($B309,'Section 2'!$C$16:$N$514,COLUMNS('Section 2'!$C$13:H$13),0)))))</f>
        <v/>
      </c>
      <c r="J309" s="107" t="str">
        <f>IF($D309="","",IF(ISBLANK(VLOOKUP($B309,'Section 2'!$C$16:$N$514,COLUMNS('Section 2'!$C$13:I$13),0)),"",IF(VLOOKUP($B309,'Section 2'!$C$16:$N$514,COLUMNS('Section 2'!$C$13:I$13),0)="Other EU","Other EU",VLOOKUP($B309,'Section 2'!$C$16:$N$514,COLUMNS('Section 2'!$C$13:I$13),0))))</f>
        <v/>
      </c>
      <c r="K309" s="107" t="str">
        <f>IF($D309="","",IF(ISBLANK(VLOOKUP($B309,'Section 2'!$C$16:$N$514,COLUMNS('Section 2'!$C$13:J$13),0)),"",IF(VLOOKUP($B309,'Section 2'!$C$16:$N$514,COLUMNS('Section 2'!$C$13:J$13),0)="Pther EU","Other EU",PROPER(VLOOKUP($B309,'Section 2'!$C$16:$N$514,COLUMNS('Section 2'!$C$13:J$13),0)))))</f>
        <v/>
      </c>
      <c r="L309" s="107" t="str">
        <f>IF($D309="","",IF(ISBLANK(VLOOKUP($B309,'Section 2'!$C$16:$N$514,COLUMNS('Section 2'!$C$13:K$13),0)),"",VLOOKUP($B309,'Section 2'!$C$16:$N$514,COLUMNS('Section 2'!$C$13:K$13),0)))</f>
        <v/>
      </c>
      <c r="M309" s="107" t="str">
        <f>IF($D309="","",IF(ISBLANK(VLOOKUP($B309,'Section 2'!$C$16:$N$514,COLUMNS('Section 2'!$C$13:L$13),0)),"",PROPER(VLOOKUP($B309,'Section 2'!$C$16:$N$514,COLUMNS('Section 2'!$C$13:L$13),0))))</f>
        <v/>
      </c>
      <c r="N309" s="107" t="str">
        <f>IF($D309="","",IF(ISBLANK(VLOOKUP($B309,'Section 2'!$C$16:$N$514,COLUMNS('Section 2'!$C$13:M$13),0)),"",IF(VLOOKUP($B309,'Section 2'!$C$16:$N$514,COLUMNS('Section 2'!$C$13:M$13),0)="Other EU","Other EU",IF(VLOOKUP($B309,'Section 2'!$C$16:$N$514,COLUMNS('Section 2'!$C$13:M$13),0)="2nd Party Trans","2nd Party Trans",IF(VLOOKUP($B309,'Section 2'!$C$16:$N$514,COLUMNS('Section 2'!$C$13:M$13),0)="2nd Party Dest","2nd Party Dest",PROPER(VLOOKUP($B309,'Section 2'!$C$16:$N$514,COLUMNS('Section 2'!$C$13:M$13),0)))))))</f>
        <v/>
      </c>
      <c r="O309" s="108" t="str">
        <f>IF($D309="","",IF(ISBLANK(VLOOKUP($B309,'Section 2'!$C$16:$N$514,COLUMNS('Section 2'!$C$13:N$13),0)),"",VLOOKUP($B309,'Section 2'!$C$16:$N$514,COLUMNS('Section 2'!$C$13:N$13),0)))</f>
        <v/>
      </c>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row>
    <row r="310" spans="1:78" s="36" customFormat="1" ht="12.75" customHeight="1" x14ac:dyDescent="0.35">
      <c r="A310" s="36" t="str">
        <f>IF(D310="","",ROWS($A$1:A310))</f>
        <v/>
      </c>
      <c r="B310" s="39">
        <v>309</v>
      </c>
      <c r="C310" s="107" t="str">
        <f t="shared" si="4"/>
        <v/>
      </c>
      <c r="D310" s="107" t="str">
        <f>IFERROR(VLOOKUP($B310,'Section 2'!$C$16:$N$514,COLUMNS('Section 2'!$C$13:C$13),0),"")</f>
        <v/>
      </c>
      <c r="E310" s="108" t="str">
        <f>IF($D310="","",IF(ISBLANK(VLOOKUP($B310,'Section 2'!$C$16:$N$514,COLUMNS('Section 2'!$C$13:D$13),0)),"",VLOOKUP($B310,'Section 2'!$C$16:$N$514,COLUMNS('Section 2'!$C$13:D$13),0)))</f>
        <v/>
      </c>
      <c r="F310" s="107" t="str">
        <f>IF($D310="","",IF(ISBLANK(VLOOKUP($B310,'Section 2'!$C$16:$N$514,COLUMNS('Section 2'!$C$13:E$13),0)),"",VLOOKUP($B310,'Section 2'!$C$16:$N$514,COLUMNS('Section 2'!$C$13:E$13),0)))</f>
        <v/>
      </c>
      <c r="G310" s="107" t="str">
        <f>IF($D310="","",IF(ISBLANK(VLOOKUP($B310,'Section 2'!$C$16:$N$514,COLUMNS('Section 2'!$C$13:F$13),0)),"",VLOOKUP($B310,'Section 2'!$C$16:$N$514,COLUMNS('Section 2'!$C$13:F$13),0)))</f>
        <v/>
      </c>
      <c r="H310" s="107" t="str">
        <f>IF($D310="","",IF(ISBLANK(VLOOKUP($B310,'Section 2'!$C$16:$N$514,COLUMNS('Section 2'!$C$13:G$13),0)),"",VLOOKUP($B310,'Section 2'!$C$16:$N$514,COLUMNS('Section 2'!$C$13:G$13),0)))</f>
        <v/>
      </c>
      <c r="I310" s="107" t="str">
        <f>IF($D310="","",IF(ISBLANK(VLOOKUP($B310,'Section 2'!$C$16:$N$514,COLUMNS('Section 2'!$C$13:H$13),0)),"",IF(VLOOKUP($B310,'Section 2'!$C$16:$N$514,COLUMNS('Section 2'!$C$13:H$13),0)="Other EU","Other EU",PROPER(VLOOKUP($B310,'Section 2'!$C$16:$N$514,COLUMNS('Section 2'!$C$13:H$13),0)))))</f>
        <v/>
      </c>
      <c r="J310" s="107" t="str">
        <f>IF($D310="","",IF(ISBLANK(VLOOKUP($B310,'Section 2'!$C$16:$N$514,COLUMNS('Section 2'!$C$13:I$13),0)),"",IF(VLOOKUP($B310,'Section 2'!$C$16:$N$514,COLUMNS('Section 2'!$C$13:I$13),0)="Other EU","Other EU",VLOOKUP($B310,'Section 2'!$C$16:$N$514,COLUMNS('Section 2'!$C$13:I$13),0))))</f>
        <v/>
      </c>
      <c r="K310" s="107" t="str">
        <f>IF($D310="","",IF(ISBLANK(VLOOKUP($B310,'Section 2'!$C$16:$N$514,COLUMNS('Section 2'!$C$13:J$13),0)),"",IF(VLOOKUP($B310,'Section 2'!$C$16:$N$514,COLUMNS('Section 2'!$C$13:J$13),0)="Pther EU","Other EU",PROPER(VLOOKUP($B310,'Section 2'!$C$16:$N$514,COLUMNS('Section 2'!$C$13:J$13),0)))))</f>
        <v/>
      </c>
      <c r="L310" s="107" t="str">
        <f>IF($D310="","",IF(ISBLANK(VLOOKUP($B310,'Section 2'!$C$16:$N$514,COLUMNS('Section 2'!$C$13:K$13),0)),"",VLOOKUP($B310,'Section 2'!$C$16:$N$514,COLUMNS('Section 2'!$C$13:K$13),0)))</f>
        <v/>
      </c>
      <c r="M310" s="107" t="str">
        <f>IF($D310="","",IF(ISBLANK(VLOOKUP($B310,'Section 2'!$C$16:$N$514,COLUMNS('Section 2'!$C$13:L$13),0)),"",PROPER(VLOOKUP($B310,'Section 2'!$C$16:$N$514,COLUMNS('Section 2'!$C$13:L$13),0))))</f>
        <v/>
      </c>
      <c r="N310" s="107" t="str">
        <f>IF($D310="","",IF(ISBLANK(VLOOKUP($B310,'Section 2'!$C$16:$N$514,COLUMNS('Section 2'!$C$13:M$13),0)),"",IF(VLOOKUP($B310,'Section 2'!$C$16:$N$514,COLUMNS('Section 2'!$C$13:M$13),0)="Other EU","Other EU",IF(VLOOKUP($B310,'Section 2'!$C$16:$N$514,COLUMNS('Section 2'!$C$13:M$13),0)="2nd Party Trans","2nd Party Trans",IF(VLOOKUP($B310,'Section 2'!$C$16:$N$514,COLUMNS('Section 2'!$C$13:M$13),0)="2nd Party Dest","2nd Party Dest",PROPER(VLOOKUP($B310,'Section 2'!$C$16:$N$514,COLUMNS('Section 2'!$C$13:M$13),0)))))))</f>
        <v/>
      </c>
      <c r="O310" s="108" t="str">
        <f>IF($D310="","",IF(ISBLANK(VLOOKUP($B310,'Section 2'!$C$16:$N$514,COLUMNS('Section 2'!$C$13:N$13),0)),"",VLOOKUP($B310,'Section 2'!$C$16:$N$514,COLUMNS('Section 2'!$C$13:N$13),0)))</f>
        <v/>
      </c>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row>
    <row r="311" spans="1:78" s="36" customFormat="1" ht="12.75" customHeight="1" x14ac:dyDescent="0.35">
      <c r="A311" s="36" t="str">
        <f>IF(D311="","",ROWS($A$1:A311))</f>
        <v/>
      </c>
      <c r="B311" s="39">
        <v>310</v>
      </c>
      <c r="C311" s="107" t="str">
        <f t="shared" si="4"/>
        <v/>
      </c>
      <c r="D311" s="107" t="str">
        <f>IFERROR(VLOOKUP($B311,'Section 2'!$C$16:$N$514,COLUMNS('Section 2'!$C$13:C$13),0),"")</f>
        <v/>
      </c>
      <c r="E311" s="108" t="str">
        <f>IF($D311="","",IF(ISBLANK(VLOOKUP($B311,'Section 2'!$C$16:$N$514,COLUMNS('Section 2'!$C$13:D$13),0)),"",VLOOKUP($B311,'Section 2'!$C$16:$N$514,COLUMNS('Section 2'!$C$13:D$13),0)))</f>
        <v/>
      </c>
      <c r="F311" s="107" t="str">
        <f>IF($D311="","",IF(ISBLANK(VLOOKUP($B311,'Section 2'!$C$16:$N$514,COLUMNS('Section 2'!$C$13:E$13),0)),"",VLOOKUP($B311,'Section 2'!$C$16:$N$514,COLUMNS('Section 2'!$C$13:E$13),0)))</f>
        <v/>
      </c>
      <c r="G311" s="107" t="str">
        <f>IF($D311="","",IF(ISBLANK(VLOOKUP($B311,'Section 2'!$C$16:$N$514,COLUMNS('Section 2'!$C$13:F$13),0)),"",VLOOKUP($B311,'Section 2'!$C$16:$N$514,COLUMNS('Section 2'!$C$13:F$13),0)))</f>
        <v/>
      </c>
      <c r="H311" s="107" t="str">
        <f>IF($D311="","",IF(ISBLANK(VLOOKUP($B311,'Section 2'!$C$16:$N$514,COLUMNS('Section 2'!$C$13:G$13),0)),"",VLOOKUP($B311,'Section 2'!$C$16:$N$514,COLUMNS('Section 2'!$C$13:G$13),0)))</f>
        <v/>
      </c>
      <c r="I311" s="107" t="str">
        <f>IF($D311="","",IF(ISBLANK(VLOOKUP($B311,'Section 2'!$C$16:$N$514,COLUMNS('Section 2'!$C$13:H$13),0)),"",IF(VLOOKUP($B311,'Section 2'!$C$16:$N$514,COLUMNS('Section 2'!$C$13:H$13),0)="Other EU","Other EU",PROPER(VLOOKUP($B311,'Section 2'!$C$16:$N$514,COLUMNS('Section 2'!$C$13:H$13),0)))))</f>
        <v/>
      </c>
      <c r="J311" s="107" t="str">
        <f>IF($D311="","",IF(ISBLANK(VLOOKUP($B311,'Section 2'!$C$16:$N$514,COLUMNS('Section 2'!$C$13:I$13),0)),"",IF(VLOOKUP($B311,'Section 2'!$C$16:$N$514,COLUMNS('Section 2'!$C$13:I$13),0)="Other EU","Other EU",VLOOKUP($B311,'Section 2'!$C$16:$N$514,COLUMNS('Section 2'!$C$13:I$13),0))))</f>
        <v/>
      </c>
      <c r="K311" s="107" t="str">
        <f>IF($D311="","",IF(ISBLANK(VLOOKUP($B311,'Section 2'!$C$16:$N$514,COLUMNS('Section 2'!$C$13:J$13),0)),"",IF(VLOOKUP($B311,'Section 2'!$C$16:$N$514,COLUMNS('Section 2'!$C$13:J$13),0)="Pther EU","Other EU",PROPER(VLOOKUP($B311,'Section 2'!$C$16:$N$514,COLUMNS('Section 2'!$C$13:J$13),0)))))</f>
        <v/>
      </c>
      <c r="L311" s="107" t="str">
        <f>IF($D311="","",IF(ISBLANK(VLOOKUP($B311,'Section 2'!$C$16:$N$514,COLUMNS('Section 2'!$C$13:K$13),0)),"",VLOOKUP($B311,'Section 2'!$C$16:$N$514,COLUMNS('Section 2'!$C$13:K$13),0)))</f>
        <v/>
      </c>
      <c r="M311" s="107" t="str">
        <f>IF($D311="","",IF(ISBLANK(VLOOKUP($B311,'Section 2'!$C$16:$N$514,COLUMNS('Section 2'!$C$13:L$13),0)),"",PROPER(VLOOKUP($B311,'Section 2'!$C$16:$N$514,COLUMNS('Section 2'!$C$13:L$13),0))))</f>
        <v/>
      </c>
      <c r="N311" s="107" t="str">
        <f>IF($D311="","",IF(ISBLANK(VLOOKUP($B311,'Section 2'!$C$16:$N$514,COLUMNS('Section 2'!$C$13:M$13),0)),"",IF(VLOOKUP($B311,'Section 2'!$C$16:$N$514,COLUMNS('Section 2'!$C$13:M$13),0)="Other EU","Other EU",IF(VLOOKUP($B311,'Section 2'!$C$16:$N$514,COLUMNS('Section 2'!$C$13:M$13),0)="2nd Party Trans","2nd Party Trans",IF(VLOOKUP($B311,'Section 2'!$C$16:$N$514,COLUMNS('Section 2'!$C$13:M$13),0)="2nd Party Dest","2nd Party Dest",PROPER(VLOOKUP($B311,'Section 2'!$C$16:$N$514,COLUMNS('Section 2'!$C$13:M$13),0)))))))</f>
        <v/>
      </c>
      <c r="O311" s="108" t="str">
        <f>IF($D311="","",IF(ISBLANK(VLOOKUP($B311,'Section 2'!$C$16:$N$514,COLUMNS('Section 2'!$C$13:N$13),0)),"",VLOOKUP($B311,'Section 2'!$C$16:$N$514,COLUMNS('Section 2'!$C$13:N$13),0)))</f>
        <v/>
      </c>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row>
    <row r="312" spans="1:78" s="36" customFormat="1" ht="12.75" customHeight="1" x14ac:dyDescent="0.35">
      <c r="A312" s="36" t="str">
        <f>IF(D312="","",ROWS($A$1:A312))</f>
        <v/>
      </c>
      <c r="B312" s="39">
        <v>311</v>
      </c>
      <c r="C312" s="107" t="str">
        <f t="shared" si="4"/>
        <v/>
      </c>
      <c r="D312" s="107" t="str">
        <f>IFERROR(VLOOKUP($B312,'Section 2'!$C$16:$N$514,COLUMNS('Section 2'!$C$13:C$13),0),"")</f>
        <v/>
      </c>
      <c r="E312" s="108" t="str">
        <f>IF($D312="","",IF(ISBLANK(VLOOKUP($B312,'Section 2'!$C$16:$N$514,COLUMNS('Section 2'!$C$13:D$13),0)),"",VLOOKUP($B312,'Section 2'!$C$16:$N$514,COLUMNS('Section 2'!$C$13:D$13),0)))</f>
        <v/>
      </c>
      <c r="F312" s="107" t="str">
        <f>IF($D312="","",IF(ISBLANK(VLOOKUP($B312,'Section 2'!$C$16:$N$514,COLUMNS('Section 2'!$C$13:E$13),0)),"",VLOOKUP($B312,'Section 2'!$C$16:$N$514,COLUMNS('Section 2'!$C$13:E$13),0)))</f>
        <v/>
      </c>
      <c r="G312" s="107" t="str">
        <f>IF($D312="","",IF(ISBLANK(VLOOKUP($B312,'Section 2'!$C$16:$N$514,COLUMNS('Section 2'!$C$13:F$13),0)),"",VLOOKUP($B312,'Section 2'!$C$16:$N$514,COLUMNS('Section 2'!$C$13:F$13),0)))</f>
        <v/>
      </c>
      <c r="H312" s="107" t="str">
        <f>IF($D312="","",IF(ISBLANK(VLOOKUP($B312,'Section 2'!$C$16:$N$514,COLUMNS('Section 2'!$C$13:G$13),0)),"",VLOOKUP($B312,'Section 2'!$C$16:$N$514,COLUMNS('Section 2'!$C$13:G$13),0)))</f>
        <v/>
      </c>
      <c r="I312" s="107" t="str">
        <f>IF($D312="","",IF(ISBLANK(VLOOKUP($B312,'Section 2'!$C$16:$N$514,COLUMNS('Section 2'!$C$13:H$13),0)),"",IF(VLOOKUP($B312,'Section 2'!$C$16:$N$514,COLUMNS('Section 2'!$C$13:H$13),0)="Other EU","Other EU",PROPER(VLOOKUP($B312,'Section 2'!$C$16:$N$514,COLUMNS('Section 2'!$C$13:H$13),0)))))</f>
        <v/>
      </c>
      <c r="J312" s="107" t="str">
        <f>IF($D312="","",IF(ISBLANK(VLOOKUP($B312,'Section 2'!$C$16:$N$514,COLUMNS('Section 2'!$C$13:I$13),0)),"",IF(VLOOKUP($B312,'Section 2'!$C$16:$N$514,COLUMNS('Section 2'!$C$13:I$13),0)="Other EU","Other EU",VLOOKUP($B312,'Section 2'!$C$16:$N$514,COLUMNS('Section 2'!$C$13:I$13),0))))</f>
        <v/>
      </c>
      <c r="K312" s="107" t="str">
        <f>IF($D312="","",IF(ISBLANK(VLOOKUP($B312,'Section 2'!$C$16:$N$514,COLUMNS('Section 2'!$C$13:J$13),0)),"",IF(VLOOKUP($B312,'Section 2'!$C$16:$N$514,COLUMNS('Section 2'!$C$13:J$13),0)="Pther EU","Other EU",PROPER(VLOOKUP($B312,'Section 2'!$C$16:$N$514,COLUMNS('Section 2'!$C$13:J$13),0)))))</f>
        <v/>
      </c>
      <c r="L312" s="107" t="str">
        <f>IF($D312="","",IF(ISBLANK(VLOOKUP($B312,'Section 2'!$C$16:$N$514,COLUMNS('Section 2'!$C$13:K$13),0)),"",VLOOKUP($B312,'Section 2'!$C$16:$N$514,COLUMNS('Section 2'!$C$13:K$13),0)))</f>
        <v/>
      </c>
      <c r="M312" s="107" t="str">
        <f>IF($D312="","",IF(ISBLANK(VLOOKUP($B312,'Section 2'!$C$16:$N$514,COLUMNS('Section 2'!$C$13:L$13),0)),"",PROPER(VLOOKUP($B312,'Section 2'!$C$16:$N$514,COLUMNS('Section 2'!$C$13:L$13),0))))</f>
        <v/>
      </c>
      <c r="N312" s="107" t="str">
        <f>IF($D312="","",IF(ISBLANK(VLOOKUP($B312,'Section 2'!$C$16:$N$514,COLUMNS('Section 2'!$C$13:M$13),0)),"",IF(VLOOKUP($B312,'Section 2'!$C$16:$N$514,COLUMNS('Section 2'!$C$13:M$13),0)="Other EU","Other EU",IF(VLOOKUP($B312,'Section 2'!$C$16:$N$514,COLUMNS('Section 2'!$C$13:M$13),0)="2nd Party Trans","2nd Party Trans",IF(VLOOKUP($B312,'Section 2'!$C$16:$N$514,COLUMNS('Section 2'!$C$13:M$13),0)="2nd Party Dest","2nd Party Dest",PROPER(VLOOKUP($B312,'Section 2'!$C$16:$N$514,COLUMNS('Section 2'!$C$13:M$13),0)))))))</f>
        <v/>
      </c>
      <c r="O312" s="108" t="str">
        <f>IF($D312="","",IF(ISBLANK(VLOOKUP($B312,'Section 2'!$C$16:$N$514,COLUMNS('Section 2'!$C$13:N$13),0)),"",VLOOKUP($B312,'Section 2'!$C$16:$N$514,COLUMNS('Section 2'!$C$13:N$13),0)))</f>
        <v/>
      </c>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row>
    <row r="313" spans="1:78" s="36" customFormat="1" ht="12.75" customHeight="1" x14ac:dyDescent="0.35">
      <c r="A313" s="36" t="str">
        <f>IF(D313="","",ROWS($A$1:A313))</f>
        <v/>
      </c>
      <c r="B313" s="39">
        <v>312</v>
      </c>
      <c r="C313" s="107" t="str">
        <f t="shared" si="4"/>
        <v/>
      </c>
      <c r="D313" s="107" t="str">
        <f>IFERROR(VLOOKUP($B313,'Section 2'!$C$16:$N$514,COLUMNS('Section 2'!$C$13:C$13),0),"")</f>
        <v/>
      </c>
      <c r="E313" s="108" t="str">
        <f>IF($D313="","",IF(ISBLANK(VLOOKUP($B313,'Section 2'!$C$16:$N$514,COLUMNS('Section 2'!$C$13:D$13),0)),"",VLOOKUP($B313,'Section 2'!$C$16:$N$514,COLUMNS('Section 2'!$C$13:D$13),0)))</f>
        <v/>
      </c>
      <c r="F313" s="107" t="str">
        <f>IF($D313="","",IF(ISBLANK(VLOOKUP($B313,'Section 2'!$C$16:$N$514,COLUMNS('Section 2'!$C$13:E$13),0)),"",VLOOKUP($B313,'Section 2'!$C$16:$N$514,COLUMNS('Section 2'!$C$13:E$13),0)))</f>
        <v/>
      </c>
      <c r="G313" s="107" t="str">
        <f>IF($D313="","",IF(ISBLANK(VLOOKUP($B313,'Section 2'!$C$16:$N$514,COLUMNS('Section 2'!$C$13:F$13),0)),"",VLOOKUP($B313,'Section 2'!$C$16:$N$514,COLUMNS('Section 2'!$C$13:F$13),0)))</f>
        <v/>
      </c>
      <c r="H313" s="107" t="str">
        <f>IF($D313="","",IF(ISBLANK(VLOOKUP($B313,'Section 2'!$C$16:$N$514,COLUMNS('Section 2'!$C$13:G$13),0)),"",VLOOKUP($B313,'Section 2'!$C$16:$N$514,COLUMNS('Section 2'!$C$13:G$13),0)))</f>
        <v/>
      </c>
      <c r="I313" s="107" t="str">
        <f>IF($D313="","",IF(ISBLANK(VLOOKUP($B313,'Section 2'!$C$16:$N$514,COLUMNS('Section 2'!$C$13:H$13),0)),"",IF(VLOOKUP($B313,'Section 2'!$C$16:$N$514,COLUMNS('Section 2'!$C$13:H$13),0)="Other EU","Other EU",PROPER(VLOOKUP($B313,'Section 2'!$C$16:$N$514,COLUMNS('Section 2'!$C$13:H$13),0)))))</f>
        <v/>
      </c>
      <c r="J313" s="107" t="str">
        <f>IF($D313="","",IF(ISBLANK(VLOOKUP($B313,'Section 2'!$C$16:$N$514,COLUMNS('Section 2'!$C$13:I$13),0)),"",IF(VLOOKUP($B313,'Section 2'!$C$16:$N$514,COLUMNS('Section 2'!$C$13:I$13),0)="Other EU","Other EU",VLOOKUP($B313,'Section 2'!$C$16:$N$514,COLUMNS('Section 2'!$C$13:I$13),0))))</f>
        <v/>
      </c>
      <c r="K313" s="107" t="str">
        <f>IF($D313="","",IF(ISBLANK(VLOOKUP($B313,'Section 2'!$C$16:$N$514,COLUMNS('Section 2'!$C$13:J$13),0)),"",IF(VLOOKUP($B313,'Section 2'!$C$16:$N$514,COLUMNS('Section 2'!$C$13:J$13),0)="Pther EU","Other EU",PROPER(VLOOKUP($B313,'Section 2'!$C$16:$N$514,COLUMNS('Section 2'!$C$13:J$13),0)))))</f>
        <v/>
      </c>
      <c r="L313" s="107" t="str">
        <f>IF($D313="","",IF(ISBLANK(VLOOKUP($B313,'Section 2'!$C$16:$N$514,COLUMNS('Section 2'!$C$13:K$13),0)),"",VLOOKUP($B313,'Section 2'!$C$16:$N$514,COLUMNS('Section 2'!$C$13:K$13),0)))</f>
        <v/>
      </c>
      <c r="M313" s="107" t="str">
        <f>IF($D313="","",IF(ISBLANK(VLOOKUP($B313,'Section 2'!$C$16:$N$514,COLUMNS('Section 2'!$C$13:L$13),0)),"",PROPER(VLOOKUP($B313,'Section 2'!$C$16:$N$514,COLUMNS('Section 2'!$C$13:L$13),0))))</f>
        <v/>
      </c>
      <c r="N313" s="107" t="str">
        <f>IF($D313="","",IF(ISBLANK(VLOOKUP($B313,'Section 2'!$C$16:$N$514,COLUMNS('Section 2'!$C$13:M$13),0)),"",IF(VLOOKUP($B313,'Section 2'!$C$16:$N$514,COLUMNS('Section 2'!$C$13:M$13),0)="Other EU","Other EU",IF(VLOOKUP($B313,'Section 2'!$C$16:$N$514,COLUMNS('Section 2'!$C$13:M$13),0)="2nd Party Trans","2nd Party Trans",IF(VLOOKUP($B313,'Section 2'!$C$16:$N$514,COLUMNS('Section 2'!$C$13:M$13),0)="2nd Party Dest","2nd Party Dest",PROPER(VLOOKUP($B313,'Section 2'!$C$16:$N$514,COLUMNS('Section 2'!$C$13:M$13),0)))))))</f>
        <v/>
      </c>
      <c r="O313" s="108" t="str">
        <f>IF($D313="","",IF(ISBLANK(VLOOKUP($B313,'Section 2'!$C$16:$N$514,COLUMNS('Section 2'!$C$13:N$13),0)),"",VLOOKUP($B313,'Section 2'!$C$16:$N$514,COLUMNS('Section 2'!$C$13:N$13),0)))</f>
        <v/>
      </c>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row>
    <row r="314" spans="1:78" s="36" customFormat="1" ht="12.75" customHeight="1" x14ac:dyDescent="0.35">
      <c r="A314" s="36" t="str">
        <f>IF(D314="","",ROWS($A$1:A314))</f>
        <v/>
      </c>
      <c r="B314" s="39">
        <v>313</v>
      </c>
      <c r="C314" s="107" t="str">
        <f t="shared" si="4"/>
        <v/>
      </c>
      <c r="D314" s="107" t="str">
        <f>IFERROR(VLOOKUP($B314,'Section 2'!$C$16:$N$514,COLUMNS('Section 2'!$C$13:C$13),0),"")</f>
        <v/>
      </c>
      <c r="E314" s="108" t="str">
        <f>IF($D314="","",IF(ISBLANK(VLOOKUP($B314,'Section 2'!$C$16:$N$514,COLUMNS('Section 2'!$C$13:D$13),0)),"",VLOOKUP($B314,'Section 2'!$C$16:$N$514,COLUMNS('Section 2'!$C$13:D$13),0)))</f>
        <v/>
      </c>
      <c r="F314" s="107" t="str">
        <f>IF($D314="","",IF(ISBLANK(VLOOKUP($B314,'Section 2'!$C$16:$N$514,COLUMNS('Section 2'!$C$13:E$13),0)),"",VLOOKUP($B314,'Section 2'!$C$16:$N$514,COLUMNS('Section 2'!$C$13:E$13),0)))</f>
        <v/>
      </c>
      <c r="G314" s="107" t="str">
        <f>IF($D314="","",IF(ISBLANK(VLOOKUP($B314,'Section 2'!$C$16:$N$514,COLUMNS('Section 2'!$C$13:F$13),0)),"",VLOOKUP($B314,'Section 2'!$C$16:$N$514,COLUMNS('Section 2'!$C$13:F$13),0)))</f>
        <v/>
      </c>
      <c r="H314" s="107" t="str">
        <f>IF($D314="","",IF(ISBLANK(VLOOKUP($B314,'Section 2'!$C$16:$N$514,COLUMNS('Section 2'!$C$13:G$13),0)),"",VLOOKUP($B314,'Section 2'!$C$16:$N$514,COLUMNS('Section 2'!$C$13:G$13),0)))</f>
        <v/>
      </c>
      <c r="I314" s="107" t="str">
        <f>IF($D314="","",IF(ISBLANK(VLOOKUP($B314,'Section 2'!$C$16:$N$514,COLUMNS('Section 2'!$C$13:H$13),0)),"",IF(VLOOKUP($B314,'Section 2'!$C$16:$N$514,COLUMNS('Section 2'!$C$13:H$13),0)="Other EU","Other EU",PROPER(VLOOKUP($B314,'Section 2'!$C$16:$N$514,COLUMNS('Section 2'!$C$13:H$13),0)))))</f>
        <v/>
      </c>
      <c r="J314" s="107" t="str">
        <f>IF($D314="","",IF(ISBLANK(VLOOKUP($B314,'Section 2'!$C$16:$N$514,COLUMNS('Section 2'!$C$13:I$13),0)),"",IF(VLOOKUP($B314,'Section 2'!$C$16:$N$514,COLUMNS('Section 2'!$C$13:I$13),0)="Other EU","Other EU",VLOOKUP($B314,'Section 2'!$C$16:$N$514,COLUMNS('Section 2'!$C$13:I$13),0))))</f>
        <v/>
      </c>
      <c r="K314" s="107" t="str">
        <f>IF($D314="","",IF(ISBLANK(VLOOKUP($B314,'Section 2'!$C$16:$N$514,COLUMNS('Section 2'!$C$13:J$13),0)),"",IF(VLOOKUP($B314,'Section 2'!$C$16:$N$514,COLUMNS('Section 2'!$C$13:J$13),0)="Pther EU","Other EU",PROPER(VLOOKUP($B314,'Section 2'!$C$16:$N$514,COLUMNS('Section 2'!$C$13:J$13),0)))))</f>
        <v/>
      </c>
      <c r="L314" s="107" t="str">
        <f>IF($D314="","",IF(ISBLANK(VLOOKUP($B314,'Section 2'!$C$16:$N$514,COLUMNS('Section 2'!$C$13:K$13),0)),"",VLOOKUP($B314,'Section 2'!$C$16:$N$514,COLUMNS('Section 2'!$C$13:K$13),0)))</f>
        <v/>
      </c>
      <c r="M314" s="107" t="str">
        <f>IF($D314="","",IF(ISBLANK(VLOOKUP($B314,'Section 2'!$C$16:$N$514,COLUMNS('Section 2'!$C$13:L$13),0)),"",PROPER(VLOOKUP($B314,'Section 2'!$C$16:$N$514,COLUMNS('Section 2'!$C$13:L$13),0))))</f>
        <v/>
      </c>
      <c r="N314" s="107" t="str">
        <f>IF($D314="","",IF(ISBLANK(VLOOKUP($B314,'Section 2'!$C$16:$N$514,COLUMNS('Section 2'!$C$13:M$13),0)),"",IF(VLOOKUP($B314,'Section 2'!$C$16:$N$514,COLUMNS('Section 2'!$C$13:M$13),0)="Other EU","Other EU",IF(VLOOKUP($B314,'Section 2'!$C$16:$N$514,COLUMNS('Section 2'!$C$13:M$13),0)="2nd Party Trans","2nd Party Trans",IF(VLOOKUP($B314,'Section 2'!$C$16:$N$514,COLUMNS('Section 2'!$C$13:M$13),0)="2nd Party Dest","2nd Party Dest",PROPER(VLOOKUP($B314,'Section 2'!$C$16:$N$514,COLUMNS('Section 2'!$C$13:M$13),0)))))))</f>
        <v/>
      </c>
      <c r="O314" s="108" t="str">
        <f>IF($D314="","",IF(ISBLANK(VLOOKUP($B314,'Section 2'!$C$16:$N$514,COLUMNS('Section 2'!$C$13:N$13),0)),"",VLOOKUP($B314,'Section 2'!$C$16:$N$514,COLUMNS('Section 2'!$C$13:N$13),0)))</f>
        <v/>
      </c>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row>
    <row r="315" spans="1:78" s="36" customFormat="1" ht="12.75" customHeight="1" x14ac:dyDescent="0.35">
      <c r="A315" s="36" t="str">
        <f>IF(D315="","",ROWS($A$1:A315))</f>
        <v/>
      </c>
      <c r="B315" s="39">
        <v>314</v>
      </c>
      <c r="C315" s="107" t="str">
        <f t="shared" si="4"/>
        <v/>
      </c>
      <c r="D315" s="107" t="str">
        <f>IFERROR(VLOOKUP($B315,'Section 2'!$C$16:$N$514,COLUMNS('Section 2'!$C$13:C$13),0),"")</f>
        <v/>
      </c>
      <c r="E315" s="108" t="str">
        <f>IF($D315="","",IF(ISBLANK(VLOOKUP($B315,'Section 2'!$C$16:$N$514,COLUMNS('Section 2'!$C$13:D$13),0)),"",VLOOKUP($B315,'Section 2'!$C$16:$N$514,COLUMNS('Section 2'!$C$13:D$13),0)))</f>
        <v/>
      </c>
      <c r="F315" s="107" t="str">
        <f>IF($D315="","",IF(ISBLANK(VLOOKUP($B315,'Section 2'!$C$16:$N$514,COLUMNS('Section 2'!$C$13:E$13),0)),"",VLOOKUP($B315,'Section 2'!$C$16:$N$514,COLUMNS('Section 2'!$C$13:E$13),0)))</f>
        <v/>
      </c>
      <c r="G315" s="107" t="str">
        <f>IF($D315="","",IF(ISBLANK(VLOOKUP($B315,'Section 2'!$C$16:$N$514,COLUMNS('Section 2'!$C$13:F$13),0)),"",VLOOKUP($B315,'Section 2'!$C$16:$N$514,COLUMNS('Section 2'!$C$13:F$13),0)))</f>
        <v/>
      </c>
      <c r="H315" s="107" t="str">
        <f>IF($D315="","",IF(ISBLANK(VLOOKUP($B315,'Section 2'!$C$16:$N$514,COLUMNS('Section 2'!$C$13:G$13),0)),"",VLOOKUP($B315,'Section 2'!$C$16:$N$514,COLUMNS('Section 2'!$C$13:G$13),0)))</f>
        <v/>
      </c>
      <c r="I315" s="107" t="str">
        <f>IF($D315="","",IF(ISBLANK(VLOOKUP($B315,'Section 2'!$C$16:$N$514,COLUMNS('Section 2'!$C$13:H$13),0)),"",IF(VLOOKUP($B315,'Section 2'!$C$16:$N$514,COLUMNS('Section 2'!$C$13:H$13),0)="Other EU","Other EU",PROPER(VLOOKUP($B315,'Section 2'!$C$16:$N$514,COLUMNS('Section 2'!$C$13:H$13),0)))))</f>
        <v/>
      </c>
      <c r="J315" s="107" t="str">
        <f>IF($D315="","",IF(ISBLANK(VLOOKUP($B315,'Section 2'!$C$16:$N$514,COLUMNS('Section 2'!$C$13:I$13),0)),"",IF(VLOOKUP($B315,'Section 2'!$C$16:$N$514,COLUMNS('Section 2'!$C$13:I$13),0)="Other EU","Other EU",VLOOKUP($B315,'Section 2'!$C$16:$N$514,COLUMNS('Section 2'!$C$13:I$13),0))))</f>
        <v/>
      </c>
      <c r="K315" s="107" t="str">
        <f>IF($D315="","",IF(ISBLANK(VLOOKUP($B315,'Section 2'!$C$16:$N$514,COLUMNS('Section 2'!$C$13:J$13),0)),"",IF(VLOOKUP($B315,'Section 2'!$C$16:$N$514,COLUMNS('Section 2'!$C$13:J$13),0)="Pther EU","Other EU",PROPER(VLOOKUP($B315,'Section 2'!$C$16:$N$514,COLUMNS('Section 2'!$C$13:J$13),0)))))</f>
        <v/>
      </c>
      <c r="L315" s="107" t="str">
        <f>IF($D315="","",IF(ISBLANK(VLOOKUP($B315,'Section 2'!$C$16:$N$514,COLUMNS('Section 2'!$C$13:K$13),0)),"",VLOOKUP($B315,'Section 2'!$C$16:$N$514,COLUMNS('Section 2'!$C$13:K$13),0)))</f>
        <v/>
      </c>
      <c r="M315" s="107" t="str">
        <f>IF($D315="","",IF(ISBLANK(VLOOKUP($B315,'Section 2'!$C$16:$N$514,COLUMNS('Section 2'!$C$13:L$13),0)),"",PROPER(VLOOKUP($B315,'Section 2'!$C$16:$N$514,COLUMNS('Section 2'!$C$13:L$13),0))))</f>
        <v/>
      </c>
      <c r="N315" s="107" t="str">
        <f>IF($D315="","",IF(ISBLANK(VLOOKUP($B315,'Section 2'!$C$16:$N$514,COLUMNS('Section 2'!$C$13:M$13),0)),"",IF(VLOOKUP($B315,'Section 2'!$C$16:$N$514,COLUMNS('Section 2'!$C$13:M$13),0)="Other EU","Other EU",IF(VLOOKUP($B315,'Section 2'!$C$16:$N$514,COLUMNS('Section 2'!$C$13:M$13),0)="2nd Party Trans","2nd Party Trans",IF(VLOOKUP($B315,'Section 2'!$C$16:$N$514,COLUMNS('Section 2'!$C$13:M$13),0)="2nd Party Dest","2nd Party Dest",PROPER(VLOOKUP($B315,'Section 2'!$C$16:$N$514,COLUMNS('Section 2'!$C$13:M$13),0)))))))</f>
        <v/>
      </c>
      <c r="O315" s="108" t="str">
        <f>IF($D315="","",IF(ISBLANK(VLOOKUP($B315,'Section 2'!$C$16:$N$514,COLUMNS('Section 2'!$C$13:N$13),0)),"",VLOOKUP($B315,'Section 2'!$C$16:$N$514,COLUMNS('Section 2'!$C$13:N$13),0)))</f>
        <v/>
      </c>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row>
    <row r="316" spans="1:78" s="36" customFormat="1" ht="12.75" customHeight="1" x14ac:dyDescent="0.35">
      <c r="A316" s="36" t="str">
        <f>IF(D316="","",ROWS($A$1:A316))</f>
        <v/>
      </c>
      <c r="B316" s="39">
        <v>315</v>
      </c>
      <c r="C316" s="107" t="str">
        <f t="shared" si="4"/>
        <v/>
      </c>
      <c r="D316" s="107" t="str">
        <f>IFERROR(VLOOKUP($B316,'Section 2'!$C$16:$N$514,COLUMNS('Section 2'!$C$13:C$13),0),"")</f>
        <v/>
      </c>
      <c r="E316" s="108" t="str">
        <f>IF($D316="","",IF(ISBLANK(VLOOKUP($B316,'Section 2'!$C$16:$N$514,COLUMNS('Section 2'!$C$13:D$13),0)),"",VLOOKUP($B316,'Section 2'!$C$16:$N$514,COLUMNS('Section 2'!$C$13:D$13),0)))</f>
        <v/>
      </c>
      <c r="F316" s="107" t="str">
        <f>IF($D316="","",IF(ISBLANK(VLOOKUP($B316,'Section 2'!$C$16:$N$514,COLUMNS('Section 2'!$C$13:E$13),0)),"",VLOOKUP($B316,'Section 2'!$C$16:$N$514,COLUMNS('Section 2'!$C$13:E$13),0)))</f>
        <v/>
      </c>
      <c r="G316" s="107" t="str">
        <f>IF($D316="","",IF(ISBLANK(VLOOKUP($B316,'Section 2'!$C$16:$N$514,COLUMNS('Section 2'!$C$13:F$13),0)),"",VLOOKUP($B316,'Section 2'!$C$16:$N$514,COLUMNS('Section 2'!$C$13:F$13),0)))</f>
        <v/>
      </c>
      <c r="H316" s="107" t="str">
        <f>IF($D316="","",IF(ISBLANK(VLOOKUP($B316,'Section 2'!$C$16:$N$514,COLUMNS('Section 2'!$C$13:G$13),0)),"",VLOOKUP($B316,'Section 2'!$C$16:$N$514,COLUMNS('Section 2'!$C$13:G$13),0)))</f>
        <v/>
      </c>
      <c r="I316" s="107" t="str">
        <f>IF($D316="","",IF(ISBLANK(VLOOKUP($B316,'Section 2'!$C$16:$N$514,COLUMNS('Section 2'!$C$13:H$13),0)),"",IF(VLOOKUP($B316,'Section 2'!$C$16:$N$514,COLUMNS('Section 2'!$C$13:H$13),0)="Other EU","Other EU",PROPER(VLOOKUP($B316,'Section 2'!$C$16:$N$514,COLUMNS('Section 2'!$C$13:H$13),0)))))</f>
        <v/>
      </c>
      <c r="J316" s="107" t="str">
        <f>IF($D316="","",IF(ISBLANK(VLOOKUP($B316,'Section 2'!$C$16:$N$514,COLUMNS('Section 2'!$C$13:I$13),0)),"",IF(VLOOKUP($B316,'Section 2'!$C$16:$N$514,COLUMNS('Section 2'!$C$13:I$13),0)="Other EU","Other EU",VLOOKUP($B316,'Section 2'!$C$16:$N$514,COLUMNS('Section 2'!$C$13:I$13),0))))</f>
        <v/>
      </c>
      <c r="K316" s="107" t="str">
        <f>IF($D316="","",IF(ISBLANK(VLOOKUP($B316,'Section 2'!$C$16:$N$514,COLUMNS('Section 2'!$C$13:J$13),0)),"",IF(VLOOKUP($B316,'Section 2'!$C$16:$N$514,COLUMNS('Section 2'!$C$13:J$13),0)="Pther EU","Other EU",PROPER(VLOOKUP($B316,'Section 2'!$C$16:$N$514,COLUMNS('Section 2'!$C$13:J$13),0)))))</f>
        <v/>
      </c>
      <c r="L316" s="107" t="str">
        <f>IF($D316="","",IF(ISBLANK(VLOOKUP($B316,'Section 2'!$C$16:$N$514,COLUMNS('Section 2'!$C$13:K$13),0)),"",VLOOKUP($B316,'Section 2'!$C$16:$N$514,COLUMNS('Section 2'!$C$13:K$13),0)))</f>
        <v/>
      </c>
      <c r="M316" s="107" t="str">
        <f>IF($D316="","",IF(ISBLANK(VLOOKUP($B316,'Section 2'!$C$16:$N$514,COLUMNS('Section 2'!$C$13:L$13),0)),"",PROPER(VLOOKUP($B316,'Section 2'!$C$16:$N$514,COLUMNS('Section 2'!$C$13:L$13),0))))</f>
        <v/>
      </c>
      <c r="N316" s="107" t="str">
        <f>IF($D316="","",IF(ISBLANK(VLOOKUP($B316,'Section 2'!$C$16:$N$514,COLUMNS('Section 2'!$C$13:M$13),0)),"",IF(VLOOKUP($B316,'Section 2'!$C$16:$N$514,COLUMNS('Section 2'!$C$13:M$13),0)="Other EU","Other EU",IF(VLOOKUP($B316,'Section 2'!$C$16:$N$514,COLUMNS('Section 2'!$C$13:M$13),0)="2nd Party Trans","2nd Party Trans",IF(VLOOKUP($B316,'Section 2'!$C$16:$N$514,COLUMNS('Section 2'!$C$13:M$13),0)="2nd Party Dest","2nd Party Dest",PROPER(VLOOKUP($B316,'Section 2'!$C$16:$N$514,COLUMNS('Section 2'!$C$13:M$13),0)))))))</f>
        <v/>
      </c>
      <c r="O316" s="108" t="str">
        <f>IF($D316="","",IF(ISBLANK(VLOOKUP($B316,'Section 2'!$C$16:$N$514,COLUMNS('Section 2'!$C$13:N$13),0)),"",VLOOKUP($B316,'Section 2'!$C$16:$N$514,COLUMNS('Section 2'!$C$13:N$13),0)))</f>
        <v/>
      </c>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row>
    <row r="317" spans="1:78" s="36" customFormat="1" ht="12.75" customHeight="1" x14ac:dyDescent="0.35">
      <c r="A317" s="36" t="str">
        <f>IF(D317="","",ROWS($A$1:A317))</f>
        <v/>
      </c>
      <c r="B317" s="39">
        <v>316</v>
      </c>
      <c r="C317" s="107" t="str">
        <f t="shared" si="4"/>
        <v/>
      </c>
      <c r="D317" s="107" t="str">
        <f>IFERROR(VLOOKUP($B317,'Section 2'!$C$16:$N$514,COLUMNS('Section 2'!$C$13:C$13),0),"")</f>
        <v/>
      </c>
      <c r="E317" s="108" t="str">
        <f>IF($D317="","",IF(ISBLANK(VLOOKUP($B317,'Section 2'!$C$16:$N$514,COLUMNS('Section 2'!$C$13:D$13),0)),"",VLOOKUP($B317,'Section 2'!$C$16:$N$514,COLUMNS('Section 2'!$C$13:D$13),0)))</f>
        <v/>
      </c>
      <c r="F317" s="107" t="str">
        <f>IF($D317="","",IF(ISBLANK(VLOOKUP($B317,'Section 2'!$C$16:$N$514,COLUMNS('Section 2'!$C$13:E$13),0)),"",VLOOKUP($B317,'Section 2'!$C$16:$N$514,COLUMNS('Section 2'!$C$13:E$13),0)))</f>
        <v/>
      </c>
      <c r="G317" s="107" t="str">
        <f>IF($D317="","",IF(ISBLANK(VLOOKUP($B317,'Section 2'!$C$16:$N$514,COLUMNS('Section 2'!$C$13:F$13),0)),"",VLOOKUP($B317,'Section 2'!$C$16:$N$514,COLUMNS('Section 2'!$C$13:F$13),0)))</f>
        <v/>
      </c>
      <c r="H317" s="107" t="str">
        <f>IF($D317="","",IF(ISBLANK(VLOOKUP($B317,'Section 2'!$C$16:$N$514,COLUMNS('Section 2'!$C$13:G$13),0)),"",VLOOKUP($B317,'Section 2'!$C$16:$N$514,COLUMNS('Section 2'!$C$13:G$13),0)))</f>
        <v/>
      </c>
      <c r="I317" s="107" t="str">
        <f>IF($D317="","",IF(ISBLANK(VLOOKUP($B317,'Section 2'!$C$16:$N$514,COLUMNS('Section 2'!$C$13:H$13),0)),"",IF(VLOOKUP($B317,'Section 2'!$C$16:$N$514,COLUMNS('Section 2'!$C$13:H$13),0)="Other EU","Other EU",PROPER(VLOOKUP($B317,'Section 2'!$C$16:$N$514,COLUMNS('Section 2'!$C$13:H$13),0)))))</f>
        <v/>
      </c>
      <c r="J317" s="107" t="str">
        <f>IF($D317="","",IF(ISBLANK(VLOOKUP($B317,'Section 2'!$C$16:$N$514,COLUMNS('Section 2'!$C$13:I$13),0)),"",IF(VLOOKUP($B317,'Section 2'!$C$16:$N$514,COLUMNS('Section 2'!$C$13:I$13),0)="Other EU","Other EU",VLOOKUP($B317,'Section 2'!$C$16:$N$514,COLUMNS('Section 2'!$C$13:I$13),0))))</f>
        <v/>
      </c>
      <c r="K317" s="107" t="str">
        <f>IF($D317="","",IF(ISBLANK(VLOOKUP($B317,'Section 2'!$C$16:$N$514,COLUMNS('Section 2'!$C$13:J$13),0)),"",IF(VLOOKUP($B317,'Section 2'!$C$16:$N$514,COLUMNS('Section 2'!$C$13:J$13),0)="Pther EU","Other EU",PROPER(VLOOKUP($B317,'Section 2'!$C$16:$N$514,COLUMNS('Section 2'!$C$13:J$13),0)))))</f>
        <v/>
      </c>
      <c r="L317" s="107" t="str">
        <f>IF($D317="","",IF(ISBLANK(VLOOKUP($B317,'Section 2'!$C$16:$N$514,COLUMNS('Section 2'!$C$13:K$13),0)),"",VLOOKUP($B317,'Section 2'!$C$16:$N$514,COLUMNS('Section 2'!$C$13:K$13),0)))</f>
        <v/>
      </c>
      <c r="M317" s="107" t="str">
        <f>IF($D317="","",IF(ISBLANK(VLOOKUP($B317,'Section 2'!$C$16:$N$514,COLUMNS('Section 2'!$C$13:L$13),0)),"",PROPER(VLOOKUP($B317,'Section 2'!$C$16:$N$514,COLUMNS('Section 2'!$C$13:L$13),0))))</f>
        <v/>
      </c>
      <c r="N317" s="107" t="str">
        <f>IF($D317="","",IF(ISBLANK(VLOOKUP($B317,'Section 2'!$C$16:$N$514,COLUMNS('Section 2'!$C$13:M$13),0)),"",IF(VLOOKUP($B317,'Section 2'!$C$16:$N$514,COLUMNS('Section 2'!$C$13:M$13),0)="Other EU","Other EU",IF(VLOOKUP($B317,'Section 2'!$C$16:$N$514,COLUMNS('Section 2'!$C$13:M$13),0)="2nd Party Trans","2nd Party Trans",IF(VLOOKUP($B317,'Section 2'!$C$16:$N$514,COLUMNS('Section 2'!$C$13:M$13),0)="2nd Party Dest","2nd Party Dest",PROPER(VLOOKUP($B317,'Section 2'!$C$16:$N$514,COLUMNS('Section 2'!$C$13:M$13),0)))))))</f>
        <v/>
      </c>
      <c r="O317" s="108" t="str">
        <f>IF($D317="","",IF(ISBLANK(VLOOKUP($B317,'Section 2'!$C$16:$N$514,COLUMNS('Section 2'!$C$13:N$13),0)),"",VLOOKUP($B317,'Section 2'!$C$16:$N$514,COLUMNS('Section 2'!$C$13:N$13),0)))</f>
        <v/>
      </c>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row>
    <row r="318" spans="1:78" s="36" customFormat="1" ht="12.75" customHeight="1" x14ac:dyDescent="0.35">
      <c r="A318" s="36" t="str">
        <f>IF(D318="","",ROWS($A$1:A318))</f>
        <v/>
      </c>
      <c r="B318" s="39">
        <v>317</v>
      </c>
      <c r="C318" s="107" t="str">
        <f t="shared" si="4"/>
        <v/>
      </c>
      <c r="D318" s="107" t="str">
        <f>IFERROR(VLOOKUP($B318,'Section 2'!$C$16:$N$514,COLUMNS('Section 2'!$C$13:C$13),0),"")</f>
        <v/>
      </c>
      <c r="E318" s="108" t="str">
        <f>IF($D318="","",IF(ISBLANK(VLOOKUP($B318,'Section 2'!$C$16:$N$514,COLUMNS('Section 2'!$C$13:D$13),0)),"",VLOOKUP($B318,'Section 2'!$C$16:$N$514,COLUMNS('Section 2'!$C$13:D$13),0)))</f>
        <v/>
      </c>
      <c r="F318" s="107" t="str">
        <f>IF($D318="","",IF(ISBLANK(VLOOKUP($B318,'Section 2'!$C$16:$N$514,COLUMNS('Section 2'!$C$13:E$13),0)),"",VLOOKUP($B318,'Section 2'!$C$16:$N$514,COLUMNS('Section 2'!$C$13:E$13),0)))</f>
        <v/>
      </c>
      <c r="G318" s="107" t="str">
        <f>IF($D318="","",IF(ISBLANK(VLOOKUP($B318,'Section 2'!$C$16:$N$514,COLUMNS('Section 2'!$C$13:F$13),0)),"",VLOOKUP($B318,'Section 2'!$C$16:$N$514,COLUMNS('Section 2'!$C$13:F$13),0)))</f>
        <v/>
      </c>
      <c r="H318" s="107" t="str">
        <f>IF($D318="","",IF(ISBLANK(VLOOKUP($B318,'Section 2'!$C$16:$N$514,COLUMNS('Section 2'!$C$13:G$13),0)),"",VLOOKUP($B318,'Section 2'!$C$16:$N$514,COLUMNS('Section 2'!$C$13:G$13),0)))</f>
        <v/>
      </c>
      <c r="I318" s="107" t="str">
        <f>IF($D318="","",IF(ISBLANK(VLOOKUP($B318,'Section 2'!$C$16:$N$514,COLUMNS('Section 2'!$C$13:H$13),0)),"",IF(VLOOKUP($B318,'Section 2'!$C$16:$N$514,COLUMNS('Section 2'!$C$13:H$13),0)="Other EU","Other EU",PROPER(VLOOKUP($B318,'Section 2'!$C$16:$N$514,COLUMNS('Section 2'!$C$13:H$13),0)))))</f>
        <v/>
      </c>
      <c r="J318" s="107" t="str">
        <f>IF($D318="","",IF(ISBLANK(VLOOKUP($B318,'Section 2'!$C$16:$N$514,COLUMNS('Section 2'!$C$13:I$13),0)),"",IF(VLOOKUP($B318,'Section 2'!$C$16:$N$514,COLUMNS('Section 2'!$C$13:I$13),0)="Other EU","Other EU",VLOOKUP($B318,'Section 2'!$C$16:$N$514,COLUMNS('Section 2'!$C$13:I$13),0))))</f>
        <v/>
      </c>
      <c r="K318" s="107" t="str">
        <f>IF($D318="","",IF(ISBLANK(VLOOKUP($B318,'Section 2'!$C$16:$N$514,COLUMNS('Section 2'!$C$13:J$13),0)),"",IF(VLOOKUP($B318,'Section 2'!$C$16:$N$514,COLUMNS('Section 2'!$C$13:J$13),0)="Pther EU","Other EU",PROPER(VLOOKUP($B318,'Section 2'!$C$16:$N$514,COLUMNS('Section 2'!$C$13:J$13),0)))))</f>
        <v/>
      </c>
      <c r="L318" s="107" t="str">
        <f>IF($D318="","",IF(ISBLANK(VLOOKUP($B318,'Section 2'!$C$16:$N$514,COLUMNS('Section 2'!$C$13:K$13),0)),"",VLOOKUP($B318,'Section 2'!$C$16:$N$514,COLUMNS('Section 2'!$C$13:K$13),0)))</f>
        <v/>
      </c>
      <c r="M318" s="107" t="str">
        <f>IF($D318="","",IF(ISBLANK(VLOOKUP($B318,'Section 2'!$C$16:$N$514,COLUMNS('Section 2'!$C$13:L$13),0)),"",PROPER(VLOOKUP($B318,'Section 2'!$C$16:$N$514,COLUMNS('Section 2'!$C$13:L$13),0))))</f>
        <v/>
      </c>
      <c r="N318" s="107" t="str">
        <f>IF($D318="","",IF(ISBLANK(VLOOKUP($B318,'Section 2'!$C$16:$N$514,COLUMNS('Section 2'!$C$13:M$13),0)),"",IF(VLOOKUP($B318,'Section 2'!$C$16:$N$514,COLUMNS('Section 2'!$C$13:M$13),0)="Other EU","Other EU",IF(VLOOKUP($B318,'Section 2'!$C$16:$N$514,COLUMNS('Section 2'!$C$13:M$13),0)="2nd Party Trans","2nd Party Trans",IF(VLOOKUP($B318,'Section 2'!$C$16:$N$514,COLUMNS('Section 2'!$C$13:M$13),0)="2nd Party Dest","2nd Party Dest",PROPER(VLOOKUP($B318,'Section 2'!$C$16:$N$514,COLUMNS('Section 2'!$C$13:M$13),0)))))))</f>
        <v/>
      </c>
      <c r="O318" s="108" t="str">
        <f>IF($D318="","",IF(ISBLANK(VLOOKUP($B318,'Section 2'!$C$16:$N$514,COLUMNS('Section 2'!$C$13:N$13),0)),"",VLOOKUP($B318,'Section 2'!$C$16:$N$514,COLUMNS('Section 2'!$C$13:N$13),0)))</f>
        <v/>
      </c>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row>
    <row r="319" spans="1:78" s="36" customFormat="1" ht="12.75" customHeight="1" x14ac:dyDescent="0.35">
      <c r="A319" s="36" t="str">
        <f>IF(D319="","",ROWS($A$1:A319))</f>
        <v/>
      </c>
      <c r="B319" s="39">
        <v>318</v>
      </c>
      <c r="C319" s="107" t="str">
        <f t="shared" si="4"/>
        <v/>
      </c>
      <c r="D319" s="107" t="str">
        <f>IFERROR(VLOOKUP($B319,'Section 2'!$C$16:$N$514,COLUMNS('Section 2'!$C$13:C$13),0),"")</f>
        <v/>
      </c>
      <c r="E319" s="108" t="str">
        <f>IF($D319="","",IF(ISBLANK(VLOOKUP($B319,'Section 2'!$C$16:$N$514,COLUMNS('Section 2'!$C$13:D$13),0)),"",VLOOKUP($B319,'Section 2'!$C$16:$N$514,COLUMNS('Section 2'!$C$13:D$13),0)))</f>
        <v/>
      </c>
      <c r="F319" s="107" t="str">
        <f>IF($D319="","",IF(ISBLANK(VLOOKUP($B319,'Section 2'!$C$16:$N$514,COLUMNS('Section 2'!$C$13:E$13),0)),"",VLOOKUP($B319,'Section 2'!$C$16:$N$514,COLUMNS('Section 2'!$C$13:E$13),0)))</f>
        <v/>
      </c>
      <c r="G319" s="107" t="str">
        <f>IF($D319="","",IF(ISBLANK(VLOOKUP($B319,'Section 2'!$C$16:$N$514,COLUMNS('Section 2'!$C$13:F$13),0)),"",VLOOKUP($B319,'Section 2'!$C$16:$N$514,COLUMNS('Section 2'!$C$13:F$13),0)))</f>
        <v/>
      </c>
      <c r="H319" s="107" t="str">
        <f>IF($D319="","",IF(ISBLANK(VLOOKUP($B319,'Section 2'!$C$16:$N$514,COLUMNS('Section 2'!$C$13:G$13),0)),"",VLOOKUP($B319,'Section 2'!$C$16:$N$514,COLUMNS('Section 2'!$C$13:G$13),0)))</f>
        <v/>
      </c>
      <c r="I319" s="107" t="str">
        <f>IF($D319="","",IF(ISBLANK(VLOOKUP($B319,'Section 2'!$C$16:$N$514,COLUMNS('Section 2'!$C$13:H$13),0)),"",IF(VLOOKUP($B319,'Section 2'!$C$16:$N$514,COLUMNS('Section 2'!$C$13:H$13),0)="Other EU","Other EU",PROPER(VLOOKUP($B319,'Section 2'!$C$16:$N$514,COLUMNS('Section 2'!$C$13:H$13),0)))))</f>
        <v/>
      </c>
      <c r="J319" s="107" t="str">
        <f>IF($D319="","",IF(ISBLANK(VLOOKUP($B319,'Section 2'!$C$16:$N$514,COLUMNS('Section 2'!$C$13:I$13),0)),"",IF(VLOOKUP($B319,'Section 2'!$C$16:$N$514,COLUMNS('Section 2'!$C$13:I$13),0)="Other EU","Other EU",VLOOKUP($B319,'Section 2'!$C$16:$N$514,COLUMNS('Section 2'!$C$13:I$13),0))))</f>
        <v/>
      </c>
      <c r="K319" s="107" t="str">
        <f>IF($D319="","",IF(ISBLANK(VLOOKUP($B319,'Section 2'!$C$16:$N$514,COLUMNS('Section 2'!$C$13:J$13),0)),"",IF(VLOOKUP($B319,'Section 2'!$C$16:$N$514,COLUMNS('Section 2'!$C$13:J$13),0)="Pther EU","Other EU",PROPER(VLOOKUP($B319,'Section 2'!$C$16:$N$514,COLUMNS('Section 2'!$C$13:J$13),0)))))</f>
        <v/>
      </c>
      <c r="L319" s="107" t="str">
        <f>IF($D319="","",IF(ISBLANK(VLOOKUP($B319,'Section 2'!$C$16:$N$514,COLUMNS('Section 2'!$C$13:K$13),0)),"",VLOOKUP($B319,'Section 2'!$C$16:$N$514,COLUMNS('Section 2'!$C$13:K$13),0)))</f>
        <v/>
      </c>
      <c r="M319" s="107" t="str">
        <f>IF($D319="","",IF(ISBLANK(VLOOKUP($B319,'Section 2'!$C$16:$N$514,COLUMNS('Section 2'!$C$13:L$13),0)),"",PROPER(VLOOKUP($B319,'Section 2'!$C$16:$N$514,COLUMNS('Section 2'!$C$13:L$13),0))))</f>
        <v/>
      </c>
      <c r="N319" s="107" t="str">
        <f>IF($D319="","",IF(ISBLANK(VLOOKUP($B319,'Section 2'!$C$16:$N$514,COLUMNS('Section 2'!$C$13:M$13),0)),"",IF(VLOOKUP($B319,'Section 2'!$C$16:$N$514,COLUMNS('Section 2'!$C$13:M$13),0)="Other EU","Other EU",IF(VLOOKUP($B319,'Section 2'!$C$16:$N$514,COLUMNS('Section 2'!$C$13:M$13),0)="2nd Party Trans","2nd Party Trans",IF(VLOOKUP($B319,'Section 2'!$C$16:$N$514,COLUMNS('Section 2'!$C$13:M$13),0)="2nd Party Dest","2nd Party Dest",PROPER(VLOOKUP($B319,'Section 2'!$C$16:$N$514,COLUMNS('Section 2'!$C$13:M$13),0)))))))</f>
        <v/>
      </c>
      <c r="O319" s="108" t="str">
        <f>IF($D319="","",IF(ISBLANK(VLOOKUP($B319,'Section 2'!$C$16:$N$514,COLUMNS('Section 2'!$C$13:N$13),0)),"",VLOOKUP($B319,'Section 2'!$C$16:$N$514,COLUMNS('Section 2'!$C$13:N$13),0)))</f>
        <v/>
      </c>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row>
    <row r="320" spans="1:78" s="36" customFormat="1" ht="12.75" customHeight="1" x14ac:dyDescent="0.35">
      <c r="A320" s="36" t="str">
        <f>IF(D320="","",ROWS($A$1:A320))</f>
        <v/>
      </c>
      <c r="B320" s="39">
        <v>319</v>
      </c>
      <c r="C320" s="107" t="str">
        <f t="shared" si="4"/>
        <v/>
      </c>
      <c r="D320" s="107" t="str">
        <f>IFERROR(VLOOKUP($B320,'Section 2'!$C$16:$N$514,COLUMNS('Section 2'!$C$13:C$13),0),"")</f>
        <v/>
      </c>
      <c r="E320" s="108" t="str">
        <f>IF($D320="","",IF(ISBLANK(VLOOKUP($B320,'Section 2'!$C$16:$N$514,COLUMNS('Section 2'!$C$13:D$13),0)),"",VLOOKUP($B320,'Section 2'!$C$16:$N$514,COLUMNS('Section 2'!$C$13:D$13),0)))</f>
        <v/>
      </c>
      <c r="F320" s="107" t="str">
        <f>IF($D320="","",IF(ISBLANK(VLOOKUP($B320,'Section 2'!$C$16:$N$514,COLUMNS('Section 2'!$C$13:E$13),0)),"",VLOOKUP($B320,'Section 2'!$C$16:$N$514,COLUMNS('Section 2'!$C$13:E$13),0)))</f>
        <v/>
      </c>
      <c r="G320" s="107" t="str">
        <f>IF($D320="","",IF(ISBLANK(VLOOKUP($B320,'Section 2'!$C$16:$N$514,COLUMNS('Section 2'!$C$13:F$13),0)),"",VLOOKUP($B320,'Section 2'!$C$16:$N$514,COLUMNS('Section 2'!$C$13:F$13),0)))</f>
        <v/>
      </c>
      <c r="H320" s="107" t="str">
        <f>IF($D320="","",IF(ISBLANK(VLOOKUP($B320,'Section 2'!$C$16:$N$514,COLUMNS('Section 2'!$C$13:G$13),0)),"",VLOOKUP($B320,'Section 2'!$C$16:$N$514,COLUMNS('Section 2'!$C$13:G$13),0)))</f>
        <v/>
      </c>
      <c r="I320" s="107" t="str">
        <f>IF($D320="","",IF(ISBLANK(VLOOKUP($B320,'Section 2'!$C$16:$N$514,COLUMNS('Section 2'!$C$13:H$13),0)),"",IF(VLOOKUP($B320,'Section 2'!$C$16:$N$514,COLUMNS('Section 2'!$C$13:H$13),0)="Other EU","Other EU",PROPER(VLOOKUP($B320,'Section 2'!$C$16:$N$514,COLUMNS('Section 2'!$C$13:H$13),0)))))</f>
        <v/>
      </c>
      <c r="J320" s="107" t="str">
        <f>IF($D320="","",IF(ISBLANK(VLOOKUP($B320,'Section 2'!$C$16:$N$514,COLUMNS('Section 2'!$C$13:I$13),0)),"",IF(VLOOKUP($B320,'Section 2'!$C$16:$N$514,COLUMNS('Section 2'!$C$13:I$13),0)="Other EU","Other EU",VLOOKUP($B320,'Section 2'!$C$16:$N$514,COLUMNS('Section 2'!$C$13:I$13),0))))</f>
        <v/>
      </c>
      <c r="K320" s="107" t="str">
        <f>IF($D320="","",IF(ISBLANK(VLOOKUP($B320,'Section 2'!$C$16:$N$514,COLUMNS('Section 2'!$C$13:J$13),0)),"",IF(VLOOKUP($B320,'Section 2'!$C$16:$N$514,COLUMNS('Section 2'!$C$13:J$13),0)="Pther EU","Other EU",PROPER(VLOOKUP($B320,'Section 2'!$C$16:$N$514,COLUMNS('Section 2'!$C$13:J$13),0)))))</f>
        <v/>
      </c>
      <c r="L320" s="107" t="str">
        <f>IF($D320="","",IF(ISBLANK(VLOOKUP($B320,'Section 2'!$C$16:$N$514,COLUMNS('Section 2'!$C$13:K$13),0)),"",VLOOKUP($B320,'Section 2'!$C$16:$N$514,COLUMNS('Section 2'!$C$13:K$13),0)))</f>
        <v/>
      </c>
      <c r="M320" s="107" t="str">
        <f>IF($D320="","",IF(ISBLANK(VLOOKUP($B320,'Section 2'!$C$16:$N$514,COLUMNS('Section 2'!$C$13:L$13),0)),"",PROPER(VLOOKUP($B320,'Section 2'!$C$16:$N$514,COLUMNS('Section 2'!$C$13:L$13),0))))</f>
        <v/>
      </c>
      <c r="N320" s="107" t="str">
        <f>IF($D320="","",IF(ISBLANK(VLOOKUP($B320,'Section 2'!$C$16:$N$514,COLUMNS('Section 2'!$C$13:M$13),0)),"",IF(VLOOKUP($B320,'Section 2'!$C$16:$N$514,COLUMNS('Section 2'!$C$13:M$13),0)="Other EU","Other EU",IF(VLOOKUP($B320,'Section 2'!$C$16:$N$514,COLUMNS('Section 2'!$C$13:M$13),0)="2nd Party Trans","2nd Party Trans",IF(VLOOKUP($B320,'Section 2'!$C$16:$N$514,COLUMNS('Section 2'!$C$13:M$13),0)="2nd Party Dest","2nd Party Dest",PROPER(VLOOKUP($B320,'Section 2'!$C$16:$N$514,COLUMNS('Section 2'!$C$13:M$13),0)))))))</f>
        <v/>
      </c>
      <c r="O320" s="108" t="str">
        <f>IF($D320="","",IF(ISBLANK(VLOOKUP($B320,'Section 2'!$C$16:$N$514,COLUMNS('Section 2'!$C$13:N$13),0)),"",VLOOKUP($B320,'Section 2'!$C$16:$N$514,COLUMNS('Section 2'!$C$13:N$13),0)))</f>
        <v/>
      </c>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row>
    <row r="321" spans="1:78" s="36" customFormat="1" ht="12.75" customHeight="1" x14ac:dyDescent="0.35">
      <c r="A321" s="36" t="str">
        <f>IF(D321="","",ROWS($A$1:A321))</f>
        <v/>
      </c>
      <c r="B321" s="39">
        <v>320</v>
      </c>
      <c r="C321" s="107" t="str">
        <f t="shared" si="4"/>
        <v/>
      </c>
      <c r="D321" s="107" t="str">
        <f>IFERROR(VLOOKUP($B321,'Section 2'!$C$16:$N$514,COLUMNS('Section 2'!$C$13:C$13),0),"")</f>
        <v/>
      </c>
      <c r="E321" s="108" t="str">
        <f>IF($D321="","",IF(ISBLANK(VLOOKUP($B321,'Section 2'!$C$16:$N$514,COLUMNS('Section 2'!$C$13:D$13),0)),"",VLOOKUP($B321,'Section 2'!$C$16:$N$514,COLUMNS('Section 2'!$C$13:D$13),0)))</f>
        <v/>
      </c>
      <c r="F321" s="107" t="str">
        <f>IF($D321="","",IF(ISBLANK(VLOOKUP($B321,'Section 2'!$C$16:$N$514,COLUMNS('Section 2'!$C$13:E$13),0)),"",VLOOKUP($B321,'Section 2'!$C$16:$N$514,COLUMNS('Section 2'!$C$13:E$13),0)))</f>
        <v/>
      </c>
      <c r="G321" s="107" t="str">
        <f>IF($D321="","",IF(ISBLANK(VLOOKUP($B321,'Section 2'!$C$16:$N$514,COLUMNS('Section 2'!$C$13:F$13),0)),"",VLOOKUP($B321,'Section 2'!$C$16:$N$514,COLUMNS('Section 2'!$C$13:F$13),0)))</f>
        <v/>
      </c>
      <c r="H321" s="107" t="str">
        <f>IF($D321="","",IF(ISBLANK(VLOOKUP($B321,'Section 2'!$C$16:$N$514,COLUMNS('Section 2'!$C$13:G$13),0)),"",VLOOKUP($B321,'Section 2'!$C$16:$N$514,COLUMNS('Section 2'!$C$13:G$13),0)))</f>
        <v/>
      </c>
      <c r="I321" s="107" t="str">
        <f>IF($D321="","",IF(ISBLANK(VLOOKUP($B321,'Section 2'!$C$16:$N$514,COLUMNS('Section 2'!$C$13:H$13),0)),"",IF(VLOOKUP($B321,'Section 2'!$C$16:$N$514,COLUMNS('Section 2'!$C$13:H$13),0)="Other EU","Other EU",PROPER(VLOOKUP($B321,'Section 2'!$C$16:$N$514,COLUMNS('Section 2'!$C$13:H$13),0)))))</f>
        <v/>
      </c>
      <c r="J321" s="107" t="str">
        <f>IF($D321="","",IF(ISBLANK(VLOOKUP($B321,'Section 2'!$C$16:$N$514,COLUMNS('Section 2'!$C$13:I$13),0)),"",IF(VLOOKUP($B321,'Section 2'!$C$16:$N$514,COLUMNS('Section 2'!$C$13:I$13),0)="Other EU","Other EU",VLOOKUP($B321,'Section 2'!$C$16:$N$514,COLUMNS('Section 2'!$C$13:I$13),0))))</f>
        <v/>
      </c>
      <c r="K321" s="107" t="str">
        <f>IF($D321="","",IF(ISBLANK(VLOOKUP($B321,'Section 2'!$C$16:$N$514,COLUMNS('Section 2'!$C$13:J$13),0)),"",IF(VLOOKUP($B321,'Section 2'!$C$16:$N$514,COLUMNS('Section 2'!$C$13:J$13),0)="Pther EU","Other EU",PROPER(VLOOKUP($B321,'Section 2'!$C$16:$N$514,COLUMNS('Section 2'!$C$13:J$13),0)))))</f>
        <v/>
      </c>
      <c r="L321" s="107" t="str">
        <f>IF($D321="","",IF(ISBLANK(VLOOKUP($B321,'Section 2'!$C$16:$N$514,COLUMNS('Section 2'!$C$13:K$13),0)),"",VLOOKUP($B321,'Section 2'!$C$16:$N$514,COLUMNS('Section 2'!$C$13:K$13),0)))</f>
        <v/>
      </c>
      <c r="M321" s="107" t="str">
        <f>IF($D321="","",IF(ISBLANK(VLOOKUP($B321,'Section 2'!$C$16:$N$514,COLUMNS('Section 2'!$C$13:L$13),0)),"",PROPER(VLOOKUP($B321,'Section 2'!$C$16:$N$514,COLUMNS('Section 2'!$C$13:L$13),0))))</f>
        <v/>
      </c>
      <c r="N321" s="107" t="str">
        <f>IF($D321="","",IF(ISBLANK(VLOOKUP($B321,'Section 2'!$C$16:$N$514,COLUMNS('Section 2'!$C$13:M$13),0)),"",IF(VLOOKUP($B321,'Section 2'!$C$16:$N$514,COLUMNS('Section 2'!$C$13:M$13),0)="Other EU","Other EU",IF(VLOOKUP($B321,'Section 2'!$C$16:$N$514,COLUMNS('Section 2'!$C$13:M$13),0)="2nd Party Trans","2nd Party Trans",IF(VLOOKUP($B321,'Section 2'!$C$16:$N$514,COLUMNS('Section 2'!$C$13:M$13),0)="2nd Party Dest","2nd Party Dest",PROPER(VLOOKUP($B321,'Section 2'!$C$16:$N$514,COLUMNS('Section 2'!$C$13:M$13),0)))))))</f>
        <v/>
      </c>
      <c r="O321" s="108" t="str">
        <f>IF($D321="","",IF(ISBLANK(VLOOKUP($B321,'Section 2'!$C$16:$N$514,COLUMNS('Section 2'!$C$13:N$13),0)),"",VLOOKUP($B321,'Section 2'!$C$16:$N$514,COLUMNS('Section 2'!$C$13:N$13),0)))</f>
        <v/>
      </c>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row>
    <row r="322" spans="1:78" s="36" customFormat="1" ht="12.75" customHeight="1" x14ac:dyDescent="0.35">
      <c r="A322" s="36" t="str">
        <f>IF(D322="","",ROWS($A$1:A322))</f>
        <v/>
      </c>
      <c r="B322" s="39">
        <v>321</v>
      </c>
      <c r="C322" s="107" t="str">
        <f t="shared" si="4"/>
        <v/>
      </c>
      <c r="D322" s="107" t="str">
        <f>IFERROR(VLOOKUP($B322,'Section 2'!$C$16:$N$514,COLUMNS('Section 2'!$C$13:C$13),0),"")</f>
        <v/>
      </c>
      <c r="E322" s="108" t="str">
        <f>IF($D322="","",IF(ISBLANK(VLOOKUP($B322,'Section 2'!$C$16:$N$514,COLUMNS('Section 2'!$C$13:D$13),0)),"",VLOOKUP($B322,'Section 2'!$C$16:$N$514,COLUMNS('Section 2'!$C$13:D$13),0)))</f>
        <v/>
      </c>
      <c r="F322" s="107" t="str">
        <f>IF($D322="","",IF(ISBLANK(VLOOKUP($B322,'Section 2'!$C$16:$N$514,COLUMNS('Section 2'!$C$13:E$13),0)),"",VLOOKUP($B322,'Section 2'!$C$16:$N$514,COLUMNS('Section 2'!$C$13:E$13),0)))</f>
        <v/>
      </c>
      <c r="G322" s="107" t="str">
        <f>IF($D322="","",IF(ISBLANK(VLOOKUP($B322,'Section 2'!$C$16:$N$514,COLUMNS('Section 2'!$C$13:F$13),0)),"",VLOOKUP($B322,'Section 2'!$C$16:$N$514,COLUMNS('Section 2'!$C$13:F$13),0)))</f>
        <v/>
      </c>
      <c r="H322" s="107" t="str">
        <f>IF($D322="","",IF(ISBLANK(VLOOKUP($B322,'Section 2'!$C$16:$N$514,COLUMNS('Section 2'!$C$13:G$13),0)),"",VLOOKUP($B322,'Section 2'!$C$16:$N$514,COLUMNS('Section 2'!$C$13:G$13),0)))</f>
        <v/>
      </c>
      <c r="I322" s="107" t="str">
        <f>IF($D322="","",IF(ISBLANK(VLOOKUP($B322,'Section 2'!$C$16:$N$514,COLUMNS('Section 2'!$C$13:H$13),0)),"",IF(VLOOKUP($B322,'Section 2'!$C$16:$N$514,COLUMNS('Section 2'!$C$13:H$13),0)="Other EU","Other EU",PROPER(VLOOKUP($B322,'Section 2'!$C$16:$N$514,COLUMNS('Section 2'!$C$13:H$13),0)))))</f>
        <v/>
      </c>
      <c r="J322" s="107" t="str">
        <f>IF($D322="","",IF(ISBLANK(VLOOKUP($B322,'Section 2'!$C$16:$N$514,COLUMNS('Section 2'!$C$13:I$13),0)),"",IF(VLOOKUP($B322,'Section 2'!$C$16:$N$514,COLUMNS('Section 2'!$C$13:I$13),0)="Other EU","Other EU",VLOOKUP($B322,'Section 2'!$C$16:$N$514,COLUMNS('Section 2'!$C$13:I$13),0))))</f>
        <v/>
      </c>
      <c r="K322" s="107" t="str">
        <f>IF($D322="","",IF(ISBLANK(VLOOKUP($B322,'Section 2'!$C$16:$N$514,COLUMNS('Section 2'!$C$13:J$13),0)),"",IF(VLOOKUP($B322,'Section 2'!$C$16:$N$514,COLUMNS('Section 2'!$C$13:J$13),0)="Pther EU","Other EU",PROPER(VLOOKUP($B322,'Section 2'!$C$16:$N$514,COLUMNS('Section 2'!$C$13:J$13),0)))))</f>
        <v/>
      </c>
      <c r="L322" s="107" t="str">
        <f>IF($D322="","",IF(ISBLANK(VLOOKUP($B322,'Section 2'!$C$16:$N$514,COLUMNS('Section 2'!$C$13:K$13),0)),"",VLOOKUP($B322,'Section 2'!$C$16:$N$514,COLUMNS('Section 2'!$C$13:K$13),0)))</f>
        <v/>
      </c>
      <c r="M322" s="107" t="str">
        <f>IF($D322="","",IF(ISBLANK(VLOOKUP($B322,'Section 2'!$C$16:$N$514,COLUMNS('Section 2'!$C$13:L$13),0)),"",PROPER(VLOOKUP($B322,'Section 2'!$C$16:$N$514,COLUMNS('Section 2'!$C$13:L$13),0))))</f>
        <v/>
      </c>
      <c r="N322" s="107" t="str">
        <f>IF($D322="","",IF(ISBLANK(VLOOKUP($B322,'Section 2'!$C$16:$N$514,COLUMNS('Section 2'!$C$13:M$13),0)),"",IF(VLOOKUP($B322,'Section 2'!$C$16:$N$514,COLUMNS('Section 2'!$C$13:M$13),0)="Other EU","Other EU",IF(VLOOKUP($B322,'Section 2'!$C$16:$N$514,COLUMNS('Section 2'!$C$13:M$13),0)="2nd Party Trans","2nd Party Trans",IF(VLOOKUP($B322,'Section 2'!$C$16:$N$514,COLUMNS('Section 2'!$C$13:M$13),0)="2nd Party Dest","2nd Party Dest",PROPER(VLOOKUP($B322,'Section 2'!$C$16:$N$514,COLUMNS('Section 2'!$C$13:M$13),0)))))))</f>
        <v/>
      </c>
      <c r="O322" s="108" t="str">
        <f>IF($D322="","",IF(ISBLANK(VLOOKUP($B322,'Section 2'!$C$16:$N$514,COLUMNS('Section 2'!$C$13:N$13),0)),"",VLOOKUP($B322,'Section 2'!$C$16:$N$514,COLUMNS('Section 2'!$C$13:N$13),0)))</f>
        <v/>
      </c>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row>
    <row r="323" spans="1:78" s="36" customFormat="1" ht="12.75" customHeight="1" x14ac:dyDescent="0.35">
      <c r="A323" s="36" t="str">
        <f>IF(D323="","",ROWS($A$1:A323))</f>
        <v/>
      </c>
      <c r="B323" s="39">
        <v>322</v>
      </c>
      <c r="C323" s="107" t="str">
        <f t="shared" ref="C323:C386" si="5">IF(D323="","",2)</f>
        <v/>
      </c>
      <c r="D323" s="107" t="str">
        <f>IFERROR(VLOOKUP($B323,'Section 2'!$C$16:$N$514,COLUMNS('Section 2'!$C$13:C$13),0),"")</f>
        <v/>
      </c>
      <c r="E323" s="108" t="str">
        <f>IF($D323="","",IF(ISBLANK(VLOOKUP($B323,'Section 2'!$C$16:$N$514,COLUMNS('Section 2'!$C$13:D$13),0)),"",VLOOKUP($B323,'Section 2'!$C$16:$N$514,COLUMNS('Section 2'!$C$13:D$13),0)))</f>
        <v/>
      </c>
      <c r="F323" s="107" t="str">
        <f>IF($D323="","",IF(ISBLANK(VLOOKUP($B323,'Section 2'!$C$16:$N$514,COLUMNS('Section 2'!$C$13:E$13),0)),"",VLOOKUP($B323,'Section 2'!$C$16:$N$514,COLUMNS('Section 2'!$C$13:E$13),0)))</f>
        <v/>
      </c>
      <c r="G323" s="107" t="str">
        <f>IF($D323="","",IF(ISBLANK(VLOOKUP($B323,'Section 2'!$C$16:$N$514,COLUMNS('Section 2'!$C$13:F$13),0)),"",VLOOKUP($B323,'Section 2'!$C$16:$N$514,COLUMNS('Section 2'!$C$13:F$13),0)))</f>
        <v/>
      </c>
      <c r="H323" s="107" t="str">
        <f>IF($D323="","",IF(ISBLANK(VLOOKUP($B323,'Section 2'!$C$16:$N$514,COLUMNS('Section 2'!$C$13:G$13),0)),"",VLOOKUP($B323,'Section 2'!$C$16:$N$514,COLUMNS('Section 2'!$C$13:G$13),0)))</f>
        <v/>
      </c>
      <c r="I323" s="107" t="str">
        <f>IF($D323="","",IF(ISBLANK(VLOOKUP($B323,'Section 2'!$C$16:$N$514,COLUMNS('Section 2'!$C$13:H$13),0)),"",IF(VLOOKUP($B323,'Section 2'!$C$16:$N$514,COLUMNS('Section 2'!$C$13:H$13),0)="Other EU","Other EU",PROPER(VLOOKUP($B323,'Section 2'!$C$16:$N$514,COLUMNS('Section 2'!$C$13:H$13),0)))))</f>
        <v/>
      </c>
      <c r="J323" s="107" t="str">
        <f>IF($D323="","",IF(ISBLANK(VLOOKUP($B323,'Section 2'!$C$16:$N$514,COLUMNS('Section 2'!$C$13:I$13),0)),"",IF(VLOOKUP($B323,'Section 2'!$C$16:$N$514,COLUMNS('Section 2'!$C$13:I$13),0)="Other EU","Other EU",VLOOKUP($B323,'Section 2'!$C$16:$N$514,COLUMNS('Section 2'!$C$13:I$13),0))))</f>
        <v/>
      </c>
      <c r="K323" s="107" t="str">
        <f>IF($D323="","",IF(ISBLANK(VLOOKUP($B323,'Section 2'!$C$16:$N$514,COLUMNS('Section 2'!$C$13:J$13),0)),"",IF(VLOOKUP($B323,'Section 2'!$C$16:$N$514,COLUMNS('Section 2'!$C$13:J$13),0)="Pther EU","Other EU",PROPER(VLOOKUP($B323,'Section 2'!$C$16:$N$514,COLUMNS('Section 2'!$C$13:J$13),0)))))</f>
        <v/>
      </c>
      <c r="L323" s="107" t="str">
        <f>IF($D323="","",IF(ISBLANK(VLOOKUP($B323,'Section 2'!$C$16:$N$514,COLUMNS('Section 2'!$C$13:K$13),0)),"",VLOOKUP($B323,'Section 2'!$C$16:$N$514,COLUMNS('Section 2'!$C$13:K$13),0)))</f>
        <v/>
      </c>
      <c r="M323" s="107" t="str">
        <f>IF($D323="","",IF(ISBLANK(VLOOKUP($B323,'Section 2'!$C$16:$N$514,COLUMNS('Section 2'!$C$13:L$13),0)),"",PROPER(VLOOKUP($B323,'Section 2'!$C$16:$N$514,COLUMNS('Section 2'!$C$13:L$13),0))))</f>
        <v/>
      </c>
      <c r="N323" s="107" t="str">
        <f>IF($D323="","",IF(ISBLANK(VLOOKUP($B323,'Section 2'!$C$16:$N$514,COLUMNS('Section 2'!$C$13:M$13),0)),"",IF(VLOOKUP($B323,'Section 2'!$C$16:$N$514,COLUMNS('Section 2'!$C$13:M$13),0)="Other EU","Other EU",IF(VLOOKUP($B323,'Section 2'!$C$16:$N$514,COLUMNS('Section 2'!$C$13:M$13),0)="2nd Party Trans","2nd Party Trans",IF(VLOOKUP($B323,'Section 2'!$C$16:$N$514,COLUMNS('Section 2'!$C$13:M$13),0)="2nd Party Dest","2nd Party Dest",PROPER(VLOOKUP($B323,'Section 2'!$C$16:$N$514,COLUMNS('Section 2'!$C$13:M$13),0)))))))</f>
        <v/>
      </c>
      <c r="O323" s="108" t="str">
        <f>IF($D323="","",IF(ISBLANK(VLOOKUP($B323,'Section 2'!$C$16:$N$514,COLUMNS('Section 2'!$C$13:N$13),0)),"",VLOOKUP($B323,'Section 2'!$C$16:$N$514,COLUMNS('Section 2'!$C$13:N$13),0)))</f>
        <v/>
      </c>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row>
    <row r="324" spans="1:78" s="36" customFormat="1" ht="12.75" customHeight="1" x14ac:dyDescent="0.35">
      <c r="A324" s="36" t="str">
        <f>IF(D324="","",ROWS($A$1:A324))</f>
        <v/>
      </c>
      <c r="B324" s="39">
        <v>323</v>
      </c>
      <c r="C324" s="107" t="str">
        <f t="shared" si="5"/>
        <v/>
      </c>
      <c r="D324" s="107" t="str">
        <f>IFERROR(VLOOKUP($B324,'Section 2'!$C$16:$N$514,COLUMNS('Section 2'!$C$13:C$13),0),"")</f>
        <v/>
      </c>
      <c r="E324" s="108" t="str">
        <f>IF($D324="","",IF(ISBLANK(VLOOKUP($B324,'Section 2'!$C$16:$N$514,COLUMNS('Section 2'!$C$13:D$13),0)),"",VLOOKUP($B324,'Section 2'!$C$16:$N$514,COLUMNS('Section 2'!$C$13:D$13),0)))</f>
        <v/>
      </c>
      <c r="F324" s="107" t="str">
        <f>IF($D324="","",IF(ISBLANK(VLOOKUP($B324,'Section 2'!$C$16:$N$514,COLUMNS('Section 2'!$C$13:E$13),0)),"",VLOOKUP($B324,'Section 2'!$C$16:$N$514,COLUMNS('Section 2'!$C$13:E$13),0)))</f>
        <v/>
      </c>
      <c r="G324" s="107" t="str">
        <f>IF($D324="","",IF(ISBLANK(VLOOKUP($B324,'Section 2'!$C$16:$N$514,COLUMNS('Section 2'!$C$13:F$13),0)),"",VLOOKUP($B324,'Section 2'!$C$16:$N$514,COLUMNS('Section 2'!$C$13:F$13),0)))</f>
        <v/>
      </c>
      <c r="H324" s="107" t="str">
        <f>IF($D324="","",IF(ISBLANK(VLOOKUP($B324,'Section 2'!$C$16:$N$514,COLUMNS('Section 2'!$C$13:G$13),0)),"",VLOOKUP($B324,'Section 2'!$C$16:$N$514,COLUMNS('Section 2'!$C$13:G$13),0)))</f>
        <v/>
      </c>
      <c r="I324" s="107" t="str">
        <f>IF($D324="","",IF(ISBLANK(VLOOKUP($B324,'Section 2'!$C$16:$N$514,COLUMNS('Section 2'!$C$13:H$13),0)),"",IF(VLOOKUP($B324,'Section 2'!$C$16:$N$514,COLUMNS('Section 2'!$C$13:H$13),0)="Other EU","Other EU",PROPER(VLOOKUP($B324,'Section 2'!$C$16:$N$514,COLUMNS('Section 2'!$C$13:H$13),0)))))</f>
        <v/>
      </c>
      <c r="J324" s="107" t="str">
        <f>IF($D324="","",IF(ISBLANK(VLOOKUP($B324,'Section 2'!$C$16:$N$514,COLUMNS('Section 2'!$C$13:I$13),0)),"",IF(VLOOKUP($B324,'Section 2'!$C$16:$N$514,COLUMNS('Section 2'!$C$13:I$13),0)="Other EU","Other EU",VLOOKUP($B324,'Section 2'!$C$16:$N$514,COLUMNS('Section 2'!$C$13:I$13),0))))</f>
        <v/>
      </c>
      <c r="K324" s="107" t="str">
        <f>IF($D324="","",IF(ISBLANK(VLOOKUP($B324,'Section 2'!$C$16:$N$514,COLUMNS('Section 2'!$C$13:J$13),0)),"",IF(VLOOKUP($B324,'Section 2'!$C$16:$N$514,COLUMNS('Section 2'!$C$13:J$13),0)="Pther EU","Other EU",PROPER(VLOOKUP($B324,'Section 2'!$C$16:$N$514,COLUMNS('Section 2'!$C$13:J$13),0)))))</f>
        <v/>
      </c>
      <c r="L324" s="107" t="str">
        <f>IF($D324="","",IF(ISBLANK(VLOOKUP($B324,'Section 2'!$C$16:$N$514,COLUMNS('Section 2'!$C$13:K$13),0)),"",VLOOKUP($B324,'Section 2'!$C$16:$N$514,COLUMNS('Section 2'!$C$13:K$13),0)))</f>
        <v/>
      </c>
      <c r="M324" s="107" t="str">
        <f>IF($D324="","",IF(ISBLANK(VLOOKUP($B324,'Section 2'!$C$16:$N$514,COLUMNS('Section 2'!$C$13:L$13),0)),"",PROPER(VLOOKUP($B324,'Section 2'!$C$16:$N$514,COLUMNS('Section 2'!$C$13:L$13),0))))</f>
        <v/>
      </c>
      <c r="N324" s="107" t="str">
        <f>IF($D324="","",IF(ISBLANK(VLOOKUP($B324,'Section 2'!$C$16:$N$514,COLUMNS('Section 2'!$C$13:M$13),0)),"",IF(VLOOKUP($B324,'Section 2'!$C$16:$N$514,COLUMNS('Section 2'!$C$13:M$13),0)="Other EU","Other EU",IF(VLOOKUP($B324,'Section 2'!$C$16:$N$514,COLUMNS('Section 2'!$C$13:M$13),0)="2nd Party Trans","2nd Party Trans",IF(VLOOKUP($B324,'Section 2'!$C$16:$N$514,COLUMNS('Section 2'!$C$13:M$13),0)="2nd Party Dest","2nd Party Dest",PROPER(VLOOKUP($B324,'Section 2'!$C$16:$N$514,COLUMNS('Section 2'!$C$13:M$13),0)))))))</f>
        <v/>
      </c>
      <c r="O324" s="108" t="str">
        <f>IF($D324="","",IF(ISBLANK(VLOOKUP($B324,'Section 2'!$C$16:$N$514,COLUMNS('Section 2'!$C$13:N$13),0)),"",VLOOKUP($B324,'Section 2'!$C$16:$N$514,COLUMNS('Section 2'!$C$13:N$13),0)))</f>
        <v/>
      </c>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row>
    <row r="325" spans="1:78" s="36" customFormat="1" ht="12.75" customHeight="1" x14ac:dyDescent="0.35">
      <c r="A325" s="36" t="str">
        <f>IF(D325="","",ROWS($A$1:A325))</f>
        <v/>
      </c>
      <c r="B325" s="39">
        <v>324</v>
      </c>
      <c r="C325" s="107" t="str">
        <f t="shared" si="5"/>
        <v/>
      </c>
      <c r="D325" s="107" t="str">
        <f>IFERROR(VLOOKUP($B325,'Section 2'!$C$16:$N$514,COLUMNS('Section 2'!$C$13:C$13),0),"")</f>
        <v/>
      </c>
      <c r="E325" s="108" t="str">
        <f>IF($D325="","",IF(ISBLANK(VLOOKUP($B325,'Section 2'!$C$16:$N$514,COLUMNS('Section 2'!$C$13:D$13),0)),"",VLOOKUP($B325,'Section 2'!$C$16:$N$514,COLUMNS('Section 2'!$C$13:D$13),0)))</f>
        <v/>
      </c>
      <c r="F325" s="107" t="str">
        <f>IF($D325="","",IF(ISBLANK(VLOOKUP($B325,'Section 2'!$C$16:$N$514,COLUMNS('Section 2'!$C$13:E$13),0)),"",VLOOKUP($B325,'Section 2'!$C$16:$N$514,COLUMNS('Section 2'!$C$13:E$13),0)))</f>
        <v/>
      </c>
      <c r="G325" s="107" t="str">
        <f>IF($D325="","",IF(ISBLANK(VLOOKUP($B325,'Section 2'!$C$16:$N$514,COLUMNS('Section 2'!$C$13:F$13),0)),"",VLOOKUP($B325,'Section 2'!$C$16:$N$514,COLUMNS('Section 2'!$C$13:F$13),0)))</f>
        <v/>
      </c>
      <c r="H325" s="107" t="str">
        <f>IF($D325="","",IF(ISBLANK(VLOOKUP($B325,'Section 2'!$C$16:$N$514,COLUMNS('Section 2'!$C$13:G$13),0)),"",VLOOKUP($B325,'Section 2'!$C$16:$N$514,COLUMNS('Section 2'!$C$13:G$13),0)))</f>
        <v/>
      </c>
      <c r="I325" s="107" t="str">
        <f>IF($D325="","",IF(ISBLANK(VLOOKUP($B325,'Section 2'!$C$16:$N$514,COLUMNS('Section 2'!$C$13:H$13),0)),"",IF(VLOOKUP($B325,'Section 2'!$C$16:$N$514,COLUMNS('Section 2'!$C$13:H$13),0)="Other EU","Other EU",PROPER(VLOOKUP($B325,'Section 2'!$C$16:$N$514,COLUMNS('Section 2'!$C$13:H$13),0)))))</f>
        <v/>
      </c>
      <c r="J325" s="107" t="str">
        <f>IF($D325="","",IF(ISBLANK(VLOOKUP($B325,'Section 2'!$C$16:$N$514,COLUMNS('Section 2'!$C$13:I$13),0)),"",IF(VLOOKUP($B325,'Section 2'!$C$16:$N$514,COLUMNS('Section 2'!$C$13:I$13),0)="Other EU","Other EU",VLOOKUP($B325,'Section 2'!$C$16:$N$514,COLUMNS('Section 2'!$C$13:I$13),0))))</f>
        <v/>
      </c>
      <c r="K325" s="107" t="str">
        <f>IF($D325="","",IF(ISBLANK(VLOOKUP($B325,'Section 2'!$C$16:$N$514,COLUMNS('Section 2'!$C$13:J$13),0)),"",IF(VLOOKUP($B325,'Section 2'!$C$16:$N$514,COLUMNS('Section 2'!$C$13:J$13),0)="Pther EU","Other EU",PROPER(VLOOKUP($B325,'Section 2'!$C$16:$N$514,COLUMNS('Section 2'!$C$13:J$13),0)))))</f>
        <v/>
      </c>
      <c r="L325" s="107" t="str">
        <f>IF($D325="","",IF(ISBLANK(VLOOKUP($B325,'Section 2'!$C$16:$N$514,COLUMNS('Section 2'!$C$13:K$13),0)),"",VLOOKUP($B325,'Section 2'!$C$16:$N$514,COLUMNS('Section 2'!$C$13:K$13),0)))</f>
        <v/>
      </c>
      <c r="M325" s="107" t="str">
        <f>IF($D325="","",IF(ISBLANK(VLOOKUP($B325,'Section 2'!$C$16:$N$514,COLUMNS('Section 2'!$C$13:L$13),0)),"",PROPER(VLOOKUP($B325,'Section 2'!$C$16:$N$514,COLUMNS('Section 2'!$C$13:L$13),0))))</f>
        <v/>
      </c>
      <c r="N325" s="107" t="str">
        <f>IF($D325="","",IF(ISBLANK(VLOOKUP($B325,'Section 2'!$C$16:$N$514,COLUMNS('Section 2'!$C$13:M$13),0)),"",IF(VLOOKUP($B325,'Section 2'!$C$16:$N$514,COLUMNS('Section 2'!$C$13:M$13),0)="Other EU","Other EU",IF(VLOOKUP($B325,'Section 2'!$C$16:$N$514,COLUMNS('Section 2'!$C$13:M$13),0)="2nd Party Trans","2nd Party Trans",IF(VLOOKUP($B325,'Section 2'!$C$16:$N$514,COLUMNS('Section 2'!$C$13:M$13),0)="2nd Party Dest","2nd Party Dest",PROPER(VLOOKUP($B325,'Section 2'!$C$16:$N$514,COLUMNS('Section 2'!$C$13:M$13),0)))))))</f>
        <v/>
      </c>
      <c r="O325" s="108" t="str">
        <f>IF($D325="","",IF(ISBLANK(VLOOKUP($B325,'Section 2'!$C$16:$N$514,COLUMNS('Section 2'!$C$13:N$13),0)),"",VLOOKUP($B325,'Section 2'!$C$16:$N$514,COLUMNS('Section 2'!$C$13:N$13),0)))</f>
        <v/>
      </c>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row>
    <row r="326" spans="1:78" s="36" customFormat="1" ht="12.75" customHeight="1" x14ac:dyDescent="0.35">
      <c r="A326" s="36" t="str">
        <f>IF(D326="","",ROWS($A$1:A326))</f>
        <v/>
      </c>
      <c r="B326" s="39">
        <v>325</v>
      </c>
      <c r="C326" s="107" t="str">
        <f t="shared" si="5"/>
        <v/>
      </c>
      <c r="D326" s="107" t="str">
        <f>IFERROR(VLOOKUP($B326,'Section 2'!$C$16:$N$514,COLUMNS('Section 2'!$C$13:C$13),0),"")</f>
        <v/>
      </c>
      <c r="E326" s="108" t="str">
        <f>IF($D326="","",IF(ISBLANK(VLOOKUP($B326,'Section 2'!$C$16:$N$514,COLUMNS('Section 2'!$C$13:D$13),0)),"",VLOOKUP($B326,'Section 2'!$C$16:$N$514,COLUMNS('Section 2'!$C$13:D$13),0)))</f>
        <v/>
      </c>
      <c r="F326" s="107" t="str">
        <f>IF($D326="","",IF(ISBLANK(VLOOKUP($B326,'Section 2'!$C$16:$N$514,COLUMNS('Section 2'!$C$13:E$13),0)),"",VLOOKUP($B326,'Section 2'!$C$16:$N$514,COLUMNS('Section 2'!$C$13:E$13),0)))</f>
        <v/>
      </c>
      <c r="G326" s="107" t="str">
        <f>IF($D326="","",IF(ISBLANK(VLOOKUP($B326,'Section 2'!$C$16:$N$514,COLUMNS('Section 2'!$C$13:F$13),0)),"",VLOOKUP($B326,'Section 2'!$C$16:$N$514,COLUMNS('Section 2'!$C$13:F$13),0)))</f>
        <v/>
      </c>
      <c r="H326" s="107" t="str">
        <f>IF($D326="","",IF(ISBLANK(VLOOKUP($B326,'Section 2'!$C$16:$N$514,COLUMNS('Section 2'!$C$13:G$13),0)),"",VLOOKUP($B326,'Section 2'!$C$16:$N$514,COLUMNS('Section 2'!$C$13:G$13),0)))</f>
        <v/>
      </c>
      <c r="I326" s="107" t="str">
        <f>IF($D326="","",IF(ISBLANK(VLOOKUP($B326,'Section 2'!$C$16:$N$514,COLUMNS('Section 2'!$C$13:H$13),0)),"",IF(VLOOKUP($B326,'Section 2'!$C$16:$N$514,COLUMNS('Section 2'!$C$13:H$13),0)="Other EU","Other EU",PROPER(VLOOKUP($B326,'Section 2'!$C$16:$N$514,COLUMNS('Section 2'!$C$13:H$13),0)))))</f>
        <v/>
      </c>
      <c r="J326" s="107" t="str">
        <f>IF($D326="","",IF(ISBLANK(VLOOKUP($B326,'Section 2'!$C$16:$N$514,COLUMNS('Section 2'!$C$13:I$13),0)),"",IF(VLOOKUP($B326,'Section 2'!$C$16:$N$514,COLUMNS('Section 2'!$C$13:I$13),0)="Other EU","Other EU",VLOOKUP($B326,'Section 2'!$C$16:$N$514,COLUMNS('Section 2'!$C$13:I$13),0))))</f>
        <v/>
      </c>
      <c r="K326" s="107" t="str">
        <f>IF($D326="","",IF(ISBLANK(VLOOKUP($B326,'Section 2'!$C$16:$N$514,COLUMNS('Section 2'!$C$13:J$13),0)),"",IF(VLOOKUP($B326,'Section 2'!$C$16:$N$514,COLUMNS('Section 2'!$C$13:J$13),0)="Pther EU","Other EU",PROPER(VLOOKUP($B326,'Section 2'!$C$16:$N$514,COLUMNS('Section 2'!$C$13:J$13),0)))))</f>
        <v/>
      </c>
      <c r="L326" s="107" t="str">
        <f>IF($D326="","",IF(ISBLANK(VLOOKUP($B326,'Section 2'!$C$16:$N$514,COLUMNS('Section 2'!$C$13:K$13),0)),"",VLOOKUP($B326,'Section 2'!$C$16:$N$514,COLUMNS('Section 2'!$C$13:K$13),0)))</f>
        <v/>
      </c>
      <c r="M326" s="107" t="str">
        <f>IF($D326="","",IF(ISBLANK(VLOOKUP($B326,'Section 2'!$C$16:$N$514,COLUMNS('Section 2'!$C$13:L$13),0)),"",PROPER(VLOOKUP($B326,'Section 2'!$C$16:$N$514,COLUMNS('Section 2'!$C$13:L$13),0))))</f>
        <v/>
      </c>
      <c r="N326" s="107" t="str">
        <f>IF($D326="","",IF(ISBLANK(VLOOKUP($B326,'Section 2'!$C$16:$N$514,COLUMNS('Section 2'!$C$13:M$13),0)),"",IF(VLOOKUP($B326,'Section 2'!$C$16:$N$514,COLUMNS('Section 2'!$C$13:M$13),0)="Other EU","Other EU",IF(VLOOKUP($B326,'Section 2'!$C$16:$N$514,COLUMNS('Section 2'!$C$13:M$13),0)="2nd Party Trans","2nd Party Trans",IF(VLOOKUP($B326,'Section 2'!$C$16:$N$514,COLUMNS('Section 2'!$C$13:M$13),0)="2nd Party Dest","2nd Party Dest",PROPER(VLOOKUP($B326,'Section 2'!$C$16:$N$514,COLUMNS('Section 2'!$C$13:M$13),0)))))))</f>
        <v/>
      </c>
      <c r="O326" s="108" t="str">
        <f>IF($D326="","",IF(ISBLANK(VLOOKUP($B326,'Section 2'!$C$16:$N$514,COLUMNS('Section 2'!$C$13:N$13),0)),"",VLOOKUP($B326,'Section 2'!$C$16:$N$514,COLUMNS('Section 2'!$C$13:N$13),0)))</f>
        <v/>
      </c>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row>
    <row r="327" spans="1:78" s="36" customFormat="1" ht="12.75" customHeight="1" x14ac:dyDescent="0.35">
      <c r="A327" s="36" t="str">
        <f>IF(D327="","",ROWS($A$1:A327))</f>
        <v/>
      </c>
      <c r="B327" s="39">
        <v>326</v>
      </c>
      <c r="C327" s="107" t="str">
        <f t="shared" si="5"/>
        <v/>
      </c>
      <c r="D327" s="107" t="str">
        <f>IFERROR(VLOOKUP($B327,'Section 2'!$C$16:$N$514,COLUMNS('Section 2'!$C$13:C$13),0),"")</f>
        <v/>
      </c>
      <c r="E327" s="108" t="str">
        <f>IF($D327="","",IF(ISBLANK(VLOOKUP($B327,'Section 2'!$C$16:$N$514,COLUMNS('Section 2'!$C$13:D$13),0)),"",VLOOKUP($B327,'Section 2'!$C$16:$N$514,COLUMNS('Section 2'!$C$13:D$13),0)))</f>
        <v/>
      </c>
      <c r="F327" s="107" t="str">
        <f>IF($D327="","",IF(ISBLANK(VLOOKUP($B327,'Section 2'!$C$16:$N$514,COLUMNS('Section 2'!$C$13:E$13),0)),"",VLOOKUP($B327,'Section 2'!$C$16:$N$514,COLUMNS('Section 2'!$C$13:E$13),0)))</f>
        <v/>
      </c>
      <c r="G327" s="107" t="str">
        <f>IF($D327="","",IF(ISBLANK(VLOOKUP($B327,'Section 2'!$C$16:$N$514,COLUMNS('Section 2'!$C$13:F$13),0)),"",VLOOKUP($B327,'Section 2'!$C$16:$N$514,COLUMNS('Section 2'!$C$13:F$13),0)))</f>
        <v/>
      </c>
      <c r="H327" s="107" t="str">
        <f>IF($D327="","",IF(ISBLANK(VLOOKUP($B327,'Section 2'!$C$16:$N$514,COLUMNS('Section 2'!$C$13:G$13),0)),"",VLOOKUP($B327,'Section 2'!$C$16:$N$514,COLUMNS('Section 2'!$C$13:G$13),0)))</f>
        <v/>
      </c>
      <c r="I327" s="107" t="str">
        <f>IF($D327="","",IF(ISBLANK(VLOOKUP($B327,'Section 2'!$C$16:$N$514,COLUMNS('Section 2'!$C$13:H$13),0)),"",IF(VLOOKUP($B327,'Section 2'!$C$16:$N$514,COLUMNS('Section 2'!$C$13:H$13),0)="Other EU","Other EU",PROPER(VLOOKUP($B327,'Section 2'!$C$16:$N$514,COLUMNS('Section 2'!$C$13:H$13),0)))))</f>
        <v/>
      </c>
      <c r="J327" s="107" t="str">
        <f>IF($D327="","",IF(ISBLANK(VLOOKUP($B327,'Section 2'!$C$16:$N$514,COLUMNS('Section 2'!$C$13:I$13),0)),"",IF(VLOOKUP($B327,'Section 2'!$C$16:$N$514,COLUMNS('Section 2'!$C$13:I$13),0)="Other EU","Other EU",VLOOKUP($B327,'Section 2'!$C$16:$N$514,COLUMNS('Section 2'!$C$13:I$13),0))))</f>
        <v/>
      </c>
      <c r="K327" s="107" t="str">
        <f>IF($D327="","",IF(ISBLANK(VLOOKUP($B327,'Section 2'!$C$16:$N$514,COLUMNS('Section 2'!$C$13:J$13),0)),"",IF(VLOOKUP($B327,'Section 2'!$C$16:$N$514,COLUMNS('Section 2'!$C$13:J$13),0)="Pther EU","Other EU",PROPER(VLOOKUP($B327,'Section 2'!$C$16:$N$514,COLUMNS('Section 2'!$C$13:J$13),0)))))</f>
        <v/>
      </c>
      <c r="L327" s="107" t="str">
        <f>IF($D327="","",IF(ISBLANK(VLOOKUP($B327,'Section 2'!$C$16:$N$514,COLUMNS('Section 2'!$C$13:K$13),0)),"",VLOOKUP($B327,'Section 2'!$C$16:$N$514,COLUMNS('Section 2'!$C$13:K$13),0)))</f>
        <v/>
      </c>
      <c r="M327" s="107" t="str">
        <f>IF($D327="","",IF(ISBLANK(VLOOKUP($B327,'Section 2'!$C$16:$N$514,COLUMNS('Section 2'!$C$13:L$13),0)),"",PROPER(VLOOKUP($B327,'Section 2'!$C$16:$N$514,COLUMNS('Section 2'!$C$13:L$13),0))))</f>
        <v/>
      </c>
      <c r="N327" s="107" t="str">
        <f>IF($D327="","",IF(ISBLANK(VLOOKUP($B327,'Section 2'!$C$16:$N$514,COLUMNS('Section 2'!$C$13:M$13),0)),"",IF(VLOOKUP($B327,'Section 2'!$C$16:$N$514,COLUMNS('Section 2'!$C$13:M$13),0)="Other EU","Other EU",IF(VLOOKUP($B327,'Section 2'!$C$16:$N$514,COLUMNS('Section 2'!$C$13:M$13),0)="2nd Party Trans","2nd Party Trans",IF(VLOOKUP($B327,'Section 2'!$C$16:$N$514,COLUMNS('Section 2'!$C$13:M$13),0)="2nd Party Dest","2nd Party Dest",PROPER(VLOOKUP($B327,'Section 2'!$C$16:$N$514,COLUMNS('Section 2'!$C$13:M$13),0)))))))</f>
        <v/>
      </c>
      <c r="O327" s="108" t="str">
        <f>IF($D327="","",IF(ISBLANK(VLOOKUP($B327,'Section 2'!$C$16:$N$514,COLUMNS('Section 2'!$C$13:N$13),0)),"",VLOOKUP($B327,'Section 2'!$C$16:$N$514,COLUMNS('Section 2'!$C$13:N$13),0)))</f>
        <v/>
      </c>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row>
    <row r="328" spans="1:78" s="36" customFormat="1" ht="12.75" customHeight="1" x14ac:dyDescent="0.35">
      <c r="A328" s="36" t="str">
        <f>IF(D328="","",ROWS($A$1:A328))</f>
        <v/>
      </c>
      <c r="B328" s="39">
        <v>327</v>
      </c>
      <c r="C328" s="107" t="str">
        <f t="shared" si="5"/>
        <v/>
      </c>
      <c r="D328" s="107" t="str">
        <f>IFERROR(VLOOKUP($B328,'Section 2'!$C$16:$N$514,COLUMNS('Section 2'!$C$13:C$13),0),"")</f>
        <v/>
      </c>
      <c r="E328" s="108" t="str">
        <f>IF($D328="","",IF(ISBLANK(VLOOKUP($B328,'Section 2'!$C$16:$N$514,COLUMNS('Section 2'!$C$13:D$13),0)),"",VLOOKUP($B328,'Section 2'!$C$16:$N$514,COLUMNS('Section 2'!$C$13:D$13),0)))</f>
        <v/>
      </c>
      <c r="F328" s="107" t="str">
        <f>IF($D328="","",IF(ISBLANK(VLOOKUP($B328,'Section 2'!$C$16:$N$514,COLUMNS('Section 2'!$C$13:E$13),0)),"",VLOOKUP($B328,'Section 2'!$C$16:$N$514,COLUMNS('Section 2'!$C$13:E$13),0)))</f>
        <v/>
      </c>
      <c r="G328" s="107" t="str">
        <f>IF($D328="","",IF(ISBLANK(VLOOKUP($B328,'Section 2'!$C$16:$N$514,COLUMNS('Section 2'!$C$13:F$13),0)),"",VLOOKUP($B328,'Section 2'!$C$16:$N$514,COLUMNS('Section 2'!$C$13:F$13),0)))</f>
        <v/>
      </c>
      <c r="H328" s="107" t="str">
        <f>IF($D328="","",IF(ISBLANK(VLOOKUP($B328,'Section 2'!$C$16:$N$514,COLUMNS('Section 2'!$C$13:G$13),0)),"",VLOOKUP($B328,'Section 2'!$C$16:$N$514,COLUMNS('Section 2'!$C$13:G$13),0)))</f>
        <v/>
      </c>
      <c r="I328" s="107" t="str">
        <f>IF($D328="","",IF(ISBLANK(VLOOKUP($B328,'Section 2'!$C$16:$N$514,COLUMNS('Section 2'!$C$13:H$13),0)),"",IF(VLOOKUP($B328,'Section 2'!$C$16:$N$514,COLUMNS('Section 2'!$C$13:H$13),0)="Other EU","Other EU",PROPER(VLOOKUP($B328,'Section 2'!$C$16:$N$514,COLUMNS('Section 2'!$C$13:H$13),0)))))</f>
        <v/>
      </c>
      <c r="J328" s="107" t="str">
        <f>IF($D328="","",IF(ISBLANK(VLOOKUP($B328,'Section 2'!$C$16:$N$514,COLUMNS('Section 2'!$C$13:I$13),0)),"",IF(VLOOKUP($B328,'Section 2'!$C$16:$N$514,COLUMNS('Section 2'!$C$13:I$13),0)="Other EU","Other EU",VLOOKUP($B328,'Section 2'!$C$16:$N$514,COLUMNS('Section 2'!$C$13:I$13),0))))</f>
        <v/>
      </c>
      <c r="K328" s="107" t="str">
        <f>IF($D328="","",IF(ISBLANK(VLOOKUP($B328,'Section 2'!$C$16:$N$514,COLUMNS('Section 2'!$C$13:J$13),0)),"",IF(VLOOKUP($B328,'Section 2'!$C$16:$N$514,COLUMNS('Section 2'!$C$13:J$13),0)="Pther EU","Other EU",PROPER(VLOOKUP($B328,'Section 2'!$C$16:$N$514,COLUMNS('Section 2'!$C$13:J$13),0)))))</f>
        <v/>
      </c>
      <c r="L328" s="107" t="str">
        <f>IF($D328="","",IF(ISBLANK(VLOOKUP($B328,'Section 2'!$C$16:$N$514,COLUMNS('Section 2'!$C$13:K$13),0)),"",VLOOKUP($B328,'Section 2'!$C$16:$N$514,COLUMNS('Section 2'!$C$13:K$13),0)))</f>
        <v/>
      </c>
      <c r="M328" s="107" t="str">
        <f>IF($D328="","",IF(ISBLANK(VLOOKUP($B328,'Section 2'!$C$16:$N$514,COLUMNS('Section 2'!$C$13:L$13),0)),"",PROPER(VLOOKUP($B328,'Section 2'!$C$16:$N$514,COLUMNS('Section 2'!$C$13:L$13),0))))</f>
        <v/>
      </c>
      <c r="N328" s="107" t="str">
        <f>IF($D328="","",IF(ISBLANK(VLOOKUP($B328,'Section 2'!$C$16:$N$514,COLUMNS('Section 2'!$C$13:M$13),0)),"",IF(VLOOKUP($B328,'Section 2'!$C$16:$N$514,COLUMNS('Section 2'!$C$13:M$13),0)="Other EU","Other EU",IF(VLOOKUP($B328,'Section 2'!$C$16:$N$514,COLUMNS('Section 2'!$C$13:M$13),0)="2nd Party Trans","2nd Party Trans",IF(VLOOKUP($B328,'Section 2'!$C$16:$N$514,COLUMNS('Section 2'!$C$13:M$13),0)="2nd Party Dest","2nd Party Dest",PROPER(VLOOKUP($B328,'Section 2'!$C$16:$N$514,COLUMNS('Section 2'!$C$13:M$13),0)))))))</f>
        <v/>
      </c>
      <c r="O328" s="108" t="str">
        <f>IF($D328="","",IF(ISBLANK(VLOOKUP($B328,'Section 2'!$C$16:$N$514,COLUMNS('Section 2'!$C$13:N$13),0)),"",VLOOKUP($B328,'Section 2'!$C$16:$N$514,COLUMNS('Section 2'!$C$13:N$13),0)))</f>
        <v/>
      </c>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row>
    <row r="329" spans="1:78" s="36" customFormat="1" ht="12.75" customHeight="1" x14ac:dyDescent="0.35">
      <c r="A329" s="36" t="str">
        <f>IF(D329="","",ROWS($A$1:A329))</f>
        <v/>
      </c>
      <c r="B329" s="39">
        <v>328</v>
      </c>
      <c r="C329" s="107" t="str">
        <f t="shared" si="5"/>
        <v/>
      </c>
      <c r="D329" s="107" t="str">
        <f>IFERROR(VLOOKUP($B329,'Section 2'!$C$16:$N$514,COLUMNS('Section 2'!$C$13:C$13),0),"")</f>
        <v/>
      </c>
      <c r="E329" s="108" t="str">
        <f>IF($D329="","",IF(ISBLANK(VLOOKUP($B329,'Section 2'!$C$16:$N$514,COLUMNS('Section 2'!$C$13:D$13),0)),"",VLOOKUP($B329,'Section 2'!$C$16:$N$514,COLUMNS('Section 2'!$C$13:D$13),0)))</f>
        <v/>
      </c>
      <c r="F329" s="107" t="str">
        <f>IF($D329="","",IF(ISBLANK(VLOOKUP($B329,'Section 2'!$C$16:$N$514,COLUMNS('Section 2'!$C$13:E$13),0)),"",VLOOKUP($B329,'Section 2'!$C$16:$N$514,COLUMNS('Section 2'!$C$13:E$13),0)))</f>
        <v/>
      </c>
      <c r="G329" s="107" t="str">
        <f>IF($D329="","",IF(ISBLANK(VLOOKUP($B329,'Section 2'!$C$16:$N$514,COLUMNS('Section 2'!$C$13:F$13),0)),"",VLOOKUP($B329,'Section 2'!$C$16:$N$514,COLUMNS('Section 2'!$C$13:F$13),0)))</f>
        <v/>
      </c>
      <c r="H329" s="107" t="str">
        <f>IF($D329="","",IF(ISBLANK(VLOOKUP($B329,'Section 2'!$C$16:$N$514,COLUMNS('Section 2'!$C$13:G$13),0)),"",VLOOKUP($B329,'Section 2'!$C$16:$N$514,COLUMNS('Section 2'!$C$13:G$13),0)))</f>
        <v/>
      </c>
      <c r="I329" s="107" t="str">
        <f>IF($D329="","",IF(ISBLANK(VLOOKUP($B329,'Section 2'!$C$16:$N$514,COLUMNS('Section 2'!$C$13:H$13),0)),"",IF(VLOOKUP($B329,'Section 2'!$C$16:$N$514,COLUMNS('Section 2'!$C$13:H$13),0)="Other EU","Other EU",PROPER(VLOOKUP($B329,'Section 2'!$C$16:$N$514,COLUMNS('Section 2'!$C$13:H$13),0)))))</f>
        <v/>
      </c>
      <c r="J329" s="107" t="str">
        <f>IF($D329="","",IF(ISBLANK(VLOOKUP($B329,'Section 2'!$C$16:$N$514,COLUMNS('Section 2'!$C$13:I$13),0)),"",IF(VLOOKUP($B329,'Section 2'!$C$16:$N$514,COLUMNS('Section 2'!$C$13:I$13),0)="Other EU","Other EU",VLOOKUP($B329,'Section 2'!$C$16:$N$514,COLUMNS('Section 2'!$C$13:I$13),0))))</f>
        <v/>
      </c>
      <c r="K329" s="107" t="str">
        <f>IF($D329="","",IF(ISBLANK(VLOOKUP($B329,'Section 2'!$C$16:$N$514,COLUMNS('Section 2'!$C$13:J$13),0)),"",IF(VLOOKUP($B329,'Section 2'!$C$16:$N$514,COLUMNS('Section 2'!$C$13:J$13),0)="Pther EU","Other EU",PROPER(VLOOKUP($B329,'Section 2'!$C$16:$N$514,COLUMNS('Section 2'!$C$13:J$13),0)))))</f>
        <v/>
      </c>
      <c r="L329" s="107" t="str">
        <f>IF($D329="","",IF(ISBLANK(VLOOKUP($B329,'Section 2'!$C$16:$N$514,COLUMNS('Section 2'!$C$13:K$13),0)),"",VLOOKUP($B329,'Section 2'!$C$16:$N$514,COLUMNS('Section 2'!$C$13:K$13),0)))</f>
        <v/>
      </c>
      <c r="M329" s="107" t="str">
        <f>IF($D329="","",IF(ISBLANK(VLOOKUP($B329,'Section 2'!$C$16:$N$514,COLUMNS('Section 2'!$C$13:L$13),0)),"",PROPER(VLOOKUP($B329,'Section 2'!$C$16:$N$514,COLUMNS('Section 2'!$C$13:L$13),0))))</f>
        <v/>
      </c>
      <c r="N329" s="107" t="str">
        <f>IF($D329="","",IF(ISBLANK(VLOOKUP($B329,'Section 2'!$C$16:$N$514,COLUMNS('Section 2'!$C$13:M$13),0)),"",IF(VLOOKUP($B329,'Section 2'!$C$16:$N$514,COLUMNS('Section 2'!$C$13:M$13),0)="Other EU","Other EU",IF(VLOOKUP($B329,'Section 2'!$C$16:$N$514,COLUMNS('Section 2'!$C$13:M$13),0)="2nd Party Trans","2nd Party Trans",IF(VLOOKUP($B329,'Section 2'!$C$16:$N$514,COLUMNS('Section 2'!$C$13:M$13),0)="2nd Party Dest","2nd Party Dest",PROPER(VLOOKUP($B329,'Section 2'!$C$16:$N$514,COLUMNS('Section 2'!$C$13:M$13),0)))))))</f>
        <v/>
      </c>
      <c r="O329" s="108" t="str">
        <f>IF($D329="","",IF(ISBLANK(VLOOKUP($B329,'Section 2'!$C$16:$N$514,COLUMNS('Section 2'!$C$13:N$13),0)),"",VLOOKUP($B329,'Section 2'!$C$16:$N$514,COLUMNS('Section 2'!$C$13:N$13),0)))</f>
        <v/>
      </c>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row>
    <row r="330" spans="1:78" s="36" customFormat="1" ht="12.75" customHeight="1" x14ac:dyDescent="0.35">
      <c r="A330" s="36" t="str">
        <f>IF(D330="","",ROWS($A$1:A330))</f>
        <v/>
      </c>
      <c r="B330" s="39">
        <v>329</v>
      </c>
      <c r="C330" s="107" t="str">
        <f t="shared" si="5"/>
        <v/>
      </c>
      <c r="D330" s="107" t="str">
        <f>IFERROR(VLOOKUP($B330,'Section 2'!$C$16:$N$514,COLUMNS('Section 2'!$C$13:C$13),0),"")</f>
        <v/>
      </c>
      <c r="E330" s="108" t="str">
        <f>IF($D330="","",IF(ISBLANK(VLOOKUP($B330,'Section 2'!$C$16:$N$514,COLUMNS('Section 2'!$C$13:D$13),0)),"",VLOOKUP($B330,'Section 2'!$C$16:$N$514,COLUMNS('Section 2'!$C$13:D$13),0)))</f>
        <v/>
      </c>
      <c r="F330" s="107" t="str">
        <f>IF($D330="","",IF(ISBLANK(VLOOKUP($B330,'Section 2'!$C$16:$N$514,COLUMNS('Section 2'!$C$13:E$13),0)),"",VLOOKUP($B330,'Section 2'!$C$16:$N$514,COLUMNS('Section 2'!$C$13:E$13),0)))</f>
        <v/>
      </c>
      <c r="G330" s="107" t="str">
        <f>IF($D330="","",IF(ISBLANK(VLOOKUP($B330,'Section 2'!$C$16:$N$514,COLUMNS('Section 2'!$C$13:F$13),0)),"",VLOOKUP($B330,'Section 2'!$C$16:$N$514,COLUMNS('Section 2'!$C$13:F$13),0)))</f>
        <v/>
      </c>
      <c r="H330" s="107" t="str">
        <f>IF($D330="","",IF(ISBLANK(VLOOKUP($B330,'Section 2'!$C$16:$N$514,COLUMNS('Section 2'!$C$13:G$13),0)),"",VLOOKUP($B330,'Section 2'!$C$16:$N$514,COLUMNS('Section 2'!$C$13:G$13),0)))</f>
        <v/>
      </c>
      <c r="I330" s="107" t="str">
        <f>IF($D330="","",IF(ISBLANK(VLOOKUP($B330,'Section 2'!$C$16:$N$514,COLUMNS('Section 2'!$C$13:H$13),0)),"",IF(VLOOKUP($B330,'Section 2'!$C$16:$N$514,COLUMNS('Section 2'!$C$13:H$13),0)="Other EU","Other EU",PROPER(VLOOKUP($B330,'Section 2'!$C$16:$N$514,COLUMNS('Section 2'!$C$13:H$13),0)))))</f>
        <v/>
      </c>
      <c r="J330" s="107" t="str">
        <f>IF($D330="","",IF(ISBLANK(VLOOKUP($B330,'Section 2'!$C$16:$N$514,COLUMNS('Section 2'!$C$13:I$13),0)),"",IF(VLOOKUP($B330,'Section 2'!$C$16:$N$514,COLUMNS('Section 2'!$C$13:I$13),0)="Other EU","Other EU",VLOOKUP($B330,'Section 2'!$C$16:$N$514,COLUMNS('Section 2'!$C$13:I$13),0))))</f>
        <v/>
      </c>
      <c r="K330" s="107" t="str">
        <f>IF($D330="","",IF(ISBLANK(VLOOKUP($B330,'Section 2'!$C$16:$N$514,COLUMNS('Section 2'!$C$13:J$13),0)),"",IF(VLOOKUP($B330,'Section 2'!$C$16:$N$514,COLUMNS('Section 2'!$C$13:J$13),0)="Pther EU","Other EU",PROPER(VLOOKUP($B330,'Section 2'!$C$16:$N$514,COLUMNS('Section 2'!$C$13:J$13),0)))))</f>
        <v/>
      </c>
      <c r="L330" s="107" t="str">
        <f>IF($D330="","",IF(ISBLANK(VLOOKUP($B330,'Section 2'!$C$16:$N$514,COLUMNS('Section 2'!$C$13:K$13),0)),"",VLOOKUP($B330,'Section 2'!$C$16:$N$514,COLUMNS('Section 2'!$C$13:K$13),0)))</f>
        <v/>
      </c>
      <c r="M330" s="107" t="str">
        <f>IF($D330="","",IF(ISBLANK(VLOOKUP($B330,'Section 2'!$C$16:$N$514,COLUMNS('Section 2'!$C$13:L$13),0)),"",PROPER(VLOOKUP($B330,'Section 2'!$C$16:$N$514,COLUMNS('Section 2'!$C$13:L$13),0))))</f>
        <v/>
      </c>
      <c r="N330" s="107" t="str">
        <f>IF($D330="","",IF(ISBLANK(VLOOKUP($B330,'Section 2'!$C$16:$N$514,COLUMNS('Section 2'!$C$13:M$13),0)),"",IF(VLOOKUP($B330,'Section 2'!$C$16:$N$514,COLUMNS('Section 2'!$C$13:M$13),0)="Other EU","Other EU",IF(VLOOKUP($B330,'Section 2'!$C$16:$N$514,COLUMNS('Section 2'!$C$13:M$13),0)="2nd Party Trans","2nd Party Trans",IF(VLOOKUP($B330,'Section 2'!$C$16:$N$514,COLUMNS('Section 2'!$C$13:M$13),0)="2nd Party Dest","2nd Party Dest",PROPER(VLOOKUP($B330,'Section 2'!$C$16:$N$514,COLUMNS('Section 2'!$C$13:M$13),0)))))))</f>
        <v/>
      </c>
      <c r="O330" s="108" t="str">
        <f>IF($D330="","",IF(ISBLANK(VLOOKUP($B330,'Section 2'!$C$16:$N$514,COLUMNS('Section 2'!$C$13:N$13),0)),"",VLOOKUP($B330,'Section 2'!$C$16:$N$514,COLUMNS('Section 2'!$C$13:N$13),0)))</f>
        <v/>
      </c>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row>
    <row r="331" spans="1:78" s="36" customFormat="1" ht="12.75" customHeight="1" x14ac:dyDescent="0.35">
      <c r="A331" s="36" t="str">
        <f>IF(D331="","",ROWS($A$1:A331))</f>
        <v/>
      </c>
      <c r="B331" s="39">
        <v>330</v>
      </c>
      <c r="C331" s="107" t="str">
        <f t="shared" si="5"/>
        <v/>
      </c>
      <c r="D331" s="107" t="str">
        <f>IFERROR(VLOOKUP($B331,'Section 2'!$C$16:$N$514,COLUMNS('Section 2'!$C$13:C$13),0),"")</f>
        <v/>
      </c>
      <c r="E331" s="108" t="str">
        <f>IF($D331="","",IF(ISBLANK(VLOOKUP($B331,'Section 2'!$C$16:$N$514,COLUMNS('Section 2'!$C$13:D$13),0)),"",VLOOKUP($B331,'Section 2'!$C$16:$N$514,COLUMNS('Section 2'!$C$13:D$13),0)))</f>
        <v/>
      </c>
      <c r="F331" s="107" t="str">
        <f>IF($D331="","",IF(ISBLANK(VLOOKUP($B331,'Section 2'!$C$16:$N$514,COLUMNS('Section 2'!$C$13:E$13),0)),"",VLOOKUP($B331,'Section 2'!$C$16:$N$514,COLUMNS('Section 2'!$C$13:E$13),0)))</f>
        <v/>
      </c>
      <c r="G331" s="107" t="str">
        <f>IF($D331="","",IF(ISBLANK(VLOOKUP($B331,'Section 2'!$C$16:$N$514,COLUMNS('Section 2'!$C$13:F$13),0)),"",VLOOKUP($B331,'Section 2'!$C$16:$N$514,COLUMNS('Section 2'!$C$13:F$13),0)))</f>
        <v/>
      </c>
      <c r="H331" s="107" t="str">
        <f>IF($D331="","",IF(ISBLANK(VLOOKUP($B331,'Section 2'!$C$16:$N$514,COLUMNS('Section 2'!$C$13:G$13),0)),"",VLOOKUP($B331,'Section 2'!$C$16:$N$514,COLUMNS('Section 2'!$C$13:G$13),0)))</f>
        <v/>
      </c>
      <c r="I331" s="107" t="str">
        <f>IF($D331="","",IF(ISBLANK(VLOOKUP($B331,'Section 2'!$C$16:$N$514,COLUMNS('Section 2'!$C$13:H$13),0)),"",IF(VLOOKUP($B331,'Section 2'!$C$16:$N$514,COLUMNS('Section 2'!$C$13:H$13),0)="Other EU","Other EU",PROPER(VLOOKUP($B331,'Section 2'!$C$16:$N$514,COLUMNS('Section 2'!$C$13:H$13),0)))))</f>
        <v/>
      </c>
      <c r="J331" s="107" t="str">
        <f>IF($D331="","",IF(ISBLANK(VLOOKUP($B331,'Section 2'!$C$16:$N$514,COLUMNS('Section 2'!$C$13:I$13),0)),"",IF(VLOOKUP($B331,'Section 2'!$C$16:$N$514,COLUMNS('Section 2'!$C$13:I$13),0)="Other EU","Other EU",VLOOKUP($B331,'Section 2'!$C$16:$N$514,COLUMNS('Section 2'!$C$13:I$13),0))))</f>
        <v/>
      </c>
      <c r="K331" s="107" t="str">
        <f>IF($D331="","",IF(ISBLANK(VLOOKUP($B331,'Section 2'!$C$16:$N$514,COLUMNS('Section 2'!$C$13:J$13),0)),"",IF(VLOOKUP($B331,'Section 2'!$C$16:$N$514,COLUMNS('Section 2'!$C$13:J$13),0)="Pther EU","Other EU",PROPER(VLOOKUP($B331,'Section 2'!$C$16:$N$514,COLUMNS('Section 2'!$C$13:J$13),0)))))</f>
        <v/>
      </c>
      <c r="L331" s="107" t="str">
        <f>IF($D331="","",IF(ISBLANK(VLOOKUP($B331,'Section 2'!$C$16:$N$514,COLUMNS('Section 2'!$C$13:K$13),0)),"",VLOOKUP($B331,'Section 2'!$C$16:$N$514,COLUMNS('Section 2'!$C$13:K$13),0)))</f>
        <v/>
      </c>
      <c r="M331" s="107" t="str">
        <f>IF($D331="","",IF(ISBLANK(VLOOKUP($B331,'Section 2'!$C$16:$N$514,COLUMNS('Section 2'!$C$13:L$13),0)),"",PROPER(VLOOKUP($B331,'Section 2'!$C$16:$N$514,COLUMNS('Section 2'!$C$13:L$13),0))))</f>
        <v/>
      </c>
      <c r="N331" s="107" t="str">
        <f>IF($D331="","",IF(ISBLANK(VLOOKUP($B331,'Section 2'!$C$16:$N$514,COLUMNS('Section 2'!$C$13:M$13),0)),"",IF(VLOOKUP($B331,'Section 2'!$C$16:$N$514,COLUMNS('Section 2'!$C$13:M$13),0)="Other EU","Other EU",IF(VLOOKUP($B331,'Section 2'!$C$16:$N$514,COLUMNS('Section 2'!$C$13:M$13),0)="2nd Party Trans","2nd Party Trans",IF(VLOOKUP($B331,'Section 2'!$C$16:$N$514,COLUMNS('Section 2'!$C$13:M$13),0)="2nd Party Dest","2nd Party Dest",PROPER(VLOOKUP($B331,'Section 2'!$C$16:$N$514,COLUMNS('Section 2'!$C$13:M$13),0)))))))</f>
        <v/>
      </c>
      <c r="O331" s="108" t="str">
        <f>IF($D331="","",IF(ISBLANK(VLOOKUP($B331,'Section 2'!$C$16:$N$514,COLUMNS('Section 2'!$C$13:N$13),0)),"",VLOOKUP($B331,'Section 2'!$C$16:$N$514,COLUMNS('Section 2'!$C$13:N$13),0)))</f>
        <v/>
      </c>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row>
    <row r="332" spans="1:78" s="36" customFormat="1" ht="12.75" customHeight="1" x14ac:dyDescent="0.35">
      <c r="A332" s="36" t="str">
        <f>IF(D332="","",ROWS($A$1:A332))</f>
        <v/>
      </c>
      <c r="B332" s="39">
        <v>331</v>
      </c>
      <c r="C332" s="107" t="str">
        <f t="shared" si="5"/>
        <v/>
      </c>
      <c r="D332" s="107" t="str">
        <f>IFERROR(VLOOKUP($B332,'Section 2'!$C$16:$N$514,COLUMNS('Section 2'!$C$13:C$13),0),"")</f>
        <v/>
      </c>
      <c r="E332" s="108" t="str">
        <f>IF($D332="","",IF(ISBLANK(VLOOKUP($B332,'Section 2'!$C$16:$N$514,COLUMNS('Section 2'!$C$13:D$13),0)),"",VLOOKUP($B332,'Section 2'!$C$16:$N$514,COLUMNS('Section 2'!$C$13:D$13),0)))</f>
        <v/>
      </c>
      <c r="F332" s="107" t="str">
        <f>IF($D332="","",IF(ISBLANK(VLOOKUP($B332,'Section 2'!$C$16:$N$514,COLUMNS('Section 2'!$C$13:E$13),0)),"",VLOOKUP($B332,'Section 2'!$C$16:$N$514,COLUMNS('Section 2'!$C$13:E$13),0)))</f>
        <v/>
      </c>
      <c r="G332" s="107" t="str">
        <f>IF($D332="","",IF(ISBLANK(VLOOKUP($B332,'Section 2'!$C$16:$N$514,COLUMNS('Section 2'!$C$13:F$13),0)),"",VLOOKUP($B332,'Section 2'!$C$16:$N$514,COLUMNS('Section 2'!$C$13:F$13),0)))</f>
        <v/>
      </c>
      <c r="H332" s="107" t="str">
        <f>IF($D332="","",IF(ISBLANK(VLOOKUP($B332,'Section 2'!$C$16:$N$514,COLUMNS('Section 2'!$C$13:G$13),0)),"",VLOOKUP($B332,'Section 2'!$C$16:$N$514,COLUMNS('Section 2'!$C$13:G$13),0)))</f>
        <v/>
      </c>
      <c r="I332" s="107" t="str">
        <f>IF($D332="","",IF(ISBLANK(VLOOKUP($B332,'Section 2'!$C$16:$N$514,COLUMNS('Section 2'!$C$13:H$13),0)),"",IF(VLOOKUP($B332,'Section 2'!$C$16:$N$514,COLUMNS('Section 2'!$C$13:H$13),0)="Other EU","Other EU",PROPER(VLOOKUP($B332,'Section 2'!$C$16:$N$514,COLUMNS('Section 2'!$C$13:H$13),0)))))</f>
        <v/>
      </c>
      <c r="J332" s="107" t="str">
        <f>IF($D332="","",IF(ISBLANK(VLOOKUP($B332,'Section 2'!$C$16:$N$514,COLUMNS('Section 2'!$C$13:I$13),0)),"",IF(VLOOKUP($B332,'Section 2'!$C$16:$N$514,COLUMNS('Section 2'!$C$13:I$13),0)="Other EU","Other EU",VLOOKUP($B332,'Section 2'!$C$16:$N$514,COLUMNS('Section 2'!$C$13:I$13),0))))</f>
        <v/>
      </c>
      <c r="K332" s="107" t="str">
        <f>IF($D332="","",IF(ISBLANK(VLOOKUP($B332,'Section 2'!$C$16:$N$514,COLUMNS('Section 2'!$C$13:J$13),0)),"",IF(VLOOKUP($B332,'Section 2'!$C$16:$N$514,COLUMNS('Section 2'!$C$13:J$13),0)="Pther EU","Other EU",PROPER(VLOOKUP($B332,'Section 2'!$C$16:$N$514,COLUMNS('Section 2'!$C$13:J$13),0)))))</f>
        <v/>
      </c>
      <c r="L332" s="107" t="str">
        <f>IF($D332="","",IF(ISBLANK(VLOOKUP($B332,'Section 2'!$C$16:$N$514,COLUMNS('Section 2'!$C$13:K$13),0)),"",VLOOKUP($B332,'Section 2'!$C$16:$N$514,COLUMNS('Section 2'!$C$13:K$13),0)))</f>
        <v/>
      </c>
      <c r="M332" s="107" t="str">
        <f>IF($D332="","",IF(ISBLANK(VLOOKUP($B332,'Section 2'!$C$16:$N$514,COLUMNS('Section 2'!$C$13:L$13),0)),"",PROPER(VLOOKUP($B332,'Section 2'!$C$16:$N$514,COLUMNS('Section 2'!$C$13:L$13),0))))</f>
        <v/>
      </c>
      <c r="N332" s="107" t="str">
        <f>IF($D332="","",IF(ISBLANK(VLOOKUP($B332,'Section 2'!$C$16:$N$514,COLUMNS('Section 2'!$C$13:M$13),0)),"",IF(VLOOKUP($B332,'Section 2'!$C$16:$N$514,COLUMNS('Section 2'!$C$13:M$13),0)="Other EU","Other EU",IF(VLOOKUP($B332,'Section 2'!$C$16:$N$514,COLUMNS('Section 2'!$C$13:M$13),0)="2nd Party Trans","2nd Party Trans",IF(VLOOKUP($B332,'Section 2'!$C$16:$N$514,COLUMNS('Section 2'!$C$13:M$13),0)="2nd Party Dest","2nd Party Dest",PROPER(VLOOKUP($B332,'Section 2'!$C$16:$N$514,COLUMNS('Section 2'!$C$13:M$13),0)))))))</f>
        <v/>
      </c>
      <c r="O332" s="108" t="str">
        <f>IF($D332="","",IF(ISBLANK(VLOOKUP($B332,'Section 2'!$C$16:$N$514,COLUMNS('Section 2'!$C$13:N$13),0)),"",VLOOKUP($B332,'Section 2'!$C$16:$N$514,COLUMNS('Section 2'!$C$13:N$13),0)))</f>
        <v/>
      </c>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row>
    <row r="333" spans="1:78" s="36" customFormat="1" ht="12.75" customHeight="1" x14ac:dyDescent="0.35">
      <c r="A333" s="36" t="str">
        <f>IF(D333="","",ROWS($A$1:A333))</f>
        <v/>
      </c>
      <c r="B333" s="39">
        <v>332</v>
      </c>
      <c r="C333" s="107" t="str">
        <f t="shared" si="5"/>
        <v/>
      </c>
      <c r="D333" s="107" t="str">
        <f>IFERROR(VLOOKUP($B333,'Section 2'!$C$16:$N$514,COLUMNS('Section 2'!$C$13:C$13),0),"")</f>
        <v/>
      </c>
      <c r="E333" s="108" t="str">
        <f>IF($D333="","",IF(ISBLANK(VLOOKUP($B333,'Section 2'!$C$16:$N$514,COLUMNS('Section 2'!$C$13:D$13),0)),"",VLOOKUP($B333,'Section 2'!$C$16:$N$514,COLUMNS('Section 2'!$C$13:D$13),0)))</f>
        <v/>
      </c>
      <c r="F333" s="107" t="str">
        <f>IF($D333="","",IF(ISBLANK(VLOOKUP($B333,'Section 2'!$C$16:$N$514,COLUMNS('Section 2'!$C$13:E$13),0)),"",VLOOKUP($B333,'Section 2'!$C$16:$N$514,COLUMNS('Section 2'!$C$13:E$13),0)))</f>
        <v/>
      </c>
      <c r="G333" s="107" t="str">
        <f>IF($D333="","",IF(ISBLANK(VLOOKUP($B333,'Section 2'!$C$16:$N$514,COLUMNS('Section 2'!$C$13:F$13),0)),"",VLOOKUP($B333,'Section 2'!$C$16:$N$514,COLUMNS('Section 2'!$C$13:F$13),0)))</f>
        <v/>
      </c>
      <c r="H333" s="107" t="str">
        <f>IF($D333="","",IF(ISBLANK(VLOOKUP($B333,'Section 2'!$C$16:$N$514,COLUMNS('Section 2'!$C$13:G$13),0)),"",VLOOKUP($B333,'Section 2'!$C$16:$N$514,COLUMNS('Section 2'!$C$13:G$13),0)))</f>
        <v/>
      </c>
      <c r="I333" s="107" t="str">
        <f>IF($D333="","",IF(ISBLANK(VLOOKUP($B333,'Section 2'!$C$16:$N$514,COLUMNS('Section 2'!$C$13:H$13),0)),"",IF(VLOOKUP($B333,'Section 2'!$C$16:$N$514,COLUMNS('Section 2'!$C$13:H$13),0)="Other EU","Other EU",PROPER(VLOOKUP($B333,'Section 2'!$C$16:$N$514,COLUMNS('Section 2'!$C$13:H$13),0)))))</f>
        <v/>
      </c>
      <c r="J333" s="107" t="str">
        <f>IF($D333="","",IF(ISBLANK(VLOOKUP($B333,'Section 2'!$C$16:$N$514,COLUMNS('Section 2'!$C$13:I$13),0)),"",IF(VLOOKUP($B333,'Section 2'!$C$16:$N$514,COLUMNS('Section 2'!$C$13:I$13),0)="Other EU","Other EU",VLOOKUP($B333,'Section 2'!$C$16:$N$514,COLUMNS('Section 2'!$C$13:I$13),0))))</f>
        <v/>
      </c>
      <c r="K333" s="107" t="str">
        <f>IF($D333="","",IF(ISBLANK(VLOOKUP($B333,'Section 2'!$C$16:$N$514,COLUMNS('Section 2'!$C$13:J$13),0)),"",IF(VLOOKUP($B333,'Section 2'!$C$16:$N$514,COLUMNS('Section 2'!$C$13:J$13),0)="Pther EU","Other EU",PROPER(VLOOKUP($B333,'Section 2'!$C$16:$N$514,COLUMNS('Section 2'!$C$13:J$13),0)))))</f>
        <v/>
      </c>
      <c r="L333" s="107" t="str">
        <f>IF($D333="","",IF(ISBLANK(VLOOKUP($B333,'Section 2'!$C$16:$N$514,COLUMNS('Section 2'!$C$13:K$13),0)),"",VLOOKUP($B333,'Section 2'!$C$16:$N$514,COLUMNS('Section 2'!$C$13:K$13),0)))</f>
        <v/>
      </c>
      <c r="M333" s="107" t="str">
        <f>IF($D333="","",IF(ISBLANK(VLOOKUP($B333,'Section 2'!$C$16:$N$514,COLUMNS('Section 2'!$C$13:L$13),0)),"",PROPER(VLOOKUP($B333,'Section 2'!$C$16:$N$514,COLUMNS('Section 2'!$C$13:L$13),0))))</f>
        <v/>
      </c>
      <c r="N333" s="107" t="str">
        <f>IF($D333="","",IF(ISBLANK(VLOOKUP($B333,'Section 2'!$C$16:$N$514,COLUMNS('Section 2'!$C$13:M$13),0)),"",IF(VLOOKUP($B333,'Section 2'!$C$16:$N$514,COLUMNS('Section 2'!$C$13:M$13),0)="Other EU","Other EU",IF(VLOOKUP($B333,'Section 2'!$C$16:$N$514,COLUMNS('Section 2'!$C$13:M$13),0)="2nd Party Trans","2nd Party Trans",IF(VLOOKUP($B333,'Section 2'!$C$16:$N$514,COLUMNS('Section 2'!$C$13:M$13),0)="2nd Party Dest","2nd Party Dest",PROPER(VLOOKUP($B333,'Section 2'!$C$16:$N$514,COLUMNS('Section 2'!$C$13:M$13),0)))))))</f>
        <v/>
      </c>
      <c r="O333" s="108" t="str">
        <f>IF($D333="","",IF(ISBLANK(VLOOKUP($B333,'Section 2'!$C$16:$N$514,COLUMNS('Section 2'!$C$13:N$13),0)),"",VLOOKUP($B333,'Section 2'!$C$16:$N$514,COLUMNS('Section 2'!$C$13:N$13),0)))</f>
        <v/>
      </c>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row>
    <row r="334" spans="1:78" s="36" customFormat="1" ht="12.75" customHeight="1" x14ac:dyDescent="0.35">
      <c r="A334" s="36" t="str">
        <f>IF(D334="","",ROWS($A$1:A334))</f>
        <v/>
      </c>
      <c r="B334" s="39">
        <v>333</v>
      </c>
      <c r="C334" s="107" t="str">
        <f t="shared" si="5"/>
        <v/>
      </c>
      <c r="D334" s="107" t="str">
        <f>IFERROR(VLOOKUP($B334,'Section 2'!$C$16:$N$514,COLUMNS('Section 2'!$C$13:C$13),0),"")</f>
        <v/>
      </c>
      <c r="E334" s="108" t="str">
        <f>IF($D334="","",IF(ISBLANK(VLOOKUP($B334,'Section 2'!$C$16:$N$514,COLUMNS('Section 2'!$C$13:D$13),0)),"",VLOOKUP($B334,'Section 2'!$C$16:$N$514,COLUMNS('Section 2'!$C$13:D$13),0)))</f>
        <v/>
      </c>
      <c r="F334" s="107" t="str">
        <f>IF($D334="","",IF(ISBLANK(VLOOKUP($B334,'Section 2'!$C$16:$N$514,COLUMNS('Section 2'!$C$13:E$13),0)),"",VLOOKUP($B334,'Section 2'!$C$16:$N$514,COLUMNS('Section 2'!$C$13:E$13),0)))</f>
        <v/>
      </c>
      <c r="G334" s="107" t="str">
        <f>IF($D334="","",IF(ISBLANK(VLOOKUP($B334,'Section 2'!$C$16:$N$514,COLUMNS('Section 2'!$C$13:F$13),0)),"",VLOOKUP($B334,'Section 2'!$C$16:$N$514,COLUMNS('Section 2'!$C$13:F$13),0)))</f>
        <v/>
      </c>
      <c r="H334" s="107" t="str">
        <f>IF($D334="","",IF(ISBLANK(VLOOKUP($B334,'Section 2'!$C$16:$N$514,COLUMNS('Section 2'!$C$13:G$13),0)),"",VLOOKUP($B334,'Section 2'!$C$16:$N$514,COLUMNS('Section 2'!$C$13:G$13),0)))</f>
        <v/>
      </c>
      <c r="I334" s="107" t="str">
        <f>IF($D334="","",IF(ISBLANK(VLOOKUP($B334,'Section 2'!$C$16:$N$514,COLUMNS('Section 2'!$C$13:H$13),0)),"",IF(VLOOKUP($B334,'Section 2'!$C$16:$N$514,COLUMNS('Section 2'!$C$13:H$13),0)="Other EU","Other EU",PROPER(VLOOKUP($B334,'Section 2'!$C$16:$N$514,COLUMNS('Section 2'!$C$13:H$13),0)))))</f>
        <v/>
      </c>
      <c r="J334" s="107" t="str">
        <f>IF($D334="","",IF(ISBLANK(VLOOKUP($B334,'Section 2'!$C$16:$N$514,COLUMNS('Section 2'!$C$13:I$13),0)),"",IF(VLOOKUP($B334,'Section 2'!$C$16:$N$514,COLUMNS('Section 2'!$C$13:I$13),0)="Other EU","Other EU",VLOOKUP($B334,'Section 2'!$C$16:$N$514,COLUMNS('Section 2'!$C$13:I$13),0))))</f>
        <v/>
      </c>
      <c r="K334" s="107" t="str">
        <f>IF($D334="","",IF(ISBLANK(VLOOKUP($B334,'Section 2'!$C$16:$N$514,COLUMNS('Section 2'!$C$13:J$13),0)),"",IF(VLOOKUP($B334,'Section 2'!$C$16:$N$514,COLUMNS('Section 2'!$C$13:J$13),0)="Pther EU","Other EU",PROPER(VLOOKUP($B334,'Section 2'!$C$16:$N$514,COLUMNS('Section 2'!$C$13:J$13),0)))))</f>
        <v/>
      </c>
      <c r="L334" s="107" t="str">
        <f>IF($D334="","",IF(ISBLANK(VLOOKUP($B334,'Section 2'!$C$16:$N$514,COLUMNS('Section 2'!$C$13:K$13),0)),"",VLOOKUP($B334,'Section 2'!$C$16:$N$514,COLUMNS('Section 2'!$C$13:K$13),0)))</f>
        <v/>
      </c>
      <c r="M334" s="107" t="str">
        <f>IF($D334="","",IF(ISBLANK(VLOOKUP($B334,'Section 2'!$C$16:$N$514,COLUMNS('Section 2'!$C$13:L$13),0)),"",PROPER(VLOOKUP($B334,'Section 2'!$C$16:$N$514,COLUMNS('Section 2'!$C$13:L$13),0))))</f>
        <v/>
      </c>
      <c r="N334" s="107" t="str">
        <f>IF($D334="","",IF(ISBLANK(VLOOKUP($B334,'Section 2'!$C$16:$N$514,COLUMNS('Section 2'!$C$13:M$13),0)),"",IF(VLOOKUP($B334,'Section 2'!$C$16:$N$514,COLUMNS('Section 2'!$C$13:M$13),0)="Other EU","Other EU",IF(VLOOKUP($B334,'Section 2'!$C$16:$N$514,COLUMNS('Section 2'!$C$13:M$13),0)="2nd Party Trans","2nd Party Trans",IF(VLOOKUP($B334,'Section 2'!$C$16:$N$514,COLUMNS('Section 2'!$C$13:M$13),0)="2nd Party Dest","2nd Party Dest",PROPER(VLOOKUP($B334,'Section 2'!$C$16:$N$514,COLUMNS('Section 2'!$C$13:M$13),0)))))))</f>
        <v/>
      </c>
      <c r="O334" s="108" t="str">
        <f>IF($D334="","",IF(ISBLANK(VLOOKUP($B334,'Section 2'!$C$16:$N$514,COLUMNS('Section 2'!$C$13:N$13),0)),"",VLOOKUP($B334,'Section 2'!$C$16:$N$514,COLUMNS('Section 2'!$C$13:N$13),0)))</f>
        <v/>
      </c>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row>
    <row r="335" spans="1:78" s="36" customFormat="1" ht="12.75" customHeight="1" x14ac:dyDescent="0.35">
      <c r="A335" s="36" t="str">
        <f>IF(D335="","",ROWS($A$1:A335))</f>
        <v/>
      </c>
      <c r="B335" s="39">
        <v>334</v>
      </c>
      <c r="C335" s="107" t="str">
        <f t="shared" si="5"/>
        <v/>
      </c>
      <c r="D335" s="107" t="str">
        <f>IFERROR(VLOOKUP($B335,'Section 2'!$C$16:$N$514,COLUMNS('Section 2'!$C$13:C$13),0),"")</f>
        <v/>
      </c>
      <c r="E335" s="108" t="str">
        <f>IF($D335="","",IF(ISBLANK(VLOOKUP($B335,'Section 2'!$C$16:$N$514,COLUMNS('Section 2'!$C$13:D$13),0)),"",VLOOKUP($B335,'Section 2'!$C$16:$N$514,COLUMNS('Section 2'!$C$13:D$13),0)))</f>
        <v/>
      </c>
      <c r="F335" s="107" t="str">
        <f>IF($D335="","",IF(ISBLANK(VLOOKUP($B335,'Section 2'!$C$16:$N$514,COLUMNS('Section 2'!$C$13:E$13),0)),"",VLOOKUP($B335,'Section 2'!$C$16:$N$514,COLUMNS('Section 2'!$C$13:E$13),0)))</f>
        <v/>
      </c>
      <c r="G335" s="107" t="str">
        <f>IF($D335="","",IF(ISBLANK(VLOOKUP($B335,'Section 2'!$C$16:$N$514,COLUMNS('Section 2'!$C$13:F$13),0)),"",VLOOKUP($B335,'Section 2'!$C$16:$N$514,COLUMNS('Section 2'!$C$13:F$13),0)))</f>
        <v/>
      </c>
      <c r="H335" s="107" t="str">
        <f>IF($D335="","",IF(ISBLANK(VLOOKUP($B335,'Section 2'!$C$16:$N$514,COLUMNS('Section 2'!$C$13:G$13),0)),"",VLOOKUP($B335,'Section 2'!$C$16:$N$514,COLUMNS('Section 2'!$C$13:G$13),0)))</f>
        <v/>
      </c>
      <c r="I335" s="107" t="str">
        <f>IF($D335="","",IF(ISBLANK(VLOOKUP($B335,'Section 2'!$C$16:$N$514,COLUMNS('Section 2'!$C$13:H$13),0)),"",IF(VLOOKUP($B335,'Section 2'!$C$16:$N$514,COLUMNS('Section 2'!$C$13:H$13),0)="Other EU","Other EU",PROPER(VLOOKUP($B335,'Section 2'!$C$16:$N$514,COLUMNS('Section 2'!$C$13:H$13),0)))))</f>
        <v/>
      </c>
      <c r="J335" s="107" t="str">
        <f>IF($D335="","",IF(ISBLANK(VLOOKUP($B335,'Section 2'!$C$16:$N$514,COLUMNS('Section 2'!$C$13:I$13),0)),"",IF(VLOOKUP($B335,'Section 2'!$C$16:$N$514,COLUMNS('Section 2'!$C$13:I$13),0)="Other EU","Other EU",VLOOKUP($B335,'Section 2'!$C$16:$N$514,COLUMNS('Section 2'!$C$13:I$13),0))))</f>
        <v/>
      </c>
      <c r="K335" s="107" t="str">
        <f>IF($D335="","",IF(ISBLANK(VLOOKUP($B335,'Section 2'!$C$16:$N$514,COLUMNS('Section 2'!$C$13:J$13),0)),"",IF(VLOOKUP($B335,'Section 2'!$C$16:$N$514,COLUMNS('Section 2'!$C$13:J$13),0)="Pther EU","Other EU",PROPER(VLOOKUP($B335,'Section 2'!$C$16:$N$514,COLUMNS('Section 2'!$C$13:J$13),0)))))</f>
        <v/>
      </c>
      <c r="L335" s="107" t="str">
        <f>IF($D335="","",IF(ISBLANK(VLOOKUP($B335,'Section 2'!$C$16:$N$514,COLUMNS('Section 2'!$C$13:K$13),0)),"",VLOOKUP($B335,'Section 2'!$C$16:$N$514,COLUMNS('Section 2'!$C$13:K$13),0)))</f>
        <v/>
      </c>
      <c r="M335" s="107" t="str">
        <f>IF($D335="","",IF(ISBLANK(VLOOKUP($B335,'Section 2'!$C$16:$N$514,COLUMNS('Section 2'!$C$13:L$13),0)),"",PROPER(VLOOKUP($B335,'Section 2'!$C$16:$N$514,COLUMNS('Section 2'!$C$13:L$13),0))))</f>
        <v/>
      </c>
      <c r="N335" s="107" t="str">
        <f>IF($D335="","",IF(ISBLANK(VLOOKUP($B335,'Section 2'!$C$16:$N$514,COLUMNS('Section 2'!$C$13:M$13),0)),"",IF(VLOOKUP($B335,'Section 2'!$C$16:$N$514,COLUMNS('Section 2'!$C$13:M$13),0)="Other EU","Other EU",IF(VLOOKUP($B335,'Section 2'!$C$16:$N$514,COLUMNS('Section 2'!$C$13:M$13),0)="2nd Party Trans","2nd Party Trans",IF(VLOOKUP($B335,'Section 2'!$C$16:$N$514,COLUMNS('Section 2'!$C$13:M$13),0)="2nd Party Dest","2nd Party Dest",PROPER(VLOOKUP($B335,'Section 2'!$C$16:$N$514,COLUMNS('Section 2'!$C$13:M$13),0)))))))</f>
        <v/>
      </c>
      <c r="O335" s="108" t="str">
        <f>IF($D335="","",IF(ISBLANK(VLOOKUP($B335,'Section 2'!$C$16:$N$514,COLUMNS('Section 2'!$C$13:N$13),0)),"",VLOOKUP($B335,'Section 2'!$C$16:$N$514,COLUMNS('Section 2'!$C$13:N$13),0)))</f>
        <v/>
      </c>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row>
    <row r="336" spans="1:78" s="36" customFormat="1" ht="12.75" customHeight="1" x14ac:dyDescent="0.35">
      <c r="A336" s="36" t="str">
        <f>IF(D336="","",ROWS($A$1:A336))</f>
        <v/>
      </c>
      <c r="B336" s="39">
        <v>335</v>
      </c>
      <c r="C336" s="107" t="str">
        <f t="shared" si="5"/>
        <v/>
      </c>
      <c r="D336" s="107" t="str">
        <f>IFERROR(VLOOKUP($B336,'Section 2'!$C$16:$N$514,COLUMNS('Section 2'!$C$13:C$13),0),"")</f>
        <v/>
      </c>
      <c r="E336" s="108" t="str">
        <f>IF($D336="","",IF(ISBLANK(VLOOKUP($B336,'Section 2'!$C$16:$N$514,COLUMNS('Section 2'!$C$13:D$13),0)),"",VLOOKUP($B336,'Section 2'!$C$16:$N$514,COLUMNS('Section 2'!$C$13:D$13),0)))</f>
        <v/>
      </c>
      <c r="F336" s="107" t="str">
        <f>IF($D336="","",IF(ISBLANK(VLOOKUP($B336,'Section 2'!$C$16:$N$514,COLUMNS('Section 2'!$C$13:E$13),0)),"",VLOOKUP($B336,'Section 2'!$C$16:$N$514,COLUMNS('Section 2'!$C$13:E$13),0)))</f>
        <v/>
      </c>
      <c r="G336" s="107" t="str">
        <f>IF($D336="","",IF(ISBLANK(VLOOKUP($B336,'Section 2'!$C$16:$N$514,COLUMNS('Section 2'!$C$13:F$13),0)),"",VLOOKUP($B336,'Section 2'!$C$16:$N$514,COLUMNS('Section 2'!$C$13:F$13),0)))</f>
        <v/>
      </c>
      <c r="H336" s="107" t="str">
        <f>IF($D336="","",IF(ISBLANK(VLOOKUP($B336,'Section 2'!$C$16:$N$514,COLUMNS('Section 2'!$C$13:G$13),0)),"",VLOOKUP($B336,'Section 2'!$C$16:$N$514,COLUMNS('Section 2'!$C$13:G$13),0)))</f>
        <v/>
      </c>
      <c r="I336" s="107" t="str">
        <f>IF($D336="","",IF(ISBLANK(VLOOKUP($B336,'Section 2'!$C$16:$N$514,COLUMNS('Section 2'!$C$13:H$13),0)),"",IF(VLOOKUP($B336,'Section 2'!$C$16:$N$514,COLUMNS('Section 2'!$C$13:H$13),0)="Other EU","Other EU",PROPER(VLOOKUP($B336,'Section 2'!$C$16:$N$514,COLUMNS('Section 2'!$C$13:H$13),0)))))</f>
        <v/>
      </c>
      <c r="J336" s="107" t="str">
        <f>IF($D336="","",IF(ISBLANK(VLOOKUP($B336,'Section 2'!$C$16:$N$514,COLUMNS('Section 2'!$C$13:I$13),0)),"",IF(VLOOKUP($B336,'Section 2'!$C$16:$N$514,COLUMNS('Section 2'!$C$13:I$13),0)="Other EU","Other EU",VLOOKUP($B336,'Section 2'!$C$16:$N$514,COLUMNS('Section 2'!$C$13:I$13),0))))</f>
        <v/>
      </c>
      <c r="K336" s="107" t="str">
        <f>IF($D336="","",IF(ISBLANK(VLOOKUP($B336,'Section 2'!$C$16:$N$514,COLUMNS('Section 2'!$C$13:J$13),0)),"",IF(VLOOKUP($B336,'Section 2'!$C$16:$N$514,COLUMNS('Section 2'!$C$13:J$13),0)="Pther EU","Other EU",PROPER(VLOOKUP($B336,'Section 2'!$C$16:$N$514,COLUMNS('Section 2'!$C$13:J$13),0)))))</f>
        <v/>
      </c>
      <c r="L336" s="107" t="str">
        <f>IF($D336="","",IF(ISBLANK(VLOOKUP($B336,'Section 2'!$C$16:$N$514,COLUMNS('Section 2'!$C$13:K$13),0)),"",VLOOKUP($B336,'Section 2'!$C$16:$N$514,COLUMNS('Section 2'!$C$13:K$13),0)))</f>
        <v/>
      </c>
      <c r="M336" s="107" t="str">
        <f>IF($D336="","",IF(ISBLANK(VLOOKUP($B336,'Section 2'!$C$16:$N$514,COLUMNS('Section 2'!$C$13:L$13),0)),"",PROPER(VLOOKUP($B336,'Section 2'!$C$16:$N$514,COLUMNS('Section 2'!$C$13:L$13),0))))</f>
        <v/>
      </c>
      <c r="N336" s="107" t="str">
        <f>IF($D336="","",IF(ISBLANK(VLOOKUP($B336,'Section 2'!$C$16:$N$514,COLUMNS('Section 2'!$C$13:M$13),0)),"",IF(VLOOKUP($B336,'Section 2'!$C$16:$N$514,COLUMNS('Section 2'!$C$13:M$13),0)="Other EU","Other EU",IF(VLOOKUP($B336,'Section 2'!$C$16:$N$514,COLUMNS('Section 2'!$C$13:M$13),0)="2nd Party Trans","2nd Party Trans",IF(VLOOKUP($B336,'Section 2'!$C$16:$N$514,COLUMNS('Section 2'!$C$13:M$13),0)="2nd Party Dest","2nd Party Dest",PROPER(VLOOKUP($B336,'Section 2'!$C$16:$N$514,COLUMNS('Section 2'!$C$13:M$13),0)))))))</f>
        <v/>
      </c>
      <c r="O336" s="108" t="str">
        <f>IF($D336="","",IF(ISBLANK(VLOOKUP($B336,'Section 2'!$C$16:$N$514,COLUMNS('Section 2'!$C$13:N$13),0)),"",VLOOKUP($B336,'Section 2'!$C$16:$N$514,COLUMNS('Section 2'!$C$13:N$13),0)))</f>
        <v/>
      </c>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row>
    <row r="337" spans="1:78" s="36" customFormat="1" ht="12.75" customHeight="1" x14ac:dyDescent="0.35">
      <c r="A337" s="36" t="str">
        <f>IF(D337="","",ROWS($A$1:A337))</f>
        <v/>
      </c>
      <c r="B337" s="39">
        <v>336</v>
      </c>
      <c r="C337" s="107" t="str">
        <f t="shared" si="5"/>
        <v/>
      </c>
      <c r="D337" s="107" t="str">
        <f>IFERROR(VLOOKUP($B337,'Section 2'!$C$16:$N$514,COLUMNS('Section 2'!$C$13:C$13),0),"")</f>
        <v/>
      </c>
      <c r="E337" s="108" t="str">
        <f>IF($D337="","",IF(ISBLANK(VLOOKUP($B337,'Section 2'!$C$16:$N$514,COLUMNS('Section 2'!$C$13:D$13),0)),"",VLOOKUP($B337,'Section 2'!$C$16:$N$514,COLUMNS('Section 2'!$C$13:D$13),0)))</f>
        <v/>
      </c>
      <c r="F337" s="107" t="str">
        <f>IF($D337="","",IF(ISBLANK(VLOOKUP($B337,'Section 2'!$C$16:$N$514,COLUMNS('Section 2'!$C$13:E$13),0)),"",VLOOKUP($B337,'Section 2'!$C$16:$N$514,COLUMNS('Section 2'!$C$13:E$13),0)))</f>
        <v/>
      </c>
      <c r="G337" s="107" t="str">
        <f>IF($D337="","",IF(ISBLANK(VLOOKUP($B337,'Section 2'!$C$16:$N$514,COLUMNS('Section 2'!$C$13:F$13),0)),"",VLOOKUP($B337,'Section 2'!$C$16:$N$514,COLUMNS('Section 2'!$C$13:F$13),0)))</f>
        <v/>
      </c>
      <c r="H337" s="107" t="str">
        <f>IF($D337="","",IF(ISBLANK(VLOOKUP($B337,'Section 2'!$C$16:$N$514,COLUMNS('Section 2'!$C$13:G$13),0)),"",VLOOKUP($B337,'Section 2'!$C$16:$N$514,COLUMNS('Section 2'!$C$13:G$13),0)))</f>
        <v/>
      </c>
      <c r="I337" s="107" t="str">
        <f>IF($D337="","",IF(ISBLANK(VLOOKUP($B337,'Section 2'!$C$16:$N$514,COLUMNS('Section 2'!$C$13:H$13),0)),"",IF(VLOOKUP($B337,'Section 2'!$C$16:$N$514,COLUMNS('Section 2'!$C$13:H$13),0)="Other EU","Other EU",PROPER(VLOOKUP($B337,'Section 2'!$C$16:$N$514,COLUMNS('Section 2'!$C$13:H$13),0)))))</f>
        <v/>
      </c>
      <c r="J337" s="107" t="str">
        <f>IF($D337="","",IF(ISBLANK(VLOOKUP($B337,'Section 2'!$C$16:$N$514,COLUMNS('Section 2'!$C$13:I$13),0)),"",IF(VLOOKUP($B337,'Section 2'!$C$16:$N$514,COLUMNS('Section 2'!$C$13:I$13),0)="Other EU","Other EU",VLOOKUP($B337,'Section 2'!$C$16:$N$514,COLUMNS('Section 2'!$C$13:I$13),0))))</f>
        <v/>
      </c>
      <c r="K337" s="107" t="str">
        <f>IF($D337="","",IF(ISBLANK(VLOOKUP($B337,'Section 2'!$C$16:$N$514,COLUMNS('Section 2'!$C$13:J$13),0)),"",IF(VLOOKUP($B337,'Section 2'!$C$16:$N$514,COLUMNS('Section 2'!$C$13:J$13),0)="Pther EU","Other EU",PROPER(VLOOKUP($B337,'Section 2'!$C$16:$N$514,COLUMNS('Section 2'!$C$13:J$13),0)))))</f>
        <v/>
      </c>
      <c r="L337" s="107" t="str">
        <f>IF($D337="","",IF(ISBLANK(VLOOKUP($B337,'Section 2'!$C$16:$N$514,COLUMNS('Section 2'!$C$13:K$13),0)),"",VLOOKUP($B337,'Section 2'!$C$16:$N$514,COLUMNS('Section 2'!$C$13:K$13),0)))</f>
        <v/>
      </c>
      <c r="M337" s="107" t="str">
        <f>IF($D337="","",IF(ISBLANK(VLOOKUP($B337,'Section 2'!$C$16:$N$514,COLUMNS('Section 2'!$C$13:L$13),0)),"",PROPER(VLOOKUP($B337,'Section 2'!$C$16:$N$514,COLUMNS('Section 2'!$C$13:L$13),0))))</f>
        <v/>
      </c>
      <c r="N337" s="107" t="str">
        <f>IF($D337="","",IF(ISBLANK(VLOOKUP($B337,'Section 2'!$C$16:$N$514,COLUMNS('Section 2'!$C$13:M$13),0)),"",IF(VLOOKUP($B337,'Section 2'!$C$16:$N$514,COLUMNS('Section 2'!$C$13:M$13),0)="Other EU","Other EU",IF(VLOOKUP($B337,'Section 2'!$C$16:$N$514,COLUMNS('Section 2'!$C$13:M$13),0)="2nd Party Trans","2nd Party Trans",IF(VLOOKUP($B337,'Section 2'!$C$16:$N$514,COLUMNS('Section 2'!$C$13:M$13),0)="2nd Party Dest","2nd Party Dest",PROPER(VLOOKUP($B337,'Section 2'!$C$16:$N$514,COLUMNS('Section 2'!$C$13:M$13),0)))))))</f>
        <v/>
      </c>
      <c r="O337" s="108" t="str">
        <f>IF($D337="","",IF(ISBLANK(VLOOKUP($B337,'Section 2'!$C$16:$N$514,COLUMNS('Section 2'!$C$13:N$13),0)),"",VLOOKUP($B337,'Section 2'!$C$16:$N$514,COLUMNS('Section 2'!$C$13:N$13),0)))</f>
        <v/>
      </c>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row>
    <row r="338" spans="1:78" s="36" customFormat="1" ht="12.75" customHeight="1" x14ac:dyDescent="0.35">
      <c r="A338" s="36" t="str">
        <f>IF(D338="","",ROWS($A$1:A338))</f>
        <v/>
      </c>
      <c r="B338" s="39">
        <v>337</v>
      </c>
      <c r="C338" s="107" t="str">
        <f t="shared" si="5"/>
        <v/>
      </c>
      <c r="D338" s="107" t="str">
        <f>IFERROR(VLOOKUP($B338,'Section 2'!$C$16:$N$514,COLUMNS('Section 2'!$C$13:C$13),0),"")</f>
        <v/>
      </c>
      <c r="E338" s="108" t="str">
        <f>IF($D338="","",IF(ISBLANK(VLOOKUP($B338,'Section 2'!$C$16:$N$514,COLUMNS('Section 2'!$C$13:D$13),0)),"",VLOOKUP($B338,'Section 2'!$C$16:$N$514,COLUMNS('Section 2'!$C$13:D$13),0)))</f>
        <v/>
      </c>
      <c r="F338" s="107" t="str">
        <f>IF($D338="","",IF(ISBLANK(VLOOKUP($B338,'Section 2'!$C$16:$N$514,COLUMNS('Section 2'!$C$13:E$13),0)),"",VLOOKUP($B338,'Section 2'!$C$16:$N$514,COLUMNS('Section 2'!$C$13:E$13),0)))</f>
        <v/>
      </c>
      <c r="G338" s="107" t="str">
        <f>IF($D338="","",IF(ISBLANK(VLOOKUP($B338,'Section 2'!$C$16:$N$514,COLUMNS('Section 2'!$C$13:F$13),0)),"",VLOOKUP($B338,'Section 2'!$C$16:$N$514,COLUMNS('Section 2'!$C$13:F$13),0)))</f>
        <v/>
      </c>
      <c r="H338" s="107" t="str">
        <f>IF($D338="","",IF(ISBLANK(VLOOKUP($B338,'Section 2'!$C$16:$N$514,COLUMNS('Section 2'!$C$13:G$13),0)),"",VLOOKUP($B338,'Section 2'!$C$16:$N$514,COLUMNS('Section 2'!$C$13:G$13),0)))</f>
        <v/>
      </c>
      <c r="I338" s="107" t="str">
        <f>IF($D338="","",IF(ISBLANK(VLOOKUP($B338,'Section 2'!$C$16:$N$514,COLUMNS('Section 2'!$C$13:H$13),0)),"",IF(VLOOKUP($B338,'Section 2'!$C$16:$N$514,COLUMNS('Section 2'!$C$13:H$13),0)="Other EU","Other EU",PROPER(VLOOKUP($B338,'Section 2'!$C$16:$N$514,COLUMNS('Section 2'!$C$13:H$13),0)))))</f>
        <v/>
      </c>
      <c r="J338" s="107" t="str">
        <f>IF($D338="","",IF(ISBLANK(VLOOKUP($B338,'Section 2'!$C$16:$N$514,COLUMNS('Section 2'!$C$13:I$13),0)),"",IF(VLOOKUP($B338,'Section 2'!$C$16:$N$514,COLUMNS('Section 2'!$C$13:I$13),0)="Other EU","Other EU",VLOOKUP($B338,'Section 2'!$C$16:$N$514,COLUMNS('Section 2'!$C$13:I$13),0))))</f>
        <v/>
      </c>
      <c r="K338" s="107" t="str">
        <f>IF($D338="","",IF(ISBLANK(VLOOKUP($B338,'Section 2'!$C$16:$N$514,COLUMNS('Section 2'!$C$13:J$13),0)),"",IF(VLOOKUP($B338,'Section 2'!$C$16:$N$514,COLUMNS('Section 2'!$C$13:J$13),0)="Pther EU","Other EU",PROPER(VLOOKUP($B338,'Section 2'!$C$16:$N$514,COLUMNS('Section 2'!$C$13:J$13),0)))))</f>
        <v/>
      </c>
      <c r="L338" s="107" t="str">
        <f>IF($D338="","",IF(ISBLANK(VLOOKUP($B338,'Section 2'!$C$16:$N$514,COLUMNS('Section 2'!$C$13:K$13),0)),"",VLOOKUP($B338,'Section 2'!$C$16:$N$514,COLUMNS('Section 2'!$C$13:K$13),0)))</f>
        <v/>
      </c>
      <c r="M338" s="107" t="str">
        <f>IF($D338="","",IF(ISBLANK(VLOOKUP($B338,'Section 2'!$C$16:$N$514,COLUMNS('Section 2'!$C$13:L$13),0)),"",PROPER(VLOOKUP($B338,'Section 2'!$C$16:$N$514,COLUMNS('Section 2'!$C$13:L$13),0))))</f>
        <v/>
      </c>
      <c r="N338" s="107" t="str">
        <f>IF($D338="","",IF(ISBLANK(VLOOKUP($B338,'Section 2'!$C$16:$N$514,COLUMNS('Section 2'!$C$13:M$13),0)),"",IF(VLOOKUP($B338,'Section 2'!$C$16:$N$514,COLUMNS('Section 2'!$C$13:M$13),0)="Other EU","Other EU",IF(VLOOKUP($B338,'Section 2'!$C$16:$N$514,COLUMNS('Section 2'!$C$13:M$13),0)="2nd Party Trans","2nd Party Trans",IF(VLOOKUP($B338,'Section 2'!$C$16:$N$514,COLUMNS('Section 2'!$C$13:M$13),0)="2nd Party Dest","2nd Party Dest",PROPER(VLOOKUP($B338,'Section 2'!$C$16:$N$514,COLUMNS('Section 2'!$C$13:M$13),0)))))))</f>
        <v/>
      </c>
      <c r="O338" s="108" t="str">
        <f>IF($D338="","",IF(ISBLANK(VLOOKUP($B338,'Section 2'!$C$16:$N$514,COLUMNS('Section 2'!$C$13:N$13),0)),"",VLOOKUP($B338,'Section 2'!$C$16:$N$514,COLUMNS('Section 2'!$C$13:N$13),0)))</f>
        <v/>
      </c>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row>
    <row r="339" spans="1:78" s="36" customFormat="1" ht="12.75" customHeight="1" x14ac:dyDescent="0.35">
      <c r="A339" s="36" t="str">
        <f>IF(D339="","",ROWS($A$1:A339))</f>
        <v/>
      </c>
      <c r="B339" s="39">
        <v>338</v>
      </c>
      <c r="C339" s="107" t="str">
        <f t="shared" si="5"/>
        <v/>
      </c>
      <c r="D339" s="107" t="str">
        <f>IFERROR(VLOOKUP($B339,'Section 2'!$C$16:$N$514,COLUMNS('Section 2'!$C$13:C$13),0),"")</f>
        <v/>
      </c>
      <c r="E339" s="108" t="str">
        <f>IF($D339="","",IF(ISBLANK(VLOOKUP($B339,'Section 2'!$C$16:$N$514,COLUMNS('Section 2'!$C$13:D$13),0)),"",VLOOKUP($B339,'Section 2'!$C$16:$N$514,COLUMNS('Section 2'!$C$13:D$13),0)))</f>
        <v/>
      </c>
      <c r="F339" s="107" t="str">
        <f>IF($D339="","",IF(ISBLANK(VLOOKUP($B339,'Section 2'!$C$16:$N$514,COLUMNS('Section 2'!$C$13:E$13),0)),"",VLOOKUP($B339,'Section 2'!$C$16:$N$514,COLUMNS('Section 2'!$C$13:E$13),0)))</f>
        <v/>
      </c>
      <c r="G339" s="107" t="str">
        <f>IF($D339="","",IF(ISBLANK(VLOOKUP($B339,'Section 2'!$C$16:$N$514,COLUMNS('Section 2'!$C$13:F$13),0)),"",VLOOKUP($B339,'Section 2'!$C$16:$N$514,COLUMNS('Section 2'!$C$13:F$13),0)))</f>
        <v/>
      </c>
      <c r="H339" s="107" t="str">
        <f>IF($D339="","",IF(ISBLANK(VLOOKUP($B339,'Section 2'!$C$16:$N$514,COLUMNS('Section 2'!$C$13:G$13),0)),"",VLOOKUP($B339,'Section 2'!$C$16:$N$514,COLUMNS('Section 2'!$C$13:G$13),0)))</f>
        <v/>
      </c>
      <c r="I339" s="107" t="str">
        <f>IF($D339="","",IF(ISBLANK(VLOOKUP($B339,'Section 2'!$C$16:$N$514,COLUMNS('Section 2'!$C$13:H$13),0)),"",IF(VLOOKUP($B339,'Section 2'!$C$16:$N$514,COLUMNS('Section 2'!$C$13:H$13),0)="Other EU","Other EU",PROPER(VLOOKUP($B339,'Section 2'!$C$16:$N$514,COLUMNS('Section 2'!$C$13:H$13),0)))))</f>
        <v/>
      </c>
      <c r="J339" s="107" t="str">
        <f>IF($D339="","",IF(ISBLANK(VLOOKUP($B339,'Section 2'!$C$16:$N$514,COLUMNS('Section 2'!$C$13:I$13),0)),"",IF(VLOOKUP($B339,'Section 2'!$C$16:$N$514,COLUMNS('Section 2'!$C$13:I$13),0)="Other EU","Other EU",VLOOKUP($B339,'Section 2'!$C$16:$N$514,COLUMNS('Section 2'!$C$13:I$13),0))))</f>
        <v/>
      </c>
      <c r="K339" s="107" t="str">
        <f>IF($D339="","",IF(ISBLANK(VLOOKUP($B339,'Section 2'!$C$16:$N$514,COLUMNS('Section 2'!$C$13:J$13),0)),"",IF(VLOOKUP($B339,'Section 2'!$C$16:$N$514,COLUMNS('Section 2'!$C$13:J$13),0)="Pther EU","Other EU",PROPER(VLOOKUP($B339,'Section 2'!$C$16:$N$514,COLUMNS('Section 2'!$C$13:J$13),0)))))</f>
        <v/>
      </c>
      <c r="L339" s="107" t="str">
        <f>IF($D339="","",IF(ISBLANK(VLOOKUP($B339,'Section 2'!$C$16:$N$514,COLUMNS('Section 2'!$C$13:K$13),0)),"",VLOOKUP($B339,'Section 2'!$C$16:$N$514,COLUMNS('Section 2'!$C$13:K$13),0)))</f>
        <v/>
      </c>
      <c r="M339" s="107" t="str">
        <f>IF($D339="","",IF(ISBLANK(VLOOKUP($B339,'Section 2'!$C$16:$N$514,COLUMNS('Section 2'!$C$13:L$13),0)),"",PROPER(VLOOKUP($B339,'Section 2'!$C$16:$N$514,COLUMNS('Section 2'!$C$13:L$13),0))))</f>
        <v/>
      </c>
      <c r="N339" s="107" t="str">
        <f>IF($D339="","",IF(ISBLANK(VLOOKUP($B339,'Section 2'!$C$16:$N$514,COLUMNS('Section 2'!$C$13:M$13),0)),"",IF(VLOOKUP($B339,'Section 2'!$C$16:$N$514,COLUMNS('Section 2'!$C$13:M$13),0)="Other EU","Other EU",IF(VLOOKUP($B339,'Section 2'!$C$16:$N$514,COLUMNS('Section 2'!$C$13:M$13),0)="2nd Party Trans","2nd Party Trans",IF(VLOOKUP($B339,'Section 2'!$C$16:$N$514,COLUMNS('Section 2'!$C$13:M$13),0)="2nd Party Dest","2nd Party Dest",PROPER(VLOOKUP($B339,'Section 2'!$C$16:$N$514,COLUMNS('Section 2'!$C$13:M$13),0)))))))</f>
        <v/>
      </c>
      <c r="O339" s="108" t="str">
        <f>IF($D339="","",IF(ISBLANK(VLOOKUP($B339,'Section 2'!$C$16:$N$514,COLUMNS('Section 2'!$C$13:N$13),0)),"",VLOOKUP($B339,'Section 2'!$C$16:$N$514,COLUMNS('Section 2'!$C$13:N$13),0)))</f>
        <v/>
      </c>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row>
    <row r="340" spans="1:78" s="36" customFormat="1" ht="12.75" customHeight="1" x14ac:dyDescent="0.35">
      <c r="A340" s="36" t="str">
        <f>IF(D340="","",ROWS($A$1:A340))</f>
        <v/>
      </c>
      <c r="B340" s="39">
        <v>339</v>
      </c>
      <c r="C340" s="107" t="str">
        <f t="shared" si="5"/>
        <v/>
      </c>
      <c r="D340" s="107" t="str">
        <f>IFERROR(VLOOKUP($B340,'Section 2'!$C$16:$N$514,COLUMNS('Section 2'!$C$13:C$13),0),"")</f>
        <v/>
      </c>
      <c r="E340" s="108" t="str">
        <f>IF($D340="","",IF(ISBLANK(VLOOKUP($B340,'Section 2'!$C$16:$N$514,COLUMNS('Section 2'!$C$13:D$13),0)),"",VLOOKUP($B340,'Section 2'!$C$16:$N$514,COLUMNS('Section 2'!$C$13:D$13),0)))</f>
        <v/>
      </c>
      <c r="F340" s="107" t="str">
        <f>IF($D340="","",IF(ISBLANK(VLOOKUP($B340,'Section 2'!$C$16:$N$514,COLUMNS('Section 2'!$C$13:E$13),0)),"",VLOOKUP($B340,'Section 2'!$C$16:$N$514,COLUMNS('Section 2'!$C$13:E$13),0)))</f>
        <v/>
      </c>
      <c r="G340" s="107" t="str">
        <f>IF($D340="","",IF(ISBLANK(VLOOKUP($B340,'Section 2'!$C$16:$N$514,COLUMNS('Section 2'!$C$13:F$13),0)),"",VLOOKUP($B340,'Section 2'!$C$16:$N$514,COLUMNS('Section 2'!$C$13:F$13),0)))</f>
        <v/>
      </c>
      <c r="H340" s="107" t="str">
        <f>IF($D340="","",IF(ISBLANK(VLOOKUP($B340,'Section 2'!$C$16:$N$514,COLUMNS('Section 2'!$C$13:G$13),0)),"",VLOOKUP($B340,'Section 2'!$C$16:$N$514,COLUMNS('Section 2'!$C$13:G$13),0)))</f>
        <v/>
      </c>
      <c r="I340" s="107" t="str">
        <f>IF($D340="","",IF(ISBLANK(VLOOKUP($B340,'Section 2'!$C$16:$N$514,COLUMNS('Section 2'!$C$13:H$13),0)),"",IF(VLOOKUP($B340,'Section 2'!$C$16:$N$514,COLUMNS('Section 2'!$C$13:H$13),0)="Other EU","Other EU",PROPER(VLOOKUP($B340,'Section 2'!$C$16:$N$514,COLUMNS('Section 2'!$C$13:H$13),0)))))</f>
        <v/>
      </c>
      <c r="J340" s="107" t="str">
        <f>IF($D340="","",IF(ISBLANK(VLOOKUP($B340,'Section 2'!$C$16:$N$514,COLUMNS('Section 2'!$C$13:I$13),0)),"",IF(VLOOKUP($B340,'Section 2'!$C$16:$N$514,COLUMNS('Section 2'!$C$13:I$13),0)="Other EU","Other EU",VLOOKUP($B340,'Section 2'!$C$16:$N$514,COLUMNS('Section 2'!$C$13:I$13),0))))</f>
        <v/>
      </c>
      <c r="K340" s="107" t="str">
        <f>IF($D340="","",IF(ISBLANK(VLOOKUP($B340,'Section 2'!$C$16:$N$514,COLUMNS('Section 2'!$C$13:J$13),0)),"",IF(VLOOKUP($B340,'Section 2'!$C$16:$N$514,COLUMNS('Section 2'!$C$13:J$13),0)="Pther EU","Other EU",PROPER(VLOOKUP($B340,'Section 2'!$C$16:$N$514,COLUMNS('Section 2'!$C$13:J$13),0)))))</f>
        <v/>
      </c>
      <c r="L340" s="107" t="str">
        <f>IF($D340="","",IF(ISBLANK(VLOOKUP($B340,'Section 2'!$C$16:$N$514,COLUMNS('Section 2'!$C$13:K$13),0)),"",VLOOKUP($B340,'Section 2'!$C$16:$N$514,COLUMNS('Section 2'!$C$13:K$13),0)))</f>
        <v/>
      </c>
      <c r="M340" s="107" t="str">
        <f>IF($D340="","",IF(ISBLANK(VLOOKUP($B340,'Section 2'!$C$16:$N$514,COLUMNS('Section 2'!$C$13:L$13),0)),"",PROPER(VLOOKUP($B340,'Section 2'!$C$16:$N$514,COLUMNS('Section 2'!$C$13:L$13),0))))</f>
        <v/>
      </c>
      <c r="N340" s="107" t="str">
        <f>IF($D340="","",IF(ISBLANK(VLOOKUP($B340,'Section 2'!$C$16:$N$514,COLUMNS('Section 2'!$C$13:M$13),0)),"",IF(VLOOKUP($B340,'Section 2'!$C$16:$N$514,COLUMNS('Section 2'!$C$13:M$13),0)="Other EU","Other EU",IF(VLOOKUP($B340,'Section 2'!$C$16:$N$514,COLUMNS('Section 2'!$C$13:M$13),0)="2nd Party Trans","2nd Party Trans",IF(VLOOKUP($B340,'Section 2'!$C$16:$N$514,COLUMNS('Section 2'!$C$13:M$13),0)="2nd Party Dest","2nd Party Dest",PROPER(VLOOKUP($B340,'Section 2'!$C$16:$N$514,COLUMNS('Section 2'!$C$13:M$13),0)))))))</f>
        <v/>
      </c>
      <c r="O340" s="108" t="str">
        <f>IF($D340="","",IF(ISBLANK(VLOOKUP($B340,'Section 2'!$C$16:$N$514,COLUMNS('Section 2'!$C$13:N$13),0)),"",VLOOKUP($B340,'Section 2'!$C$16:$N$514,COLUMNS('Section 2'!$C$13:N$13),0)))</f>
        <v/>
      </c>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row>
    <row r="341" spans="1:78" s="36" customFormat="1" ht="12.75" customHeight="1" x14ac:dyDescent="0.35">
      <c r="A341" s="36" t="str">
        <f>IF(D341="","",ROWS($A$1:A341))</f>
        <v/>
      </c>
      <c r="B341" s="39">
        <v>340</v>
      </c>
      <c r="C341" s="107" t="str">
        <f t="shared" si="5"/>
        <v/>
      </c>
      <c r="D341" s="107" t="str">
        <f>IFERROR(VLOOKUP($B341,'Section 2'!$C$16:$N$514,COLUMNS('Section 2'!$C$13:C$13),0),"")</f>
        <v/>
      </c>
      <c r="E341" s="108" t="str">
        <f>IF($D341="","",IF(ISBLANK(VLOOKUP($B341,'Section 2'!$C$16:$N$514,COLUMNS('Section 2'!$C$13:D$13),0)),"",VLOOKUP($B341,'Section 2'!$C$16:$N$514,COLUMNS('Section 2'!$C$13:D$13),0)))</f>
        <v/>
      </c>
      <c r="F341" s="107" t="str">
        <f>IF($D341="","",IF(ISBLANK(VLOOKUP($B341,'Section 2'!$C$16:$N$514,COLUMNS('Section 2'!$C$13:E$13),0)),"",VLOOKUP($B341,'Section 2'!$C$16:$N$514,COLUMNS('Section 2'!$C$13:E$13),0)))</f>
        <v/>
      </c>
      <c r="G341" s="107" t="str">
        <f>IF($D341="","",IF(ISBLANK(VLOOKUP($B341,'Section 2'!$C$16:$N$514,COLUMNS('Section 2'!$C$13:F$13),0)),"",VLOOKUP($B341,'Section 2'!$C$16:$N$514,COLUMNS('Section 2'!$C$13:F$13),0)))</f>
        <v/>
      </c>
      <c r="H341" s="107" t="str">
        <f>IF($D341="","",IF(ISBLANK(VLOOKUP($B341,'Section 2'!$C$16:$N$514,COLUMNS('Section 2'!$C$13:G$13),0)),"",VLOOKUP($B341,'Section 2'!$C$16:$N$514,COLUMNS('Section 2'!$C$13:G$13),0)))</f>
        <v/>
      </c>
      <c r="I341" s="107" t="str">
        <f>IF($D341="","",IF(ISBLANK(VLOOKUP($B341,'Section 2'!$C$16:$N$514,COLUMNS('Section 2'!$C$13:H$13),0)),"",IF(VLOOKUP($B341,'Section 2'!$C$16:$N$514,COLUMNS('Section 2'!$C$13:H$13),0)="Other EU","Other EU",PROPER(VLOOKUP($B341,'Section 2'!$C$16:$N$514,COLUMNS('Section 2'!$C$13:H$13),0)))))</f>
        <v/>
      </c>
      <c r="J341" s="107" t="str">
        <f>IF($D341="","",IF(ISBLANK(VLOOKUP($B341,'Section 2'!$C$16:$N$514,COLUMNS('Section 2'!$C$13:I$13),0)),"",IF(VLOOKUP($B341,'Section 2'!$C$16:$N$514,COLUMNS('Section 2'!$C$13:I$13),0)="Other EU","Other EU",VLOOKUP($B341,'Section 2'!$C$16:$N$514,COLUMNS('Section 2'!$C$13:I$13),0))))</f>
        <v/>
      </c>
      <c r="K341" s="107" t="str">
        <f>IF($D341="","",IF(ISBLANK(VLOOKUP($B341,'Section 2'!$C$16:$N$514,COLUMNS('Section 2'!$C$13:J$13),0)),"",IF(VLOOKUP($B341,'Section 2'!$C$16:$N$514,COLUMNS('Section 2'!$C$13:J$13),0)="Pther EU","Other EU",PROPER(VLOOKUP($B341,'Section 2'!$C$16:$N$514,COLUMNS('Section 2'!$C$13:J$13),0)))))</f>
        <v/>
      </c>
      <c r="L341" s="107" t="str">
        <f>IF($D341="","",IF(ISBLANK(VLOOKUP($B341,'Section 2'!$C$16:$N$514,COLUMNS('Section 2'!$C$13:K$13),0)),"",VLOOKUP($B341,'Section 2'!$C$16:$N$514,COLUMNS('Section 2'!$C$13:K$13),0)))</f>
        <v/>
      </c>
      <c r="M341" s="107" t="str">
        <f>IF($D341="","",IF(ISBLANK(VLOOKUP($B341,'Section 2'!$C$16:$N$514,COLUMNS('Section 2'!$C$13:L$13),0)),"",PROPER(VLOOKUP($B341,'Section 2'!$C$16:$N$514,COLUMNS('Section 2'!$C$13:L$13),0))))</f>
        <v/>
      </c>
      <c r="N341" s="107" t="str">
        <f>IF($D341="","",IF(ISBLANK(VLOOKUP($B341,'Section 2'!$C$16:$N$514,COLUMNS('Section 2'!$C$13:M$13),0)),"",IF(VLOOKUP($B341,'Section 2'!$C$16:$N$514,COLUMNS('Section 2'!$C$13:M$13),0)="Other EU","Other EU",IF(VLOOKUP($B341,'Section 2'!$C$16:$N$514,COLUMNS('Section 2'!$C$13:M$13),0)="2nd Party Trans","2nd Party Trans",IF(VLOOKUP($B341,'Section 2'!$C$16:$N$514,COLUMNS('Section 2'!$C$13:M$13),0)="2nd Party Dest","2nd Party Dest",PROPER(VLOOKUP($B341,'Section 2'!$C$16:$N$514,COLUMNS('Section 2'!$C$13:M$13),0)))))))</f>
        <v/>
      </c>
      <c r="O341" s="108" t="str">
        <f>IF($D341="","",IF(ISBLANK(VLOOKUP($B341,'Section 2'!$C$16:$N$514,COLUMNS('Section 2'!$C$13:N$13),0)),"",VLOOKUP($B341,'Section 2'!$C$16:$N$514,COLUMNS('Section 2'!$C$13:N$13),0)))</f>
        <v/>
      </c>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row>
    <row r="342" spans="1:78" s="36" customFormat="1" ht="12.75" customHeight="1" x14ac:dyDescent="0.35">
      <c r="A342" s="36" t="str">
        <f>IF(D342="","",ROWS($A$1:A342))</f>
        <v/>
      </c>
      <c r="B342" s="39">
        <v>341</v>
      </c>
      <c r="C342" s="107" t="str">
        <f t="shared" si="5"/>
        <v/>
      </c>
      <c r="D342" s="107" t="str">
        <f>IFERROR(VLOOKUP($B342,'Section 2'!$C$16:$N$514,COLUMNS('Section 2'!$C$13:C$13),0),"")</f>
        <v/>
      </c>
      <c r="E342" s="108" t="str">
        <f>IF($D342="","",IF(ISBLANK(VLOOKUP($B342,'Section 2'!$C$16:$N$514,COLUMNS('Section 2'!$C$13:D$13),0)),"",VLOOKUP($B342,'Section 2'!$C$16:$N$514,COLUMNS('Section 2'!$C$13:D$13),0)))</f>
        <v/>
      </c>
      <c r="F342" s="107" t="str">
        <f>IF($D342="","",IF(ISBLANK(VLOOKUP($B342,'Section 2'!$C$16:$N$514,COLUMNS('Section 2'!$C$13:E$13),0)),"",VLOOKUP($B342,'Section 2'!$C$16:$N$514,COLUMNS('Section 2'!$C$13:E$13),0)))</f>
        <v/>
      </c>
      <c r="G342" s="107" t="str">
        <f>IF($D342="","",IF(ISBLANK(VLOOKUP($B342,'Section 2'!$C$16:$N$514,COLUMNS('Section 2'!$C$13:F$13),0)),"",VLOOKUP($B342,'Section 2'!$C$16:$N$514,COLUMNS('Section 2'!$C$13:F$13),0)))</f>
        <v/>
      </c>
      <c r="H342" s="107" t="str">
        <f>IF($D342="","",IF(ISBLANK(VLOOKUP($B342,'Section 2'!$C$16:$N$514,COLUMNS('Section 2'!$C$13:G$13),0)),"",VLOOKUP($B342,'Section 2'!$C$16:$N$514,COLUMNS('Section 2'!$C$13:G$13),0)))</f>
        <v/>
      </c>
      <c r="I342" s="107" t="str">
        <f>IF($D342="","",IF(ISBLANK(VLOOKUP($B342,'Section 2'!$C$16:$N$514,COLUMNS('Section 2'!$C$13:H$13),0)),"",IF(VLOOKUP($B342,'Section 2'!$C$16:$N$514,COLUMNS('Section 2'!$C$13:H$13),0)="Other EU","Other EU",PROPER(VLOOKUP($B342,'Section 2'!$C$16:$N$514,COLUMNS('Section 2'!$C$13:H$13),0)))))</f>
        <v/>
      </c>
      <c r="J342" s="107" t="str">
        <f>IF($D342="","",IF(ISBLANK(VLOOKUP($B342,'Section 2'!$C$16:$N$514,COLUMNS('Section 2'!$C$13:I$13),0)),"",IF(VLOOKUP($B342,'Section 2'!$C$16:$N$514,COLUMNS('Section 2'!$C$13:I$13),0)="Other EU","Other EU",VLOOKUP($B342,'Section 2'!$C$16:$N$514,COLUMNS('Section 2'!$C$13:I$13),0))))</f>
        <v/>
      </c>
      <c r="K342" s="107" t="str">
        <f>IF($D342="","",IF(ISBLANK(VLOOKUP($B342,'Section 2'!$C$16:$N$514,COLUMNS('Section 2'!$C$13:J$13),0)),"",IF(VLOOKUP($B342,'Section 2'!$C$16:$N$514,COLUMNS('Section 2'!$C$13:J$13),0)="Pther EU","Other EU",PROPER(VLOOKUP($B342,'Section 2'!$C$16:$N$514,COLUMNS('Section 2'!$C$13:J$13),0)))))</f>
        <v/>
      </c>
      <c r="L342" s="107" t="str">
        <f>IF($D342="","",IF(ISBLANK(VLOOKUP($B342,'Section 2'!$C$16:$N$514,COLUMNS('Section 2'!$C$13:K$13),0)),"",VLOOKUP($B342,'Section 2'!$C$16:$N$514,COLUMNS('Section 2'!$C$13:K$13),0)))</f>
        <v/>
      </c>
      <c r="M342" s="107" t="str">
        <f>IF($D342="","",IF(ISBLANK(VLOOKUP($B342,'Section 2'!$C$16:$N$514,COLUMNS('Section 2'!$C$13:L$13),0)),"",PROPER(VLOOKUP($B342,'Section 2'!$C$16:$N$514,COLUMNS('Section 2'!$C$13:L$13),0))))</f>
        <v/>
      </c>
      <c r="N342" s="107" t="str">
        <f>IF($D342="","",IF(ISBLANK(VLOOKUP($B342,'Section 2'!$C$16:$N$514,COLUMNS('Section 2'!$C$13:M$13),0)),"",IF(VLOOKUP($B342,'Section 2'!$C$16:$N$514,COLUMNS('Section 2'!$C$13:M$13),0)="Other EU","Other EU",IF(VLOOKUP($B342,'Section 2'!$C$16:$N$514,COLUMNS('Section 2'!$C$13:M$13),0)="2nd Party Trans","2nd Party Trans",IF(VLOOKUP($B342,'Section 2'!$C$16:$N$514,COLUMNS('Section 2'!$C$13:M$13),0)="2nd Party Dest","2nd Party Dest",PROPER(VLOOKUP($B342,'Section 2'!$C$16:$N$514,COLUMNS('Section 2'!$C$13:M$13),0)))))))</f>
        <v/>
      </c>
      <c r="O342" s="108" t="str">
        <f>IF($D342="","",IF(ISBLANK(VLOOKUP($B342,'Section 2'!$C$16:$N$514,COLUMNS('Section 2'!$C$13:N$13),0)),"",VLOOKUP($B342,'Section 2'!$C$16:$N$514,COLUMNS('Section 2'!$C$13:N$13),0)))</f>
        <v/>
      </c>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row>
    <row r="343" spans="1:78" s="36" customFormat="1" ht="12.75" customHeight="1" x14ac:dyDescent="0.35">
      <c r="A343" s="36" t="str">
        <f>IF(D343="","",ROWS($A$1:A343))</f>
        <v/>
      </c>
      <c r="B343" s="39">
        <v>342</v>
      </c>
      <c r="C343" s="107" t="str">
        <f t="shared" si="5"/>
        <v/>
      </c>
      <c r="D343" s="107" t="str">
        <f>IFERROR(VLOOKUP($B343,'Section 2'!$C$16:$N$514,COLUMNS('Section 2'!$C$13:C$13),0),"")</f>
        <v/>
      </c>
      <c r="E343" s="108" t="str">
        <f>IF($D343="","",IF(ISBLANK(VLOOKUP($B343,'Section 2'!$C$16:$N$514,COLUMNS('Section 2'!$C$13:D$13),0)),"",VLOOKUP($B343,'Section 2'!$C$16:$N$514,COLUMNS('Section 2'!$C$13:D$13),0)))</f>
        <v/>
      </c>
      <c r="F343" s="107" t="str">
        <f>IF($D343="","",IF(ISBLANK(VLOOKUP($B343,'Section 2'!$C$16:$N$514,COLUMNS('Section 2'!$C$13:E$13),0)),"",VLOOKUP($B343,'Section 2'!$C$16:$N$514,COLUMNS('Section 2'!$C$13:E$13),0)))</f>
        <v/>
      </c>
      <c r="G343" s="107" t="str">
        <f>IF($D343="","",IF(ISBLANK(VLOOKUP($B343,'Section 2'!$C$16:$N$514,COLUMNS('Section 2'!$C$13:F$13),0)),"",VLOOKUP($B343,'Section 2'!$C$16:$N$514,COLUMNS('Section 2'!$C$13:F$13),0)))</f>
        <v/>
      </c>
      <c r="H343" s="107" t="str">
        <f>IF($D343="","",IF(ISBLANK(VLOOKUP($B343,'Section 2'!$C$16:$N$514,COLUMNS('Section 2'!$C$13:G$13),0)),"",VLOOKUP($B343,'Section 2'!$C$16:$N$514,COLUMNS('Section 2'!$C$13:G$13),0)))</f>
        <v/>
      </c>
      <c r="I343" s="107" t="str">
        <f>IF($D343="","",IF(ISBLANK(VLOOKUP($B343,'Section 2'!$C$16:$N$514,COLUMNS('Section 2'!$C$13:H$13),0)),"",IF(VLOOKUP($B343,'Section 2'!$C$16:$N$514,COLUMNS('Section 2'!$C$13:H$13),0)="Other EU","Other EU",PROPER(VLOOKUP($B343,'Section 2'!$C$16:$N$514,COLUMNS('Section 2'!$C$13:H$13),0)))))</f>
        <v/>
      </c>
      <c r="J343" s="107" t="str">
        <f>IF($D343="","",IF(ISBLANK(VLOOKUP($B343,'Section 2'!$C$16:$N$514,COLUMNS('Section 2'!$C$13:I$13),0)),"",IF(VLOOKUP($B343,'Section 2'!$C$16:$N$514,COLUMNS('Section 2'!$C$13:I$13),0)="Other EU","Other EU",VLOOKUP($B343,'Section 2'!$C$16:$N$514,COLUMNS('Section 2'!$C$13:I$13),0))))</f>
        <v/>
      </c>
      <c r="K343" s="107" t="str">
        <f>IF($D343="","",IF(ISBLANK(VLOOKUP($B343,'Section 2'!$C$16:$N$514,COLUMNS('Section 2'!$C$13:J$13),0)),"",IF(VLOOKUP($B343,'Section 2'!$C$16:$N$514,COLUMNS('Section 2'!$C$13:J$13),0)="Pther EU","Other EU",PROPER(VLOOKUP($B343,'Section 2'!$C$16:$N$514,COLUMNS('Section 2'!$C$13:J$13),0)))))</f>
        <v/>
      </c>
      <c r="L343" s="107" t="str">
        <f>IF($D343="","",IF(ISBLANK(VLOOKUP($B343,'Section 2'!$C$16:$N$514,COLUMNS('Section 2'!$C$13:K$13),0)),"",VLOOKUP($B343,'Section 2'!$C$16:$N$514,COLUMNS('Section 2'!$C$13:K$13),0)))</f>
        <v/>
      </c>
      <c r="M343" s="107" t="str">
        <f>IF($D343="","",IF(ISBLANK(VLOOKUP($B343,'Section 2'!$C$16:$N$514,COLUMNS('Section 2'!$C$13:L$13),0)),"",PROPER(VLOOKUP($B343,'Section 2'!$C$16:$N$514,COLUMNS('Section 2'!$C$13:L$13),0))))</f>
        <v/>
      </c>
      <c r="N343" s="107" t="str">
        <f>IF($D343="","",IF(ISBLANK(VLOOKUP($B343,'Section 2'!$C$16:$N$514,COLUMNS('Section 2'!$C$13:M$13),0)),"",IF(VLOOKUP($B343,'Section 2'!$C$16:$N$514,COLUMNS('Section 2'!$C$13:M$13),0)="Other EU","Other EU",IF(VLOOKUP($B343,'Section 2'!$C$16:$N$514,COLUMNS('Section 2'!$C$13:M$13),0)="2nd Party Trans","2nd Party Trans",IF(VLOOKUP($B343,'Section 2'!$C$16:$N$514,COLUMNS('Section 2'!$C$13:M$13),0)="2nd Party Dest","2nd Party Dest",PROPER(VLOOKUP($B343,'Section 2'!$C$16:$N$514,COLUMNS('Section 2'!$C$13:M$13),0)))))))</f>
        <v/>
      </c>
      <c r="O343" s="108" t="str">
        <f>IF($D343="","",IF(ISBLANK(VLOOKUP($B343,'Section 2'!$C$16:$N$514,COLUMNS('Section 2'!$C$13:N$13),0)),"",VLOOKUP($B343,'Section 2'!$C$16:$N$514,COLUMNS('Section 2'!$C$13:N$13),0)))</f>
        <v/>
      </c>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row>
    <row r="344" spans="1:78" s="36" customFormat="1" ht="12.75" customHeight="1" x14ac:dyDescent="0.35">
      <c r="A344" s="36" t="str">
        <f>IF(D344="","",ROWS($A$1:A344))</f>
        <v/>
      </c>
      <c r="B344" s="39">
        <v>343</v>
      </c>
      <c r="C344" s="107" t="str">
        <f t="shared" si="5"/>
        <v/>
      </c>
      <c r="D344" s="107" t="str">
        <f>IFERROR(VLOOKUP($B344,'Section 2'!$C$16:$N$514,COLUMNS('Section 2'!$C$13:C$13),0),"")</f>
        <v/>
      </c>
      <c r="E344" s="108" t="str">
        <f>IF($D344="","",IF(ISBLANK(VLOOKUP($B344,'Section 2'!$C$16:$N$514,COLUMNS('Section 2'!$C$13:D$13),0)),"",VLOOKUP($B344,'Section 2'!$C$16:$N$514,COLUMNS('Section 2'!$C$13:D$13),0)))</f>
        <v/>
      </c>
      <c r="F344" s="107" t="str">
        <f>IF($D344="","",IF(ISBLANK(VLOOKUP($B344,'Section 2'!$C$16:$N$514,COLUMNS('Section 2'!$C$13:E$13),0)),"",VLOOKUP($B344,'Section 2'!$C$16:$N$514,COLUMNS('Section 2'!$C$13:E$13),0)))</f>
        <v/>
      </c>
      <c r="G344" s="107" t="str">
        <f>IF($D344="","",IF(ISBLANK(VLOOKUP($B344,'Section 2'!$C$16:$N$514,COLUMNS('Section 2'!$C$13:F$13),0)),"",VLOOKUP($B344,'Section 2'!$C$16:$N$514,COLUMNS('Section 2'!$C$13:F$13),0)))</f>
        <v/>
      </c>
      <c r="H344" s="107" t="str">
        <f>IF($D344="","",IF(ISBLANK(VLOOKUP($B344,'Section 2'!$C$16:$N$514,COLUMNS('Section 2'!$C$13:G$13),0)),"",VLOOKUP($B344,'Section 2'!$C$16:$N$514,COLUMNS('Section 2'!$C$13:G$13),0)))</f>
        <v/>
      </c>
      <c r="I344" s="107" t="str">
        <f>IF($D344="","",IF(ISBLANK(VLOOKUP($B344,'Section 2'!$C$16:$N$514,COLUMNS('Section 2'!$C$13:H$13),0)),"",IF(VLOOKUP($B344,'Section 2'!$C$16:$N$514,COLUMNS('Section 2'!$C$13:H$13),0)="Other EU","Other EU",PROPER(VLOOKUP($B344,'Section 2'!$C$16:$N$514,COLUMNS('Section 2'!$C$13:H$13),0)))))</f>
        <v/>
      </c>
      <c r="J344" s="107" t="str">
        <f>IF($D344="","",IF(ISBLANK(VLOOKUP($B344,'Section 2'!$C$16:$N$514,COLUMNS('Section 2'!$C$13:I$13),0)),"",IF(VLOOKUP($B344,'Section 2'!$C$16:$N$514,COLUMNS('Section 2'!$C$13:I$13),0)="Other EU","Other EU",VLOOKUP($B344,'Section 2'!$C$16:$N$514,COLUMNS('Section 2'!$C$13:I$13),0))))</f>
        <v/>
      </c>
      <c r="K344" s="107" t="str">
        <f>IF($D344="","",IF(ISBLANK(VLOOKUP($B344,'Section 2'!$C$16:$N$514,COLUMNS('Section 2'!$C$13:J$13),0)),"",IF(VLOOKUP($B344,'Section 2'!$C$16:$N$514,COLUMNS('Section 2'!$C$13:J$13),0)="Pther EU","Other EU",PROPER(VLOOKUP($B344,'Section 2'!$C$16:$N$514,COLUMNS('Section 2'!$C$13:J$13),0)))))</f>
        <v/>
      </c>
      <c r="L344" s="107" t="str">
        <f>IF($D344="","",IF(ISBLANK(VLOOKUP($B344,'Section 2'!$C$16:$N$514,COLUMNS('Section 2'!$C$13:K$13),0)),"",VLOOKUP($B344,'Section 2'!$C$16:$N$514,COLUMNS('Section 2'!$C$13:K$13),0)))</f>
        <v/>
      </c>
      <c r="M344" s="107" t="str">
        <f>IF($D344="","",IF(ISBLANK(VLOOKUP($B344,'Section 2'!$C$16:$N$514,COLUMNS('Section 2'!$C$13:L$13),0)),"",PROPER(VLOOKUP($B344,'Section 2'!$C$16:$N$514,COLUMNS('Section 2'!$C$13:L$13),0))))</f>
        <v/>
      </c>
      <c r="N344" s="107" t="str">
        <f>IF($D344="","",IF(ISBLANK(VLOOKUP($B344,'Section 2'!$C$16:$N$514,COLUMNS('Section 2'!$C$13:M$13),0)),"",IF(VLOOKUP($B344,'Section 2'!$C$16:$N$514,COLUMNS('Section 2'!$C$13:M$13),0)="Other EU","Other EU",IF(VLOOKUP($B344,'Section 2'!$C$16:$N$514,COLUMNS('Section 2'!$C$13:M$13),0)="2nd Party Trans","2nd Party Trans",IF(VLOOKUP($B344,'Section 2'!$C$16:$N$514,COLUMNS('Section 2'!$C$13:M$13),0)="2nd Party Dest","2nd Party Dest",PROPER(VLOOKUP($B344,'Section 2'!$C$16:$N$514,COLUMNS('Section 2'!$C$13:M$13),0)))))))</f>
        <v/>
      </c>
      <c r="O344" s="108" t="str">
        <f>IF($D344="","",IF(ISBLANK(VLOOKUP($B344,'Section 2'!$C$16:$N$514,COLUMNS('Section 2'!$C$13:N$13),0)),"",VLOOKUP($B344,'Section 2'!$C$16:$N$514,COLUMNS('Section 2'!$C$13:N$13),0)))</f>
        <v/>
      </c>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row>
    <row r="345" spans="1:78" s="36" customFormat="1" ht="12.75" customHeight="1" x14ac:dyDescent="0.35">
      <c r="A345" s="36" t="str">
        <f>IF(D345="","",ROWS($A$1:A345))</f>
        <v/>
      </c>
      <c r="B345" s="39">
        <v>344</v>
      </c>
      <c r="C345" s="107" t="str">
        <f t="shared" si="5"/>
        <v/>
      </c>
      <c r="D345" s="107" t="str">
        <f>IFERROR(VLOOKUP($B345,'Section 2'!$C$16:$N$514,COLUMNS('Section 2'!$C$13:C$13),0),"")</f>
        <v/>
      </c>
      <c r="E345" s="108" t="str">
        <f>IF($D345="","",IF(ISBLANK(VLOOKUP($B345,'Section 2'!$C$16:$N$514,COLUMNS('Section 2'!$C$13:D$13),0)),"",VLOOKUP($B345,'Section 2'!$C$16:$N$514,COLUMNS('Section 2'!$C$13:D$13),0)))</f>
        <v/>
      </c>
      <c r="F345" s="107" t="str">
        <f>IF($D345="","",IF(ISBLANK(VLOOKUP($B345,'Section 2'!$C$16:$N$514,COLUMNS('Section 2'!$C$13:E$13),0)),"",VLOOKUP($B345,'Section 2'!$C$16:$N$514,COLUMNS('Section 2'!$C$13:E$13),0)))</f>
        <v/>
      </c>
      <c r="G345" s="107" t="str">
        <f>IF($D345="","",IF(ISBLANK(VLOOKUP($B345,'Section 2'!$C$16:$N$514,COLUMNS('Section 2'!$C$13:F$13),0)),"",VLOOKUP($B345,'Section 2'!$C$16:$N$514,COLUMNS('Section 2'!$C$13:F$13),0)))</f>
        <v/>
      </c>
      <c r="H345" s="107" t="str">
        <f>IF($D345="","",IF(ISBLANK(VLOOKUP($B345,'Section 2'!$C$16:$N$514,COLUMNS('Section 2'!$C$13:G$13),0)),"",VLOOKUP($B345,'Section 2'!$C$16:$N$514,COLUMNS('Section 2'!$C$13:G$13),0)))</f>
        <v/>
      </c>
      <c r="I345" s="107" t="str">
        <f>IF($D345="","",IF(ISBLANK(VLOOKUP($B345,'Section 2'!$C$16:$N$514,COLUMNS('Section 2'!$C$13:H$13),0)),"",IF(VLOOKUP($B345,'Section 2'!$C$16:$N$514,COLUMNS('Section 2'!$C$13:H$13),0)="Other EU","Other EU",PROPER(VLOOKUP($B345,'Section 2'!$C$16:$N$514,COLUMNS('Section 2'!$C$13:H$13),0)))))</f>
        <v/>
      </c>
      <c r="J345" s="107" t="str">
        <f>IF($D345="","",IF(ISBLANK(VLOOKUP($B345,'Section 2'!$C$16:$N$514,COLUMNS('Section 2'!$C$13:I$13),0)),"",IF(VLOOKUP($B345,'Section 2'!$C$16:$N$514,COLUMNS('Section 2'!$C$13:I$13),0)="Other EU","Other EU",VLOOKUP($B345,'Section 2'!$C$16:$N$514,COLUMNS('Section 2'!$C$13:I$13),0))))</f>
        <v/>
      </c>
      <c r="K345" s="107" t="str">
        <f>IF($D345="","",IF(ISBLANK(VLOOKUP($B345,'Section 2'!$C$16:$N$514,COLUMNS('Section 2'!$C$13:J$13),0)),"",IF(VLOOKUP($B345,'Section 2'!$C$16:$N$514,COLUMNS('Section 2'!$C$13:J$13),0)="Pther EU","Other EU",PROPER(VLOOKUP($B345,'Section 2'!$C$16:$N$514,COLUMNS('Section 2'!$C$13:J$13),0)))))</f>
        <v/>
      </c>
      <c r="L345" s="107" t="str">
        <f>IF($D345="","",IF(ISBLANK(VLOOKUP($B345,'Section 2'!$C$16:$N$514,COLUMNS('Section 2'!$C$13:K$13),0)),"",VLOOKUP($B345,'Section 2'!$C$16:$N$514,COLUMNS('Section 2'!$C$13:K$13),0)))</f>
        <v/>
      </c>
      <c r="M345" s="107" t="str">
        <f>IF($D345="","",IF(ISBLANK(VLOOKUP($B345,'Section 2'!$C$16:$N$514,COLUMNS('Section 2'!$C$13:L$13),0)),"",PROPER(VLOOKUP($B345,'Section 2'!$C$16:$N$514,COLUMNS('Section 2'!$C$13:L$13),0))))</f>
        <v/>
      </c>
      <c r="N345" s="107" t="str">
        <f>IF($D345="","",IF(ISBLANK(VLOOKUP($B345,'Section 2'!$C$16:$N$514,COLUMNS('Section 2'!$C$13:M$13),0)),"",IF(VLOOKUP($B345,'Section 2'!$C$16:$N$514,COLUMNS('Section 2'!$C$13:M$13),0)="Other EU","Other EU",IF(VLOOKUP($B345,'Section 2'!$C$16:$N$514,COLUMNS('Section 2'!$C$13:M$13),0)="2nd Party Trans","2nd Party Trans",IF(VLOOKUP($B345,'Section 2'!$C$16:$N$514,COLUMNS('Section 2'!$C$13:M$13),0)="2nd Party Dest","2nd Party Dest",PROPER(VLOOKUP($B345,'Section 2'!$C$16:$N$514,COLUMNS('Section 2'!$C$13:M$13),0)))))))</f>
        <v/>
      </c>
      <c r="O345" s="108" t="str">
        <f>IF($D345="","",IF(ISBLANK(VLOOKUP($B345,'Section 2'!$C$16:$N$514,COLUMNS('Section 2'!$C$13:N$13),0)),"",VLOOKUP($B345,'Section 2'!$C$16:$N$514,COLUMNS('Section 2'!$C$13:N$13),0)))</f>
        <v/>
      </c>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row>
    <row r="346" spans="1:78" s="36" customFormat="1" ht="12.75" customHeight="1" x14ac:dyDescent="0.35">
      <c r="A346" s="36" t="str">
        <f>IF(D346="","",ROWS($A$1:A346))</f>
        <v/>
      </c>
      <c r="B346" s="39">
        <v>345</v>
      </c>
      <c r="C346" s="107" t="str">
        <f t="shared" si="5"/>
        <v/>
      </c>
      <c r="D346" s="107" t="str">
        <f>IFERROR(VLOOKUP($B346,'Section 2'!$C$16:$N$514,COLUMNS('Section 2'!$C$13:C$13),0),"")</f>
        <v/>
      </c>
      <c r="E346" s="108" t="str">
        <f>IF($D346="","",IF(ISBLANK(VLOOKUP($B346,'Section 2'!$C$16:$N$514,COLUMNS('Section 2'!$C$13:D$13),0)),"",VLOOKUP($B346,'Section 2'!$C$16:$N$514,COLUMNS('Section 2'!$C$13:D$13),0)))</f>
        <v/>
      </c>
      <c r="F346" s="107" t="str">
        <f>IF($D346="","",IF(ISBLANK(VLOOKUP($B346,'Section 2'!$C$16:$N$514,COLUMNS('Section 2'!$C$13:E$13),0)),"",VLOOKUP($B346,'Section 2'!$C$16:$N$514,COLUMNS('Section 2'!$C$13:E$13),0)))</f>
        <v/>
      </c>
      <c r="G346" s="107" t="str">
        <f>IF($D346="","",IF(ISBLANK(VLOOKUP($B346,'Section 2'!$C$16:$N$514,COLUMNS('Section 2'!$C$13:F$13),0)),"",VLOOKUP($B346,'Section 2'!$C$16:$N$514,COLUMNS('Section 2'!$C$13:F$13),0)))</f>
        <v/>
      </c>
      <c r="H346" s="107" t="str">
        <f>IF($D346="","",IF(ISBLANK(VLOOKUP($B346,'Section 2'!$C$16:$N$514,COLUMNS('Section 2'!$C$13:G$13),0)),"",VLOOKUP($B346,'Section 2'!$C$16:$N$514,COLUMNS('Section 2'!$C$13:G$13),0)))</f>
        <v/>
      </c>
      <c r="I346" s="107" t="str">
        <f>IF($D346="","",IF(ISBLANK(VLOOKUP($B346,'Section 2'!$C$16:$N$514,COLUMNS('Section 2'!$C$13:H$13),0)),"",IF(VLOOKUP($B346,'Section 2'!$C$16:$N$514,COLUMNS('Section 2'!$C$13:H$13),0)="Other EU","Other EU",PROPER(VLOOKUP($B346,'Section 2'!$C$16:$N$514,COLUMNS('Section 2'!$C$13:H$13),0)))))</f>
        <v/>
      </c>
      <c r="J346" s="107" t="str">
        <f>IF($D346="","",IF(ISBLANK(VLOOKUP($B346,'Section 2'!$C$16:$N$514,COLUMNS('Section 2'!$C$13:I$13),0)),"",IF(VLOOKUP($B346,'Section 2'!$C$16:$N$514,COLUMNS('Section 2'!$C$13:I$13),0)="Other EU","Other EU",VLOOKUP($B346,'Section 2'!$C$16:$N$514,COLUMNS('Section 2'!$C$13:I$13),0))))</f>
        <v/>
      </c>
      <c r="K346" s="107" t="str">
        <f>IF($D346="","",IF(ISBLANK(VLOOKUP($B346,'Section 2'!$C$16:$N$514,COLUMNS('Section 2'!$C$13:J$13),0)),"",IF(VLOOKUP($B346,'Section 2'!$C$16:$N$514,COLUMNS('Section 2'!$C$13:J$13),0)="Pther EU","Other EU",PROPER(VLOOKUP($B346,'Section 2'!$C$16:$N$514,COLUMNS('Section 2'!$C$13:J$13),0)))))</f>
        <v/>
      </c>
      <c r="L346" s="107" t="str">
        <f>IF($D346="","",IF(ISBLANK(VLOOKUP($B346,'Section 2'!$C$16:$N$514,COLUMNS('Section 2'!$C$13:K$13),0)),"",VLOOKUP($B346,'Section 2'!$C$16:$N$514,COLUMNS('Section 2'!$C$13:K$13),0)))</f>
        <v/>
      </c>
      <c r="M346" s="107" t="str">
        <f>IF($D346="","",IF(ISBLANK(VLOOKUP($B346,'Section 2'!$C$16:$N$514,COLUMNS('Section 2'!$C$13:L$13),0)),"",PROPER(VLOOKUP($B346,'Section 2'!$C$16:$N$514,COLUMNS('Section 2'!$C$13:L$13),0))))</f>
        <v/>
      </c>
      <c r="N346" s="107" t="str">
        <f>IF($D346="","",IF(ISBLANK(VLOOKUP($B346,'Section 2'!$C$16:$N$514,COLUMNS('Section 2'!$C$13:M$13),0)),"",IF(VLOOKUP($B346,'Section 2'!$C$16:$N$514,COLUMNS('Section 2'!$C$13:M$13),0)="Other EU","Other EU",IF(VLOOKUP($B346,'Section 2'!$C$16:$N$514,COLUMNS('Section 2'!$C$13:M$13),0)="2nd Party Trans","2nd Party Trans",IF(VLOOKUP($B346,'Section 2'!$C$16:$N$514,COLUMNS('Section 2'!$C$13:M$13),0)="2nd Party Dest","2nd Party Dest",PROPER(VLOOKUP($B346,'Section 2'!$C$16:$N$514,COLUMNS('Section 2'!$C$13:M$13),0)))))))</f>
        <v/>
      </c>
      <c r="O346" s="108" t="str">
        <f>IF($D346="","",IF(ISBLANK(VLOOKUP($B346,'Section 2'!$C$16:$N$514,COLUMNS('Section 2'!$C$13:N$13),0)),"",VLOOKUP($B346,'Section 2'!$C$16:$N$514,COLUMNS('Section 2'!$C$13:N$13),0)))</f>
        <v/>
      </c>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row>
    <row r="347" spans="1:78" s="36" customFormat="1" ht="12.75" customHeight="1" x14ac:dyDescent="0.35">
      <c r="A347" s="36" t="str">
        <f>IF(D347="","",ROWS($A$1:A347))</f>
        <v/>
      </c>
      <c r="B347" s="39">
        <v>346</v>
      </c>
      <c r="C347" s="107" t="str">
        <f t="shared" si="5"/>
        <v/>
      </c>
      <c r="D347" s="107" t="str">
        <f>IFERROR(VLOOKUP($B347,'Section 2'!$C$16:$N$514,COLUMNS('Section 2'!$C$13:C$13),0),"")</f>
        <v/>
      </c>
      <c r="E347" s="108" t="str">
        <f>IF($D347="","",IF(ISBLANK(VLOOKUP($B347,'Section 2'!$C$16:$N$514,COLUMNS('Section 2'!$C$13:D$13),0)),"",VLOOKUP($B347,'Section 2'!$C$16:$N$514,COLUMNS('Section 2'!$C$13:D$13),0)))</f>
        <v/>
      </c>
      <c r="F347" s="107" t="str">
        <f>IF($D347="","",IF(ISBLANK(VLOOKUP($B347,'Section 2'!$C$16:$N$514,COLUMNS('Section 2'!$C$13:E$13),0)),"",VLOOKUP($B347,'Section 2'!$C$16:$N$514,COLUMNS('Section 2'!$C$13:E$13),0)))</f>
        <v/>
      </c>
      <c r="G347" s="107" t="str">
        <f>IF($D347="","",IF(ISBLANK(VLOOKUP($B347,'Section 2'!$C$16:$N$514,COLUMNS('Section 2'!$C$13:F$13),0)),"",VLOOKUP($B347,'Section 2'!$C$16:$N$514,COLUMNS('Section 2'!$C$13:F$13),0)))</f>
        <v/>
      </c>
      <c r="H347" s="107" t="str">
        <f>IF($D347="","",IF(ISBLANK(VLOOKUP($B347,'Section 2'!$C$16:$N$514,COLUMNS('Section 2'!$C$13:G$13),0)),"",VLOOKUP($B347,'Section 2'!$C$16:$N$514,COLUMNS('Section 2'!$C$13:G$13),0)))</f>
        <v/>
      </c>
      <c r="I347" s="107" t="str">
        <f>IF($D347="","",IF(ISBLANK(VLOOKUP($B347,'Section 2'!$C$16:$N$514,COLUMNS('Section 2'!$C$13:H$13),0)),"",IF(VLOOKUP($B347,'Section 2'!$C$16:$N$514,COLUMNS('Section 2'!$C$13:H$13),0)="Other EU","Other EU",PROPER(VLOOKUP($B347,'Section 2'!$C$16:$N$514,COLUMNS('Section 2'!$C$13:H$13),0)))))</f>
        <v/>
      </c>
      <c r="J347" s="107" t="str">
        <f>IF($D347="","",IF(ISBLANK(VLOOKUP($B347,'Section 2'!$C$16:$N$514,COLUMNS('Section 2'!$C$13:I$13),0)),"",IF(VLOOKUP($B347,'Section 2'!$C$16:$N$514,COLUMNS('Section 2'!$C$13:I$13),0)="Other EU","Other EU",VLOOKUP($B347,'Section 2'!$C$16:$N$514,COLUMNS('Section 2'!$C$13:I$13),0))))</f>
        <v/>
      </c>
      <c r="K347" s="107" t="str">
        <f>IF($D347="","",IF(ISBLANK(VLOOKUP($B347,'Section 2'!$C$16:$N$514,COLUMNS('Section 2'!$C$13:J$13),0)),"",IF(VLOOKUP($B347,'Section 2'!$C$16:$N$514,COLUMNS('Section 2'!$C$13:J$13),0)="Pther EU","Other EU",PROPER(VLOOKUP($B347,'Section 2'!$C$16:$N$514,COLUMNS('Section 2'!$C$13:J$13),0)))))</f>
        <v/>
      </c>
      <c r="L347" s="107" t="str">
        <f>IF($D347="","",IF(ISBLANK(VLOOKUP($B347,'Section 2'!$C$16:$N$514,COLUMNS('Section 2'!$C$13:K$13),0)),"",VLOOKUP($B347,'Section 2'!$C$16:$N$514,COLUMNS('Section 2'!$C$13:K$13),0)))</f>
        <v/>
      </c>
      <c r="M347" s="107" t="str">
        <f>IF($D347="","",IF(ISBLANK(VLOOKUP($B347,'Section 2'!$C$16:$N$514,COLUMNS('Section 2'!$C$13:L$13),0)),"",PROPER(VLOOKUP($B347,'Section 2'!$C$16:$N$514,COLUMNS('Section 2'!$C$13:L$13),0))))</f>
        <v/>
      </c>
      <c r="N347" s="107" t="str">
        <f>IF($D347="","",IF(ISBLANK(VLOOKUP($B347,'Section 2'!$C$16:$N$514,COLUMNS('Section 2'!$C$13:M$13),0)),"",IF(VLOOKUP($B347,'Section 2'!$C$16:$N$514,COLUMNS('Section 2'!$C$13:M$13),0)="Other EU","Other EU",IF(VLOOKUP($B347,'Section 2'!$C$16:$N$514,COLUMNS('Section 2'!$C$13:M$13),0)="2nd Party Trans","2nd Party Trans",IF(VLOOKUP($B347,'Section 2'!$C$16:$N$514,COLUMNS('Section 2'!$C$13:M$13),0)="2nd Party Dest","2nd Party Dest",PROPER(VLOOKUP($B347,'Section 2'!$C$16:$N$514,COLUMNS('Section 2'!$C$13:M$13),0)))))))</f>
        <v/>
      </c>
      <c r="O347" s="108" t="str">
        <f>IF($D347="","",IF(ISBLANK(VLOOKUP($B347,'Section 2'!$C$16:$N$514,COLUMNS('Section 2'!$C$13:N$13),0)),"",VLOOKUP($B347,'Section 2'!$C$16:$N$514,COLUMNS('Section 2'!$C$13:N$13),0)))</f>
        <v/>
      </c>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row>
    <row r="348" spans="1:78" s="36" customFormat="1" ht="12.75" customHeight="1" x14ac:dyDescent="0.35">
      <c r="A348" s="36" t="str">
        <f>IF(D348="","",ROWS($A$1:A348))</f>
        <v/>
      </c>
      <c r="B348" s="39">
        <v>347</v>
      </c>
      <c r="C348" s="107" t="str">
        <f t="shared" si="5"/>
        <v/>
      </c>
      <c r="D348" s="107" t="str">
        <f>IFERROR(VLOOKUP($B348,'Section 2'!$C$16:$N$514,COLUMNS('Section 2'!$C$13:C$13),0),"")</f>
        <v/>
      </c>
      <c r="E348" s="108" t="str">
        <f>IF($D348="","",IF(ISBLANK(VLOOKUP($B348,'Section 2'!$C$16:$N$514,COLUMNS('Section 2'!$C$13:D$13),0)),"",VLOOKUP($B348,'Section 2'!$C$16:$N$514,COLUMNS('Section 2'!$C$13:D$13),0)))</f>
        <v/>
      </c>
      <c r="F348" s="107" t="str">
        <f>IF($D348="","",IF(ISBLANK(VLOOKUP($B348,'Section 2'!$C$16:$N$514,COLUMNS('Section 2'!$C$13:E$13),0)),"",VLOOKUP($B348,'Section 2'!$C$16:$N$514,COLUMNS('Section 2'!$C$13:E$13),0)))</f>
        <v/>
      </c>
      <c r="G348" s="107" t="str">
        <f>IF($D348="","",IF(ISBLANK(VLOOKUP($B348,'Section 2'!$C$16:$N$514,COLUMNS('Section 2'!$C$13:F$13),0)),"",VLOOKUP($B348,'Section 2'!$C$16:$N$514,COLUMNS('Section 2'!$C$13:F$13),0)))</f>
        <v/>
      </c>
      <c r="H348" s="107" t="str">
        <f>IF($D348="","",IF(ISBLANK(VLOOKUP($B348,'Section 2'!$C$16:$N$514,COLUMNS('Section 2'!$C$13:G$13),0)),"",VLOOKUP($B348,'Section 2'!$C$16:$N$514,COLUMNS('Section 2'!$C$13:G$13),0)))</f>
        <v/>
      </c>
      <c r="I348" s="107" t="str">
        <f>IF($D348="","",IF(ISBLANK(VLOOKUP($B348,'Section 2'!$C$16:$N$514,COLUMNS('Section 2'!$C$13:H$13),0)),"",IF(VLOOKUP($B348,'Section 2'!$C$16:$N$514,COLUMNS('Section 2'!$C$13:H$13),0)="Other EU","Other EU",PROPER(VLOOKUP($B348,'Section 2'!$C$16:$N$514,COLUMNS('Section 2'!$C$13:H$13),0)))))</f>
        <v/>
      </c>
      <c r="J348" s="107" t="str">
        <f>IF($D348="","",IF(ISBLANK(VLOOKUP($B348,'Section 2'!$C$16:$N$514,COLUMNS('Section 2'!$C$13:I$13),0)),"",IF(VLOOKUP($B348,'Section 2'!$C$16:$N$514,COLUMNS('Section 2'!$C$13:I$13),0)="Other EU","Other EU",VLOOKUP($B348,'Section 2'!$C$16:$N$514,COLUMNS('Section 2'!$C$13:I$13),0))))</f>
        <v/>
      </c>
      <c r="K348" s="107" t="str">
        <f>IF($D348="","",IF(ISBLANK(VLOOKUP($B348,'Section 2'!$C$16:$N$514,COLUMNS('Section 2'!$C$13:J$13),0)),"",IF(VLOOKUP($B348,'Section 2'!$C$16:$N$514,COLUMNS('Section 2'!$C$13:J$13),0)="Pther EU","Other EU",PROPER(VLOOKUP($B348,'Section 2'!$C$16:$N$514,COLUMNS('Section 2'!$C$13:J$13),0)))))</f>
        <v/>
      </c>
      <c r="L348" s="107" t="str">
        <f>IF($D348="","",IF(ISBLANK(VLOOKUP($B348,'Section 2'!$C$16:$N$514,COLUMNS('Section 2'!$C$13:K$13),0)),"",VLOOKUP($B348,'Section 2'!$C$16:$N$514,COLUMNS('Section 2'!$C$13:K$13),0)))</f>
        <v/>
      </c>
      <c r="M348" s="107" t="str">
        <f>IF($D348="","",IF(ISBLANK(VLOOKUP($B348,'Section 2'!$C$16:$N$514,COLUMNS('Section 2'!$C$13:L$13),0)),"",PROPER(VLOOKUP($B348,'Section 2'!$C$16:$N$514,COLUMNS('Section 2'!$C$13:L$13),0))))</f>
        <v/>
      </c>
      <c r="N348" s="107" t="str">
        <f>IF($D348="","",IF(ISBLANK(VLOOKUP($B348,'Section 2'!$C$16:$N$514,COLUMNS('Section 2'!$C$13:M$13),0)),"",IF(VLOOKUP($B348,'Section 2'!$C$16:$N$514,COLUMNS('Section 2'!$C$13:M$13),0)="Other EU","Other EU",IF(VLOOKUP($B348,'Section 2'!$C$16:$N$514,COLUMNS('Section 2'!$C$13:M$13),0)="2nd Party Trans","2nd Party Trans",IF(VLOOKUP($B348,'Section 2'!$C$16:$N$514,COLUMNS('Section 2'!$C$13:M$13),0)="2nd Party Dest","2nd Party Dest",PROPER(VLOOKUP($B348,'Section 2'!$C$16:$N$514,COLUMNS('Section 2'!$C$13:M$13),0)))))))</f>
        <v/>
      </c>
      <c r="O348" s="108" t="str">
        <f>IF($D348="","",IF(ISBLANK(VLOOKUP($B348,'Section 2'!$C$16:$N$514,COLUMNS('Section 2'!$C$13:N$13),0)),"",VLOOKUP($B348,'Section 2'!$C$16:$N$514,COLUMNS('Section 2'!$C$13:N$13),0)))</f>
        <v/>
      </c>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row>
    <row r="349" spans="1:78" s="36" customFormat="1" ht="12.75" customHeight="1" x14ac:dyDescent="0.35">
      <c r="A349" s="36" t="str">
        <f>IF(D349="","",ROWS($A$1:A349))</f>
        <v/>
      </c>
      <c r="B349" s="39">
        <v>348</v>
      </c>
      <c r="C349" s="107" t="str">
        <f t="shared" si="5"/>
        <v/>
      </c>
      <c r="D349" s="107" t="str">
        <f>IFERROR(VLOOKUP($B349,'Section 2'!$C$16:$N$514,COLUMNS('Section 2'!$C$13:C$13),0),"")</f>
        <v/>
      </c>
      <c r="E349" s="108" t="str">
        <f>IF($D349="","",IF(ISBLANK(VLOOKUP($B349,'Section 2'!$C$16:$N$514,COLUMNS('Section 2'!$C$13:D$13),0)),"",VLOOKUP($B349,'Section 2'!$C$16:$N$514,COLUMNS('Section 2'!$C$13:D$13),0)))</f>
        <v/>
      </c>
      <c r="F349" s="107" t="str">
        <f>IF($D349="","",IF(ISBLANK(VLOOKUP($B349,'Section 2'!$C$16:$N$514,COLUMNS('Section 2'!$C$13:E$13),0)),"",VLOOKUP($B349,'Section 2'!$C$16:$N$514,COLUMNS('Section 2'!$C$13:E$13),0)))</f>
        <v/>
      </c>
      <c r="G349" s="107" t="str">
        <f>IF($D349="","",IF(ISBLANK(VLOOKUP($B349,'Section 2'!$C$16:$N$514,COLUMNS('Section 2'!$C$13:F$13),0)),"",VLOOKUP($B349,'Section 2'!$C$16:$N$514,COLUMNS('Section 2'!$C$13:F$13),0)))</f>
        <v/>
      </c>
      <c r="H349" s="107" t="str">
        <f>IF($D349="","",IF(ISBLANK(VLOOKUP($B349,'Section 2'!$C$16:$N$514,COLUMNS('Section 2'!$C$13:G$13),0)),"",VLOOKUP($B349,'Section 2'!$C$16:$N$514,COLUMNS('Section 2'!$C$13:G$13),0)))</f>
        <v/>
      </c>
      <c r="I349" s="107" t="str">
        <f>IF($D349="","",IF(ISBLANK(VLOOKUP($B349,'Section 2'!$C$16:$N$514,COLUMNS('Section 2'!$C$13:H$13),0)),"",IF(VLOOKUP($B349,'Section 2'!$C$16:$N$514,COLUMNS('Section 2'!$C$13:H$13),0)="Other EU","Other EU",PROPER(VLOOKUP($B349,'Section 2'!$C$16:$N$514,COLUMNS('Section 2'!$C$13:H$13),0)))))</f>
        <v/>
      </c>
      <c r="J349" s="107" t="str">
        <f>IF($D349="","",IF(ISBLANK(VLOOKUP($B349,'Section 2'!$C$16:$N$514,COLUMNS('Section 2'!$C$13:I$13),0)),"",IF(VLOOKUP($B349,'Section 2'!$C$16:$N$514,COLUMNS('Section 2'!$C$13:I$13),0)="Other EU","Other EU",VLOOKUP($B349,'Section 2'!$C$16:$N$514,COLUMNS('Section 2'!$C$13:I$13),0))))</f>
        <v/>
      </c>
      <c r="K349" s="107" t="str">
        <f>IF($D349="","",IF(ISBLANK(VLOOKUP($B349,'Section 2'!$C$16:$N$514,COLUMNS('Section 2'!$C$13:J$13),0)),"",IF(VLOOKUP($B349,'Section 2'!$C$16:$N$514,COLUMNS('Section 2'!$C$13:J$13),0)="Pther EU","Other EU",PROPER(VLOOKUP($B349,'Section 2'!$C$16:$N$514,COLUMNS('Section 2'!$C$13:J$13),0)))))</f>
        <v/>
      </c>
      <c r="L349" s="107" t="str">
        <f>IF($D349="","",IF(ISBLANK(VLOOKUP($B349,'Section 2'!$C$16:$N$514,COLUMNS('Section 2'!$C$13:K$13),0)),"",VLOOKUP($B349,'Section 2'!$C$16:$N$514,COLUMNS('Section 2'!$C$13:K$13),0)))</f>
        <v/>
      </c>
      <c r="M349" s="107" t="str">
        <f>IF($D349="","",IF(ISBLANK(VLOOKUP($B349,'Section 2'!$C$16:$N$514,COLUMNS('Section 2'!$C$13:L$13),0)),"",PROPER(VLOOKUP($B349,'Section 2'!$C$16:$N$514,COLUMNS('Section 2'!$C$13:L$13),0))))</f>
        <v/>
      </c>
      <c r="N349" s="107" t="str">
        <f>IF($D349="","",IF(ISBLANK(VLOOKUP($B349,'Section 2'!$C$16:$N$514,COLUMNS('Section 2'!$C$13:M$13),0)),"",IF(VLOOKUP($B349,'Section 2'!$C$16:$N$514,COLUMNS('Section 2'!$C$13:M$13),0)="Other EU","Other EU",IF(VLOOKUP($B349,'Section 2'!$C$16:$N$514,COLUMNS('Section 2'!$C$13:M$13),0)="2nd Party Trans","2nd Party Trans",IF(VLOOKUP($B349,'Section 2'!$C$16:$N$514,COLUMNS('Section 2'!$C$13:M$13),0)="2nd Party Dest","2nd Party Dest",PROPER(VLOOKUP($B349,'Section 2'!$C$16:$N$514,COLUMNS('Section 2'!$C$13:M$13),0)))))))</f>
        <v/>
      </c>
      <c r="O349" s="108" t="str">
        <f>IF($D349="","",IF(ISBLANK(VLOOKUP($B349,'Section 2'!$C$16:$N$514,COLUMNS('Section 2'!$C$13:N$13),0)),"",VLOOKUP($B349,'Section 2'!$C$16:$N$514,COLUMNS('Section 2'!$C$13:N$13),0)))</f>
        <v/>
      </c>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row>
    <row r="350" spans="1:78" s="36" customFormat="1" ht="12.75" customHeight="1" x14ac:dyDescent="0.35">
      <c r="A350" s="36" t="str">
        <f>IF(D350="","",ROWS($A$1:A350))</f>
        <v/>
      </c>
      <c r="B350" s="39">
        <v>349</v>
      </c>
      <c r="C350" s="107" t="str">
        <f t="shared" si="5"/>
        <v/>
      </c>
      <c r="D350" s="107" t="str">
        <f>IFERROR(VLOOKUP($B350,'Section 2'!$C$16:$N$514,COLUMNS('Section 2'!$C$13:C$13),0),"")</f>
        <v/>
      </c>
      <c r="E350" s="108" t="str">
        <f>IF($D350="","",IF(ISBLANK(VLOOKUP($B350,'Section 2'!$C$16:$N$514,COLUMNS('Section 2'!$C$13:D$13),0)),"",VLOOKUP($B350,'Section 2'!$C$16:$N$514,COLUMNS('Section 2'!$C$13:D$13),0)))</f>
        <v/>
      </c>
      <c r="F350" s="107" t="str">
        <f>IF($D350="","",IF(ISBLANK(VLOOKUP($B350,'Section 2'!$C$16:$N$514,COLUMNS('Section 2'!$C$13:E$13),0)),"",VLOOKUP($B350,'Section 2'!$C$16:$N$514,COLUMNS('Section 2'!$C$13:E$13),0)))</f>
        <v/>
      </c>
      <c r="G350" s="107" t="str">
        <f>IF($D350="","",IF(ISBLANK(VLOOKUP($B350,'Section 2'!$C$16:$N$514,COLUMNS('Section 2'!$C$13:F$13),0)),"",VLOOKUP($B350,'Section 2'!$C$16:$N$514,COLUMNS('Section 2'!$C$13:F$13),0)))</f>
        <v/>
      </c>
      <c r="H350" s="107" t="str">
        <f>IF($D350="","",IF(ISBLANK(VLOOKUP($B350,'Section 2'!$C$16:$N$514,COLUMNS('Section 2'!$C$13:G$13),0)),"",VLOOKUP($B350,'Section 2'!$C$16:$N$514,COLUMNS('Section 2'!$C$13:G$13),0)))</f>
        <v/>
      </c>
      <c r="I350" s="107" t="str">
        <f>IF($D350="","",IF(ISBLANK(VLOOKUP($B350,'Section 2'!$C$16:$N$514,COLUMNS('Section 2'!$C$13:H$13),0)),"",IF(VLOOKUP($B350,'Section 2'!$C$16:$N$514,COLUMNS('Section 2'!$C$13:H$13),0)="Other EU","Other EU",PROPER(VLOOKUP($B350,'Section 2'!$C$16:$N$514,COLUMNS('Section 2'!$C$13:H$13),0)))))</f>
        <v/>
      </c>
      <c r="J350" s="107" t="str">
        <f>IF($D350="","",IF(ISBLANK(VLOOKUP($B350,'Section 2'!$C$16:$N$514,COLUMNS('Section 2'!$C$13:I$13),0)),"",IF(VLOOKUP($B350,'Section 2'!$C$16:$N$514,COLUMNS('Section 2'!$C$13:I$13),0)="Other EU","Other EU",VLOOKUP($B350,'Section 2'!$C$16:$N$514,COLUMNS('Section 2'!$C$13:I$13),0))))</f>
        <v/>
      </c>
      <c r="K350" s="107" t="str">
        <f>IF($D350="","",IF(ISBLANK(VLOOKUP($B350,'Section 2'!$C$16:$N$514,COLUMNS('Section 2'!$C$13:J$13),0)),"",IF(VLOOKUP($B350,'Section 2'!$C$16:$N$514,COLUMNS('Section 2'!$C$13:J$13),0)="Pther EU","Other EU",PROPER(VLOOKUP($B350,'Section 2'!$C$16:$N$514,COLUMNS('Section 2'!$C$13:J$13),0)))))</f>
        <v/>
      </c>
      <c r="L350" s="107" t="str">
        <f>IF($D350="","",IF(ISBLANK(VLOOKUP($B350,'Section 2'!$C$16:$N$514,COLUMNS('Section 2'!$C$13:K$13),0)),"",VLOOKUP($B350,'Section 2'!$C$16:$N$514,COLUMNS('Section 2'!$C$13:K$13),0)))</f>
        <v/>
      </c>
      <c r="M350" s="107" t="str">
        <f>IF($D350="","",IF(ISBLANK(VLOOKUP($B350,'Section 2'!$C$16:$N$514,COLUMNS('Section 2'!$C$13:L$13),0)),"",PROPER(VLOOKUP($B350,'Section 2'!$C$16:$N$514,COLUMNS('Section 2'!$C$13:L$13),0))))</f>
        <v/>
      </c>
      <c r="N350" s="107" t="str">
        <f>IF($D350="","",IF(ISBLANK(VLOOKUP($B350,'Section 2'!$C$16:$N$514,COLUMNS('Section 2'!$C$13:M$13),0)),"",IF(VLOOKUP($B350,'Section 2'!$C$16:$N$514,COLUMNS('Section 2'!$C$13:M$13),0)="Other EU","Other EU",IF(VLOOKUP($B350,'Section 2'!$C$16:$N$514,COLUMNS('Section 2'!$C$13:M$13),0)="2nd Party Trans","2nd Party Trans",IF(VLOOKUP($B350,'Section 2'!$C$16:$N$514,COLUMNS('Section 2'!$C$13:M$13),0)="2nd Party Dest","2nd Party Dest",PROPER(VLOOKUP($B350,'Section 2'!$C$16:$N$514,COLUMNS('Section 2'!$C$13:M$13),0)))))))</f>
        <v/>
      </c>
      <c r="O350" s="108" t="str">
        <f>IF($D350="","",IF(ISBLANK(VLOOKUP($B350,'Section 2'!$C$16:$N$514,COLUMNS('Section 2'!$C$13:N$13),0)),"",VLOOKUP($B350,'Section 2'!$C$16:$N$514,COLUMNS('Section 2'!$C$13:N$13),0)))</f>
        <v/>
      </c>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row>
    <row r="351" spans="1:78" s="36" customFormat="1" ht="12.75" customHeight="1" x14ac:dyDescent="0.35">
      <c r="A351" s="36" t="str">
        <f>IF(D351="","",ROWS($A$1:A351))</f>
        <v/>
      </c>
      <c r="B351" s="39">
        <v>350</v>
      </c>
      <c r="C351" s="107" t="str">
        <f t="shared" si="5"/>
        <v/>
      </c>
      <c r="D351" s="107" t="str">
        <f>IFERROR(VLOOKUP($B351,'Section 2'!$C$16:$N$514,COLUMNS('Section 2'!$C$13:C$13),0),"")</f>
        <v/>
      </c>
      <c r="E351" s="108" t="str">
        <f>IF($D351="","",IF(ISBLANK(VLOOKUP($B351,'Section 2'!$C$16:$N$514,COLUMNS('Section 2'!$C$13:D$13),0)),"",VLOOKUP($B351,'Section 2'!$C$16:$N$514,COLUMNS('Section 2'!$C$13:D$13),0)))</f>
        <v/>
      </c>
      <c r="F351" s="107" t="str">
        <f>IF($D351="","",IF(ISBLANK(VLOOKUP($B351,'Section 2'!$C$16:$N$514,COLUMNS('Section 2'!$C$13:E$13),0)),"",VLOOKUP($B351,'Section 2'!$C$16:$N$514,COLUMNS('Section 2'!$C$13:E$13),0)))</f>
        <v/>
      </c>
      <c r="G351" s="107" t="str">
        <f>IF($D351="","",IF(ISBLANK(VLOOKUP($B351,'Section 2'!$C$16:$N$514,COLUMNS('Section 2'!$C$13:F$13),0)),"",VLOOKUP($B351,'Section 2'!$C$16:$N$514,COLUMNS('Section 2'!$C$13:F$13),0)))</f>
        <v/>
      </c>
      <c r="H351" s="107" t="str">
        <f>IF($D351="","",IF(ISBLANK(VLOOKUP($B351,'Section 2'!$C$16:$N$514,COLUMNS('Section 2'!$C$13:G$13),0)),"",VLOOKUP($B351,'Section 2'!$C$16:$N$514,COLUMNS('Section 2'!$C$13:G$13),0)))</f>
        <v/>
      </c>
      <c r="I351" s="107" t="str">
        <f>IF($D351="","",IF(ISBLANK(VLOOKUP($B351,'Section 2'!$C$16:$N$514,COLUMNS('Section 2'!$C$13:H$13),0)),"",IF(VLOOKUP($B351,'Section 2'!$C$16:$N$514,COLUMNS('Section 2'!$C$13:H$13),0)="Other EU","Other EU",PROPER(VLOOKUP($B351,'Section 2'!$C$16:$N$514,COLUMNS('Section 2'!$C$13:H$13),0)))))</f>
        <v/>
      </c>
      <c r="J351" s="107" t="str">
        <f>IF($D351="","",IF(ISBLANK(VLOOKUP($B351,'Section 2'!$C$16:$N$514,COLUMNS('Section 2'!$C$13:I$13),0)),"",IF(VLOOKUP($B351,'Section 2'!$C$16:$N$514,COLUMNS('Section 2'!$C$13:I$13),0)="Other EU","Other EU",VLOOKUP($B351,'Section 2'!$C$16:$N$514,COLUMNS('Section 2'!$C$13:I$13),0))))</f>
        <v/>
      </c>
      <c r="K351" s="107" t="str">
        <f>IF($D351="","",IF(ISBLANK(VLOOKUP($B351,'Section 2'!$C$16:$N$514,COLUMNS('Section 2'!$C$13:J$13),0)),"",IF(VLOOKUP($B351,'Section 2'!$C$16:$N$514,COLUMNS('Section 2'!$C$13:J$13),0)="Pther EU","Other EU",PROPER(VLOOKUP($B351,'Section 2'!$C$16:$N$514,COLUMNS('Section 2'!$C$13:J$13),0)))))</f>
        <v/>
      </c>
      <c r="L351" s="107" t="str">
        <f>IF($D351="","",IF(ISBLANK(VLOOKUP($B351,'Section 2'!$C$16:$N$514,COLUMNS('Section 2'!$C$13:K$13),0)),"",VLOOKUP($B351,'Section 2'!$C$16:$N$514,COLUMNS('Section 2'!$C$13:K$13),0)))</f>
        <v/>
      </c>
      <c r="M351" s="107" t="str">
        <f>IF($D351="","",IF(ISBLANK(VLOOKUP($B351,'Section 2'!$C$16:$N$514,COLUMNS('Section 2'!$C$13:L$13),0)),"",PROPER(VLOOKUP($B351,'Section 2'!$C$16:$N$514,COLUMNS('Section 2'!$C$13:L$13),0))))</f>
        <v/>
      </c>
      <c r="N351" s="107" t="str">
        <f>IF($D351="","",IF(ISBLANK(VLOOKUP($B351,'Section 2'!$C$16:$N$514,COLUMNS('Section 2'!$C$13:M$13),0)),"",IF(VLOOKUP($B351,'Section 2'!$C$16:$N$514,COLUMNS('Section 2'!$C$13:M$13),0)="Other EU","Other EU",IF(VLOOKUP($B351,'Section 2'!$C$16:$N$514,COLUMNS('Section 2'!$C$13:M$13),0)="2nd Party Trans","2nd Party Trans",IF(VLOOKUP($B351,'Section 2'!$C$16:$N$514,COLUMNS('Section 2'!$C$13:M$13),0)="2nd Party Dest","2nd Party Dest",PROPER(VLOOKUP($B351,'Section 2'!$C$16:$N$514,COLUMNS('Section 2'!$C$13:M$13),0)))))))</f>
        <v/>
      </c>
      <c r="O351" s="108" t="str">
        <f>IF($D351="","",IF(ISBLANK(VLOOKUP($B351,'Section 2'!$C$16:$N$514,COLUMNS('Section 2'!$C$13:N$13),0)),"",VLOOKUP($B351,'Section 2'!$C$16:$N$514,COLUMNS('Section 2'!$C$13:N$13),0)))</f>
        <v/>
      </c>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row>
    <row r="352" spans="1:78" s="36" customFormat="1" ht="12.75" customHeight="1" x14ac:dyDescent="0.35">
      <c r="A352" s="36" t="str">
        <f>IF(D352="","",ROWS($A$1:A352))</f>
        <v/>
      </c>
      <c r="B352" s="39">
        <v>351</v>
      </c>
      <c r="C352" s="107" t="str">
        <f t="shared" si="5"/>
        <v/>
      </c>
      <c r="D352" s="107" t="str">
        <f>IFERROR(VLOOKUP($B352,'Section 2'!$C$16:$N$514,COLUMNS('Section 2'!$C$13:C$13),0),"")</f>
        <v/>
      </c>
      <c r="E352" s="108" t="str">
        <f>IF($D352="","",IF(ISBLANK(VLOOKUP($B352,'Section 2'!$C$16:$N$514,COLUMNS('Section 2'!$C$13:D$13),0)),"",VLOOKUP($B352,'Section 2'!$C$16:$N$514,COLUMNS('Section 2'!$C$13:D$13),0)))</f>
        <v/>
      </c>
      <c r="F352" s="107" t="str">
        <f>IF($D352="","",IF(ISBLANK(VLOOKUP($B352,'Section 2'!$C$16:$N$514,COLUMNS('Section 2'!$C$13:E$13),0)),"",VLOOKUP($B352,'Section 2'!$C$16:$N$514,COLUMNS('Section 2'!$C$13:E$13),0)))</f>
        <v/>
      </c>
      <c r="G352" s="107" t="str">
        <f>IF($D352="","",IF(ISBLANK(VLOOKUP($B352,'Section 2'!$C$16:$N$514,COLUMNS('Section 2'!$C$13:F$13),0)),"",VLOOKUP($B352,'Section 2'!$C$16:$N$514,COLUMNS('Section 2'!$C$13:F$13),0)))</f>
        <v/>
      </c>
      <c r="H352" s="107" t="str">
        <f>IF($D352="","",IF(ISBLANK(VLOOKUP($B352,'Section 2'!$C$16:$N$514,COLUMNS('Section 2'!$C$13:G$13),0)),"",VLOOKUP($B352,'Section 2'!$C$16:$N$514,COLUMNS('Section 2'!$C$13:G$13),0)))</f>
        <v/>
      </c>
      <c r="I352" s="107" t="str">
        <f>IF($D352="","",IF(ISBLANK(VLOOKUP($B352,'Section 2'!$C$16:$N$514,COLUMNS('Section 2'!$C$13:H$13),0)),"",IF(VLOOKUP($B352,'Section 2'!$C$16:$N$514,COLUMNS('Section 2'!$C$13:H$13),0)="Other EU","Other EU",PROPER(VLOOKUP($B352,'Section 2'!$C$16:$N$514,COLUMNS('Section 2'!$C$13:H$13),0)))))</f>
        <v/>
      </c>
      <c r="J352" s="107" t="str">
        <f>IF($D352="","",IF(ISBLANK(VLOOKUP($B352,'Section 2'!$C$16:$N$514,COLUMNS('Section 2'!$C$13:I$13),0)),"",IF(VLOOKUP($B352,'Section 2'!$C$16:$N$514,COLUMNS('Section 2'!$C$13:I$13),0)="Other EU","Other EU",VLOOKUP($B352,'Section 2'!$C$16:$N$514,COLUMNS('Section 2'!$C$13:I$13),0))))</f>
        <v/>
      </c>
      <c r="K352" s="107" t="str">
        <f>IF($D352="","",IF(ISBLANK(VLOOKUP($B352,'Section 2'!$C$16:$N$514,COLUMNS('Section 2'!$C$13:J$13),0)),"",IF(VLOOKUP($B352,'Section 2'!$C$16:$N$514,COLUMNS('Section 2'!$C$13:J$13),0)="Pther EU","Other EU",PROPER(VLOOKUP($B352,'Section 2'!$C$16:$N$514,COLUMNS('Section 2'!$C$13:J$13),0)))))</f>
        <v/>
      </c>
      <c r="L352" s="107" t="str">
        <f>IF($D352="","",IF(ISBLANK(VLOOKUP($B352,'Section 2'!$C$16:$N$514,COLUMNS('Section 2'!$C$13:K$13),0)),"",VLOOKUP($B352,'Section 2'!$C$16:$N$514,COLUMNS('Section 2'!$C$13:K$13),0)))</f>
        <v/>
      </c>
      <c r="M352" s="107" t="str">
        <f>IF($D352="","",IF(ISBLANK(VLOOKUP($B352,'Section 2'!$C$16:$N$514,COLUMNS('Section 2'!$C$13:L$13),0)),"",PROPER(VLOOKUP($B352,'Section 2'!$C$16:$N$514,COLUMNS('Section 2'!$C$13:L$13),0))))</f>
        <v/>
      </c>
      <c r="N352" s="107" t="str">
        <f>IF($D352="","",IF(ISBLANK(VLOOKUP($B352,'Section 2'!$C$16:$N$514,COLUMNS('Section 2'!$C$13:M$13),0)),"",IF(VLOOKUP($B352,'Section 2'!$C$16:$N$514,COLUMNS('Section 2'!$C$13:M$13),0)="Other EU","Other EU",IF(VLOOKUP($B352,'Section 2'!$C$16:$N$514,COLUMNS('Section 2'!$C$13:M$13),0)="2nd Party Trans","2nd Party Trans",IF(VLOOKUP($B352,'Section 2'!$C$16:$N$514,COLUMNS('Section 2'!$C$13:M$13),0)="2nd Party Dest","2nd Party Dest",PROPER(VLOOKUP($B352,'Section 2'!$C$16:$N$514,COLUMNS('Section 2'!$C$13:M$13),0)))))))</f>
        <v/>
      </c>
      <c r="O352" s="108" t="str">
        <f>IF($D352="","",IF(ISBLANK(VLOOKUP($B352,'Section 2'!$C$16:$N$514,COLUMNS('Section 2'!$C$13:N$13),0)),"",VLOOKUP($B352,'Section 2'!$C$16:$N$514,COLUMNS('Section 2'!$C$13:N$13),0)))</f>
        <v/>
      </c>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row>
    <row r="353" spans="1:78" s="36" customFormat="1" ht="12.75" customHeight="1" x14ac:dyDescent="0.35">
      <c r="A353" s="36" t="str">
        <f>IF(D353="","",ROWS($A$1:A353))</f>
        <v/>
      </c>
      <c r="B353" s="39">
        <v>352</v>
      </c>
      <c r="C353" s="107" t="str">
        <f t="shared" si="5"/>
        <v/>
      </c>
      <c r="D353" s="107" t="str">
        <f>IFERROR(VLOOKUP($B353,'Section 2'!$C$16:$N$514,COLUMNS('Section 2'!$C$13:C$13),0),"")</f>
        <v/>
      </c>
      <c r="E353" s="108" t="str">
        <f>IF($D353="","",IF(ISBLANK(VLOOKUP($B353,'Section 2'!$C$16:$N$514,COLUMNS('Section 2'!$C$13:D$13),0)),"",VLOOKUP($B353,'Section 2'!$C$16:$N$514,COLUMNS('Section 2'!$C$13:D$13),0)))</f>
        <v/>
      </c>
      <c r="F353" s="107" t="str">
        <f>IF($D353="","",IF(ISBLANK(VLOOKUP($B353,'Section 2'!$C$16:$N$514,COLUMNS('Section 2'!$C$13:E$13),0)),"",VLOOKUP($B353,'Section 2'!$C$16:$N$514,COLUMNS('Section 2'!$C$13:E$13),0)))</f>
        <v/>
      </c>
      <c r="G353" s="107" t="str">
        <f>IF($D353="","",IF(ISBLANK(VLOOKUP($B353,'Section 2'!$C$16:$N$514,COLUMNS('Section 2'!$C$13:F$13),0)),"",VLOOKUP($B353,'Section 2'!$C$16:$N$514,COLUMNS('Section 2'!$C$13:F$13),0)))</f>
        <v/>
      </c>
      <c r="H353" s="107" t="str">
        <f>IF($D353="","",IF(ISBLANK(VLOOKUP($B353,'Section 2'!$C$16:$N$514,COLUMNS('Section 2'!$C$13:G$13),0)),"",VLOOKUP($B353,'Section 2'!$C$16:$N$514,COLUMNS('Section 2'!$C$13:G$13),0)))</f>
        <v/>
      </c>
      <c r="I353" s="107" t="str">
        <f>IF($D353="","",IF(ISBLANK(VLOOKUP($B353,'Section 2'!$C$16:$N$514,COLUMNS('Section 2'!$C$13:H$13),0)),"",IF(VLOOKUP($B353,'Section 2'!$C$16:$N$514,COLUMNS('Section 2'!$C$13:H$13),0)="Other EU","Other EU",PROPER(VLOOKUP($B353,'Section 2'!$C$16:$N$514,COLUMNS('Section 2'!$C$13:H$13),0)))))</f>
        <v/>
      </c>
      <c r="J353" s="107" t="str">
        <f>IF($D353="","",IF(ISBLANK(VLOOKUP($B353,'Section 2'!$C$16:$N$514,COLUMNS('Section 2'!$C$13:I$13),0)),"",IF(VLOOKUP($B353,'Section 2'!$C$16:$N$514,COLUMNS('Section 2'!$C$13:I$13),0)="Other EU","Other EU",VLOOKUP($B353,'Section 2'!$C$16:$N$514,COLUMNS('Section 2'!$C$13:I$13),0))))</f>
        <v/>
      </c>
      <c r="K353" s="107" t="str">
        <f>IF($D353="","",IF(ISBLANK(VLOOKUP($B353,'Section 2'!$C$16:$N$514,COLUMNS('Section 2'!$C$13:J$13),0)),"",IF(VLOOKUP($B353,'Section 2'!$C$16:$N$514,COLUMNS('Section 2'!$C$13:J$13),0)="Pther EU","Other EU",PROPER(VLOOKUP($B353,'Section 2'!$C$16:$N$514,COLUMNS('Section 2'!$C$13:J$13),0)))))</f>
        <v/>
      </c>
      <c r="L353" s="107" t="str">
        <f>IF($D353="","",IF(ISBLANK(VLOOKUP($B353,'Section 2'!$C$16:$N$514,COLUMNS('Section 2'!$C$13:K$13),0)),"",VLOOKUP($B353,'Section 2'!$C$16:$N$514,COLUMNS('Section 2'!$C$13:K$13),0)))</f>
        <v/>
      </c>
      <c r="M353" s="107" t="str">
        <f>IF($D353="","",IF(ISBLANK(VLOOKUP($B353,'Section 2'!$C$16:$N$514,COLUMNS('Section 2'!$C$13:L$13),0)),"",PROPER(VLOOKUP($B353,'Section 2'!$C$16:$N$514,COLUMNS('Section 2'!$C$13:L$13),0))))</f>
        <v/>
      </c>
      <c r="N353" s="107" t="str">
        <f>IF($D353="","",IF(ISBLANK(VLOOKUP($B353,'Section 2'!$C$16:$N$514,COLUMNS('Section 2'!$C$13:M$13),0)),"",IF(VLOOKUP($B353,'Section 2'!$C$16:$N$514,COLUMNS('Section 2'!$C$13:M$13),0)="Other EU","Other EU",IF(VLOOKUP($B353,'Section 2'!$C$16:$N$514,COLUMNS('Section 2'!$C$13:M$13),0)="2nd Party Trans","2nd Party Trans",IF(VLOOKUP($B353,'Section 2'!$C$16:$N$514,COLUMNS('Section 2'!$C$13:M$13),0)="2nd Party Dest","2nd Party Dest",PROPER(VLOOKUP($B353,'Section 2'!$C$16:$N$514,COLUMNS('Section 2'!$C$13:M$13),0)))))))</f>
        <v/>
      </c>
      <c r="O353" s="108" t="str">
        <f>IF($D353="","",IF(ISBLANK(VLOOKUP($B353,'Section 2'!$C$16:$N$514,COLUMNS('Section 2'!$C$13:N$13),0)),"",VLOOKUP($B353,'Section 2'!$C$16:$N$514,COLUMNS('Section 2'!$C$13:N$13),0)))</f>
        <v/>
      </c>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row>
    <row r="354" spans="1:78" s="36" customFormat="1" ht="12.75" customHeight="1" x14ac:dyDescent="0.35">
      <c r="A354" s="36" t="str">
        <f>IF(D354="","",ROWS($A$1:A354))</f>
        <v/>
      </c>
      <c r="B354" s="39">
        <v>353</v>
      </c>
      <c r="C354" s="107" t="str">
        <f t="shared" si="5"/>
        <v/>
      </c>
      <c r="D354" s="107" t="str">
        <f>IFERROR(VLOOKUP($B354,'Section 2'!$C$16:$N$514,COLUMNS('Section 2'!$C$13:C$13),0),"")</f>
        <v/>
      </c>
      <c r="E354" s="108" t="str">
        <f>IF($D354="","",IF(ISBLANK(VLOOKUP($B354,'Section 2'!$C$16:$N$514,COLUMNS('Section 2'!$C$13:D$13),0)),"",VLOOKUP($B354,'Section 2'!$C$16:$N$514,COLUMNS('Section 2'!$C$13:D$13),0)))</f>
        <v/>
      </c>
      <c r="F354" s="107" t="str">
        <f>IF($D354="","",IF(ISBLANK(VLOOKUP($B354,'Section 2'!$C$16:$N$514,COLUMNS('Section 2'!$C$13:E$13),0)),"",VLOOKUP($B354,'Section 2'!$C$16:$N$514,COLUMNS('Section 2'!$C$13:E$13),0)))</f>
        <v/>
      </c>
      <c r="G354" s="107" t="str">
        <f>IF($D354="","",IF(ISBLANK(VLOOKUP($B354,'Section 2'!$C$16:$N$514,COLUMNS('Section 2'!$C$13:F$13),0)),"",VLOOKUP($B354,'Section 2'!$C$16:$N$514,COLUMNS('Section 2'!$C$13:F$13),0)))</f>
        <v/>
      </c>
      <c r="H354" s="107" t="str">
        <f>IF($D354="","",IF(ISBLANK(VLOOKUP($B354,'Section 2'!$C$16:$N$514,COLUMNS('Section 2'!$C$13:G$13),0)),"",VLOOKUP($B354,'Section 2'!$C$16:$N$514,COLUMNS('Section 2'!$C$13:G$13),0)))</f>
        <v/>
      </c>
      <c r="I354" s="107" t="str">
        <f>IF($D354="","",IF(ISBLANK(VLOOKUP($B354,'Section 2'!$C$16:$N$514,COLUMNS('Section 2'!$C$13:H$13),0)),"",IF(VLOOKUP($B354,'Section 2'!$C$16:$N$514,COLUMNS('Section 2'!$C$13:H$13),0)="Other EU","Other EU",PROPER(VLOOKUP($B354,'Section 2'!$C$16:$N$514,COLUMNS('Section 2'!$C$13:H$13),0)))))</f>
        <v/>
      </c>
      <c r="J354" s="107" t="str">
        <f>IF($D354="","",IF(ISBLANK(VLOOKUP($B354,'Section 2'!$C$16:$N$514,COLUMNS('Section 2'!$C$13:I$13),0)),"",IF(VLOOKUP($B354,'Section 2'!$C$16:$N$514,COLUMNS('Section 2'!$C$13:I$13),0)="Other EU","Other EU",VLOOKUP($B354,'Section 2'!$C$16:$N$514,COLUMNS('Section 2'!$C$13:I$13),0))))</f>
        <v/>
      </c>
      <c r="K354" s="107" t="str">
        <f>IF($D354="","",IF(ISBLANK(VLOOKUP($B354,'Section 2'!$C$16:$N$514,COLUMNS('Section 2'!$C$13:J$13),0)),"",IF(VLOOKUP($B354,'Section 2'!$C$16:$N$514,COLUMNS('Section 2'!$C$13:J$13),0)="Pther EU","Other EU",PROPER(VLOOKUP($B354,'Section 2'!$C$16:$N$514,COLUMNS('Section 2'!$C$13:J$13),0)))))</f>
        <v/>
      </c>
      <c r="L354" s="107" t="str">
        <f>IF($D354="","",IF(ISBLANK(VLOOKUP($B354,'Section 2'!$C$16:$N$514,COLUMNS('Section 2'!$C$13:K$13),0)),"",VLOOKUP($B354,'Section 2'!$C$16:$N$514,COLUMNS('Section 2'!$C$13:K$13),0)))</f>
        <v/>
      </c>
      <c r="M354" s="107" t="str">
        <f>IF($D354="","",IF(ISBLANK(VLOOKUP($B354,'Section 2'!$C$16:$N$514,COLUMNS('Section 2'!$C$13:L$13),0)),"",PROPER(VLOOKUP($B354,'Section 2'!$C$16:$N$514,COLUMNS('Section 2'!$C$13:L$13),0))))</f>
        <v/>
      </c>
      <c r="N354" s="107" t="str">
        <f>IF($D354="","",IF(ISBLANK(VLOOKUP($B354,'Section 2'!$C$16:$N$514,COLUMNS('Section 2'!$C$13:M$13),0)),"",IF(VLOOKUP($B354,'Section 2'!$C$16:$N$514,COLUMNS('Section 2'!$C$13:M$13),0)="Other EU","Other EU",IF(VLOOKUP($B354,'Section 2'!$C$16:$N$514,COLUMNS('Section 2'!$C$13:M$13),0)="2nd Party Trans","2nd Party Trans",IF(VLOOKUP($B354,'Section 2'!$C$16:$N$514,COLUMNS('Section 2'!$C$13:M$13),0)="2nd Party Dest","2nd Party Dest",PROPER(VLOOKUP($B354,'Section 2'!$C$16:$N$514,COLUMNS('Section 2'!$C$13:M$13),0)))))))</f>
        <v/>
      </c>
      <c r="O354" s="108" t="str">
        <f>IF($D354="","",IF(ISBLANK(VLOOKUP($B354,'Section 2'!$C$16:$N$514,COLUMNS('Section 2'!$C$13:N$13),0)),"",VLOOKUP($B354,'Section 2'!$C$16:$N$514,COLUMNS('Section 2'!$C$13:N$13),0)))</f>
        <v/>
      </c>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row>
    <row r="355" spans="1:78" s="36" customFormat="1" ht="12.75" customHeight="1" x14ac:dyDescent="0.35">
      <c r="A355" s="36" t="str">
        <f>IF(D355="","",ROWS($A$1:A355))</f>
        <v/>
      </c>
      <c r="B355" s="39">
        <v>354</v>
      </c>
      <c r="C355" s="107" t="str">
        <f t="shared" si="5"/>
        <v/>
      </c>
      <c r="D355" s="107" t="str">
        <f>IFERROR(VLOOKUP($B355,'Section 2'!$C$16:$N$514,COLUMNS('Section 2'!$C$13:C$13),0),"")</f>
        <v/>
      </c>
      <c r="E355" s="108" t="str">
        <f>IF($D355="","",IF(ISBLANK(VLOOKUP($B355,'Section 2'!$C$16:$N$514,COLUMNS('Section 2'!$C$13:D$13),0)),"",VLOOKUP($B355,'Section 2'!$C$16:$N$514,COLUMNS('Section 2'!$C$13:D$13),0)))</f>
        <v/>
      </c>
      <c r="F355" s="107" t="str">
        <f>IF($D355="","",IF(ISBLANK(VLOOKUP($B355,'Section 2'!$C$16:$N$514,COLUMNS('Section 2'!$C$13:E$13),0)),"",VLOOKUP($B355,'Section 2'!$C$16:$N$514,COLUMNS('Section 2'!$C$13:E$13),0)))</f>
        <v/>
      </c>
      <c r="G355" s="107" t="str">
        <f>IF($D355="","",IF(ISBLANK(VLOOKUP($B355,'Section 2'!$C$16:$N$514,COLUMNS('Section 2'!$C$13:F$13),0)),"",VLOOKUP($B355,'Section 2'!$C$16:$N$514,COLUMNS('Section 2'!$C$13:F$13),0)))</f>
        <v/>
      </c>
      <c r="H355" s="107" t="str">
        <f>IF($D355="","",IF(ISBLANK(VLOOKUP($B355,'Section 2'!$C$16:$N$514,COLUMNS('Section 2'!$C$13:G$13),0)),"",VLOOKUP($B355,'Section 2'!$C$16:$N$514,COLUMNS('Section 2'!$C$13:G$13),0)))</f>
        <v/>
      </c>
      <c r="I355" s="107" t="str">
        <f>IF($D355="","",IF(ISBLANK(VLOOKUP($B355,'Section 2'!$C$16:$N$514,COLUMNS('Section 2'!$C$13:H$13),0)),"",IF(VLOOKUP($B355,'Section 2'!$C$16:$N$514,COLUMNS('Section 2'!$C$13:H$13),0)="Other EU","Other EU",PROPER(VLOOKUP($B355,'Section 2'!$C$16:$N$514,COLUMNS('Section 2'!$C$13:H$13),0)))))</f>
        <v/>
      </c>
      <c r="J355" s="107" t="str">
        <f>IF($D355="","",IF(ISBLANK(VLOOKUP($B355,'Section 2'!$C$16:$N$514,COLUMNS('Section 2'!$C$13:I$13),0)),"",IF(VLOOKUP($B355,'Section 2'!$C$16:$N$514,COLUMNS('Section 2'!$C$13:I$13),0)="Other EU","Other EU",VLOOKUP($B355,'Section 2'!$C$16:$N$514,COLUMNS('Section 2'!$C$13:I$13),0))))</f>
        <v/>
      </c>
      <c r="K355" s="107" t="str">
        <f>IF($D355="","",IF(ISBLANK(VLOOKUP($B355,'Section 2'!$C$16:$N$514,COLUMNS('Section 2'!$C$13:J$13),0)),"",IF(VLOOKUP($B355,'Section 2'!$C$16:$N$514,COLUMNS('Section 2'!$C$13:J$13),0)="Pther EU","Other EU",PROPER(VLOOKUP($B355,'Section 2'!$C$16:$N$514,COLUMNS('Section 2'!$C$13:J$13),0)))))</f>
        <v/>
      </c>
      <c r="L355" s="107" t="str">
        <f>IF($D355="","",IF(ISBLANK(VLOOKUP($B355,'Section 2'!$C$16:$N$514,COLUMNS('Section 2'!$C$13:K$13),0)),"",VLOOKUP($B355,'Section 2'!$C$16:$N$514,COLUMNS('Section 2'!$C$13:K$13),0)))</f>
        <v/>
      </c>
      <c r="M355" s="107" t="str">
        <f>IF($D355="","",IF(ISBLANK(VLOOKUP($B355,'Section 2'!$C$16:$N$514,COLUMNS('Section 2'!$C$13:L$13),0)),"",PROPER(VLOOKUP($B355,'Section 2'!$C$16:$N$514,COLUMNS('Section 2'!$C$13:L$13),0))))</f>
        <v/>
      </c>
      <c r="N355" s="107" t="str">
        <f>IF($D355="","",IF(ISBLANK(VLOOKUP($B355,'Section 2'!$C$16:$N$514,COLUMNS('Section 2'!$C$13:M$13),0)),"",IF(VLOOKUP($B355,'Section 2'!$C$16:$N$514,COLUMNS('Section 2'!$C$13:M$13),0)="Other EU","Other EU",IF(VLOOKUP($B355,'Section 2'!$C$16:$N$514,COLUMNS('Section 2'!$C$13:M$13),0)="2nd Party Trans","2nd Party Trans",IF(VLOOKUP($B355,'Section 2'!$C$16:$N$514,COLUMNS('Section 2'!$C$13:M$13),0)="2nd Party Dest","2nd Party Dest",PROPER(VLOOKUP($B355,'Section 2'!$C$16:$N$514,COLUMNS('Section 2'!$C$13:M$13),0)))))))</f>
        <v/>
      </c>
      <c r="O355" s="108" t="str">
        <f>IF($D355="","",IF(ISBLANK(VLOOKUP($B355,'Section 2'!$C$16:$N$514,COLUMNS('Section 2'!$C$13:N$13),0)),"",VLOOKUP($B355,'Section 2'!$C$16:$N$514,COLUMNS('Section 2'!$C$13:N$13),0)))</f>
        <v/>
      </c>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row>
    <row r="356" spans="1:78" s="36" customFormat="1" ht="12.75" customHeight="1" x14ac:dyDescent="0.35">
      <c r="A356" s="36" t="str">
        <f>IF(D356="","",ROWS($A$1:A356))</f>
        <v/>
      </c>
      <c r="B356" s="39">
        <v>355</v>
      </c>
      <c r="C356" s="107" t="str">
        <f t="shared" si="5"/>
        <v/>
      </c>
      <c r="D356" s="107" t="str">
        <f>IFERROR(VLOOKUP($B356,'Section 2'!$C$16:$N$514,COLUMNS('Section 2'!$C$13:C$13),0),"")</f>
        <v/>
      </c>
      <c r="E356" s="108" t="str">
        <f>IF($D356="","",IF(ISBLANK(VLOOKUP($B356,'Section 2'!$C$16:$N$514,COLUMNS('Section 2'!$C$13:D$13),0)),"",VLOOKUP($B356,'Section 2'!$C$16:$N$514,COLUMNS('Section 2'!$C$13:D$13),0)))</f>
        <v/>
      </c>
      <c r="F356" s="107" t="str">
        <f>IF($D356="","",IF(ISBLANK(VLOOKUP($B356,'Section 2'!$C$16:$N$514,COLUMNS('Section 2'!$C$13:E$13),0)),"",VLOOKUP($B356,'Section 2'!$C$16:$N$514,COLUMNS('Section 2'!$C$13:E$13),0)))</f>
        <v/>
      </c>
      <c r="G356" s="107" t="str">
        <f>IF($D356="","",IF(ISBLANK(VLOOKUP($B356,'Section 2'!$C$16:$N$514,COLUMNS('Section 2'!$C$13:F$13),0)),"",VLOOKUP($B356,'Section 2'!$C$16:$N$514,COLUMNS('Section 2'!$C$13:F$13),0)))</f>
        <v/>
      </c>
      <c r="H356" s="107" t="str">
        <f>IF($D356="","",IF(ISBLANK(VLOOKUP($B356,'Section 2'!$C$16:$N$514,COLUMNS('Section 2'!$C$13:G$13),0)),"",VLOOKUP($B356,'Section 2'!$C$16:$N$514,COLUMNS('Section 2'!$C$13:G$13),0)))</f>
        <v/>
      </c>
      <c r="I356" s="107" t="str">
        <f>IF($D356="","",IF(ISBLANK(VLOOKUP($B356,'Section 2'!$C$16:$N$514,COLUMNS('Section 2'!$C$13:H$13),0)),"",IF(VLOOKUP($B356,'Section 2'!$C$16:$N$514,COLUMNS('Section 2'!$C$13:H$13),0)="Other EU","Other EU",PROPER(VLOOKUP($B356,'Section 2'!$C$16:$N$514,COLUMNS('Section 2'!$C$13:H$13),0)))))</f>
        <v/>
      </c>
      <c r="J356" s="107" t="str">
        <f>IF($D356="","",IF(ISBLANK(VLOOKUP($B356,'Section 2'!$C$16:$N$514,COLUMNS('Section 2'!$C$13:I$13),0)),"",IF(VLOOKUP($B356,'Section 2'!$C$16:$N$514,COLUMNS('Section 2'!$C$13:I$13),0)="Other EU","Other EU",VLOOKUP($B356,'Section 2'!$C$16:$N$514,COLUMNS('Section 2'!$C$13:I$13),0))))</f>
        <v/>
      </c>
      <c r="K356" s="107" t="str">
        <f>IF($D356="","",IF(ISBLANK(VLOOKUP($B356,'Section 2'!$C$16:$N$514,COLUMNS('Section 2'!$C$13:J$13),0)),"",IF(VLOOKUP($B356,'Section 2'!$C$16:$N$514,COLUMNS('Section 2'!$C$13:J$13),0)="Pther EU","Other EU",PROPER(VLOOKUP($B356,'Section 2'!$C$16:$N$514,COLUMNS('Section 2'!$C$13:J$13),0)))))</f>
        <v/>
      </c>
      <c r="L356" s="107" t="str">
        <f>IF($D356="","",IF(ISBLANK(VLOOKUP($B356,'Section 2'!$C$16:$N$514,COLUMNS('Section 2'!$C$13:K$13),0)),"",VLOOKUP($B356,'Section 2'!$C$16:$N$514,COLUMNS('Section 2'!$C$13:K$13),0)))</f>
        <v/>
      </c>
      <c r="M356" s="107" t="str">
        <f>IF($D356="","",IF(ISBLANK(VLOOKUP($B356,'Section 2'!$C$16:$N$514,COLUMNS('Section 2'!$C$13:L$13),0)),"",PROPER(VLOOKUP($B356,'Section 2'!$C$16:$N$514,COLUMNS('Section 2'!$C$13:L$13),0))))</f>
        <v/>
      </c>
      <c r="N356" s="107" t="str">
        <f>IF($D356="","",IF(ISBLANK(VLOOKUP($B356,'Section 2'!$C$16:$N$514,COLUMNS('Section 2'!$C$13:M$13),0)),"",IF(VLOOKUP($B356,'Section 2'!$C$16:$N$514,COLUMNS('Section 2'!$C$13:M$13),0)="Other EU","Other EU",IF(VLOOKUP($B356,'Section 2'!$C$16:$N$514,COLUMNS('Section 2'!$C$13:M$13),0)="2nd Party Trans","2nd Party Trans",IF(VLOOKUP($B356,'Section 2'!$C$16:$N$514,COLUMNS('Section 2'!$C$13:M$13),0)="2nd Party Dest","2nd Party Dest",PROPER(VLOOKUP($B356,'Section 2'!$C$16:$N$514,COLUMNS('Section 2'!$C$13:M$13),0)))))))</f>
        <v/>
      </c>
      <c r="O356" s="108" t="str">
        <f>IF($D356="","",IF(ISBLANK(VLOOKUP($B356,'Section 2'!$C$16:$N$514,COLUMNS('Section 2'!$C$13:N$13),0)),"",VLOOKUP($B356,'Section 2'!$C$16:$N$514,COLUMNS('Section 2'!$C$13:N$13),0)))</f>
        <v/>
      </c>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row>
    <row r="357" spans="1:78" s="36" customFormat="1" ht="12.75" customHeight="1" x14ac:dyDescent="0.35">
      <c r="A357" s="36" t="str">
        <f>IF(D357="","",ROWS($A$1:A357))</f>
        <v/>
      </c>
      <c r="B357" s="39">
        <v>356</v>
      </c>
      <c r="C357" s="107" t="str">
        <f t="shared" si="5"/>
        <v/>
      </c>
      <c r="D357" s="107" t="str">
        <f>IFERROR(VLOOKUP($B357,'Section 2'!$C$16:$N$514,COLUMNS('Section 2'!$C$13:C$13),0),"")</f>
        <v/>
      </c>
      <c r="E357" s="108" t="str">
        <f>IF($D357="","",IF(ISBLANK(VLOOKUP($B357,'Section 2'!$C$16:$N$514,COLUMNS('Section 2'!$C$13:D$13),0)),"",VLOOKUP($B357,'Section 2'!$C$16:$N$514,COLUMNS('Section 2'!$C$13:D$13),0)))</f>
        <v/>
      </c>
      <c r="F357" s="107" t="str">
        <f>IF($D357="","",IF(ISBLANK(VLOOKUP($B357,'Section 2'!$C$16:$N$514,COLUMNS('Section 2'!$C$13:E$13),0)),"",VLOOKUP($B357,'Section 2'!$C$16:$N$514,COLUMNS('Section 2'!$C$13:E$13),0)))</f>
        <v/>
      </c>
      <c r="G357" s="107" t="str">
        <f>IF($D357="","",IF(ISBLANK(VLOOKUP($B357,'Section 2'!$C$16:$N$514,COLUMNS('Section 2'!$C$13:F$13),0)),"",VLOOKUP($B357,'Section 2'!$C$16:$N$514,COLUMNS('Section 2'!$C$13:F$13),0)))</f>
        <v/>
      </c>
      <c r="H357" s="107" t="str">
        <f>IF($D357="","",IF(ISBLANK(VLOOKUP($B357,'Section 2'!$C$16:$N$514,COLUMNS('Section 2'!$C$13:G$13),0)),"",VLOOKUP($B357,'Section 2'!$C$16:$N$514,COLUMNS('Section 2'!$C$13:G$13),0)))</f>
        <v/>
      </c>
      <c r="I357" s="107" t="str">
        <f>IF($D357="","",IF(ISBLANK(VLOOKUP($B357,'Section 2'!$C$16:$N$514,COLUMNS('Section 2'!$C$13:H$13),0)),"",IF(VLOOKUP($B357,'Section 2'!$C$16:$N$514,COLUMNS('Section 2'!$C$13:H$13),0)="Other EU","Other EU",PROPER(VLOOKUP($B357,'Section 2'!$C$16:$N$514,COLUMNS('Section 2'!$C$13:H$13),0)))))</f>
        <v/>
      </c>
      <c r="J357" s="107" t="str">
        <f>IF($D357="","",IF(ISBLANK(VLOOKUP($B357,'Section 2'!$C$16:$N$514,COLUMNS('Section 2'!$C$13:I$13),0)),"",IF(VLOOKUP($B357,'Section 2'!$C$16:$N$514,COLUMNS('Section 2'!$C$13:I$13),0)="Other EU","Other EU",VLOOKUP($B357,'Section 2'!$C$16:$N$514,COLUMNS('Section 2'!$C$13:I$13),0))))</f>
        <v/>
      </c>
      <c r="K357" s="107" t="str">
        <f>IF($D357="","",IF(ISBLANK(VLOOKUP($B357,'Section 2'!$C$16:$N$514,COLUMNS('Section 2'!$C$13:J$13),0)),"",IF(VLOOKUP($B357,'Section 2'!$C$16:$N$514,COLUMNS('Section 2'!$C$13:J$13),0)="Pther EU","Other EU",PROPER(VLOOKUP($B357,'Section 2'!$C$16:$N$514,COLUMNS('Section 2'!$C$13:J$13),0)))))</f>
        <v/>
      </c>
      <c r="L357" s="107" t="str">
        <f>IF($D357="","",IF(ISBLANK(VLOOKUP($B357,'Section 2'!$C$16:$N$514,COLUMNS('Section 2'!$C$13:K$13),0)),"",VLOOKUP($B357,'Section 2'!$C$16:$N$514,COLUMNS('Section 2'!$C$13:K$13),0)))</f>
        <v/>
      </c>
      <c r="M357" s="107" t="str">
        <f>IF($D357="","",IF(ISBLANK(VLOOKUP($B357,'Section 2'!$C$16:$N$514,COLUMNS('Section 2'!$C$13:L$13),0)),"",PROPER(VLOOKUP($B357,'Section 2'!$C$16:$N$514,COLUMNS('Section 2'!$C$13:L$13),0))))</f>
        <v/>
      </c>
      <c r="N357" s="107" t="str">
        <f>IF($D357="","",IF(ISBLANK(VLOOKUP($B357,'Section 2'!$C$16:$N$514,COLUMNS('Section 2'!$C$13:M$13),0)),"",IF(VLOOKUP($B357,'Section 2'!$C$16:$N$514,COLUMNS('Section 2'!$C$13:M$13),0)="Other EU","Other EU",IF(VLOOKUP($B357,'Section 2'!$C$16:$N$514,COLUMNS('Section 2'!$C$13:M$13),0)="2nd Party Trans","2nd Party Trans",IF(VLOOKUP($B357,'Section 2'!$C$16:$N$514,COLUMNS('Section 2'!$C$13:M$13),0)="2nd Party Dest","2nd Party Dest",PROPER(VLOOKUP($B357,'Section 2'!$C$16:$N$514,COLUMNS('Section 2'!$C$13:M$13),0)))))))</f>
        <v/>
      </c>
      <c r="O357" s="108" t="str">
        <f>IF($D357="","",IF(ISBLANK(VLOOKUP($B357,'Section 2'!$C$16:$N$514,COLUMNS('Section 2'!$C$13:N$13),0)),"",VLOOKUP($B357,'Section 2'!$C$16:$N$514,COLUMNS('Section 2'!$C$13:N$13),0)))</f>
        <v/>
      </c>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row>
    <row r="358" spans="1:78" s="36" customFormat="1" ht="12.75" customHeight="1" x14ac:dyDescent="0.35">
      <c r="A358" s="36" t="str">
        <f>IF(D358="","",ROWS($A$1:A358))</f>
        <v/>
      </c>
      <c r="B358" s="39">
        <v>357</v>
      </c>
      <c r="C358" s="107" t="str">
        <f t="shared" si="5"/>
        <v/>
      </c>
      <c r="D358" s="107" t="str">
        <f>IFERROR(VLOOKUP($B358,'Section 2'!$C$16:$N$514,COLUMNS('Section 2'!$C$13:C$13),0),"")</f>
        <v/>
      </c>
      <c r="E358" s="108" t="str">
        <f>IF($D358="","",IF(ISBLANK(VLOOKUP($B358,'Section 2'!$C$16:$N$514,COLUMNS('Section 2'!$C$13:D$13),0)),"",VLOOKUP($B358,'Section 2'!$C$16:$N$514,COLUMNS('Section 2'!$C$13:D$13),0)))</f>
        <v/>
      </c>
      <c r="F358" s="107" t="str">
        <f>IF($D358="","",IF(ISBLANK(VLOOKUP($B358,'Section 2'!$C$16:$N$514,COLUMNS('Section 2'!$C$13:E$13),0)),"",VLOOKUP($B358,'Section 2'!$C$16:$N$514,COLUMNS('Section 2'!$C$13:E$13),0)))</f>
        <v/>
      </c>
      <c r="G358" s="107" t="str">
        <f>IF($D358="","",IF(ISBLANK(VLOOKUP($B358,'Section 2'!$C$16:$N$514,COLUMNS('Section 2'!$C$13:F$13),0)),"",VLOOKUP($B358,'Section 2'!$C$16:$N$514,COLUMNS('Section 2'!$C$13:F$13),0)))</f>
        <v/>
      </c>
      <c r="H358" s="107" t="str">
        <f>IF($D358="","",IF(ISBLANK(VLOOKUP($B358,'Section 2'!$C$16:$N$514,COLUMNS('Section 2'!$C$13:G$13),0)),"",VLOOKUP($B358,'Section 2'!$C$16:$N$514,COLUMNS('Section 2'!$C$13:G$13),0)))</f>
        <v/>
      </c>
      <c r="I358" s="107" t="str">
        <f>IF($D358="","",IF(ISBLANK(VLOOKUP($B358,'Section 2'!$C$16:$N$514,COLUMNS('Section 2'!$C$13:H$13),0)),"",IF(VLOOKUP($B358,'Section 2'!$C$16:$N$514,COLUMNS('Section 2'!$C$13:H$13),0)="Other EU","Other EU",PROPER(VLOOKUP($B358,'Section 2'!$C$16:$N$514,COLUMNS('Section 2'!$C$13:H$13),0)))))</f>
        <v/>
      </c>
      <c r="J358" s="107" t="str">
        <f>IF($D358="","",IF(ISBLANK(VLOOKUP($B358,'Section 2'!$C$16:$N$514,COLUMNS('Section 2'!$C$13:I$13),0)),"",IF(VLOOKUP($B358,'Section 2'!$C$16:$N$514,COLUMNS('Section 2'!$C$13:I$13),0)="Other EU","Other EU",VLOOKUP($B358,'Section 2'!$C$16:$N$514,COLUMNS('Section 2'!$C$13:I$13),0))))</f>
        <v/>
      </c>
      <c r="K358" s="107" t="str">
        <f>IF($D358="","",IF(ISBLANK(VLOOKUP($B358,'Section 2'!$C$16:$N$514,COLUMNS('Section 2'!$C$13:J$13),0)),"",IF(VLOOKUP($B358,'Section 2'!$C$16:$N$514,COLUMNS('Section 2'!$C$13:J$13),0)="Pther EU","Other EU",PROPER(VLOOKUP($B358,'Section 2'!$C$16:$N$514,COLUMNS('Section 2'!$C$13:J$13),0)))))</f>
        <v/>
      </c>
      <c r="L358" s="107" t="str">
        <f>IF($D358="","",IF(ISBLANK(VLOOKUP($B358,'Section 2'!$C$16:$N$514,COLUMNS('Section 2'!$C$13:K$13),0)),"",VLOOKUP($B358,'Section 2'!$C$16:$N$514,COLUMNS('Section 2'!$C$13:K$13),0)))</f>
        <v/>
      </c>
      <c r="M358" s="107" t="str">
        <f>IF($D358="","",IF(ISBLANK(VLOOKUP($B358,'Section 2'!$C$16:$N$514,COLUMNS('Section 2'!$C$13:L$13),0)),"",PROPER(VLOOKUP($B358,'Section 2'!$C$16:$N$514,COLUMNS('Section 2'!$C$13:L$13),0))))</f>
        <v/>
      </c>
      <c r="N358" s="107" t="str">
        <f>IF($D358="","",IF(ISBLANK(VLOOKUP($B358,'Section 2'!$C$16:$N$514,COLUMNS('Section 2'!$C$13:M$13),0)),"",IF(VLOOKUP($B358,'Section 2'!$C$16:$N$514,COLUMNS('Section 2'!$C$13:M$13),0)="Other EU","Other EU",IF(VLOOKUP($B358,'Section 2'!$C$16:$N$514,COLUMNS('Section 2'!$C$13:M$13),0)="2nd Party Trans","2nd Party Trans",IF(VLOOKUP($B358,'Section 2'!$C$16:$N$514,COLUMNS('Section 2'!$C$13:M$13),0)="2nd Party Dest","2nd Party Dest",PROPER(VLOOKUP($B358,'Section 2'!$C$16:$N$514,COLUMNS('Section 2'!$C$13:M$13),0)))))))</f>
        <v/>
      </c>
      <c r="O358" s="108" t="str">
        <f>IF($D358="","",IF(ISBLANK(VLOOKUP($B358,'Section 2'!$C$16:$N$514,COLUMNS('Section 2'!$C$13:N$13),0)),"",VLOOKUP($B358,'Section 2'!$C$16:$N$514,COLUMNS('Section 2'!$C$13:N$13),0)))</f>
        <v/>
      </c>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row>
    <row r="359" spans="1:78" s="36" customFormat="1" ht="12.75" customHeight="1" x14ac:dyDescent="0.35">
      <c r="A359" s="36" t="str">
        <f>IF(D359="","",ROWS($A$1:A359))</f>
        <v/>
      </c>
      <c r="B359" s="39">
        <v>358</v>
      </c>
      <c r="C359" s="107" t="str">
        <f t="shared" si="5"/>
        <v/>
      </c>
      <c r="D359" s="107" t="str">
        <f>IFERROR(VLOOKUP($B359,'Section 2'!$C$16:$N$514,COLUMNS('Section 2'!$C$13:C$13),0),"")</f>
        <v/>
      </c>
      <c r="E359" s="108" t="str">
        <f>IF($D359="","",IF(ISBLANK(VLOOKUP($B359,'Section 2'!$C$16:$N$514,COLUMNS('Section 2'!$C$13:D$13),0)),"",VLOOKUP($B359,'Section 2'!$C$16:$N$514,COLUMNS('Section 2'!$C$13:D$13),0)))</f>
        <v/>
      </c>
      <c r="F359" s="107" t="str">
        <f>IF($D359="","",IF(ISBLANK(VLOOKUP($B359,'Section 2'!$C$16:$N$514,COLUMNS('Section 2'!$C$13:E$13),0)),"",VLOOKUP($B359,'Section 2'!$C$16:$N$514,COLUMNS('Section 2'!$C$13:E$13),0)))</f>
        <v/>
      </c>
      <c r="G359" s="107" t="str">
        <f>IF($D359="","",IF(ISBLANK(VLOOKUP($B359,'Section 2'!$C$16:$N$514,COLUMNS('Section 2'!$C$13:F$13),0)),"",VLOOKUP($B359,'Section 2'!$C$16:$N$514,COLUMNS('Section 2'!$C$13:F$13),0)))</f>
        <v/>
      </c>
      <c r="H359" s="107" t="str">
        <f>IF($D359="","",IF(ISBLANK(VLOOKUP($B359,'Section 2'!$C$16:$N$514,COLUMNS('Section 2'!$C$13:G$13),0)),"",VLOOKUP($B359,'Section 2'!$C$16:$N$514,COLUMNS('Section 2'!$C$13:G$13),0)))</f>
        <v/>
      </c>
      <c r="I359" s="107" t="str">
        <f>IF($D359="","",IF(ISBLANK(VLOOKUP($B359,'Section 2'!$C$16:$N$514,COLUMNS('Section 2'!$C$13:H$13),0)),"",IF(VLOOKUP($B359,'Section 2'!$C$16:$N$514,COLUMNS('Section 2'!$C$13:H$13),0)="Other EU","Other EU",PROPER(VLOOKUP($B359,'Section 2'!$C$16:$N$514,COLUMNS('Section 2'!$C$13:H$13),0)))))</f>
        <v/>
      </c>
      <c r="J359" s="107" t="str">
        <f>IF($D359="","",IF(ISBLANK(VLOOKUP($B359,'Section 2'!$C$16:$N$514,COLUMNS('Section 2'!$C$13:I$13),0)),"",IF(VLOOKUP($B359,'Section 2'!$C$16:$N$514,COLUMNS('Section 2'!$C$13:I$13),0)="Other EU","Other EU",VLOOKUP($B359,'Section 2'!$C$16:$N$514,COLUMNS('Section 2'!$C$13:I$13),0))))</f>
        <v/>
      </c>
      <c r="K359" s="107" t="str">
        <f>IF($D359="","",IF(ISBLANK(VLOOKUP($B359,'Section 2'!$C$16:$N$514,COLUMNS('Section 2'!$C$13:J$13),0)),"",IF(VLOOKUP($B359,'Section 2'!$C$16:$N$514,COLUMNS('Section 2'!$C$13:J$13),0)="Pther EU","Other EU",PROPER(VLOOKUP($B359,'Section 2'!$C$16:$N$514,COLUMNS('Section 2'!$C$13:J$13),0)))))</f>
        <v/>
      </c>
      <c r="L359" s="107" t="str">
        <f>IF($D359="","",IF(ISBLANK(VLOOKUP($B359,'Section 2'!$C$16:$N$514,COLUMNS('Section 2'!$C$13:K$13),0)),"",VLOOKUP($B359,'Section 2'!$C$16:$N$514,COLUMNS('Section 2'!$C$13:K$13),0)))</f>
        <v/>
      </c>
      <c r="M359" s="107" t="str">
        <f>IF($D359="","",IF(ISBLANK(VLOOKUP($B359,'Section 2'!$C$16:$N$514,COLUMNS('Section 2'!$C$13:L$13),0)),"",PROPER(VLOOKUP($B359,'Section 2'!$C$16:$N$514,COLUMNS('Section 2'!$C$13:L$13),0))))</f>
        <v/>
      </c>
      <c r="N359" s="107" t="str">
        <f>IF($D359="","",IF(ISBLANK(VLOOKUP($B359,'Section 2'!$C$16:$N$514,COLUMNS('Section 2'!$C$13:M$13),0)),"",IF(VLOOKUP($B359,'Section 2'!$C$16:$N$514,COLUMNS('Section 2'!$C$13:M$13),0)="Other EU","Other EU",IF(VLOOKUP($B359,'Section 2'!$C$16:$N$514,COLUMNS('Section 2'!$C$13:M$13),0)="2nd Party Trans","2nd Party Trans",IF(VLOOKUP($B359,'Section 2'!$C$16:$N$514,COLUMNS('Section 2'!$C$13:M$13),0)="2nd Party Dest","2nd Party Dest",PROPER(VLOOKUP($B359,'Section 2'!$C$16:$N$514,COLUMNS('Section 2'!$C$13:M$13),0)))))))</f>
        <v/>
      </c>
      <c r="O359" s="108" t="str">
        <f>IF($D359="","",IF(ISBLANK(VLOOKUP($B359,'Section 2'!$C$16:$N$514,COLUMNS('Section 2'!$C$13:N$13),0)),"",VLOOKUP($B359,'Section 2'!$C$16:$N$514,COLUMNS('Section 2'!$C$13:N$13),0)))</f>
        <v/>
      </c>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row>
    <row r="360" spans="1:78" s="36" customFormat="1" ht="12.75" customHeight="1" x14ac:dyDescent="0.35">
      <c r="A360" s="36" t="str">
        <f>IF(D360="","",ROWS($A$1:A360))</f>
        <v/>
      </c>
      <c r="B360" s="39">
        <v>359</v>
      </c>
      <c r="C360" s="107" t="str">
        <f t="shared" si="5"/>
        <v/>
      </c>
      <c r="D360" s="107" t="str">
        <f>IFERROR(VLOOKUP($B360,'Section 2'!$C$16:$N$514,COLUMNS('Section 2'!$C$13:C$13),0),"")</f>
        <v/>
      </c>
      <c r="E360" s="108" t="str">
        <f>IF($D360="","",IF(ISBLANK(VLOOKUP($B360,'Section 2'!$C$16:$N$514,COLUMNS('Section 2'!$C$13:D$13),0)),"",VLOOKUP($B360,'Section 2'!$C$16:$N$514,COLUMNS('Section 2'!$C$13:D$13),0)))</f>
        <v/>
      </c>
      <c r="F360" s="107" t="str">
        <f>IF($D360="","",IF(ISBLANK(VLOOKUP($B360,'Section 2'!$C$16:$N$514,COLUMNS('Section 2'!$C$13:E$13),0)),"",VLOOKUP($B360,'Section 2'!$C$16:$N$514,COLUMNS('Section 2'!$C$13:E$13),0)))</f>
        <v/>
      </c>
      <c r="G360" s="107" t="str">
        <f>IF($D360="","",IF(ISBLANK(VLOOKUP($B360,'Section 2'!$C$16:$N$514,COLUMNS('Section 2'!$C$13:F$13),0)),"",VLOOKUP($B360,'Section 2'!$C$16:$N$514,COLUMNS('Section 2'!$C$13:F$13),0)))</f>
        <v/>
      </c>
      <c r="H360" s="107" t="str">
        <f>IF($D360="","",IF(ISBLANK(VLOOKUP($B360,'Section 2'!$C$16:$N$514,COLUMNS('Section 2'!$C$13:G$13),0)),"",VLOOKUP($B360,'Section 2'!$C$16:$N$514,COLUMNS('Section 2'!$C$13:G$13),0)))</f>
        <v/>
      </c>
      <c r="I360" s="107" t="str">
        <f>IF($D360="","",IF(ISBLANK(VLOOKUP($B360,'Section 2'!$C$16:$N$514,COLUMNS('Section 2'!$C$13:H$13),0)),"",IF(VLOOKUP($B360,'Section 2'!$C$16:$N$514,COLUMNS('Section 2'!$C$13:H$13),0)="Other EU","Other EU",PROPER(VLOOKUP($B360,'Section 2'!$C$16:$N$514,COLUMNS('Section 2'!$C$13:H$13),0)))))</f>
        <v/>
      </c>
      <c r="J360" s="107" t="str">
        <f>IF($D360="","",IF(ISBLANK(VLOOKUP($B360,'Section 2'!$C$16:$N$514,COLUMNS('Section 2'!$C$13:I$13),0)),"",IF(VLOOKUP($B360,'Section 2'!$C$16:$N$514,COLUMNS('Section 2'!$C$13:I$13),0)="Other EU","Other EU",VLOOKUP($B360,'Section 2'!$C$16:$N$514,COLUMNS('Section 2'!$C$13:I$13),0))))</f>
        <v/>
      </c>
      <c r="K360" s="107" t="str">
        <f>IF($D360="","",IF(ISBLANK(VLOOKUP($B360,'Section 2'!$C$16:$N$514,COLUMNS('Section 2'!$C$13:J$13),0)),"",IF(VLOOKUP($B360,'Section 2'!$C$16:$N$514,COLUMNS('Section 2'!$C$13:J$13),0)="Pther EU","Other EU",PROPER(VLOOKUP($B360,'Section 2'!$C$16:$N$514,COLUMNS('Section 2'!$C$13:J$13),0)))))</f>
        <v/>
      </c>
      <c r="L360" s="107" t="str">
        <f>IF($D360="","",IF(ISBLANK(VLOOKUP($B360,'Section 2'!$C$16:$N$514,COLUMNS('Section 2'!$C$13:K$13),0)),"",VLOOKUP($B360,'Section 2'!$C$16:$N$514,COLUMNS('Section 2'!$C$13:K$13),0)))</f>
        <v/>
      </c>
      <c r="M360" s="107" t="str">
        <f>IF($D360="","",IF(ISBLANK(VLOOKUP($B360,'Section 2'!$C$16:$N$514,COLUMNS('Section 2'!$C$13:L$13),0)),"",PROPER(VLOOKUP($B360,'Section 2'!$C$16:$N$514,COLUMNS('Section 2'!$C$13:L$13),0))))</f>
        <v/>
      </c>
      <c r="N360" s="107" t="str">
        <f>IF($D360="","",IF(ISBLANK(VLOOKUP($B360,'Section 2'!$C$16:$N$514,COLUMNS('Section 2'!$C$13:M$13),0)),"",IF(VLOOKUP($B360,'Section 2'!$C$16:$N$514,COLUMNS('Section 2'!$C$13:M$13),0)="Other EU","Other EU",IF(VLOOKUP($B360,'Section 2'!$C$16:$N$514,COLUMNS('Section 2'!$C$13:M$13),0)="2nd Party Trans","2nd Party Trans",IF(VLOOKUP($B360,'Section 2'!$C$16:$N$514,COLUMNS('Section 2'!$C$13:M$13),0)="2nd Party Dest","2nd Party Dest",PROPER(VLOOKUP($B360,'Section 2'!$C$16:$N$514,COLUMNS('Section 2'!$C$13:M$13),0)))))))</f>
        <v/>
      </c>
      <c r="O360" s="108" t="str">
        <f>IF($D360="","",IF(ISBLANK(VLOOKUP($B360,'Section 2'!$C$16:$N$514,COLUMNS('Section 2'!$C$13:N$13),0)),"",VLOOKUP($B360,'Section 2'!$C$16:$N$514,COLUMNS('Section 2'!$C$13:N$13),0)))</f>
        <v/>
      </c>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row>
    <row r="361" spans="1:78" s="36" customFormat="1" ht="12.75" customHeight="1" x14ac:dyDescent="0.35">
      <c r="A361" s="36" t="str">
        <f>IF(D361="","",ROWS($A$1:A361))</f>
        <v/>
      </c>
      <c r="B361" s="39">
        <v>360</v>
      </c>
      <c r="C361" s="107" t="str">
        <f t="shared" si="5"/>
        <v/>
      </c>
      <c r="D361" s="107" t="str">
        <f>IFERROR(VLOOKUP($B361,'Section 2'!$C$16:$N$514,COLUMNS('Section 2'!$C$13:C$13),0),"")</f>
        <v/>
      </c>
      <c r="E361" s="108" t="str">
        <f>IF($D361="","",IF(ISBLANK(VLOOKUP($B361,'Section 2'!$C$16:$N$514,COLUMNS('Section 2'!$C$13:D$13),0)),"",VLOOKUP($B361,'Section 2'!$C$16:$N$514,COLUMNS('Section 2'!$C$13:D$13),0)))</f>
        <v/>
      </c>
      <c r="F361" s="107" t="str">
        <f>IF($D361="","",IF(ISBLANK(VLOOKUP($B361,'Section 2'!$C$16:$N$514,COLUMNS('Section 2'!$C$13:E$13),0)),"",VLOOKUP($B361,'Section 2'!$C$16:$N$514,COLUMNS('Section 2'!$C$13:E$13),0)))</f>
        <v/>
      </c>
      <c r="G361" s="107" t="str">
        <f>IF($D361="","",IF(ISBLANK(VLOOKUP($B361,'Section 2'!$C$16:$N$514,COLUMNS('Section 2'!$C$13:F$13),0)),"",VLOOKUP($B361,'Section 2'!$C$16:$N$514,COLUMNS('Section 2'!$C$13:F$13),0)))</f>
        <v/>
      </c>
      <c r="H361" s="107" t="str">
        <f>IF($D361="","",IF(ISBLANK(VLOOKUP($B361,'Section 2'!$C$16:$N$514,COLUMNS('Section 2'!$C$13:G$13),0)),"",VLOOKUP($B361,'Section 2'!$C$16:$N$514,COLUMNS('Section 2'!$C$13:G$13),0)))</f>
        <v/>
      </c>
      <c r="I361" s="107" t="str">
        <f>IF($D361="","",IF(ISBLANK(VLOOKUP($B361,'Section 2'!$C$16:$N$514,COLUMNS('Section 2'!$C$13:H$13),0)),"",IF(VLOOKUP($B361,'Section 2'!$C$16:$N$514,COLUMNS('Section 2'!$C$13:H$13),0)="Other EU","Other EU",PROPER(VLOOKUP($B361,'Section 2'!$C$16:$N$514,COLUMNS('Section 2'!$C$13:H$13),0)))))</f>
        <v/>
      </c>
      <c r="J361" s="107" t="str">
        <f>IF($D361="","",IF(ISBLANK(VLOOKUP($B361,'Section 2'!$C$16:$N$514,COLUMNS('Section 2'!$C$13:I$13),0)),"",IF(VLOOKUP($B361,'Section 2'!$C$16:$N$514,COLUMNS('Section 2'!$C$13:I$13),0)="Other EU","Other EU",VLOOKUP($B361,'Section 2'!$C$16:$N$514,COLUMNS('Section 2'!$C$13:I$13),0))))</f>
        <v/>
      </c>
      <c r="K361" s="107" t="str">
        <f>IF($D361="","",IF(ISBLANK(VLOOKUP($B361,'Section 2'!$C$16:$N$514,COLUMNS('Section 2'!$C$13:J$13),0)),"",IF(VLOOKUP($B361,'Section 2'!$C$16:$N$514,COLUMNS('Section 2'!$C$13:J$13),0)="Pther EU","Other EU",PROPER(VLOOKUP($B361,'Section 2'!$C$16:$N$514,COLUMNS('Section 2'!$C$13:J$13),0)))))</f>
        <v/>
      </c>
      <c r="L361" s="107" t="str">
        <f>IF($D361="","",IF(ISBLANK(VLOOKUP($B361,'Section 2'!$C$16:$N$514,COLUMNS('Section 2'!$C$13:K$13),0)),"",VLOOKUP($B361,'Section 2'!$C$16:$N$514,COLUMNS('Section 2'!$C$13:K$13),0)))</f>
        <v/>
      </c>
      <c r="M361" s="107" t="str">
        <f>IF($D361="","",IF(ISBLANK(VLOOKUP($B361,'Section 2'!$C$16:$N$514,COLUMNS('Section 2'!$C$13:L$13),0)),"",PROPER(VLOOKUP($B361,'Section 2'!$C$16:$N$514,COLUMNS('Section 2'!$C$13:L$13),0))))</f>
        <v/>
      </c>
      <c r="N361" s="107" t="str">
        <f>IF($D361="","",IF(ISBLANK(VLOOKUP($B361,'Section 2'!$C$16:$N$514,COLUMNS('Section 2'!$C$13:M$13),0)),"",IF(VLOOKUP($B361,'Section 2'!$C$16:$N$514,COLUMNS('Section 2'!$C$13:M$13),0)="Other EU","Other EU",IF(VLOOKUP($B361,'Section 2'!$C$16:$N$514,COLUMNS('Section 2'!$C$13:M$13),0)="2nd Party Trans","2nd Party Trans",IF(VLOOKUP($B361,'Section 2'!$C$16:$N$514,COLUMNS('Section 2'!$C$13:M$13),0)="2nd Party Dest","2nd Party Dest",PROPER(VLOOKUP($B361,'Section 2'!$C$16:$N$514,COLUMNS('Section 2'!$C$13:M$13),0)))))))</f>
        <v/>
      </c>
      <c r="O361" s="108" t="str">
        <f>IF($D361="","",IF(ISBLANK(VLOOKUP($B361,'Section 2'!$C$16:$N$514,COLUMNS('Section 2'!$C$13:N$13),0)),"",VLOOKUP($B361,'Section 2'!$C$16:$N$514,COLUMNS('Section 2'!$C$13:N$13),0)))</f>
        <v/>
      </c>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row>
    <row r="362" spans="1:78" s="36" customFormat="1" ht="12.75" customHeight="1" x14ac:dyDescent="0.35">
      <c r="A362" s="36" t="str">
        <f>IF(D362="","",ROWS($A$1:A362))</f>
        <v/>
      </c>
      <c r="B362" s="39">
        <v>361</v>
      </c>
      <c r="C362" s="107" t="str">
        <f t="shared" si="5"/>
        <v/>
      </c>
      <c r="D362" s="107" t="str">
        <f>IFERROR(VLOOKUP($B362,'Section 2'!$C$16:$N$514,COLUMNS('Section 2'!$C$13:C$13),0),"")</f>
        <v/>
      </c>
      <c r="E362" s="108" t="str">
        <f>IF($D362="","",IF(ISBLANK(VLOOKUP($B362,'Section 2'!$C$16:$N$514,COLUMNS('Section 2'!$C$13:D$13),0)),"",VLOOKUP($B362,'Section 2'!$C$16:$N$514,COLUMNS('Section 2'!$C$13:D$13),0)))</f>
        <v/>
      </c>
      <c r="F362" s="107" t="str">
        <f>IF($D362="","",IF(ISBLANK(VLOOKUP($B362,'Section 2'!$C$16:$N$514,COLUMNS('Section 2'!$C$13:E$13),0)),"",VLOOKUP($B362,'Section 2'!$C$16:$N$514,COLUMNS('Section 2'!$C$13:E$13),0)))</f>
        <v/>
      </c>
      <c r="G362" s="107" t="str">
        <f>IF($D362="","",IF(ISBLANK(VLOOKUP($B362,'Section 2'!$C$16:$N$514,COLUMNS('Section 2'!$C$13:F$13),0)),"",VLOOKUP($B362,'Section 2'!$C$16:$N$514,COLUMNS('Section 2'!$C$13:F$13),0)))</f>
        <v/>
      </c>
      <c r="H362" s="107" t="str">
        <f>IF($D362="","",IF(ISBLANK(VLOOKUP($B362,'Section 2'!$C$16:$N$514,COLUMNS('Section 2'!$C$13:G$13),0)),"",VLOOKUP($B362,'Section 2'!$C$16:$N$514,COLUMNS('Section 2'!$C$13:G$13),0)))</f>
        <v/>
      </c>
      <c r="I362" s="107" t="str">
        <f>IF($D362="","",IF(ISBLANK(VLOOKUP($B362,'Section 2'!$C$16:$N$514,COLUMNS('Section 2'!$C$13:H$13),0)),"",IF(VLOOKUP($B362,'Section 2'!$C$16:$N$514,COLUMNS('Section 2'!$C$13:H$13),0)="Other EU","Other EU",PROPER(VLOOKUP($B362,'Section 2'!$C$16:$N$514,COLUMNS('Section 2'!$C$13:H$13),0)))))</f>
        <v/>
      </c>
      <c r="J362" s="107" t="str">
        <f>IF($D362="","",IF(ISBLANK(VLOOKUP($B362,'Section 2'!$C$16:$N$514,COLUMNS('Section 2'!$C$13:I$13),0)),"",IF(VLOOKUP($B362,'Section 2'!$C$16:$N$514,COLUMNS('Section 2'!$C$13:I$13),0)="Other EU","Other EU",VLOOKUP($B362,'Section 2'!$C$16:$N$514,COLUMNS('Section 2'!$C$13:I$13),0))))</f>
        <v/>
      </c>
      <c r="K362" s="107" t="str">
        <f>IF($D362="","",IF(ISBLANK(VLOOKUP($B362,'Section 2'!$C$16:$N$514,COLUMNS('Section 2'!$C$13:J$13),0)),"",IF(VLOOKUP($B362,'Section 2'!$C$16:$N$514,COLUMNS('Section 2'!$C$13:J$13),0)="Pther EU","Other EU",PROPER(VLOOKUP($B362,'Section 2'!$C$16:$N$514,COLUMNS('Section 2'!$C$13:J$13),0)))))</f>
        <v/>
      </c>
      <c r="L362" s="107" t="str">
        <f>IF($D362="","",IF(ISBLANK(VLOOKUP($B362,'Section 2'!$C$16:$N$514,COLUMNS('Section 2'!$C$13:K$13),0)),"",VLOOKUP($B362,'Section 2'!$C$16:$N$514,COLUMNS('Section 2'!$C$13:K$13),0)))</f>
        <v/>
      </c>
      <c r="M362" s="107" t="str">
        <f>IF($D362="","",IF(ISBLANK(VLOOKUP($B362,'Section 2'!$C$16:$N$514,COLUMNS('Section 2'!$C$13:L$13),0)),"",PROPER(VLOOKUP($B362,'Section 2'!$C$16:$N$514,COLUMNS('Section 2'!$C$13:L$13),0))))</f>
        <v/>
      </c>
      <c r="N362" s="107" t="str">
        <f>IF($D362="","",IF(ISBLANK(VLOOKUP($B362,'Section 2'!$C$16:$N$514,COLUMNS('Section 2'!$C$13:M$13),0)),"",IF(VLOOKUP($B362,'Section 2'!$C$16:$N$514,COLUMNS('Section 2'!$C$13:M$13),0)="Other EU","Other EU",IF(VLOOKUP($B362,'Section 2'!$C$16:$N$514,COLUMNS('Section 2'!$C$13:M$13),0)="2nd Party Trans","2nd Party Trans",IF(VLOOKUP($B362,'Section 2'!$C$16:$N$514,COLUMNS('Section 2'!$C$13:M$13),0)="2nd Party Dest","2nd Party Dest",PROPER(VLOOKUP($B362,'Section 2'!$C$16:$N$514,COLUMNS('Section 2'!$C$13:M$13),0)))))))</f>
        <v/>
      </c>
      <c r="O362" s="108" t="str">
        <f>IF($D362="","",IF(ISBLANK(VLOOKUP($B362,'Section 2'!$C$16:$N$514,COLUMNS('Section 2'!$C$13:N$13),0)),"",VLOOKUP($B362,'Section 2'!$C$16:$N$514,COLUMNS('Section 2'!$C$13:N$13),0)))</f>
        <v/>
      </c>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row>
    <row r="363" spans="1:78" s="36" customFormat="1" ht="12.75" customHeight="1" x14ac:dyDescent="0.35">
      <c r="A363" s="36" t="str">
        <f>IF(D363="","",ROWS($A$1:A363))</f>
        <v/>
      </c>
      <c r="B363" s="39">
        <v>362</v>
      </c>
      <c r="C363" s="107" t="str">
        <f t="shared" si="5"/>
        <v/>
      </c>
      <c r="D363" s="107" t="str">
        <f>IFERROR(VLOOKUP($B363,'Section 2'!$C$16:$N$514,COLUMNS('Section 2'!$C$13:C$13),0),"")</f>
        <v/>
      </c>
      <c r="E363" s="108" t="str">
        <f>IF($D363="","",IF(ISBLANK(VLOOKUP($B363,'Section 2'!$C$16:$N$514,COLUMNS('Section 2'!$C$13:D$13),0)),"",VLOOKUP($B363,'Section 2'!$C$16:$N$514,COLUMNS('Section 2'!$C$13:D$13),0)))</f>
        <v/>
      </c>
      <c r="F363" s="107" t="str">
        <f>IF($D363="","",IF(ISBLANK(VLOOKUP($B363,'Section 2'!$C$16:$N$514,COLUMNS('Section 2'!$C$13:E$13),0)),"",VLOOKUP($B363,'Section 2'!$C$16:$N$514,COLUMNS('Section 2'!$C$13:E$13),0)))</f>
        <v/>
      </c>
      <c r="G363" s="107" t="str">
        <f>IF($D363="","",IF(ISBLANK(VLOOKUP($B363,'Section 2'!$C$16:$N$514,COLUMNS('Section 2'!$C$13:F$13),0)),"",VLOOKUP($B363,'Section 2'!$C$16:$N$514,COLUMNS('Section 2'!$C$13:F$13),0)))</f>
        <v/>
      </c>
      <c r="H363" s="107" t="str">
        <f>IF($D363="","",IF(ISBLANK(VLOOKUP($B363,'Section 2'!$C$16:$N$514,COLUMNS('Section 2'!$C$13:G$13),0)),"",VLOOKUP($B363,'Section 2'!$C$16:$N$514,COLUMNS('Section 2'!$C$13:G$13),0)))</f>
        <v/>
      </c>
      <c r="I363" s="107" t="str">
        <f>IF($D363="","",IF(ISBLANK(VLOOKUP($B363,'Section 2'!$C$16:$N$514,COLUMNS('Section 2'!$C$13:H$13),0)),"",IF(VLOOKUP($B363,'Section 2'!$C$16:$N$514,COLUMNS('Section 2'!$C$13:H$13),0)="Other EU","Other EU",PROPER(VLOOKUP($B363,'Section 2'!$C$16:$N$514,COLUMNS('Section 2'!$C$13:H$13),0)))))</f>
        <v/>
      </c>
      <c r="J363" s="107" t="str">
        <f>IF($D363="","",IF(ISBLANK(VLOOKUP($B363,'Section 2'!$C$16:$N$514,COLUMNS('Section 2'!$C$13:I$13),0)),"",IF(VLOOKUP($B363,'Section 2'!$C$16:$N$514,COLUMNS('Section 2'!$C$13:I$13),0)="Other EU","Other EU",VLOOKUP($B363,'Section 2'!$C$16:$N$514,COLUMNS('Section 2'!$C$13:I$13),0))))</f>
        <v/>
      </c>
      <c r="K363" s="107" t="str">
        <f>IF($D363="","",IF(ISBLANK(VLOOKUP($B363,'Section 2'!$C$16:$N$514,COLUMNS('Section 2'!$C$13:J$13),0)),"",IF(VLOOKUP($B363,'Section 2'!$C$16:$N$514,COLUMNS('Section 2'!$C$13:J$13),0)="Pther EU","Other EU",PROPER(VLOOKUP($B363,'Section 2'!$C$16:$N$514,COLUMNS('Section 2'!$C$13:J$13),0)))))</f>
        <v/>
      </c>
      <c r="L363" s="107" t="str">
        <f>IF($D363="","",IF(ISBLANK(VLOOKUP($B363,'Section 2'!$C$16:$N$514,COLUMNS('Section 2'!$C$13:K$13),0)),"",VLOOKUP($B363,'Section 2'!$C$16:$N$514,COLUMNS('Section 2'!$C$13:K$13),0)))</f>
        <v/>
      </c>
      <c r="M363" s="107" t="str">
        <f>IF($D363="","",IF(ISBLANK(VLOOKUP($B363,'Section 2'!$C$16:$N$514,COLUMNS('Section 2'!$C$13:L$13),0)),"",PROPER(VLOOKUP($B363,'Section 2'!$C$16:$N$514,COLUMNS('Section 2'!$C$13:L$13),0))))</f>
        <v/>
      </c>
      <c r="N363" s="107" t="str">
        <f>IF($D363="","",IF(ISBLANK(VLOOKUP($B363,'Section 2'!$C$16:$N$514,COLUMNS('Section 2'!$C$13:M$13),0)),"",IF(VLOOKUP($B363,'Section 2'!$C$16:$N$514,COLUMNS('Section 2'!$C$13:M$13),0)="Other EU","Other EU",IF(VLOOKUP($B363,'Section 2'!$C$16:$N$514,COLUMNS('Section 2'!$C$13:M$13),0)="2nd Party Trans","2nd Party Trans",IF(VLOOKUP($B363,'Section 2'!$C$16:$N$514,COLUMNS('Section 2'!$C$13:M$13),0)="2nd Party Dest","2nd Party Dest",PROPER(VLOOKUP($B363,'Section 2'!$C$16:$N$514,COLUMNS('Section 2'!$C$13:M$13),0)))))))</f>
        <v/>
      </c>
      <c r="O363" s="108" t="str">
        <f>IF($D363="","",IF(ISBLANK(VLOOKUP($B363,'Section 2'!$C$16:$N$514,COLUMNS('Section 2'!$C$13:N$13),0)),"",VLOOKUP($B363,'Section 2'!$C$16:$N$514,COLUMNS('Section 2'!$C$13:N$13),0)))</f>
        <v/>
      </c>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row>
    <row r="364" spans="1:78" s="36" customFormat="1" ht="12.75" customHeight="1" x14ac:dyDescent="0.35">
      <c r="A364" s="36" t="str">
        <f>IF(D364="","",ROWS($A$1:A364))</f>
        <v/>
      </c>
      <c r="B364" s="39">
        <v>363</v>
      </c>
      <c r="C364" s="107" t="str">
        <f t="shared" si="5"/>
        <v/>
      </c>
      <c r="D364" s="107" t="str">
        <f>IFERROR(VLOOKUP($B364,'Section 2'!$C$16:$N$514,COLUMNS('Section 2'!$C$13:C$13),0),"")</f>
        <v/>
      </c>
      <c r="E364" s="108" t="str">
        <f>IF($D364="","",IF(ISBLANK(VLOOKUP($B364,'Section 2'!$C$16:$N$514,COLUMNS('Section 2'!$C$13:D$13),0)),"",VLOOKUP($B364,'Section 2'!$C$16:$N$514,COLUMNS('Section 2'!$C$13:D$13),0)))</f>
        <v/>
      </c>
      <c r="F364" s="107" t="str">
        <f>IF($D364="","",IF(ISBLANK(VLOOKUP($B364,'Section 2'!$C$16:$N$514,COLUMNS('Section 2'!$C$13:E$13),0)),"",VLOOKUP($B364,'Section 2'!$C$16:$N$514,COLUMNS('Section 2'!$C$13:E$13),0)))</f>
        <v/>
      </c>
      <c r="G364" s="107" t="str">
        <f>IF($D364="","",IF(ISBLANK(VLOOKUP($B364,'Section 2'!$C$16:$N$514,COLUMNS('Section 2'!$C$13:F$13),0)),"",VLOOKUP($B364,'Section 2'!$C$16:$N$514,COLUMNS('Section 2'!$C$13:F$13),0)))</f>
        <v/>
      </c>
      <c r="H364" s="107" t="str">
        <f>IF($D364="","",IF(ISBLANK(VLOOKUP($B364,'Section 2'!$C$16:$N$514,COLUMNS('Section 2'!$C$13:G$13),0)),"",VLOOKUP($B364,'Section 2'!$C$16:$N$514,COLUMNS('Section 2'!$C$13:G$13),0)))</f>
        <v/>
      </c>
      <c r="I364" s="107" t="str">
        <f>IF($D364="","",IF(ISBLANK(VLOOKUP($B364,'Section 2'!$C$16:$N$514,COLUMNS('Section 2'!$C$13:H$13),0)),"",IF(VLOOKUP($B364,'Section 2'!$C$16:$N$514,COLUMNS('Section 2'!$C$13:H$13),0)="Other EU","Other EU",PROPER(VLOOKUP($B364,'Section 2'!$C$16:$N$514,COLUMNS('Section 2'!$C$13:H$13),0)))))</f>
        <v/>
      </c>
      <c r="J364" s="107" t="str">
        <f>IF($D364="","",IF(ISBLANK(VLOOKUP($B364,'Section 2'!$C$16:$N$514,COLUMNS('Section 2'!$C$13:I$13),0)),"",IF(VLOOKUP($B364,'Section 2'!$C$16:$N$514,COLUMNS('Section 2'!$C$13:I$13),0)="Other EU","Other EU",VLOOKUP($B364,'Section 2'!$C$16:$N$514,COLUMNS('Section 2'!$C$13:I$13),0))))</f>
        <v/>
      </c>
      <c r="K364" s="107" t="str">
        <f>IF($D364="","",IF(ISBLANK(VLOOKUP($B364,'Section 2'!$C$16:$N$514,COLUMNS('Section 2'!$C$13:J$13),0)),"",IF(VLOOKUP($B364,'Section 2'!$C$16:$N$514,COLUMNS('Section 2'!$C$13:J$13),0)="Pther EU","Other EU",PROPER(VLOOKUP($B364,'Section 2'!$C$16:$N$514,COLUMNS('Section 2'!$C$13:J$13),0)))))</f>
        <v/>
      </c>
      <c r="L364" s="107" t="str">
        <f>IF($D364="","",IF(ISBLANK(VLOOKUP($B364,'Section 2'!$C$16:$N$514,COLUMNS('Section 2'!$C$13:K$13),0)),"",VLOOKUP($B364,'Section 2'!$C$16:$N$514,COLUMNS('Section 2'!$C$13:K$13),0)))</f>
        <v/>
      </c>
      <c r="M364" s="107" t="str">
        <f>IF($D364="","",IF(ISBLANK(VLOOKUP($B364,'Section 2'!$C$16:$N$514,COLUMNS('Section 2'!$C$13:L$13),0)),"",PROPER(VLOOKUP($B364,'Section 2'!$C$16:$N$514,COLUMNS('Section 2'!$C$13:L$13),0))))</f>
        <v/>
      </c>
      <c r="N364" s="107" t="str">
        <f>IF($D364="","",IF(ISBLANK(VLOOKUP($B364,'Section 2'!$C$16:$N$514,COLUMNS('Section 2'!$C$13:M$13),0)),"",IF(VLOOKUP($B364,'Section 2'!$C$16:$N$514,COLUMNS('Section 2'!$C$13:M$13),0)="Other EU","Other EU",IF(VLOOKUP($B364,'Section 2'!$C$16:$N$514,COLUMNS('Section 2'!$C$13:M$13),0)="2nd Party Trans","2nd Party Trans",IF(VLOOKUP($B364,'Section 2'!$C$16:$N$514,COLUMNS('Section 2'!$C$13:M$13),0)="2nd Party Dest","2nd Party Dest",PROPER(VLOOKUP($B364,'Section 2'!$C$16:$N$514,COLUMNS('Section 2'!$C$13:M$13),0)))))))</f>
        <v/>
      </c>
      <c r="O364" s="108" t="str">
        <f>IF($D364="","",IF(ISBLANK(VLOOKUP($B364,'Section 2'!$C$16:$N$514,COLUMNS('Section 2'!$C$13:N$13),0)),"",VLOOKUP($B364,'Section 2'!$C$16:$N$514,COLUMNS('Section 2'!$C$13:N$13),0)))</f>
        <v/>
      </c>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row>
    <row r="365" spans="1:78" s="36" customFormat="1" ht="12.75" customHeight="1" x14ac:dyDescent="0.35">
      <c r="A365" s="36" t="str">
        <f>IF(D365="","",ROWS($A$1:A365))</f>
        <v/>
      </c>
      <c r="B365" s="39">
        <v>364</v>
      </c>
      <c r="C365" s="107" t="str">
        <f t="shared" si="5"/>
        <v/>
      </c>
      <c r="D365" s="107" t="str">
        <f>IFERROR(VLOOKUP($B365,'Section 2'!$C$16:$N$514,COLUMNS('Section 2'!$C$13:C$13),0),"")</f>
        <v/>
      </c>
      <c r="E365" s="108" t="str">
        <f>IF($D365="","",IF(ISBLANK(VLOOKUP($B365,'Section 2'!$C$16:$N$514,COLUMNS('Section 2'!$C$13:D$13),0)),"",VLOOKUP($B365,'Section 2'!$C$16:$N$514,COLUMNS('Section 2'!$C$13:D$13),0)))</f>
        <v/>
      </c>
      <c r="F365" s="107" t="str">
        <f>IF($D365="","",IF(ISBLANK(VLOOKUP($B365,'Section 2'!$C$16:$N$514,COLUMNS('Section 2'!$C$13:E$13),0)),"",VLOOKUP($B365,'Section 2'!$C$16:$N$514,COLUMNS('Section 2'!$C$13:E$13),0)))</f>
        <v/>
      </c>
      <c r="G365" s="107" t="str">
        <f>IF($D365="","",IF(ISBLANK(VLOOKUP($B365,'Section 2'!$C$16:$N$514,COLUMNS('Section 2'!$C$13:F$13),0)),"",VLOOKUP($B365,'Section 2'!$C$16:$N$514,COLUMNS('Section 2'!$C$13:F$13),0)))</f>
        <v/>
      </c>
      <c r="H365" s="107" t="str">
        <f>IF($D365="","",IF(ISBLANK(VLOOKUP($B365,'Section 2'!$C$16:$N$514,COLUMNS('Section 2'!$C$13:G$13),0)),"",VLOOKUP($B365,'Section 2'!$C$16:$N$514,COLUMNS('Section 2'!$C$13:G$13),0)))</f>
        <v/>
      </c>
      <c r="I365" s="107" t="str">
        <f>IF($D365="","",IF(ISBLANK(VLOOKUP($B365,'Section 2'!$C$16:$N$514,COLUMNS('Section 2'!$C$13:H$13),0)),"",IF(VLOOKUP($B365,'Section 2'!$C$16:$N$514,COLUMNS('Section 2'!$C$13:H$13),0)="Other EU","Other EU",PROPER(VLOOKUP($B365,'Section 2'!$C$16:$N$514,COLUMNS('Section 2'!$C$13:H$13),0)))))</f>
        <v/>
      </c>
      <c r="J365" s="107" t="str">
        <f>IF($D365="","",IF(ISBLANK(VLOOKUP($B365,'Section 2'!$C$16:$N$514,COLUMNS('Section 2'!$C$13:I$13),0)),"",IF(VLOOKUP($B365,'Section 2'!$C$16:$N$514,COLUMNS('Section 2'!$C$13:I$13),0)="Other EU","Other EU",VLOOKUP($B365,'Section 2'!$C$16:$N$514,COLUMNS('Section 2'!$C$13:I$13),0))))</f>
        <v/>
      </c>
      <c r="K365" s="107" t="str">
        <f>IF($D365="","",IF(ISBLANK(VLOOKUP($B365,'Section 2'!$C$16:$N$514,COLUMNS('Section 2'!$C$13:J$13),0)),"",IF(VLOOKUP($B365,'Section 2'!$C$16:$N$514,COLUMNS('Section 2'!$C$13:J$13),0)="Pther EU","Other EU",PROPER(VLOOKUP($B365,'Section 2'!$C$16:$N$514,COLUMNS('Section 2'!$C$13:J$13),0)))))</f>
        <v/>
      </c>
      <c r="L365" s="107" t="str">
        <f>IF($D365="","",IF(ISBLANK(VLOOKUP($B365,'Section 2'!$C$16:$N$514,COLUMNS('Section 2'!$C$13:K$13),0)),"",VLOOKUP($B365,'Section 2'!$C$16:$N$514,COLUMNS('Section 2'!$C$13:K$13),0)))</f>
        <v/>
      </c>
      <c r="M365" s="107" t="str">
        <f>IF($D365="","",IF(ISBLANK(VLOOKUP($B365,'Section 2'!$C$16:$N$514,COLUMNS('Section 2'!$C$13:L$13),0)),"",PROPER(VLOOKUP($B365,'Section 2'!$C$16:$N$514,COLUMNS('Section 2'!$C$13:L$13),0))))</f>
        <v/>
      </c>
      <c r="N365" s="107" t="str">
        <f>IF($D365="","",IF(ISBLANK(VLOOKUP($B365,'Section 2'!$C$16:$N$514,COLUMNS('Section 2'!$C$13:M$13),0)),"",IF(VLOOKUP($B365,'Section 2'!$C$16:$N$514,COLUMNS('Section 2'!$C$13:M$13),0)="Other EU","Other EU",IF(VLOOKUP($B365,'Section 2'!$C$16:$N$514,COLUMNS('Section 2'!$C$13:M$13),0)="2nd Party Trans","2nd Party Trans",IF(VLOOKUP($B365,'Section 2'!$C$16:$N$514,COLUMNS('Section 2'!$C$13:M$13),0)="2nd Party Dest","2nd Party Dest",PROPER(VLOOKUP($B365,'Section 2'!$C$16:$N$514,COLUMNS('Section 2'!$C$13:M$13),0)))))))</f>
        <v/>
      </c>
      <c r="O365" s="108" t="str">
        <f>IF($D365="","",IF(ISBLANK(VLOOKUP($B365,'Section 2'!$C$16:$N$514,COLUMNS('Section 2'!$C$13:N$13),0)),"",VLOOKUP($B365,'Section 2'!$C$16:$N$514,COLUMNS('Section 2'!$C$13:N$13),0)))</f>
        <v/>
      </c>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row>
    <row r="366" spans="1:78" s="36" customFormat="1" ht="12.75" customHeight="1" x14ac:dyDescent="0.35">
      <c r="A366" s="36" t="str">
        <f>IF(D366="","",ROWS($A$1:A366))</f>
        <v/>
      </c>
      <c r="B366" s="39">
        <v>365</v>
      </c>
      <c r="C366" s="107" t="str">
        <f t="shared" si="5"/>
        <v/>
      </c>
      <c r="D366" s="107" t="str">
        <f>IFERROR(VLOOKUP($B366,'Section 2'!$C$16:$N$514,COLUMNS('Section 2'!$C$13:C$13),0),"")</f>
        <v/>
      </c>
      <c r="E366" s="108" t="str">
        <f>IF($D366="","",IF(ISBLANK(VLOOKUP($B366,'Section 2'!$C$16:$N$514,COLUMNS('Section 2'!$C$13:D$13),0)),"",VLOOKUP($B366,'Section 2'!$C$16:$N$514,COLUMNS('Section 2'!$C$13:D$13),0)))</f>
        <v/>
      </c>
      <c r="F366" s="107" t="str">
        <f>IF($D366="","",IF(ISBLANK(VLOOKUP($B366,'Section 2'!$C$16:$N$514,COLUMNS('Section 2'!$C$13:E$13),0)),"",VLOOKUP($B366,'Section 2'!$C$16:$N$514,COLUMNS('Section 2'!$C$13:E$13),0)))</f>
        <v/>
      </c>
      <c r="G366" s="107" t="str">
        <f>IF($D366="","",IF(ISBLANK(VLOOKUP($B366,'Section 2'!$C$16:$N$514,COLUMNS('Section 2'!$C$13:F$13),0)),"",VLOOKUP($B366,'Section 2'!$C$16:$N$514,COLUMNS('Section 2'!$C$13:F$13),0)))</f>
        <v/>
      </c>
      <c r="H366" s="107" t="str">
        <f>IF($D366="","",IF(ISBLANK(VLOOKUP($B366,'Section 2'!$C$16:$N$514,COLUMNS('Section 2'!$C$13:G$13),0)),"",VLOOKUP($B366,'Section 2'!$C$16:$N$514,COLUMNS('Section 2'!$C$13:G$13),0)))</f>
        <v/>
      </c>
      <c r="I366" s="107" t="str">
        <f>IF($D366="","",IF(ISBLANK(VLOOKUP($B366,'Section 2'!$C$16:$N$514,COLUMNS('Section 2'!$C$13:H$13),0)),"",IF(VLOOKUP($B366,'Section 2'!$C$16:$N$514,COLUMNS('Section 2'!$C$13:H$13),0)="Other EU","Other EU",PROPER(VLOOKUP($B366,'Section 2'!$C$16:$N$514,COLUMNS('Section 2'!$C$13:H$13),0)))))</f>
        <v/>
      </c>
      <c r="J366" s="107" t="str">
        <f>IF($D366="","",IF(ISBLANK(VLOOKUP($B366,'Section 2'!$C$16:$N$514,COLUMNS('Section 2'!$C$13:I$13),0)),"",IF(VLOOKUP($B366,'Section 2'!$C$16:$N$514,COLUMNS('Section 2'!$C$13:I$13),0)="Other EU","Other EU",VLOOKUP($B366,'Section 2'!$C$16:$N$514,COLUMNS('Section 2'!$C$13:I$13),0))))</f>
        <v/>
      </c>
      <c r="K366" s="107" t="str">
        <f>IF($D366="","",IF(ISBLANK(VLOOKUP($B366,'Section 2'!$C$16:$N$514,COLUMNS('Section 2'!$C$13:J$13),0)),"",IF(VLOOKUP($B366,'Section 2'!$C$16:$N$514,COLUMNS('Section 2'!$C$13:J$13),0)="Pther EU","Other EU",PROPER(VLOOKUP($B366,'Section 2'!$C$16:$N$514,COLUMNS('Section 2'!$C$13:J$13),0)))))</f>
        <v/>
      </c>
      <c r="L366" s="107" t="str">
        <f>IF($D366="","",IF(ISBLANK(VLOOKUP($B366,'Section 2'!$C$16:$N$514,COLUMNS('Section 2'!$C$13:K$13),0)),"",VLOOKUP($B366,'Section 2'!$C$16:$N$514,COLUMNS('Section 2'!$C$13:K$13),0)))</f>
        <v/>
      </c>
      <c r="M366" s="107" t="str">
        <f>IF($D366="","",IF(ISBLANK(VLOOKUP($B366,'Section 2'!$C$16:$N$514,COLUMNS('Section 2'!$C$13:L$13),0)),"",PROPER(VLOOKUP($B366,'Section 2'!$C$16:$N$514,COLUMNS('Section 2'!$C$13:L$13),0))))</f>
        <v/>
      </c>
      <c r="N366" s="107" t="str">
        <f>IF($D366="","",IF(ISBLANK(VLOOKUP($B366,'Section 2'!$C$16:$N$514,COLUMNS('Section 2'!$C$13:M$13),0)),"",IF(VLOOKUP($B366,'Section 2'!$C$16:$N$514,COLUMNS('Section 2'!$C$13:M$13),0)="Other EU","Other EU",IF(VLOOKUP($B366,'Section 2'!$C$16:$N$514,COLUMNS('Section 2'!$C$13:M$13),0)="2nd Party Trans","2nd Party Trans",IF(VLOOKUP($B366,'Section 2'!$C$16:$N$514,COLUMNS('Section 2'!$C$13:M$13),0)="2nd Party Dest","2nd Party Dest",PROPER(VLOOKUP($B366,'Section 2'!$C$16:$N$514,COLUMNS('Section 2'!$C$13:M$13),0)))))))</f>
        <v/>
      </c>
      <c r="O366" s="108" t="str">
        <f>IF($D366="","",IF(ISBLANK(VLOOKUP($B366,'Section 2'!$C$16:$N$514,COLUMNS('Section 2'!$C$13:N$13),0)),"",VLOOKUP($B366,'Section 2'!$C$16:$N$514,COLUMNS('Section 2'!$C$13:N$13),0)))</f>
        <v/>
      </c>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row>
    <row r="367" spans="1:78" s="36" customFormat="1" ht="12.75" customHeight="1" x14ac:dyDescent="0.35">
      <c r="A367" s="36" t="str">
        <f>IF(D367="","",ROWS($A$1:A367))</f>
        <v/>
      </c>
      <c r="B367" s="39">
        <v>366</v>
      </c>
      <c r="C367" s="107" t="str">
        <f t="shared" si="5"/>
        <v/>
      </c>
      <c r="D367" s="107" t="str">
        <f>IFERROR(VLOOKUP($B367,'Section 2'!$C$16:$N$514,COLUMNS('Section 2'!$C$13:C$13),0),"")</f>
        <v/>
      </c>
      <c r="E367" s="108" t="str">
        <f>IF($D367="","",IF(ISBLANK(VLOOKUP($B367,'Section 2'!$C$16:$N$514,COLUMNS('Section 2'!$C$13:D$13),0)),"",VLOOKUP($B367,'Section 2'!$C$16:$N$514,COLUMNS('Section 2'!$C$13:D$13),0)))</f>
        <v/>
      </c>
      <c r="F367" s="107" t="str">
        <f>IF($D367="","",IF(ISBLANK(VLOOKUP($B367,'Section 2'!$C$16:$N$514,COLUMNS('Section 2'!$C$13:E$13),0)),"",VLOOKUP($B367,'Section 2'!$C$16:$N$514,COLUMNS('Section 2'!$C$13:E$13),0)))</f>
        <v/>
      </c>
      <c r="G367" s="107" t="str">
        <f>IF($D367="","",IF(ISBLANK(VLOOKUP($B367,'Section 2'!$C$16:$N$514,COLUMNS('Section 2'!$C$13:F$13),0)),"",VLOOKUP($B367,'Section 2'!$C$16:$N$514,COLUMNS('Section 2'!$C$13:F$13),0)))</f>
        <v/>
      </c>
      <c r="H367" s="107" t="str">
        <f>IF($D367="","",IF(ISBLANK(VLOOKUP($B367,'Section 2'!$C$16:$N$514,COLUMNS('Section 2'!$C$13:G$13),0)),"",VLOOKUP($B367,'Section 2'!$C$16:$N$514,COLUMNS('Section 2'!$C$13:G$13),0)))</f>
        <v/>
      </c>
      <c r="I367" s="107" t="str">
        <f>IF($D367="","",IF(ISBLANK(VLOOKUP($B367,'Section 2'!$C$16:$N$514,COLUMNS('Section 2'!$C$13:H$13),0)),"",IF(VLOOKUP($B367,'Section 2'!$C$16:$N$514,COLUMNS('Section 2'!$C$13:H$13),0)="Other EU","Other EU",PROPER(VLOOKUP($B367,'Section 2'!$C$16:$N$514,COLUMNS('Section 2'!$C$13:H$13),0)))))</f>
        <v/>
      </c>
      <c r="J367" s="107" t="str">
        <f>IF($D367="","",IF(ISBLANK(VLOOKUP($B367,'Section 2'!$C$16:$N$514,COLUMNS('Section 2'!$C$13:I$13),0)),"",IF(VLOOKUP($B367,'Section 2'!$C$16:$N$514,COLUMNS('Section 2'!$C$13:I$13),0)="Other EU","Other EU",VLOOKUP($B367,'Section 2'!$C$16:$N$514,COLUMNS('Section 2'!$C$13:I$13),0))))</f>
        <v/>
      </c>
      <c r="K367" s="107" t="str">
        <f>IF($D367="","",IF(ISBLANK(VLOOKUP($B367,'Section 2'!$C$16:$N$514,COLUMNS('Section 2'!$C$13:J$13),0)),"",IF(VLOOKUP($B367,'Section 2'!$C$16:$N$514,COLUMNS('Section 2'!$C$13:J$13),0)="Pther EU","Other EU",PROPER(VLOOKUP($B367,'Section 2'!$C$16:$N$514,COLUMNS('Section 2'!$C$13:J$13),0)))))</f>
        <v/>
      </c>
      <c r="L367" s="107" t="str">
        <f>IF($D367="","",IF(ISBLANK(VLOOKUP($B367,'Section 2'!$C$16:$N$514,COLUMNS('Section 2'!$C$13:K$13),0)),"",VLOOKUP($B367,'Section 2'!$C$16:$N$514,COLUMNS('Section 2'!$C$13:K$13),0)))</f>
        <v/>
      </c>
      <c r="M367" s="107" t="str">
        <f>IF($D367="","",IF(ISBLANK(VLOOKUP($B367,'Section 2'!$C$16:$N$514,COLUMNS('Section 2'!$C$13:L$13),0)),"",PROPER(VLOOKUP($B367,'Section 2'!$C$16:$N$514,COLUMNS('Section 2'!$C$13:L$13),0))))</f>
        <v/>
      </c>
      <c r="N367" s="107" t="str">
        <f>IF($D367="","",IF(ISBLANK(VLOOKUP($B367,'Section 2'!$C$16:$N$514,COLUMNS('Section 2'!$C$13:M$13),0)),"",IF(VLOOKUP($B367,'Section 2'!$C$16:$N$514,COLUMNS('Section 2'!$C$13:M$13),0)="Other EU","Other EU",IF(VLOOKUP($B367,'Section 2'!$C$16:$N$514,COLUMNS('Section 2'!$C$13:M$13),0)="2nd Party Trans","2nd Party Trans",IF(VLOOKUP($B367,'Section 2'!$C$16:$N$514,COLUMNS('Section 2'!$C$13:M$13),0)="2nd Party Dest","2nd Party Dest",PROPER(VLOOKUP($B367,'Section 2'!$C$16:$N$514,COLUMNS('Section 2'!$C$13:M$13),0)))))))</f>
        <v/>
      </c>
      <c r="O367" s="108" t="str">
        <f>IF($D367="","",IF(ISBLANK(VLOOKUP($B367,'Section 2'!$C$16:$N$514,COLUMNS('Section 2'!$C$13:N$13),0)),"",VLOOKUP($B367,'Section 2'!$C$16:$N$514,COLUMNS('Section 2'!$C$13:N$13),0)))</f>
        <v/>
      </c>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row>
    <row r="368" spans="1:78" s="36" customFormat="1" ht="12.75" customHeight="1" x14ac:dyDescent="0.35">
      <c r="A368" s="36" t="str">
        <f>IF(D368="","",ROWS($A$1:A368))</f>
        <v/>
      </c>
      <c r="B368" s="39">
        <v>367</v>
      </c>
      <c r="C368" s="107" t="str">
        <f t="shared" si="5"/>
        <v/>
      </c>
      <c r="D368" s="107" t="str">
        <f>IFERROR(VLOOKUP($B368,'Section 2'!$C$16:$N$514,COLUMNS('Section 2'!$C$13:C$13),0),"")</f>
        <v/>
      </c>
      <c r="E368" s="108" t="str">
        <f>IF($D368="","",IF(ISBLANK(VLOOKUP($B368,'Section 2'!$C$16:$N$514,COLUMNS('Section 2'!$C$13:D$13),0)),"",VLOOKUP($B368,'Section 2'!$C$16:$N$514,COLUMNS('Section 2'!$C$13:D$13),0)))</f>
        <v/>
      </c>
      <c r="F368" s="107" t="str">
        <f>IF($D368="","",IF(ISBLANK(VLOOKUP($B368,'Section 2'!$C$16:$N$514,COLUMNS('Section 2'!$C$13:E$13),0)),"",VLOOKUP($B368,'Section 2'!$C$16:$N$514,COLUMNS('Section 2'!$C$13:E$13),0)))</f>
        <v/>
      </c>
      <c r="G368" s="107" t="str">
        <f>IF($D368="","",IF(ISBLANK(VLOOKUP($B368,'Section 2'!$C$16:$N$514,COLUMNS('Section 2'!$C$13:F$13),0)),"",VLOOKUP($B368,'Section 2'!$C$16:$N$514,COLUMNS('Section 2'!$C$13:F$13),0)))</f>
        <v/>
      </c>
      <c r="H368" s="107" t="str">
        <f>IF($D368="","",IF(ISBLANK(VLOOKUP($B368,'Section 2'!$C$16:$N$514,COLUMNS('Section 2'!$C$13:G$13),0)),"",VLOOKUP($B368,'Section 2'!$C$16:$N$514,COLUMNS('Section 2'!$C$13:G$13),0)))</f>
        <v/>
      </c>
      <c r="I368" s="107" t="str">
        <f>IF($D368="","",IF(ISBLANK(VLOOKUP($B368,'Section 2'!$C$16:$N$514,COLUMNS('Section 2'!$C$13:H$13),0)),"",IF(VLOOKUP($B368,'Section 2'!$C$16:$N$514,COLUMNS('Section 2'!$C$13:H$13),0)="Other EU","Other EU",PROPER(VLOOKUP($B368,'Section 2'!$C$16:$N$514,COLUMNS('Section 2'!$C$13:H$13),0)))))</f>
        <v/>
      </c>
      <c r="J368" s="107" t="str">
        <f>IF($D368="","",IF(ISBLANK(VLOOKUP($B368,'Section 2'!$C$16:$N$514,COLUMNS('Section 2'!$C$13:I$13),0)),"",IF(VLOOKUP($B368,'Section 2'!$C$16:$N$514,COLUMNS('Section 2'!$C$13:I$13),0)="Other EU","Other EU",VLOOKUP($B368,'Section 2'!$C$16:$N$514,COLUMNS('Section 2'!$C$13:I$13),0))))</f>
        <v/>
      </c>
      <c r="K368" s="107" t="str">
        <f>IF($D368="","",IF(ISBLANK(VLOOKUP($B368,'Section 2'!$C$16:$N$514,COLUMNS('Section 2'!$C$13:J$13),0)),"",IF(VLOOKUP($B368,'Section 2'!$C$16:$N$514,COLUMNS('Section 2'!$C$13:J$13),0)="Pther EU","Other EU",PROPER(VLOOKUP($B368,'Section 2'!$C$16:$N$514,COLUMNS('Section 2'!$C$13:J$13),0)))))</f>
        <v/>
      </c>
      <c r="L368" s="107" t="str">
        <f>IF($D368="","",IF(ISBLANK(VLOOKUP($B368,'Section 2'!$C$16:$N$514,COLUMNS('Section 2'!$C$13:K$13),0)),"",VLOOKUP($B368,'Section 2'!$C$16:$N$514,COLUMNS('Section 2'!$C$13:K$13),0)))</f>
        <v/>
      </c>
      <c r="M368" s="107" t="str">
        <f>IF($D368="","",IF(ISBLANK(VLOOKUP($B368,'Section 2'!$C$16:$N$514,COLUMNS('Section 2'!$C$13:L$13),0)),"",PROPER(VLOOKUP($B368,'Section 2'!$C$16:$N$514,COLUMNS('Section 2'!$C$13:L$13),0))))</f>
        <v/>
      </c>
      <c r="N368" s="107" t="str">
        <f>IF($D368="","",IF(ISBLANK(VLOOKUP($B368,'Section 2'!$C$16:$N$514,COLUMNS('Section 2'!$C$13:M$13),0)),"",IF(VLOOKUP($B368,'Section 2'!$C$16:$N$514,COLUMNS('Section 2'!$C$13:M$13),0)="Other EU","Other EU",IF(VLOOKUP($B368,'Section 2'!$C$16:$N$514,COLUMNS('Section 2'!$C$13:M$13),0)="2nd Party Trans","2nd Party Trans",IF(VLOOKUP($B368,'Section 2'!$C$16:$N$514,COLUMNS('Section 2'!$C$13:M$13),0)="2nd Party Dest","2nd Party Dest",PROPER(VLOOKUP($B368,'Section 2'!$C$16:$N$514,COLUMNS('Section 2'!$C$13:M$13),0)))))))</f>
        <v/>
      </c>
      <c r="O368" s="108" t="str">
        <f>IF($D368="","",IF(ISBLANK(VLOOKUP($B368,'Section 2'!$C$16:$N$514,COLUMNS('Section 2'!$C$13:N$13),0)),"",VLOOKUP($B368,'Section 2'!$C$16:$N$514,COLUMNS('Section 2'!$C$13:N$13),0)))</f>
        <v/>
      </c>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row>
    <row r="369" spans="1:78" s="36" customFormat="1" ht="12.75" customHeight="1" x14ac:dyDescent="0.35">
      <c r="A369" s="36" t="str">
        <f>IF(D369="","",ROWS($A$1:A369))</f>
        <v/>
      </c>
      <c r="B369" s="39">
        <v>368</v>
      </c>
      <c r="C369" s="107" t="str">
        <f t="shared" si="5"/>
        <v/>
      </c>
      <c r="D369" s="107" t="str">
        <f>IFERROR(VLOOKUP($B369,'Section 2'!$C$16:$N$514,COLUMNS('Section 2'!$C$13:C$13),0),"")</f>
        <v/>
      </c>
      <c r="E369" s="108" t="str">
        <f>IF($D369="","",IF(ISBLANK(VLOOKUP($B369,'Section 2'!$C$16:$N$514,COLUMNS('Section 2'!$C$13:D$13),0)),"",VLOOKUP($B369,'Section 2'!$C$16:$N$514,COLUMNS('Section 2'!$C$13:D$13),0)))</f>
        <v/>
      </c>
      <c r="F369" s="107" t="str">
        <f>IF($D369="","",IF(ISBLANK(VLOOKUP($B369,'Section 2'!$C$16:$N$514,COLUMNS('Section 2'!$C$13:E$13),0)),"",VLOOKUP($B369,'Section 2'!$C$16:$N$514,COLUMNS('Section 2'!$C$13:E$13),0)))</f>
        <v/>
      </c>
      <c r="G369" s="107" t="str">
        <f>IF($D369="","",IF(ISBLANK(VLOOKUP($B369,'Section 2'!$C$16:$N$514,COLUMNS('Section 2'!$C$13:F$13),0)),"",VLOOKUP($B369,'Section 2'!$C$16:$N$514,COLUMNS('Section 2'!$C$13:F$13),0)))</f>
        <v/>
      </c>
      <c r="H369" s="107" t="str">
        <f>IF($D369="","",IF(ISBLANK(VLOOKUP($B369,'Section 2'!$C$16:$N$514,COLUMNS('Section 2'!$C$13:G$13),0)),"",VLOOKUP($B369,'Section 2'!$C$16:$N$514,COLUMNS('Section 2'!$C$13:G$13),0)))</f>
        <v/>
      </c>
      <c r="I369" s="107" t="str">
        <f>IF($D369="","",IF(ISBLANK(VLOOKUP($B369,'Section 2'!$C$16:$N$514,COLUMNS('Section 2'!$C$13:H$13),0)),"",IF(VLOOKUP($B369,'Section 2'!$C$16:$N$514,COLUMNS('Section 2'!$C$13:H$13),0)="Other EU","Other EU",PROPER(VLOOKUP($B369,'Section 2'!$C$16:$N$514,COLUMNS('Section 2'!$C$13:H$13),0)))))</f>
        <v/>
      </c>
      <c r="J369" s="107" t="str">
        <f>IF($D369="","",IF(ISBLANK(VLOOKUP($B369,'Section 2'!$C$16:$N$514,COLUMNS('Section 2'!$C$13:I$13),0)),"",IF(VLOOKUP($B369,'Section 2'!$C$16:$N$514,COLUMNS('Section 2'!$C$13:I$13),0)="Other EU","Other EU",VLOOKUP($B369,'Section 2'!$C$16:$N$514,COLUMNS('Section 2'!$C$13:I$13),0))))</f>
        <v/>
      </c>
      <c r="K369" s="107" t="str">
        <f>IF($D369="","",IF(ISBLANK(VLOOKUP($B369,'Section 2'!$C$16:$N$514,COLUMNS('Section 2'!$C$13:J$13),0)),"",IF(VLOOKUP($B369,'Section 2'!$C$16:$N$514,COLUMNS('Section 2'!$C$13:J$13),0)="Pther EU","Other EU",PROPER(VLOOKUP($B369,'Section 2'!$C$16:$N$514,COLUMNS('Section 2'!$C$13:J$13),0)))))</f>
        <v/>
      </c>
      <c r="L369" s="107" t="str">
        <f>IF($D369="","",IF(ISBLANK(VLOOKUP($B369,'Section 2'!$C$16:$N$514,COLUMNS('Section 2'!$C$13:K$13),0)),"",VLOOKUP($B369,'Section 2'!$C$16:$N$514,COLUMNS('Section 2'!$C$13:K$13),0)))</f>
        <v/>
      </c>
      <c r="M369" s="107" t="str">
        <f>IF($D369="","",IF(ISBLANK(VLOOKUP($B369,'Section 2'!$C$16:$N$514,COLUMNS('Section 2'!$C$13:L$13),0)),"",PROPER(VLOOKUP($B369,'Section 2'!$C$16:$N$514,COLUMNS('Section 2'!$C$13:L$13),0))))</f>
        <v/>
      </c>
      <c r="N369" s="107" t="str">
        <f>IF($D369="","",IF(ISBLANK(VLOOKUP($B369,'Section 2'!$C$16:$N$514,COLUMNS('Section 2'!$C$13:M$13),0)),"",IF(VLOOKUP($B369,'Section 2'!$C$16:$N$514,COLUMNS('Section 2'!$C$13:M$13),0)="Other EU","Other EU",IF(VLOOKUP($B369,'Section 2'!$C$16:$N$514,COLUMNS('Section 2'!$C$13:M$13),0)="2nd Party Trans","2nd Party Trans",IF(VLOOKUP($B369,'Section 2'!$C$16:$N$514,COLUMNS('Section 2'!$C$13:M$13),0)="2nd Party Dest","2nd Party Dest",PROPER(VLOOKUP($B369,'Section 2'!$C$16:$N$514,COLUMNS('Section 2'!$C$13:M$13),0)))))))</f>
        <v/>
      </c>
      <c r="O369" s="108" t="str">
        <f>IF($D369="","",IF(ISBLANK(VLOOKUP($B369,'Section 2'!$C$16:$N$514,COLUMNS('Section 2'!$C$13:N$13),0)),"",VLOOKUP($B369,'Section 2'!$C$16:$N$514,COLUMNS('Section 2'!$C$13:N$13),0)))</f>
        <v/>
      </c>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row>
    <row r="370" spans="1:78" s="36" customFormat="1" ht="12.75" customHeight="1" x14ac:dyDescent="0.35">
      <c r="A370" s="36" t="str">
        <f>IF(D370="","",ROWS($A$1:A370))</f>
        <v/>
      </c>
      <c r="B370" s="39">
        <v>369</v>
      </c>
      <c r="C370" s="107" t="str">
        <f t="shared" si="5"/>
        <v/>
      </c>
      <c r="D370" s="107" t="str">
        <f>IFERROR(VLOOKUP($B370,'Section 2'!$C$16:$N$514,COLUMNS('Section 2'!$C$13:C$13),0),"")</f>
        <v/>
      </c>
      <c r="E370" s="108" t="str">
        <f>IF($D370="","",IF(ISBLANK(VLOOKUP($B370,'Section 2'!$C$16:$N$514,COLUMNS('Section 2'!$C$13:D$13),0)),"",VLOOKUP($B370,'Section 2'!$C$16:$N$514,COLUMNS('Section 2'!$C$13:D$13),0)))</f>
        <v/>
      </c>
      <c r="F370" s="107" t="str">
        <f>IF($D370="","",IF(ISBLANK(VLOOKUP($B370,'Section 2'!$C$16:$N$514,COLUMNS('Section 2'!$C$13:E$13),0)),"",VLOOKUP($B370,'Section 2'!$C$16:$N$514,COLUMNS('Section 2'!$C$13:E$13),0)))</f>
        <v/>
      </c>
      <c r="G370" s="107" t="str">
        <f>IF($D370="","",IF(ISBLANK(VLOOKUP($B370,'Section 2'!$C$16:$N$514,COLUMNS('Section 2'!$C$13:F$13),0)),"",VLOOKUP($B370,'Section 2'!$C$16:$N$514,COLUMNS('Section 2'!$C$13:F$13),0)))</f>
        <v/>
      </c>
      <c r="H370" s="107" t="str">
        <f>IF($D370="","",IF(ISBLANK(VLOOKUP($B370,'Section 2'!$C$16:$N$514,COLUMNS('Section 2'!$C$13:G$13),0)),"",VLOOKUP($B370,'Section 2'!$C$16:$N$514,COLUMNS('Section 2'!$C$13:G$13),0)))</f>
        <v/>
      </c>
      <c r="I370" s="107" t="str">
        <f>IF($D370="","",IF(ISBLANK(VLOOKUP($B370,'Section 2'!$C$16:$N$514,COLUMNS('Section 2'!$C$13:H$13),0)),"",IF(VLOOKUP($B370,'Section 2'!$C$16:$N$514,COLUMNS('Section 2'!$C$13:H$13),0)="Other EU","Other EU",PROPER(VLOOKUP($B370,'Section 2'!$C$16:$N$514,COLUMNS('Section 2'!$C$13:H$13),0)))))</f>
        <v/>
      </c>
      <c r="J370" s="107" t="str">
        <f>IF($D370="","",IF(ISBLANK(VLOOKUP($B370,'Section 2'!$C$16:$N$514,COLUMNS('Section 2'!$C$13:I$13),0)),"",IF(VLOOKUP($B370,'Section 2'!$C$16:$N$514,COLUMNS('Section 2'!$C$13:I$13),0)="Other EU","Other EU",VLOOKUP($B370,'Section 2'!$C$16:$N$514,COLUMNS('Section 2'!$C$13:I$13),0))))</f>
        <v/>
      </c>
      <c r="K370" s="107" t="str">
        <f>IF($D370="","",IF(ISBLANK(VLOOKUP($B370,'Section 2'!$C$16:$N$514,COLUMNS('Section 2'!$C$13:J$13),0)),"",IF(VLOOKUP($B370,'Section 2'!$C$16:$N$514,COLUMNS('Section 2'!$C$13:J$13),0)="Pther EU","Other EU",PROPER(VLOOKUP($B370,'Section 2'!$C$16:$N$514,COLUMNS('Section 2'!$C$13:J$13),0)))))</f>
        <v/>
      </c>
      <c r="L370" s="107" t="str">
        <f>IF($D370="","",IF(ISBLANK(VLOOKUP($B370,'Section 2'!$C$16:$N$514,COLUMNS('Section 2'!$C$13:K$13),0)),"",VLOOKUP($B370,'Section 2'!$C$16:$N$514,COLUMNS('Section 2'!$C$13:K$13),0)))</f>
        <v/>
      </c>
      <c r="M370" s="107" t="str">
        <f>IF($D370="","",IF(ISBLANK(VLOOKUP($B370,'Section 2'!$C$16:$N$514,COLUMNS('Section 2'!$C$13:L$13),0)),"",PROPER(VLOOKUP($B370,'Section 2'!$C$16:$N$514,COLUMNS('Section 2'!$C$13:L$13),0))))</f>
        <v/>
      </c>
      <c r="N370" s="107" t="str">
        <f>IF($D370="","",IF(ISBLANK(VLOOKUP($B370,'Section 2'!$C$16:$N$514,COLUMNS('Section 2'!$C$13:M$13),0)),"",IF(VLOOKUP($B370,'Section 2'!$C$16:$N$514,COLUMNS('Section 2'!$C$13:M$13),0)="Other EU","Other EU",IF(VLOOKUP($B370,'Section 2'!$C$16:$N$514,COLUMNS('Section 2'!$C$13:M$13),0)="2nd Party Trans","2nd Party Trans",IF(VLOOKUP($B370,'Section 2'!$C$16:$N$514,COLUMNS('Section 2'!$C$13:M$13),0)="2nd Party Dest","2nd Party Dest",PROPER(VLOOKUP($B370,'Section 2'!$C$16:$N$514,COLUMNS('Section 2'!$C$13:M$13),0)))))))</f>
        <v/>
      </c>
      <c r="O370" s="108" t="str">
        <f>IF($D370="","",IF(ISBLANK(VLOOKUP($B370,'Section 2'!$C$16:$N$514,COLUMNS('Section 2'!$C$13:N$13),0)),"",VLOOKUP($B370,'Section 2'!$C$16:$N$514,COLUMNS('Section 2'!$C$13:N$13),0)))</f>
        <v/>
      </c>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row>
    <row r="371" spans="1:78" s="36" customFormat="1" ht="12.75" customHeight="1" x14ac:dyDescent="0.35">
      <c r="A371" s="36" t="str">
        <f>IF(D371="","",ROWS($A$1:A371))</f>
        <v/>
      </c>
      <c r="B371" s="39">
        <v>370</v>
      </c>
      <c r="C371" s="107" t="str">
        <f t="shared" si="5"/>
        <v/>
      </c>
      <c r="D371" s="107" t="str">
        <f>IFERROR(VLOOKUP($B371,'Section 2'!$C$16:$N$514,COLUMNS('Section 2'!$C$13:C$13),0),"")</f>
        <v/>
      </c>
      <c r="E371" s="108" t="str">
        <f>IF($D371="","",IF(ISBLANK(VLOOKUP($B371,'Section 2'!$C$16:$N$514,COLUMNS('Section 2'!$C$13:D$13),0)),"",VLOOKUP($B371,'Section 2'!$C$16:$N$514,COLUMNS('Section 2'!$C$13:D$13),0)))</f>
        <v/>
      </c>
      <c r="F371" s="107" t="str">
        <f>IF($D371="","",IF(ISBLANK(VLOOKUP($B371,'Section 2'!$C$16:$N$514,COLUMNS('Section 2'!$C$13:E$13),0)),"",VLOOKUP($B371,'Section 2'!$C$16:$N$514,COLUMNS('Section 2'!$C$13:E$13),0)))</f>
        <v/>
      </c>
      <c r="G371" s="107" t="str">
        <f>IF($D371="","",IF(ISBLANK(VLOOKUP($B371,'Section 2'!$C$16:$N$514,COLUMNS('Section 2'!$C$13:F$13),0)),"",VLOOKUP($B371,'Section 2'!$C$16:$N$514,COLUMNS('Section 2'!$C$13:F$13),0)))</f>
        <v/>
      </c>
      <c r="H371" s="107" t="str">
        <f>IF($D371="","",IF(ISBLANK(VLOOKUP($B371,'Section 2'!$C$16:$N$514,COLUMNS('Section 2'!$C$13:G$13),0)),"",VLOOKUP($B371,'Section 2'!$C$16:$N$514,COLUMNS('Section 2'!$C$13:G$13),0)))</f>
        <v/>
      </c>
      <c r="I371" s="107" t="str">
        <f>IF($D371="","",IF(ISBLANK(VLOOKUP($B371,'Section 2'!$C$16:$N$514,COLUMNS('Section 2'!$C$13:H$13),0)),"",IF(VLOOKUP($B371,'Section 2'!$C$16:$N$514,COLUMNS('Section 2'!$C$13:H$13),0)="Other EU","Other EU",PROPER(VLOOKUP($B371,'Section 2'!$C$16:$N$514,COLUMNS('Section 2'!$C$13:H$13),0)))))</f>
        <v/>
      </c>
      <c r="J371" s="107" t="str">
        <f>IF($D371="","",IF(ISBLANK(VLOOKUP($B371,'Section 2'!$C$16:$N$514,COLUMNS('Section 2'!$C$13:I$13),0)),"",IF(VLOOKUP($B371,'Section 2'!$C$16:$N$514,COLUMNS('Section 2'!$C$13:I$13),0)="Other EU","Other EU",VLOOKUP($B371,'Section 2'!$C$16:$N$514,COLUMNS('Section 2'!$C$13:I$13),0))))</f>
        <v/>
      </c>
      <c r="K371" s="107" t="str">
        <f>IF($D371="","",IF(ISBLANK(VLOOKUP($B371,'Section 2'!$C$16:$N$514,COLUMNS('Section 2'!$C$13:J$13),0)),"",IF(VLOOKUP($B371,'Section 2'!$C$16:$N$514,COLUMNS('Section 2'!$C$13:J$13),0)="Pther EU","Other EU",PROPER(VLOOKUP($B371,'Section 2'!$C$16:$N$514,COLUMNS('Section 2'!$C$13:J$13),0)))))</f>
        <v/>
      </c>
      <c r="L371" s="107" t="str">
        <f>IF($D371="","",IF(ISBLANK(VLOOKUP($B371,'Section 2'!$C$16:$N$514,COLUMNS('Section 2'!$C$13:K$13),0)),"",VLOOKUP($B371,'Section 2'!$C$16:$N$514,COLUMNS('Section 2'!$C$13:K$13),0)))</f>
        <v/>
      </c>
      <c r="M371" s="107" t="str">
        <f>IF($D371="","",IF(ISBLANK(VLOOKUP($B371,'Section 2'!$C$16:$N$514,COLUMNS('Section 2'!$C$13:L$13),0)),"",PROPER(VLOOKUP($B371,'Section 2'!$C$16:$N$514,COLUMNS('Section 2'!$C$13:L$13),0))))</f>
        <v/>
      </c>
      <c r="N371" s="107" t="str">
        <f>IF($D371="","",IF(ISBLANK(VLOOKUP($B371,'Section 2'!$C$16:$N$514,COLUMNS('Section 2'!$C$13:M$13),0)),"",IF(VLOOKUP($B371,'Section 2'!$C$16:$N$514,COLUMNS('Section 2'!$C$13:M$13),0)="Other EU","Other EU",IF(VLOOKUP($B371,'Section 2'!$C$16:$N$514,COLUMNS('Section 2'!$C$13:M$13),0)="2nd Party Trans","2nd Party Trans",IF(VLOOKUP($B371,'Section 2'!$C$16:$N$514,COLUMNS('Section 2'!$C$13:M$13),0)="2nd Party Dest","2nd Party Dest",PROPER(VLOOKUP($B371,'Section 2'!$C$16:$N$514,COLUMNS('Section 2'!$C$13:M$13),0)))))))</f>
        <v/>
      </c>
      <c r="O371" s="108" t="str">
        <f>IF($D371="","",IF(ISBLANK(VLOOKUP($B371,'Section 2'!$C$16:$N$514,COLUMNS('Section 2'!$C$13:N$13),0)),"",VLOOKUP($B371,'Section 2'!$C$16:$N$514,COLUMNS('Section 2'!$C$13:N$13),0)))</f>
        <v/>
      </c>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row>
    <row r="372" spans="1:78" s="36" customFormat="1" ht="12.75" customHeight="1" x14ac:dyDescent="0.35">
      <c r="A372" s="36" t="str">
        <f>IF(D372="","",ROWS($A$1:A372))</f>
        <v/>
      </c>
      <c r="B372" s="39">
        <v>371</v>
      </c>
      <c r="C372" s="107" t="str">
        <f t="shared" si="5"/>
        <v/>
      </c>
      <c r="D372" s="107" t="str">
        <f>IFERROR(VLOOKUP($B372,'Section 2'!$C$16:$N$514,COLUMNS('Section 2'!$C$13:C$13),0),"")</f>
        <v/>
      </c>
      <c r="E372" s="108" t="str">
        <f>IF($D372="","",IF(ISBLANK(VLOOKUP($B372,'Section 2'!$C$16:$N$514,COLUMNS('Section 2'!$C$13:D$13),0)),"",VLOOKUP($B372,'Section 2'!$C$16:$N$514,COLUMNS('Section 2'!$C$13:D$13),0)))</f>
        <v/>
      </c>
      <c r="F372" s="107" t="str">
        <f>IF($D372="","",IF(ISBLANK(VLOOKUP($B372,'Section 2'!$C$16:$N$514,COLUMNS('Section 2'!$C$13:E$13),0)),"",VLOOKUP($B372,'Section 2'!$C$16:$N$514,COLUMNS('Section 2'!$C$13:E$13),0)))</f>
        <v/>
      </c>
      <c r="G372" s="107" t="str">
        <f>IF($D372="","",IF(ISBLANK(VLOOKUP($B372,'Section 2'!$C$16:$N$514,COLUMNS('Section 2'!$C$13:F$13),0)),"",VLOOKUP($B372,'Section 2'!$C$16:$N$514,COLUMNS('Section 2'!$C$13:F$13),0)))</f>
        <v/>
      </c>
      <c r="H372" s="107" t="str">
        <f>IF($D372="","",IF(ISBLANK(VLOOKUP($B372,'Section 2'!$C$16:$N$514,COLUMNS('Section 2'!$C$13:G$13),0)),"",VLOOKUP($B372,'Section 2'!$C$16:$N$514,COLUMNS('Section 2'!$C$13:G$13),0)))</f>
        <v/>
      </c>
      <c r="I372" s="107" t="str">
        <f>IF($D372="","",IF(ISBLANK(VLOOKUP($B372,'Section 2'!$C$16:$N$514,COLUMNS('Section 2'!$C$13:H$13),0)),"",IF(VLOOKUP($B372,'Section 2'!$C$16:$N$514,COLUMNS('Section 2'!$C$13:H$13),0)="Other EU","Other EU",PROPER(VLOOKUP($B372,'Section 2'!$C$16:$N$514,COLUMNS('Section 2'!$C$13:H$13),0)))))</f>
        <v/>
      </c>
      <c r="J372" s="107" t="str">
        <f>IF($D372="","",IF(ISBLANK(VLOOKUP($B372,'Section 2'!$C$16:$N$514,COLUMNS('Section 2'!$C$13:I$13),0)),"",IF(VLOOKUP($B372,'Section 2'!$C$16:$N$514,COLUMNS('Section 2'!$C$13:I$13),0)="Other EU","Other EU",VLOOKUP($B372,'Section 2'!$C$16:$N$514,COLUMNS('Section 2'!$C$13:I$13),0))))</f>
        <v/>
      </c>
      <c r="K372" s="107" t="str">
        <f>IF($D372="","",IF(ISBLANK(VLOOKUP($B372,'Section 2'!$C$16:$N$514,COLUMNS('Section 2'!$C$13:J$13),0)),"",IF(VLOOKUP($B372,'Section 2'!$C$16:$N$514,COLUMNS('Section 2'!$C$13:J$13),0)="Pther EU","Other EU",PROPER(VLOOKUP($B372,'Section 2'!$C$16:$N$514,COLUMNS('Section 2'!$C$13:J$13),0)))))</f>
        <v/>
      </c>
      <c r="L372" s="107" t="str">
        <f>IF($D372="","",IF(ISBLANK(VLOOKUP($B372,'Section 2'!$C$16:$N$514,COLUMNS('Section 2'!$C$13:K$13),0)),"",VLOOKUP($B372,'Section 2'!$C$16:$N$514,COLUMNS('Section 2'!$C$13:K$13),0)))</f>
        <v/>
      </c>
      <c r="M372" s="107" t="str">
        <f>IF($D372="","",IF(ISBLANK(VLOOKUP($B372,'Section 2'!$C$16:$N$514,COLUMNS('Section 2'!$C$13:L$13),0)),"",PROPER(VLOOKUP($B372,'Section 2'!$C$16:$N$514,COLUMNS('Section 2'!$C$13:L$13),0))))</f>
        <v/>
      </c>
      <c r="N372" s="107" t="str">
        <f>IF($D372="","",IF(ISBLANK(VLOOKUP($B372,'Section 2'!$C$16:$N$514,COLUMNS('Section 2'!$C$13:M$13),0)),"",IF(VLOOKUP($B372,'Section 2'!$C$16:$N$514,COLUMNS('Section 2'!$C$13:M$13),0)="Other EU","Other EU",IF(VLOOKUP($B372,'Section 2'!$C$16:$N$514,COLUMNS('Section 2'!$C$13:M$13),0)="2nd Party Trans","2nd Party Trans",IF(VLOOKUP($B372,'Section 2'!$C$16:$N$514,COLUMNS('Section 2'!$C$13:M$13),0)="2nd Party Dest","2nd Party Dest",PROPER(VLOOKUP($B372,'Section 2'!$C$16:$N$514,COLUMNS('Section 2'!$C$13:M$13),0)))))))</f>
        <v/>
      </c>
      <c r="O372" s="108" t="str">
        <f>IF($D372="","",IF(ISBLANK(VLOOKUP($B372,'Section 2'!$C$16:$N$514,COLUMNS('Section 2'!$C$13:N$13),0)),"",VLOOKUP($B372,'Section 2'!$C$16:$N$514,COLUMNS('Section 2'!$C$13:N$13),0)))</f>
        <v/>
      </c>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row>
    <row r="373" spans="1:78" s="36" customFormat="1" ht="12.75" customHeight="1" x14ac:dyDescent="0.35">
      <c r="A373" s="36" t="str">
        <f>IF(D373="","",ROWS($A$1:A373))</f>
        <v/>
      </c>
      <c r="B373" s="39">
        <v>372</v>
      </c>
      <c r="C373" s="107" t="str">
        <f t="shared" si="5"/>
        <v/>
      </c>
      <c r="D373" s="107" t="str">
        <f>IFERROR(VLOOKUP($B373,'Section 2'!$C$16:$N$514,COLUMNS('Section 2'!$C$13:C$13),0),"")</f>
        <v/>
      </c>
      <c r="E373" s="108" t="str">
        <f>IF($D373="","",IF(ISBLANK(VLOOKUP($B373,'Section 2'!$C$16:$N$514,COLUMNS('Section 2'!$C$13:D$13),0)),"",VLOOKUP($B373,'Section 2'!$C$16:$N$514,COLUMNS('Section 2'!$C$13:D$13),0)))</f>
        <v/>
      </c>
      <c r="F373" s="107" t="str">
        <f>IF($D373="","",IF(ISBLANK(VLOOKUP($B373,'Section 2'!$C$16:$N$514,COLUMNS('Section 2'!$C$13:E$13),0)),"",VLOOKUP($B373,'Section 2'!$C$16:$N$514,COLUMNS('Section 2'!$C$13:E$13),0)))</f>
        <v/>
      </c>
      <c r="G373" s="107" t="str">
        <f>IF($D373="","",IF(ISBLANK(VLOOKUP($B373,'Section 2'!$C$16:$N$514,COLUMNS('Section 2'!$C$13:F$13),0)),"",VLOOKUP($B373,'Section 2'!$C$16:$N$514,COLUMNS('Section 2'!$C$13:F$13),0)))</f>
        <v/>
      </c>
      <c r="H373" s="107" t="str">
        <f>IF($D373="","",IF(ISBLANK(VLOOKUP($B373,'Section 2'!$C$16:$N$514,COLUMNS('Section 2'!$C$13:G$13),0)),"",VLOOKUP($B373,'Section 2'!$C$16:$N$514,COLUMNS('Section 2'!$C$13:G$13),0)))</f>
        <v/>
      </c>
      <c r="I373" s="107" t="str">
        <f>IF($D373="","",IF(ISBLANK(VLOOKUP($B373,'Section 2'!$C$16:$N$514,COLUMNS('Section 2'!$C$13:H$13),0)),"",IF(VLOOKUP($B373,'Section 2'!$C$16:$N$514,COLUMNS('Section 2'!$C$13:H$13),0)="Other EU","Other EU",PROPER(VLOOKUP($B373,'Section 2'!$C$16:$N$514,COLUMNS('Section 2'!$C$13:H$13),0)))))</f>
        <v/>
      </c>
      <c r="J373" s="107" t="str">
        <f>IF($D373="","",IF(ISBLANK(VLOOKUP($B373,'Section 2'!$C$16:$N$514,COLUMNS('Section 2'!$C$13:I$13),0)),"",IF(VLOOKUP($B373,'Section 2'!$C$16:$N$514,COLUMNS('Section 2'!$C$13:I$13),0)="Other EU","Other EU",VLOOKUP($B373,'Section 2'!$C$16:$N$514,COLUMNS('Section 2'!$C$13:I$13),0))))</f>
        <v/>
      </c>
      <c r="K373" s="107" t="str">
        <f>IF($D373="","",IF(ISBLANK(VLOOKUP($B373,'Section 2'!$C$16:$N$514,COLUMNS('Section 2'!$C$13:J$13),0)),"",IF(VLOOKUP($B373,'Section 2'!$C$16:$N$514,COLUMNS('Section 2'!$C$13:J$13),0)="Pther EU","Other EU",PROPER(VLOOKUP($B373,'Section 2'!$C$16:$N$514,COLUMNS('Section 2'!$C$13:J$13),0)))))</f>
        <v/>
      </c>
      <c r="L373" s="107" t="str">
        <f>IF($D373="","",IF(ISBLANK(VLOOKUP($B373,'Section 2'!$C$16:$N$514,COLUMNS('Section 2'!$C$13:K$13),0)),"",VLOOKUP($B373,'Section 2'!$C$16:$N$514,COLUMNS('Section 2'!$C$13:K$13),0)))</f>
        <v/>
      </c>
      <c r="M373" s="107" t="str">
        <f>IF($D373="","",IF(ISBLANK(VLOOKUP($B373,'Section 2'!$C$16:$N$514,COLUMNS('Section 2'!$C$13:L$13),0)),"",PROPER(VLOOKUP($B373,'Section 2'!$C$16:$N$514,COLUMNS('Section 2'!$C$13:L$13),0))))</f>
        <v/>
      </c>
      <c r="N373" s="107" t="str">
        <f>IF($D373="","",IF(ISBLANK(VLOOKUP($B373,'Section 2'!$C$16:$N$514,COLUMNS('Section 2'!$C$13:M$13),0)),"",IF(VLOOKUP($B373,'Section 2'!$C$16:$N$514,COLUMNS('Section 2'!$C$13:M$13),0)="Other EU","Other EU",IF(VLOOKUP($B373,'Section 2'!$C$16:$N$514,COLUMNS('Section 2'!$C$13:M$13),0)="2nd Party Trans","2nd Party Trans",IF(VLOOKUP($B373,'Section 2'!$C$16:$N$514,COLUMNS('Section 2'!$C$13:M$13),0)="2nd Party Dest","2nd Party Dest",PROPER(VLOOKUP($B373,'Section 2'!$C$16:$N$514,COLUMNS('Section 2'!$C$13:M$13),0)))))))</f>
        <v/>
      </c>
      <c r="O373" s="108" t="str">
        <f>IF($D373="","",IF(ISBLANK(VLOOKUP($B373,'Section 2'!$C$16:$N$514,COLUMNS('Section 2'!$C$13:N$13),0)),"",VLOOKUP($B373,'Section 2'!$C$16:$N$514,COLUMNS('Section 2'!$C$13:N$13),0)))</f>
        <v/>
      </c>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row>
    <row r="374" spans="1:78" s="36" customFormat="1" ht="12.75" customHeight="1" x14ac:dyDescent="0.35">
      <c r="A374" s="36" t="str">
        <f>IF(D374="","",ROWS($A$1:A374))</f>
        <v/>
      </c>
      <c r="B374" s="39">
        <v>373</v>
      </c>
      <c r="C374" s="107" t="str">
        <f t="shared" si="5"/>
        <v/>
      </c>
      <c r="D374" s="107" t="str">
        <f>IFERROR(VLOOKUP($B374,'Section 2'!$C$16:$N$514,COLUMNS('Section 2'!$C$13:C$13),0),"")</f>
        <v/>
      </c>
      <c r="E374" s="108" t="str">
        <f>IF($D374="","",IF(ISBLANK(VLOOKUP($B374,'Section 2'!$C$16:$N$514,COLUMNS('Section 2'!$C$13:D$13),0)),"",VLOOKUP($B374,'Section 2'!$C$16:$N$514,COLUMNS('Section 2'!$C$13:D$13),0)))</f>
        <v/>
      </c>
      <c r="F374" s="107" t="str">
        <f>IF($D374="","",IF(ISBLANK(VLOOKUP($B374,'Section 2'!$C$16:$N$514,COLUMNS('Section 2'!$C$13:E$13),0)),"",VLOOKUP($B374,'Section 2'!$C$16:$N$514,COLUMNS('Section 2'!$C$13:E$13),0)))</f>
        <v/>
      </c>
      <c r="G374" s="107" t="str">
        <f>IF($D374="","",IF(ISBLANK(VLOOKUP($B374,'Section 2'!$C$16:$N$514,COLUMNS('Section 2'!$C$13:F$13),0)),"",VLOOKUP($B374,'Section 2'!$C$16:$N$514,COLUMNS('Section 2'!$C$13:F$13),0)))</f>
        <v/>
      </c>
      <c r="H374" s="107" t="str">
        <f>IF($D374="","",IF(ISBLANK(VLOOKUP($B374,'Section 2'!$C$16:$N$514,COLUMNS('Section 2'!$C$13:G$13),0)),"",VLOOKUP($B374,'Section 2'!$C$16:$N$514,COLUMNS('Section 2'!$C$13:G$13),0)))</f>
        <v/>
      </c>
      <c r="I374" s="107" t="str">
        <f>IF($D374="","",IF(ISBLANK(VLOOKUP($B374,'Section 2'!$C$16:$N$514,COLUMNS('Section 2'!$C$13:H$13),0)),"",IF(VLOOKUP($B374,'Section 2'!$C$16:$N$514,COLUMNS('Section 2'!$C$13:H$13),0)="Other EU","Other EU",PROPER(VLOOKUP($B374,'Section 2'!$C$16:$N$514,COLUMNS('Section 2'!$C$13:H$13),0)))))</f>
        <v/>
      </c>
      <c r="J374" s="107" t="str">
        <f>IF($D374="","",IF(ISBLANK(VLOOKUP($B374,'Section 2'!$C$16:$N$514,COLUMNS('Section 2'!$C$13:I$13),0)),"",IF(VLOOKUP($B374,'Section 2'!$C$16:$N$514,COLUMNS('Section 2'!$C$13:I$13),0)="Other EU","Other EU",VLOOKUP($B374,'Section 2'!$C$16:$N$514,COLUMNS('Section 2'!$C$13:I$13),0))))</f>
        <v/>
      </c>
      <c r="K374" s="107" t="str">
        <f>IF($D374="","",IF(ISBLANK(VLOOKUP($B374,'Section 2'!$C$16:$N$514,COLUMNS('Section 2'!$C$13:J$13),0)),"",IF(VLOOKUP($B374,'Section 2'!$C$16:$N$514,COLUMNS('Section 2'!$C$13:J$13),0)="Pther EU","Other EU",PROPER(VLOOKUP($B374,'Section 2'!$C$16:$N$514,COLUMNS('Section 2'!$C$13:J$13),0)))))</f>
        <v/>
      </c>
      <c r="L374" s="107" t="str">
        <f>IF($D374="","",IF(ISBLANK(VLOOKUP($B374,'Section 2'!$C$16:$N$514,COLUMNS('Section 2'!$C$13:K$13),0)),"",VLOOKUP($B374,'Section 2'!$C$16:$N$514,COLUMNS('Section 2'!$C$13:K$13),0)))</f>
        <v/>
      </c>
      <c r="M374" s="107" t="str">
        <f>IF($D374="","",IF(ISBLANK(VLOOKUP($B374,'Section 2'!$C$16:$N$514,COLUMNS('Section 2'!$C$13:L$13),0)),"",PROPER(VLOOKUP($B374,'Section 2'!$C$16:$N$514,COLUMNS('Section 2'!$C$13:L$13),0))))</f>
        <v/>
      </c>
      <c r="N374" s="107" t="str">
        <f>IF($D374="","",IF(ISBLANK(VLOOKUP($B374,'Section 2'!$C$16:$N$514,COLUMNS('Section 2'!$C$13:M$13),0)),"",IF(VLOOKUP($B374,'Section 2'!$C$16:$N$514,COLUMNS('Section 2'!$C$13:M$13),0)="Other EU","Other EU",IF(VLOOKUP($B374,'Section 2'!$C$16:$N$514,COLUMNS('Section 2'!$C$13:M$13),0)="2nd Party Trans","2nd Party Trans",IF(VLOOKUP($B374,'Section 2'!$C$16:$N$514,COLUMNS('Section 2'!$C$13:M$13),0)="2nd Party Dest","2nd Party Dest",PROPER(VLOOKUP($B374,'Section 2'!$C$16:$N$514,COLUMNS('Section 2'!$C$13:M$13),0)))))))</f>
        <v/>
      </c>
      <c r="O374" s="108" t="str">
        <f>IF($D374="","",IF(ISBLANK(VLOOKUP($B374,'Section 2'!$C$16:$N$514,COLUMNS('Section 2'!$C$13:N$13),0)),"",VLOOKUP($B374,'Section 2'!$C$16:$N$514,COLUMNS('Section 2'!$C$13:N$13),0)))</f>
        <v/>
      </c>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row>
    <row r="375" spans="1:78" s="36" customFormat="1" ht="12.75" customHeight="1" x14ac:dyDescent="0.35">
      <c r="A375" s="36" t="str">
        <f>IF(D375="","",ROWS($A$1:A375))</f>
        <v/>
      </c>
      <c r="B375" s="39">
        <v>374</v>
      </c>
      <c r="C375" s="107" t="str">
        <f t="shared" si="5"/>
        <v/>
      </c>
      <c r="D375" s="107" t="str">
        <f>IFERROR(VLOOKUP($B375,'Section 2'!$C$16:$N$514,COLUMNS('Section 2'!$C$13:C$13),0),"")</f>
        <v/>
      </c>
      <c r="E375" s="108" t="str">
        <f>IF($D375="","",IF(ISBLANK(VLOOKUP($B375,'Section 2'!$C$16:$N$514,COLUMNS('Section 2'!$C$13:D$13),0)),"",VLOOKUP($B375,'Section 2'!$C$16:$N$514,COLUMNS('Section 2'!$C$13:D$13),0)))</f>
        <v/>
      </c>
      <c r="F375" s="107" t="str">
        <f>IF($D375="","",IF(ISBLANK(VLOOKUP($B375,'Section 2'!$C$16:$N$514,COLUMNS('Section 2'!$C$13:E$13),0)),"",VLOOKUP($B375,'Section 2'!$C$16:$N$514,COLUMNS('Section 2'!$C$13:E$13),0)))</f>
        <v/>
      </c>
      <c r="G375" s="107" t="str">
        <f>IF($D375="","",IF(ISBLANK(VLOOKUP($B375,'Section 2'!$C$16:$N$514,COLUMNS('Section 2'!$C$13:F$13),0)),"",VLOOKUP($B375,'Section 2'!$C$16:$N$514,COLUMNS('Section 2'!$C$13:F$13),0)))</f>
        <v/>
      </c>
      <c r="H375" s="107" t="str">
        <f>IF($D375="","",IF(ISBLANK(VLOOKUP($B375,'Section 2'!$C$16:$N$514,COLUMNS('Section 2'!$C$13:G$13),0)),"",VLOOKUP($B375,'Section 2'!$C$16:$N$514,COLUMNS('Section 2'!$C$13:G$13),0)))</f>
        <v/>
      </c>
      <c r="I375" s="107" t="str">
        <f>IF($D375="","",IF(ISBLANK(VLOOKUP($B375,'Section 2'!$C$16:$N$514,COLUMNS('Section 2'!$C$13:H$13),0)),"",IF(VLOOKUP($B375,'Section 2'!$C$16:$N$514,COLUMNS('Section 2'!$C$13:H$13),0)="Other EU","Other EU",PROPER(VLOOKUP($B375,'Section 2'!$C$16:$N$514,COLUMNS('Section 2'!$C$13:H$13),0)))))</f>
        <v/>
      </c>
      <c r="J375" s="107" t="str">
        <f>IF($D375="","",IF(ISBLANK(VLOOKUP($B375,'Section 2'!$C$16:$N$514,COLUMNS('Section 2'!$C$13:I$13),0)),"",IF(VLOOKUP($B375,'Section 2'!$C$16:$N$514,COLUMNS('Section 2'!$C$13:I$13),0)="Other EU","Other EU",VLOOKUP($B375,'Section 2'!$C$16:$N$514,COLUMNS('Section 2'!$C$13:I$13),0))))</f>
        <v/>
      </c>
      <c r="K375" s="107" t="str">
        <f>IF($D375="","",IF(ISBLANK(VLOOKUP($B375,'Section 2'!$C$16:$N$514,COLUMNS('Section 2'!$C$13:J$13),0)),"",IF(VLOOKUP($B375,'Section 2'!$C$16:$N$514,COLUMNS('Section 2'!$C$13:J$13),0)="Pther EU","Other EU",PROPER(VLOOKUP($B375,'Section 2'!$C$16:$N$514,COLUMNS('Section 2'!$C$13:J$13),0)))))</f>
        <v/>
      </c>
      <c r="L375" s="107" t="str">
        <f>IF($D375="","",IF(ISBLANK(VLOOKUP($B375,'Section 2'!$C$16:$N$514,COLUMNS('Section 2'!$C$13:K$13),0)),"",VLOOKUP($B375,'Section 2'!$C$16:$N$514,COLUMNS('Section 2'!$C$13:K$13),0)))</f>
        <v/>
      </c>
      <c r="M375" s="107" t="str">
        <f>IF($D375="","",IF(ISBLANK(VLOOKUP($B375,'Section 2'!$C$16:$N$514,COLUMNS('Section 2'!$C$13:L$13),0)),"",PROPER(VLOOKUP($B375,'Section 2'!$C$16:$N$514,COLUMNS('Section 2'!$C$13:L$13),0))))</f>
        <v/>
      </c>
      <c r="N375" s="107" t="str">
        <f>IF($D375="","",IF(ISBLANK(VLOOKUP($B375,'Section 2'!$C$16:$N$514,COLUMNS('Section 2'!$C$13:M$13),0)),"",IF(VLOOKUP($B375,'Section 2'!$C$16:$N$514,COLUMNS('Section 2'!$C$13:M$13),0)="Other EU","Other EU",IF(VLOOKUP($B375,'Section 2'!$C$16:$N$514,COLUMNS('Section 2'!$C$13:M$13),0)="2nd Party Trans","2nd Party Trans",IF(VLOOKUP($B375,'Section 2'!$C$16:$N$514,COLUMNS('Section 2'!$C$13:M$13),0)="2nd Party Dest","2nd Party Dest",PROPER(VLOOKUP($B375,'Section 2'!$C$16:$N$514,COLUMNS('Section 2'!$C$13:M$13),0)))))))</f>
        <v/>
      </c>
      <c r="O375" s="108" t="str">
        <f>IF($D375="","",IF(ISBLANK(VLOOKUP($B375,'Section 2'!$C$16:$N$514,COLUMNS('Section 2'!$C$13:N$13),0)),"",VLOOKUP($B375,'Section 2'!$C$16:$N$514,COLUMNS('Section 2'!$C$13:N$13),0)))</f>
        <v/>
      </c>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row>
    <row r="376" spans="1:78" s="36" customFormat="1" ht="12.75" customHeight="1" x14ac:dyDescent="0.35">
      <c r="A376" s="36" t="str">
        <f>IF(D376="","",ROWS($A$1:A376))</f>
        <v/>
      </c>
      <c r="B376" s="39">
        <v>375</v>
      </c>
      <c r="C376" s="107" t="str">
        <f t="shared" si="5"/>
        <v/>
      </c>
      <c r="D376" s="107" t="str">
        <f>IFERROR(VLOOKUP($B376,'Section 2'!$C$16:$N$514,COLUMNS('Section 2'!$C$13:C$13),0),"")</f>
        <v/>
      </c>
      <c r="E376" s="108" t="str">
        <f>IF($D376="","",IF(ISBLANK(VLOOKUP($B376,'Section 2'!$C$16:$N$514,COLUMNS('Section 2'!$C$13:D$13),0)),"",VLOOKUP($B376,'Section 2'!$C$16:$N$514,COLUMNS('Section 2'!$C$13:D$13),0)))</f>
        <v/>
      </c>
      <c r="F376" s="107" t="str">
        <f>IF($D376="","",IF(ISBLANK(VLOOKUP($B376,'Section 2'!$C$16:$N$514,COLUMNS('Section 2'!$C$13:E$13),0)),"",VLOOKUP($B376,'Section 2'!$C$16:$N$514,COLUMNS('Section 2'!$C$13:E$13),0)))</f>
        <v/>
      </c>
      <c r="G376" s="107" t="str">
        <f>IF($D376="","",IF(ISBLANK(VLOOKUP($B376,'Section 2'!$C$16:$N$514,COLUMNS('Section 2'!$C$13:F$13),0)),"",VLOOKUP($B376,'Section 2'!$C$16:$N$514,COLUMNS('Section 2'!$C$13:F$13),0)))</f>
        <v/>
      </c>
      <c r="H376" s="107" t="str">
        <f>IF($D376="","",IF(ISBLANK(VLOOKUP($B376,'Section 2'!$C$16:$N$514,COLUMNS('Section 2'!$C$13:G$13),0)),"",VLOOKUP($B376,'Section 2'!$C$16:$N$514,COLUMNS('Section 2'!$C$13:G$13),0)))</f>
        <v/>
      </c>
      <c r="I376" s="107" t="str">
        <f>IF($D376="","",IF(ISBLANK(VLOOKUP($B376,'Section 2'!$C$16:$N$514,COLUMNS('Section 2'!$C$13:H$13),0)),"",IF(VLOOKUP($B376,'Section 2'!$C$16:$N$514,COLUMNS('Section 2'!$C$13:H$13),0)="Other EU","Other EU",PROPER(VLOOKUP($B376,'Section 2'!$C$16:$N$514,COLUMNS('Section 2'!$C$13:H$13),0)))))</f>
        <v/>
      </c>
      <c r="J376" s="107" t="str">
        <f>IF($D376="","",IF(ISBLANK(VLOOKUP($B376,'Section 2'!$C$16:$N$514,COLUMNS('Section 2'!$C$13:I$13),0)),"",IF(VLOOKUP($B376,'Section 2'!$C$16:$N$514,COLUMNS('Section 2'!$C$13:I$13),0)="Other EU","Other EU",VLOOKUP($B376,'Section 2'!$C$16:$N$514,COLUMNS('Section 2'!$C$13:I$13),0))))</f>
        <v/>
      </c>
      <c r="K376" s="107" t="str">
        <f>IF($D376="","",IF(ISBLANK(VLOOKUP($B376,'Section 2'!$C$16:$N$514,COLUMNS('Section 2'!$C$13:J$13),0)),"",IF(VLOOKUP($B376,'Section 2'!$C$16:$N$514,COLUMNS('Section 2'!$C$13:J$13),0)="Pther EU","Other EU",PROPER(VLOOKUP($B376,'Section 2'!$C$16:$N$514,COLUMNS('Section 2'!$C$13:J$13),0)))))</f>
        <v/>
      </c>
      <c r="L376" s="107" t="str">
        <f>IF($D376="","",IF(ISBLANK(VLOOKUP($B376,'Section 2'!$C$16:$N$514,COLUMNS('Section 2'!$C$13:K$13),0)),"",VLOOKUP($B376,'Section 2'!$C$16:$N$514,COLUMNS('Section 2'!$C$13:K$13),0)))</f>
        <v/>
      </c>
      <c r="M376" s="107" t="str">
        <f>IF($D376="","",IF(ISBLANK(VLOOKUP($B376,'Section 2'!$C$16:$N$514,COLUMNS('Section 2'!$C$13:L$13),0)),"",PROPER(VLOOKUP($B376,'Section 2'!$C$16:$N$514,COLUMNS('Section 2'!$C$13:L$13),0))))</f>
        <v/>
      </c>
      <c r="N376" s="107" t="str">
        <f>IF($D376="","",IF(ISBLANK(VLOOKUP($B376,'Section 2'!$C$16:$N$514,COLUMNS('Section 2'!$C$13:M$13),0)),"",IF(VLOOKUP($B376,'Section 2'!$C$16:$N$514,COLUMNS('Section 2'!$C$13:M$13),0)="Other EU","Other EU",IF(VLOOKUP($B376,'Section 2'!$C$16:$N$514,COLUMNS('Section 2'!$C$13:M$13),0)="2nd Party Trans","2nd Party Trans",IF(VLOOKUP($B376,'Section 2'!$C$16:$N$514,COLUMNS('Section 2'!$C$13:M$13),0)="2nd Party Dest","2nd Party Dest",PROPER(VLOOKUP($B376,'Section 2'!$C$16:$N$514,COLUMNS('Section 2'!$C$13:M$13),0)))))))</f>
        <v/>
      </c>
      <c r="O376" s="108" t="str">
        <f>IF($D376="","",IF(ISBLANK(VLOOKUP($B376,'Section 2'!$C$16:$N$514,COLUMNS('Section 2'!$C$13:N$13),0)),"",VLOOKUP($B376,'Section 2'!$C$16:$N$514,COLUMNS('Section 2'!$C$13:N$13),0)))</f>
        <v/>
      </c>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row>
    <row r="377" spans="1:78" s="36" customFormat="1" ht="12.75" customHeight="1" x14ac:dyDescent="0.35">
      <c r="A377" s="36" t="str">
        <f>IF(D377="","",ROWS($A$1:A377))</f>
        <v/>
      </c>
      <c r="B377" s="39">
        <v>376</v>
      </c>
      <c r="C377" s="107" t="str">
        <f t="shared" si="5"/>
        <v/>
      </c>
      <c r="D377" s="107" t="str">
        <f>IFERROR(VLOOKUP($B377,'Section 2'!$C$16:$N$514,COLUMNS('Section 2'!$C$13:C$13),0),"")</f>
        <v/>
      </c>
      <c r="E377" s="108" t="str">
        <f>IF($D377="","",IF(ISBLANK(VLOOKUP($B377,'Section 2'!$C$16:$N$514,COLUMNS('Section 2'!$C$13:D$13),0)),"",VLOOKUP($B377,'Section 2'!$C$16:$N$514,COLUMNS('Section 2'!$C$13:D$13),0)))</f>
        <v/>
      </c>
      <c r="F377" s="107" t="str">
        <f>IF($D377="","",IF(ISBLANK(VLOOKUP($B377,'Section 2'!$C$16:$N$514,COLUMNS('Section 2'!$C$13:E$13),0)),"",VLOOKUP($B377,'Section 2'!$C$16:$N$514,COLUMNS('Section 2'!$C$13:E$13),0)))</f>
        <v/>
      </c>
      <c r="G377" s="107" t="str">
        <f>IF($D377="","",IF(ISBLANK(VLOOKUP($B377,'Section 2'!$C$16:$N$514,COLUMNS('Section 2'!$C$13:F$13),0)),"",VLOOKUP($B377,'Section 2'!$C$16:$N$514,COLUMNS('Section 2'!$C$13:F$13),0)))</f>
        <v/>
      </c>
      <c r="H377" s="107" t="str">
        <f>IF($D377="","",IF(ISBLANK(VLOOKUP($B377,'Section 2'!$C$16:$N$514,COLUMNS('Section 2'!$C$13:G$13),0)),"",VLOOKUP($B377,'Section 2'!$C$16:$N$514,COLUMNS('Section 2'!$C$13:G$13),0)))</f>
        <v/>
      </c>
      <c r="I377" s="107" t="str">
        <f>IF($D377="","",IF(ISBLANK(VLOOKUP($B377,'Section 2'!$C$16:$N$514,COLUMNS('Section 2'!$C$13:H$13),0)),"",IF(VLOOKUP($B377,'Section 2'!$C$16:$N$514,COLUMNS('Section 2'!$C$13:H$13),0)="Other EU","Other EU",PROPER(VLOOKUP($B377,'Section 2'!$C$16:$N$514,COLUMNS('Section 2'!$C$13:H$13),0)))))</f>
        <v/>
      </c>
      <c r="J377" s="107" t="str">
        <f>IF($D377="","",IF(ISBLANK(VLOOKUP($B377,'Section 2'!$C$16:$N$514,COLUMNS('Section 2'!$C$13:I$13),0)),"",IF(VLOOKUP($B377,'Section 2'!$C$16:$N$514,COLUMNS('Section 2'!$C$13:I$13),0)="Other EU","Other EU",VLOOKUP($B377,'Section 2'!$C$16:$N$514,COLUMNS('Section 2'!$C$13:I$13),0))))</f>
        <v/>
      </c>
      <c r="K377" s="107" t="str">
        <f>IF($D377="","",IF(ISBLANK(VLOOKUP($B377,'Section 2'!$C$16:$N$514,COLUMNS('Section 2'!$C$13:J$13),0)),"",IF(VLOOKUP($B377,'Section 2'!$C$16:$N$514,COLUMNS('Section 2'!$C$13:J$13),0)="Pther EU","Other EU",PROPER(VLOOKUP($B377,'Section 2'!$C$16:$N$514,COLUMNS('Section 2'!$C$13:J$13),0)))))</f>
        <v/>
      </c>
      <c r="L377" s="107" t="str">
        <f>IF($D377="","",IF(ISBLANK(VLOOKUP($B377,'Section 2'!$C$16:$N$514,COLUMNS('Section 2'!$C$13:K$13),0)),"",VLOOKUP($B377,'Section 2'!$C$16:$N$514,COLUMNS('Section 2'!$C$13:K$13),0)))</f>
        <v/>
      </c>
      <c r="M377" s="107" t="str">
        <f>IF($D377="","",IF(ISBLANK(VLOOKUP($B377,'Section 2'!$C$16:$N$514,COLUMNS('Section 2'!$C$13:L$13),0)),"",PROPER(VLOOKUP($B377,'Section 2'!$C$16:$N$514,COLUMNS('Section 2'!$C$13:L$13),0))))</f>
        <v/>
      </c>
      <c r="N377" s="107" t="str">
        <f>IF($D377="","",IF(ISBLANK(VLOOKUP($B377,'Section 2'!$C$16:$N$514,COLUMNS('Section 2'!$C$13:M$13),0)),"",IF(VLOOKUP($B377,'Section 2'!$C$16:$N$514,COLUMNS('Section 2'!$C$13:M$13),0)="Other EU","Other EU",IF(VLOOKUP($B377,'Section 2'!$C$16:$N$514,COLUMNS('Section 2'!$C$13:M$13),0)="2nd Party Trans","2nd Party Trans",IF(VLOOKUP($B377,'Section 2'!$C$16:$N$514,COLUMNS('Section 2'!$C$13:M$13),0)="2nd Party Dest","2nd Party Dest",PROPER(VLOOKUP($B377,'Section 2'!$C$16:$N$514,COLUMNS('Section 2'!$C$13:M$13),0)))))))</f>
        <v/>
      </c>
      <c r="O377" s="108" t="str">
        <f>IF($D377="","",IF(ISBLANK(VLOOKUP($B377,'Section 2'!$C$16:$N$514,COLUMNS('Section 2'!$C$13:N$13),0)),"",VLOOKUP($B377,'Section 2'!$C$16:$N$514,COLUMNS('Section 2'!$C$13:N$13),0)))</f>
        <v/>
      </c>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row>
    <row r="378" spans="1:78" s="36" customFormat="1" ht="12.75" customHeight="1" x14ac:dyDescent="0.35">
      <c r="A378" s="36" t="str">
        <f>IF(D378="","",ROWS($A$1:A378))</f>
        <v/>
      </c>
      <c r="B378" s="39">
        <v>377</v>
      </c>
      <c r="C378" s="107" t="str">
        <f t="shared" si="5"/>
        <v/>
      </c>
      <c r="D378" s="107" t="str">
        <f>IFERROR(VLOOKUP($B378,'Section 2'!$C$16:$N$514,COLUMNS('Section 2'!$C$13:C$13),0),"")</f>
        <v/>
      </c>
      <c r="E378" s="108" t="str">
        <f>IF($D378="","",IF(ISBLANK(VLOOKUP($B378,'Section 2'!$C$16:$N$514,COLUMNS('Section 2'!$C$13:D$13),0)),"",VLOOKUP($B378,'Section 2'!$C$16:$N$514,COLUMNS('Section 2'!$C$13:D$13),0)))</f>
        <v/>
      </c>
      <c r="F378" s="107" t="str">
        <f>IF($D378="","",IF(ISBLANK(VLOOKUP($B378,'Section 2'!$C$16:$N$514,COLUMNS('Section 2'!$C$13:E$13),0)),"",VLOOKUP($B378,'Section 2'!$C$16:$N$514,COLUMNS('Section 2'!$C$13:E$13),0)))</f>
        <v/>
      </c>
      <c r="G378" s="107" t="str">
        <f>IF($D378="","",IF(ISBLANK(VLOOKUP($B378,'Section 2'!$C$16:$N$514,COLUMNS('Section 2'!$C$13:F$13),0)),"",VLOOKUP($B378,'Section 2'!$C$16:$N$514,COLUMNS('Section 2'!$C$13:F$13),0)))</f>
        <v/>
      </c>
      <c r="H378" s="107" t="str">
        <f>IF($D378="","",IF(ISBLANK(VLOOKUP($B378,'Section 2'!$C$16:$N$514,COLUMNS('Section 2'!$C$13:G$13),0)),"",VLOOKUP($B378,'Section 2'!$C$16:$N$514,COLUMNS('Section 2'!$C$13:G$13),0)))</f>
        <v/>
      </c>
      <c r="I378" s="107" t="str">
        <f>IF($D378="","",IF(ISBLANK(VLOOKUP($B378,'Section 2'!$C$16:$N$514,COLUMNS('Section 2'!$C$13:H$13),0)),"",IF(VLOOKUP($B378,'Section 2'!$C$16:$N$514,COLUMNS('Section 2'!$C$13:H$13),0)="Other EU","Other EU",PROPER(VLOOKUP($B378,'Section 2'!$C$16:$N$514,COLUMNS('Section 2'!$C$13:H$13),0)))))</f>
        <v/>
      </c>
      <c r="J378" s="107" t="str">
        <f>IF($D378="","",IF(ISBLANK(VLOOKUP($B378,'Section 2'!$C$16:$N$514,COLUMNS('Section 2'!$C$13:I$13),0)),"",IF(VLOOKUP($B378,'Section 2'!$C$16:$N$514,COLUMNS('Section 2'!$C$13:I$13),0)="Other EU","Other EU",VLOOKUP($B378,'Section 2'!$C$16:$N$514,COLUMNS('Section 2'!$C$13:I$13),0))))</f>
        <v/>
      </c>
      <c r="K378" s="107" t="str">
        <f>IF($D378="","",IF(ISBLANK(VLOOKUP($B378,'Section 2'!$C$16:$N$514,COLUMNS('Section 2'!$C$13:J$13),0)),"",IF(VLOOKUP($B378,'Section 2'!$C$16:$N$514,COLUMNS('Section 2'!$C$13:J$13),0)="Pther EU","Other EU",PROPER(VLOOKUP($B378,'Section 2'!$C$16:$N$514,COLUMNS('Section 2'!$C$13:J$13),0)))))</f>
        <v/>
      </c>
      <c r="L378" s="107" t="str">
        <f>IF($D378="","",IF(ISBLANK(VLOOKUP($B378,'Section 2'!$C$16:$N$514,COLUMNS('Section 2'!$C$13:K$13),0)),"",VLOOKUP($B378,'Section 2'!$C$16:$N$514,COLUMNS('Section 2'!$C$13:K$13),0)))</f>
        <v/>
      </c>
      <c r="M378" s="107" t="str">
        <f>IF($D378="","",IF(ISBLANK(VLOOKUP($B378,'Section 2'!$C$16:$N$514,COLUMNS('Section 2'!$C$13:L$13),0)),"",PROPER(VLOOKUP($B378,'Section 2'!$C$16:$N$514,COLUMNS('Section 2'!$C$13:L$13),0))))</f>
        <v/>
      </c>
      <c r="N378" s="107" t="str">
        <f>IF($D378="","",IF(ISBLANK(VLOOKUP($B378,'Section 2'!$C$16:$N$514,COLUMNS('Section 2'!$C$13:M$13),0)),"",IF(VLOOKUP($B378,'Section 2'!$C$16:$N$514,COLUMNS('Section 2'!$C$13:M$13),0)="Other EU","Other EU",IF(VLOOKUP($B378,'Section 2'!$C$16:$N$514,COLUMNS('Section 2'!$C$13:M$13),0)="2nd Party Trans","2nd Party Trans",IF(VLOOKUP($B378,'Section 2'!$C$16:$N$514,COLUMNS('Section 2'!$C$13:M$13),0)="2nd Party Dest","2nd Party Dest",PROPER(VLOOKUP($B378,'Section 2'!$C$16:$N$514,COLUMNS('Section 2'!$C$13:M$13),0)))))))</f>
        <v/>
      </c>
      <c r="O378" s="108" t="str">
        <f>IF($D378="","",IF(ISBLANK(VLOOKUP($B378,'Section 2'!$C$16:$N$514,COLUMNS('Section 2'!$C$13:N$13),0)),"",VLOOKUP($B378,'Section 2'!$C$16:$N$514,COLUMNS('Section 2'!$C$13:N$13),0)))</f>
        <v/>
      </c>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row>
    <row r="379" spans="1:78" s="36" customFormat="1" ht="12.75" customHeight="1" x14ac:dyDescent="0.35">
      <c r="A379" s="36" t="str">
        <f>IF(D379="","",ROWS($A$1:A379))</f>
        <v/>
      </c>
      <c r="B379" s="39">
        <v>378</v>
      </c>
      <c r="C379" s="107" t="str">
        <f t="shared" si="5"/>
        <v/>
      </c>
      <c r="D379" s="107" t="str">
        <f>IFERROR(VLOOKUP($B379,'Section 2'!$C$16:$N$514,COLUMNS('Section 2'!$C$13:C$13),0),"")</f>
        <v/>
      </c>
      <c r="E379" s="108" t="str">
        <f>IF($D379="","",IF(ISBLANK(VLOOKUP($B379,'Section 2'!$C$16:$N$514,COLUMNS('Section 2'!$C$13:D$13),0)),"",VLOOKUP($B379,'Section 2'!$C$16:$N$514,COLUMNS('Section 2'!$C$13:D$13),0)))</f>
        <v/>
      </c>
      <c r="F379" s="107" t="str">
        <f>IF($D379="","",IF(ISBLANK(VLOOKUP($B379,'Section 2'!$C$16:$N$514,COLUMNS('Section 2'!$C$13:E$13),0)),"",VLOOKUP($B379,'Section 2'!$C$16:$N$514,COLUMNS('Section 2'!$C$13:E$13),0)))</f>
        <v/>
      </c>
      <c r="G379" s="107" t="str">
        <f>IF($D379="","",IF(ISBLANK(VLOOKUP($B379,'Section 2'!$C$16:$N$514,COLUMNS('Section 2'!$C$13:F$13),0)),"",VLOOKUP($B379,'Section 2'!$C$16:$N$514,COLUMNS('Section 2'!$C$13:F$13),0)))</f>
        <v/>
      </c>
      <c r="H379" s="107" t="str">
        <f>IF($D379="","",IF(ISBLANK(VLOOKUP($B379,'Section 2'!$C$16:$N$514,COLUMNS('Section 2'!$C$13:G$13),0)),"",VLOOKUP($B379,'Section 2'!$C$16:$N$514,COLUMNS('Section 2'!$C$13:G$13),0)))</f>
        <v/>
      </c>
      <c r="I379" s="107" t="str">
        <f>IF($D379="","",IF(ISBLANK(VLOOKUP($B379,'Section 2'!$C$16:$N$514,COLUMNS('Section 2'!$C$13:H$13),0)),"",IF(VLOOKUP($B379,'Section 2'!$C$16:$N$514,COLUMNS('Section 2'!$C$13:H$13),0)="Other EU","Other EU",PROPER(VLOOKUP($B379,'Section 2'!$C$16:$N$514,COLUMNS('Section 2'!$C$13:H$13),0)))))</f>
        <v/>
      </c>
      <c r="J379" s="107" t="str">
        <f>IF($D379="","",IF(ISBLANK(VLOOKUP($B379,'Section 2'!$C$16:$N$514,COLUMNS('Section 2'!$C$13:I$13),0)),"",IF(VLOOKUP($B379,'Section 2'!$C$16:$N$514,COLUMNS('Section 2'!$C$13:I$13),0)="Other EU","Other EU",VLOOKUP($B379,'Section 2'!$C$16:$N$514,COLUMNS('Section 2'!$C$13:I$13),0))))</f>
        <v/>
      </c>
      <c r="K379" s="107" t="str">
        <f>IF($D379="","",IF(ISBLANK(VLOOKUP($B379,'Section 2'!$C$16:$N$514,COLUMNS('Section 2'!$C$13:J$13),0)),"",IF(VLOOKUP($B379,'Section 2'!$C$16:$N$514,COLUMNS('Section 2'!$C$13:J$13),0)="Pther EU","Other EU",PROPER(VLOOKUP($B379,'Section 2'!$C$16:$N$514,COLUMNS('Section 2'!$C$13:J$13),0)))))</f>
        <v/>
      </c>
      <c r="L379" s="107" t="str">
        <f>IF($D379="","",IF(ISBLANK(VLOOKUP($B379,'Section 2'!$C$16:$N$514,COLUMNS('Section 2'!$C$13:K$13),0)),"",VLOOKUP($B379,'Section 2'!$C$16:$N$514,COLUMNS('Section 2'!$C$13:K$13),0)))</f>
        <v/>
      </c>
      <c r="M379" s="107" t="str">
        <f>IF($D379="","",IF(ISBLANK(VLOOKUP($B379,'Section 2'!$C$16:$N$514,COLUMNS('Section 2'!$C$13:L$13),0)),"",PROPER(VLOOKUP($B379,'Section 2'!$C$16:$N$514,COLUMNS('Section 2'!$C$13:L$13),0))))</f>
        <v/>
      </c>
      <c r="N379" s="107" t="str">
        <f>IF($D379="","",IF(ISBLANK(VLOOKUP($B379,'Section 2'!$C$16:$N$514,COLUMNS('Section 2'!$C$13:M$13),0)),"",IF(VLOOKUP($B379,'Section 2'!$C$16:$N$514,COLUMNS('Section 2'!$C$13:M$13),0)="Other EU","Other EU",IF(VLOOKUP($B379,'Section 2'!$C$16:$N$514,COLUMNS('Section 2'!$C$13:M$13),0)="2nd Party Trans","2nd Party Trans",IF(VLOOKUP($B379,'Section 2'!$C$16:$N$514,COLUMNS('Section 2'!$C$13:M$13),0)="2nd Party Dest","2nd Party Dest",PROPER(VLOOKUP($B379,'Section 2'!$C$16:$N$514,COLUMNS('Section 2'!$C$13:M$13),0)))))))</f>
        <v/>
      </c>
      <c r="O379" s="108" t="str">
        <f>IF($D379="","",IF(ISBLANK(VLOOKUP($B379,'Section 2'!$C$16:$N$514,COLUMNS('Section 2'!$C$13:N$13),0)),"",VLOOKUP($B379,'Section 2'!$C$16:$N$514,COLUMNS('Section 2'!$C$13:N$13),0)))</f>
        <v/>
      </c>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row>
    <row r="380" spans="1:78" s="36" customFormat="1" ht="12.75" customHeight="1" x14ac:dyDescent="0.35">
      <c r="A380" s="36" t="str">
        <f>IF(D380="","",ROWS($A$1:A380))</f>
        <v/>
      </c>
      <c r="B380" s="39">
        <v>379</v>
      </c>
      <c r="C380" s="107" t="str">
        <f t="shared" si="5"/>
        <v/>
      </c>
      <c r="D380" s="107" t="str">
        <f>IFERROR(VLOOKUP($B380,'Section 2'!$C$16:$N$514,COLUMNS('Section 2'!$C$13:C$13),0),"")</f>
        <v/>
      </c>
      <c r="E380" s="108" t="str">
        <f>IF($D380="","",IF(ISBLANK(VLOOKUP($B380,'Section 2'!$C$16:$N$514,COLUMNS('Section 2'!$C$13:D$13),0)),"",VLOOKUP($B380,'Section 2'!$C$16:$N$514,COLUMNS('Section 2'!$C$13:D$13),0)))</f>
        <v/>
      </c>
      <c r="F380" s="107" t="str">
        <f>IF($D380="","",IF(ISBLANK(VLOOKUP($B380,'Section 2'!$C$16:$N$514,COLUMNS('Section 2'!$C$13:E$13),0)),"",VLOOKUP($B380,'Section 2'!$C$16:$N$514,COLUMNS('Section 2'!$C$13:E$13),0)))</f>
        <v/>
      </c>
      <c r="G380" s="107" t="str">
        <f>IF($D380="","",IF(ISBLANK(VLOOKUP($B380,'Section 2'!$C$16:$N$514,COLUMNS('Section 2'!$C$13:F$13),0)),"",VLOOKUP($B380,'Section 2'!$C$16:$N$514,COLUMNS('Section 2'!$C$13:F$13),0)))</f>
        <v/>
      </c>
      <c r="H380" s="107" t="str">
        <f>IF($D380="","",IF(ISBLANK(VLOOKUP($B380,'Section 2'!$C$16:$N$514,COLUMNS('Section 2'!$C$13:G$13),0)),"",VLOOKUP($B380,'Section 2'!$C$16:$N$514,COLUMNS('Section 2'!$C$13:G$13),0)))</f>
        <v/>
      </c>
      <c r="I380" s="107" t="str">
        <f>IF($D380="","",IF(ISBLANK(VLOOKUP($B380,'Section 2'!$C$16:$N$514,COLUMNS('Section 2'!$C$13:H$13),0)),"",IF(VLOOKUP($B380,'Section 2'!$C$16:$N$514,COLUMNS('Section 2'!$C$13:H$13),0)="Other EU","Other EU",PROPER(VLOOKUP($B380,'Section 2'!$C$16:$N$514,COLUMNS('Section 2'!$C$13:H$13),0)))))</f>
        <v/>
      </c>
      <c r="J380" s="107" t="str">
        <f>IF($D380="","",IF(ISBLANK(VLOOKUP($B380,'Section 2'!$C$16:$N$514,COLUMNS('Section 2'!$C$13:I$13),0)),"",IF(VLOOKUP($B380,'Section 2'!$C$16:$N$514,COLUMNS('Section 2'!$C$13:I$13),0)="Other EU","Other EU",VLOOKUP($B380,'Section 2'!$C$16:$N$514,COLUMNS('Section 2'!$C$13:I$13),0))))</f>
        <v/>
      </c>
      <c r="K380" s="107" t="str">
        <f>IF($D380="","",IF(ISBLANK(VLOOKUP($B380,'Section 2'!$C$16:$N$514,COLUMNS('Section 2'!$C$13:J$13),0)),"",IF(VLOOKUP($B380,'Section 2'!$C$16:$N$514,COLUMNS('Section 2'!$C$13:J$13),0)="Pther EU","Other EU",PROPER(VLOOKUP($B380,'Section 2'!$C$16:$N$514,COLUMNS('Section 2'!$C$13:J$13),0)))))</f>
        <v/>
      </c>
      <c r="L380" s="107" t="str">
        <f>IF($D380="","",IF(ISBLANK(VLOOKUP($B380,'Section 2'!$C$16:$N$514,COLUMNS('Section 2'!$C$13:K$13),0)),"",VLOOKUP($B380,'Section 2'!$C$16:$N$514,COLUMNS('Section 2'!$C$13:K$13),0)))</f>
        <v/>
      </c>
      <c r="M380" s="107" t="str">
        <f>IF($D380="","",IF(ISBLANK(VLOOKUP($B380,'Section 2'!$C$16:$N$514,COLUMNS('Section 2'!$C$13:L$13),0)),"",PROPER(VLOOKUP($B380,'Section 2'!$C$16:$N$514,COLUMNS('Section 2'!$C$13:L$13),0))))</f>
        <v/>
      </c>
      <c r="N380" s="107" t="str">
        <f>IF($D380="","",IF(ISBLANK(VLOOKUP($B380,'Section 2'!$C$16:$N$514,COLUMNS('Section 2'!$C$13:M$13),0)),"",IF(VLOOKUP($B380,'Section 2'!$C$16:$N$514,COLUMNS('Section 2'!$C$13:M$13),0)="Other EU","Other EU",IF(VLOOKUP($B380,'Section 2'!$C$16:$N$514,COLUMNS('Section 2'!$C$13:M$13),0)="2nd Party Trans","2nd Party Trans",IF(VLOOKUP($B380,'Section 2'!$C$16:$N$514,COLUMNS('Section 2'!$C$13:M$13),0)="2nd Party Dest","2nd Party Dest",PROPER(VLOOKUP($B380,'Section 2'!$C$16:$N$514,COLUMNS('Section 2'!$C$13:M$13),0)))))))</f>
        <v/>
      </c>
      <c r="O380" s="108" t="str">
        <f>IF($D380="","",IF(ISBLANK(VLOOKUP($B380,'Section 2'!$C$16:$N$514,COLUMNS('Section 2'!$C$13:N$13),0)),"",VLOOKUP($B380,'Section 2'!$C$16:$N$514,COLUMNS('Section 2'!$C$13:N$13),0)))</f>
        <v/>
      </c>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row>
    <row r="381" spans="1:78" s="36" customFormat="1" ht="12.75" customHeight="1" x14ac:dyDescent="0.35">
      <c r="A381" s="36" t="str">
        <f>IF(D381="","",ROWS($A$1:A381))</f>
        <v/>
      </c>
      <c r="B381" s="39">
        <v>380</v>
      </c>
      <c r="C381" s="107" t="str">
        <f t="shared" si="5"/>
        <v/>
      </c>
      <c r="D381" s="107" t="str">
        <f>IFERROR(VLOOKUP($B381,'Section 2'!$C$16:$N$514,COLUMNS('Section 2'!$C$13:C$13),0),"")</f>
        <v/>
      </c>
      <c r="E381" s="108" t="str">
        <f>IF($D381="","",IF(ISBLANK(VLOOKUP($B381,'Section 2'!$C$16:$N$514,COLUMNS('Section 2'!$C$13:D$13),0)),"",VLOOKUP($B381,'Section 2'!$C$16:$N$514,COLUMNS('Section 2'!$C$13:D$13),0)))</f>
        <v/>
      </c>
      <c r="F381" s="107" t="str">
        <f>IF($D381="","",IF(ISBLANK(VLOOKUP($B381,'Section 2'!$C$16:$N$514,COLUMNS('Section 2'!$C$13:E$13),0)),"",VLOOKUP($B381,'Section 2'!$C$16:$N$514,COLUMNS('Section 2'!$C$13:E$13),0)))</f>
        <v/>
      </c>
      <c r="G381" s="107" t="str">
        <f>IF($D381="","",IF(ISBLANK(VLOOKUP($B381,'Section 2'!$C$16:$N$514,COLUMNS('Section 2'!$C$13:F$13),0)),"",VLOOKUP($B381,'Section 2'!$C$16:$N$514,COLUMNS('Section 2'!$C$13:F$13),0)))</f>
        <v/>
      </c>
      <c r="H381" s="107" t="str">
        <f>IF($D381="","",IF(ISBLANK(VLOOKUP($B381,'Section 2'!$C$16:$N$514,COLUMNS('Section 2'!$C$13:G$13),0)),"",VLOOKUP($B381,'Section 2'!$C$16:$N$514,COLUMNS('Section 2'!$C$13:G$13),0)))</f>
        <v/>
      </c>
      <c r="I381" s="107" t="str">
        <f>IF($D381="","",IF(ISBLANK(VLOOKUP($B381,'Section 2'!$C$16:$N$514,COLUMNS('Section 2'!$C$13:H$13),0)),"",IF(VLOOKUP($B381,'Section 2'!$C$16:$N$514,COLUMNS('Section 2'!$C$13:H$13),0)="Other EU","Other EU",PROPER(VLOOKUP($B381,'Section 2'!$C$16:$N$514,COLUMNS('Section 2'!$C$13:H$13),0)))))</f>
        <v/>
      </c>
      <c r="J381" s="107" t="str">
        <f>IF($D381="","",IF(ISBLANK(VLOOKUP($B381,'Section 2'!$C$16:$N$514,COLUMNS('Section 2'!$C$13:I$13),0)),"",IF(VLOOKUP($B381,'Section 2'!$C$16:$N$514,COLUMNS('Section 2'!$C$13:I$13),0)="Other EU","Other EU",VLOOKUP($B381,'Section 2'!$C$16:$N$514,COLUMNS('Section 2'!$C$13:I$13),0))))</f>
        <v/>
      </c>
      <c r="K381" s="107" t="str">
        <f>IF($D381="","",IF(ISBLANK(VLOOKUP($B381,'Section 2'!$C$16:$N$514,COLUMNS('Section 2'!$C$13:J$13),0)),"",IF(VLOOKUP($B381,'Section 2'!$C$16:$N$514,COLUMNS('Section 2'!$C$13:J$13),0)="Pther EU","Other EU",PROPER(VLOOKUP($B381,'Section 2'!$C$16:$N$514,COLUMNS('Section 2'!$C$13:J$13),0)))))</f>
        <v/>
      </c>
      <c r="L381" s="107" t="str">
        <f>IF($D381="","",IF(ISBLANK(VLOOKUP($B381,'Section 2'!$C$16:$N$514,COLUMNS('Section 2'!$C$13:K$13),0)),"",VLOOKUP($B381,'Section 2'!$C$16:$N$514,COLUMNS('Section 2'!$C$13:K$13),0)))</f>
        <v/>
      </c>
      <c r="M381" s="107" t="str">
        <f>IF($D381="","",IF(ISBLANK(VLOOKUP($B381,'Section 2'!$C$16:$N$514,COLUMNS('Section 2'!$C$13:L$13),0)),"",PROPER(VLOOKUP($B381,'Section 2'!$C$16:$N$514,COLUMNS('Section 2'!$C$13:L$13),0))))</f>
        <v/>
      </c>
      <c r="N381" s="107" t="str">
        <f>IF($D381="","",IF(ISBLANK(VLOOKUP($B381,'Section 2'!$C$16:$N$514,COLUMNS('Section 2'!$C$13:M$13),0)),"",IF(VLOOKUP($B381,'Section 2'!$C$16:$N$514,COLUMNS('Section 2'!$C$13:M$13),0)="Other EU","Other EU",IF(VLOOKUP($B381,'Section 2'!$C$16:$N$514,COLUMNS('Section 2'!$C$13:M$13),0)="2nd Party Trans","2nd Party Trans",IF(VLOOKUP($B381,'Section 2'!$C$16:$N$514,COLUMNS('Section 2'!$C$13:M$13),0)="2nd Party Dest","2nd Party Dest",PROPER(VLOOKUP($B381,'Section 2'!$C$16:$N$514,COLUMNS('Section 2'!$C$13:M$13),0)))))))</f>
        <v/>
      </c>
      <c r="O381" s="108" t="str">
        <f>IF($D381="","",IF(ISBLANK(VLOOKUP($B381,'Section 2'!$C$16:$N$514,COLUMNS('Section 2'!$C$13:N$13),0)),"",VLOOKUP($B381,'Section 2'!$C$16:$N$514,COLUMNS('Section 2'!$C$13:N$13),0)))</f>
        <v/>
      </c>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row>
    <row r="382" spans="1:78" s="36" customFormat="1" ht="12.75" customHeight="1" x14ac:dyDescent="0.35">
      <c r="A382" s="36" t="str">
        <f>IF(D382="","",ROWS($A$1:A382))</f>
        <v/>
      </c>
      <c r="B382" s="39">
        <v>381</v>
      </c>
      <c r="C382" s="107" t="str">
        <f t="shared" si="5"/>
        <v/>
      </c>
      <c r="D382" s="107" t="str">
        <f>IFERROR(VLOOKUP($B382,'Section 2'!$C$16:$N$514,COLUMNS('Section 2'!$C$13:C$13),0),"")</f>
        <v/>
      </c>
      <c r="E382" s="108" t="str">
        <f>IF($D382="","",IF(ISBLANK(VLOOKUP($B382,'Section 2'!$C$16:$N$514,COLUMNS('Section 2'!$C$13:D$13),0)),"",VLOOKUP($B382,'Section 2'!$C$16:$N$514,COLUMNS('Section 2'!$C$13:D$13),0)))</f>
        <v/>
      </c>
      <c r="F382" s="107" t="str">
        <f>IF($D382="","",IF(ISBLANK(VLOOKUP($B382,'Section 2'!$C$16:$N$514,COLUMNS('Section 2'!$C$13:E$13),0)),"",VLOOKUP($B382,'Section 2'!$C$16:$N$514,COLUMNS('Section 2'!$C$13:E$13),0)))</f>
        <v/>
      </c>
      <c r="G382" s="107" t="str">
        <f>IF($D382="","",IF(ISBLANK(VLOOKUP($B382,'Section 2'!$C$16:$N$514,COLUMNS('Section 2'!$C$13:F$13),0)),"",VLOOKUP($B382,'Section 2'!$C$16:$N$514,COLUMNS('Section 2'!$C$13:F$13),0)))</f>
        <v/>
      </c>
      <c r="H382" s="107" t="str">
        <f>IF($D382="","",IF(ISBLANK(VLOOKUP($B382,'Section 2'!$C$16:$N$514,COLUMNS('Section 2'!$C$13:G$13),0)),"",VLOOKUP($B382,'Section 2'!$C$16:$N$514,COLUMNS('Section 2'!$C$13:G$13),0)))</f>
        <v/>
      </c>
      <c r="I382" s="107" t="str">
        <f>IF($D382="","",IF(ISBLANK(VLOOKUP($B382,'Section 2'!$C$16:$N$514,COLUMNS('Section 2'!$C$13:H$13),0)),"",IF(VLOOKUP($B382,'Section 2'!$C$16:$N$514,COLUMNS('Section 2'!$C$13:H$13),0)="Other EU","Other EU",PROPER(VLOOKUP($B382,'Section 2'!$C$16:$N$514,COLUMNS('Section 2'!$C$13:H$13),0)))))</f>
        <v/>
      </c>
      <c r="J382" s="107" t="str">
        <f>IF($D382="","",IF(ISBLANK(VLOOKUP($B382,'Section 2'!$C$16:$N$514,COLUMNS('Section 2'!$C$13:I$13),0)),"",IF(VLOOKUP($B382,'Section 2'!$C$16:$N$514,COLUMNS('Section 2'!$C$13:I$13),0)="Other EU","Other EU",VLOOKUP($B382,'Section 2'!$C$16:$N$514,COLUMNS('Section 2'!$C$13:I$13),0))))</f>
        <v/>
      </c>
      <c r="K382" s="107" t="str">
        <f>IF($D382="","",IF(ISBLANK(VLOOKUP($B382,'Section 2'!$C$16:$N$514,COLUMNS('Section 2'!$C$13:J$13),0)),"",IF(VLOOKUP($B382,'Section 2'!$C$16:$N$514,COLUMNS('Section 2'!$C$13:J$13),0)="Pther EU","Other EU",PROPER(VLOOKUP($B382,'Section 2'!$C$16:$N$514,COLUMNS('Section 2'!$C$13:J$13),0)))))</f>
        <v/>
      </c>
      <c r="L382" s="107" t="str">
        <f>IF($D382="","",IF(ISBLANK(VLOOKUP($B382,'Section 2'!$C$16:$N$514,COLUMNS('Section 2'!$C$13:K$13),0)),"",VLOOKUP($B382,'Section 2'!$C$16:$N$514,COLUMNS('Section 2'!$C$13:K$13),0)))</f>
        <v/>
      </c>
      <c r="M382" s="107" t="str">
        <f>IF($D382="","",IF(ISBLANK(VLOOKUP($B382,'Section 2'!$C$16:$N$514,COLUMNS('Section 2'!$C$13:L$13),0)),"",PROPER(VLOOKUP($B382,'Section 2'!$C$16:$N$514,COLUMNS('Section 2'!$C$13:L$13),0))))</f>
        <v/>
      </c>
      <c r="N382" s="107" t="str">
        <f>IF($D382="","",IF(ISBLANK(VLOOKUP($B382,'Section 2'!$C$16:$N$514,COLUMNS('Section 2'!$C$13:M$13),0)),"",IF(VLOOKUP($B382,'Section 2'!$C$16:$N$514,COLUMNS('Section 2'!$C$13:M$13),0)="Other EU","Other EU",IF(VLOOKUP($B382,'Section 2'!$C$16:$N$514,COLUMNS('Section 2'!$C$13:M$13),0)="2nd Party Trans","2nd Party Trans",IF(VLOOKUP($B382,'Section 2'!$C$16:$N$514,COLUMNS('Section 2'!$C$13:M$13),0)="2nd Party Dest","2nd Party Dest",PROPER(VLOOKUP($B382,'Section 2'!$C$16:$N$514,COLUMNS('Section 2'!$C$13:M$13),0)))))))</f>
        <v/>
      </c>
      <c r="O382" s="108" t="str">
        <f>IF($D382="","",IF(ISBLANK(VLOOKUP($B382,'Section 2'!$C$16:$N$514,COLUMNS('Section 2'!$C$13:N$13),0)),"",VLOOKUP($B382,'Section 2'!$C$16:$N$514,COLUMNS('Section 2'!$C$13:N$13),0)))</f>
        <v/>
      </c>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row>
    <row r="383" spans="1:78" s="36" customFormat="1" ht="12.75" customHeight="1" x14ac:dyDescent="0.35">
      <c r="A383" s="36" t="str">
        <f>IF(D383="","",ROWS($A$1:A383))</f>
        <v/>
      </c>
      <c r="B383" s="39">
        <v>382</v>
      </c>
      <c r="C383" s="107" t="str">
        <f t="shared" si="5"/>
        <v/>
      </c>
      <c r="D383" s="107" t="str">
        <f>IFERROR(VLOOKUP($B383,'Section 2'!$C$16:$N$514,COLUMNS('Section 2'!$C$13:C$13),0),"")</f>
        <v/>
      </c>
      <c r="E383" s="108" t="str">
        <f>IF($D383="","",IF(ISBLANK(VLOOKUP($B383,'Section 2'!$C$16:$N$514,COLUMNS('Section 2'!$C$13:D$13),0)),"",VLOOKUP($B383,'Section 2'!$C$16:$N$514,COLUMNS('Section 2'!$C$13:D$13),0)))</f>
        <v/>
      </c>
      <c r="F383" s="107" t="str">
        <f>IF($D383="","",IF(ISBLANK(VLOOKUP($B383,'Section 2'!$C$16:$N$514,COLUMNS('Section 2'!$C$13:E$13),0)),"",VLOOKUP($B383,'Section 2'!$C$16:$N$514,COLUMNS('Section 2'!$C$13:E$13),0)))</f>
        <v/>
      </c>
      <c r="G383" s="107" t="str">
        <f>IF($D383="","",IF(ISBLANK(VLOOKUP($B383,'Section 2'!$C$16:$N$514,COLUMNS('Section 2'!$C$13:F$13),0)),"",VLOOKUP($B383,'Section 2'!$C$16:$N$514,COLUMNS('Section 2'!$C$13:F$13),0)))</f>
        <v/>
      </c>
      <c r="H383" s="107" t="str">
        <f>IF($D383="","",IF(ISBLANK(VLOOKUP($B383,'Section 2'!$C$16:$N$514,COLUMNS('Section 2'!$C$13:G$13),0)),"",VLOOKUP($B383,'Section 2'!$C$16:$N$514,COLUMNS('Section 2'!$C$13:G$13),0)))</f>
        <v/>
      </c>
      <c r="I383" s="107" t="str">
        <f>IF($D383="","",IF(ISBLANK(VLOOKUP($B383,'Section 2'!$C$16:$N$514,COLUMNS('Section 2'!$C$13:H$13),0)),"",IF(VLOOKUP($B383,'Section 2'!$C$16:$N$514,COLUMNS('Section 2'!$C$13:H$13),0)="Other EU","Other EU",PROPER(VLOOKUP($B383,'Section 2'!$C$16:$N$514,COLUMNS('Section 2'!$C$13:H$13),0)))))</f>
        <v/>
      </c>
      <c r="J383" s="107" t="str">
        <f>IF($D383="","",IF(ISBLANK(VLOOKUP($B383,'Section 2'!$C$16:$N$514,COLUMNS('Section 2'!$C$13:I$13),0)),"",IF(VLOOKUP($B383,'Section 2'!$C$16:$N$514,COLUMNS('Section 2'!$C$13:I$13),0)="Other EU","Other EU",VLOOKUP($B383,'Section 2'!$C$16:$N$514,COLUMNS('Section 2'!$C$13:I$13),0))))</f>
        <v/>
      </c>
      <c r="K383" s="107" t="str">
        <f>IF($D383="","",IF(ISBLANK(VLOOKUP($B383,'Section 2'!$C$16:$N$514,COLUMNS('Section 2'!$C$13:J$13),0)),"",IF(VLOOKUP($B383,'Section 2'!$C$16:$N$514,COLUMNS('Section 2'!$C$13:J$13),0)="Pther EU","Other EU",PROPER(VLOOKUP($B383,'Section 2'!$C$16:$N$514,COLUMNS('Section 2'!$C$13:J$13),0)))))</f>
        <v/>
      </c>
      <c r="L383" s="107" t="str">
        <f>IF($D383="","",IF(ISBLANK(VLOOKUP($B383,'Section 2'!$C$16:$N$514,COLUMNS('Section 2'!$C$13:K$13),0)),"",VLOOKUP($B383,'Section 2'!$C$16:$N$514,COLUMNS('Section 2'!$C$13:K$13),0)))</f>
        <v/>
      </c>
      <c r="M383" s="107" t="str">
        <f>IF($D383="","",IF(ISBLANK(VLOOKUP($B383,'Section 2'!$C$16:$N$514,COLUMNS('Section 2'!$C$13:L$13),0)),"",PROPER(VLOOKUP($B383,'Section 2'!$C$16:$N$514,COLUMNS('Section 2'!$C$13:L$13),0))))</f>
        <v/>
      </c>
      <c r="N383" s="107" t="str">
        <f>IF($D383="","",IF(ISBLANK(VLOOKUP($B383,'Section 2'!$C$16:$N$514,COLUMNS('Section 2'!$C$13:M$13),0)),"",IF(VLOOKUP($B383,'Section 2'!$C$16:$N$514,COLUMNS('Section 2'!$C$13:M$13),0)="Other EU","Other EU",IF(VLOOKUP($B383,'Section 2'!$C$16:$N$514,COLUMNS('Section 2'!$C$13:M$13),0)="2nd Party Trans","2nd Party Trans",IF(VLOOKUP($B383,'Section 2'!$C$16:$N$514,COLUMNS('Section 2'!$C$13:M$13),0)="2nd Party Dest","2nd Party Dest",PROPER(VLOOKUP($B383,'Section 2'!$C$16:$N$514,COLUMNS('Section 2'!$C$13:M$13),0)))))))</f>
        <v/>
      </c>
      <c r="O383" s="108" t="str">
        <f>IF($D383="","",IF(ISBLANK(VLOOKUP($B383,'Section 2'!$C$16:$N$514,COLUMNS('Section 2'!$C$13:N$13),0)),"",VLOOKUP($B383,'Section 2'!$C$16:$N$514,COLUMNS('Section 2'!$C$13:N$13),0)))</f>
        <v/>
      </c>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row>
    <row r="384" spans="1:78" s="36" customFormat="1" ht="12.75" customHeight="1" x14ac:dyDescent="0.35">
      <c r="A384" s="36" t="str">
        <f>IF(D384="","",ROWS($A$1:A384))</f>
        <v/>
      </c>
      <c r="B384" s="39">
        <v>383</v>
      </c>
      <c r="C384" s="107" t="str">
        <f t="shared" si="5"/>
        <v/>
      </c>
      <c r="D384" s="107" t="str">
        <f>IFERROR(VLOOKUP($B384,'Section 2'!$C$16:$N$514,COLUMNS('Section 2'!$C$13:C$13),0),"")</f>
        <v/>
      </c>
      <c r="E384" s="108" t="str">
        <f>IF($D384="","",IF(ISBLANK(VLOOKUP($B384,'Section 2'!$C$16:$N$514,COLUMNS('Section 2'!$C$13:D$13),0)),"",VLOOKUP($B384,'Section 2'!$C$16:$N$514,COLUMNS('Section 2'!$C$13:D$13),0)))</f>
        <v/>
      </c>
      <c r="F384" s="107" t="str">
        <f>IF($D384="","",IF(ISBLANK(VLOOKUP($B384,'Section 2'!$C$16:$N$514,COLUMNS('Section 2'!$C$13:E$13),0)),"",VLOOKUP($B384,'Section 2'!$C$16:$N$514,COLUMNS('Section 2'!$C$13:E$13),0)))</f>
        <v/>
      </c>
      <c r="G384" s="107" t="str">
        <f>IF($D384="","",IF(ISBLANK(VLOOKUP($B384,'Section 2'!$C$16:$N$514,COLUMNS('Section 2'!$C$13:F$13),0)),"",VLOOKUP($B384,'Section 2'!$C$16:$N$514,COLUMNS('Section 2'!$C$13:F$13),0)))</f>
        <v/>
      </c>
      <c r="H384" s="107" t="str">
        <f>IF($D384="","",IF(ISBLANK(VLOOKUP($B384,'Section 2'!$C$16:$N$514,COLUMNS('Section 2'!$C$13:G$13),0)),"",VLOOKUP($B384,'Section 2'!$C$16:$N$514,COLUMNS('Section 2'!$C$13:G$13),0)))</f>
        <v/>
      </c>
      <c r="I384" s="107" t="str">
        <f>IF($D384="","",IF(ISBLANK(VLOOKUP($B384,'Section 2'!$C$16:$N$514,COLUMNS('Section 2'!$C$13:H$13),0)),"",IF(VLOOKUP($B384,'Section 2'!$C$16:$N$514,COLUMNS('Section 2'!$C$13:H$13),0)="Other EU","Other EU",PROPER(VLOOKUP($B384,'Section 2'!$C$16:$N$514,COLUMNS('Section 2'!$C$13:H$13),0)))))</f>
        <v/>
      </c>
      <c r="J384" s="107" t="str">
        <f>IF($D384="","",IF(ISBLANK(VLOOKUP($B384,'Section 2'!$C$16:$N$514,COLUMNS('Section 2'!$C$13:I$13),0)),"",IF(VLOOKUP($B384,'Section 2'!$C$16:$N$514,COLUMNS('Section 2'!$C$13:I$13),0)="Other EU","Other EU",VLOOKUP($B384,'Section 2'!$C$16:$N$514,COLUMNS('Section 2'!$C$13:I$13),0))))</f>
        <v/>
      </c>
      <c r="K384" s="107" t="str">
        <f>IF($D384="","",IF(ISBLANK(VLOOKUP($B384,'Section 2'!$C$16:$N$514,COLUMNS('Section 2'!$C$13:J$13),0)),"",IF(VLOOKUP($B384,'Section 2'!$C$16:$N$514,COLUMNS('Section 2'!$C$13:J$13),0)="Pther EU","Other EU",PROPER(VLOOKUP($B384,'Section 2'!$C$16:$N$514,COLUMNS('Section 2'!$C$13:J$13),0)))))</f>
        <v/>
      </c>
      <c r="L384" s="107" t="str">
        <f>IF($D384="","",IF(ISBLANK(VLOOKUP($B384,'Section 2'!$C$16:$N$514,COLUMNS('Section 2'!$C$13:K$13),0)),"",VLOOKUP($B384,'Section 2'!$C$16:$N$514,COLUMNS('Section 2'!$C$13:K$13),0)))</f>
        <v/>
      </c>
      <c r="M384" s="107" t="str">
        <f>IF($D384="","",IF(ISBLANK(VLOOKUP($B384,'Section 2'!$C$16:$N$514,COLUMNS('Section 2'!$C$13:L$13),0)),"",PROPER(VLOOKUP($B384,'Section 2'!$C$16:$N$514,COLUMNS('Section 2'!$C$13:L$13),0))))</f>
        <v/>
      </c>
      <c r="N384" s="107" t="str">
        <f>IF($D384="","",IF(ISBLANK(VLOOKUP($B384,'Section 2'!$C$16:$N$514,COLUMNS('Section 2'!$C$13:M$13),0)),"",IF(VLOOKUP($B384,'Section 2'!$C$16:$N$514,COLUMNS('Section 2'!$C$13:M$13),0)="Other EU","Other EU",IF(VLOOKUP($B384,'Section 2'!$C$16:$N$514,COLUMNS('Section 2'!$C$13:M$13),0)="2nd Party Trans","2nd Party Trans",IF(VLOOKUP($B384,'Section 2'!$C$16:$N$514,COLUMNS('Section 2'!$C$13:M$13),0)="2nd Party Dest","2nd Party Dest",PROPER(VLOOKUP($B384,'Section 2'!$C$16:$N$514,COLUMNS('Section 2'!$C$13:M$13),0)))))))</f>
        <v/>
      </c>
      <c r="O384" s="108" t="str">
        <f>IF($D384="","",IF(ISBLANK(VLOOKUP($B384,'Section 2'!$C$16:$N$514,COLUMNS('Section 2'!$C$13:N$13),0)),"",VLOOKUP($B384,'Section 2'!$C$16:$N$514,COLUMNS('Section 2'!$C$13:N$13),0)))</f>
        <v/>
      </c>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row>
    <row r="385" spans="1:78" s="36" customFormat="1" ht="12.75" customHeight="1" x14ac:dyDescent="0.35">
      <c r="A385" s="36" t="str">
        <f>IF(D385="","",ROWS($A$1:A385))</f>
        <v/>
      </c>
      <c r="B385" s="39">
        <v>384</v>
      </c>
      <c r="C385" s="107" t="str">
        <f t="shared" si="5"/>
        <v/>
      </c>
      <c r="D385" s="107" t="str">
        <f>IFERROR(VLOOKUP($B385,'Section 2'!$C$16:$N$514,COLUMNS('Section 2'!$C$13:C$13),0),"")</f>
        <v/>
      </c>
      <c r="E385" s="108" t="str">
        <f>IF($D385="","",IF(ISBLANK(VLOOKUP($B385,'Section 2'!$C$16:$N$514,COLUMNS('Section 2'!$C$13:D$13),0)),"",VLOOKUP($B385,'Section 2'!$C$16:$N$514,COLUMNS('Section 2'!$C$13:D$13),0)))</f>
        <v/>
      </c>
      <c r="F385" s="107" t="str">
        <f>IF($D385="","",IF(ISBLANK(VLOOKUP($B385,'Section 2'!$C$16:$N$514,COLUMNS('Section 2'!$C$13:E$13),0)),"",VLOOKUP($B385,'Section 2'!$C$16:$N$514,COLUMNS('Section 2'!$C$13:E$13),0)))</f>
        <v/>
      </c>
      <c r="G385" s="107" t="str">
        <f>IF($D385="","",IF(ISBLANK(VLOOKUP($B385,'Section 2'!$C$16:$N$514,COLUMNS('Section 2'!$C$13:F$13),0)),"",VLOOKUP($B385,'Section 2'!$C$16:$N$514,COLUMNS('Section 2'!$C$13:F$13),0)))</f>
        <v/>
      </c>
      <c r="H385" s="107" t="str">
        <f>IF($D385="","",IF(ISBLANK(VLOOKUP($B385,'Section 2'!$C$16:$N$514,COLUMNS('Section 2'!$C$13:G$13),0)),"",VLOOKUP($B385,'Section 2'!$C$16:$N$514,COLUMNS('Section 2'!$C$13:G$13),0)))</f>
        <v/>
      </c>
      <c r="I385" s="107" t="str">
        <f>IF($D385="","",IF(ISBLANK(VLOOKUP($B385,'Section 2'!$C$16:$N$514,COLUMNS('Section 2'!$C$13:H$13),0)),"",IF(VLOOKUP($B385,'Section 2'!$C$16:$N$514,COLUMNS('Section 2'!$C$13:H$13),0)="Other EU","Other EU",PROPER(VLOOKUP($B385,'Section 2'!$C$16:$N$514,COLUMNS('Section 2'!$C$13:H$13),0)))))</f>
        <v/>
      </c>
      <c r="J385" s="107" t="str">
        <f>IF($D385="","",IF(ISBLANK(VLOOKUP($B385,'Section 2'!$C$16:$N$514,COLUMNS('Section 2'!$C$13:I$13),0)),"",IF(VLOOKUP($B385,'Section 2'!$C$16:$N$514,COLUMNS('Section 2'!$C$13:I$13),0)="Other EU","Other EU",VLOOKUP($B385,'Section 2'!$C$16:$N$514,COLUMNS('Section 2'!$C$13:I$13),0))))</f>
        <v/>
      </c>
      <c r="K385" s="107" t="str">
        <f>IF($D385="","",IF(ISBLANK(VLOOKUP($B385,'Section 2'!$C$16:$N$514,COLUMNS('Section 2'!$C$13:J$13),0)),"",IF(VLOOKUP($B385,'Section 2'!$C$16:$N$514,COLUMNS('Section 2'!$C$13:J$13),0)="Pther EU","Other EU",PROPER(VLOOKUP($B385,'Section 2'!$C$16:$N$514,COLUMNS('Section 2'!$C$13:J$13),0)))))</f>
        <v/>
      </c>
      <c r="L385" s="107" t="str">
        <f>IF($D385="","",IF(ISBLANK(VLOOKUP($B385,'Section 2'!$C$16:$N$514,COLUMNS('Section 2'!$C$13:K$13),0)),"",VLOOKUP($B385,'Section 2'!$C$16:$N$514,COLUMNS('Section 2'!$C$13:K$13),0)))</f>
        <v/>
      </c>
      <c r="M385" s="107" t="str">
        <f>IF($D385="","",IF(ISBLANK(VLOOKUP($B385,'Section 2'!$C$16:$N$514,COLUMNS('Section 2'!$C$13:L$13),0)),"",PROPER(VLOOKUP($B385,'Section 2'!$C$16:$N$514,COLUMNS('Section 2'!$C$13:L$13),0))))</f>
        <v/>
      </c>
      <c r="N385" s="107" t="str">
        <f>IF($D385="","",IF(ISBLANK(VLOOKUP($B385,'Section 2'!$C$16:$N$514,COLUMNS('Section 2'!$C$13:M$13),0)),"",IF(VLOOKUP($B385,'Section 2'!$C$16:$N$514,COLUMNS('Section 2'!$C$13:M$13),0)="Other EU","Other EU",IF(VLOOKUP($B385,'Section 2'!$C$16:$N$514,COLUMNS('Section 2'!$C$13:M$13),0)="2nd Party Trans","2nd Party Trans",IF(VLOOKUP($B385,'Section 2'!$C$16:$N$514,COLUMNS('Section 2'!$C$13:M$13),0)="2nd Party Dest","2nd Party Dest",PROPER(VLOOKUP($B385,'Section 2'!$C$16:$N$514,COLUMNS('Section 2'!$C$13:M$13),0)))))))</f>
        <v/>
      </c>
      <c r="O385" s="108" t="str">
        <f>IF($D385="","",IF(ISBLANK(VLOOKUP($B385,'Section 2'!$C$16:$N$514,COLUMNS('Section 2'!$C$13:N$13),0)),"",VLOOKUP($B385,'Section 2'!$C$16:$N$514,COLUMNS('Section 2'!$C$13:N$13),0)))</f>
        <v/>
      </c>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row>
    <row r="386" spans="1:78" s="36" customFormat="1" ht="12.75" customHeight="1" x14ac:dyDescent="0.35">
      <c r="A386" s="36" t="str">
        <f>IF(D386="","",ROWS($A$1:A386))</f>
        <v/>
      </c>
      <c r="B386" s="39">
        <v>385</v>
      </c>
      <c r="C386" s="107" t="str">
        <f t="shared" si="5"/>
        <v/>
      </c>
      <c r="D386" s="107" t="str">
        <f>IFERROR(VLOOKUP($B386,'Section 2'!$C$16:$N$514,COLUMNS('Section 2'!$C$13:C$13),0),"")</f>
        <v/>
      </c>
      <c r="E386" s="108" t="str">
        <f>IF($D386="","",IF(ISBLANK(VLOOKUP($B386,'Section 2'!$C$16:$N$514,COLUMNS('Section 2'!$C$13:D$13),0)),"",VLOOKUP($B386,'Section 2'!$C$16:$N$514,COLUMNS('Section 2'!$C$13:D$13),0)))</f>
        <v/>
      </c>
      <c r="F386" s="107" t="str">
        <f>IF($D386="","",IF(ISBLANK(VLOOKUP($B386,'Section 2'!$C$16:$N$514,COLUMNS('Section 2'!$C$13:E$13),0)),"",VLOOKUP($B386,'Section 2'!$C$16:$N$514,COLUMNS('Section 2'!$C$13:E$13),0)))</f>
        <v/>
      </c>
      <c r="G386" s="107" t="str">
        <f>IF($D386="","",IF(ISBLANK(VLOOKUP($B386,'Section 2'!$C$16:$N$514,COLUMNS('Section 2'!$C$13:F$13),0)),"",VLOOKUP($B386,'Section 2'!$C$16:$N$514,COLUMNS('Section 2'!$C$13:F$13),0)))</f>
        <v/>
      </c>
      <c r="H386" s="107" t="str">
        <f>IF($D386="","",IF(ISBLANK(VLOOKUP($B386,'Section 2'!$C$16:$N$514,COLUMNS('Section 2'!$C$13:G$13),0)),"",VLOOKUP($B386,'Section 2'!$C$16:$N$514,COLUMNS('Section 2'!$C$13:G$13),0)))</f>
        <v/>
      </c>
      <c r="I386" s="107" t="str">
        <f>IF($D386="","",IF(ISBLANK(VLOOKUP($B386,'Section 2'!$C$16:$N$514,COLUMNS('Section 2'!$C$13:H$13),0)),"",IF(VLOOKUP($B386,'Section 2'!$C$16:$N$514,COLUMNS('Section 2'!$C$13:H$13),0)="Other EU","Other EU",PROPER(VLOOKUP($B386,'Section 2'!$C$16:$N$514,COLUMNS('Section 2'!$C$13:H$13),0)))))</f>
        <v/>
      </c>
      <c r="J386" s="107" t="str">
        <f>IF($D386="","",IF(ISBLANK(VLOOKUP($B386,'Section 2'!$C$16:$N$514,COLUMNS('Section 2'!$C$13:I$13),0)),"",IF(VLOOKUP($B386,'Section 2'!$C$16:$N$514,COLUMNS('Section 2'!$C$13:I$13),0)="Other EU","Other EU",VLOOKUP($B386,'Section 2'!$C$16:$N$514,COLUMNS('Section 2'!$C$13:I$13),0))))</f>
        <v/>
      </c>
      <c r="K386" s="107" t="str">
        <f>IF($D386="","",IF(ISBLANK(VLOOKUP($B386,'Section 2'!$C$16:$N$514,COLUMNS('Section 2'!$C$13:J$13),0)),"",IF(VLOOKUP($B386,'Section 2'!$C$16:$N$514,COLUMNS('Section 2'!$C$13:J$13),0)="Pther EU","Other EU",PROPER(VLOOKUP($B386,'Section 2'!$C$16:$N$514,COLUMNS('Section 2'!$C$13:J$13),0)))))</f>
        <v/>
      </c>
      <c r="L386" s="107" t="str">
        <f>IF($D386="","",IF(ISBLANK(VLOOKUP($B386,'Section 2'!$C$16:$N$514,COLUMNS('Section 2'!$C$13:K$13),0)),"",VLOOKUP($B386,'Section 2'!$C$16:$N$514,COLUMNS('Section 2'!$C$13:K$13),0)))</f>
        <v/>
      </c>
      <c r="M386" s="107" t="str">
        <f>IF($D386="","",IF(ISBLANK(VLOOKUP($B386,'Section 2'!$C$16:$N$514,COLUMNS('Section 2'!$C$13:L$13),0)),"",PROPER(VLOOKUP($B386,'Section 2'!$C$16:$N$514,COLUMNS('Section 2'!$C$13:L$13),0))))</f>
        <v/>
      </c>
      <c r="N386" s="107" t="str">
        <f>IF($D386="","",IF(ISBLANK(VLOOKUP($B386,'Section 2'!$C$16:$N$514,COLUMNS('Section 2'!$C$13:M$13),0)),"",IF(VLOOKUP($B386,'Section 2'!$C$16:$N$514,COLUMNS('Section 2'!$C$13:M$13),0)="Other EU","Other EU",IF(VLOOKUP($B386,'Section 2'!$C$16:$N$514,COLUMNS('Section 2'!$C$13:M$13),0)="2nd Party Trans","2nd Party Trans",IF(VLOOKUP($B386,'Section 2'!$C$16:$N$514,COLUMNS('Section 2'!$C$13:M$13),0)="2nd Party Dest","2nd Party Dest",PROPER(VLOOKUP($B386,'Section 2'!$C$16:$N$514,COLUMNS('Section 2'!$C$13:M$13),0)))))))</f>
        <v/>
      </c>
      <c r="O386" s="108" t="str">
        <f>IF($D386="","",IF(ISBLANK(VLOOKUP($B386,'Section 2'!$C$16:$N$514,COLUMNS('Section 2'!$C$13:N$13),0)),"",VLOOKUP($B386,'Section 2'!$C$16:$N$514,COLUMNS('Section 2'!$C$13:N$13),0)))</f>
        <v/>
      </c>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row>
    <row r="387" spans="1:78" s="36" customFormat="1" ht="12.75" customHeight="1" x14ac:dyDescent="0.35">
      <c r="A387" s="36" t="str">
        <f>IF(D387="","",ROWS($A$1:A387))</f>
        <v/>
      </c>
      <c r="B387" s="39">
        <v>386</v>
      </c>
      <c r="C387" s="107" t="str">
        <f t="shared" ref="C387:C450" si="6">IF(D387="","",2)</f>
        <v/>
      </c>
      <c r="D387" s="107" t="str">
        <f>IFERROR(VLOOKUP($B387,'Section 2'!$C$16:$N$514,COLUMNS('Section 2'!$C$13:C$13),0),"")</f>
        <v/>
      </c>
      <c r="E387" s="108" t="str">
        <f>IF($D387="","",IF(ISBLANK(VLOOKUP($B387,'Section 2'!$C$16:$N$514,COLUMNS('Section 2'!$C$13:D$13),0)),"",VLOOKUP($B387,'Section 2'!$C$16:$N$514,COLUMNS('Section 2'!$C$13:D$13),0)))</f>
        <v/>
      </c>
      <c r="F387" s="107" t="str">
        <f>IF($D387="","",IF(ISBLANK(VLOOKUP($B387,'Section 2'!$C$16:$N$514,COLUMNS('Section 2'!$C$13:E$13),0)),"",VLOOKUP($B387,'Section 2'!$C$16:$N$514,COLUMNS('Section 2'!$C$13:E$13),0)))</f>
        <v/>
      </c>
      <c r="G387" s="107" t="str">
        <f>IF($D387="","",IF(ISBLANK(VLOOKUP($B387,'Section 2'!$C$16:$N$514,COLUMNS('Section 2'!$C$13:F$13),0)),"",VLOOKUP($B387,'Section 2'!$C$16:$N$514,COLUMNS('Section 2'!$C$13:F$13),0)))</f>
        <v/>
      </c>
      <c r="H387" s="107" t="str">
        <f>IF($D387="","",IF(ISBLANK(VLOOKUP($B387,'Section 2'!$C$16:$N$514,COLUMNS('Section 2'!$C$13:G$13),0)),"",VLOOKUP($B387,'Section 2'!$C$16:$N$514,COLUMNS('Section 2'!$C$13:G$13),0)))</f>
        <v/>
      </c>
      <c r="I387" s="107" t="str">
        <f>IF($D387="","",IF(ISBLANK(VLOOKUP($B387,'Section 2'!$C$16:$N$514,COLUMNS('Section 2'!$C$13:H$13),0)),"",IF(VLOOKUP($B387,'Section 2'!$C$16:$N$514,COLUMNS('Section 2'!$C$13:H$13),0)="Other EU","Other EU",PROPER(VLOOKUP($B387,'Section 2'!$C$16:$N$514,COLUMNS('Section 2'!$C$13:H$13),0)))))</f>
        <v/>
      </c>
      <c r="J387" s="107" t="str">
        <f>IF($D387="","",IF(ISBLANK(VLOOKUP($B387,'Section 2'!$C$16:$N$514,COLUMNS('Section 2'!$C$13:I$13),0)),"",IF(VLOOKUP($B387,'Section 2'!$C$16:$N$514,COLUMNS('Section 2'!$C$13:I$13),0)="Other EU","Other EU",VLOOKUP($B387,'Section 2'!$C$16:$N$514,COLUMNS('Section 2'!$C$13:I$13),0))))</f>
        <v/>
      </c>
      <c r="K387" s="107" t="str">
        <f>IF($D387="","",IF(ISBLANK(VLOOKUP($B387,'Section 2'!$C$16:$N$514,COLUMNS('Section 2'!$C$13:J$13),0)),"",IF(VLOOKUP($B387,'Section 2'!$C$16:$N$514,COLUMNS('Section 2'!$C$13:J$13),0)="Pther EU","Other EU",PROPER(VLOOKUP($B387,'Section 2'!$C$16:$N$514,COLUMNS('Section 2'!$C$13:J$13),0)))))</f>
        <v/>
      </c>
      <c r="L387" s="107" t="str">
        <f>IF($D387="","",IF(ISBLANK(VLOOKUP($B387,'Section 2'!$C$16:$N$514,COLUMNS('Section 2'!$C$13:K$13),0)),"",VLOOKUP($B387,'Section 2'!$C$16:$N$514,COLUMNS('Section 2'!$C$13:K$13),0)))</f>
        <v/>
      </c>
      <c r="M387" s="107" t="str">
        <f>IF($D387="","",IF(ISBLANK(VLOOKUP($B387,'Section 2'!$C$16:$N$514,COLUMNS('Section 2'!$C$13:L$13),0)),"",PROPER(VLOOKUP($B387,'Section 2'!$C$16:$N$514,COLUMNS('Section 2'!$C$13:L$13),0))))</f>
        <v/>
      </c>
      <c r="N387" s="107" t="str">
        <f>IF($D387="","",IF(ISBLANK(VLOOKUP($B387,'Section 2'!$C$16:$N$514,COLUMNS('Section 2'!$C$13:M$13),0)),"",IF(VLOOKUP($B387,'Section 2'!$C$16:$N$514,COLUMNS('Section 2'!$C$13:M$13),0)="Other EU","Other EU",IF(VLOOKUP($B387,'Section 2'!$C$16:$N$514,COLUMNS('Section 2'!$C$13:M$13),0)="2nd Party Trans","2nd Party Trans",IF(VLOOKUP($B387,'Section 2'!$C$16:$N$514,COLUMNS('Section 2'!$C$13:M$13),0)="2nd Party Dest","2nd Party Dest",PROPER(VLOOKUP($B387,'Section 2'!$C$16:$N$514,COLUMNS('Section 2'!$C$13:M$13),0)))))))</f>
        <v/>
      </c>
      <c r="O387" s="108" t="str">
        <f>IF($D387="","",IF(ISBLANK(VLOOKUP($B387,'Section 2'!$C$16:$N$514,COLUMNS('Section 2'!$C$13:N$13),0)),"",VLOOKUP($B387,'Section 2'!$C$16:$N$514,COLUMNS('Section 2'!$C$13:N$13),0)))</f>
        <v/>
      </c>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row>
    <row r="388" spans="1:78" s="36" customFormat="1" ht="12.75" customHeight="1" x14ac:dyDescent="0.35">
      <c r="A388" s="36" t="str">
        <f>IF(D388="","",ROWS($A$1:A388))</f>
        <v/>
      </c>
      <c r="B388" s="39">
        <v>387</v>
      </c>
      <c r="C388" s="107" t="str">
        <f t="shared" si="6"/>
        <v/>
      </c>
      <c r="D388" s="107" t="str">
        <f>IFERROR(VLOOKUP($B388,'Section 2'!$C$16:$N$514,COLUMNS('Section 2'!$C$13:C$13),0),"")</f>
        <v/>
      </c>
      <c r="E388" s="108" t="str">
        <f>IF($D388="","",IF(ISBLANK(VLOOKUP($B388,'Section 2'!$C$16:$N$514,COLUMNS('Section 2'!$C$13:D$13),0)),"",VLOOKUP($B388,'Section 2'!$C$16:$N$514,COLUMNS('Section 2'!$C$13:D$13),0)))</f>
        <v/>
      </c>
      <c r="F388" s="107" t="str">
        <f>IF($D388="","",IF(ISBLANK(VLOOKUP($B388,'Section 2'!$C$16:$N$514,COLUMNS('Section 2'!$C$13:E$13),0)),"",VLOOKUP($B388,'Section 2'!$C$16:$N$514,COLUMNS('Section 2'!$C$13:E$13),0)))</f>
        <v/>
      </c>
      <c r="G388" s="107" t="str">
        <f>IF($D388="","",IF(ISBLANK(VLOOKUP($B388,'Section 2'!$C$16:$N$514,COLUMNS('Section 2'!$C$13:F$13),0)),"",VLOOKUP($B388,'Section 2'!$C$16:$N$514,COLUMNS('Section 2'!$C$13:F$13),0)))</f>
        <v/>
      </c>
      <c r="H388" s="107" t="str">
        <f>IF($D388="","",IF(ISBLANK(VLOOKUP($B388,'Section 2'!$C$16:$N$514,COLUMNS('Section 2'!$C$13:G$13),0)),"",VLOOKUP($B388,'Section 2'!$C$16:$N$514,COLUMNS('Section 2'!$C$13:G$13),0)))</f>
        <v/>
      </c>
      <c r="I388" s="107" t="str">
        <f>IF($D388="","",IF(ISBLANK(VLOOKUP($B388,'Section 2'!$C$16:$N$514,COLUMNS('Section 2'!$C$13:H$13),0)),"",IF(VLOOKUP($B388,'Section 2'!$C$16:$N$514,COLUMNS('Section 2'!$C$13:H$13),0)="Other EU","Other EU",PROPER(VLOOKUP($B388,'Section 2'!$C$16:$N$514,COLUMNS('Section 2'!$C$13:H$13),0)))))</f>
        <v/>
      </c>
      <c r="J388" s="107" t="str">
        <f>IF($D388="","",IF(ISBLANK(VLOOKUP($B388,'Section 2'!$C$16:$N$514,COLUMNS('Section 2'!$C$13:I$13),0)),"",IF(VLOOKUP($B388,'Section 2'!$C$16:$N$514,COLUMNS('Section 2'!$C$13:I$13),0)="Other EU","Other EU",VLOOKUP($B388,'Section 2'!$C$16:$N$514,COLUMNS('Section 2'!$C$13:I$13),0))))</f>
        <v/>
      </c>
      <c r="K388" s="107" t="str">
        <f>IF($D388="","",IF(ISBLANK(VLOOKUP($B388,'Section 2'!$C$16:$N$514,COLUMNS('Section 2'!$C$13:J$13),0)),"",IF(VLOOKUP($B388,'Section 2'!$C$16:$N$514,COLUMNS('Section 2'!$C$13:J$13),0)="Pther EU","Other EU",PROPER(VLOOKUP($B388,'Section 2'!$C$16:$N$514,COLUMNS('Section 2'!$C$13:J$13),0)))))</f>
        <v/>
      </c>
      <c r="L388" s="107" t="str">
        <f>IF($D388="","",IF(ISBLANK(VLOOKUP($B388,'Section 2'!$C$16:$N$514,COLUMNS('Section 2'!$C$13:K$13),0)),"",VLOOKUP($B388,'Section 2'!$C$16:$N$514,COLUMNS('Section 2'!$C$13:K$13),0)))</f>
        <v/>
      </c>
      <c r="M388" s="107" t="str">
        <f>IF($D388="","",IF(ISBLANK(VLOOKUP($B388,'Section 2'!$C$16:$N$514,COLUMNS('Section 2'!$C$13:L$13),0)),"",PROPER(VLOOKUP($B388,'Section 2'!$C$16:$N$514,COLUMNS('Section 2'!$C$13:L$13),0))))</f>
        <v/>
      </c>
      <c r="N388" s="107" t="str">
        <f>IF($D388="","",IF(ISBLANK(VLOOKUP($B388,'Section 2'!$C$16:$N$514,COLUMNS('Section 2'!$C$13:M$13),0)),"",IF(VLOOKUP($B388,'Section 2'!$C$16:$N$514,COLUMNS('Section 2'!$C$13:M$13),0)="Other EU","Other EU",IF(VLOOKUP($B388,'Section 2'!$C$16:$N$514,COLUMNS('Section 2'!$C$13:M$13),0)="2nd Party Trans","2nd Party Trans",IF(VLOOKUP($B388,'Section 2'!$C$16:$N$514,COLUMNS('Section 2'!$C$13:M$13),0)="2nd Party Dest","2nd Party Dest",PROPER(VLOOKUP($B388,'Section 2'!$C$16:$N$514,COLUMNS('Section 2'!$C$13:M$13),0)))))))</f>
        <v/>
      </c>
      <c r="O388" s="108" t="str">
        <f>IF($D388="","",IF(ISBLANK(VLOOKUP($B388,'Section 2'!$C$16:$N$514,COLUMNS('Section 2'!$C$13:N$13),0)),"",VLOOKUP($B388,'Section 2'!$C$16:$N$514,COLUMNS('Section 2'!$C$13:N$13),0)))</f>
        <v/>
      </c>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row>
    <row r="389" spans="1:78" s="36" customFormat="1" ht="12.75" customHeight="1" x14ac:dyDescent="0.35">
      <c r="A389" s="36" t="str">
        <f>IF(D389="","",ROWS($A$1:A389))</f>
        <v/>
      </c>
      <c r="B389" s="39">
        <v>388</v>
      </c>
      <c r="C389" s="107" t="str">
        <f t="shared" si="6"/>
        <v/>
      </c>
      <c r="D389" s="107" t="str">
        <f>IFERROR(VLOOKUP($B389,'Section 2'!$C$16:$N$514,COLUMNS('Section 2'!$C$13:C$13),0),"")</f>
        <v/>
      </c>
      <c r="E389" s="108" t="str">
        <f>IF($D389="","",IF(ISBLANK(VLOOKUP($B389,'Section 2'!$C$16:$N$514,COLUMNS('Section 2'!$C$13:D$13),0)),"",VLOOKUP($B389,'Section 2'!$C$16:$N$514,COLUMNS('Section 2'!$C$13:D$13),0)))</f>
        <v/>
      </c>
      <c r="F389" s="107" t="str">
        <f>IF($D389="","",IF(ISBLANK(VLOOKUP($B389,'Section 2'!$C$16:$N$514,COLUMNS('Section 2'!$C$13:E$13),0)),"",VLOOKUP($B389,'Section 2'!$C$16:$N$514,COLUMNS('Section 2'!$C$13:E$13),0)))</f>
        <v/>
      </c>
      <c r="G389" s="107" t="str">
        <f>IF($D389="","",IF(ISBLANK(VLOOKUP($B389,'Section 2'!$C$16:$N$514,COLUMNS('Section 2'!$C$13:F$13),0)),"",VLOOKUP($B389,'Section 2'!$C$16:$N$514,COLUMNS('Section 2'!$C$13:F$13),0)))</f>
        <v/>
      </c>
      <c r="H389" s="107" t="str">
        <f>IF($D389="","",IF(ISBLANK(VLOOKUP($B389,'Section 2'!$C$16:$N$514,COLUMNS('Section 2'!$C$13:G$13),0)),"",VLOOKUP($B389,'Section 2'!$C$16:$N$514,COLUMNS('Section 2'!$C$13:G$13),0)))</f>
        <v/>
      </c>
      <c r="I389" s="107" t="str">
        <f>IF($D389="","",IF(ISBLANK(VLOOKUP($B389,'Section 2'!$C$16:$N$514,COLUMNS('Section 2'!$C$13:H$13),0)),"",IF(VLOOKUP($B389,'Section 2'!$C$16:$N$514,COLUMNS('Section 2'!$C$13:H$13),0)="Other EU","Other EU",PROPER(VLOOKUP($B389,'Section 2'!$C$16:$N$514,COLUMNS('Section 2'!$C$13:H$13),0)))))</f>
        <v/>
      </c>
      <c r="J389" s="107" t="str">
        <f>IF($D389="","",IF(ISBLANK(VLOOKUP($B389,'Section 2'!$C$16:$N$514,COLUMNS('Section 2'!$C$13:I$13),0)),"",IF(VLOOKUP($B389,'Section 2'!$C$16:$N$514,COLUMNS('Section 2'!$C$13:I$13),0)="Other EU","Other EU",VLOOKUP($B389,'Section 2'!$C$16:$N$514,COLUMNS('Section 2'!$C$13:I$13),0))))</f>
        <v/>
      </c>
      <c r="K389" s="107" t="str">
        <f>IF($D389="","",IF(ISBLANK(VLOOKUP($B389,'Section 2'!$C$16:$N$514,COLUMNS('Section 2'!$C$13:J$13),0)),"",IF(VLOOKUP($B389,'Section 2'!$C$16:$N$514,COLUMNS('Section 2'!$C$13:J$13),0)="Pther EU","Other EU",PROPER(VLOOKUP($B389,'Section 2'!$C$16:$N$514,COLUMNS('Section 2'!$C$13:J$13),0)))))</f>
        <v/>
      </c>
      <c r="L389" s="107" t="str">
        <f>IF($D389="","",IF(ISBLANK(VLOOKUP($B389,'Section 2'!$C$16:$N$514,COLUMNS('Section 2'!$C$13:K$13),0)),"",VLOOKUP($B389,'Section 2'!$C$16:$N$514,COLUMNS('Section 2'!$C$13:K$13),0)))</f>
        <v/>
      </c>
      <c r="M389" s="107" t="str">
        <f>IF($D389="","",IF(ISBLANK(VLOOKUP($B389,'Section 2'!$C$16:$N$514,COLUMNS('Section 2'!$C$13:L$13),0)),"",PROPER(VLOOKUP($B389,'Section 2'!$C$16:$N$514,COLUMNS('Section 2'!$C$13:L$13),0))))</f>
        <v/>
      </c>
      <c r="N389" s="107" t="str">
        <f>IF($D389="","",IF(ISBLANK(VLOOKUP($B389,'Section 2'!$C$16:$N$514,COLUMNS('Section 2'!$C$13:M$13),0)),"",IF(VLOOKUP($B389,'Section 2'!$C$16:$N$514,COLUMNS('Section 2'!$C$13:M$13),0)="Other EU","Other EU",IF(VLOOKUP($B389,'Section 2'!$C$16:$N$514,COLUMNS('Section 2'!$C$13:M$13),0)="2nd Party Trans","2nd Party Trans",IF(VLOOKUP($B389,'Section 2'!$C$16:$N$514,COLUMNS('Section 2'!$C$13:M$13),0)="2nd Party Dest","2nd Party Dest",PROPER(VLOOKUP($B389,'Section 2'!$C$16:$N$514,COLUMNS('Section 2'!$C$13:M$13),0)))))))</f>
        <v/>
      </c>
      <c r="O389" s="108" t="str">
        <f>IF($D389="","",IF(ISBLANK(VLOOKUP($B389,'Section 2'!$C$16:$N$514,COLUMNS('Section 2'!$C$13:N$13),0)),"",VLOOKUP($B389,'Section 2'!$C$16:$N$514,COLUMNS('Section 2'!$C$13:N$13),0)))</f>
        <v/>
      </c>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row>
    <row r="390" spans="1:78" s="36" customFormat="1" ht="12.75" customHeight="1" x14ac:dyDescent="0.35">
      <c r="A390" s="36" t="str">
        <f>IF(D390="","",ROWS($A$1:A390))</f>
        <v/>
      </c>
      <c r="B390" s="39">
        <v>389</v>
      </c>
      <c r="C390" s="107" t="str">
        <f t="shared" si="6"/>
        <v/>
      </c>
      <c r="D390" s="107" t="str">
        <f>IFERROR(VLOOKUP($B390,'Section 2'!$C$16:$N$514,COLUMNS('Section 2'!$C$13:C$13),0),"")</f>
        <v/>
      </c>
      <c r="E390" s="108" t="str">
        <f>IF($D390="","",IF(ISBLANK(VLOOKUP($B390,'Section 2'!$C$16:$N$514,COLUMNS('Section 2'!$C$13:D$13),0)),"",VLOOKUP($B390,'Section 2'!$C$16:$N$514,COLUMNS('Section 2'!$C$13:D$13),0)))</f>
        <v/>
      </c>
      <c r="F390" s="107" t="str">
        <f>IF($D390="","",IF(ISBLANK(VLOOKUP($B390,'Section 2'!$C$16:$N$514,COLUMNS('Section 2'!$C$13:E$13),0)),"",VLOOKUP($B390,'Section 2'!$C$16:$N$514,COLUMNS('Section 2'!$C$13:E$13),0)))</f>
        <v/>
      </c>
      <c r="G390" s="107" t="str">
        <f>IF($D390="","",IF(ISBLANK(VLOOKUP($B390,'Section 2'!$C$16:$N$514,COLUMNS('Section 2'!$C$13:F$13),0)),"",VLOOKUP($B390,'Section 2'!$C$16:$N$514,COLUMNS('Section 2'!$C$13:F$13),0)))</f>
        <v/>
      </c>
      <c r="H390" s="107" t="str">
        <f>IF($D390="","",IF(ISBLANK(VLOOKUP($B390,'Section 2'!$C$16:$N$514,COLUMNS('Section 2'!$C$13:G$13),0)),"",VLOOKUP($B390,'Section 2'!$C$16:$N$514,COLUMNS('Section 2'!$C$13:G$13),0)))</f>
        <v/>
      </c>
      <c r="I390" s="107" t="str">
        <f>IF($D390="","",IF(ISBLANK(VLOOKUP($B390,'Section 2'!$C$16:$N$514,COLUMNS('Section 2'!$C$13:H$13),0)),"",IF(VLOOKUP($B390,'Section 2'!$C$16:$N$514,COLUMNS('Section 2'!$C$13:H$13),0)="Other EU","Other EU",PROPER(VLOOKUP($B390,'Section 2'!$C$16:$N$514,COLUMNS('Section 2'!$C$13:H$13),0)))))</f>
        <v/>
      </c>
      <c r="J390" s="107" t="str">
        <f>IF($D390="","",IF(ISBLANK(VLOOKUP($B390,'Section 2'!$C$16:$N$514,COLUMNS('Section 2'!$C$13:I$13),0)),"",IF(VLOOKUP($B390,'Section 2'!$C$16:$N$514,COLUMNS('Section 2'!$C$13:I$13),0)="Other EU","Other EU",VLOOKUP($B390,'Section 2'!$C$16:$N$514,COLUMNS('Section 2'!$C$13:I$13),0))))</f>
        <v/>
      </c>
      <c r="K390" s="107" t="str">
        <f>IF($D390="","",IF(ISBLANK(VLOOKUP($B390,'Section 2'!$C$16:$N$514,COLUMNS('Section 2'!$C$13:J$13),0)),"",IF(VLOOKUP($B390,'Section 2'!$C$16:$N$514,COLUMNS('Section 2'!$C$13:J$13),0)="Pther EU","Other EU",PROPER(VLOOKUP($B390,'Section 2'!$C$16:$N$514,COLUMNS('Section 2'!$C$13:J$13),0)))))</f>
        <v/>
      </c>
      <c r="L390" s="107" t="str">
        <f>IF($D390="","",IF(ISBLANK(VLOOKUP($B390,'Section 2'!$C$16:$N$514,COLUMNS('Section 2'!$C$13:K$13),0)),"",VLOOKUP($B390,'Section 2'!$C$16:$N$514,COLUMNS('Section 2'!$C$13:K$13),0)))</f>
        <v/>
      </c>
      <c r="M390" s="107" t="str">
        <f>IF($D390="","",IF(ISBLANK(VLOOKUP($B390,'Section 2'!$C$16:$N$514,COLUMNS('Section 2'!$C$13:L$13),0)),"",PROPER(VLOOKUP($B390,'Section 2'!$C$16:$N$514,COLUMNS('Section 2'!$C$13:L$13),0))))</f>
        <v/>
      </c>
      <c r="N390" s="107" t="str">
        <f>IF($D390="","",IF(ISBLANK(VLOOKUP($B390,'Section 2'!$C$16:$N$514,COLUMNS('Section 2'!$C$13:M$13),0)),"",IF(VLOOKUP($B390,'Section 2'!$C$16:$N$514,COLUMNS('Section 2'!$C$13:M$13),0)="Other EU","Other EU",IF(VLOOKUP($B390,'Section 2'!$C$16:$N$514,COLUMNS('Section 2'!$C$13:M$13),0)="2nd Party Trans","2nd Party Trans",IF(VLOOKUP($B390,'Section 2'!$C$16:$N$514,COLUMNS('Section 2'!$C$13:M$13),0)="2nd Party Dest","2nd Party Dest",PROPER(VLOOKUP($B390,'Section 2'!$C$16:$N$514,COLUMNS('Section 2'!$C$13:M$13),0)))))))</f>
        <v/>
      </c>
      <c r="O390" s="108" t="str">
        <f>IF($D390="","",IF(ISBLANK(VLOOKUP($B390,'Section 2'!$C$16:$N$514,COLUMNS('Section 2'!$C$13:N$13),0)),"",VLOOKUP($B390,'Section 2'!$C$16:$N$514,COLUMNS('Section 2'!$C$13:N$13),0)))</f>
        <v/>
      </c>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row>
    <row r="391" spans="1:78" s="36" customFormat="1" ht="12.75" customHeight="1" x14ac:dyDescent="0.35">
      <c r="A391" s="36" t="str">
        <f>IF(D391="","",ROWS($A$1:A391))</f>
        <v/>
      </c>
      <c r="B391" s="39">
        <v>390</v>
      </c>
      <c r="C391" s="107" t="str">
        <f t="shared" si="6"/>
        <v/>
      </c>
      <c r="D391" s="107" t="str">
        <f>IFERROR(VLOOKUP($B391,'Section 2'!$C$16:$N$514,COLUMNS('Section 2'!$C$13:C$13),0),"")</f>
        <v/>
      </c>
      <c r="E391" s="108" t="str">
        <f>IF($D391="","",IF(ISBLANK(VLOOKUP($B391,'Section 2'!$C$16:$N$514,COLUMNS('Section 2'!$C$13:D$13),0)),"",VLOOKUP($B391,'Section 2'!$C$16:$N$514,COLUMNS('Section 2'!$C$13:D$13),0)))</f>
        <v/>
      </c>
      <c r="F391" s="107" t="str">
        <f>IF($D391="","",IF(ISBLANK(VLOOKUP($B391,'Section 2'!$C$16:$N$514,COLUMNS('Section 2'!$C$13:E$13),0)),"",VLOOKUP($B391,'Section 2'!$C$16:$N$514,COLUMNS('Section 2'!$C$13:E$13),0)))</f>
        <v/>
      </c>
      <c r="G391" s="107" t="str">
        <f>IF($D391="","",IF(ISBLANK(VLOOKUP($B391,'Section 2'!$C$16:$N$514,COLUMNS('Section 2'!$C$13:F$13),0)),"",VLOOKUP($B391,'Section 2'!$C$16:$N$514,COLUMNS('Section 2'!$C$13:F$13),0)))</f>
        <v/>
      </c>
      <c r="H391" s="107" t="str">
        <f>IF($D391="","",IF(ISBLANK(VLOOKUP($B391,'Section 2'!$C$16:$N$514,COLUMNS('Section 2'!$C$13:G$13),0)),"",VLOOKUP($B391,'Section 2'!$C$16:$N$514,COLUMNS('Section 2'!$C$13:G$13),0)))</f>
        <v/>
      </c>
      <c r="I391" s="107" t="str">
        <f>IF($D391="","",IF(ISBLANK(VLOOKUP($B391,'Section 2'!$C$16:$N$514,COLUMNS('Section 2'!$C$13:H$13),0)),"",IF(VLOOKUP($B391,'Section 2'!$C$16:$N$514,COLUMNS('Section 2'!$C$13:H$13),0)="Other EU","Other EU",PROPER(VLOOKUP($B391,'Section 2'!$C$16:$N$514,COLUMNS('Section 2'!$C$13:H$13),0)))))</f>
        <v/>
      </c>
      <c r="J391" s="107" t="str">
        <f>IF($D391="","",IF(ISBLANK(VLOOKUP($B391,'Section 2'!$C$16:$N$514,COLUMNS('Section 2'!$C$13:I$13),0)),"",IF(VLOOKUP($B391,'Section 2'!$C$16:$N$514,COLUMNS('Section 2'!$C$13:I$13),0)="Other EU","Other EU",VLOOKUP($B391,'Section 2'!$C$16:$N$514,COLUMNS('Section 2'!$C$13:I$13),0))))</f>
        <v/>
      </c>
      <c r="K391" s="107" t="str">
        <f>IF($D391="","",IF(ISBLANK(VLOOKUP($B391,'Section 2'!$C$16:$N$514,COLUMNS('Section 2'!$C$13:J$13),0)),"",IF(VLOOKUP($B391,'Section 2'!$C$16:$N$514,COLUMNS('Section 2'!$C$13:J$13),0)="Pther EU","Other EU",PROPER(VLOOKUP($B391,'Section 2'!$C$16:$N$514,COLUMNS('Section 2'!$C$13:J$13),0)))))</f>
        <v/>
      </c>
      <c r="L391" s="107" t="str">
        <f>IF($D391="","",IF(ISBLANK(VLOOKUP($B391,'Section 2'!$C$16:$N$514,COLUMNS('Section 2'!$C$13:K$13),0)),"",VLOOKUP($B391,'Section 2'!$C$16:$N$514,COLUMNS('Section 2'!$C$13:K$13),0)))</f>
        <v/>
      </c>
      <c r="M391" s="107" t="str">
        <f>IF($D391="","",IF(ISBLANK(VLOOKUP($B391,'Section 2'!$C$16:$N$514,COLUMNS('Section 2'!$C$13:L$13),0)),"",PROPER(VLOOKUP($B391,'Section 2'!$C$16:$N$514,COLUMNS('Section 2'!$C$13:L$13),0))))</f>
        <v/>
      </c>
      <c r="N391" s="107" t="str">
        <f>IF($D391="","",IF(ISBLANK(VLOOKUP($B391,'Section 2'!$C$16:$N$514,COLUMNS('Section 2'!$C$13:M$13),0)),"",IF(VLOOKUP($B391,'Section 2'!$C$16:$N$514,COLUMNS('Section 2'!$C$13:M$13),0)="Other EU","Other EU",IF(VLOOKUP($B391,'Section 2'!$C$16:$N$514,COLUMNS('Section 2'!$C$13:M$13),0)="2nd Party Trans","2nd Party Trans",IF(VLOOKUP($B391,'Section 2'!$C$16:$N$514,COLUMNS('Section 2'!$C$13:M$13),0)="2nd Party Dest","2nd Party Dest",PROPER(VLOOKUP($B391,'Section 2'!$C$16:$N$514,COLUMNS('Section 2'!$C$13:M$13),0)))))))</f>
        <v/>
      </c>
      <c r="O391" s="108" t="str">
        <f>IF($D391="","",IF(ISBLANK(VLOOKUP($B391,'Section 2'!$C$16:$N$514,COLUMNS('Section 2'!$C$13:N$13),0)),"",VLOOKUP($B391,'Section 2'!$C$16:$N$514,COLUMNS('Section 2'!$C$13:N$13),0)))</f>
        <v/>
      </c>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row>
    <row r="392" spans="1:78" s="36" customFormat="1" ht="12.75" customHeight="1" x14ac:dyDescent="0.35">
      <c r="A392" s="36" t="str">
        <f>IF(D392="","",ROWS($A$1:A392))</f>
        <v/>
      </c>
      <c r="B392" s="39">
        <v>391</v>
      </c>
      <c r="C392" s="107" t="str">
        <f t="shared" si="6"/>
        <v/>
      </c>
      <c r="D392" s="107" t="str">
        <f>IFERROR(VLOOKUP($B392,'Section 2'!$C$16:$N$514,COLUMNS('Section 2'!$C$13:C$13),0),"")</f>
        <v/>
      </c>
      <c r="E392" s="108" t="str">
        <f>IF($D392="","",IF(ISBLANK(VLOOKUP($B392,'Section 2'!$C$16:$N$514,COLUMNS('Section 2'!$C$13:D$13),0)),"",VLOOKUP($B392,'Section 2'!$C$16:$N$514,COLUMNS('Section 2'!$C$13:D$13),0)))</f>
        <v/>
      </c>
      <c r="F392" s="107" t="str">
        <f>IF($D392="","",IF(ISBLANK(VLOOKUP($B392,'Section 2'!$C$16:$N$514,COLUMNS('Section 2'!$C$13:E$13),0)),"",VLOOKUP($B392,'Section 2'!$C$16:$N$514,COLUMNS('Section 2'!$C$13:E$13),0)))</f>
        <v/>
      </c>
      <c r="G392" s="107" t="str">
        <f>IF($D392="","",IF(ISBLANK(VLOOKUP($B392,'Section 2'!$C$16:$N$514,COLUMNS('Section 2'!$C$13:F$13),0)),"",VLOOKUP($B392,'Section 2'!$C$16:$N$514,COLUMNS('Section 2'!$C$13:F$13),0)))</f>
        <v/>
      </c>
      <c r="H392" s="107" t="str">
        <f>IF($D392="","",IF(ISBLANK(VLOOKUP($B392,'Section 2'!$C$16:$N$514,COLUMNS('Section 2'!$C$13:G$13),0)),"",VLOOKUP($B392,'Section 2'!$C$16:$N$514,COLUMNS('Section 2'!$C$13:G$13),0)))</f>
        <v/>
      </c>
      <c r="I392" s="107" t="str">
        <f>IF($D392="","",IF(ISBLANK(VLOOKUP($B392,'Section 2'!$C$16:$N$514,COLUMNS('Section 2'!$C$13:H$13),0)),"",IF(VLOOKUP($B392,'Section 2'!$C$16:$N$514,COLUMNS('Section 2'!$C$13:H$13),0)="Other EU","Other EU",PROPER(VLOOKUP($B392,'Section 2'!$C$16:$N$514,COLUMNS('Section 2'!$C$13:H$13),0)))))</f>
        <v/>
      </c>
      <c r="J392" s="107" t="str">
        <f>IF($D392="","",IF(ISBLANK(VLOOKUP($B392,'Section 2'!$C$16:$N$514,COLUMNS('Section 2'!$C$13:I$13),0)),"",IF(VLOOKUP($B392,'Section 2'!$C$16:$N$514,COLUMNS('Section 2'!$C$13:I$13),0)="Other EU","Other EU",VLOOKUP($B392,'Section 2'!$C$16:$N$514,COLUMNS('Section 2'!$C$13:I$13),0))))</f>
        <v/>
      </c>
      <c r="K392" s="107" t="str">
        <f>IF($D392="","",IF(ISBLANK(VLOOKUP($B392,'Section 2'!$C$16:$N$514,COLUMNS('Section 2'!$C$13:J$13),0)),"",IF(VLOOKUP($B392,'Section 2'!$C$16:$N$514,COLUMNS('Section 2'!$C$13:J$13),0)="Pther EU","Other EU",PROPER(VLOOKUP($B392,'Section 2'!$C$16:$N$514,COLUMNS('Section 2'!$C$13:J$13),0)))))</f>
        <v/>
      </c>
      <c r="L392" s="107" t="str">
        <f>IF($D392="","",IF(ISBLANK(VLOOKUP($B392,'Section 2'!$C$16:$N$514,COLUMNS('Section 2'!$C$13:K$13),0)),"",VLOOKUP($B392,'Section 2'!$C$16:$N$514,COLUMNS('Section 2'!$C$13:K$13),0)))</f>
        <v/>
      </c>
      <c r="M392" s="107" t="str">
        <f>IF($D392="","",IF(ISBLANK(VLOOKUP($B392,'Section 2'!$C$16:$N$514,COLUMNS('Section 2'!$C$13:L$13),0)),"",PROPER(VLOOKUP($B392,'Section 2'!$C$16:$N$514,COLUMNS('Section 2'!$C$13:L$13),0))))</f>
        <v/>
      </c>
      <c r="N392" s="107" t="str">
        <f>IF($D392="","",IF(ISBLANK(VLOOKUP($B392,'Section 2'!$C$16:$N$514,COLUMNS('Section 2'!$C$13:M$13),0)),"",IF(VLOOKUP($B392,'Section 2'!$C$16:$N$514,COLUMNS('Section 2'!$C$13:M$13),0)="Other EU","Other EU",IF(VLOOKUP($B392,'Section 2'!$C$16:$N$514,COLUMNS('Section 2'!$C$13:M$13),0)="2nd Party Trans","2nd Party Trans",IF(VLOOKUP($B392,'Section 2'!$C$16:$N$514,COLUMNS('Section 2'!$C$13:M$13),0)="2nd Party Dest","2nd Party Dest",PROPER(VLOOKUP($B392,'Section 2'!$C$16:$N$514,COLUMNS('Section 2'!$C$13:M$13),0)))))))</f>
        <v/>
      </c>
      <c r="O392" s="108" t="str">
        <f>IF($D392="","",IF(ISBLANK(VLOOKUP($B392,'Section 2'!$C$16:$N$514,COLUMNS('Section 2'!$C$13:N$13),0)),"",VLOOKUP($B392,'Section 2'!$C$16:$N$514,COLUMNS('Section 2'!$C$13:N$13),0)))</f>
        <v/>
      </c>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row>
    <row r="393" spans="1:78" s="36" customFormat="1" ht="12.75" customHeight="1" x14ac:dyDescent="0.35">
      <c r="A393" s="36" t="str">
        <f>IF(D393="","",ROWS($A$1:A393))</f>
        <v/>
      </c>
      <c r="B393" s="39">
        <v>392</v>
      </c>
      <c r="C393" s="107" t="str">
        <f t="shared" si="6"/>
        <v/>
      </c>
      <c r="D393" s="107" t="str">
        <f>IFERROR(VLOOKUP($B393,'Section 2'!$C$16:$N$514,COLUMNS('Section 2'!$C$13:C$13),0),"")</f>
        <v/>
      </c>
      <c r="E393" s="108" t="str">
        <f>IF($D393="","",IF(ISBLANK(VLOOKUP($B393,'Section 2'!$C$16:$N$514,COLUMNS('Section 2'!$C$13:D$13),0)),"",VLOOKUP($B393,'Section 2'!$C$16:$N$514,COLUMNS('Section 2'!$C$13:D$13),0)))</f>
        <v/>
      </c>
      <c r="F393" s="107" t="str">
        <f>IF($D393="","",IF(ISBLANK(VLOOKUP($B393,'Section 2'!$C$16:$N$514,COLUMNS('Section 2'!$C$13:E$13),0)),"",VLOOKUP($B393,'Section 2'!$C$16:$N$514,COLUMNS('Section 2'!$C$13:E$13),0)))</f>
        <v/>
      </c>
      <c r="G393" s="107" t="str">
        <f>IF($D393="","",IF(ISBLANK(VLOOKUP($B393,'Section 2'!$C$16:$N$514,COLUMNS('Section 2'!$C$13:F$13),0)),"",VLOOKUP($B393,'Section 2'!$C$16:$N$514,COLUMNS('Section 2'!$C$13:F$13),0)))</f>
        <v/>
      </c>
      <c r="H393" s="107" t="str">
        <f>IF($D393="","",IF(ISBLANK(VLOOKUP($B393,'Section 2'!$C$16:$N$514,COLUMNS('Section 2'!$C$13:G$13),0)),"",VLOOKUP($B393,'Section 2'!$C$16:$N$514,COLUMNS('Section 2'!$C$13:G$13),0)))</f>
        <v/>
      </c>
      <c r="I393" s="107" t="str">
        <f>IF($D393="","",IF(ISBLANK(VLOOKUP($B393,'Section 2'!$C$16:$N$514,COLUMNS('Section 2'!$C$13:H$13),0)),"",IF(VLOOKUP($B393,'Section 2'!$C$16:$N$514,COLUMNS('Section 2'!$C$13:H$13),0)="Other EU","Other EU",PROPER(VLOOKUP($B393,'Section 2'!$C$16:$N$514,COLUMNS('Section 2'!$C$13:H$13),0)))))</f>
        <v/>
      </c>
      <c r="J393" s="107" t="str">
        <f>IF($D393="","",IF(ISBLANK(VLOOKUP($B393,'Section 2'!$C$16:$N$514,COLUMNS('Section 2'!$C$13:I$13),0)),"",IF(VLOOKUP($B393,'Section 2'!$C$16:$N$514,COLUMNS('Section 2'!$C$13:I$13),0)="Other EU","Other EU",VLOOKUP($B393,'Section 2'!$C$16:$N$514,COLUMNS('Section 2'!$C$13:I$13),0))))</f>
        <v/>
      </c>
      <c r="K393" s="107" t="str">
        <f>IF($D393="","",IF(ISBLANK(VLOOKUP($B393,'Section 2'!$C$16:$N$514,COLUMNS('Section 2'!$C$13:J$13),0)),"",IF(VLOOKUP($B393,'Section 2'!$C$16:$N$514,COLUMNS('Section 2'!$C$13:J$13),0)="Pther EU","Other EU",PROPER(VLOOKUP($B393,'Section 2'!$C$16:$N$514,COLUMNS('Section 2'!$C$13:J$13),0)))))</f>
        <v/>
      </c>
      <c r="L393" s="107" t="str">
        <f>IF($D393="","",IF(ISBLANK(VLOOKUP($B393,'Section 2'!$C$16:$N$514,COLUMNS('Section 2'!$C$13:K$13),0)),"",VLOOKUP($B393,'Section 2'!$C$16:$N$514,COLUMNS('Section 2'!$C$13:K$13),0)))</f>
        <v/>
      </c>
      <c r="M393" s="107" t="str">
        <f>IF($D393="","",IF(ISBLANK(VLOOKUP($B393,'Section 2'!$C$16:$N$514,COLUMNS('Section 2'!$C$13:L$13),0)),"",PROPER(VLOOKUP($B393,'Section 2'!$C$16:$N$514,COLUMNS('Section 2'!$C$13:L$13),0))))</f>
        <v/>
      </c>
      <c r="N393" s="107" t="str">
        <f>IF($D393="","",IF(ISBLANK(VLOOKUP($B393,'Section 2'!$C$16:$N$514,COLUMNS('Section 2'!$C$13:M$13),0)),"",IF(VLOOKUP($B393,'Section 2'!$C$16:$N$514,COLUMNS('Section 2'!$C$13:M$13),0)="Other EU","Other EU",IF(VLOOKUP($B393,'Section 2'!$C$16:$N$514,COLUMNS('Section 2'!$C$13:M$13),0)="2nd Party Trans","2nd Party Trans",IF(VLOOKUP($B393,'Section 2'!$C$16:$N$514,COLUMNS('Section 2'!$C$13:M$13),0)="2nd Party Dest","2nd Party Dest",PROPER(VLOOKUP($B393,'Section 2'!$C$16:$N$514,COLUMNS('Section 2'!$C$13:M$13),0)))))))</f>
        <v/>
      </c>
      <c r="O393" s="108" t="str">
        <f>IF($D393="","",IF(ISBLANK(VLOOKUP($B393,'Section 2'!$C$16:$N$514,COLUMNS('Section 2'!$C$13:N$13),0)),"",VLOOKUP($B393,'Section 2'!$C$16:$N$514,COLUMNS('Section 2'!$C$13:N$13),0)))</f>
        <v/>
      </c>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row>
    <row r="394" spans="1:78" s="36" customFormat="1" ht="12.75" customHeight="1" x14ac:dyDescent="0.35">
      <c r="A394" s="36" t="str">
        <f>IF(D394="","",ROWS($A$1:A394))</f>
        <v/>
      </c>
      <c r="B394" s="39">
        <v>393</v>
      </c>
      <c r="C394" s="107" t="str">
        <f t="shared" si="6"/>
        <v/>
      </c>
      <c r="D394" s="107" t="str">
        <f>IFERROR(VLOOKUP($B394,'Section 2'!$C$16:$N$514,COLUMNS('Section 2'!$C$13:C$13),0),"")</f>
        <v/>
      </c>
      <c r="E394" s="108" t="str">
        <f>IF($D394="","",IF(ISBLANK(VLOOKUP($B394,'Section 2'!$C$16:$N$514,COLUMNS('Section 2'!$C$13:D$13),0)),"",VLOOKUP($B394,'Section 2'!$C$16:$N$514,COLUMNS('Section 2'!$C$13:D$13),0)))</f>
        <v/>
      </c>
      <c r="F394" s="107" t="str">
        <f>IF($D394="","",IF(ISBLANK(VLOOKUP($B394,'Section 2'!$C$16:$N$514,COLUMNS('Section 2'!$C$13:E$13),0)),"",VLOOKUP($B394,'Section 2'!$C$16:$N$514,COLUMNS('Section 2'!$C$13:E$13),0)))</f>
        <v/>
      </c>
      <c r="G394" s="107" t="str">
        <f>IF($D394="","",IF(ISBLANK(VLOOKUP($B394,'Section 2'!$C$16:$N$514,COLUMNS('Section 2'!$C$13:F$13),0)),"",VLOOKUP($B394,'Section 2'!$C$16:$N$514,COLUMNS('Section 2'!$C$13:F$13),0)))</f>
        <v/>
      </c>
      <c r="H394" s="107" t="str">
        <f>IF($D394="","",IF(ISBLANK(VLOOKUP($B394,'Section 2'!$C$16:$N$514,COLUMNS('Section 2'!$C$13:G$13),0)),"",VLOOKUP($B394,'Section 2'!$C$16:$N$514,COLUMNS('Section 2'!$C$13:G$13),0)))</f>
        <v/>
      </c>
      <c r="I394" s="107" t="str">
        <f>IF($D394="","",IF(ISBLANK(VLOOKUP($B394,'Section 2'!$C$16:$N$514,COLUMNS('Section 2'!$C$13:H$13),0)),"",IF(VLOOKUP($B394,'Section 2'!$C$16:$N$514,COLUMNS('Section 2'!$C$13:H$13),0)="Other EU","Other EU",PROPER(VLOOKUP($B394,'Section 2'!$C$16:$N$514,COLUMNS('Section 2'!$C$13:H$13),0)))))</f>
        <v/>
      </c>
      <c r="J394" s="107" t="str">
        <f>IF($D394="","",IF(ISBLANK(VLOOKUP($B394,'Section 2'!$C$16:$N$514,COLUMNS('Section 2'!$C$13:I$13),0)),"",IF(VLOOKUP($B394,'Section 2'!$C$16:$N$514,COLUMNS('Section 2'!$C$13:I$13),0)="Other EU","Other EU",VLOOKUP($B394,'Section 2'!$C$16:$N$514,COLUMNS('Section 2'!$C$13:I$13),0))))</f>
        <v/>
      </c>
      <c r="K394" s="107" t="str">
        <f>IF($D394="","",IF(ISBLANK(VLOOKUP($B394,'Section 2'!$C$16:$N$514,COLUMNS('Section 2'!$C$13:J$13),0)),"",IF(VLOOKUP($B394,'Section 2'!$C$16:$N$514,COLUMNS('Section 2'!$C$13:J$13),0)="Pther EU","Other EU",PROPER(VLOOKUP($B394,'Section 2'!$C$16:$N$514,COLUMNS('Section 2'!$C$13:J$13),0)))))</f>
        <v/>
      </c>
      <c r="L394" s="107" t="str">
        <f>IF($D394="","",IF(ISBLANK(VLOOKUP($B394,'Section 2'!$C$16:$N$514,COLUMNS('Section 2'!$C$13:K$13),0)),"",VLOOKUP($B394,'Section 2'!$C$16:$N$514,COLUMNS('Section 2'!$C$13:K$13),0)))</f>
        <v/>
      </c>
      <c r="M394" s="107" t="str">
        <f>IF($D394="","",IF(ISBLANK(VLOOKUP($B394,'Section 2'!$C$16:$N$514,COLUMNS('Section 2'!$C$13:L$13),0)),"",PROPER(VLOOKUP($B394,'Section 2'!$C$16:$N$514,COLUMNS('Section 2'!$C$13:L$13),0))))</f>
        <v/>
      </c>
      <c r="N394" s="107" t="str">
        <f>IF($D394="","",IF(ISBLANK(VLOOKUP($B394,'Section 2'!$C$16:$N$514,COLUMNS('Section 2'!$C$13:M$13),0)),"",IF(VLOOKUP($B394,'Section 2'!$C$16:$N$514,COLUMNS('Section 2'!$C$13:M$13),0)="Other EU","Other EU",IF(VLOOKUP($B394,'Section 2'!$C$16:$N$514,COLUMNS('Section 2'!$C$13:M$13),0)="2nd Party Trans","2nd Party Trans",IF(VLOOKUP($B394,'Section 2'!$C$16:$N$514,COLUMNS('Section 2'!$C$13:M$13),0)="2nd Party Dest","2nd Party Dest",PROPER(VLOOKUP($B394,'Section 2'!$C$16:$N$514,COLUMNS('Section 2'!$C$13:M$13),0)))))))</f>
        <v/>
      </c>
      <c r="O394" s="108" t="str">
        <f>IF($D394="","",IF(ISBLANK(VLOOKUP($B394,'Section 2'!$C$16:$N$514,COLUMNS('Section 2'!$C$13:N$13),0)),"",VLOOKUP($B394,'Section 2'!$C$16:$N$514,COLUMNS('Section 2'!$C$13:N$13),0)))</f>
        <v/>
      </c>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row>
    <row r="395" spans="1:78" s="36" customFormat="1" ht="12.75" customHeight="1" x14ac:dyDescent="0.35">
      <c r="A395" s="36" t="str">
        <f>IF(D395="","",ROWS($A$1:A395))</f>
        <v/>
      </c>
      <c r="B395" s="39">
        <v>394</v>
      </c>
      <c r="C395" s="107" t="str">
        <f t="shared" si="6"/>
        <v/>
      </c>
      <c r="D395" s="107" t="str">
        <f>IFERROR(VLOOKUP($B395,'Section 2'!$C$16:$N$514,COLUMNS('Section 2'!$C$13:C$13),0),"")</f>
        <v/>
      </c>
      <c r="E395" s="108" t="str">
        <f>IF($D395="","",IF(ISBLANK(VLOOKUP($B395,'Section 2'!$C$16:$N$514,COLUMNS('Section 2'!$C$13:D$13),0)),"",VLOOKUP($B395,'Section 2'!$C$16:$N$514,COLUMNS('Section 2'!$C$13:D$13),0)))</f>
        <v/>
      </c>
      <c r="F395" s="107" t="str">
        <f>IF($D395="","",IF(ISBLANK(VLOOKUP($B395,'Section 2'!$C$16:$N$514,COLUMNS('Section 2'!$C$13:E$13),0)),"",VLOOKUP($B395,'Section 2'!$C$16:$N$514,COLUMNS('Section 2'!$C$13:E$13),0)))</f>
        <v/>
      </c>
      <c r="G395" s="107" t="str">
        <f>IF($D395="","",IF(ISBLANK(VLOOKUP($B395,'Section 2'!$C$16:$N$514,COLUMNS('Section 2'!$C$13:F$13),0)),"",VLOOKUP($B395,'Section 2'!$C$16:$N$514,COLUMNS('Section 2'!$C$13:F$13),0)))</f>
        <v/>
      </c>
      <c r="H395" s="107" t="str">
        <f>IF($D395="","",IF(ISBLANK(VLOOKUP($B395,'Section 2'!$C$16:$N$514,COLUMNS('Section 2'!$C$13:G$13),0)),"",VLOOKUP($B395,'Section 2'!$C$16:$N$514,COLUMNS('Section 2'!$C$13:G$13),0)))</f>
        <v/>
      </c>
      <c r="I395" s="107" t="str">
        <f>IF($D395="","",IF(ISBLANK(VLOOKUP($B395,'Section 2'!$C$16:$N$514,COLUMNS('Section 2'!$C$13:H$13),0)),"",IF(VLOOKUP($B395,'Section 2'!$C$16:$N$514,COLUMNS('Section 2'!$C$13:H$13),0)="Other EU","Other EU",PROPER(VLOOKUP($B395,'Section 2'!$C$16:$N$514,COLUMNS('Section 2'!$C$13:H$13),0)))))</f>
        <v/>
      </c>
      <c r="J395" s="107" t="str">
        <f>IF($D395="","",IF(ISBLANK(VLOOKUP($B395,'Section 2'!$C$16:$N$514,COLUMNS('Section 2'!$C$13:I$13),0)),"",IF(VLOOKUP($B395,'Section 2'!$C$16:$N$514,COLUMNS('Section 2'!$C$13:I$13),0)="Other EU","Other EU",VLOOKUP($B395,'Section 2'!$C$16:$N$514,COLUMNS('Section 2'!$C$13:I$13),0))))</f>
        <v/>
      </c>
      <c r="K395" s="107" t="str">
        <f>IF($D395="","",IF(ISBLANK(VLOOKUP($B395,'Section 2'!$C$16:$N$514,COLUMNS('Section 2'!$C$13:J$13),0)),"",IF(VLOOKUP($B395,'Section 2'!$C$16:$N$514,COLUMNS('Section 2'!$C$13:J$13),0)="Pther EU","Other EU",PROPER(VLOOKUP($B395,'Section 2'!$C$16:$N$514,COLUMNS('Section 2'!$C$13:J$13),0)))))</f>
        <v/>
      </c>
      <c r="L395" s="107" t="str">
        <f>IF($D395="","",IF(ISBLANK(VLOOKUP($B395,'Section 2'!$C$16:$N$514,COLUMNS('Section 2'!$C$13:K$13),0)),"",VLOOKUP($B395,'Section 2'!$C$16:$N$514,COLUMNS('Section 2'!$C$13:K$13),0)))</f>
        <v/>
      </c>
      <c r="M395" s="107" t="str">
        <f>IF($D395="","",IF(ISBLANK(VLOOKUP($B395,'Section 2'!$C$16:$N$514,COLUMNS('Section 2'!$C$13:L$13),0)),"",PROPER(VLOOKUP($B395,'Section 2'!$C$16:$N$514,COLUMNS('Section 2'!$C$13:L$13),0))))</f>
        <v/>
      </c>
      <c r="N395" s="107" t="str">
        <f>IF($D395="","",IF(ISBLANK(VLOOKUP($B395,'Section 2'!$C$16:$N$514,COLUMNS('Section 2'!$C$13:M$13),0)),"",IF(VLOOKUP($B395,'Section 2'!$C$16:$N$514,COLUMNS('Section 2'!$C$13:M$13),0)="Other EU","Other EU",IF(VLOOKUP($B395,'Section 2'!$C$16:$N$514,COLUMNS('Section 2'!$C$13:M$13),0)="2nd Party Trans","2nd Party Trans",IF(VLOOKUP($B395,'Section 2'!$C$16:$N$514,COLUMNS('Section 2'!$C$13:M$13),0)="2nd Party Dest","2nd Party Dest",PROPER(VLOOKUP($B395,'Section 2'!$C$16:$N$514,COLUMNS('Section 2'!$C$13:M$13),0)))))))</f>
        <v/>
      </c>
      <c r="O395" s="108" t="str">
        <f>IF($D395="","",IF(ISBLANK(VLOOKUP($B395,'Section 2'!$C$16:$N$514,COLUMNS('Section 2'!$C$13:N$13),0)),"",VLOOKUP($B395,'Section 2'!$C$16:$N$514,COLUMNS('Section 2'!$C$13:N$13),0)))</f>
        <v/>
      </c>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row>
    <row r="396" spans="1:78" s="36" customFormat="1" ht="12.75" customHeight="1" x14ac:dyDescent="0.35">
      <c r="A396" s="36" t="str">
        <f>IF(D396="","",ROWS($A$1:A396))</f>
        <v/>
      </c>
      <c r="B396" s="39">
        <v>395</v>
      </c>
      <c r="C396" s="107" t="str">
        <f t="shared" si="6"/>
        <v/>
      </c>
      <c r="D396" s="107" t="str">
        <f>IFERROR(VLOOKUP($B396,'Section 2'!$C$16:$N$514,COLUMNS('Section 2'!$C$13:C$13),0),"")</f>
        <v/>
      </c>
      <c r="E396" s="108" t="str">
        <f>IF($D396="","",IF(ISBLANK(VLOOKUP($B396,'Section 2'!$C$16:$N$514,COLUMNS('Section 2'!$C$13:D$13),0)),"",VLOOKUP($B396,'Section 2'!$C$16:$N$514,COLUMNS('Section 2'!$C$13:D$13),0)))</f>
        <v/>
      </c>
      <c r="F396" s="107" t="str">
        <f>IF($D396="","",IF(ISBLANK(VLOOKUP($B396,'Section 2'!$C$16:$N$514,COLUMNS('Section 2'!$C$13:E$13),0)),"",VLOOKUP($B396,'Section 2'!$C$16:$N$514,COLUMNS('Section 2'!$C$13:E$13),0)))</f>
        <v/>
      </c>
      <c r="G396" s="107" t="str">
        <f>IF($D396="","",IF(ISBLANK(VLOOKUP($B396,'Section 2'!$C$16:$N$514,COLUMNS('Section 2'!$C$13:F$13),0)),"",VLOOKUP($B396,'Section 2'!$C$16:$N$514,COLUMNS('Section 2'!$C$13:F$13),0)))</f>
        <v/>
      </c>
      <c r="H396" s="107" t="str">
        <f>IF($D396="","",IF(ISBLANK(VLOOKUP($B396,'Section 2'!$C$16:$N$514,COLUMNS('Section 2'!$C$13:G$13),0)),"",VLOOKUP($B396,'Section 2'!$C$16:$N$514,COLUMNS('Section 2'!$C$13:G$13),0)))</f>
        <v/>
      </c>
      <c r="I396" s="107" t="str">
        <f>IF($D396="","",IF(ISBLANK(VLOOKUP($B396,'Section 2'!$C$16:$N$514,COLUMNS('Section 2'!$C$13:H$13),0)),"",IF(VLOOKUP($B396,'Section 2'!$C$16:$N$514,COLUMNS('Section 2'!$C$13:H$13),0)="Other EU","Other EU",PROPER(VLOOKUP($B396,'Section 2'!$C$16:$N$514,COLUMNS('Section 2'!$C$13:H$13),0)))))</f>
        <v/>
      </c>
      <c r="J396" s="107" t="str">
        <f>IF($D396="","",IF(ISBLANK(VLOOKUP($B396,'Section 2'!$C$16:$N$514,COLUMNS('Section 2'!$C$13:I$13),0)),"",IF(VLOOKUP($B396,'Section 2'!$C$16:$N$514,COLUMNS('Section 2'!$C$13:I$13),0)="Other EU","Other EU",VLOOKUP($B396,'Section 2'!$C$16:$N$514,COLUMNS('Section 2'!$C$13:I$13),0))))</f>
        <v/>
      </c>
      <c r="K396" s="107" t="str">
        <f>IF($D396="","",IF(ISBLANK(VLOOKUP($B396,'Section 2'!$C$16:$N$514,COLUMNS('Section 2'!$C$13:J$13),0)),"",IF(VLOOKUP($B396,'Section 2'!$C$16:$N$514,COLUMNS('Section 2'!$C$13:J$13),0)="Pther EU","Other EU",PROPER(VLOOKUP($B396,'Section 2'!$C$16:$N$514,COLUMNS('Section 2'!$C$13:J$13),0)))))</f>
        <v/>
      </c>
      <c r="L396" s="107" t="str">
        <f>IF($D396="","",IF(ISBLANK(VLOOKUP($B396,'Section 2'!$C$16:$N$514,COLUMNS('Section 2'!$C$13:K$13),0)),"",VLOOKUP($B396,'Section 2'!$C$16:$N$514,COLUMNS('Section 2'!$C$13:K$13),0)))</f>
        <v/>
      </c>
      <c r="M396" s="107" t="str">
        <f>IF($D396="","",IF(ISBLANK(VLOOKUP($B396,'Section 2'!$C$16:$N$514,COLUMNS('Section 2'!$C$13:L$13),0)),"",PROPER(VLOOKUP($B396,'Section 2'!$C$16:$N$514,COLUMNS('Section 2'!$C$13:L$13),0))))</f>
        <v/>
      </c>
      <c r="N396" s="107" t="str">
        <f>IF($D396="","",IF(ISBLANK(VLOOKUP($B396,'Section 2'!$C$16:$N$514,COLUMNS('Section 2'!$C$13:M$13),0)),"",IF(VLOOKUP($B396,'Section 2'!$C$16:$N$514,COLUMNS('Section 2'!$C$13:M$13),0)="Other EU","Other EU",IF(VLOOKUP($B396,'Section 2'!$C$16:$N$514,COLUMNS('Section 2'!$C$13:M$13),0)="2nd Party Trans","2nd Party Trans",IF(VLOOKUP($B396,'Section 2'!$C$16:$N$514,COLUMNS('Section 2'!$C$13:M$13),0)="2nd Party Dest","2nd Party Dest",PROPER(VLOOKUP($B396,'Section 2'!$C$16:$N$514,COLUMNS('Section 2'!$C$13:M$13),0)))))))</f>
        <v/>
      </c>
      <c r="O396" s="108" t="str">
        <f>IF($D396="","",IF(ISBLANK(VLOOKUP($B396,'Section 2'!$C$16:$N$514,COLUMNS('Section 2'!$C$13:N$13),0)),"",VLOOKUP($B396,'Section 2'!$C$16:$N$514,COLUMNS('Section 2'!$C$13:N$13),0)))</f>
        <v/>
      </c>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row>
    <row r="397" spans="1:78" s="36" customFormat="1" ht="12.75" customHeight="1" x14ac:dyDescent="0.35">
      <c r="A397" s="36" t="str">
        <f>IF(D397="","",ROWS($A$1:A397))</f>
        <v/>
      </c>
      <c r="B397" s="39">
        <v>396</v>
      </c>
      <c r="C397" s="107" t="str">
        <f t="shared" si="6"/>
        <v/>
      </c>
      <c r="D397" s="107" t="str">
        <f>IFERROR(VLOOKUP($B397,'Section 2'!$C$16:$N$514,COLUMNS('Section 2'!$C$13:C$13),0),"")</f>
        <v/>
      </c>
      <c r="E397" s="108" t="str">
        <f>IF($D397="","",IF(ISBLANK(VLOOKUP($B397,'Section 2'!$C$16:$N$514,COLUMNS('Section 2'!$C$13:D$13),0)),"",VLOOKUP($B397,'Section 2'!$C$16:$N$514,COLUMNS('Section 2'!$C$13:D$13),0)))</f>
        <v/>
      </c>
      <c r="F397" s="107" t="str">
        <f>IF($D397="","",IF(ISBLANK(VLOOKUP($B397,'Section 2'!$C$16:$N$514,COLUMNS('Section 2'!$C$13:E$13),0)),"",VLOOKUP($B397,'Section 2'!$C$16:$N$514,COLUMNS('Section 2'!$C$13:E$13),0)))</f>
        <v/>
      </c>
      <c r="G397" s="107" t="str">
        <f>IF($D397="","",IF(ISBLANK(VLOOKUP($B397,'Section 2'!$C$16:$N$514,COLUMNS('Section 2'!$C$13:F$13),0)),"",VLOOKUP($B397,'Section 2'!$C$16:$N$514,COLUMNS('Section 2'!$C$13:F$13),0)))</f>
        <v/>
      </c>
      <c r="H397" s="107" t="str">
        <f>IF($D397="","",IF(ISBLANK(VLOOKUP($B397,'Section 2'!$C$16:$N$514,COLUMNS('Section 2'!$C$13:G$13),0)),"",VLOOKUP($B397,'Section 2'!$C$16:$N$514,COLUMNS('Section 2'!$C$13:G$13),0)))</f>
        <v/>
      </c>
      <c r="I397" s="107" t="str">
        <f>IF($D397="","",IF(ISBLANK(VLOOKUP($B397,'Section 2'!$C$16:$N$514,COLUMNS('Section 2'!$C$13:H$13),0)),"",IF(VLOOKUP($B397,'Section 2'!$C$16:$N$514,COLUMNS('Section 2'!$C$13:H$13),0)="Other EU","Other EU",PROPER(VLOOKUP($B397,'Section 2'!$C$16:$N$514,COLUMNS('Section 2'!$C$13:H$13),0)))))</f>
        <v/>
      </c>
      <c r="J397" s="107" t="str">
        <f>IF($D397="","",IF(ISBLANK(VLOOKUP($B397,'Section 2'!$C$16:$N$514,COLUMNS('Section 2'!$C$13:I$13),0)),"",IF(VLOOKUP($B397,'Section 2'!$C$16:$N$514,COLUMNS('Section 2'!$C$13:I$13),0)="Other EU","Other EU",VLOOKUP($B397,'Section 2'!$C$16:$N$514,COLUMNS('Section 2'!$C$13:I$13),0))))</f>
        <v/>
      </c>
      <c r="K397" s="107" t="str">
        <f>IF($D397="","",IF(ISBLANK(VLOOKUP($B397,'Section 2'!$C$16:$N$514,COLUMNS('Section 2'!$C$13:J$13),0)),"",IF(VLOOKUP($B397,'Section 2'!$C$16:$N$514,COLUMNS('Section 2'!$C$13:J$13),0)="Pther EU","Other EU",PROPER(VLOOKUP($B397,'Section 2'!$C$16:$N$514,COLUMNS('Section 2'!$C$13:J$13),0)))))</f>
        <v/>
      </c>
      <c r="L397" s="107" t="str">
        <f>IF($D397="","",IF(ISBLANK(VLOOKUP($B397,'Section 2'!$C$16:$N$514,COLUMNS('Section 2'!$C$13:K$13),0)),"",VLOOKUP($B397,'Section 2'!$C$16:$N$514,COLUMNS('Section 2'!$C$13:K$13),0)))</f>
        <v/>
      </c>
      <c r="M397" s="107" t="str">
        <f>IF($D397="","",IF(ISBLANK(VLOOKUP($B397,'Section 2'!$C$16:$N$514,COLUMNS('Section 2'!$C$13:L$13),0)),"",PROPER(VLOOKUP($B397,'Section 2'!$C$16:$N$514,COLUMNS('Section 2'!$C$13:L$13),0))))</f>
        <v/>
      </c>
      <c r="N397" s="107" t="str">
        <f>IF($D397="","",IF(ISBLANK(VLOOKUP($B397,'Section 2'!$C$16:$N$514,COLUMNS('Section 2'!$C$13:M$13),0)),"",IF(VLOOKUP($B397,'Section 2'!$C$16:$N$514,COLUMNS('Section 2'!$C$13:M$13),0)="Other EU","Other EU",IF(VLOOKUP($B397,'Section 2'!$C$16:$N$514,COLUMNS('Section 2'!$C$13:M$13),0)="2nd Party Trans","2nd Party Trans",IF(VLOOKUP($B397,'Section 2'!$C$16:$N$514,COLUMNS('Section 2'!$C$13:M$13),0)="2nd Party Dest","2nd Party Dest",PROPER(VLOOKUP($B397,'Section 2'!$C$16:$N$514,COLUMNS('Section 2'!$C$13:M$13),0)))))))</f>
        <v/>
      </c>
      <c r="O397" s="108" t="str">
        <f>IF($D397="","",IF(ISBLANK(VLOOKUP($B397,'Section 2'!$C$16:$N$514,COLUMNS('Section 2'!$C$13:N$13),0)),"",VLOOKUP($B397,'Section 2'!$C$16:$N$514,COLUMNS('Section 2'!$C$13:N$13),0)))</f>
        <v/>
      </c>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row>
    <row r="398" spans="1:78" s="36" customFormat="1" ht="12.75" customHeight="1" x14ac:dyDescent="0.35">
      <c r="A398" s="36" t="str">
        <f>IF(D398="","",ROWS($A$1:A398))</f>
        <v/>
      </c>
      <c r="B398" s="39">
        <v>397</v>
      </c>
      <c r="C398" s="107" t="str">
        <f t="shared" si="6"/>
        <v/>
      </c>
      <c r="D398" s="107" t="str">
        <f>IFERROR(VLOOKUP($B398,'Section 2'!$C$16:$N$514,COLUMNS('Section 2'!$C$13:C$13),0),"")</f>
        <v/>
      </c>
      <c r="E398" s="108" t="str">
        <f>IF($D398="","",IF(ISBLANK(VLOOKUP($B398,'Section 2'!$C$16:$N$514,COLUMNS('Section 2'!$C$13:D$13),0)),"",VLOOKUP($B398,'Section 2'!$C$16:$N$514,COLUMNS('Section 2'!$C$13:D$13),0)))</f>
        <v/>
      </c>
      <c r="F398" s="107" t="str">
        <f>IF($D398="","",IF(ISBLANK(VLOOKUP($B398,'Section 2'!$C$16:$N$514,COLUMNS('Section 2'!$C$13:E$13),0)),"",VLOOKUP($B398,'Section 2'!$C$16:$N$514,COLUMNS('Section 2'!$C$13:E$13),0)))</f>
        <v/>
      </c>
      <c r="G398" s="107" t="str">
        <f>IF($D398="","",IF(ISBLANK(VLOOKUP($B398,'Section 2'!$C$16:$N$514,COLUMNS('Section 2'!$C$13:F$13),0)),"",VLOOKUP($B398,'Section 2'!$C$16:$N$514,COLUMNS('Section 2'!$C$13:F$13),0)))</f>
        <v/>
      </c>
      <c r="H398" s="107" t="str">
        <f>IF($D398="","",IF(ISBLANK(VLOOKUP($B398,'Section 2'!$C$16:$N$514,COLUMNS('Section 2'!$C$13:G$13),0)),"",VLOOKUP($B398,'Section 2'!$C$16:$N$514,COLUMNS('Section 2'!$C$13:G$13),0)))</f>
        <v/>
      </c>
      <c r="I398" s="107" t="str">
        <f>IF($D398="","",IF(ISBLANK(VLOOKUP($B398,'Section 2'!$C$16:$N$514,COLUMNS('Section 2'!$C$13:H$13),0)),"",IF(VLOOKUP($B398,'Section 2'!$C$16:$N$514,COLUMNS('Section 2'!$C$13:H$13),0)="Other EU","Other EU",PROPER(VLOOKUP($B398,'Section 2'!$C$16:$N$514,COLUMNS('Section 2'!$C$13:H$13),0)))))</f>
        <v/>
      </c>
      <c r="J398" s="107" t="str">
        <f>IF($D398="","",IF(ISBLANK(VLOOKUP($B398,'Section 2'!$C$16:$N$514,COLUMNS('Section 2'!$C$13:I$13),0)),"",IF(VLOOKUP($B398,'Section 2'!$C$16:$N$514,COLUMNS('Section 2'!$C$13:I$13),0)="Other EU","Other EU",VLOOKUP($B398,'Section 2'!$C$16:$N$514,COLUMNS('Section 2'!$C$13:I$13),0))))</f>
        <v/>
      </c>
      <c r="K398" s="107" t="str">
        <f>IF($D398="","",IF(ISBLANK(VLOOKUP($B398,'Section 2'!$C$16:$N$514,COLUMNS('Section 2'!$C$13:J$13),0)),"",IF(VLOOKUP($B398,'Section 2'!$C$16:$N$514,COLUMNS('Section 2'!$C$13:J$13),0)="Pther EU","Other EU",PROPER(VLOOKUP($B398,'Section 2'!$C$16:$N$514,COLUMNS('Section 2'!$C$13:J$13),0)))))</f>
        <v/>
      </c>
      <c r="L398" s="107" t="str">
        <f>IF($D398="","",IF(ISBLANK(VLOOKUP($B398,'Section 2'!$C$16:$N$514,COLUMNS('Section 2'!$C$13:K$13),0)),"",VLOOKUP($B398,'Section 2'!$C$16:$N$514,COLUMNS('Section 2'!$C$13:K$13),0)))</f>
        <v/>
      </c>
      <c r="M398" s="107" t="str">
        <f>IF($D398="","",IF(ISBLANK(VLOOKUP($B398,'Section 2'!$C$16:$N$514,COLUMNS('Section 2'!$C$13:L$13),0)),"",PROPER(VLOOKUP($B398,'Section 2'!$C$16:$N$514,COLUMNS('Section 2'!$C$13:L$13),0))))</f>
        <v/>
      </c>
      <c r="N398" s="107" t="str">
        <f>IF($D398="","",IF(ISBLANK(VLOOKUP($B398,'Section 2'!$C$16:$N$514,COLUMNS('Section 2'!$C$13:M$13),0)),"",IF(VLOOKUP($B398,'Section 2'!$C$16:$N$514,COLUMNS('Section 2'!$C$13:M$13),0)="Other EU","Other EU",IF(VLOOKUP($B398,'Section 2'!$C$16:$N$514,COLUMNS('Section 2'!$C$13:M$13),0)="2nd Party Trans","2nd Party Trans",IF(VLOOKUP($B398,'Section 2'!$C$16:$N$514,COLUMNS('Section 2'!$C$13:M$13),0)="2nd Party Dest","2nd Party Dest",PROPER(VLOOKUP($B398,'Section 2'!$C$16:$N$514,COLUMNS('Section 2'!$C$13:M$13),0)))))))</f>
        <v/>
      </c>
      <c r="O398" s="108" t="str">
        <f>IF($D398="","",IF(ISBLANK(VLOOKUP($B398,'Section 2'!$C$16:$N$514,COLUMNS('Section 2'!$C$13:N$13),0)),"",VLOOKUP($B398,'Section 2'!$C$16:$N$514,COLUMNS('Section 2'!$C$13:N$13),0)))</f>
        <v/>
      </c>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row>
    <row r="399" spans="1:78" s="36" customFormat="1" ht="12.75" customHeight="1" x14ac:dyDescent="0.35">
      <c r="A399" s="36" t="str">
        <f>IF(D399="","",ROWS($A$1:A399))</f>
        <v/>
      </c>
      <c r="B399" s="39">
        <v>398</v>
      </c>
      <c r="C399" s="107" t="str">
        <f t="shared" si="6"/>
        <v/>
      </c>
      <c r="D399" s="107" t="str">
        <f>IFERROR(VLOOKUP($B399,'Section 2'!$C$16:$N$514,COLUMNS('Section 2'!$C$13:C$13),0),"")</f>
        <v/>
      </c>
      <c r="E399" s="108" t="str">
        <f>IF($D399="","",IF(ISBLANK(VLOOKUP($B399,'Section 2'!$C$16:$N$514,COLUMNS('Section 2'!$C$13:D$13),0)),"",VLOOKUP($B399,'Section 2'!$C$16:$N$514,COLUMNS('Section 2'!$C$13:D$13),0)))</f>
        <v/>
      </c>
      <c r="F399" s="107" t="str">
        <f>IF($D399="","",IF(ISBLANK(VLOOKUP($B399,'Section 2'!$C$16:$N$514,COLUMNS('Section 2'!$C$13:E$13),0)),"",VLOOKUP($B399,'Section 2'!$C$16:$N$514,COLUMNS('Section 2'!$C$13:E$13),0)))</f>
        <v/>
      </c>
      <c r="G399" s="107" t="str">
        <f>IF($D399="","",IF(ISBLANK(VLOOKUP($B399,'Section 2'!$C$16:$N$514,COLUMNS('Section 2'!$C$13:F$13),0)),"",VLOOKUP($B399,'Section 2'!$C$16:$N$514,COLUMNS('Section 2'!$C$13:F$13),0)))</f>
        <v/>
      </c>
      <c r="H399" s="107" t="str">
        <f>IF($D399="","",IF(ISBLANK(VLOOKUP($B399,'Section 2'!$C$16:$N$514,COLUMNS('Section 2'!$C$13:G$13),0)),"",VLOOKUP($B399,'Section 2'!$C$16:$N$514,COLUMNS('Section 2'!$C$13:G$13),0)))</f>
        <v/>
      </c>
      <c r="I399" s="107" t="str">
        <f>IF($D399="","",IF(ISBLANK(VLOOKUP($B399,'Section 2'!$C$16:$N$514,COLUMNS('Section 2'!$C$13:H$13),0)),"",IF(VLOOKUP($B399,'Section 2'!$C$16:$N$514,COLUMNS('Section 2'!$C$13:H$13),0)="Other EU","Other EU",PROPER(VLOOKUP($B399,'Section 2'!$C$16:$N$514,COLUMNS('Section 2'!$C$13:H$13),0)))))</f>
        <v/>
      </c>
      <c r="J399" s="107" t="str">
        <f>IF($D399="","",IF(ISBLANK(VLOOKUP($B399,'Section 2'!$C$16:$N$514,COLUMNS('Section 2'!$C$13:I$13),0)),"",IF(VLOOKUP($B399,'Section 2'!$C$16:$N$514,COLUMNS('Section 2'!$C$13:I$13),0)="Other EU","Other EU",VLOOKUP($B399,'Section 2'!$C$16:$N$514,COLUMNS('Section 2'!$C$13:I$13),0))))</f>
        <v/>
      </c>
      <c r="K399" s="107" t="str">
        <f>IF($D399="","",IF(ISBLANK(VLOOKUP($B399,'Section 2'!$C$16:$N$514,COLUMNS('Section 2'!$C$13:J$13),0)),"",IF(VLOOKUP($B399,'Section 2'!$C$16:$N$514,COLUMNS('Section 2'!$C$13:J$13),0)="Pther EU","Other EU",PROPER(VLOOKUP($B399,'Section 2'!$C$16:$N$514,COLUMNS('Section 2'!$C$13:J$13),0)))))</f>
        <v/>
      </c>
      <c r="L399" s="107" t="str">
        <f>IF($D399="","",IF(ISBLANK(VLOOKUP($B399,'Section 2'!$C$16:$N$514,COLUMNS('Section 2'!$C$13:K$13),0)),"",VLOOKUP($B399,'Section 2'!$C$16:$N$514,COLUMNS('Section 2'!$C$13:K$13),0)))</f>
        <v/>
      </c>
      <c r="M399" s="107" t="str">
        <f>IF($D399="","",IF(ISBLANK(VLOOKUP($B399,'Section 2'!$C$16:$N$514,COLUMNS('Section 2'!$C$13:L$13),0)),"",PROPER(VLOOKUP($B399,'Section 2'!$C$16:$N$514,COLUMNS('Section 2'!$C$13:L$13),0))))</f>
        <v/>
      </c>
      <c r="N399" s="107" t="str">
        <f>IF($D399="","",IF(ISBLANK(VLOOKUP($B399,'Section 2'!$C$16:$N$514,COLUMNS('Section 2'!$C$13:M$13),0)),"",IF(VLOOKUP($B399,'Section 2'!$C$16:$N$514,COLUMNS('Section 2'!$C$13:M$13),0)="Other EU","Other EU",IF(VLOOKUP($B399,'Section 2'!$C$16:$N$514,COLUMNS('Section 2'!$C$13:M$13),0)="2nd Party Trans","2nd Party Trans",IF(VLOOKUP($B399,'Section 2'!$C$16:$N$514,COLUMNS('Section 2'!$C$13:M$13),0)="2nd Party Dest","2nd Party Dest",PROPER(VLOOKUP($B399,'Section 2'!$C$16:$N$514,COLUMNS('Section 2'!$C$13:M$13),0)))))))</f>
        <v/>
      </c>
      <c r="O399" s="108" t="str">
        <f>IF($D399="","",IF(ISBLANK(VLOOKUP($B399,'Section 2'!$C$16:$N$514,COLUMNS('Section 2'!$C$13:N$13),0)),"",VLOOKUP($B399,'Section 2'!$C$16:$N$514,COLUMNS('Section 2'!$C$13:N$13),0)))</f>
        <v/>
      </c>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row>
    <row r="400" spans="1:78" s="36" customFormat="1" ht="12.75" customHeight="1" x14ac:dyDescent="0.35">
      <c r="A400" s="36" t="str">
        <f>IF(D400="","",ROWS($A$1:A400))</f>
        <v/>
      </c>
      <c r="B400" s="39">
        <v>399</v>
      </c>
      <c r="C400" s="107" t="str">
        <f t="shared" si="6"/>
        <v/>
      </c>
      <c r="D400" s="107" t="str">
        <f>IFERROR(VLOOKUP($B400,'Section 2'!$C$16:$N$514,COLUMNS('Section 2'!$C$13:C$13),0),"")</f>
        <v/>
      </c>
      <c r="E400" s="108" t="str">
        <f>IF($D400="","",IF(ISBLANK(VLOOKUP($B400,'Section 2'!$C$16:$N$514,COLUMNS('Section 2'!$C$13:D$13),0)),"",VLOOKUP($B400,'Section 2'!$C$16:$N$514,COLUMNS('Section 2'!$C$13:D$13),0)))</f>
        <v/>
      </c>
      <c r="F400" s="107" t="str">
        <f>IF($D400="","",IF(ISBLANK(VLOOKUP($B400,'Section 2'!$C$16:$N$514,COLUMNS('Section 2'!$C$13:E$13),0)),"",VLOOKUP($B400,'Section 2'!$C$16:$N$514,COLUMNS('Section 2'!$C$13:E$13),0)))</f>
        <v/>
      </c>
      <c r="G400" s="107" t="str">
        <f>IF($D400="","",IF(ISBLANK(VLOOKUP($B400,'Section 2'!$C$16:$N$514,COLUMNS('Section 2'!$C$13:F$13),0)),"",VLOOKUP($B400,'Section 2'!$C$16:$N$514,COLUMNS('Section 2'!$C$13:F$13),0)))</f>
        <v/>
      </c>
      <c r="H400" s="107" t="str">
        <f>IF($D400="","",IF(ISBLANK(VLOOKUP($B400,'Section 2'!$C$16:$N$514,COLUMNS('Section 2'!$C$13:G$13),0)),"",VLOOKUP($B400,'Section 2'!$C$16:$N$514,COLUMNS('Section 2'!$C$13:G$13),0)))</f>
        <v/>
      </c>
      <c r="I400" s="107" t="str">
        <f>IF($D400="","",IF(ISBLANK(VLOOKUP($B400,'Section 2'!$C$16:$N$514,COLUMNS('Section 2'!$C$13:H$13),0)),"",IF(VLOOKUP($B400,'Section 2'!$C$16:$N$514,COLUMNS('Section 2'!$C$13:H$13),0)="Other EU","Other EU",PROPER(VLOOKUP($B400,'Section 2'!$C$16:$N$514,COLUMNS('Section 2'!$C$13:H$13),0)))))</f>
        <v/>
      </c>
      <c r="J400" s="107" t="str">
        <f>IF($D400="","",IF(ISBLANK(VLOOKUP($B400,'Section 2'!$C$16:$N$514,COLUMNS('Section 2'!$C$13:I$13),0)),"",IF(VLOOKUP($B400,'Section 2'!$C$16:$N$514,COLUMNS('Section 2'!$C$13:I$13),0)="Other EU","Other EU",VLOOKUP($B400,'Section 2'!$C$16:$N$514,COLUMNS('Section 2'!$C$13:I$13),0))))</f>
        <v/>
      </c>
      <c r="K400" s="107" t="str">
        <f>IF($D400="","",IF(ISBLANK(VLOOKUP($B400,'Section 2'!$C$16:$N$514,COLUMNS('Section 2'!$C$13:J$13),0)),"",IF(VLOOKUP($B400,'Section 2'!$C$16:$N$514,COLUMNS('Section 2'!$C$13:J$13),0)="Pther EU","Other EU",PROPER(VLOOKUP($B400,'Section 2'!$C$16:$N$514,COLUMNS('Section 2'!$C$13:J$13),0)))))</f>
        <v/>
      </c>
      <c r="L400" s="107" t="str">
        <f>IF($D400="","",IF(ISBLANK(VLOOKUP($B400,'Section 2'!$C$16:$N$514,COLUMNS('Section 2'!$C$13:K$13),0)),"",VLOOKUP($B400,'Section 2'!$C$16:$N$514,COLUMNS('Section 2'!$C$13:K$13),0)))</f>
        <v/>
      </c>
      <c r="M400" s="107" t="str">
        <f>IF($D400="","",IF(ISBLANK(VLOOKUP($B400,'Section 2'!$C$16:$N$514,COLUMNS('Section 2'!$C$13:L$13),0)),"",PROPER(VLOOKUP($B400,'Section 2'!$C$16:$N$514,COLUMNS('Section 2'!$C$13:L$13),0))))</f>
        <v/>
      </c>
      <c r="N400" s="107" t="str">
        <f>IF($D400="","",IF(ISBLANK(VLOOKUP($B400,'Section 2'!$C$16:$N$514,COLUMNS('Section 2'!$C$13:M$13),0)),"",IF(VLOOKUP($B400,'Section 2'!$C$16:$N$514,COLUMNS('Section 2'!$C$13:M$13),0)="Other EU","Other EU",IF(VLOOKUP($B400,'Section 2'!$C$16:$N$514,COLUMNS('Section 2'!$C$13:M$13),0)="2nd Party Trans","2nd Party Trans",IF(VLOOKUP($B400,'Section 2'!$C$16:$N$514,COLUMNS('Section 2'!$C$13:M$13),0)="2nd Party Dest","2nd Party Dest",PROPER(VLOOKUP($B400,'Section 2'!$C$16:$N$514,COLUMNS('Section 2'!$C$13:M$13),0)))))))</f>
        <v/>
      </c>
      <c r="O400" s="108" t="str">
        <f>IF($D400="","",IF(ISBLANK(VLOOKUP($B400,'Section 2'!$C$16:$N$514,COLUMNS('Section 2'!$C$13:N$13),0)),"",VLOOKUP($B400,'Section 2'!$C$16:$N$514,COLUMNS('Section 2'!$C$13:N$13),0)))</f>
        <v/>
      </c>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row>
    <row r="401" spans="1:78" s="36" customFormat="1" ht="12.75" customHeight="1" x14ac:dyDescent="0.35">
      <c r="A401" s="36" t="str">
        <f>IF(D401="","",ROWS($A$1:A401))</f>
        <v/>
      </c>
      <c r="B401" s="39">
        <v>400</v>
      </c>
      <c r="C401" s="107" t="str">
        <f t="shared" si="6"/>
        <v/>
      </c>
      <c r="D401" s="107" t="str">
        <f>IFERROR(VLOOKUP($B401,'Section 2'!$C$16:$N$514,COLUMNS('Section 2'!$C$13:C$13),0),"")</f>
        <v/>
      </c>
      <c r="E401" s="108" t="str">
        <f>IF($D401="","",IF(ISBLANK(VLOOKUP($B401,'Section 2'!$C$16:$N$514,COLUMNS('Section 2'!$C$13:D$13),0)),"",VLOOKUP($B401,'Section 2'!$C$16:$N$514,COLUMNS('Section 2'!$C$13:D$13),0)))</f>
        <v/>
      </c>
      <c r="F401" s="107" t="str">
        <f>IF($D401="","",IF(ISBLANK(VLOOKUP($B401,'Section 2'!$C$16:$N$514,COLUMNS('Section 2'!$C$13:E$13),0)),"",VLOOKUP($B401,'Section 2'!$C$16:$N$514,COLUMNS('Section 2'!$C$13:E$13),0)))</f>
        <v/>
      </c>
      <c r="G401" s="107" t="str">
        <f>IF($D401="","",IF(ISBLANK(VLOOKUP($B401,'Section 2'!$C$16:$N$514,COLUMNS('Section 2'!$C$13:F$13),0)),"",VLOOKUP($B401,'Section 2'!$C$16:$N$514,COLUMNS('Section 2'!$C$13:F$13),0)))</f>
        <v/>
      </c>
      <c r="H401" s="107" t="str">
        <f>IF($D401="","",IF(ISBLANK(VLOOKUP($B401,'Section 2'!$C$16:$N$514,COLUMNS('Section 2'!$C$13:G$13),0)),"",VLOOKUP($B401,'Section 2'!$C$16:$N$514,COLUMNS('Section 2'!$C$13:G$13),0)))</f>
        <v/>
      </c>
      <c r="I401" s="107" t="str">
        <f>IF($D401="","",IF(ISBLANK(VLOOKUP($B401,'Section 2'!$C$16:$N$514,COLUMNS('Section 2'!$C$13:H$13),0)),"",IF(VLOOKUP($B401,'Section 2'!$C$16:$N$514,COLUMNS('Section 2'!$C$13:H$13),0)="Other EU","Other EU",PROPER(VLOOKUP($B401,'Section 2'!$C$16:$N$514,COLUMNS('Section 2'!$C$13:H$13),0)))))</f>
        <v/>
      </c>
      <c r="J401" s="107" t="str">
        <f>IF($D401="","",IF(ISBLANK(VLOOKUP($B401,'Section 2'!$C$16:$N$514,COLUMNS('Section 2'!$C$13:I$13),0)),"",IF(VLOOKUP($B401,'Section 2'!$C$16:$N$514,COLUMNS('Section 2'!$C$13:I$13),0)="Other EU","Other EU",VLOOKUP($B401,'Section 2'!$C$16:$N$514,COLUMNS('Section 2'!$C$13:I$13),0))))</f>
        <v/>
      </c>
      <c r="K401" s="107" t="str">
        <f>IF($D401="","",IF(ISBLANK(VLOOKUP($B401,'Section 2'!$C$16:$N$514,COLUMNS('Section 2'!$C$13:J$13),0)),"",IF(VLOOKUP($B401,'Section 2'!$C$16:$N$514,COLUMNS('Section 2'!$C$13:J$13),0)="Pther EU","Other EU",PROPER(VLOOKUP($B401,'Section 2'!$C$16:$N$514,COLUMNS('Section 2'!$C$13:J$13),0)))))</f>
        <v/>
      </c>
      <c r="L401" s="107" t="str">
        <f>IF($D401="","",IF(ISBLANK(VLOOKUP($B401,'Section 2'!$C$16:$N$514,COLUMNS('Section 2'!$C$13:K$13),0)),"",VLOOKUP($B401,'Section 2'!$C$16:$N$514,COLUMNS('Section 2'!$C$13:K$13),0)))</f>
        <v/>
      </c>
      <c r="M401" s="107" t="str">
        <f>IF($D401="","",IF(ISBLANK(VLOOKUP($B401,'Section 2'!$C$16:$N$514,COLUMNS('Section 2'!$C$13:L$13),0)),"",PROPER(VLOOKUP($B401,'Section 2'!$C$16:$N$514,COLUMNS('Section 2'!$C$13:L$13),0))))</f>
        <v/>
      </c>
      <c r="N401" s="107" t="str">
        <f>IF($D401="","",IF(ISBLANK(VLOOKUP($B401,'Section 2'!$C$16:$N$514,COLUMNS('Section 2'!$C$13:M$13),0)),"",IF(VLOOKUP($B401,'Section 2'!$C$16:$N$514,COLUMNS('Section 2'!$C$13:M$13),0)="Other EU","Other EU",IF(VLOOKUP($B401,'Section 2'!$C$16:$N$514,COLUMNS('Section 2'!$C$13:M$13),0)="2nd Party Trans","2nd Party Trans",IF(VLOOKUP($B401,'Section 2'!$C$16:$N$514,COLUMNS('Section 2'!$C$13:M$13),0)="2nd Party Dest","2nd Party Dest",PROPER(VLOOKUP($B401,'Section 2'!$C$16:$N$514,COLUMNS('Section 2'!$C$13:M$13),0)))))))</f>
        <v/>
      </c>
      <c r="O401" s="108" t="str">
        <f>IF($D401="","",IF(ISBLANK(VLOOKUP($B401,'Section 2'!$C$16:$N$514,COLUMNS('Section 2'!$C$13:N$13),0)),"",VLOOKUP($B401,'Section 2'!$C$16:$N$514,COLUMNS('Section 2'!$C$13:N$13),0)))</f>
        <v/>
      </c>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row>
    <row r="402" spans="1:78" s="36" customFormat="1" ht="12.75" customHeight="1" x14ac:dyDescent="0.35">
      <c r="A402" s="36" t="str">
        <f>IF(D402="","",ROWS($A$1:A402))</f>
        <v/>
      </c>
      <c r="B402" s="39">
        <v>401</v>
      </c>
      <c r="C402" s="107" t="str">
        <f t="shared" si="6"/>
        <v/>
      </c>
      <c r="D402" s="107" t="str">
        <f>IFERROR(VLOOKUP($B402,'Section 2'!$C$16:$N$514,COLUMNS('Section 2'!$C$13:C$13),0),"")</f>
        <v/>
      </c>
      <c r="E402" s="108" t="str">
        <f>IF($D402="","",IF(ISBLANK(VLOOKUP($B402,'Section 2'!$C$16:$N$514,COLUMNS('Section 2'!$C$13:D$13),0)),"",VLOOKUP($B402,'Section 2'!$C$16:$N$514,COLUMNS('Section 2'!$C$13:D$13),0)))</f>
        <v/>
      </c>
      <c r="F402" s="107" t="str">
        <f>IF($D402="","",IF(ISBLANK(VLOOKUP($B402,'Section 2'!$C$16:$N$514,COLUMNS('Section 2'!$C$13:E$13),0)),"",VLOOKUP($B402,'Section 2'!$C$16:$N$514,COLUMNS('Section 2'!$C$13:E$13),0)))</f>
        <v/>
      </c>
      <c r="G402" s="107" t="str">
        <f>IF($D402="","",IF(ISBLANK(VLOOKUP($B402,'Section 2'!$C$16:$N$514,COLUMNS('Section 2'!$C$13:F$13),0)),"",VLOOKUP($B402,'Section 2'!$C$16:$N$514,COLUMNS('Section 2'!$C$13:F$13),0)))</f>
        <v/>
      </c>
      <c r="H402" s="107" t="str">
        <f>IF($D402="","",IF(ISBLANK(VLOOKUP($B402,'Section 2'!$C$16:$N$514,COLUMNS('Section 2'!$C$13:G$13),0)),"",VLOOKUP($B402,'Section 2'!$C$16:$N$514,COLUMNS('Section 2'!$C$13:G$13),0)))</f>
        <v/>
      </c>
      <c r="I402" s="107" t="str">
        <f>IF($D402="","",IF(ISBLANK(VLOOKUP($B402,'Section 2'!$C$16:$N$514,COLUMNS('Section 2'!$C$13:H$13),0)),"",IF(VLOOKUP($B402,'Section 2'!$C$16:$N$514,COLUMNS('Section 2'!$C$13:H$13),0)="Other EU","Other EU",PROPER(VLOOKUP($B402,'Section 2'!$C$16:$N$514,COLUMNS('Section 2'!$C$13:H$13),0)))))</f>
        <v/>
      </c>
      <c r="J402" s="107" t="str">
        <f>IF($D402="","",IF(ISBLANK(VLOOKUP($B402,'Section 2'!$C$16:$N$514,COLUMNS('Section 2'!$C$13:I$13),0)),"",IF(VLOOKUP($B402,'Section 2'!$C$16:$N$514,COLUMNS('Section 2'!$C$13:I$13),0)="Other EU","Other EU",VLOOKUP($B402,'Section 2'!$C$16:$N$514,COLUMNS('Section 2'!$C$13:I$13),0))))</f>
        <v/>
      </c>
      <c r="K402" s="107" t="str">
        <f>IF($D402="","",IF(ISBLANK(VLOOKUP($B402,'Section 2'!$C$16:$N$514,COLUMNS('Section 2'!$C$13:J$13),0)),"",IF(VLOOKUP($B402,'Section 2'!$C$16:$N$514,COLUMNS('Section 2'!$C$13:J$13),0)="Pther EU","Other EU",PROPER(VLOOKUP($B402,'Section 2'!$C$16:$N$514,COLUMNS('Section 2'!$C$13:J$13),0)))))</f>
        <v/>
      </c>
      <c r="L402" s="107" t="str">
        <f>IF($D402="","",IF(ISBLANK(VLOOKUP($B402,'Section 2'!$C$16:$N$514,COLUMNS('Section 2'!$C$13:K$13),0)),"",VLOOKUP($B402,'Section 2'!$C$16:$N$514,COLUMNS('Section 2'!$C$13:K$13),0)))</f>
        <v/>
      </c>
      <c r="M402" s="107" t="str">
        <f>IF($D402="","",IF(ISBLANK(VLOOKUP($B402,'Section 2'!$C$16:$N$514,COLUMNS('Section 2'!$C$13:L$13),0)),"",PROPER(VLOOKUP($B402,'Section 2'!$C$16:$N$514,COLUMNS('Section 2'!$C$13:L$13),0))))</f>
        <v/>
      </c>
      <c r="N402" s="107" t="str">
        <f>IF($D402="","",IF(ISBLANK(VLOOKUP($B402,'Section 2'!$C$16:$N$514,COLUMNS('Section 2'!$C$13:M$13),0)),"",IF(VLOOKUP($B402,'Section 2'!$C$16:$N$514,COLUMNS('Section 2'!$C$13:M$13),0)="Other EU","Other EU",IF(VLOOKUP($B402,'Section 2'!$C$16:$N$514,COLUMNS('Section 2'!$C$13:M$13),0)="2nd Party Trans","2nd Party Trans",IF(VLOOKUP($B402,'Section 2'!$C$16:$N$514,COLUMNS('Section 2'!$C$13:M$13),0)="2nd Party Dest","2nd Party Dest",PROPER(VLOOKUP($B402,'Section 2'!$C$16:$N$514,COLUMNS('Section 2'!$C$13:M$13),0)))))))</f>
        <v/>
      </c>
      <c r="O402" s="108" t="str">
        <f>IF($D402="","",IF(ISBLANK(VLOOKUP($B402,'Section 2'!$C$16:$N$514,COLUMNS('Section 2'!$C$13:N$13),0)),"",VLOOKUP($B402,'Section 2'!$C$16:$N$514,COLUMNS('Section 2'!$C$13:N$13),0)))</f>
        <v/>
      </c>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row>
    <row r="403" spans="1:78" s="36" customFormat="1" ht="12.75" customHeight="1" x14ac:dyDescent="0.35">
      <c r="A403" s="36" t="str">
        <f>IF(D403="","",ROWS($A$1:A403))</f>
        <v/>
      </c>
      <c r="B403" s="39">
        <v>402</v>
      </c>
      <c r="C403" s="107" t="str">
        <f t="shared" si="6"/>
        <v/>
      </c>
      <c r="D403" s="107" t="str">
        <f>IFERROR(VLOOKUP($B403,'Section 2'!$C$16:$N$514,COLUMNS('Section 2'!$C$13:C$13),0),"")</f>
        <v/>
      </c>
      <c r="E403" s="108" t="str">
        <f>IF($D403="","",IF(ISBLANK(VLOOKUP($B403,'Section 2'!$C$16:$N$514,COLUMNS('Section 2'!$C$13:D$13),0)),"",VLOOKUP($B403,'Section 2'!$C$16:$N$514,COLUMNS('Section 2'!$C$13:D$13),0)))</f>
        <v/>
      </c>
      <c r="F403" s="107" t="str">
        <f>IF($D403="","",IF(ISBLANK(VLOOKUP($B403,'Section 2'!$C$16:$N$514,COLUMNS('Section 2'!$C$13:E$13),0)),"",VLOOKUP($B403,'Section 2'!$C$16:$N$514,COLUMNS('Section 2'!$C$13:E$13),0)))</f>
        <v/>
      </c>
      <c r="G403" s="107" t="str">
        <f>IF($D403="","",IF(ISBLANK(VLOOKUP($B403,'Section 2'!$C$16:$N$514,COLUMNS('Section 2'!$C$13:F$13),0)),"",VLOOKUP($B403,'Section 2'!$C$16:$N$514,COLUMNS('Section 2'!$C$13:F$13),0)))</f>
        <v/>
      </c>
      <c r="H403" s="107" t="str">
        <f>IF($D403="","",IF(ISBLANK(VLOOKUP($B403,'Section 2'!$C$16:$N$514,COLUMNS('Section 2'!$C$13:G$13),0)),"",VLOOKUP($B403,'Section 2'!$C$16:$N$514,COLUMNS('Section 2'!$C$13:G$13),0)))</f>
        <v/>
      </c>
      <c r="I403" s="107" t="str">
        <f>IF($D403="","",IF(ISBLANK(VLOOKUP($B403,'Section 2'!$C$16:$N$514,COLUMNS('Section 2'!$C$13:H$13),0)),"",IF(VLOOKUP($B403,'Section 2'!$C$16:$N$514,COLUMNS('Section 2'!$C$13:H$13),0)="Other EU","Other EU",PROPER(VLOOKUP($B403,'Section 2'!$C$16:$N$514,COLUMNS('Section 2'!$C$13:H$13),0)))))</f>
        <v/>
      </c>
      <c r="J403" s="107" t="str">
        <f>IF($D403="","",IF(ISBLANK(VLOOKUP($B403,'Section 2'!$C$16:$N$514,COLUMNS('Section 2'!$C$13:I$13),0)),"",IF(VLOOKUP($B403,'Section 2'!$C$16:$N$514,COLUMNS('Section 2'!$C$13:I$13),0)="Other EU","Other EU",VLOOKUP($B403,'Section 2'!$C$16:$N$514,COLUMNS('Section 2'!$C$13:I$13),0))))</f>
        <v/>
      </c>
      <c r="K403" s="107" t="str">
        <f>IF($D403="","",IF(ISBLANK(VLOOKUP($B403,'Section 2'!$C$16:$N$514,COLUMNS('Section 2'!$C$13:J$13),0)),"",IF(VLOOKUP($B403,'Section 2'!$C$16:$N$514,COLUMNS('Section 2'!$C$13:J$13),0)="Pther EU","Other EU",PROPER(VLOOKUP($B403,'Section 2'!$C$16:$N$514,COLUMNS('Section 2'!$C$13:J$13),0)))))</f>
        <v/>
      </c>
      <c r="L403" s="107" t="str">
        <f>IF($D403="","",IF(ISBLANK(VLOOKUP($B403,'Section 2'!$C$16:$N$514,COLUMNS('Section 2'!$C$13:K$13),0)),"",VLOOKUP($B403,'Section 2'!$C$16:$N$514,COLUMNS('Section 2'!$C$13:K$13),0)))</f>
        <v/>
      </c>
      <c r="M403" s="107" t="str">
        <f>IF($D403="","",IF(ISBLANK(VLOOKUP($B403,'Section 2'!$C$16:$N$514,COLUMNS('Section 2'!$C$13:L$13),0)),"",PROPER(VLOOKUP($B403,'Section 2'!$C$16:$N$514,COLUMNS('Section 2'!$C$13:L$13),0))))</f>
        <v/>
      </c>
      <c r="N403" s="107" t="str">
        <f>IF($D403="","",IF(ISBLANK(VLOOKUP($B403,'Section 2'!$C$16:$N$514,COLUMNS('Section 2'!$C$13:M$13),0)),"",IF(VLOOKUP($B403,'Section 2'!$C$16:$N$514,COLUMNS('Section 2'!$C$13:M$13),0)="Other EU","Other EU",IF(VLOOKUP($B403,'Section 2'!$C$16:$N$514,COLUMNS('Section 2'!$C$13:M$13),0)="2nd Party Trans","2nd Party Trans",IF(VLOOKUP($B403,'Section 2'!$C$16:$N$514,COLUMNS('Section 2'!$C$13:M$13),0)="2nd Party Dest","2nd Party Dest",PROPER(VLOOKUP($B403,'Section 2'!$C$16:$N$514,COLUMNS('Section 2'!$C$13:M$13),0)))))))</f>
        <v/>
      </c>
      <c r="O403" s="108" t="str">
        <f>IF($D403="","",IF(ISBLANK(VLOOKUP($B403,'Section 2'!$C$16:$N$514,COLUMNS('Section 2'!$C$13:N$13),0)),"",VLOOKUP($B403,'Section 2'!$C$16:$N$514,COLUMNS('Section 2'!$C$13:N$13),0)))</f>
        <v/>
      </c>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row>
    <row r="404" spans="1:78" s="36" customFormat="1" ht="12.75" customHeight="1" x14ac:dyDescent="0.35">
      <c r="A404" s="36" t="str">
        <f>IF(D404="","",ROWS($A$1:A404))</f>
        <v/>
      </c>
      <c r="B404" s="39">
        <v>403</v>
      </c>
      <c r="C404" s="107" t="str">
        <f t="shared" si="6"/>
        <v/>
      </c>
      <c r="D404" s="107" t="str">
        <f>IFERROR(VLOOKUP($B404,'Section 2'!$C$16:$N$514,COLUMNS('Section 2'!$C$13:C$13),0),"")</f>
        <v/>
      </c>
      <c r="E404" s="108" t="str">
        <f>IF($D404="","",IF(ISBLANK(VLOOKUP($B404,'Section 2'!$C$16:$N$514,COLUMNS('Section 2'!$C$13:D$13),0)),"",VLOOKUP($B404,'Section 2'!$C$16:$N$514,COLUMNS('Section 2'!$C$13:D$13),0)))</f>
        <v/>
      </c>
      <c r="F404" s="107" t="str">
        <f>IF($D404="","",IF(ISBLANK(VLOOKUP($B404,'Section 2'!$C$16:$N$514,COLUMNS('Section 2'!$C$13:E$13),0)),"",VLOOKUP($B404,'Section 2'!$C$16:$N$514,COLUMNS('Section 2'!$C$13:E$13),0)))</f>
        <v/>
      </c>
      <c r="G404" s="107" t="str">
        <f>IF($D404="","",IF(ISBLANK(VLOOKUP($B404,'Section 2'!$C$16:$N$514,COLUMNS('Section 2'!$C$13:F$13),0)),"",VLOOKUP($B404,'Section 2'!$C$16:$N$514,COLUMNS('Section 2'!$C$13:F$13),0)))</f>
        <v/>
      </c>
      <c r="H404" s="107" t="str">
        <f>IF($D404="","",IF(ISBLANK(VLOOKUP($B404,'Section 2'!$C$16:$N$514,COLUMNS('Section 2'!$C$13:G$13),0)),"",VLOOKUP($B404,'Section 2'!$C$16:$N$514,COLUMNS('Section 2'!$C$13:G$13),0)))</f>
        <v/>
      </c>
      <c r="I404" s="107" t="str">
        <f>IF($D404="","",IF(ISBLANK(VLOOKUP($B404,'Section 2'!$C$16:$N$514,COLUMNS('Section 2'!$C$13:H$13),0)),"",IF(VLOOKUP($B404,'Section 2'!$C$16:$N$514,COLUMNS('Section 2'!$C$13:H$13),0)="Other EU","Other EU",PROPER(VLOOKUP($B404,'Section 2'!$C$16:$N$514,COLUMNS('Section 2'!$C$13:H$13),0)))))</f>
        <v/>
      </c>
      <c r="J404" s="107" t="str">
        <f>IF($D404="","",IF(ISBLANK(VLOOKUP($B404,'Section 2'!$C$16:$N$514,COLUMNS('Section 2'!$C$13:I$13),0)),"",IF(VLOOKUP($B404,'Section 2'!$C$16:$N$514,COLUMNS('Section 2'!$C$13:I$13),0)="Other EU","Other EU",VLOOKUP($B404,'Section 2'!$C$16:$N$514,COLUMNS('Section 2'!$C$13:I$13),0))))</f>
        <v/>
      </c>
      <c r="K404" s="107" t="str">
        <f>IF($D404="","",IF(ISBLANK(VLOOKUP($B404,'Section 2'!$C$16:$N$514,COLUMNS('Section 2'!$C$13:J$13),0)),"",IF(VLOOKUP($B404,'Section 2'!$C$16:$N$514,COLUMNS('Section 2'!$C$13:J$13),0)="Pther EU","Other EU",PROPER(VLOOKUP($B404,'Section 2'!$C$16:$N$514,COLUMNS('Section 2'!$C$13:J$13),0)))))</f>
        <v/>
      </c>
      <c r="L404" s="107" t="str">
        <f>IF($D404="","",IF(ISBLANK(VLOOKUP($B404,'Section 2'!$C$16:$N$514,COLUMNS('Section 2'!$C$13:K$13),0)),"",VLOOKUP($B404,'Section 2'!$C$16:$N$514,COLUMNS('Section 2'!$C$13:K$13),0)))</f>
        <v/>
      </c>
      <c r="M404" s="107" t="str">
        <f>IF($D404="","",IF(ISBLANK(VLOOKUP($B404,'Section 2'!$C$16:$N$514,COLUMNS('Section 2'!$C$13:L$13),0)),"",PROPER(VLOOKUP($B404,'Section 2'!$C$16:$N$514,COLUMNS('Section 2'!$C$13:L$13),0))))</f>
        <v/>
      </c>
      <c r="N404" s="107" t="str">
        <f>IF($D404="","",IF(ISBLANK(VLOOKUP($B404,'Section 2'!$C$16:$N$514,COLUMNS('Section 2'!$C$13:M$13),0)),"",IF(VLOOKUP($B404,'Section 2'!$C$16:$N$514,COLUMNS('Section 2'!$C$13:M$13),0)="Other EU","Other EU",IF(VLOOKUP($B404,'Section 2'!$C$16:$N$514,COLUMNS('Section 2'!$C$13:M$13),0)="2nd Party Trans","2nd Party Trans",IF(VLOOKUP($B404,'Section 2'!$C$16:$N$514,COLUMNS('Section 2'!$C$13:M$13),0)="2nd Party Dest","2nd Party Dest",PROPER(VLOOKUP($B404,'Section 2'!$C$16:$N$514,COLUMNS('Section 2'!$C$13:M$13),0)))))))</f>
        <v/>
      </c>
      <c r="O404" s="108" t="str">
        <f>IF($D404="","",IF(ISBLANK(VLOOKUP($B404,'Section 2'!$C$16:$N$514,COLUMNS('Section 2'!$C$13:N$13),0)),"",VLOOKUP($B404,'Section 2'!$C$16:$N$514,COLUMNS('Section 2'!$C$13:N$13),0)))</f>
        <v/>
      </c>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row>
    <row r="405" spans="1:78" s="36" customFormat="1" ht="12.75" customHeight="1" x14ac:dyDescent="0.35">
      <c r="A405" s="36" t="str">
        <f>IF(D405="","",ROWS($A$1:A405))</f>
        <v/>
      </c>
      <c r="B405" s="39">
        <v>404</v>
      </c>
      <c r="C405" s="107" t="str">
        <f t="shared" si="6"/>
        <v/>
      </c>
      <c r="D405" s="107" t="str">
        <f>IFERROR(VLOOKUP($B405,'Section 2'!$C$16:$N$514,COLUMNS('Section 2'!$C$13:C$13),0),"")</f>
        <v/>
      </c>
      <c r="E405" s="108" t="str">
        <f>IF($D405="","",IF(ISBLANK(VLOOKUP($B405,'Section 2'!$C$16:$N$514,COLUMNS('Section 2'!$C$13:D$13),0)),"",VLOOKUP($B405,'Section 2'!$C$16:$N$514,COLUMNS('Section 2'!$C$13:D$13),0)))</f>
        <v/>
      </c>
      <c r="F405" s="107" t="str">
        <f>IF($D405="","",IF(ISBLANK(VLOOKUP($B405,'Section 2'!$C$16:$N$514,COLUMNS('Section 2'!$C$13:E$13),0)),"",VLOOKUP($B405,'Section 2'!$C$16:$N$514,COLUMNS('Section 2'!$C$13:E$13),0)))</f>
        <v/>
      </c>
      <c r="G405" s="107" t="str">
        <f>IF($D405="","",IF(ISBLANK(VLOOKUP($B405,'Section 2'!$C$16:$N$514,COLUMNS('Section 2'!$C$13:F$13),0)),"",VLOOKUP($B405,'Section 2'!$C$16:$N$514,COLUMNS('Section 2'!$C$13:F$13),0)))</f>
        <v/>
      </c>
      <c r="H405" s="107" t="str">
        <f>IF($D405="","",IF(ISBLANK(VLOOKUP($B405,'Section 2'!$C$16:$N$514,COLUMNS('Section 2'!$C$13:G$13),0)),"",VLOOKUP($B405,'Section 2'!$C$16:$N$514,COLUMNS('Section 2'!$C$13:G$13),0)))</f>
        <v/>
      </c>
      <c r="I405" s="107" t="str">
        <f>IF($D405="","",IF(ISBLANK(VLOOKUP($B405,'Section 2'!$C$16:$N$514,COLUMNS('Section 2'!$C$13:H$13),0)),"",IF(VLOOKUP($B405,'Section 2'!$C$16:$N$514,COLUMNS('Section 2'!$C$13:H$13),0)="Other EU","Other EU",PROPER(VLOOKUP($B405,'Section 2'!$C$16:$N$514,COLUMNS('Section 2'!$C$13:H$13),0)))))</f>
        <v/>
      </c>
      <c r="J405" s="107" t="str">
        <f>IF($D405="","",IF(ISBLANK(VLOOKUP($B405,'Section 2'!$C$16:$N$514,COLUMNS('Section 2'!$C$13:I$13),0)),"",IF(VLOOKUP($B405,'Section 2'!$C$16:$N$514,COLUMNS('Section 2'!$C$13:I$13),0)="Other EU","Other EU",VLOOKUP($B405,'Section 2'!$C$16:$N$514,COLUMNS('Section 2'!$C$13:I$13),0))))</f>
        <v/>
      </c>
      <c r="K405" s="107" t="str">
        <f>IF($D405="","",IF(ISBLANK(VLOOKUP($B405,'Section 2'!$C$16:$N$514,COLUMNS('Section 2'!$C$13:J$13),0)),"",IF(VLOOKUP($B405,'Section 2'!$C$16:$N$514,COLUMNS('Section 2'!$C$13:J$13),0)="Pther EU","Other EU",PROPER(VLOOKUP($B405,'Section 2'!$C$16:$N$514,COLUMNS('Section 2'!$C$13:J$13),0)))))</f>
        <v/>
      </c>
      <c r="L405" s="107" t="str">
        <f>IF($D405="","",IF(ISBLANK(VLOOKUP($B405,'Section 2'!$C$16:$N$514,COLUMNS('Section 2'!$C$13:K$13),0)),"",VLOOKUP($B405,'Section 2'!$C$16:$N$514,COLUMNS('Section 2'!$C$13:K$13),0)))</f>
        <v/>
      </c>
      <c r="M405" s="107" t="str">
        <f>IF($D405="","",IF(ISBLANK(VLOOKUP($B405,'Section 2'!$C$16:$N$514,COLUMNS('Section 2'!$C$13:L$13),0)),"",PROPER(VLOOKUP($B405,'Section 2'!$C$16:$N$514,COLUMNS('Section 2'!$C$13:L$13),0))))</f>
        <v/>
      </c>
      <c r="N405" s="107" t="str">
        <f>IF($D405="","",IF(ISBLANK(VLOOKUP($B405,'Section 2'!$C$16:$N$514,COLUMNS('Section 2'!$C$13:M$13),0)),"",IF(VLOOKUP($B405,'Section 2'!$C$16:$N$514,COLUMNS('Section 2'!$C$13:M$13),0)="Other EU","Other EU",IF(VLOOKUP($B405,'Section 2'!$C$16:$N$514,COLUMNS('Section 2'!$C$13:M$13),0)="2nd Party Trans","2nd Party Trans",IF(VLOOKUP($B405,'Section 2'!$C$16:$N$514,COLUMNS('Section 2'!$C$13:M$13),0)="2nd Party Dest","2nd Party Dest",PROPER(VLOOKUP($B405,'Section 2'!$C$16:$N$514,COLUMNS('Section 2'!$C$13:M$13),0)))))))</f>
        <v/>
      </c>
      <c r="O405" s="108" t="str">
        <f>IF($D405="","",IF(ISBLANK(VLOOKUP($B405,'Section 2'!$C$16:$N$514,COLUMNS('Section 2'!$C$13:N$13),0)),"",VLOOKUP($B405,'Section 2'!$C$16:$N$514,COLUMNS('Section 2'!$C$13:N$13),0)))</f>
        <v/>
      </c>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row>
    <row r="406" spans="1:78" s="36" customFormat="1" ht="12.75" customHeight="1" x14ac:dyDescent="0.35">
      <c r="A406" s="36" t="str">
        <f>IF(D406="","",ROWS($A$1:A406))</f>
        <v/>
      </c>
      <c r="B406" s="39">
        <v>405</v>
      </c>
      <c r="C406" s="107" t="str">
        <f t="shared" si="6"/>
        <v/>
      </c>
      <c r="D406" s="107" t="str">
        <f>IFERROR(VLOOKUP($B406,'Section 2'!$C$16:$N$514,COLUMNS('Section 2'!$C$13:C$13),0),"")</f>
        <v/>
      </c>
      <c r="E406" s="108" t="str">
        <f>IF($D406="","",IF(ISBLANK(VLOOKUP($B406,'Section 2'!$C$16:$N$514,COLUMNS('Section 2'!$C$13:D$13),0)),"",VLOOKUP($B406,'Section 2'!$C$16:$N$514,COLUMNS('Section 2'!$C$13:D$13),0)))</f>
        <v/>
      </c>
      <c r="F406" s="107" t="str">
        <f>IF($D406="","",IF(ISBLANK(VLOOKUP($B406,'Section 2'!$C$16:$N$514,COLUMNS('Section 2'!$C$13:E$13),0)),"",VLOOKUP($B406,'Section 2'!$C$16:$N$514,COLUMNS('Section 2'!$C$13:E$13),0)))</f>
        <v/>
      </c>
      <c r="G406" s="107" t="str">
        <f>IF($D406="","",IF(ISBLANK(VLOOKUP($B406,'Section 2'!$C$16:$N$514,COLUMNS('Section 2'!$C$13:F$13),0)),"",VLOOKUP($B406,'Section 2'!$C$16:$N$514,COLUMNS('Section 2'!$C$13:F$13),0)))</f>
        <v/>
      </c>
      <c r="H406" s="107" t="str">
        <f>IF($D406="","",IF(ISBLANK(VLOOKUP($B406,'Section 2'!$C$16:$N$514,COLUMNS('Section 2'!$C$13:G$13),0)),"",VLOOKUP($B406,'Section 2'!$C$16:$N$514,COLUMNS('Section 2'!$C$13:G$13),0)))</f>
        <v/>
      </c>
      <c r="I406" s="107" t="str">
        <f>IF($D406="","",IF(ISBLANK(VLOOKUP($B406,'Section 2'!$C$16:$N$514,COLUMNS('Section 2'!$C$13:H$13),0)),"",IF(VLOOKUP($B406,'Section 2'!$C$16:$N$514,COLUMNS('Section 2'!$C$13:H$13),0)="Other EU","Other EU",PROPER(VLOOKUP($B406,'Section 2'!$C$16:$N$514,COLUMNS('Section 2'!$C$13:H$13),0)))))</f>
        <v/>
      </c>
      <c r="J406" s="107" t="str">
        <f>IF($D406="","",IF(ISBLANK(VLOOKUP($B406,'Section 2'!$C$16:$N$514,COLUMNS('Section 2'!$C$13:I$13),0)),"",IF(VLOOKUP($B406,'Section 2'!$C$16:$N$514,COLUMNS('Section 2'!$C$13:I$13),0)="Other EU","Other EU",VLOOKUP($B406,'Section 2'!$C$16:$N$514,COLUMNS('Section 2'!$C$13:I$13),0))))</f>
        <v/>
      </c>
      <c r="K406" s="107" t="str">
        <f>IF($D406="","",IF(ISBLANK(VLOOKUP($B406,'Section 2'!$C$16:$N$514,COLUMNS('Section 2'!$C$13:J$13),0)),"",IF(VLOOKUP($B406,'Section 2'!$C$16:$N$514,COLUMNS('Section 2'!$C$13:J$13),0)="Pther EU","Other EU",PROPER(VLOOKUP($B406,'Section 2'!$C$16:$N$514,COLUMNS('Section 2'!$C$13:J$13),0)))))</f>
        <v/>
      </c>
      <c r="L406" s="107" t="str">
        <f>IF($D406="","",IF(ISBLANK(VLOOKUP($B406,'Section 2'!$C$16:$N$514,COLUMNS('Section 2'!$C$13:K$13),0)),"",VLOOKUP($B406,'Section 2'!$C$16:$N$514,COLUMNS('Section 2'!$C$13:K$13),0)))</f>
        <v/>
      </c>
      <c r="M406" s="107" t="str">
        <f>IF($D406="","",IF(ISBLANK(VLOOKUP($B406,'Section 2'!$C$16:$N$514,COLUMNS('Section 2'!$C$13:L$13),0)),"",PROPER(VLOOKUP($B406,'Section 2'!$C$16:$N$514,COLUMNS('Section 2'!$C$13:L$13),0))))</f>
        <v/>
      </c>
      <c r="N406" s="107" t="str">
        <f>IF($D406="","",IF(ISBLANK(VLOOKUP($B406,'Section 2'!$C$16:$N$514,COLUMNS('Section 2'!$C$13:M$13),0)),"",IF(VLOOKUP($B406,'Section 2'!$C$16:$N$514,COLUMNS('Section 2'!$C$13:M$13),0)="Other EU","Other EU",IF(VLOOKUP($B406,'Section 2'!$C$16:$N$514,COLUMNS('Section 2'!$C$13:M$13),0)="2nd Party Trans","2nd Party Trans",IF(VLOOKUP($B406,'Section 2'!$C$16:$N$514,COLUMNS('Section 2'!$C$13:M$13),0)="2nd Party Dest","2nd Party Dest",PROPER(VLOOKUP($B406,'Section 2'!$C$16:$N$514,COLUMNS('Section 2'!$C$13:M$13),0)))))))</f>
        <v/>
      </c>
      <c r="O406" s="108" t="str">
        <f>IF($D406="","",IF(ISBLANK(VLOOKUP($B406,'Section 2'!$C$16:$N$514,COLUMNS('Section 2'!$C$13:N$13),0)),"",VLOOKUP($B406,'Section 2'!$C$16:$N$514,COLUMNS('Section 2'!$C$13:N$13),0)))</f>
        <v/>
      </c>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row>
    <row r="407" spans="1:78" s="36" customFormat="1" ht="12.75" customHeight="1" x14ac:dyDescent="0.35">
      <c r="A407" s="36" t="str">
        <f>IF(D407="","",ROWS($A$1:A407))</f>
        <v/>
      </c>
      <c r="B407" s="39">
        <v>406</v>
      </c>
      <c r="C407" s="107" t="str">
        <f t="shared" si="6"/>
        <v/>
      </c>
      <c r="D407" s="107" t="str">
        <f>IFERROR(VLOOKUP($B407,'Section 2'!$C$16:$N$514,COLUMNS('Section 2'!$C$13:C$13),0),"")</f>
        <v/>
      </c>
      <c r="E407" s="108" t="str">
        <f>IF($D407="","",IF(ISBLANK(VLOOKUP($B407,'Section 2'!$C$16:$N$514,COLUMNS('Section 2'!$C$13:D$13),0)),"",VLOOKUP($B407,'Section 2'!$C$16:$N$514,COLUMNS('Section 2'!$C$13:D$13),0)))</f>
        <v/>
      </c>
      <c r="F407" s="107" t="str">
        <f>IF($D407="","",IF(ISBLANK(VLOOKUP($B407,'Section 2'!$C$16:$N$514,COLUMNS('Section 2'!$C$13:E$13),0)),"",VLOOKUP($B407,'Section 2'!$C$16:$N$514,COLUMNS('Section 2'!$C$13:E$13),0)))</f>
        <v/>
      </c>
      <c r="G407" s="107" t="str">
        <f>IF($D407="","",IF(ISBLANK(VLOOKUP($B407,'Section 2'!$C$16:$N$514,COLUMNS('Section 2'!$C$13:F$13),0)),"",VLOOKUP($B407,'Section 2'!$C$16:$N$514,COLUMNS('Section 2'!$C$13:F$13),0)))</f>
        <v/>
      </c>
      <c r="H407" s="107" t="str">
        <f>IF($D407="","",IF(ISBLANK(VLOOKUP($B407,'Section 2'!$C$16:$N$514,COLUMNS('Section 2'!$C$13:G$13),0)),"",VLOOKUP($B407,'Section 2'!$C$16:$N$514,COLUMNS('Section 2'!$C$13:G$13),0)))</f>
        <v/>
      </c>
      <c r="I407" s="107" t="str">
        <f>IF($D407="","",IF(ISBLANK(VLOOKUP($B407,'Section 2'!$C$16:$N$514,COLUMNS('Section 2'!$C$13:H$13),0)),"",IF(VLOOKUP($B407,'Section 2'!$C$16:$N$514,COLUMNS('Section 2'!$C$13:H$13),0)="Other EU","Other EU",PROPER(VLOOKUP($B407,'Section 2'!$C$16:$N$514,COLUMNS('Section 2'!$C$13:H$13),0)))))</f>
        <v/>
      </c>
      <c r="J407" s="107" t="str">
        <f>IF($D407="","",IF(ISBLANK(VLOOKUP($B407,'Section 2'!$C$16:$N$514,COLUMNS('Section 2'!$C$13:I$13),0)),"",IF(VLOOKUP($B407,'Section 2'!$C$16:$N$514,COLUMNS('Section 2'!$C$13:I$13),0)="Other EU","Other EU",VLOOKUP($B407,'Section 2'!$C$16:$N$514,COLUMNS('Section 2'!$C$13:I$13),0))))</f>
        <v/>
      </c>
      <c r="K407" s="107" t="str">
        <f>IF($D407="","",IF(ISBLANK(VLOOKUP($B407,'Section 2'!$C$16:$N$514,COLUMNS('Section 2'!$C$13:J$13),0)),"",IF(VLOOKUP($B407,'Section 2'!$C$16:$N$514,COLUMNS('Section 2'!$C$13:J$13),0)="Pther EU","Other EU",PROPER(VLOOKUP($B407,'Section 2'!$C$16:$N$514,COLUMNS('Section 2'!$C$13:J$13),0)))))</f>
        <v/>
      </c>
      <c r="L407" s="107" t="str">
        <f>IF($D407="","",IF(ISBLANK(VLOOKUP($B407,'Section 2'!$C$16:$N$514,COLUMNS('Section 2'!$C$13:K$13),0)),"",VLOOKUP($B407,'Section 2'!$C$16:$N$514,COLUMNS('Section 2'!$C$13:K$13),0)))</f>
        <v/>
      </c>
      <c r="M407" s="107" t="str">
        <f>IF($D407="","",IF(ISBLANK(VLOOKUP($B407,'Section 2'!$C$16:$N$514,COLUMNS('Section 2'!$C$13:L$13),0)),"",PROPER(VLOOKUP($B407,'Section 2'!$C$16:$N$514,COLUMNS('Section 2'!$C$13:L$13),0))))</f>
        <v/>
      </c>
      <c r="N407" s="107" t="str">
        <f>IF($D407="","",IF(ISBLANK(VLOOKUP($B407,'Section 2'!$C$16:$N$514,COLUMNS('Section 2'!$C$13:M$13),0)),"",IF(VLOOKUP($B407,'Section 2'!$C$16:$N$514,COLUMNS('Section 2'!$C$13:M$13),0)="Other EU","Other EU",IF(VLOOKUP($B407,'Section 2'!$C$16:$N$514,COLUMNS('Section 2'!$C$13:M$13),0)="2nd Party Trans","2nd Party Trans",IF(VLOOKUP($B407,'Section 2'!$C$16:$N$514,COLUMNS('Section 2'!$C$13:M$13),0)="2nd Party Dest","2nd Party Dest",PROPER(VLOOKUP($B407,'Section 2'!$C$16:$N$514,COLUMNS('Section 2'!$C$13:M$13),0)))))))</f>
        <v/>
      </c>
      <c r="O407" s="108" t="str">
        <f>IF($D407="","",IF(ISBLANK(VLOOKUP($B407,'Section 2'!$C$16:$N$514,COLUMNS('Section 2'!$C$13:N$13),0)),"",VLOOKUP($B407,'Section 2'!$C$16:$N$514,COLUMNS('Section 2'!$C$13:N$13),0)))</f>
        <v/>
      </c>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row>
    <row r="408" spans="1:78" s="36" customFormat="1" ht="12.75" customHeight="1" x14ac:dyDescent="0.35">
      <c r="A408" s="36" t="str">
        <f>IF(D408="","",ROWS($A$1:A408))</f>
        <v/>
      </c>
      <c r="B408" s="39">
        <v>407</v>
      </c>
      <c r="C408" s="107" t="str">
        <f t="shared" si="6"/>
        <v/>
      </c>
      <c r="D408" s="107" t="str">
        <f>IFERROR(VLOOKUP($B408,'Section 2'!$C$16:$N$514,COLUMNS('Section 2'!$C$13:C$13),0),"")</f>
        <v/>
      </c>
      <c r="E408" s="108" t="str">
        <f>IF($D408="","",IF(ISBLANK(VLOOKUP($B408,'Section 2'!$C$16:$N$514,COLUMNS('Section 2'!$C$13:D$13),0)),"",VLOOKUP($B408,'Section 2'!$C$16:$N$514,COLUMNS('Section 2'!$C$13:D$13),0)))</f>
        <v/>
      </c>
      <c r="F408" s="107" t="str">
        <f>IF($D408="","",IF(ISBLANK(VLOOKUP($B408,'Section 2'!$C$16:$N$514,COLUMNS('Section 2'!$C$13:E$13),0)),"",VLOOKUP($B408,'Section 2'!$C$16:$N$514,COLUMNS('Section 2'!$C$13:E$13),0)))</f>
        <v/>
      </c>
      <c r="G408" s="107" t="str">
        <f>IF($D408="","",IF(ISBLANK(VLOOKUP($B408,'Section 2'!$C$16:$N$514,COLUMNS('Section 2'!$C$13:F$13),0)),"",VLOOKUP($B408,'Section 2'!$C$16:$N$514,COLUMNS('Section 2'!$C$13:F$13),0)))</f>
        <v/>
      </c>
      <c r="H408" s="107" t="str">
        <f>IF($D408="","",IF(ISBLANK(VLOOKUP($B408,'Section 2'!$C$16:$N$514,COLUMNS('Section 2'!$C$13:G$13),0)),"",VLOOKUP($B408,'Section 2'!$C$16:$N$514,COLUMNS('Section 2'!$C$13:G$13),0)))</f>
        <v/>
      </c>
      <c r="I408" s="107" t="str">
        <f>IF($D408="","",IF(ISBLANK(VLOOKUP($B408,'Section 2'!$C$16:$N$514,COLUMNS('Section 2'!$C$13:H$13),0)),"",IF(VLOOKUP($B408,'Section 2'!$C$16:$N$514,COLUMNS('Section 2'!$C$13:H$13),0)="Other EU","Other EU",PROPER(VLOOKUP($B408,'Section 2'!$C$16:$N$514,COLUMNS('Section 2'!$C$13:H$13),0)))))</f>
        <v/>
      </c>
      <c r="J408" s="107" t="str">
        <f>IF($D408="","",IF(ISBLANK(VLOOKUP($B408,'Section 2'!$C$16:$N$514,COLUMNS('Section 2'!$C$13:I$13),0)),"",IF(VLOOKUP($B408,'Section 2'!$C$16:$N$514,COLUMNS('Section 2'!$C$13:I$13),0)="Other EU","Other EU",VLOOKUP($B408,'Section 2'!$C$16:$N$514,COLUMNS('Section 2'!$C$13:I$13),0))))</f>
        <v/>
      </c>
      <c r="K408" s="107" t="str">
        <f>IF($D408="","",IF(ISBLANK(VLOOKUP($B408,'Section 2'!$C$16:$N$514,COLUMNS('Section 2'!$C$13:J$13),0)),"",IF(VLOOKUP($B408,'Section 2'!$C$16:$N$514,COLUMNS('Section 2'!$C$13:J$13),0)="Pther EU","Other EU",PROPER(VLOOKUP($B408,'Section 2'!$C$16:$N$514,COLUMNS('Section 2'!$C$13:J$13),0)))))</f>
        <v/>
      </c>
      <c r="L408" s="107" t="str">
        <f>IF($D408="","",IF(ISBLANK(VLOOKUP($B408,'Section 2'!$C$16:$N$514,COLUMNS('Section 2'!$C$13:K$13),0)),"",VLOOKUP($B408,'Section 2'!$C$16:$N$514,COLUMNS('Section 2'!$C$13:K$13),0)))</f>
        <v/>
      </c>
      <c r="M408" s="107" t="str">
        <f>IF($D408="","",IF(ISBLANK(VLOOKUP($B408,'Section 2'!$C$16:$N$514,COLUMNS('Section 2'!$C$13:L$13),0)),"",PROPER(VLOOKUP($B408,'Section 2'!$C$16:$N$514,COLUMNS('Section 2'!$C$13:L$13),0))))</f>
        <v/>
      </c>
      <c r="N408" s="107" t="str">
        <f>IF($D408="","",IF(ISBLANK(VLOOKUP($B408,'Section 2'!$C$16:$N$514,COLUMNS('Section 2'!$C$13:M$13),0)),"",IF(VLOOKUP($B408,'Section 2'!$C$16:$N$514,COLUMNS('Section 2'!$C$13:M$13),0)="Other EU","Other EU",IF(VLOOKUP($B408,'Section 2'!$C$16:$N$514,COLUMNS('Section 2'!$C$13:M$13),0)="2nd Party Trans","2nd Party Trans",IF(VLOOKUP($B408,'Section 2'!$C$16:$N$514,COLUMNS('Section 2'!$C$13:M$13),0)="2nd Party Dest","2nd Party Dest",PROPER(VLOOKUP($B408,'Section 2'!$C$16:$N$514,COLUMNS('Section 2'!$C$13:M$13),0)))))))</f>
        <v/>
      </c>
      <c r="O408" s="108" t="str">
        <f>IF($D408="","",IF(ISBLANK(VLOOKUP($B408,'Section 2'!$C$16:$N$514,COLUMNS('Section 2'!$C$13:N$13),0)),"",VLOOKUP($B408,'Section 2'!$C$16:$N$514,COLUMNS('Section 2'!$C$13:N$13),0)))</f>
        <v/>
      </c>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row>
    <row r="409" spans="1:78" s="36" customFormat="1" ht="12.75" customHeight="1" x14ac:dyDescent="0.35">
      <c r="A409" s="36" t="str">
        <f>IF(D409="","",ROWS($A$1:A409))</f>
        <v/>
      </c>
      <c r="B409" s="39">
        <v>408</v>
      </c>
      <c r="C409" s="107" t="str">
        <f t="shared" si="6"/>
        <v/>
      </c>
      <c r="D409" s="107" t="str">
        <f>IFERROR(VLOOKUP($B409,'Section 2'!$C$16:$N$514,COLUMNS('Section 2'!$C$13:C$13),0),"")</f>
        <v/>
      </c>
      <c r="E409" s="108" t="str">
        <f>IF($D409="","",IF(ISBLANK(VLOOKUP($B409,'Section 2'!$C$16:$N$514,COLUMNS('Section 2'!$C$13:D$13),0)),"",VLOOKUP($B409,'Section 2'!$C$16:$N$514,COLUMNS('Section 2'!$C$13:D$13),0)))</f>
        <v/>
      </c>
      <c r="F409" s="107" t="str">
        <f>IF($D409="","",IF(ISBLANK(VLOOKUP($B409,'Section 2'!$C$16:$N$514,COLUMNS('Section 2'!$C$13:E$13),0)),"",VLOOKUP($B409,'Section 2'!$C$16:$N$514,COLUMNS('Section 2'!$C$13:E$13),0)))</f>
        <v/>
      </c>
      <c r="G409" s="107" t="str">
        <f>IF($D409="","",IF(ISBLANK(VLOOKUP($B409,'Section 2'!$C$16:$N$514,COLUMNS('Section 2'!$C$13:F$13),0)),"",VLOOKUP($B409,'Section 2'!$C$16:$N$514,COLUMNS('Section 2'!$C$13:F$13),0)))</f>
        <v/>
      </c>
      <c r="H409" s="107" t="str">
        <f>IF($D409="","",IF(ISBLANK(VLOOKUP($B409,'Section 2'!$C$16:$N$514,COLUMNS('Section 2'!$C$13:G$13),0)),"",VLOOKUP($B409,'Section 2'!$C$16:$N$514,COLUMNS('Section 2'!$C$13:G$13),0)))</f>
        <v/>
      </c>
      <c r="I409" s="107" t="str">
        <f>IF($D409="","",IF(ISBLANK(VLOOKUP($B409,'Section 2'!$C$16:$N$514,COLUMNS('Section 2'!$C$13:H$13),0)),"",IF(VLOOKUP($B409,'Section 2'!$C$16:$N$514,COLUMNS('Section 2'!$C$13:H$13),0)="Other EU","Other EU",PROPER(VLOOKUP($B409,'Section 2'!$C$16:$N$514,COLUMNS('Section 2'!$C$13:H$13),0)))))</f>
        <v/>
      </c>
      <c r="J409" s="107" t="str">
        <f>IF($D409="","",IF(ISBLANK(VLOOKUP($B409,'Section 2'!$C$16:$N$514,COLUMNS('Section 2'!$C$13:I$13),0)),"",IF(VLOOKUP($B409,'Section 2'!$C$16:$N$514,COLUMNS('Section 2'!$C$13:I$13),0)="Other EU","Other EU",VLOOKUP($B409,'Section 2'!$C$16:$N$514,COLUMNS('Section 2'!$C$13:I$13),0))))</f>
        <v/>
      </c>
      <c r="K409" s="107" t="str">
        <f>IF($D409="","",IF(ISBLANK(VLOOKUP($B409,'Section 2'!$C$16:$N$514,COLUMNS('Section 2'!$C$13:J$13),0)),"",IF(VLOOKUP($B409,'Section 2'!$C$16:$N$514,COLUMNS('Section 2'!$C$13:J$13),0)="Pther EU","Other EU",PROPER(VLOOKUP($B409,'Section 2'!$C$16:$N$514,COLUMNS('Section 2'!$C$13:J$13),0)))))</f>
        <v/>
      </c>
      <c r="L409" s="107" t="str">
        <f>IF($D409="","",IF(ISBLANK(VLOOKUP($B409,'Section 2'!$C$16:$N$514,COLUMNS('Section 2'!$C$13:K$13),0)),"",VLOOKUP($B409,'Section 2'!$C$16:$N$514,COLUMNS('Section 2'!$C$13:K$13),0)))</f>
        <v/>
      </c>
      <c r="M409" s="107" t="str">
        <f>IF($D409="","",IF(ISBLANK(VLOOKUP($B409,'Section 2'!$C$16:$N$514,COLUMNS('Section 2'!$C$13:L$13),0)),"",PROPER(VLOOKUP($B409,'Section 2'!$C$16:$N$514,COLUMNS('Section 2'!$C$13:L$13),0))))</f>
        <v/>
      </c>
      <c r="N409" s="107" t="str">
        <f>IF($D409="","",IF(ISBLANK(VLOOKUP($B409,'Section 2'!$C$16:$N$514,COLUMNS('Section 2'!$C$13:M$13),0)),"",IF(VLOOKUP($B409,'Section 2'!$C$16:$N$514,COLUMNS('Section 2'!$C$13:M$13),0)="Other EU","Other EU",IF(VLOOKUP($B409,'Section 2'!$C$16:$N$514,COLUMNS('Section 2'!$C$13:M$13),0)="2nd Party Trans","2nd Party Trans",IF(VLOOKUP($B409,'Section 2'!$C$16:$N$514,COLUMNS('Section 2'!$C$13:M$13),0)="2nd Party Dest","2nd Party Dest",PROPER(VLOOKUP($B409,'Section 2'!$C$16:$N$514,COLUMNS('Section 2'!$C$13:M$13),0)))))))</f>
        <v/>
      </c>
      <c r="O409" s="108" t="str">
        <f>IF($D409="","",IF(ISBLANK(VLOOKUP($B409,'Section 2'!$C$16:$N$514,COLUMNS('Section 2'!$C$13:N$13),0)),"",VLOOKUP($B409,'Section 2'!$C$16:$N$514,COLUMNS('Section 2'!$C$13:N$13),0)))</f>
        <v/>
      </c>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row>
    <row r="410" spans="1:78" s="36" customFormat="1" ht="12.75" customHeight="1" x14ac:dyDescent="0.35">
      <c r="A410" s="36" t="str">
        <f>IF(D410="","",ROWS($A$1:A410))</f>
        <v/>
      </c>
      <c r="B410" s="39">
        <v>409</v>
      </c>
      <c r="C410" s="107" t="str">
        <f t="shared" si="6"/>
        <v/>
      </c>
      <c r="D410" s="107" t="str">
        <f>IFERROR(VLOOKUP($B410,'Section 2'!$C$16:$N$514,COLUMNS('Section 2'!$C$13:C$13),0),"")</f>
        <v/>
      </c>
      <c r="E410" s="108" t="str">
        <f>IF($D410="","",IF(ISBLANK(VLOOKUP($B410,'Section 2'!$C$16:$N$514,COLUMNS('Section 2'!$C$13:D$13),0)),"",VLOOKUP($B410,'Section 2'!$C$16:$N$514,COLUMNS('Section 2'!$C$13:D$13),0)))</f>
        <v/>
      </c>
      <c r="F410" s="107" t="str">
        <f>IF($D410="","",IF(ISBLANK(VLOOKUP($B410,'Section 2'!$C$16:$N$514,COLUMNS('Section 2'!$C$13:E$13),0)),"",VLOOKUP($B410,'Section 2'!$C$16:$N$514,COLUMNS('Section 2'!$C$13:E$13),0)))</f>
        <v/>
      </c>
      <c r="G410" s="107" t="str">
        <f>IF($D410="","",IF(ISBLANK(VLOOKUP($B410,'Section 2'!$C$16:$N$514,COLUMNS('Section 2'!$C$13:F$13),0)),"",VLOOKUP($B410,'Section 2'!$C$16:$N$514,COLUMNS('Section 2'!$C$13:F$13),0)))</f>
        <v/>
      </c>
      <c r="H410" s="107" t="str">
        <f>IF($D410="","",IF(ISBLANK(VLOOKUP($B410,'Section 2'!$C$16:$N$514,COLUMNS('Section 2'!$C$13:G$13),0)),"",VLOOKUP($B410,'Section 2'!$C$16:$N$514,COLUMNS('Section 2'!$C$13:G$13),0)))</f>
        <v/>
      </c>
      <c r="I410" s="107" t="str">
        <f>IF($D410="","",IF(ISBLANK(VLOOKUP($B410,'Section 2'!$C$16:$N$514,COLUMNS('Section 2'!$C$13:H$13),0)),"",IF(VLOOKUP($B410,'Section 2'!$C$16:$N$514,COLUMNS('Section 2'!$C$13:H$13),0)="Other EU","Other EU",PROPER(VLOOKUP($B410,'Section 2'!$C$16:$N$514,COLUMNS('Section 2'!$C$13:H$13),0)))))</f>
        <v/>
      </c>
      <c r="J410" s="107" t="str">
        <f>IF($D410="","",IF(ISBLANK(VLOOKUP($B410,'Section 2'!$C$16:$N$514,COLUMNS('Section 2'!$C$13:I$13),0)),"",IF(VLOOKUP($B410,'Section 2'!$C$16:$N$514,COLUMNS('Section 2'!$C$13:I$13),0)="Other EU","Other EU",VLOOKUP($B410,'Section 2'!$C$16:$N$514,COLUMNS('Section 2'!$C$13:I$13),0))))</f>
        <v/>
      </c>
      <c r="K410" s="107" t="str">
        <f>IF($D410="","",IF(ISBLANK(VLOOKUP($B410,'Section 2'!$C$16:$N$514,COLUMNS('Section 2'!$C$13:J$13),0)),"",IF(VLOOKUP($B410,'Section 2'!$C$16:$N$514,COLUMNS('Section 2'!$C$13:J$13),0)="Pther EU","Other EU",PROPER(VLOOKUP($B410,'Section 2'!$C$16:$N$514,COLUMNS('Section 2'!$C$13:J$13),0)))))</f>
        <v/>
      </c>
      <c r="L410" s="107" t="str">
        <f>IF($D410="","",IF(ISBLANK(VLOOKUP($B410,'Section 2'!$C$16:$N$514,COLUMNS('Section 2'!$C$13:K$13),0)),"",VLOOKUP($B410,'Section 2'!$C$16:$N$514,COLUMNS('Section 2'!$C$13:K$13),0)))</f>
        <v/>
      </c>
      <c r="M410" s="107" t="str">
        <f>IF($D410="","",IF(ISBLANK(VLOOKUP($B410,'Section 2'!$C$16:$N$514,COLUMNS('Section 2'!$C$13:L$13),0)),"",PROPER(VLOOKUP($B410,'Section 2'!$C$16:$N$514,COLUMNS('Section 2'!$C$13:L$13),0))))</f>
        <v/>
      </c>
      <c r="N410" s="107" t="str">
        <f>IF($D410="","",IF(ISBLANK(VLOOKUP($B410,'Section 2'!$C$16:$N$514,COLUMNS('Section 2'!$C$13:M$13),0)),"",IF(VLOOKUP($B410,'Section 2'!$C$16:$N$514,COLUMNS('Section 2'!$C$13:M$13),0)="Other EU","Other EU",IF(VLOOKUP($B410,'Section 2'!$C$16:$N$514,COLUMNS('Section 2'!$C$13:M$13),0)="2nd Party Trans","2nd Party Trans",IF(VLOOKUP($B410,'Section 2'!$C$16:$N$514,COLUMNS('Section 2'!$C$13:M$13),0)="2nd Party Dest","2nd Party Dest",PROPER(VLOOKUP($B410,'Section 2'!$C$16:$N$514,COLUMNS('Section 2'!$C$13:M$13),0)))))))</f>
        <v/>
      </c>
      <c r="O410" s="108" t="str">
        <f>IF($D410="","",IF(ISBLANK(VLOOKUP($B410,'Section 2'!$C$16:$N$514,COLUMNS('Section 2'!$C$13:N$13),0)),"",VLOOKUP($B410,'Section 2'!$C$16:$N$514,COLUMNS('Section 2'!$C$13:N$13),0)))</f>
        <v/>
      </c>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row>
    <row r="411" spans="1:78" s="36" customFormat="1" ht="12.75" customHeight="1" x14ac:dyDescent="0.35">
      <c r="A411" s="36" t="str">
        <f>IF(D411="","",ROWS($A$1:A411))</f>
        <v/>
      </c>
      <c r="B411" s="39">
        <v>410</v>
      </c>
      <c r="C411" s="107" t="str">
        <f t="shared" si="6"/>
        <v/>
      </c>
      <c r="D411" s="107" t="str">
        <f>IFERROR(VLOOKUP($B411,'Section 2'!$C$16:$N$514,COLUMNS('Section 2'!$C$13:C$13),0),"")</f>
        <v/>
      </c>
      <c r="E411" s="108" t="str">
        <f>IF($D411="","",IF(ISBLANK(VLOOKUP($B411,'Section 2'!$C$16:$N$514,COLUMNS('Section 2'!$C$13:D$13),0)),"",VLOOKUP($B411,'Section 2'!$C$16:$N$514,COLUMNS('Section 2'!$C$13:D$13),0)))</f>
        <v/>
      </c>
      <c r="F411" s="107" t="str">
        <f>IF($D411="","",IF(ISBLANK(VLOOKUP($B411,'Section 2'!$C$16:$N$514,COLUMNS('Section 2'!$C$13:E$13),0)),"",VLOOKUP($B411,'Section 2'!$C$16:$N$514,COLUMNS('Section 2'!$C$13:E$13),0)))</f>
        <v/>
      </c>
      <c r="G411" s="107" t="str">
        <f>IF($D411="","",IF(ISBLANK(VLOOKUP($B411,'Section 2'!$C$16:$N$514,COLUMNS('Section 2'!$C$13:F$13),0)),"",VLOOKUP($B411,'Section 2'!$C$16:$N$514,COLUMNS('Section 2'!$C$13:F$13),0)))</f>
        <v/>
      </c>
      <c r="H411" s="107" t="str">
        <f>IF($D411="","",IF(ISBLANK(VLOOKUP($B411,'Section 2'!$C$16:$N$514,COLUMNS('Section 2'!$C$13:G$13),0)),"",VLOOKUP($B411,'Section 2'!$C$16:$N$514,COLUMNS('Section 2'!$C$13:G$13),0)))</f>
        <v/>
      </c>
      <c r="I411" s="107" t="str">
        <f>IF($D411="","",IF(ISBLANK(VLOOKUP($B411,'Section 2'!$C$16:$N$514,COLUMNS('Section 2'!$C$13:H$13),0)),"",IF(VLOOKUP($B411,'Section 2'!$C$16:$N$514,COLUMNS('Section 2'!$C$13:H$13),0)="Other EU","Other EU",PROPER(VLOOKUP($B411,'Section 2'!$C$16:$N$514,COLUMNS('Section 2'!$C$13:H$13),0)))))</f>
        <v/>
      </c>
      <c r="J411" s="107" t="str">
        <f>IF($D411="","",IF(ISBLANK(VLOOKUP($B411,'Section 2'!$C$16:$N$514,COLUMNS('Section 2'!$C$13:I$13),0)),"",IF(VLOOKUP($B411,'Section 2'!$C$16:$N$514,COLUMNS('Section 2'!$C$13:I$13),0)="Other EU","Other EU",VLOOKUP($B411,'Section 2'!$C$16:$N$514,COLUMNS('Section 2'!$C$13:I$13),0))))</f>
        <v/>
      </c>
      <c r="K411" s="107" t="str">
        <f>IF($D411="","",IF(ISBLANK(VLOOKUP($B411,'Section 2'!$C$16:$N$514,COLUMNS('Section 2'!$C$13:J$13),0)),"",IF(VLOOKUP($B411,'Section 2'!$C$16:$N$514,COLUMNS('Section 2'!$C$13:J$13),0)="Pther EU","Other EU",PROPER(VLOOKUP($B411,'Section 2'!$C$16:$N$514,COLUMNS('Section 2'!$C$13:J$13),0)))))</f>
        <v/>
      </c>
      <c r="L411" s="107" t="str">
        <f>IF($D411="","",IF(ISBLANK(VLOOKUP($B411,'Section 2'!$C$16:$N$514,COLUMNS('Section 2'!$C$13:K$13),0)),"",VLOOKUP($B411,'Section 2'!$C$16:$N$514,COLUMNS('Section 2'!$C$13:K$13),0)))</f>
        <v/>
      </c>
      <c r="M411" s="107" t="str">
        <f>IF($D411="","",IF(ISBLANK(VLOOKUP($B411,'Section 2'!$C$16:$N$514,COLUMNS('Section 2'!$C$13:L$13),0)),"",PROPER(VLOOKUP($B411,'Section 2'!$C$16:$N$514,COLUMNS('Section 2'!$C$13:L$13),0))))</f>
        <v/>
      </c>
      <c r="N411" s="107" t="str">
        <f>IF($D411="","",IF(ISBLANK(VLOOKUP($B411,'Section 2'!$C$16:$N$514,COLUMNS('Section 2'!$C$13:M$13),0)),"",IF(VLOOKUP($B411,'Section 2'!$C$16:$N$514,COLUMNS('Section 2'!$C$13:M$13),0)="Other EU","Other EU",IF(VLOOKUP($B411,'Section 2'!$C$16:$N$514,COLUMNS('Section 2'!$C$13:M$13),0)="2nd Party Trans","2nd Party Trans",IF(VLOOKUP($B411,'Section 2'!$C$16:$N$514,COLUMNS('Section 2'!$C$13:M$13),0)="2nd Party Dest","2nd Party Dest",PROPER(VLOOKUP($B411,'Section 2'!$C$16:$N$514,COLUMNS('Section 2'!$C$13:M$13),0)))))))</f>
        <v/>
      </c>
      <c r="O411" s="108" t="str">
        <f>IF($D411="","",IF(ISBLANK(VLOOKUP($B411,'Section 2'!$C$16:$N$514,COLUMNS('Section 2'!$C$13:N$13),0)),"",VLOOKUP($B411,'Section 2'!$C$16:$N$514,COLUMNS('Section 2'!$C$13:N$13),0)))</f>
        <v/>
      </c>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row>
    <row r="412" spans="1:78" s="36" customFormat="1" ht="12.75" customHeight="1" x14ac:dyDescent="0.35">
      <c r="A412" s="36" t="str">
        <f>IF(D412="","",ROWS($A$1:A412))</f>
        <v/>
      </c>
      <c r="B412" s="39">
        <v>411</v>
      </c>
      <c r="C412" s="107" t="str">
        <f t="shared" si="6"/>
        <v/>
      </c>
      <c r="D412" s="107" t="str">
        <f>IFERROR(VLOOKUP($B412,'Section 2'!$C$16:$N$514,COLUMNS('Section 2'!$C$13:C$13),0),"")</f>
        <v/>
      </c>
      <c r="E412" s="108" t="str">
        <f>IF($D412="","",IF(ISBLANK(VLOOKUP($B412,'Section 2'!$C$16:$N$514,COLUMNS('Section 2'!$C$13:D$13),0)),"",VLOOKUP($B412,'Section 2'!$C$16:$N$514,COLUMNS('Section 2'!$C$13:D$13),0)))</f>
        <v/>
      </c>
      <c r="F412" s="107" t="str">
        <f>IF($D412="","",IF(ISBLANK(VLOOKUP($B412,'Section 2'!$C$16:$N$514,COLUMNS('Section 2'!$C$13:E$13),0)),"",VLOOKUP($B412,'Section 2'!$C$16:$N$514,COLUMNS('Section 2'!$C$13:E$13),0)))</f>
        <v/>
      </c>
      <c r="G412" s="107" t="str">
        <f>IF($D412="","",IF(ISBLANK(VLOOKUP($B412,'Section 2'!$C$16:$N$514,COLUMNS('Section 2'!$C$13:F$13),0)),"",VLOOKUP($B412,'Section 2'!$C$16:$N$514,COLUMNS('Section 2'!$C$13:F$13),0)))</f>
        <v/>
      </c>
      <c r="H412" s="107" t="str">
        <f>IF($D412="","",IF(ISBLANK(VLOOKUP($B412,'Section 2'!$C$16:$N$514,COLUMNS('Section 2'!$C$13:G$13),0)),"",VLOOKUP($B412,'Section 2'!$C$16:$N$514,COLUMNS('Section 2'!$C$13:G$13),0)))</f>
        <v/>
      </c>
      <c r="I412" s="107" t="str">
        <f>IF($D412="","",IF(ISBLANK(VLOOKUP($B412,'Section 2'!$C$16:$N$514,COLUMNS('Section 2'!$C$13:H$13),0)),"",IF(VLOOKUP($B412,'Section 2'!$C$16:$N$514,COLUMNS('Section 2'!$C$13:H$13),0)="Other EU","Other EU",PROPER(VLOOKUP($B412,'Section 2'!$C$16:$N$514,COLUMNS('Section 2'!$C$13:H$13),0)))))</f>
        <v/>
      </c>
      <c r="J412" s="107" t="str">
        <f>IF($D412="","",IF(ISBLANK(VLOOKUP($B412,'Section 2'!$C$16:$N$514,COLUMNS('Section 2'!$C$13:I$13),0)),"",IF(VLOOKUP($B412,'Section 2'!$C$16:$N$514,COLUMNS('Section 2'!$C$13:I$13),0)="Other EU","Other EU",VLOOKUP($B412,'Section 2'!$C$16:$N$514,COLUMNS('Section 2'!$C$13:I$13),0))))</f>
        <v/>
      </c>
      <c r="K412" s="107" t="str">
        <f>IF($D412="","",IF(ISBLANK(VLOOKUP($B412,'Section 2'!$C$16:$N$514,COLUMNS('Section 2'!$C$13:J$13),0)),"",IF(VLOOKUP($B412,'Section 2'!$C$16:$N$514,COLUMNS('Section 2'!$C$13:J$13),0)="Pther EU","Other EU",PROPER(VLOOKUP($B412,'Section 2'!$C$16:$N$514,COLUMNS('Section 2'!$C$13:J$13),0)))))</f>
        <v/>
      </c>
      <c r="L412" s="107" t="str">
        <f>IF($D412="","",IF(ISBLANK(VLOOKUP($B412,'Section 2'!$C$16:$N$514,COLUMNS('Section 2'!$C$13:K$13),0)),"",VLOOKUP($B412,'Section 2'!$C$16:$N$514,COLUMNS('Section 2'!$C$13:K$13),0)))</f>
        <v/>
      </c>
      <c r="M412" s="107" t="str">
        <f>IF($D412="","",IF(ISBLANK(VLOOKUP($B412,'Section 2'!$C$16:$N$514,COLUMNS('Section 2'!$C$13:L$13),0)),"",PROPER(VLOOKUP($B412,'Section 2'!$C$16:$N$514,COLUMNS('Section 2'!$C$13:L$13),0))))</f>
        <v/>
      </c>
      <c r="N412" s="107" t="str">
        <f>IF($D412="","",IF(ISBLANK(VLOOKUP($B412,'Section 2'!$C$16:$N$514,COLUMNS('Section 2'!$C$13:M$13),0)),"",IF(VLOOKUP($B412,'Section 2'!$C$16:$N$514,COLUMNS('Section 2'!$C$13:M$13),0)="Other EU","Other EU",IF(VLOOKUP($B412,'Section 2'!$C$16:$N$514,COLUMNS('Section 2'!$C$13:M$13),0)="2nd Party Trans","2nd Party Trans",IF(VLOOKUP($B412,'Section 2'!$C$16:$N$514,COLUMNS('Section 2'!$C$13:M$13),0)="2nd Party Dest","2nd Party Dest",PROPER(VLOOKUP($B412,'Section 2'!$C$16:$N$514,COLUMNS('Section 2'!$C$13:M$13),0)))))))</f>
        <v/>
      </c>
      <c r="O412" s="108" t="str">
        <f>IF($D412="","",IF(ISBLANK(VLOOKUP($B412,'Section 2'!$C$16:$N$514,COLUMNS('Section 2'!$C$13:N$13),0)),"",VLOOKUP($B412,'Section 2'!$C$16:$N$514,COLUMNS('Section 2'!$C$13:N$13),0)))</f>
        <v/>
      </c>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row>
    <row r="413" spans="1:78" s="36" customFormat="1" ht="12.75" customHeight="1" x14ac:dyDescent="0.35">
      <c r="A413" s="36" t="str">
        <f>IF(D413="","",ROWS($A$1:A413))</f>
        <v/>
      </c>
      <c r="B413" s="39">
        <v>412</v>
      </c>
      <c r="C413" s="107" t="str">
        <f t="shared" si="6"/>
        <v/>
      </c>
      <c r="D413" s="107" t="str">
        <f>IFERROR(VLOOKUP($B413,'Section 2'!$C$16:$N$514,COLUMNS('Section 2'!$C$13:C$13),0),"")</f>
        <v/>
      </c>
      <c r="E413" s="108" t="str">
        <f>IF($D413="","",IF(ISBLANK(VLOOKUP($B413,'Section 2'!$C$16:$N$514,COLUMNS('Section 2'!$C$13:D$13),0)),"",VLOOKUP($B413,'Section 2'!$C$16:$N$514,COLUMNS('Section 2'!$C$13:D$13),0)))</f>
        <v/>
      </c>
      <c r="F413" s="107" t="str">
        <f>IF($D413="","",IF(ISBLANK(VLOOKUP($B413,'Section 2'!$C$16:$N$514,COLUMNS('Section 2'!$C$13:E$13),0)),"",VLOOKUP($B413,'Section 2'!$C$16:$N$514,COLUMNS('Section 2'!$C$13:E$13),0)))</f>
        <v/>
      </c>
      <c r="G413" s="107" t="str">
        <f>IF($D413="","",IF(ISBLANK(VLOOKUP($B413,'Section 2'!$C$16:$N$514,COLUMNS('Section 2'!$C$13:F$13),0)),"",VLOOKUP($B413,'Section 2'!$C$16:$N$514,COLUMNS('Section 2'!$C$13:F$13),0)))</f>
        <v/>
      </c>
      <c r="H413" s="107" t="str">
        <f>IF($D413="","",IF(ISBLANK(VLOOKUP($B413,'Section 2'!$C$16:$N$514,COLUMNS('Section 2'!$C$13:G$13),0)),"",VLOOKUP($B413,'Section 2'!$C$16:$N$514,COLUMNS('Section 2'!$C$13:G$13),0)))</f>
        <v/>
      </c>
      <c r="I413" s="107" t="str">
        <f>IF($D413="","",IF(ISBLANK(VLOOKUP($B413,'Section 2'!$C$16:$N$514,COLUMNS('Section 2'!$C$13:H$13),0)),"",IF(VLOOKUP($B413,'Section 2'!$C$16:$N$514,COLUMNS('Section 2'!$C$13:H$13),0)="Other EU","Other EU",PROPER(VLOOKUP($B413,'Section 2'!$C$16:$N$514,COLUMNS('Section 2'!$C$13:H$13),0)))))</f>
        <v/>
      </c>
      <c r="J413" s="107" t="str">
        <f>IF($D413="","",IF(ISBLANK(VLOOKUP($B413,'Section 2'!$C$16:$N$514,COLUMNS('Section 2'!$C$13:I$13),0)),"",IF(VLOOKUP($B413,'Section 2'!$C$16:$N$514,COLUMNS('Section 2'!$C$13:I$13),0)="Other EU","Other EU",VLOOKUP($B413,'Section 2'!$C$16:$N$514,COLUMNS('Section 2'!$C$13:I$13),0))))</f>
        <v/>
      </c>
      <c r="K413" s="107" t="str">
        <f>IF($D413="","",IF(ISBLANK(VLOOKUP($B413,'Section 2'!$C$16:$N$514,COLUMNS('Section 2'!$C$13:J$13),0)),"",IF(VLOOKUP($B413,'Section 2'!$C$16:$N$514,COLUMNS('Section 2'!$C$13:J$13),0)="Pther EU","Other EU",PROPER(VLOOKUP($B413,'Section 2'!$C$16:$N$514,COLUMNS('Section 2'!$C$13:J$13),0)))))</f>
        <v/>
      </c>
      <c r="L413" s="107" t="str">
        <f>IF($D413="","",IF(ISBLANK(VLOOKUP($B413,'Section 2'!$C$16:$N$514,COLUMNS('Section 2'!$C$13:K$13),0)),"",VLOOKUP($B413,'Section 2'!$C$16:$N$514,COLUMNS('Section 2'!$C$13:K$13),0)))</f>
        <v/>
      </c>
      <c r="M413" s="107" t="str">
        <f>IF($D413="","",IF(ISBLANK(VLOOKUP($B413,'Section 2'!$C$16:$N$514,COLUMNS('Section 2'!$C$13:L$13),0)),"",PROPER(VLOOKUP($B413,'Section 2'!$C$16:$N$514,COLUMNS('Section 2'!$C$13:L$13),0))))</f>
        <v/>
      </c>
      <c r="N413" s="107" t="str">
        <f>IF($D413="","",IF(ISBLANK(VLOOKUP($B413,'Section 2'!$C$16:$N$514,COLUMNS('Section 2'!$C$13:M$13),0)),"",IF(VLOOKUP($B413,'Section 2'!$C$16:$N$514,COLUMNS('Section 2'!$C$13:M$13),0)="Other EU","Other EU",IF(VLOOKUP($B413,'Section 2'!$C$16:$N$514,COLUMNS('Section 2'!$C$13:M$13),0)="2nd Party Trans","2nd Party Trans",IF(VLOOKUP($B413,'Section 2'!$C$16:$N$514,COLUMNS('Section 2'!$C$13:M$13),0)="2nd Party Dest","2nd Party Dest",PROPER(VLOOKUP($B413,'Section 2'!$C$16:$N$514,COLUMNS('Section 2'!$C$13:M$13),0)))))))</f>
        <v/>
      </c>
      <c r="O413" s="108" t="str">
        <f>IF($D413="","",IF(ISBLANK(VLOOKUP($B413,'Section 2'!$C$16:$N$514,COLUMNS('Section 2'!$C$13:N$13),0)),"",VLOOKUP($B413,'Section 2'!$C$16:$N$514,COLUMNS('Section 2'!$C$13:N$13),0)))</f>
        <v/>
      </c>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row>
    <row r="414" spans="1:78" s="36" customFormat="1" ht="12.75" customHeight="1" x14ac:dyDescent="0.35">
      <c r="A414" s="36" t="str">
        <f>IF(D414="","",ROWS($A$1:A414))</f>
        <v/>
      </c>
      <c r="B414" s="39">
        <v>413</v>
      </c>
      <c r="C414" s="107" t="str">
        <f t="shared" si="6"/>
        <v/>
      </c>
      <c r="D414" s="107" t="str">
        <f>IFERROR(VLOOKUP($B414,'Section 2'!$C$16:$N$514,COLUMNS('Section 2'!$C$13:C$13),0),"")</f>
        <v/>
      </c>
      <c r="E414" s="108" t="str">
        <f>IF($D414="","",IF(ISBLANK(VLOOKUP($B414,'Section 2'!$C$16:$N$514,COLUMNS('Section 2'!$C$13:D$13),0)),"",VLOOKUP($B414,'Section 2'!$C$16:$N$514,COLUMNS('Section 2'!$C$13:D$13),0)))</f>
        <v/>
      </c>
      <c r="F414" s="107" t="str">
        <f>IF($D414="","",IF(ISBLANK(VLOOKUP($B414,'Section 2'!$C$16:$N$514,COLUMNS('Section 2'!$C$13:E$13),0)),"",VLOOKUP($B414,'Section 2'!$C$16:$N$514,COLUMNS('Section 2'!$C$13:E$13),0)))</f>
        <v/>
      </c>
      <c r="G414" s="107" t="str">
        <f>IF($D414="","",IF(ISBLANK(VLOOKUP($B414,'Section 2'!$C$16:$N$514,COLUMNS('Section 2'!$C$13:F$13),0)),"",VLOOKUP($B414,'Section 2'!$C$16:$N$514,COLUMNS('Section 2'!$C$13:F$13),0)))</f>
        <v/>
      </c>
      <c r="H414" s="107" t="str">
        <f>IF($D414="","",IF(ISBLANK(VLOOKUP($B414,'Section 2'!$C$16:$N$514,COLUMNS('Section 2'!$C$13:G$13),0)),"",VLOOKUP($B414,'Section 2'!$C$16:$N$514,COLUMNS('Section 2'!$C$13:G$13),0)))</f>
        <v/>
      </c>
      <c r="I414" s="107" t="str">
        <f>IF($D414="","",IF(ISBLANK(VLOOKUP($B414,'Section 2'!$C$16:$N$514,COLUMNS('Section 2'!$C$13:H$13),0)),"",IF(VLOOKUP($B414,'Section 2'!$C$16:$N$514,COLUMNS('Section 2'!$C$13:H$13),0)="Other EU","Other EU",PROPER(VLOOKUP($B414,'Section 2'!$C$16:$N$514,COLUMNS('Section 2'!$C$13:H$13),0)))))</f>
        <v/>
      </c>
      <c r="J414" s="107" t="str">
        <f>IF($D414="","",IF(ISBLANK(VLOOKUP($B414,'Section 2'!$C$16:$N$514,COLUMNS('Section 2'!$C$13:I$13),0)),"",IF(VLOOKUP($B414,'Section 2'!$C$16:$N$514,COLUMNS('Section 2'!$C$13:I$13),0)="Other EU","Other EU",VLOOKUP($B414,'Section 2'!$C$16:$N$514,COLUMNS('Section 2'!$C$13:I$13),0))))</f>
        <v/>
      </c>
      <c r="K414" s="107" t="str">
        <f>IF($D414="","",IF(ISBLANK(VLOOKUP($B414,'Section 2'!$C$16:$N$514,COLUMNS('Section 2'!$C$13:J$13),0)),"",IF(VLOOKUP($B414,'Section 2'!$C$16:$N$514,COLUMNS('Section 2'!$C$13:J$13),0)="Pther EU","Other EU",PROPER(VLOOKUP($B414,'Section 2'!$C$16:$N$514,COLUMNS('Section 2'!$C$13:J$13),0)))))</f>
        <v/>
      </c>
      <c r="L414" s="107" t="str">
        <f>IF($D414="","",IF(ISBLANK(VLOOKUP($B414,'Section 2'!$C$16:$N$514,COLUMNS('Section 2'!$C$13:K$13),0)),"",VLOOKUP($B414,'Section 2'!$C$16:$N$514,COLUMNS('Section 2'!$C$13:K$13),0)))</f>
        <v/>
      </c>
      <c r="M414" s="107" t="str">
        <f>IF($D414="","",IF(ISBLANK(VLOOKUP($B414,'Section 2'!$C$16:$N$514,COLUMNS('Section 2'!$C$13:L$13),0)),"",PROPER(VLOOKUP($B414,'Section 2'!$C$16:$N$514,COLUMNS('Section 2'!$C$13:L$13),0))))</f>
        <v/>
      </c>
      <c r="N414" s="107" t="str">
        <f>IF($D414="","",IF(ISBLANK(VLOOKUP($B414,'Section 2'!$C$16:$N$514,COLUMNS('Section 2'!$C$13:M$13),0)),"",IF(VLOOKUP($B414,'Section 2'!$C$16:$N$514,COLUMNS('Section 2'!$C$13:M$13),0)="Other EU","Other EU",IF(VLOOKUP($B414,'Section 2'!$C$16:$N$514,COLUMNS('Section 2'!$C$13:M$13),0)="2nd Party Trans","2nd Party Trans",IF(VLOOKUP($B414,'Section 2'!$C$16:$N$514,COLUMNS('Section 2'!$C$13:M$13),0)="2nd Party Dest","2nd Party Dest",PROPER(VLOOKUP($B414,'Section 2'!$C$16:$N$514,COLUMNS('Section 2'!$C$13:M$13),0)))))))</f>
        <v/>
      </c>
      <c r="O414" s="108" t="str">
        <f>IF($D414="","",IF(ISBLANK(VLOOKUP($B414,'Section 2'!$C$16:$N$514,COLUMNS('Section 2'!$C$13:N$13),0)),"",VLOOKUP($B414,'Section 2'!$C$16:$N$514,COLUMNS('Section 2'!$C$13:N$13),0)))</f>
        <v/>
      </c>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row>
    <row r="415" spans="1:78" s="36" customFormat="1" ht="12.75" customHeight="1" x14ac:dyDescent="0.35">
      <c r="A415" s="36" t="str">
        <f>IF(D415="","",ROWS($A$1:A415))</f>
        <v/>
      </c>
      <c r="B415" s="39">
        <v>414</v>
      </c>
      <c r="C415" s="107" t="str">
        <f t="shared" si="6"/>
        <v/>
      </c>
      <c r="D415" s="107" t="str">
        <f>IFERROR(VLOOKUP($B415,'Section 2'!$C$16:$N$514,COLUMNS('Section 2'!$C$13:C$13),0),"")</f>
        <v/>
      </c>
      <c r="E415" s="108" t="str">
        <f>IF($D415="","",IF(ISBLANK(VLOOKUP($B415,'Section 2'!$C$16:$N$514,COLUMNS('Section 2'!$C$13:D$13),0)),"",VLOOKUP($B415,'Section 2'!$C$16:$N$514,COLUMNS('Section 2'!$C$13:D$13),0)))</f>
        <v/>
      </c>
      <c r="F415" s="107" t="str">
        <f>IF($D415="","",IF(ISBLANK(VLOOKUP($B415,'Section 2'!$C$16:$N$514,COLUMNS('Section 2'!$C$13:E$13),0)),"",VLOOKUP($B415,'Section 2'!$C$16:$N$514,COLUMNS('Section 2'!$C$13:E$13),0)))</f>
        <v/>
      </c>
      <c r="G415" s="107" t="str">
        <f>IF($D415="","",IF(ISBLANK(VLOOKUP($B415,'Section 2'!$C$16:$N$514,COLUMNS('Section 2'!$C$13:F$13),0)),"",VLOOKUP($B415,'Section 2'!$C$16:$N$514,COLUMNS('Section 2'!$C$13:F$13),0)))</f>
        <v/>
      </c>
      <c r="H415" s="107" t="str">
        <f>IF($D415="","",IF(ISBLANK(VLOOKUP($B415,'Section 2'!$C$16:$N$514,COLUMNS('Section 2'!$C$13:G$13),0)),"",VLOOKUP($B415,'Section 2'!$C$16:$N$514,COLUMNS('Section 2'!$C$13:G$13),0)))</f>
        <v/>
      </c>
      <c r="I415" s="107" t="str">
        <f>IF($D415="","",IF(ISBLANK(VLOOKUP($B415,'Section 2'!$C$16:$N$514,COLUMNS('Section 2'!$C$13:H$13),0)),"",IF(VLOOKUP($B415,'Section 2'!$C$16:$N$514,COLUMNS('Section 2'!$C$13:H$13),0)="Other EU","Other EU",PROPER(VLOOKUP($B415,'Section 2'!$C$16:$N$514,COLUMNS('Section 2'!$C$13:H$13),0)))))</f>
        <v/>
      </c>
      <c r="J415" s="107" t="str">
        <f>IF($D415="","",IF(ISBLANK(VLOOKUP($B415,'Section 2'!$C$16:$N$514,COLUMNS('Section 2'!$C$13:I$13),0)),"",IF(VLOOKUP($B415,'Section 2'!$C$16:$N$514,COLUMNS('Section 2'!$C$13:I$13),0)="Other EU","Other EU",VLOOKUP($B415,'Section 2'!$C$16:$N$514,COLUMNS('Section 2'!$C$13:I$13),0))))</f>
        <v/>
      </c>
      <c r="K415" s="107" t="str">
        <f>IF($D415="","",IF(ISBLANK(VLOOKUP($B415,'Section 2'!$C$16:$N$514,COLUMNS('Section 2'!$C$13:J$13),0)),"",IF(VLOOKUP($B415,'Section 2'!$C$16:$N$514,COLUMNS('Section 2'!$C$13:J$13),0)="Pther EU","Other EU",PROPER(VLOOKUP($B415,'Section 2'!$C$16:$N$514,COLUMNS('Section 2'!$C$13:J$13),0)))))</f>
        <v/>
      </c>
      <c r="L415" s="107" t="str">
        <f>IF($D415="","",IF(ISBLANK(VLOOKUP($B415,'Section 2'!$C$16:$N$514,COLUMNS('Section 2'!$C$13:K$13),0)),"",VLOOKUP($B415,'Section 2'!$C$16:$N$514,COLUMNS('Section 2'!$C$13:K$13),0)))</f>
        <v/>
      </c>
      <c r="M415" s="107" t="str">
        <f>IF($D415="","",IF(ISBLANK(VLOOKUP($B415,'Section 2'!$C$16:$N$514,COLUMNS('Section 2'!$C$13:L$13),0)),"",PROPER(VLOOKUP($B415,'Section 2'!$C$16:$N$514,COLUMNS('Section 2'!$C$13:L$13),0))))</f>
        <v/>
      </c>
      <c r="N415" s="107" t="str">
        <f>IF($D415="","",IF(ISBLANK(VLOOKUP($B415,'Section 2'!$C$16:$N$514,COLUMNS('Section 2'!$C$13:M$13),0)),"",IF(VLOOKUP($B415,'Section 2'!$C$16:$N$514,COLUMNS('Section 2'!$C$13:M$13),0)="Other EU","Other EU",IF(VLOOKUP($B415,'Section 2'!$C$16:$N$514,COLUMNS('Section 2'!$C$13:M$13),0)="2nd Party Trans","2nd Party Trans",IF(VLOOKUP($B415,'Section 2'!$C$16:$N$514,COLUMNS('Section 2'!$C$13:M$13),0)="2nd Party Dest","2nd Party Dest",PROPER(VLOOKUP($B415,'Section 2'!$C$16:$N$514,COLUMNS('Section 2'!$C$13:M$13),0)))))))</f>
        <v/>
      </c>
      <c r="O415" s="108" t="str">
        <f>IF($D415="","",IF(ISBLANK(VLOOKUP($B415,'Section 2'!$C$16:$N$514,COLUMNS('Section 2'!$C$13:N$13),0)),"",VLOOKUP($B415,'Section 2'!$C$16:$N$514,COLUMNS('Section 2'!$C$13:N$13),0)))</f>
        <v/>
      </c>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row>
    <row r="416" spans="1:78" s="36" customFormat="1" ht="12.75" customHeight="1" x14ac:dyDescent="0.35">
      <c r="A416" s="36" t="str">
        <f>IF(D416="","",ROWS($A$1:A416))</f>
        <v/>
      </c>
      <c r="B416" s="39">
        <v>415</v>
      </c>
      <c r="C416" s="107" t="str">
        <f t="shared" si="6"/>
        <v/>
      </c>
      <c r="D416" s="107" t="str">
        <f>IFERROR(VLOOKUP($B416,'Section 2'!$C$16:$N$514,COLUMNS('Section 2'!$C$13:C$13),0),"")</f>
        <v/>
      </c>
      <c r="E416" s="108" t="str">
        <f>IF($D416="","",IF(ISBLANK(VLOOKUP($B416,'Section 2'!$C$16:$N$514,COLUMNS('Section 2'!$C$13:D$13),0)),"",VLOOKUP($B416,'Section 2'!$C$16:$N$514,COLUMNS('Section 2'!$C$13:D$13),0)))</f>
        <v/>
      </c>
      <c r="F416" s="107" t="str">
        <f>IF($D416="","",IF(ISBLANK(VLOOKUP($B416,'Section 2'!$C$16:$N$514,COLUMNS('Section 2'!$C$13:E$13),0)),"",VLOOKUP($B416,'Section 2'!$C$16:$N$514,COLUMNS('Section 2'!$C$13:E$13),0)))</f>
        <v/>
      </c>
      <c r="G416" s="107" t="str">
        <f>IF($D416="","",IF(ISBLANK(VLOOKUP($B416,'Section 2'!$C$16:$N$514,COLUMNS('Section 2'!$C$13:F$13),0)),"",VLOOKUP($B416,'Section 2'!$C$16:$N$514,COLUMNS('Section 2'!$C$13:F$13),0)))</f>
        <v/>
      </c>
      <c r="H416" s="107" t="str">
        <f>IF($D416="","",IF(ISBLANK(VLOOKUP($B416,'Section 2'!$C$16:$N$514,COLUMNS('Section 2'!$C$13:G$13),0)),"",VLOOKUP($B416,'Section 2'!$C$16:$N$514,COLUMNS('Section 2'!$C$13:G$13),0)))</f>
        <v/>
      </c>
      <c r="I416" s="107" t="str">
        <f>IF($D416="","",IF(ISBLANK(VLOOKUP($B416,'Section 2'!$C$16:$N$514,COLUMNS('Section 2'!$C$13:H$13),0)),"",IF(VLOOKUP($B416,'Section 2'!$C$16:$N$514,COLUMNS('Section 2'!$C$13:H$13),0)="Other EU","Other EU",PROPER(VLOOKUP($B416,'Section 2'!$C$16:$N$514,COLUMNS('Section 2'!$C$13:H$13),0)))))</f>
        <v/>
      </c>
      <c r="J416" s="107" t="str">
        <f>IF($D416="","",IF(ISBLANK(VLOOKUP($B416,'Section 2'!$C$16:$N$514,COLUMNS('Section 2'!$C$13:I$13),0)),"",IF(VLOOKUP($B416,'Section 2'!$C$16:$N$514,COLUMNS('Section 2'!$C$13:I$13),0)="Other EU","Other EU",VLOOKUP($B416,'Section 2'!$C$16:$N$514,COLUMNS('Section 2'!$C$13:I$13),0))))</f>
        <v/>
      </c>
      <c r="K416" s="107" t="str">
        <f>IF($D416="","",IF(ISBLANK(VLOOKUP($B416,'Section 2'!$C$16:$N$514,COLUMNS('Section 2'!$C$13:J$13),0)),"",IF(VLOOKUP($B416,'Section 2'!$C$16:$N$514,COLUMNS('Section 2'!$C$13:J$13),0)="Pther EU","Other EU",PROPER(VLOOKUP($B416,'Section 2'!$C$16:$N$514,COLUMNS('Section 2'!$C$13:J$13),0)))))</f>
        <v/>
      </c>
      <c r="L416" s="107" t="str">
        <f>IF($D416="","",IF(ISBLANK(VLOOKUP($B416,'Section 2'!$C$16:$N$514,COLUMNS('Section 2'!$C$13:K$13),0)),"",VLOOKUP($B416,'Section 2'!$C$16:$N$514,COLUMNS('Section 2'!$C$13:K$13),0)))</f>
        <v/>
      </c>
      <c r="M416" s="107" t="str">
        <f>IF($D416="","",IF(ISBLANK(VLOOKUP($B416,'Section 2'!$C$16:$N$514,COLUMNS('Section 2'!$C$13:L$13),0)),"",PROPER(VLOOKUP($B416,'Section 2'!$C$16:$N$514,COLUMNS('Section 2'!$C$13:L$13),0))))</f>
        <v/>
      </c>
      <c r="N416" s="107" t="str">
        <f>IF($D416="","",IF(ISBLANK(VLOOKUP($B416,'Section 2'!$C$16:$N$514,COLUMNS('Section 2'!$C$13:M$13),0)),"",IF(VLOOKUP($B416,'Section 2'!$C$16:$N$514,COLUMNS('Section 2'!$C$13:M$13),0)="Other EU","Other EU",IF(VLOOKUP($B416,'Section 2'!$C$16:$N$514,COLUMNS('Section 2'!$C$13:M$13),0)="2nd Party Trans","2nd Party Trans",IF(VLOOKUP($B416,'Section 2'!$C$16:$N$514,COLUMNS('Section 2'!$C$13:M$13),0)="2nd Party Dest","2nd Party Dest",PROPER(VLOOKUP($B416,'Section 2'!$C$16:$N$514,COLUMNS('Section 2'!$C$13:M$13),0)))))))</f>
        <v/>
      </c>
      <c r="O416" s="108" t="str">
        <f>IF($D416="","",IF(ISBLANK(VLOOKUP($B416,'Section 2'!$C$16:$N$514,COLUMNS('Section 2'!$C$13:N$13),0)),"",VLOOKUP($B416,'Section 2'!$C$16:$N$514,COLUMNS('Section 2'!$C$13:N$13),0)))</f>
        <v/>
      </c>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row>
    <row r="417" spans="1:78" s="36" customFormat="1" ht="12.75" customHeight="1" x14ac:dyDescent="0.35">
      <c r="A417" s="36" t="str">
        <f>IF(D417="","",ROWS($A$1:A417))</f>
        <v/>
      </c>
      <c r="B417" s="39">
        <v>416</v>
      </c>
      <c r="C417" s="107" t="str">
        <f t="shared" si="6"/>
        <v/>
      </c>
      <c r="D417" s="107" t="str">
        <f>IFERROR(VLOOKUP($B417,'Section 2'!$C$16:$N$514,COLUMNS('Section 2'!$C$13:C$13),0),"")</f>
        <v/>
      </c>
      <c r="E417" s="108" t="str">
        <f>IF($D417="","",IF(ISBLANK(VLOOKUP($B417,'Section 2'!$C$16:$N$514,COLUMNS('Section 2'!$C$13:D$13),0)),"",VLOOKUP($B417,'Section 2'!$C$16:$N$514,COLUMNS('Section 2'!$C$13:D$13),0)))</f>
        <v/>
      </c>
      <c r="F417" s="107" t="str">
        <f>IF($D417="","",IF(ISBLANK(VLOOKUP($B417,'Section 2'!$C$16:$N$514,COLUMNS('Section 2'!$C$13:E$13),0)),"",VLOOKUP($B417,'Section 2'!$C$16:$N$514,COLUMNS('Section 2'!$C$13:E$13),0)))</f>
        <v/>
      </c>
      <c r="G417" s="107" t="str">
        <f>IF($D417="","",IF(ISBLANK(VLOOKUP($B417,'Section 2'!$C$16:$N$514,COLUMNS('Section 2'!$C$13:F$13),0)),"",VLOOKUP($B417,'Section 2'!$C$16:$N$514,COLUMNS('Section 2'!$C$13:F$13),0)))</f>
        <v/>
      </c>
      <c r="H417" s="107" t="str">
        <f>IF($D417="","",IF(ISBLANK(VLOOKUP($B417,'Section 2'!$C$16:$N$514,COLUMNS('Section 2'!$C$13:G$13),0)),"",VLOOKUP($B417,'Section 2'!$C$16:$N$514,COLUMNS('Section 2'!$C$13:G$13),0)))</f>
        <v/>
      </c>
      <c r="I417" s="107" t="str">
        <f>IF($D417="","",IF(ISBLANK(VLOOKUP($B417,'Section 2'!$C$16:$N$514,COLUMNS('Section 2'!$C$13:H$13),0)),"",IF(VLOOKUP($B417,'Section 2'!$C$16:$N$514,COLUMNS('Section 2'!$C$13:H$13),0)="Other EU","Other EU",PROPER(VLOOKUP($B417,'Section 2'!$C$16:$N$514,COLUMNS('Section 2'!$C$13:H$13),0)))))</f>
        <v/>
      </c>
      <c r="J417" s="107" t="str">
        <f>IF($D417="","",IF(ISBLANK(VLOOKUP($B417,'Section 2'!$C$16:$N$514,COLUMNS('Section 2'!$C$13:I$13),0)),"",IF(VLOOKUP($B417,'Section 2'!$C$16:$N$514,COLUMNS('Section 2'!$C$13:I$13),0)="Other EU","Other EU",VLOOKUP($B417,'Section 2'!$C$16:$N$514,COLUMNS('Section 2'!$C$13:I$13),0))))</f>
        <v/>
      </c>
      <c r="K417" s="107" t="str">
        <f>IF($D417="","",IF(ISBLANK(VLOOKUP($B417,'Section 2'!$C$16:$N$514,COLUMNS('Section 2'!$C$13:J$13),0)),"",IF(VLOOKUP($B417,'Section 2'!$C$16:$N$514,COLUMNS('Section 2'!$C$13:J$13),0)="Pther EU","Other EU",PROPER(VLOOKUP($B417,'Section 2'!$C$16:$N$514,COLUMNS('Section 2'!$C$13:J$13),0)))))</f>
        <v/>
      </c>
      <c r="L417" s="107" t="str">
        <f>IF($D417="","",IF(ISBLANK(VLOOKUP($B417,'Section 2'!$C$16:$N$514,COLUMNS('Section 2'!$C$13:K$13),0)),"",VLOOKUP($B417,'Section 2'!$C$16:$N$514,COLUMNS('Section 2'!$C$13:K$13),0)))</f>
        <v/>
      </c>
      <c r="M417" s="107" t="str">
        <f>IF($D417="","",IF(ISBLANK(VLOOKUP($B417,'Section 2'!$C$16:$N$514,COLUMNS('Section 2'!$C$13:L$13),0)),"",PROPER(VLOOKUP($B417,'Section 2'!$C$16:$N$514,COLUMNS('Section 2'!$C$13:L$13),0))))</f>
        <v/>
      </c>
      <c r="N417" s="107" t="str">
        <f>IF($D417="","",IF(ISBLANK(VLOOKUP($B417,'Section 2'!$C$16:$N$514,COLUMNS('Section 2'!$C$13:M$13),0)),"",IF(VLOOKUP($B417,'Section 2'!$C$16:$N$514,COLUMNS('Section 2'!$C$13:M$13),0)="Other EU","Other EU",IF(VLOOKUP($B417,'Section 2'!$C$16:$N$514,COLUMNS('Section 2'!$C$13:M$13),0)="2nd Party Trans","2nd Party Trans",IF(VLOOKUP($B417,'Section 2'!$C$16:$N$514,COLUMNS('Section 2'!$C$13:M$13),0)="2nd Party Dest","2nd Party Dest",PROPER(VLOOKUP($B417,'Section 2'!$C$16:$N$514,COLUMNS('Section 2'!$C$13:M$13),0)))))))</f>
        <v/>
      </c>
      <c r="O417" s="108" t="str">
        <f>IF($D417="","",IF(ISBLANK(VLOOKUP($B417,'Section 2'!$C$16:$N$514,COLUMNS('Section 2'!$C$13:N$13),0)),"",VLOOKUP($B417,'Section 2'!$C$16:$N$514,COLUMNS('Section 2'!$C$13:N$13),0)))</f>
        <v/>
      </c>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row>
    <row r="418" spans="1:78" s="36" customFormat="1" ht="12.75" customHeight="1" x14ac:dyDescent="0.35">
      <c r="A418" s="36" t="str">
        <f>IF(D418="","",ROWS($A$1:A418))</f>
        <v/>
      </c>
      <c r="B418" s="39">
        <v>417</v>
      </c>
      <c r="C418" s="107" t="str">
        <f t="shared" si="6"/>
        <v/>
      </c>
      <c r="D418" s="107" t="str">
        <f>IFERROR(VLOOKUP($B418,'Section 2'!$C$16:$N$514,COLUMNS('Section 2'!$C$13:C$13),0),"")</f>
        <v/>
      </c>
      <c r="E418" s="108" t="str">
        <f>IF($D418="","",IF(ISBLANK(VLOOKUP($B418,'Section 2'!$C$16:$N$514,COLUMNS('Section 2'!$C$13:D$13),0)),"",VLOOKUP($B418,'Section 2'!$C$16:$N$514,COLUMNS('Section 2'!$C$13:D$13),0)))</f>
        <v/>
      </c>
      <c r="F418" s="107" t="str">
        <f>IF($D418="","",IF(ISBLANK(VLOOKUP($B418,'Section 2'!$C$16:$N$514,COLUMNS('Section 2'!$C$13:E$13),0)),"",VLOOKUP($B418,'Section 2'!$C$16:$N$514,COLUMNS('Section 2'!$C$13:E$13),0)))</f>
        <v/>
      </c>
      <c r="G418" s="107" t="str">
        <f>IF($D418="","",IF(ISBLANK(VLOOKUP($B418,'Section 2'!$C$16:$N$514,COLUMNS('Section 2'!$C$13:F$13),0)),"",VLOOKUP($B418,'Section 2'!$C$16:$N$514,COLUMNS('Section 2'!$C$13:F$13),0)))</f>
        <v/>
      </c>
      <c r="H418" s="107" t="str">
        <f>IF($D418="","",IF(ISBLANK(VLOOKUP($B418,'Section 2'!$C$16:$N$514,COLUMNS('Section 2'!$C$13:G$13),0)),"",VLOOKUP($B418,'Section 2'!$C$16:$N$514,COLUMNS('Section 2'!$C$13:G$13),0)))</f>
        <v/>
      </c>
      <c r="I418" s="107" t="str">
        <f>IF($D418="","",IF(ISBLANK(VLOOKUP($B418,'Section 2'!$C$16:$N$514,COLUMNS('Section 2'!$C$13:H$13),0)),"",IF(VLOOKUP($B418,'Section 2'!$C$16:$N$514,COLUMNS('Section 2'!$C$13:H$13),0)="Other EU","Other EU",PROPER(VLOOKUP($B418,'Section 2'!$C$16:$N$514,COLUMNS('Section 2'!$C$13:H$13),0)))))</f>
        <v/>
      </c>
      <c r="J418" s="107" t="str">
        <f>IF($D418="","",IF(ISBLANK(VLOOKUP($B418,'Section 2'!$C$16:$N$514,COLUMNS('Section 2'!$C$13:I$13),0)),"",IF(VLOOKUP($B418,'Section 2'!$C$16:$N$514,COLUMNS('Section 2'!$C$13:I$13),0)="Other EU","Other EU",VLOOKUP($B418,'Section 2'!$C$16:$N$514,COLUMNS('Section 2'!$C$13:I$13),0))))</f>
        <v/>
      </c>
      <c r="K418" s="107" t="str">
        <f>IF($D418="","",IF(ISBLANK(VLOOKUP($B418,'Section 2'!$C$16:$N$514,COLUMNS('Section 2'!$C$13:J$13),0)),"",IF(VLOOKUP($B418,'Section 2'!$C$16:$N$514,COLUMNS('Section 2'!$C$13:J$13),0)="Pther EU","Other EU",PROPER(VLOOKUP($B418,'Section 2'!$C$16:$N$514,COLUMNS('Section 2'!$C$13:J$13),0)))))</f>
        <v/>
      </c>
      <c r="L418" s="107" t="str">
        <f>IF($D418="","",IF(ISBLANK(VLOOKUP($B418,'Section 2'!$C$16:$N$514,COLUMNS('Section 2'!$C$13:K$13),0)),"",VLOOKUP($B418,'Section 2'!$C$16:$N$514,COLUMNS('Section 2'!$C$13:K$13),0)))</f>
        <v/>
      </c>
      <c r="M418" s="107" t="str">
        <f>IF($D418="","",IF(ISBLANK(VLOOKUP($B418,'Section 2'!$C$16:$N$514,COLUMNS('Section 2'!$C$13:L$13),0)),"",PROPER(VLOOKUP($B418,'Section 2'!$C$16:$N$514,COLUMNS('Section 2'!$C$13:L$13),0))))</f>
        <v/>
      </c>
      <c r="N418" s="107" t="str">
        <f>IF($D418="","",IF(ISBLANK(VLOOKUP($B418,'Section 2'!$C$16:$N$514,COLUMNS('Section 2'!$C$13:M$13),0)),"",IF(VLOOKUP($B418,'Section 2'!$C$16:$N$514,COLUMNS('Section 2'!$C$13:M$13),0)="Other EU","Other EU",IF(VLOOKUP($B418,'Section 2'!$C$16:$N$514,COLUMNS('Section 2'!$C$13:M$13),0)="2nd Party Trans","2nd Party Trans",IF(VLOOKUP($B418,'Section 2'!$C$16:$N$514,COLUMNS('Section 2'!$C$13:M$13),0)="2nd Party Dest","2nd Party Dest",PROPER(VLOOKUP($B418,'Section 2'!$C$16:$N$514,COLUMNS('Section 2'!$C$13:M$13),0)))))))</f>
        <v/>
      </c>
      <c r="O418" s="108" t="str">
        <f>IF($D418="","",IF(ISBLANK(VLOOKUP($B418,'Section 2'!$C$16:$N$514,COLUMNS('Section 2'!$C$13:N$13),0)),"",VLOOKUP($B418,'Section 2'!$C$16:$N$514,COLUMNS('Section 2'!$C$13:N$13),0)))</f>
        <v/>
      </c>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row>
    <row r="419" spans="1:78" s="36" customFormat="1" ht="12.75" customHeight="1" x14ac:dyDescent="0.35">
      <c r="A419" s="36" t="str">
        <f>IF(D419="","",ROWS($A$1:A419))</f>
        <v/>
      </c>
      <c r="B419" s="39">
        <v>418</v>
      </c>
      <c r="C419" s="107" t="str">
        <f t="shared" si="6"/>
        <v/>
      </c>
      <c r="D419" s="107" t="str">
        <f>IFERROR(VLOOKUP($B419,'Section 2'!$C$16:$N$514,COLUMNS('Section 2'!$C$13:C$13),0),"")</f>
        <v/>
      </c>
      <c r="E419" s="108" t="str">
        <f>IF($D419="","",IF(ISBLANK(VLOOKUP($B419,'Section 2'!$C$16:$N$514,COLUMNS('Section 2'!$C$13:D$13),0)),"",VLOOKUP($B419,'Section 2'!$C$16:$N$514,COLUMNS('Section 2'!$C$13:D$13),0)))</f>
        <v/>
      </c>
      <c r="F419" s="107" t="str">
        <f>IF($D419="","",IF(ISBLANK(VLOOKUP($B419,'Section 2'!$C$16:$N$514,COLUMNS('Section 2'!$C$13:E$13),0)),"",VLOOKUP($B419,'Section 2'!$C$16:$N$514,COLUMNS('Section 2'!$C$13:E$13),0)))</f>
        <v/>
      </c>
      <c r="G419" s="107" t="str">
        <f>IF($D419="","",IF(ISBLANK(VLOOKUP($B419,'Section 2'!$C$16:$N$514,COLUMNS('Section 2'!$C$13:F$13),0)),"",VLOOKUP($B419,'Section 2'!$C$16:$N$514,COLUMNS('Section 2'!$C$13:F$13),0)))</f>
        <v/>
      </c>
      <c r="H419" s="107" t="str">
        <f>IF($D419="","",IF(ISBLANK(VLOOKUP($B419,'Section 2'!$C$16:$N$514,COLUMNS('Section 2'!$C$13:G$13),0)),"",VLOOKUP($B419,'Section 2'!$C$16:$N$514,COLUMNS('Section 2'!$C$13:G$13),0)))</f>
        <v/>
      </c>
      <c r="I419" s="107" t="str">
        <f>IF($D419="","",IF(ISBLANK(VLOOKUP($B419,'Section 2'!$C$16:$N$514,COLUMNS('Section 2'!$C$13:H$13),0)),"",IF(VLOOKUP($B419,'Section 2'!$C$16:$N$514,COLUMNS('Section 2'!$C$13:H$13),0)="Other EU","Other EU",PROPER(VLOOKUP($B419,'Section 2'!$C$16:$N$514,COLUMNS('Section 2'!$C$13:H$13),0)))))</f>
        <v/>
      </c>
      <c r="J419" s="107" t="str">
        <f>IF($D419="","",IF(ISBLANK(VLOOKUP($B419,'Section 2'!$C$16:$N$514,COLUMNS('Section 2'!$C$13:I$13),0)),"",IF(VLOOKUP($B419,'Section 2'!$C$16:$N$514,COLUMNS('Section 2'!$C$13:I$13),0)="Other EU","Other EU",VLOOKUP($B419,'Section 2'!$C$16:$N$514,COLUMNS('Section 2'!$C$13:I$13),0))))</f>
        <v/>
      </c>
      <c r="K419" s="107" t="str">
        <f>IF($D419="","",IF(ISBLANK(VLOOKUP($B419,'Section 2'!$C$16:$N$514,COLUMNS('Section 2'!$C$13:J$13),0)),"",IF(VLOOKUP($B419,'Section 2'!$C$16:$N$514,COLUMNS('Section 2'!$C$13:J$13),0)="Pther EU","Other EU",PROPER(VLOOKUP($B419,'Section 2'!$C$16:$N$514,COLUMNS('Section 2'!$C$13:J$13),0)))))</f>
        <v/>
      </c>
      <c r="L419" s="107" t="str">
        <f>IF($D419="","",IF(ISBLANK(VLOOKUP($B419,'Section 2'!$C$16:$N$514,COLUMNS('Section 2'!$C$13:K$13),0)),"",VLOOKUP($B419,'Section 2'!$C$16:$N$514,COLUMNS('Section 2'!$C$13:K$13),0)))</f>
        <v/>
      </c>
      <c r="M419" s="107" t="str">
        <f>IF($D419="","",IF(ISBLANK(VLOOKUP($B419,'Section 2'!$C$16:$N$514,COLUMNS('Section 2'!$C$13:L$13),0)),"",PROPER(VLOOKUP($B419,'Section 2'!$C$16:$N$514,COLUMNS('Section 2'!$C$13:L$13),0))))</f>
        <v/>
      </c>
      <c r="N419" s="107" t="str">
        <f>IF($D419="","",IF(ISBLANK(VLOOKUP($B419,'Section 2'!$C$16:$N$514,COLUMNS('Section 2'!$C$13:M$13),0)),"",IF(VLOOKUP($B419,'Section 2'!$C$16:$N$514,COLUMNS('Section 2'!$C$13:M$13),0)="Other EU","Other EU",IF(VLOOKUP($B419,'Section 2'!$C$16:$N$514,COLUMNS('Section 2'!$C$13:M$13),0)="2nd Party Trans","2nd Party Trans",IF(VLOOKUP($B419,'Section 2'!$C$16:$N$514,COLUMNS('Section 2'!$C$13:M$13),0)="2nd Party Dest","2nd Party Dest",PROPER(VLOOKUP($B419,'Section 2'!$C$16:$N$514,COLUMNS('Section 2'!$C$13:M$13),0)))))))</f>
        <v/>
      </c>
      <c r="O419" s="108" t="str">
        <f>IF($D419="","",IF(ISBLANK(VLOOKUP($B419,'Section 2'!$C$16:$N$514,COLUMNS('Section 2'!$C$13:N$13),0)),"",VLOOKUP($B419,'Section 2'!$C$16:$N$514,COLUMNS('Section 2'!$C$13:N$13),0)))</f>
        <v/>
      </c>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row>
    <row r="420" spans="1:78" s="36" customFormat="1" ht="12.75" customHeight="1" x14ac:dyDescent="0.35">
      <c r="A420" s="36" t="str">
        <f>IF(D420="","",ROWS($A$1:A420))</f>
        <v/>
      </c>
      <c r="B420" s="39">
        <v>419</v>
      </c>
      <c r="C420" s="107" t="str">
        <f t="shared" si="6"/>
        <v/>
      </c>
      <c r="D420" s="107" t="str">
        <f>IFERROR(VLOOKUP($B420,'Section 2'!$C$16:$N$514,COLUMNS('Section 2'!$C$13:C$13),0),"")</f>
        <v/>
      </c>
      <c r="E420" s="108" t="str">
        <f>IF($D420="","",IF(ISBLANK(VLOOKUP($B420,'Section 2'!$C$16:$N$514,COLUMNS('Section 2'!$C$13:D$13),0)),"",VLOOKUP($B420,'Section 2'!$C$16:$N$514,COLUMNS('Section 2'!$C$13:D$13),0)))</f>
        <v/>
      </c>
      <c r="F420" s="107" t="str">
        <f>IF($D420="","",IF(ISBLANK(VLOOKUP($B420,'Section 2'!$C$16:$N$514,COLUMNS('Section 2'!$C$13:E$13),0)),"",VLOOKUP($B420,'Section 2'!$C$16:$N$514,COLUMNS('Section 2'!$C$13:E$13),0)))</f>
        <v/>
      </c>
      <c r="G420" s="107" t="str">
        <f>IF($D420="","",IF(ISBLANK(VLOOKUP($B420,'Section 2'!$C$16:$N$514,COLUMNS('Section 2'!$C$13:F$13),0)),"",VLOOKUP($B420,'Section 2'!$C$16:$N$514,COLUMNS('Section 2'!$C$13:F$13),0)))</f>
        <v/>
      </c>
      <c r="H420" s="107" t="str">
        <f>IF($D420="","",IF(ISBLANK(VLOOKUP($B420,'Section 2'!$C$16:$N$514,COLUMNS('Section 2'!$C$13:G$13),0)),"",VLOOKUP($B420,'Section 2'!$C$16:$N$514,COLUMNS('Section 2'!$C$13:G$13),0)))</f>
        <v/>
      </c>
      <c r="I420" s="107" t="str">
        <f>IF($D420="","",IF(ISBLANK(VLOOKUP($B420,'Section 2'!$C$16:$N$514,COLUMNS('Section 2'!$C$13:H$13),0)),"",IF(VLOOKUP($B420,'Section 2'!$C$16:$N$514,COLUMNS('Section 2'!$C$13:H$13),0)="Other EU","Other EU",PROPER(VLOOKUP($B420,'Section 2'!$C$16:$N$514,COLUMNS('Section 2'!$C$13:H$13),0)))))</f>
        <v/>
      </c>
      <c r="J420" s="107" t="str">
        <f>IF($D420="","",IF(ISBLANK(VLOOKUP($B420,'Section 2'!$C$16:$N$514,COLUMNS('Section 2'!$C$13:I$13),0)),"",IF(VLOOKUP($B420,'Section 2'!$C$16:$N$514,COLUMNS('Section 2'!$C$13:I$13),0)="Other EU","Other EU",VLOOKUP($B420,'Section 2'!$C$16:$N$514,COLUMNS('Section 2'!$C$13:I$13),0))))</f>
        <v/>
      </c>
      <c r="K420" s="107" t="str">
        <f>IF($D420="","",IF(ISBLANK(VLOOKUP($B420,'Section 2'!$C$16:$N$514,COLUMNS('Section 2'!$C$13:J$13),0)),"",IF(VLOOKUP($B420,'Section 2'!$C$16:$N$514,COLUMNS('Section 2'!$C$13:J$13),0)="Pther EU","Other EU",PROPER(VLOOKUP($B420,'Section 2'!$C$16:$N$514,COLUMNS('Section 2'!$C$13:J$13),0)))))</f>
        <v/>
      </c>
      <c r="L420" s="107" t="str">
        <f>IF($D420="","",IF(ISBLANK(VLOOKUP($B420,'Section 2'!$C$16:$N$514,COLUMNS('Section 2'!$C$13:K$13),0)),"",VLOOKUP($B420,'Section 2'!$C$16:$N$514,COLUMNS('Section 2'!$C$13:K$13),0)))</f>
        <v/>
      </c>
      <c r="M420" s="107" t="str">
        <f>IF($D420="","",IF(ISBLANK(VLOOKUP($B420,'Section 2'!$C$16:$N$514,COLUMNS('Section 2'!$C$13:L$13),0)),"",PROPER(VLOOKUP($B420,'Section 2'!$C$16:$N$514,COLUMNS('Section 2'!$C$13:L$13),0))))</f>
        <v/>
      </c>
      <c r="N420" s="107" t="str">
        <f>IF($D420="","",IF(ISBLANK(VLOOKUP($B420,'Section 2'!$C$16:$N$514,COLUMNS('Section 2'!$C$13:M$13),0)),"",IF(VLOOKUP($B420,'Section 2'!$C$16:$N$514,COLUMNS('Section 2'!$C$13:M$13),0)="Other EU","Other EU",IF(VLOOKUP($B420,'Section 2'!$C$16:$N$514,COLUMNS('Section 2'!$C$13:M$13),0)="2nd Party Trans","2nd Party Trans",IF(VLOOKUP($B420,'Section 2'!$C$16:$N$514,COLUMNS('Section 2'!$C$13:M$13),0)="2nd Party Dest","2nd Party Dest",PROPER(VLOOKUP($B420,'Section 2'!$C$16:$N$514,COLUMNS('Section 2'!$C$13:M$13),0)))))))</f>
        <v/>
      </c>
      <c r="O420" s="108" t="str">
        <f>IF($D420="","",IF(ISBLANK(VLOOKUP($B420,'Section 2'!$C$16:$N$514,COLUMNS('Section 2'!$C$13:N$13),0)),"",VLOOKUP($B420,'Section 2'!$C$16:$N$514,COLUMNS('Section 2'!$C$13:N$13),0)))</f>
        <v/>
      </c>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row>
    <row r="421" spans="1:78" s="36" customFormat="1" ht="12.75" customHeight="1" x14ac:dyDescent="0.35">
      <c r="A421" s="36" t="str">
        <f>IF(D421="","",ROWS($A$1:A421))</f>
        <v/>
      </c>
      <c r="B421" s="39">
        <v>420</v>
      </c>
      <c r="C421" s="107" t="str">
        <f t="shared" si="6"/>
        <v/>
      </c>
      <c r="D421" s="107" t="str">
        <f>IFERROR(VLOOKUP($B421,'Section 2'!$C$16:$N$514,COLUMNS('Section 2'!$C$13:C$13),0),"")</f>
        <v/>
      </c>
      <c r="E421" s="108" t="str">
        <f>IF($D421="","",IF(ISBLANK(VLOOKUP($B421,'Section 2'!$C$16:$N$514,COLUMNS('Section 2'!$C$13:D$13),0)),"",VLOOKUP($B421,'Section 2'!$C$16:$N$514,COLUMNS('Section 2'!$C$13:D$13),0)))</f>
        <v/>
      </c>
      <c r="F421" s="107" t="str">
        <f>IF($D421="","",IF(ISBLANK(VLOOKUP($B421,'Section 2'!$C$16:$N$514,COLUMNS('Section 2'!$C$13:E$13),0)),"",VLOOKUP($B421,'Section 2'!$C$16:$N$514,COLUMNS('Section 2'!$C$13:E$13),0)))</f>
        <v/>
      </c>
      <c r="G421" s="107" t="str">
        <f>IF($D421="","",IF(ISBLANK(VLOOKUP($B421,'Section 2'!$C$16:$N$514,COLUMNS('Section 2'!$C$13:F$13),0)),"",VLOOKUP($B421,'Section 2'!$C$16:$N$514,COLUMNS('Section 2'!$C$13:F$13),0)))</f>
        <v/>
      </c>
      <c r="H421" s="107" t="str">
        <f>IF($D421="","",IF(ISBLANK(VLOOKUP($B421,'Section 2'!$C$16:$N$514,COLUMNS('Section 2'!$C$13:G$13),0)),"",VLOOKUP($B421,'Section 2'!$C$16:$N$514,COLUMNS('Section 2'!$C$13:G$13),0)))</f>
        <v/>
      </c>
      <c r="I421" s="107" t="str">
        <f>IF($D421="","",IF(ISBLANK(VLOOKUP($B421,'Section 2'!$C$16:$N$514,COLUMNS('Section 2'!$C$13:H$13),0)),"",IF(VLOOKUP($B421,'Section 2'!$C$16:$N$514,COLUMNS('Section 2'!$C$13:H$13),0)="Other EU","Other EU",PROPER(VLOOKUP($B421,'Section 2'!$C$16:$N$514,COLUMNS('Section 2'!$C$13:H$13),0)))))</f>
        <v/>
      </c>
      <c r="J421" s="107" t="str">
        <f>IF($D421="","",IF(ISBLANK(VLOOKUP($B421,'Section 2'!$C$16:$N$514,COLUMNS('Section 2'!$C$13:I$13),0)),"",IF(VLOOKUP($B421,'Section 2'!$C$16:$N$514,COLUMNS('Section 2'!$C$13:I$13),0)="Other EU","Other EU",VLOOKUP($B421,'Section 2'!$C$16:$N$514,COLUMNS('Section 2'!$C$13:I$13),0))))</f>
        <v/>
      </c>
      <c r="K421" s="107" t="str">
        <f>IF($D421="","",IF(ISBLANK(VLOOKUP($B421,'Section 2'!$C$16:$N$514,COLUMNS('Section 2'!$C$13:J$13),0)),"",IF(VLOOKUP($B421,'Section 2'!$C$16:$N$514,COLUMNS('Section 2'!$C$13:J$13),0)="Pther EU","Other EU",PROPER(VLOOKUP($B421,'Section 2'!$C$16:$N$514,COLUMNS('Section 2'!$C$13:J$13),0)))))</f>
        <v/>
      </c>
      <c r="L421" s="107" t="str">
        <f>IF($D421="","",IF(ISBLANK(VLOOKUP($B421,'Section 2'!$C$16:$N$514,COLUMNS('Section 2'!$C$13:K$13),0)),"",VLOOKUP($B421,'Section 2'!$C$16:$N$514,COLUMNS('Section 2'!$C$13:K$13),0)))</f>
        <v/>
      </c>
      <c r="M421" s="107" t="str">
        <f>IF($D421="","",IF(ISBLANK(VLOOKUP($B421,'Section 2'!$C$16:$N$514,COLUMNS('Section 2'!$C$13:L$13),0)),"",PROPER(VLOOKUP($B421,'Section 2'!$C$16:$N$514,COLUMNS('Section 2'!$C$13:L$13),0))))</f>
        <v/>
      </c>
      <c r="N421" s="107" t="str">
        <f>IF($D421="","",IF(ISBLANK(VLOOKUP($B421,'Section 2'!$C$16:$N$514,COLUMNS('Section 2'!$C$13:M$13),0)),"",IF(VLOOKUP($B421,'Section 2'!$C$16:$N$514,COLUMNS('Section 2'!$C$13:M$13),0)="Other EU","Other EU",IF(VLOOKUP($B421,'Section 2'!$C$16:$N$514,COLUMNS('Section 2'!$C$13:M$13),0)="2nd Party Trans","2nd Party Trans",IF(VLOOKUP($B421,'Section 2'!$C$16:$N$514,COLUMNS('Section 2'!$C$13:M$13),0)="2nd Party Dest","2nd Party Dest",PROPER(VLOOKUP($B421,'Section 2'!$C$16:$N$514,COLUMNS('Section 2'!$C$13:M$13),0)))))))</f>
        <v/>
      </c>
      <c r="O421" s="108" t="str">
        <f>IF($D421="","",IF(ISBLANK(VLOOKUP($B421,'Section 2'!$C$16:$N$514,COLUMNS('Section 2'!$C$13:N$13),0)),"",VLOOKUP($B421,'Section 2'!$C$16:$N$514,COLUMNS('Section 2'!$C$13:N$13),0)))</f>
        <v/>
      </c>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row>
    <row r="422" spans="1:78" s="36" customFormat="1" ht="12.75" customHeight="1" x14ac:dyDescent="0.35">
      <c r="A422" s="36" t="str">
        <f>IF(D422="","",ROWS($A$1:A422))</f>
        <v/>
      </c>
      <c r="B422" s="39">
        <v>421</v>
      </c>
      <c r="C422" s="107" t="str">
        <f t="shared" si="6"/>
        <v/>
      </c>
      <c r="D422" s="107" t="str">
        <f>IFERROR(VLOOKUP($B422,'Section 2'!$C$16:$N$514,COLUMNS('Section 2'!$C$13:C$13),0),"")</f>
        <v/>
      </c>
      <c r="E422" s="108" t="str">
        <f>IF($D422="","",IF(ISBLANK(VLOOKUP($B422,'Section 2'!$C$16:$N$514,COLUMNS('Section 2'!$C$13:D$13),0)),"",VLOOKUP($B422,'Section 2'!$C$16:$N$514,COLUMNS('Section 2'!$C$13:D$13),0)))</f>
        <v/>
      </c>
      <c r="F422" s="107" t="str">
        <f>IF($D422="","",IF(ISBLANK(VLOOKUP($B422,'Section 2'!$C$16:$N$514,COLUMNS('Section 2'!$C$13:E$13),0)),"",VLOOKUP($B422,'Section 2'!$C$16:$N$514,COLUMNS('Section 2'!$C$13:E$13),0)))</f>
        <v/>
      </c>
      <c r="G422" s="107" t="str">
        <f>IF($D422="","",IF(ISBLANK(VLOOKUP($B422,'Section 2'!$C$16:$N$514,COLUMNS('Section 2'!$C$13:F$13),0)),"",VLOOKUP($B422,'Section 2'!$C$16:$N$514,COLUMNS('Section 2'!$C$13:F$13),0)))</f>
        <v/>
      </c>
      <c r="H422" s="107" t="str">
        <f>IF($D422="","",IF(ISBLANK(VLOOKUP($B422,'Section 2'!$C$16:$N$514,COLUMNS('Section 2'!$C$13:G$13),0)),"",VLOOKUP($B422,'Section 2'!$C$16:$N$514,COLUMNS('Section 2'!$C$13:G$13),0)))</f>
        <v/>
      </c>
      <c r="I422" s="107" t="str">
        <f>IF($D422="","",IF(ISBLANK(VLOOKUP($B422,'Section 2'!$C$16:$N$514,COLUMNS('Section 2'!$C$13:H$13),0)),"",IF(VLOOKUP($B422,'Section 2'!$C$16:$N$514,COLUMNS('Section 2'!$C$13:H$13),0)="Other EU","Other EU",PROPER(VLOOKUP($B422,'Section 2'!$C$16:$N$514,COLUMNS('Section 2'!$C$13:H$13),0)))))</f>
        <v/>
      </c>
      <c r="J422" s="107" t="str">
        <f>IF($D422="","",IF(ISBLANK(VLOOKUP($B422,'Section 2'!$C$16:$N$514,COLUMNS('Section 2'!$C$13:I$13),0)),"",IF(VLOOKUP($B422,'Section 2'!$C$16:$N$514,COLUMNS('Section 2'!$C$13:I$13),0)="Other EU","Other EU",VLOOKUP($B422,'Section 2'!$C$16:$N$514,COLUMNS('Section 2'!$C$13:I$13),0))))</f>
        <v/>
      </c>
      <c r="K422" s="107" t="str">
        <f>IF($D422="","",IF(ISBLANK(VLOOKUP($B422,'Section 2'!$C$16:$N$514,COLUMNS('Section 2'!$C$13:J$13),0)),"",IF(VLOOKUP($B422,'Section 2'!$C$16:$N$514,COLUMNS('Section 2'!$C$13:J$13),0)="Pther EU","Other EU",PROPER(VLOOKUP($B422,'Section 2'!$C$16:$N$514,COLUMNS('Section 2'!$C$13:J$13),0)))))</f>
        <v/>
      </c>
      <c r="L422" s="107" t="str">
        <f>IF($D422="","",IF(ISBLANK(VLOOKUP($B422,'Section 2'!$C$16:$N$514,COLUMNS('Section 2'!$C$13:K$13),0)),"",VLOOKUP($B422,'Section 2'!$C$16:$N$514,COLUMNS('Section 2'!$C$13:K$13),0)))</f>
        <v/>
      </c>
      <c r="M422" s="107" t="str">
        <f>IF($D422="","",IF(ISBLANK(VLOOKUP($B422,'Section 2'!$C$16:$N$514,COLUMNS('Section 2'!$C$13:L$13),0)),"",PROPER(VLOOKUP($B422,'Section 2'!$C$16:$N$514,COLUMNS('Section 2'!$C$13:L$13),0))))</f>
        <v/>
      </c>
      <c r="N422" s="107" t="str">
        <f>IF($D422="","",IF(ISBLANK(VLOOKUP($B422,'Section 2'!$C$16:$N$514,COLUMNS('Section 2'!$C$13:M$13),0)),"",IF(VLOOKUP($B422,'Section 2'!$C$16:$N$514,COLUMNS('Section 2'!$C$13:M$13),0)="Other EU","Other EU",IF(VLOOKUP($B422,'Section 2'!$C$16:$N$514,COLUMNS('Section 2'!$C$13:M$13),0)="2nd Party Trans","2nd Party Trans",IF(VLOOKUP($B422,'Section 2'!$C$16:$N$514,COLUMNS('Section 2'!$C$13:M$13),0)="2nd Party Dest","2nd Party Dest",PROPER(VLOOKUP($B422,'Section 2'!$C$16:$N$514,COLUMNS('Section 2'!$C$13:M$13),0)))))))</f>
        <v/>
      </c>
      <c r="O422" s="108" t="str">
        <f>IF($D422="","",IF(ISBLANK(VLOOKUP($B422,'Section 2'!$C$16:$N$514,COLUMNS('Section 2'!$C$13:N$13),0)),"",VLOOKUP($B422,'Section 2'!$C$16:$N$514,COLUMNS('Section 2'!$C$13:N$13),0)))</f>
        <v/>
      </c>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row>
    <row r="423" spans="1:78" s="36" customFormat="1" ht="12.75" customHeight="1" x14ac:dyDescent="0.35">
      <c r="A423" s="36" t="str">
        <f>IF(D423="","",ROWS($A$1:A423))</f>
        <v/>
      </c>
      <c r="B423" s="39">
        <v>422</v>
      </c>
      <c r="C423" s="107" t="str">
        <f t="shared" si="6"/>
        <v/>
      </c>
      <c r="D423" s="107" t="str">
        <f>IFERROR(VLOOKUP($B423,'Section 2'!$C$16:$N$514,COLUMNS('Section 2'!$C$13:C$13),0),"")</f>
        <v/>
      </c>
      <c r="E423" s="108" t="str">
        <f>IF($D423="","",IF(ISBLANK(VLOOKUP($B423,'Section 2'!$C$16:$N$514,COLUMNS('Section 2'!$C$13:D$13),0)),"",VLOOKUP($B423,'Section 2'!$C$16:$N$514,COLUMNS('Section 2'!$C$13:D$13),0)))</f>
        <v/>
      </c>
      <c r="F423" s="107" t="str">
        <f>IF($D423="","",IF(ISBLANK(VLOOKUP($B423,'Section 2'!$C$16:$N$514,COLUMNS('Section 2'!$C$13:E$13),0)),"",VLOOKUP($B423,'Section 2'!$C$16:$N$514,COLUMNS('Section 2'!$C$13:E$13),0)))</f>
        <v/>
      </c>
      <c r="G423" s="107" t="str">
        <f>IF($D423="","",IF(ISBLANK(VLOOKUP($B423,'Section 2'!$C$16:$N$514,COLUMNS('Section 2'!$C$13:F$13),0)),"",VLOOKUP($B423,'Section 2'!$C$16:$N$514,COLUMNS('Section 2'!$C$13:F$13),0)))</f>
        <v/>
      </c>
      <c r="H423" s="107" t="str">
        <f>IF($D423="","",IF(ISBLANK(VLOOKUP($B423,'Section 2'!$C$16:$N$514,COLUMNS('Section 2'!$C$13:G$13),0)),"",VLOOKUP($B423,'Section 2'!$C$16:$N$514,COLUMNS('Section 2'!$C$13:G$13),0)))</f>
        <v/>
      </c>
      <c r="I423" s="107" t="str">
        <f>IF($D423="","",IF(ISBLANK(VLOOKUP($B423,'Section 2'!$C$16:$N$514,COLUMNS('Section 2'!$C$13:H$13),0)),"",IF(VLOOKUP($B423,'Section 2'!$C$16:$N$514,COLUMNS('Section 2'!$C$13:H$13),0)="Other EU","Other EU",PROPER(VLOOKUP($B423,'Section 2'!$C$16:$N$514,COLUMNS('Section 2'!$C$13:H$13),0)))))</f>
        <v/>
      </c>
      <c r="J423" s="107" t="str">
        <f>IF($D423="","",IF(ISBLANK(VLOOKUP($B423,'Section 2'!$C$16:$N$514,COLUMNS('Section 2'!$C$13:I$13),0)),"",IF(VLOOKUP($B423,'Section 2'!$C$16:$N$514,COLUMNS('Section 2'!$C$13:I$13),0)="Other EU","Other EU",VLOOKUP($B423,'Section 2'!$C$16:$N$514,COLUMNS('Section 2'!$C$13:I$13),0))))</f>
        <v/>
      </c>
      <c r="K423" s="107" t="str">
        <f>IF($D423="","",IF(ISBLANK(VLOOKUP($B423,'Section 2'!$C$16:$N$514,COLUMNS('Section 2'!$C$13:J$13),0)),"",IF(VLOOKUP($B423,'Section 2'!$C$16:$N$514,COLUMNS('Section 2'!$C$13:J$13),0)="Pther EU","Other EU",PROPER(VLOOKUP($B423,'Section 2'!$C$16:$N$514,COLUMNS('Section 2'!$C$13:J$13),0)))))</f>
        <v/>
      </c>
      <c r="L423" s="107" t="str">
        <f>IF($D423="","",IF(ISBLANK(VLOOKUP($B423,'Section 2'!$C$16:$N$514,COLUMNS('Section 2'!$C$13:K$13),0)),"",VLOOKUP($B423,'Section 2'!$C$16:$N$514,COLUMNS('Section 2'!$C$13:K$13),0)))</f>
        <v/>
      </c>
      <c r="M423" s="107" t="str">
        <f>IF($D423="","",IF(ISBLANK(VLOOKUP($B423,'Section 2'!$C$16:$N$514,COLUMNS('Section 2'!$C$13:L$13),0)),"",PROPER(VLOOKUP($B423,'Section 2'!$C$16:$N$514,COLUMNS('Section 2'!$C$13:L$13),0))))</f>
        <v/>
      </c>
      <c r="N423" s="107" t="str">
        <f>IF($D423="","",IF(ISBLANK(VLOOKUP($B423,'Section 2'!$C$16:$N$514,COLUMNS('Section 2'!$C$13:M$13),0)),"",IF(VLOOKUP($B423,'Section 2'!$C$16:$N$514,COLUMNS('Section 2'!$C$13:M$13),0)="Other EU","Other EU",IF(VLOOKUP($B423,'Section 2'!$C$16:$N$514,COLUMNS('Section 2'!$C$13:M$13),0)="2nd Party Trans","2nd Party Trans",IF(VLOOKUP($B423,'Section 2'!$C$16:$N$514,COLUMNS('Section 2'!$C$13:M$13),0)="2nd Party Dest","2nd Party Dest",PROPER(VLOOKUP($B423,'Section 2'!$C$16:$N$514,COLUMNS('Section 2'!$C$13:M$13),0)))))))</f>
        <v/>
      </c>
      <c r="O423" s="108" t="str">
        <f>IF($D423="","",IF(ISBLANK(VLOOKUP($B423,'Section 2'!$C$16:$N$514,COLUMNS('Section 2'!$C$13:N$13),0)),"",VLOOKUP($B423,'Section 2'!$C$16:$N$514,COLUMNS('Section 2'!$C$13:N$13),0)))</f>
        <v/>
      </c>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row>
    <row r="424" spans="1:78" s="36" customFormat="1" ht="12.75" customHeight="1" x14ac:dyDescent="0.35">
      <c r="A424" s="36" t="str">
        <f>IF(D424="","",ROWS($A$1:A424))</f>
        <v/>
      </c>
      <c r="B424" s="39">
        <v>423</v>
      </c>
      <c r="C424" s="107" t="str">
        <f t="shared" si="6"/>
        <v/>
      </c>
      <c r="D424" s="107" t="str">
        <f>IFERROR(VLOOKUP($B424,'Section 2'!$C$16:$N$514,COLUMNS('Section 2'!$C$13:C$13),0),"")</f>
        <v/>
      </c>
      <c r="E424" s="108" t="str">
        <f>IF($D424="","",IF(ISBLANK(VLOOKUP($B424,'Section 2'!$C$16:$N$514,COLUMNS('Section 2'!$C$13:D$13),0)),"",VLOOKUP($B424,'Section 2'!$C$16:$N$514,COLUMNS('Section 2'!$C$13:D$13),0)))</f>
        <v/>
      </c>
      <c r="F424" s="107" t="str">
        <f>IF($D424="","",IF(ISBLANK(VLOOKUP($B424,'Section 2'!$C$16:$N$514,COLUMNS('Section 2'!$C$13:E$13),0)),"",VLOOKUP($B424,'Section 2'!$C$16:$N$514,COLUMNS('Section 2'!$C$13:E$13),0)))</f>
        <v/>
      </c>
      <c r="G424" s="107" t="str">
        <f>IF($D424="","",IF(ISBLANK(VLOOKUP($B424,'Section 2'!$C$16:$N$514,COLUMNS('Section 2'!$C$13:F$13),0)),"",VLOOKUP($B424,'Section 2'!$C$16:$N$514,COLUMNS('Section 2'!$C$13:F$13),0)))</f>
        <v/>
      </c>
      <c r="H424" s="107" t="str">
        <f>IF($D424="","",IF(ISBLANK(VLOOKUP($B424,'Section 2'!$C$16:$N$514,COLUMNS('Section 2'!$C$13:G$13),0)),"",VLOOKUP($B424,'Section 2'!$C$16:$N$514,COLUMNS('Section 2'!$C$13:G$13),0)))</f>
        <v/>
      </c>
      <c r="I424" s="107" t="str">
        <f>IF($D424="","",IF(ISBLANK(VLOOKUP($B424,'Section 2'!$C$16:$N$514,COLUMNS('Section 2'!$C$13:H$13),0)),"",IF(VLOOKUP($B424,'Section 2'!$C$16:$N$514,COLUMNS('Section 2'!$C$13:H$13),0)="Other EU","Other EU",PROPER(VLOOKUP($B424,'Section 2'!$C$16:$N$514,COLUMNS('Section 2'!$C$13:H$13),0)))))</f>
        <v/>
      </c>
      <c r="J424" s="107" t="str">
        <f>IF($D424="","",IF(ISBLANK(VLOOKUP($B424,'Section 2'!$C$16:$N$514,COLUMNS('Section 2'!$C$13:I$13),0)),"",IF(VLOOKUP($B424,'Section 2'!$C$16:$N$514,COLUMNS('Section 2'!$C$13:I$13),0)="Other EU","Other EU",VLOOKUP($B424,'Section 2'!$C$16:$N$514,COLUMNS('Section 2'!$C$13:I$13),0))))</f>
        <v/>
      </c>
      <c r="K424" s="107" t="str">
        <f>IF($D424="","",IF(ISBLANK(VLOOKUP($B424,'Section 2'!$C$16:$N$514,COLUMNS('Section 2'!$C$13:J$13),0)),"",IF(VLOOKUP($B424,'Section 2'!$C$16:$N$514,COLUMNS('Section 2'!$C$13:J$13),0)="Pther EU","Other EU",PROPER(VLOOKUP($B424,'Section 2'!$C$16:$N$514,COLUMNS('Section 2'!$C$13:J$13),0)))))</f>
        <v/>
      </c>
      <c r="L424" s="107" t="str">
        <f>IF($D424="","",IF(ISBLANK(VLOOKUP($B424,'Section 2'!$C$16:$N$514,COLUMNS('Section 2'!$C$13:K$13),0)),"",VLOOKUP($B424,'Section 2'!$C$16:$N$514,COLUMNS('Section 2'!$C$13:K$13),0)))</f>
        <v/>
      </c>
      <c r="M424" s="107" t="str">
        <f>IF($D424="","",IF(ISBLANK(VLOOKUP($B424,'Section 2'!$C$16:$N$514,COLUMNS('Section 2'!$C$13:L$13),0)),"",PROPER(VLOOKUP($B424,'Section 2'!$C$16:$N$514,COLUMNS('Section 2'!$C$13:L$13),0))))</f>
        <v/>
      </c>
      <c r="N424" s="107" t="str">
        <f>IF($D424="","",IF(ISBLANK(VLOOKUP($B424,'Section 2'!$C$16:$N$514,COLUMNS('Section 2'!$C$13:M$13),0)),"",IF(VLOOKUP($B424,'Section 2'!$C$16:$N$514,COLUMNS('Section 2'!$C$13:M$13),0)="Other EU","Other EU",IF(VLOOKUP($B424,'Section 2'!$C$16:$N$514,COLUMNS('Section 2'!$C$13:M$13),0)="2nd Party Trans","2nd Party Trans",IF(VLOOKUP($B424,'Section 2'!$C$16:$N$514,COLUMNS('Section 2'!$C$13:M$13),0)="2nd Party Dest","2nd Party Dest",PROPER(VLOOKUP($B424,'Section 2'!$C$16:$N$514,COLUMNS('Section 2'!$C$13:M$13),0)))))))</f>
        <v/>
      </c>
      <c r="O424" s="108" t="str">
        <f>IF($D424="","",IF(ISBLANK(VLOOKUP($B424,'Section 2'!$C$16:$N$514,COLUMNS('Section 2'!$C$13:N$13),0)),"",VLOOKUP($B424,'Section 2'!$C$16:$N$514,COLUMNS('Section 2'!$C$13:N$13),0)))</f>
        <v/>
      </c>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row>
    <row r="425" spans="1:78" s="36" customFormat="1" ht="12.75" customHeight="1" x14ac:dyDescent="0.35">
      <c r="A425" s="36" t="str">
        <f>IF(D425="","",ROWS($A$1:A425))</f>
        <v/>
      </c>
      <c r="B425" s="39">
        <v>424</v>
      </c>
      <c r="C425" s="107" t="str">
        <f t="shared" si="6"/>
        <v/>
      </c>
      <c r="D425" s="107" t="str">
        <f>IFERROR(VLOOKUP($B425,'Section 2'!$C$16:$N$514,COLUMNS('Section 2'!$C$13:C$13),0),"")</f>
        <v/>
      </c>
      <c r="E425" s="108" t="str">
        <f>IF($D425="","",IF(ISBLANK(VLOOKUP($B425,'Section 2'!$C$16:$N$514,COLUMNS('Section 2'!$C$13:D$13),0)),"",VLOOKUP($B425,'Section 2'!$C$16:$N$514,COLUMNS('Section 2'!$C$13:D$13),0)))</f>
        <v/>
      </c>
      <c r="F425" s="107" t="str">
        <f>IF($D425="","",IF(ISBLANK(VLOOKUP($B425,'Section 2'!$C$16:$N$514,COLUMNS('Section 2'!$C$13:E$13),0)),"",VLOOKUP($B425,'Section 2'!$C$16:$N$514,COLUMNS('Section 2'!$C$13:E$13),0)))</f>
        <v/>
      </c>
      <c r="G425" s="107" t="str">
        <f>IF($D425="","",IF(ISBLANK(VLOOKUP($B425,'Section 2'!$C$16:$N$514,COLUMNS('Section 2'!$C$13:F$13),0)),"",VLOOKUP($B425,'Section 2'!$C$16:$N$514,COLUMNS('Section 2'!$C$13:F$13),0)))</f>
        <v/>
      </c>
      <c r="H425" s="107" t="str">
        <f>IF($D425="","",IF(ISBLANK(VLOOKUP($B425,'Section 2'!$C$16:$N$514,COLUMNS('Section 2'!$C$13:G$13),0)),"",VLOOKUP($B425,'Section 2'!$C$16:$N$514,COLUMNS('Section 2'!$C$13:G$13),0)))</f>
        <v/>
      </c>
      <c r="I425" s="107" t="str">
        <f>IF($D425="","",IF(ISBLANK(VLOOKUP($B425,'Section 2'!$C$16:$N$514,COLUMNS('Section 2'!$C$13:H$13),0)),"",IF(VLOOKUP($B425,'Section 2'!$C$16:$N$514,COLUMNS('Section 2'!$C$13:H$13),0)="Other EU","Other EU",PROPER(VLOOKUP($B425,'Section 2'!$C$16:$N$514,COLUMNS('Section 2'!$C$13:H$13),0)))))</f>
        <v/>
      </c>
      <c r="J425" s="107" t="str">
        <f>IF($D425="","",IF(ISBLANK(VLOOKUP($B425,'Section 2'!$C$16:$N$514,COLUMNS('Section 2'!$C$13:I$13),0)),"",IF(VLOOKUP($B425,'Section 2'!$C$16:$N$514,COLUMNS('Section 2'!$C$13:I$13),0)="Other EU","Other EU",VLOOKUP($B425,'Section 2'!$C$16:$N$514,COLUMNS('Section 2'!$C$13:I$13),0))))</f>
        <v/>
      </c>
      <c r="K425" s="107" t="str">
        <f>IF($D425="","",IF(ISBLANK(VLOOKUP($B425,'Section 2'!$C$16:$N$514,COLUMNS('Section 2'!$C$13:J$13),0)),"",IF(VLOOKUP($B425,'Section 2'!$C$16:$N$514,COLUMNS('Section 2'!$C$13:J$13),0)="Pther EU","Other EU",PROPER(VLOOKUP($B425,'Section 2'!$C$16:$N$514,COLUMNS('Section 2'!$C$13:J$13),0)))))</f>
        <v/>
      </c>
      <c r="L425" s="107" t="str">
        <f>IF($D425="","",IF(ISBLANK(VLOOKUP($B425,'Section 2'!$C$16:$N$514,COLUMNS('Section 2'!$C$13:K$13),0)),"",VLOOKUP($B425,'Section 2'!$C$16:$N$514,COLUMNS('Section 2'!$C$13:K$13),0)))</f>
        <v/>
      </c>
      <c r="M425" s="107" t="str">
        <f>IF($D425="","",IF(ISBLANK(VLOOKUP($B425,'Section 2'!$C$16:$N$514,COLUMNS('Section 2'!$C$13:L$13),0)),"",PROPER(VLOOKUP($B425,'Section 2'!$C$16:$N$514,COLUMNS('Section 2'!$C$13:L$13),0))))</f>
        <v/>
      </c>
      <c r="N425" s="107" t="str">
        <f>IF($D425="","",IF(ISBLANK(VLOOKUP($B425,'Section 2'!$C$16:$N$514,COLUMNS('Section 2'!$C$13:M$13),0)),"",IF(VLOOKUP($B425,'Section 2'!$C$16:$N$514,COLUMNS('Section 2'!$C$13:M$13),0)="Other EU","Other EU",IF(VLOOKUP($B425,'Section 2'!$C$16:$N$514,COLUMNS('Section 2'!$C$13:M$13),0)="2nd Party Trans","2nd Party Trans",IF(VLOOKUP($B425,'Section 2'!$C$16:$N$514,COLUMNS('Section 2'!$C$13:M$13),0)="2nd Party Dest","2nd Party Dest",PROPER(VLOOKUP($B425,'Section 2'!$C$16:$N$514,COLUMNS('Section 2'!$C$13:M$13),0)))))))</f>
        <v/>
      </c>
      <c r="O425" s="108" t="str">
        <f>IF($D425="","",IF(ISBLANK(VLOOKUP($B425,'Section 2'!$C$16:$N$514,COLUMNS('Section 2'!$C$13:N$13),0)),"",VLOOKUP($B425,'Section 2'!$C$16:$N$514,COLUMNS('Section 2'!$C$13:N$13),0)))</f>
        <v/>
      </c>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row>
    <row r="426" spans="1:78" s="36" customFormat="1" ht="12.75" customHeight="1" x14ac:dyDescent="0.35">
      <c r="A426" s="36" t="str">
        <f>IF(D426="","",ROWS($A$1:A426))</f>
        <v/>
      </c>
      <c r="B426" s="39">
        <v>425</v>
      </c>
      <c r="C426" s="107" t="str">
        <f t="shared" si="6"/>
        <v/>
      </c>
      <c r="D426" s="107" t="str">
        <f>IFERROR(VLOOKUP($B426,'Section 2'!$C$16:$N$514,COLUMNS('Section 2'!$C$13:C$13),0),"")</f>
        <v/>
      </c>
      <c r="E426" s="108" t="str">
        <f>IF($D426="","",IF(ISBLANK(VLOOKUP($B426,'Section 2'!$C$16:$N$514,COLUMNS('Section 2'!$C$13:D$13),0)),"",VLOOKUP($B426,'Section 2'!$C$16:$N$514,COLUMNS('Section 2'!$C$13:D$13),0)))</f>
        <v/>
      </c>
      <c r="F426" s="107" t="str">
        <f>IF($D426="","",IF(ISBLANK(VLOOKUP($B426,'Section 2'!$C$16:$N$514,COLUMNS('Section 2'!$C$13:E$13),0)),"",VLOOKUP($B426,'Section 2'!$C$16:$N$514,COLUMNS('Section 2'!$C$13:E$13),0)))</f>
        <v/>
      </c>
      <c r="G426" s="107" t="str">
        <f>IF($D426="","",IF(ISBLANK(VLOOKUP($B426,'Section 2'!$C$16:$N$514,COLUMNS('Section 2'!$C$13:F$13),0)),"",VLOOKUP($B426,'Section 2'!$C$16:$N$514,COLUMNS('Section 2'!$C$13:F$13),0)))</f>
        <v/>
      </c>
      <c r="H426" s="107" t="str">
        <f>IF($D426="","",IF(ISBLANK(VLOOKUP($B426,'Section 2'!$C$16:$N$514,COLUMNS('Section 2'!$C$13:G$13),0)),"",VLOOKUP($B426,'Section 2'!$C$16:$N$514,COLUMNS('Section 2'!$C$13:G$13),0)))</f>
        <v/>
      </c>
      <c r="I426" s="107" t="str">
        <f>IF($D426="","",IF(ISBLANK(VLOOKUP($B426,'Section 2'!$C$16:$N$514,COLUMNS('Section 2'!$C$13:H$13),0)),"",IF(VLOOKUP($B426,'Section 2'!$C$16:$N$514,COLUMNS('Section 2'!$C$13:H$13),0)="Other EU","Other EU",PROPER(VLOOKUP($B426,'Section 2'!$C$16:$N$514,COLUMNS('Section 2'!$C$13:H$13),0)))))</f>
        <v/>
      </c>
      <c r="J426" s="107" t="str">
        <f>IF($D426="","",IF(ISBLANK(VLOOKUP($B426,'Section 2'!$C$16:$N$514,COLUMNS('Section 2'!$C$13:I$13),0)),"",IF(VLOOKUP($B426,'Section 2'!$C$16:$N$514,COLUMNS('Section 2'!$C$13:I$13),0)="Other EU","Other EU",VLOOKUP($B426,'Section 2'!$C$16:$N$514,COLUMNS('Section 2'!$C$13:I$13),0))))</f>
        <v/>
      </c>
      <c r="K426" s="107" t="str">
        <f>IF($D426="","",IF(ISBLANK(VLOOKUP($B426,'Section 2'!$C$16:$N$514,COLUMNS('Section 2'!$C$13:J$13),0)),"",IF(VLOOKUP($B426,'Section 2'!$C$16:$N$514,COLUMNS('Section 2'!$C$13:J$13),0)="Pther EU","Other EU",PROPER(VLOOKUP($B426,'Section 2'!$C$16:$N$514,COLUMNS('Section 2'!$C$13:J$13),0)))))</f>
        <v/>
      </c>
      <c r="L426" s="107" t="str">
        <f>IF($D426="","",IF(ISBLANK(VLOOKUP($B426,'Section 2'!$C$16:$N$514,COLUMNS('Section 2'!$C$13:K$13),0)),"",VLOOKUP($B426,'Section 2'!$C$16:$N$514,COLUMNS('Section 2'!$C$13:K$13),0)))</f>
        <v/>
      </c>
      <c r="M426" s="107" t="str">
        <f>IF($D426="","",IF(ISBLANK(VLOOKUP($B426,'Section 2'!$C$16:$N$514,COLUMNS('Section 2'!$C$13:L$13),0)),"",PROPER(VLOOKUP($B426,'Section 2'!$C$16:$N$514,COLUMNS('Section 2'!$C$13:L$13),0))))</f>
        <v/>
      </c>
      <c r="N426" s="107" t="str">
        <f>IF($D426="","",IF(ISBLANK(VLOOKUP($B426,'Section 2'!$C$16:$N$514,COLUMNS('Section 2'!$C$13:M$13),0)),"",IF(VLOOKUP($B426,'Section 2'!$C$16:$N$514,COLUMNS('Section 2'!$C$13:M$13),0)="Other EU","Other EU",IF(VLOOKUP($B426,'Section 2'!$C$16:$N$514,COLUMNS('Section 2'!$C$13:M$13),0)="2nd Party Trans","2nd Party Trans",IF(VLOOKUP($B426,'Section 2'!$C$16:$N$514,COLUMNS('Section 2'!$C$13:M$13),0)="2nd Party Dest","2nd Party Dest",PROPER(VLOOKUP($B426,'Section 2'!$C$16:$N$514,COLUMNS('Section 2'!$C$13:M$13),0)))))))</f>
        <v/>
      </c>
      <c r="O426" s="108" t="str">
        <f>IF($D426="","",IF(ISBLANK(VLOOKUP($B426,'Section 2'!$C$16:$N$514,COLUMNS('Section 2'!$C$13:N$13),0)),"",VLOOKUP($B426,'Section 2'!$C$16:$N$514,COLUMNS('Section 2'!$C$13:N$13),0)))</f>
        <v/>
      </c>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row>
    <row r="427" spans="1:78" s="36" customFormat="1" ht="12.75" customHeight="1" x14ac:dyDescent="0.35">
      <c r="A427" s="36" t="str">
        <f>IF(D427="","",ROWS($A$1:A427))</f>
        <v/>
      </c>
      <c r="B427" s="39">
        <v>426</v>
      </c>
      <c r="C427" s="107" t="str">
        <f t="shared" si="6"/>
        <v/>
      </c>
      <c r="D427" s="107" t="str">
        <f>IFERROR(VLOOKUP($B427,'Section 2'!$C$16:$N$514,COLUMNS('Section 2'!$C$13:C$13),0),"")</f>
        <v/>
      </c>
      <c r="E427" s="108" t="str">
        <f>IF($D427="","",IF(ISBLANK(VLOOKUP($B427,'Section 2'!$C$16:$N$514,COLUMNS('Section 2'!$C$13:D$13),0)),"",VLOOKUP($B427,'Section 2'!$C$16:$N$514,COLUMNS('Section 2'!$C$13:D$13),0)))</f>
        <v/>
      </c>
      <c r="F427" s="107" t="str">
        <f>IF($D427="","",IF(ISBLANK(VLOOKUP($B427,'Section 2'!$C$16:$N$514,COLUMNS('Section 2'!$C$13:E$13),0)),"",VLOOKUP($B427,'Section 2'!$C$16:$N$514,COLUMNS('Section 2'!$C$13:E$13),0)))</f>
        <v/>
      </c>
      <c r="G427" s="107" t="str">
        <f>IF($D427="","",IF(ISBLANK(VLOOKUP($B427,'Section 2'!$C$16:$N$514,COLUMNS('Section 2'!$C$13:F$13),0)),"",VLOOKUP($B427,'Section 2'!$C$16:$N$514,COLUMNS('Section 2'!$C$13:F$13),0)))</f>
        <v/>
      </c>
      <c r="H427" s="107" t="str">
        <f>IF($D427="","",IF(ISBLANK(VLOOKUP($B427,'Section 2'!$C$16:$N$514,COLUMNS('Section 2'!$C$13:G$13),0)),"",VLOOKUP($B427,'Section 2'!$C$16:$N$514,COLUMNS('Section 2'!$C$13:G$13),0)))</f>
        <v/>
      </c>
      <c r="I427" s="107" t="str">
        <f>IF($D427="","",IF(ISBLANK(VLOOKUP($B427,'Section 2'!$C$16:$N$514,COLUMNS('Section 2'!$C$13:H$13),0)),"",IF(VLOOKUP($B427,'Section 2'!$C$16:$N$514,COLUMNS('Section 2'!$C$13:H$13),0)="Other EU","Other EU",PROPER(VLOOKUP($B427,'Section 2'!$C$16:$N$514,COLUMNS('Section 2'!$C$13:H$13),0)))))</f>
        <v/>
      </c>
      <c r="J427" s="107" t="str">
        <f>IF($D427="","",IF(ISBLANK(VLOOKUP($B427,'Section 2'!$C$16:$N$514,COLUMNS('Section 2'!$C$13:I$13),0)),"",IF(VLOOKUP($B427,'Section 2'!$C$16:$N$514,COLUMNS('Section 2'!$C$13:I$13),0)="Other EU","Other EU",VLOOKUP($B427,'Section 2'!$C$16:$N$514,COLUMNS('Section 2'!$C$13:I$13),0))))</f>
        <v/>
      </c>
      <c r="K427" s="107" t="str">
        <f>IF($D427="","",IF(ISBLANK(VLOOKUP($B427,'Section 2'!$C$16:$N$514,COLUMNS('Section 2'!$C$13:J$13),0)),"",IF(VLOOKUP($B427,'Section 2'!$C$16:$N$514,COLUMNS('Section 2'!$C$13:J$13),0)="Pther EU","Other EU",PROPER(VLOOKUP($B427,'Section 2'!$C$16:$N$514,COLUMNS('Section 2'!$C$13:J$13),0)))))</f>
        <v/>
      </c>
      <c r="L427" s="107" t="str">
        <f>IF($D427="","",IF(ISBLANK(VLOOKUP($B427,'Section 2'!$C$16:$N$514,COLUMNS('Section 2'!$C$13:K$13),0)),"",VLOOKUP($B427,'Section 2'!$C$16:$N$514,COLUMNS('Section 2'!$C$13:K$13),0)))</f>
        <v/>
      </c>
      <c r="M427" s="107" t="str">
        <f>IF($D427="","",IF(ISBLANK(VLOOKUP($B427,'Section 2'!$C$16:$N$514,COLUMNS('Section 2'!$C$13:L$13),0)),"",PROPER(VLOOKUP($B427,'Section 2'!$C$16:$N$514,COLUMNS('Section 2'!$C$13:L$13),0))))</f>
        <v/>
      </c>
      <c r="N427" s="107" t="str">
        <f>IF($D427="","",IF(ISBLANK(VLOOKUP($B427,'Section 2'!$C$16:$N$514,COLUMNS('Section 2'!$C$13:M$13),0)),"",IF(VLOOKUP($B427,'Section 2'!$C$16:$N$514,COLUMNS('Section 2'!$C$13:M$13),0)="Other EU","Other EU",IF(VLOOKUP($B427,'Section 2'!$C$16:$N$514,COLUMNS('Section 2'!$C$13:M$13),0)="2nd Party Trans","2nd Party Trans",IF(VLOOKUP($B427,'Section 2'!$C$16:$N$514,COLUMNS('Section 2'!$C$13:M$13),0)="2nd Party Dest","2nd Party Dest",PROPER(VLOOKUP($B427,'Section 2'!$C$16:$N$514,COLUMNS('Section 2'!$C$13:M$13),0)))))))</f>
        <v/>
      </c>
      <c r="O427" s="108" t="str">
        <f>IF($D427="","",IF(ISBLANK(VLOOKUP($B427,'Section 2'!$C$16:$N$514,COLUMNS('Section 2'!$C$13:N$13),0)),"",VLOOKUP($B427,'Section 2'!$C$16:$N$514,COLUMNS('Section 2'!$C$13:N$13),0)))</f>
        <v/>
      </c>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row>
    <row r="428" spans="1:78" s="36" customFormat="1" ht="12.75" customHeight="1" x14ac:dyDescent="0.35">
      <c r="A428" s="36" t="str">
        <f>IF(D428="","",ROWS($A$1:A428))</f>
        <v/>
      </c>
      <c r="B428" s="39">
        <v>427</v>
      </c>
      <c r="C428" s="107" t="str">
        <f t="shared" si="6"/>
        <v/>
      </c>
      <c r="D428" s="107" t="str">
        <f>IFERROR(VLOOKUP($B428,'Section 2'!$C$16:$N$514,COLUMNS('Section 2'!$C$13:C$13),0),"")</f>
        <v/>
      </c>
      <c r="E428" s="108" t="str">
        <f>IF($D428="","",IF(ISBLANK(VLOOKUP($B428,'Section 2'!$C$16:$N$514,COLUMNS('Section 2'!$C$13:D$13),0)),"",VLOOKUP($B428,'Section 2'!$C$16:$N$514,COLUMNS('Section 2'!$C$13:D$13),0)))</f>
        <v/>
      </c>
      <c r="F428" s="107" t="str">
        <f>IF($D428="","",IF(ISBLANK(VLOOKUP($B428,'Section 2'!$C$16:$N$514,COLUMNS('Section 2'!$C$13:E$13),0)),"",VLOOKUP($B428,'Section 2'!$C$16:$N$514,COLUMNS('Section 2'!$C$13:E$13),0)))</f>
        <v/>
      </c>
      <c r="G428" s="107" t="str">
        <f>IF($D428="","",IF(ISBLANK(VLOOKUP($B428,'Section 2'!$C$16:$N$514,COLUMNS('Section 2'!$C$13:F$13),0)),"",VLOOKUP($B428,'Section 2'!$C$16:$N$514,COLUMNS('Section 2'!$C$13:F$13),0)))</f>
        <v/>
      </c>
      <c r="H428" s="107" t="str">
        <f>IF($D428="","",IF(ISBLANK(VLOOKUP($B428,'Section 2'!$C$16:$N$514,COLUMNS('Section 2'!$C$13:G$13),0)),"",VLOOKUP($B428,'Section 2'!$C$16:$N$514,COLUMNS('Section 2'!$C$13:G$13),0)))</f>
        <v/>
      </c>
      <c r="I428" s="107" t="str">
        <f>IF($D428="","",IF(ISBLANK(VLOOKUP($B428,'Section 2'!$C$16:$N$514,COLUMNS('Section 2'!$C$13:H$13),0)),"",IF(VLOOKUP($B428,'Section 2'!$C$16:$N$514,COLUMNS('Section 2'!$C$13:H$13),0)="Other EU","Other EU",PROPER(VLOOKUP($B428,'Section 2'!$C$16:$N$514,COLUMNS('Section 2'!$C$13:H$13),0)))))</f>
        <v/>
      </c>
      <c r="J428" s="107" t="str">
        <f>IF($D428="","",IF(ISBLANK(VLOOKUP($B428,'Section 2'!$C$16:$N$514,COLUMNS('Section 2'!$C$13:I$13),0)),"",IF(VLOOKUP($B428,'Section 2'!$C$16:$N$514,COLUMNS('Section 2'!$C$13:I$13),0)="Other EU","Other EU",VLOOKUP($B428,'Section 2'!$C$16:$N$514,COLUMNS('Section 2'!$C$13:I$13),0))))</f>
        <v/>
      </c>
      <c r="K428" s="107" t="str">
        <f>IF($D428="","",IF(ISBLANK(VLOOKUP($B428,'Section 2'!$C$16:$N$514,COLUMNS('Section 2'!$C$13:J$13),0)),"",IF(VLOOKUP($B428,'Section 2'!$C$16:$N$514,COLUMNS('Section 2'!$C$13:J$13),0)="Pther EU","Other EU",PROPER(VLOOKUP($B428,'Section 2'!$C$16:$N$514,COLUMNS('Section 2'!$C$13:J$13),0)))))</f>
        <v/>
      </c>
      <c r="L428" s="107" t="str">
        <f>IF($D428="","",IF(ISBLANK(VLOOKUP($B428,'Section 2'!$C$16:$N$514,COLUMNS('Section 2'!$C$13:K$13),0)),"",VLOOKUP($B428,'Section 2'!$C$16:$N$514,COLUMNS('Section 2'!$C$13:K$13),0)))</f>
        <v/>
      </c>
      <c r="M428" s="107" t="str">
        <f>IF($D428="","",IF(ISBLANK(VLOOKUP($B428,'Section 2'!$C$16:$N$514,COLUMNS('Section 2'!$C$13:L$13),0)),"",PROPER(VLOOKUP($B428,'Section 2'!$C$16:$N$514,COLUMNS('Section 2'!$C$13:L$13),0))))</f>
        <v/>
      </c>
      <c r="N428" s="107" t="str">
        <f>IF($D428="","",IF(ISBLANK(VLOOKUP($B428,'Section 2'!$C$16:$N$514,COLUMNS('Section 2'!$C$13:M$13),0)),"",IF(VLOOKUP($B428,'Section 2'!$C$16:$N$514,COLUMNS('Section 2'!$C$13:M$13),0)="Other EU","Other EU",IF(VLOOKUP($B428,'Section 2'!$C$16:$N$514,COLUMNS('Section 2'!$C$13:M$13),0)="2nd Party Trans","2nd Party Trans",IF(VLOOKUP($B428,'Section 2'!$C$16:$N$514,COLUMNS('Section 2'!$C$13:M$13),0)="2nd Party Dest","2nd Party Dest",PROPER(VLOOKUP($B428,'Section 2'!$C$16:$N$514,COLUMNS('Section 2'!$C$13:M$13),0)))))))</f>
        <v/>
      </c>
      <c r="O428" s="108" t="str">
        <f>IF($D428="","",IF(ISBLANK(VLOOKUP($B428,'Section 2'!$C$16:$N$514,COLUMNS('Section 2'!$C$13:N$13),0)),"",VLOOKUP($B428,'Section 2'!$C$16:$N$514,COLUMNS('Section 2'!$C$13:N$13),0)))</f>
        <v/>
      </c>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row>
    <row r="429" spans="1:78" s="36" customFormat="1" ht="12.75" customHeight="1" x14ac:dyDescent="0.35">
      <c r="A429" s="36" t="str">
        <f>IF(D429="","",ROWS($A$1:A429))</f>
        <v/>
      </c>
      <c r="B429" s="39">
        <v>428</v>
      </c>
      <c r="C429" s="107" t="str">
        <f t="shared" si="6"/>
        <v/>
      </c>
      <c r="D429" s="107" t="str">
        <f>IFERROR(VLOOKUP($B429,'Section 2'!$C$16:$N$514,COLUMNS('Section 2'!$C$13:C$13),0),"")</f>
        <v/>
      </c>
      <c r="E429" s="108" t="str">
        <f>IF($D429="","",IF(ISBLANK(VLOOKUP($B429,'Section 2'!$C$16:$N$514,COLUMNS('Section 2'!$C$13:D$13),0)),"",VLOOKUP($B429,'Section 2'!$C$16:$N$514,COLUMNS('Section 2'!$C$13:D$13),0)))</f>
        <v/>
      </c>
      <c r="F429" s="107" t="str">
        <f>IF($D429="","",IF(ISBLANK(VLOOKUP($B429,'Section 2'!$C$16:$N$514,COLUMNS('Section 2'!$C$13:E$13),0)),"",VLOOKUP($B429,'Section 2'!$C$16:$N$514,COLUMNS('Section 2'!$C$13:E$13),0)))</f>
        <v/>
      </c>
      <c r="G429" s="107" t="str">
        <f>IF($D429="","",IF(ISBLANK(VLOOKUP($B429,'Section 2'!$C$16:$N$514,COLUMNS('Section 2'!$C$13:F$13),0)),"",VLOOKUP($B429,'Section 2'!$C$16:$N$514,COLUMNS('Section 2'!$C$13:F$13),0)))</f>
        <v/>
      </c>
      <c r="H429" s="107" t="str">
        <f>IF($D429="","",IF(ISBLANK(VLOOKUP($B429,'Section 2'!$C$16:$N$514,COLUMNS('Section 2'!$C$13:G$13),0)),"",VLOOKUP($B429,'Section 2'!$C$16:$N$514,COLUMNS('Section 2'!$C$13:G$13),0)))</f>
        <v/>
      </c>
      <c r="I429" s="107" t="str">
        <f>IF($D429="","",IF(ISBLANK(VLOOKUP($B429,'Section 2'!$C$16:$N$514,COLUMNS('Section 2'!$C$13:H$13),0)),"",IF(VLOOKUP($B429,'Section 2'!$C$16:$N$514,COLUMNS('Section 2'!$C$13:H$13),0)="Other EU","Other EU",PROPER(VLOOKUP($B429,'Section 2'!$C$16:$N$514,COLUMNS('Section 2'!$C$13:H$13),0)))))</f>
        <v/>
      </c>
      <c r="J429" s="107" t="str">
        <f>IF($D429="","",IF(ISBLANK(VLOOKUP($B429,'Section 2'!$C$16:$N$514,COLUMNS('Section 2'!$C$13:I$13),0)),"",IF(VLOOKUP($B429,'Section 2'!$C$16:$N$514,COLUMNS('Section 2'!$C$13:I$13),0)="Other EU","Other EU",VLOOKUP($B429,'Section 2'!$C$16:$N$514,COLUMNS('Section 2'!$C$13:I$13),0))))</f>
        <v/>
      </c>
      <c r="K429" s="107" t="str">
        <f>IF($D429="","",IF(ISBLANK(VLOOKUP($B429,'Section 2'!$C$16:$N$514,COLUMNS('Section 2'!$C$13:J$13),0)),"",IF(VLOOKUP($B429,'Section 2'!$C$16:$N$514,COLUMNS('Section 2'!$C$13:J$13),0)="Pther EU","Other EU",PROPER(VLOOKUP($B429,'Section 2'!$C$16:$N$514,COLUMNS('Section 2'!$C$13:J$13),0)))))</f>
        <v/>
      </c>
      <c r="L429" s="107" t="str">
        <f>IF($D429="","",IF(ISBLANK(VLOOKUP($B429,'Section 2'!$C$16:$N$514,COLUMNS('Section 2'!$C$13:K$13),0)),"",VLOOKUP($B429,'Section 2'!$C$16:$N$514,COLUMNS('Section 2'!$C$13:K$13),0)))</f>
        <v/>
      </c>
      <c r="M429" s="107" t="str">
        <f>IF($D429="","",IF(ISBLANK(VLOOKUP($B429,'Section 2'!$C$16:$N$514,COLUMNS('Section 2'!$C$13:L$13),0)),"",PROPER(VLOOKUP($B429,'Section 2'!$C$16:$N$514,COLUMNS('Section 2'!$C$13:L$13),0))))</f>
        <v/>
      </c>
      <c r="N429" s="107" t="str">
        <f>IF($D429="","",IF(ISBLANK(VLOOKUP($B429,'Section 2'!$C$16:$N$514,COLUMNS('Section 2'!$C$13:M$13),0)),"",IF(VLOOKUP($B429,'Section 2'!$C$16:$N$514,COLUMNS('Section 2'!$C$13:M$13),0)="Other EU","Other EU",IF(VLOOKUP($B429,'Section 2'!$C$16:$N$514,COLUMNS('Section 2'!$C$13:M$13),0)="2nd Party Trans","2nd Party Trans",IF(VLOOKUP($B429,'Section 2'!$C$16:$N$514,COLUMNS('Section 2'!$C$13:M$13),0)="2nd Party Dest","2nd Party Dest",PROPER(VLOOKUP($B429,'Section 2'!$C$16:$N$514,COLUMNS('Section 2'!$C$13:M$13),0)))))))</f>
        <v/>
      </c>
      <c r="O429" s="108" t="str">
        <f>IF($D429="","",IF(ISBLANK(VLOOKUP($B429,'Section 2'!$C$16:$N$514,COLUMNS('Section 2'!$C$13:N$13),0)),"",VLOOKUP($B429,'Section 2'!$C$16:$N$514,COLUMNS('Section 2'!$C$13:N$13),0)))</f>
        <v/>
      </c>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row>
    <row r="430" spans="1:78" s="36" customFormat="1" ht="12.75" customHeight="1" x14ac:dyDescent="0.35">
      <c r="A430" s="36" t="str">
        <f>IF(D430="","",ROWS($A$1:A430))</f>
        <v/>
      </c>
      <c r="B430" s="39">
        <v>429</v>
      </c>
      <c r="C430" s="107" t="str">
        <f t="shared" si="6"/>
        <v/>
      </c>
      <c r="D430" s="107" t="str">
        <f>IFERROR(VLOOKUP($B430,'Section 2'!$C$16:$N$514,COLUMNS('Section 2'!$C$13:C$13),0),"")</f>
        <v/>
      </c>
      <c r="E430" s="108" t="str">
        <f>IF($D430="","",IF(ISBLANK(VLOOKUP($B430,'Section 2'!$C$16:$N$514,COLUMNS('Section 2'!$C$13:D$13),0)),"",VLOOKUP($B430,'Section 2'!$C$16:$N$514,COLUMNS('Section 2'!$C$13:D$13),0)))</f>
        <v/>
      </c>
      <c r="F430" s="107" t="str">
        <f>IF($D430="","",IF(ISBLANK(VLOOKUP($B430,'Section 2'!$C$16:$N$514,COLUMNS('Section 2'!$C$13:E$13),0)),"",VLOOKUP($B430,'Section 2'!$C$16:$N$514,COLUMNS('Section 2'!$C$13:E$13),0)))</f>
        <v/>
      </c>
      <c r="G430" s="107" t="str">
        <f>IF($D430="","",IF(ISBLANK(VLOOKUP($B430,'Section 2'!$C$16:$N$514,COLUMNS('Section 2'!$C$13:F$13),0)),"",VLOOKUP($B430,'Section 2'!$C$16:$N$514,COLUMNS('Section 2'!$C$13:F$13),0)))</f>
        <v/>
      </c>
      <c r="H430" s="107" t="str">
        <f>IF($D430="","",IF(ISBLANK(VLOOKUP($B430,'Section 2'!$C$16:$N$514,COLUMNS('Section 2'!$C$13:G$13),0)),"",VLOOKUP($B430,'Section 2'!$C$16:$N$514,COLUMNS('Section 2'!$C$13:G$13),0)))</f>
        <v/>
      </c>
      <c r="I430" s="107" t="str">
        <f>IF($D430="","",IF(ISBLANK(VLOOKUP($B430,'Section 2'!$C$16:$N$514,COLUMNS('Section 2'!$C$13:H$13),0)),"",IF(VLOOKUP($B430,'Section 2'!$C$16:$N$514,COLUMNS('Section 2'!$C$13:H$13),0)="Other EU","Other EU",PROPER(VLOOKUP($B430,'Section 2'!$C$16:$N$514,COLUMNS('Section 2'!$C$13:H$13),0)))))</f>
        <v/>
      </c>
      <c r="J430" s="107" t="str">
        <f>IF($D430="","",IF(ISBLANK(VLOOKUP($B430,'Section 2'!$C$16:$N$514,COLUMNS('Section 2'!$C$13:I$13),0)),"",IF(VLOOKUP($B430,'Section 2'!$C$16:$N$514,COLUMNS('Section 2'!$C$13:I$13),0)="Other EU","Other EU",VLOOKUP($B430,'Section 2'!$C$16:$N$514,COLUMNS('Section 2'!$C$13:I$13),0))))</f>
        <v/>
      </c>
      <c r="K430" s="107" t="str">
        <f>IF($D430="","",IF(ISBLANK(VLOOKUP($B430,'Section 2'!$C$16:$N$514,COLUMNS('Section 2'!$C$13:J$13),0)),"",IF(VLOOKUP($B430,'Section 2'!$C$16:$N$514,COLUMNS('Section 2'!$C$13:J$13),0)="Pther EU","Other EU",PROPER(VLOOKUP($B430,'Section 2'!$C$16:$N$514,COLUMNS('Section 2'!$C$13:J$13),0)))))</f>
        <v/>
      </c>
      <c r="L430" s="107" t="str">
        <f>IF($D430="","",IF(ISBLANK(VLOOKUP($B430,'Section 2'!$C$16:$N$514,COLUMNS('Section 2'!$C$13:K$13),0)),"",VLOOKUP($B430,'Section 2'!$C$16:$N$514,COLUMNS('Section 2'!$C$13:K$13),0)))</f>
        <v/>
      </c>
      <c r="M430" s="107" t="str">
        <f>IF($D430="","",IF(ISBLANK(VLOOKUP($B430,'Section 2'!$C$16:$N$514,COLUMNS('Section 2'!$C$13:L$13),0)),"",PROPER(VLOOKUP($B430,'Section 2'!$C$16:$N$514,COLUMNS('Section 2'!$C$13:L$13),0))))</f>
        <v/>
      </c>
      <c r="N430" s="107" t="str">
        <f>IF($D430="","",IF(ISBLANK(VLOOKUP($B430,'Section 2'!$C$16:$N$514,COLUMNS('Section 2'!$C$13:M$13),0)),"",IF(VLOOKUP($B430,'Section 2'!$C$16:$N$514,COLUMNS('Section 2'!$C$13:M$13),0)="Other EU","Other EU",IF(VLOOKUP($B430,'Section 2'!$C$16:$N$514,COLUMNS('Section 2'!$C$13:M$13),0)="2nd Party Trans","2nd Party Trans",IF(VLOOKUP($B430,'Section 2'!$C$16:$N$514,COLUMNS('Section 2'!$C$13:M$13),0)="2nd Party Dest","2nd Party Dest",PROPER(VLOOKUP($B430,'Section 2'!$C$16:$N$514,COLUMNS('Section 2'!$C$13:M$13),0)))))))</f>
        <v/>
      </c>
      <c r="O430" s="108" t="str">
        <f>IF($D430="","",IF(ISBLANK(VLOOKUP($B430,'Section 2'!$C$16:$N$514,COLUMNS('Section 2'!$C$13:N$13),0)),"",VLOOKUP($B430,'Section 2'!$C$16:$N$514,COLUMNS('Section 2'!$C$13:N$13),0)))</f>
        <v/>
      </c>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row>
    <row r="431" spans="1:78" s="36" customFormat="1" ht="12.75" customHeight="1" x14ac:dyDescent="0.35">
      <c r="A431" s="36" t="str">
        <f>IF(D431="","",ROWS($A$1:A431))</f>
        <v/>
      </c>
      <c r="B431" s="39">
        <v>430</v>
      </c>
      <c r="C431" s="107" t="str">
        <f t="shared" si="6"/>
        <v/>
      </c>
      <c r="D431" s="107" t="str">
        <f>IFERROR(VLOOKUP($B431,'Section 2'!$C$16:$N$514,COLUMNS('Section 2'!$C$13:C$13),0),"")</f>
        <v/>
      </c>
      <c r="E431" s="108" t="str">
        <f>IF($D431="","",IF(ISBLANK(VLOOKUP($B431,'Section 2'!$C$16:$N$514,COLUMNS('Section 2'!$C$13:D$13),0)),"",VLOOKUP($B431,'Section 2'!$C$16:$N$514,COLUMNS('Section 2'!$C$13:D$13),0)))</f>
        <v/>
      </c>
      <c r="F431" s="107" t="str">
        <f>IF($D431="","",IF(ISBLANK(VLOOKUP($B431,'Section 2'!$C$16:$N$514,COLUMNS('Section 2'!$C$13:E$13),0)),"",VLOOKUP($B431,'Section 2'!$C$16:$N$514,COLUMNS('Section 2'!$C$13:E$13),0)))</f>
        <v/>
      </c>
      <c r="G431" s="107" t="str">
        <f>IF($D431="","",IF(ISBLANK(VLOOKUP($B431,'Section 2'!$C$16:$N$514,COLUMNS('Section 2'!$C$13:F$13),0)),"",VLOOKUP($B431,'Section 2'!$C$16:$N$514,COLUMNS('Section 2'!$C$13:F$13),0)))</f>
        <v/>
      </c>
      <c r="H431" s="107" t="str">
        <f>IF($D431="","",IF(ISBLANK(VLOOKUP($B431,'Section 2'!$C$16:$N$514,COLUMNS('Section 2'!$C$13:G$13),0)),"",VLOOKUP($B431,'Section 2'!$C$16:$N$514,COLUMNS('Section 2'!$C$13:G$13),0)))</f>
        <v/>
      </c>
      <c r="I431" s="107" t="str">
        <f>IF($D431="","",IF(ISBLANK(VLOOKUP($B431,'Section 2'!$C$16:$N$514,COLUMNS('Section 2'!$C$13:H$13),0)),"",IF(VLOOKUP($B431,'Section 2'!$C$16:$N$514,COLUMNS('Section 2'!$C$13:H$13),0)="Other EU","Other EU",PROPER(VLOOKUP($B431,'Section 2'!$C$16:$N$514,COLUMNS('Section 2'!$C$13:H$13),0)))))</f>
        <v/>
      </c>
      <c r="J431" s="107" t="str">
        <f>IF($D431="","",IF(ISBLANK(VLOOKUP($B431,'Section 2'!$C$16:$N$514,COLUMNS('Section 2'!$C$13:I$13),0)),"",IF(VLOOKUP($B431,'Section 2'!$C$16:$N$514,COLUMNS('Section 2'!$C$13:I$13),0)="Other EU","Other EU",VLOOKUP($B431,'Section 2'!$C$16:$N$514,COLUMNS('Section 2'!$C$13:I$13),0))))</f>
        <v/>
      </c>
      <c r="K431" s="107" t="str">
        <f>IF($D431="","",IF(ISBLANK(VLOOKUP($B431,'Section 2'!$C$16:$N$514,COLUMNS('Section 2'!$C$13:J$13),0)),"",IF(VLOOKUP($B431,'Section 2'!$C$16:$N$514,COLUMNS('Section 2'!$C$13:J$13),0)="Pther EU","Other EU",PROPER(VLOOKUP($B431,'Section 2'!$C$16:$N$514,COLUMNS('Section 2'!$C$13:J$13),0)))))</f>
        <v/>
      </c>
      <c r="L431" s="107" t="str">
        <f>IF($D431="","",IF(ISBLANK(VLOOKUP($B431,'Section 2'!$C$16:$N$514,COLUMNS('Section 2'!$C$13:K$13),0)),"",VLOOKUP($B431,'Section 2'!$C$16:$N$514,COLUMNS('Section 2'!$C$13:K$13),0)))</f>
        <v/>
      </c>
      <c r="M431" s="107" t="str">
        <f>IF($D431="","",IF(ISBLANK(VLOOKUP($B431,'Section 2'!$C$16:$N$514,COLUMNS('Section 2'!$C$13:L$13),0)),"",PROPER(VLOOKUP($B431,'Section 2'!$C$16:$N$514,COLUMNS('Section 2'!$C$13:L$13),0))))</f>
        <v/>
      </c>
      <c r="N431" s="107" t="str">
        <f>IF($D431="","",IF(ISBLANK(VLOOKUP($B431,'Section 2'!$C$16:$N$514,COLUMNS('Section 2'!$C$13:M$13),0)),"",IF(VLOOKUP($B431,'Section 2'!$C$16:$N$514,COLUMNS('Section 2'!$C$13:M$13),0)="Other EU","Other EU",IF(VLOOKUP($B431,'Section 2'!$C$16:$N$514,COLUMNS('Section 2'!$C$13:M$13),0)="2nd Party Trans","2nd Party Trans",IF(VLOOKUP($B431,'Section 2'!$C$16:$N$514,COLUMNS('Section 2'!$C$13:M$13),0)="2nd Party Dest","2nd Party Dest",PROPER(VLOOKUP($B431,'Section 2'!$C$16:$N$514,COLUMNS('Section 2'!$C$13:M$13),0)))))))</f>
        <v/>
      </c>
      <c r="O431" s="108" t="str">
        <f>IF($D431="","",IF(ISBLANK(VLOOKUP($B431,'Section 2'!$C$16:$N$514,COLUMNS('Section 2'!$C$13:N$13),0)),"",VLOOKUP($B431,'Section 2'!$C$16:$N$514,COLUMNS('Section 2'!$C$13:N$13),0)))</f>
        <v/>
      </c>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row>
    <row r="432" spans="1:78" s="36" customFormat="1" ht="12.75" customHeight="1" x14ac:dyDescent="0.35">
      <c r="A432" s="36" t="str">
        <f>IF(D432="","",ROWS($A$1:A432))</f>
        <v/>
      </c>
      <c r="B432" s="39">
        <v>431</v>
      </c>
      <c r="C432" s="107" t="str">
        <f t="shared" si="6"/>
        <v/>
      </c>
      <c r="D432" s="107" t="str">
        <f>IFERROR(VLOOKUP($B432,'Section 2'!$C$16:$N$514,COLUMNS('Section 2'!$C$13:C$13),0),"")</f>
        <v/>
      </c>
      <c r="E432" s="108" t="str">
        <f>IF($D432="","",IF(ISBLANK(VLOOKUP($B432,'Section 2'!$C$16:$N$514,COLUMNS('Section 2'!$C$13:D$13),0)),"",VLOOKUP($B432,'Section 2'!$C$16:$N$514,COLUMNS('Section 2'!$C$13:D$13),0)))</f>
        <v/>
      </c>
      <c r="F432" s="107" t="str">
        <f>IF($D432="","",IF(ISBLANK(VLOOKUP($B432,'Section 2'!$C$16:$N$514,COLUMNS('Section 2'!$C$13:E$13),0)),"",VLOOKUP($B432,'Section 2'!$C$16:$N$514,COLUMNS('Section 2'!$C$13:E$13),0)))</f>
        <v/>
      </c>
      <c r="G432" s="107" t="str">
        <f>IF($D432="","",IF(ISBLANK(VLOOKUP($B432,'Section 2'!$C$16:$N$514,COLUMNS('Section 2'!$C$13:F$13),0)),"",VLOOKUP($B432,'Section 2'!$C$16:$N$514,COLUMNS('Section 2'!$C$13:F$13),0)))</f>
        <v/>
      </c>
      <c r="H432" s="107" t="str">
        <f>IF($D432="","",IF(ISBLANK(VLOOKUP($B432,'Section 2'!$C$16:$N$514,COLUMNS('Section 2'!$C$13:G$13),0)),"",VLOOKUP($B432,'Section 2'!$C$16:$N$514,COLUMNS('Section 2'!$C$13:G$13),0)))</f>
        <v/>
      </c>
      <c r="I432" s="107" t="str">
        <f>IF($D432="","",IF(ISBLANK(VLOOKUP($B432,'Section 2'!$C$16:$N$514,COLUMNS('Section 2'!$C$13:H$13),0)),"",IF(VLOOKUP($B432,'Section 2'!$C$16:$N$514,COLUMNS('Section 2'!$C$13:H$13),0)="Other EU","Other EU",PROPER(VLOOKUP($B432,'Section 2'!$C$16:$N$514,COLUMNS('Section 2'!$C$13:H$13),0)))))</f>
        <v/>
      </c>
      <c r="J432" s="107" t="str">
        <f>IF($D432="","",IF(ISBLANK(VLOOKUP($B432,'Section 2'!$C$16:$N$514,COLUMNS('Section 2'!$C$13:I$13),0)),"",IF(VLOOKUP($B432,'Section 2'!$C$16:$N$514,COLUMNS('Section 2'!$C$13:I$13),0)="Other EU","Other EU",VLOOKUP($B432,'Section 2'!$C$16:$N$514,COLUMNS('Section 2'!$C$13:I$13),0))))</f>
        <v/>
      </c>
      <c r="K432" s="107" t="str">
        <f>IF($D432="","",IF(ISBLANK(VLOOKUP($B432,'Section 2'!$C$16:$N$514,COLUMNS('Section 2'!$C$13:J$13),0)),"",IF(VLOOKUP($B432,'Section 2'!$C$16:$N$514,COLUMNS('Section 2'!$C$13:J$13),0)="Pther EU","Other EU",PROPER(VLOOKUP($B432,'Section 2'!$C$16:$N$514,COLUMNS('Section 2'!$C$13:J$13),0)))))</f>
        <v/>
      </c>
      <c r="L432" s="107" t="str">
        <f>IF($D432="","",IF(ISBLANK(VLOOKUP($B432,'Section 2'!$C$16:$N$514,COLUMNS('Section 2'!$C$13:K$13),0)),"",VLOOKUP($B432,'Section 2'!$C$16:$N$514,COLUMNS('Section 2'!$C$13:K$13),0)))</f>
        <v/>
      </c>
      <c r="M432" s="107" t="str">
        <f>IF($D432="","",IF(ISBLANK(VLOOKUP($B432,'Section 2'!$C$16:$N$514,COLUMNS('Section 2'!$C$13:L$13),0)),"",PROPER(VLOOKUP($B432,'Section 2'!$C$16:$N$514,COLUMNS('Section 2'!$C$13:L$13),0))))</f>
        <v/>
      </c>
      <c r="N432" s="107" t="str">
        <f>IF($D432="","",IF(ISBLANK(VLOOKUP($B432,'Section 2'!$C$16:$N$514,COLUMNS('Section 2'!$C$13:M$13),0)),"",IF(VLOOKUP($B432,'Section 2'!$C$16:$N$514,COLUMNS('Section 2'!$C$13:M$13),0)="Other EU","Other EU",IF(VLOOKUP($B432,'Section 2'!$C$16:$N$514,COLUMNS('Section 2'!$C$13:M$13),0)="2nd Party Trans","2nd Party Trans",IF(VLOOKUP($B432,'Section 2'!$C$16:$N$514,COLUMNS('Section 2'!$C$13:M$13),0)="2nd Party Dest","2nd Party Dest",PROPER(VLOOKUP($B432,'Section 2'!$C$16:$N$514,COLUMNS('Section 2'!$C$13:M$13),0)))))))</f>
        <v/>
      </c>
      <c r="O432" s="108" t="str">
        <f>IF($D432="","",IF(ISBLANK(VLOOKUP($B432,'Section 2'!$C$16:$N$514,COLUMNS('Section 2'!$C$13:N$13),0)),"",VLOOKUP($B432,'Section 2'!$C$16:$N$514,COLUMNS('Section 2'!$C$13:N$13),0)))</f>
        <v/>
      </c>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row>
    <row r="433" spans="1:78" s="36" customFormat="1" ht="12.75" customHeight="1" x14ac:dyDescent="0.35">
      <c r="A433" s="36" t="str">
        <f>IF(D433="","",ROWS($A$1:A433))</f>
        <v/>
      </c>
      <c r="B433" s="39">
        <v>432</v>
      </c>
      <c r="C433" s="107" t="str">
        <f t="shared" si="6"/>
        <v/>
      </c>
      <c r="D433" s="107" t="str">
        <f>IFERROR(VLOOKUP($B433,'Section 2'!$C$16:$N$514,COLUMNS('Section 2'!$C$13:C$13),0),"")</f>
        <v/>
      </c>
      <c r="E433" s="108" t="str">
        <f>IF($D433="","",IF(ISBLANK(VLOOKUP($B433,'Section 2'!$C$16:$N$514,COLUMNS('Section 2'!$C$13:D$13),0)),"",VLOOKUP($B433,'Section 2'!$C$16:$N$514,COLUMNS('Section 2'!$C$13:D$13),0)))</f>
        <v/>
      </c>
      <c r="F433" s="107" t="str">
        <f>IF($D433="","",IF(ISBLANK(VLOOKUP($B433,'Section 2'!$C$16:$N$514,COLUMNS('Section 2'!$C$13:E$13),0)),"",VLOOKUP($B433,'Section 2'!$C$16:$N$514,COLUMNS('Section 2'!$C$13:E$13),0)))</f>
        <v/>
      </c>
      <c r="G433" s="107" t="str">
        <f>IF($D433="","",IF(ISBLANK(VLOOKUP($B433,'Section 2'!$C$16:$N$514,COLUMNS('Section 2'!$C$13:F$13),0)),"",VLOOKUP($B433,'Section 2'!$C$16:$N$514,COLUMNS('Section 2'!$C$13:F$13),0)))</f>
        <v/>
      </c>
      <c r="H433" s="107" t="str">
        <f>IF($D433="","",IF(ISBLANK(VLOOKUP($B433,'Section 2'!$C$16:$N$514,COLUMNS('Section 2'!$C$13:G$13),0)),"",VLOOKUP($B433,'Section 2'!$C$16:$N$514,COLUMNS('Section 2'!$C$13:G$13),0)))</f>
        <v/>
      </c>
      <c r="I433" s="107" t="str">
        <f>IF($D433="","",IF(ISBLANK(VLOOKUP($B433,'Section 2'!$C$16:$N$514,COLUMNS('Section 2'!$C$13:H$13),0)),"",IF(VLOOKUP($B433,'Section 2'!$C$16:$N$514,COLUMNS('Section 2'!$C$13:H$13),0)="Other EU","Other EU",PROPER(VLOOKUP($B433,'Section 2'!$C$16:$N$514,COLUMNS('Section 2'!$C$13:H$13),0)))))</f>
        <v/>
      </c>
      <c r="J433" s="107" t="str">
        <f>IF($D433="","",IF(ISBLANK(VLOOKUP($B433,'Section 2'!$C$16:$N$514,COLUMNS('Section 2'!$C$13:I$13),0)),"",IF(VLOOKUP($B433,'Section 2'!$C$16:$N$514,COLUMNS('Section 2'!$C$13:I$13),0)="Other EU","Other EU",VLOOKUP($B433,'Section 2'!$C$16:$N$514,COLUMNS('Section 2'!$C$13:I$13),0))))</f>
        <v/>
      </c>
      <c r="K433" s="107" t="str">
        <f>IF($D433="","",IF(ISBLANK(VLOOKUP($B433,'Section 2'!$C$16:$N$514,COLUMNS('Section 2'!$C$13:J$13),0)),"",IF(VLOOKUP($B433,'Section 2'!$C$16:$N$514,COLUMNS('Section 2'!$C$13:J$13),0)="Pther EU","Other EU",PROPER(VLOOKUP($B433,'Section 2'!$C$16:$N$514,COLUMNS('Section 2'!$C$13:J$13),0)))))</f>
        <v/>
      </c>
      <c r="L433" s="107" t="str">
        <f>IF($D433="","",IF(ISBLANK(VLOOKUP($B433,'Section 2'!$C$16:$N$514,COLUMNS('Section 2'!$C$13:K$13),0)),"",VLOOKUP($B433,'Section 2'!$C$16:$N$514,COLUMNS('Section 2'!$C$13:K$13),0)))</f>
        <v/>
      </c>
      <c r="M433" s="107" t="str">
        <f>IF($D433="","",IF(ISBLANK(VLOOKUP($B433,'Section 2'!$C$16:$N$514,COLUMNS('Section 2'!$C$13:L$13),0)),"",PROPER(VLOOKUP($B433,'Section 2'!$C$16:$N$514,COLUMNS('Section 2'!$C$13:L$13),0))))</f>
        <v/>
      </c>
      <c r="N433" s="107" t="str">
        <f>IF($D433="","",IF(ISBLANK(VLOOKUP($B433,'Section 2'!$C$16:$N$514,COLUMNS('Section 2'!$C$13:M$13),0)),"",IF(VLOOKUP($B433,'Section 2'!$C$16:$N$514,COLUMNS('Section 2'!$C$13:M$13),0)="Other EU","Other EU",IF(VLOOKUP($B433,'Section 2'!$C$16:$N$514,COLUMNS('Section 2'!$C$13:M$13),0)="2nd Party Trans","2nd Party Trans",IF(VLOOKUP($B433,'Section 2'!$C$16:$N$514,COLUMNS('Section 2'!$C$13:M$13),0)="2nd Party Dest","2nd Party Dest",PROPER(VLOOKUP($B433,'Section 2'!$C$16:$N$514,COLUMNS('Section 2'!$C$13:M$13),0)))))))</f>
        <v/>
      </c>
      <c r="O433" s="108" t="str">
        <f>IF($D433="","",IF(ISBLANK(VLOOKUP($B433,'Section 2'!$C$16:$N$514,COLUMNS('Section 2'!$C$13:N$13),0)),"",VLOOKUP($B433,'Section 2'!$C$16:$N$514,COLUMNS('Section 2'!$C$13:N$13),0)))</f>
        <v/>
      </c>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row>
    <row r="434" spans="1:78" s="36" customFormat="1" ht="12.75" customHeight="1" x14ac:dyDescent="0.35">
      <c r="A434" s="36" t="str">
        <f>IF(D434="","",ROWS($A$1:A434))</f>
        <v/>
      </c>
      <c r="B434" s="39">
        <v>433</v>
      </c>
      <c r="C434" s="107" t="str">
        <f t="shared" si="6"/>
        <v/>
      </c>
      <c r="D434" s="107" t="str">
        <f>IFERROR(VLOOKUP($B434,'Section 2'!$C$16:$N$514,COLUMNS('Section 2'!$C$13:C$13),0),"")</f>
        <v/>
      </c>
      <c r="E434" s="108" t="str">
        <f>IF($D434="","",IF(ISBLANK(VLOOKUP($B434,'Section 2'!$C$16:$N$514,COLUMNS('Section 2'!$C$13:D$13),0)),"",VLOOKUP($B434,'Section 2'!$C$16:$N$514,COLUMNS('Section 2'!$C$13:D$13),0)))</f>
        <v/>
      </c>
      <c r="F434" s="107" t="str">
        <f>IF($D434="","",IF(ISBLANK(VLOOKUP($B434,'Section 2'!$C$16:$N$514,COLUMNS('Section 2'!$C$13:E$13),0)),"",VLOOKUP($B434,'Section 2'!$C$16:$N$514,COLUMNS('Section 2'!$C$13:E$13),0)))</f>
        <v/>
      </c>
      <c r="G434" s="107" t="str">
        <f>IF($D434="","",IF(ISBLANK(VLOOKUP($B434,'Section 2'!$C$16:$N$514,COLUMNS('Section 2'!$C$13:F$13),0)),"",VLOOKUP($B434,'Section 2'!$C$16:$N$514,COLUMNS('Section 2'!$C$13:F$13),0)))</f>
        <v/>
      </c>
      <c r="H434" s="107" t="str">
        <f>IF($D434="","",IF(ISBLANK(VLOOKUP($B434,'Section 2'!$C$16:$N$514,COLUMNS('Section 2'!$C$13:G$13),0)),"",VLOOKUP($B434,'Section 2'!$C$16:$N$514,COLUMNS('Section 2'!$C$13:G$13),0)))</f>
        <v/>
      </c>
      <c r="I434" s="107" t="str">
        <f>IF($D434="","",IF(ISBLANK(VLOOKUP($B434,'Section 2'!$C$16:$N$514,COLUMNS('Section 2'!$C$13:H$13),0)),"",IF(VLOOKUP($B434,'Section 2'!$C$16:$N$514,COLUMNS('Section 2'!$C$13:H$13),0)="Other EU","Other EU",PROPER(VLOOKUP($B434,'Section 2'!$C$16:$N$514,COLUMNS('Section 2'!$C$13:H$13),0)))))</f>
        <v/>
      </c>
      <c r="J434" s="107" t="str">
        <f>IF($D434="","",IF(ISBLANK(VLOOKUP($B434,'Section 2'!$C$16:$N$514,COLUMNS('Section 2'!$C$13:I$13),0)),"",IF(VLOOKUP($B434,'Section 2'!$C$16:$N$514,COLUMNS('Section 2'!$C$13:I$13),0)="Other EU","Other EU",VLOOKUP($B434,'Section 2'!$C$16:$N$514,COLUMNS('Section 2'!$C$13:I$13),0))))</f>
        <v/>
      </c>
      <c r="K434" s="107" t="str">
        <f>IF($D434="","",IF(ISBLANK(VLOOKUP($B434,'Section 2'!$C$16:$N$514,COLUMNS('Section 2'!$C$13:J$13),0)),"",IF(VLOOKUP($B434,'Section 2'!$C$16:$N$514,COLUMNS('Section 2'!$C$13:J$13),0)="Pther EU","Other EU",PROPER(VLOOKUP($B434,'Section 2'!$C$16:$N$514,COLUMNS('Section 2'!$C$13:J$13),0)))))</f>
        <v/>
      </c>
      <c r="L434" s="107" t="str">
        <f>IF($D434="","",IF(ISBLANK(VLOOKUP($B434,'Section 2'!$C$16:$N$514,COLUMNS('Section 2'!$C$13:K$13),0)),"",VLOOKUP($B434,'Section 2'!$C$16:$N$514,COLUMNS('Section 2'!$C$13:K$13),0)))</f>
        <v/>
      </c>
      <c r="M434" s="107" t="str">
        <f>IF($D434="","",IF(ISBLANK(VLOOKUP($B434,'Section 2'!$C$16:$N$514,COLUMNS('Section 2'!$C$13:L$13),0)),"",PROPER(VLOOKUP($B434,'Section 2'!$C$16:$N$514,COLUMNS('Section 2'!$C$13:L$13),0))))</f>
        <v/>
      </c>
      <c r="N434" s="107" t="str">
        <f>IF($D434="","",IF(ISBLANK(VLOOKUP($B434,'Section 2'!$C$16:$N$514,COLUMNS('Section 2'!$C$13:M$13),0)),"",IF(VLOOKUP($B434,'Section 2'!$C$16:$N$514,COLUMNS('Section 2'!$C$13:M$13),0)="Other EU","Other EU",IF(VLOOKUP($B434,'Section 2'!$C$16:$N$514,COLUMNS('Section 2'!$C$13:M$13),0)="2nd Party Trans","2nd Party Trans",IF(VLOOKUP($B434,'Section 2'!$C$16:$N$514,COLUMNS('Section 2'!$C$13:M$13),0)="2nd Party Dest","2nd Party Dest",PROPER(VLOOKUP($B434,'Section 2'!$C$16:$N$514,COLUMNS('Section 2'!$C$13:M$13),0)))))))</f>
        <v/>
      </c>
      <c r="O434" s="108" t="str">
        <f>IF($D434="","",IF(ISBLANK(VLOOKUP($B434,'Section 2'!$C$16:$N$514,COLUMNS('Section 2'!$C$13:N$13),0)),"",VLOOKUP($B434,'Section 2'!$C$16:$N$514,COLUMNS('Section 2'!$C$13:N$13),0)))</f>
        <v/>
      </c>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row>
    <row r="435" spans="1:78" s="36" customFormat="1" ht="12.75" customHeight="1" x14ac:dyDescent="0.35">
      <c r="A435" s="36" t="str">
        <f>IF(D435="","",ROWS($A$1:A435))</f>
        <v/>
      </c>
      <c r="B435" s="39">
        <v>434</v>
      </c>
      <c r="C435" s="107" t="str">
        <f t="shared" si="6"/>
        <v/>
      </c>
      <c r="D435" s="107" t="str">
        <f>IFERROR(VLOOKUP($B435,'Section 2'!$C$16:$N$514,COLUMNS('Section 2'!$C$13:C$13),0),"")</f>
        <v/>
      </c>
      <c r="E435" s="108" t="str">
        <f>IF($D435="","",IF(ISBLANK(VLOOKUP($B435,'Section 2'!$C$16:$N$514,COLUMNS('Section 2'!$C$13:D$13),0)),"",VLOOKUP($B435,'Section 2'!$C$16:$N$514,COLUMNS('Section 2'!$C$13:D$13),0)))</f>
        <v/>
      </c>
      <c r="F435" s="107" t="str">
        <f>IF($D435="","",IF(ISBLANK(VLOOKUP($B435,'Section 2'!$C$16:$N$514,COLUMNS('Section 2'!$C$13:E$13),0)),"",VLOOKUP($B435,'Section 2'!$C$16:$N$514,COLUMNS('Section 2'!$C$13:E$13),0)))</f>
        <v/>
      </c>
      <c r="G435" s="107" t="str">
        <f>IF($D435="","",IF(ISBLANK(VLOOKUP($B435,'Section 2'!$C$16:$N$514,COLUMNS('Section 2'!$C$13:F$13),0)),"",VLOOKUP($B435,'Section 2'!$C$16:$N$514,COLUMNS('Section 2'!$C$13:F$13),0)))</f>
        <v/>
      </c>
      <c r="H435" s="107" t="str">
        <f>IF($D435="","",IF(ISBLANK(VLOOKUP($B435,'Section 2'!$C$16:$N$514,COLUMNS('Section 2'!$C$13:G$13),0)),"",VLOOKUP($B435,'Section 2'!$C$16:$N$514,COLUMNS('Section 2'!$C$13:G$13),0)))</f>
        <v/>
      </c>
      <c r="I435" s="107" t="str">
        <f>IF($D435="","",IF(ISBLANK(VLOOKUP($B435,'Section 2'!$C$16:$N$514,COLUMNS('Section 2'!$C$13:H$13),0)),"",IF(VLOOKUP($B435,'Section 2'!$C$16:$N$514,COLUMNS('Section 2'!$C$13:H$13),0)="Other EU","Other EU",PROPER(VLOOKUP($B435,'Section 2'!$C$16:$N$514,COLUMNS('Section 2'!$C$13:H$13),0)))))</f>
        <v/>
      </c>
      <c r="J435" s="107" t="str">
        <f>IF($D435="","",IF(ISBLANK(VLOOKUP($B435,'Section 2'!$C$16:$N$514,COLUMNS('Section 2'!$C$13:I$13),0)),"",IF(VLOOKUP($B435,'Section 2'!$C$16:$N$514,COLUMNS('Section 2'!$C$13:I$13),0)="Other EU","Other EU",VLOOKUP($B435,'Section 2'!$C$16:$N$514,COLUMNS('Section 2'!$C$13:I$13),0))))</f>
        <v/>
      </c>
      <c r="K435" s="107" t="str">
        <f>IF($D435="","",IF(ISBLANK(VLOOKUP($B435,'Section 2'!$C$16:$N$514,COLUMNS('Section 2'!$C$13:J$13),0)),"",IF(VLOOKUP($B435,'Section 2'!$C$16:$N$514,COLUMNS('Section 2'!$C$13:J$13),0)="Pther EU","Other EU",PROPER(VLOOKUP($B435,'Section 2'!$C$16:$N$514,COLUMNS('Section 2'!$C$13:J$13),0)))))</f>
        <v/>
      </c>
      <c r="L435" s="107" t="str">
        <f>IF($D435="","",IF(ISBLANK(VLOOKUP($B435,'Section 2'!$C$16:$N$514,COLUMNS('Section 2'!$C$13:K$13),0)),"",VLOOKUP($B435,'Section 2'!$C$16:$N$514,COLUMNS('Section 2'!$C$13:K$13),0)))</f>
        <v/>
      </c>
      <c r="M435" s="107" t="str">
        <f>IF($D435="","",IF(ISBLANK(VLOOKUP($B435,'Section 2'!$C$16:$N$514,COLUMNS('Section 2'!$C$13:L$13),0)),"",PROPER(VLOOKUP($B435,'Section 2'!$C$16:$N$514,COLUMNS('Section 2'!$C$13:L$13),0))))</f>
        <v/>
      </c>
      <c r="N435" s="107" t="str">
        <f>IF($D435="","",IF(ISBLANK(VLOOKUP($B435,'Section 2'!$C$16:$N$514,COLUMNS('Section 2'!$C$13:M$13),0)),"",IF(VLOOKUP($B435,'Section 2'!$C$16:$N$514,COLUMNS('Section 2'!$C$13:M$13),0)="Other EU","Other EU",IF(VLOOKUP($B435,'Section 2'!$C$16:$N$514,COLUMNS('Section 2'!$C$13:M$13),0)="2nd Party Trans","2nd Party Trans",IF(VLOOKUP($B435,'Section 2'!$C$16:$N$514,COLUMNS('Section 2'!$C$13:M$13),0)="2nd Party Dest","2nd Party Dest",PROPER(VLOOKUP($B435,'Section 2'!$C$16:$N$514,COLUMNS('Section 2'!$C$13:M$13),0)))))))</f>
        <v/>
      </c>
      <c r="O435" s="108" t="str">
        <f>IF($D435="","",IF(ISBLANK(VLOOKUP($B435,'Section 2'!$C$16:$N$514,COLUMNS('Section 2'!$C$13:N$13),0)),"",VLOOKUP($B435,'Section 2'!$C$16:$N$514,COLUMNS('Section 2'!$C$13:N$13),0)))</f>
        <v/>
      </c>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row>
    <row r="436" spans="1:78" s="36" customFormat="1" ht="12.75" customHeight="1" x14ac:dyDescent="0.35">
      <c r="A436" s="36" t="str">
        <f>IF(D436="","",ROWS($A$1:A436))</f>
        <v/>
      </c>
      <c r="B436" s="39">
        <v>435</v>
      </c>
      <c r="C436" s="107" t="str">
        <f t="shared" si="6"/>
        <v/>
      </c>
      <c r="D436" s="107" t="str">
        <f>IFERROR(VLOOKUP($B436,'Section 2'!$C$16:$N$514,COLUMNS('Section 2'!$C$13:C$13),0),"")</f>
        <v/>
      </c>
      <c r="E436" s="108" t="str">
        <f>IF($D436="","",IF(ISBLANK(VLOOKUP($B436,'Section 2'!$C$16:$N$514,COLUMNS('Section 2'!$C$13:D$13),0)),"",VLOOKUP($B436,'Section 2'!$C$16:$N$514,COLUMNS('Section 2'!$C$13:D$13),0)))</f>
        <v/>
      </c>
      <c r="F436" s="107" t="str">
        <f>IF($D436="","",IF(ISBLANK(VLOOKUP($B436,'Section 2'!$C$16:$N$514,COLUMNS('Section 2'!$C$13:E$13),0)),"",VLOOKUP($B436,'Section 2'!$C$16:$N$514,COLUMNS('Section 2'!$C$13:E$13),0)))</f>
        <v/>
      </c>
      <c r="G436" s="107" t="str">
        <f>IF($D436="","",IF(ISBLANK(VLOOKUP($B436,'Section 2'!$C$16:$N$514,COLUMNS('Section 2'!$C$13:F$13),0)),"",VLOOKUP($B436,'Section 2'!$C$16:$N$514,COLUMNS('Section 2'!$C$13:F$13),0)))</f>
        <v/>
      </c>
      <c r="H436" s="107" t="str">
        <f>IF($D436="","",IF(ISBLANK(VLOOKUP($B436,'Section 2'!$C$16:$N$514,COLUMNS('Section 2'!$C$13:G$13),0)),"",VLOOKUP($B436,'Section 2'!$C$16:$N$514,COLUMNS('Section 2'!$C$13:G$13),0)))</f>
        <v/>
      </c>
      <c r="I436" s="107" t="str">
        <f>IF($D436="","",IF(ISBLANK(VLOOKUP($B436,'Section 2'!$C$16:$N$514,COLUMNS('Section 2'!$C$13:H$13),0)),"",IF(VLOOKUP($B436,'Section 2'!$C$16:$N$514,COLUMNS('Section 2'!$C$13:H$13),0)="Other EU","Other EU",PROPER(VLOOKUP($B436,'Section 2'!$C$16:$N$514,COLUMNS('Section 2'!$C$13:H$13),0)))))</f>
        <v/>
      </c>
      <c r="J436" s="107" t="str">
        <f>IF($D436="","",IF(ISBLANK(VLOOKUP($B436,'Section 2'!$C$16:$N$514,COLUMNS('Section 2'!$C$13:I$13),0)),"",IF(VLOOKUP($B436,'Section 2'!$C$16:$N$514,COLUMNS('Section 2'!$C$13:I$13),0)="Other EU","Other EU",VLOOKUP($B436,'Section 2'!$C$16:$N$514,COLUMNS('Section 2'!$C$13:I$13),0))))</f>
        <v/>
      </c>
      <c r="K436" s="107" t="str">
        <f>IF($D436="","",IF(ISBLANK(VLOOKUP($B436,'Section 2'!$C$16:$N$514,COLUMNS('Section 2'!$C$13:J$13),0)),"",IF(VLOOKUP($B436,'Section 2'!$C$16:$N$514,COLUMNS('Section 2'!$C$13:J$13),0)="Pther EU","Other EU",PROPER(VLOOKUP($B436,'Section 2'!$C$16:$N$514,COLUMNS('Section 2'!$C$13:J$13),0)))))</f>
        <v/>
      </c>
      <c r="L436" s="107" t="str">
        <f>IF($D436="","",IF(ISBLANK(VLOOKUP($B436,'Section 2'!$C$16:$N$514,COLUMNS('Section 2'!$C$13:K$13),0)),"",VLOOKUP($B436,'Section 2'!$C$16:$N$514,COLUMNS('Section 2'!$C$13:K$13),0)))</f>
        <v/>
      </c>
      <c r="M436" s="107" t="str">
        <f>IF($D436="","",IF(ISBLANK(VLOOKUP($B436,'Section 2'!$C$16:$N$514,COLUMNS('Section 2'!$C$13:L$13),0)),"",PROPER(VLOOKUP($B436,'Section 2'!$C$16:$N$514,COLUMNS('Section 2'!$C$13:L$13),0))))</f>
        <v/>
      </c>
      <c r="N436" s="107" t="str">
        <f>IF($D436="","",IF(ISBLANK(VLOOKUP($B436,'Section 2'!$C$16:$N$514,COLUMNS('Section 2'!$C$13:M$13),0)),"",IF(VLOOKUP($B436,'Section 2'!$C$16:$N$514,COLUMNS('Section 2'!$C$13:M$13),0)="Other EU","Other EU",IF(VLOOKUP($B436,'Section 2'!$C$16:$N$514,COLUMNS('Section 2'!$C$13:M$13),0)="2nd Party Trans","2nd Party Trans",IF(VLOOKUP($B436,'Section 2'!$C$16:$N$514,COLUMNS('Section 2'!$C$13:M$13),0)="2nd Party Dest","2nd Party Dest",PROPER(VLOOKUP($B436,'Section 2'!$C$16:$N$514,COLUMNS('Section 2'!$C$13:M$13),0)))))))</f>
        <v/>
      </c>
      <c r="O436" s="108" t="str">
        <f>IF($D436="","",IF(ISBLANK(VLOOKUP($B436,'Section 2'!$C$16:$N$514,COLUMNS('Section 2'!$C$13:N$13),0)),"",VLOOKUP($B436,'Section 2'!$C$16:$N$514,COLUMNS('Section 2'!$C$13:N$13),0)))</f>
        <v/>
      </c>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row>
    <row r="437" spans="1:78" s="36" customFormat="1" ht="12.75" customHeight="1" x14ac:dyDescent="0.35">
      <c r="A437" s="36" t="str">
        <f>IF(D437="","",ROWS($A$1:A437))</f>
        <v/>
      </c>
      <c r="B437" s="39">
        <v>436</v>
      </c>
      <c r="C437" s="107" t="str">
        <f t="shared" si="6"/>
        <v/>
      </c>
      <c r="D437" s="107" t="str">
        <f>IFERROR(VLOOKUP($B437,'Section 2'!$C$16:$N$514,COLUMNS('Section 2'!$C$13:C$13),0),"")</f>
        <v/>
      </c>
      <c r="E437" s="108" t="str">
        <f>IF($D437="","",IF(ISBLANK(VLOOKUP($B437,'Section 2'!$C$16:$N$514,COLUMNS('Section 2'!$C$13:D$13),0)),"",VLOOKUP($B437,'Section 2'!$C$16:$N$514,COLUMNS('Section 2'!$C$13:D$13),0)))</f>
        <v/>
      </c>
      <c r="F437" s="107" t="str">
        <f>IF($D437="","",IF(ISBLANK(VLOOKUP($B437,'Section 2'!$C$16:$N$514,COLUMNS('Section 2'!$C$13:E$13),0)),"",VLOOKUP($B437,'Section 2'!$C$16:$N$514,COLUMNS('Section 2'!$C$13:E$13),0)))</f>
        <v/>
      </c>
      <c r="G437" s="107" t="str">
        <f>IF($D437="","",IF(ISBLANK(VLOOKUP($B437,'Section 2'!$C$16:$N$514,COLUMNS('Section 2'!$C$13:F$13),0)),"",VLOOKUP($B437,'Section 2'!$C$16:$N$514,COLUMNS('Section 2'!$C$13:F$13),0)))</f>
        <v/>
      </c>
      <c r="H437" s="107" t="str">
        <f>IF($D437="","",IF(ISBLANK(VLOOKUP($B437,'Section 2'!$C$16:$N$514,COLUMNS('Section 2'!$C$13:G$13),0)),"",VLOOKUP($B437,'Section 2'!$C$16:$N$514,COLUMNS('Section 2'!$C$13:G$13),0)))</f>
        <v/>
      </c>
      <c r="I437" s="107" t="str">
        <f>IF($D437="","",IF(ISBLANK(VLOOKUP($B437,'Section 2'!$C$16:$N$514,COLUMNS('Section 2'!$C$13:H$13),0)),"",IF(VLOOKUP($B437,'Section 2'!$C$16:$N$514,COLUMNS('Section 2'!$C$13:H$13),0)="Other EU","Other EU",PROPER(VLOOKUP($B437,'Section 2'!$C$16:$N$514,COLUMNS('Section 2'!$C$13:H$13),0)))))</f>
        <v/>
      </c>
      <c r="J437" s="107" t="str">
        <f>IF($D437="","",IF(ISBLANK(VLOOKUP($B437,'Section 2'!$C$16:$N$514,COLUMNS('Section 2'!$C$13:I$13),0)),"",IF(VLOOKUP($B437,'Section 2'!$C$16:$N$514,COLUMNS('Section 2'!$C$13:I$13),0)="Other EU","Other EU",VLOOKUP($B437,'Section 2'!$C$16:$N$514,COLUMNS('Section 2'!$C$13:I$13),0))))</f>
        <v/>
      </c>
      <c r="K437" s="107" t="str">
        <f>IF($D437="","",IF(ISBLANK(VLOOKUP($B437,'Section 2'!$C$16:$N$514,COLUMNS('Section 2'!$C$13:J$13),0)),"",IF(VLOOKUP($B437,'Section 2'!$C$16:$N$514,COLUMNS('Section 2'!$C$13:J$13),0)="Pther EU","Other EU",PROPER(VLOOKUP($B437,'Section 2'!$C$16:$N$514,COLUMNS('Section 2'!$C$13:J$13),0)))))</f>
        <v/>
      </c>
      <c r="L437" s="107" t="str">
        <f>IF($D437="","",IF(ISBLANK(VLOOKUP($B437,'Section 2'!$C$16:$N$514,COLUMNS('Section 2'!$C$13:K$13),0)),"",VLOOKUP($B437,'Section 2'!$C$16:$N$514,COLUMNS('Section 2'!$C$13:K$13),0)))</f>
        <v/>
      </c>
      <c r="M437" s="107" t="str">
        <f>IF($D437="","",IF(ISBLANK(VLOOKUP($B437,'Section 2'!$C$16:$N$514,COLUMNS('Section 2'!$C$13:L$13),0)),"",PROPER(VLOOKUP($B437,'Section 2'!$C$16:$N$514,COLUMNS('Section 2'!$C$13:L$13),0))))</f>
        <v/>
      </c>
      <c r="N437" s="107" t="str">
        <f>IF($D437="","",IF(ISBLANK(VLOOKUP($B437,'Section 2'!$C$16:$N$514,COLUMNS('Section 2'!$C$13:M$13),0)),"",IF(VLOOKUP($B437,'Section 2'!$C$16:$N$514,COLUMNS('Section 2'!$C$13:M$13),0)="Other EU","Other EU",IF(VLOOKUP($B437,'Section 2'!$C$16:$N$514,COLUMNS('Section 2'!$C$13:M$13),0)="2nd Party Trans","2nd Party Trans",IF(VLOOKUP($B437,'Section 2'!$C$16:$N$514,COLUMNS('Section 2'!$C$13:M$13),0)="2nd Party Dest","2nd Party Dest",PROPER(VLOOKUP($B437,'Section 2'!$C$16:$N$514,COLUMNS('Section 2'!$C$13:M$13),0)))))))</f>
        <v/>
      </c>
      <c r="O437" s="108" t="str">
        <f>IF($D437="","",IF(ISBLANK(VLOOKUP($B437,'Section 2'!$C$16:$N$514,COLUMNS('Section 2'!$C$13:N$13),0)),"",VLOOKUP($B437,'Section 2'!$C$16:$N$514,COLUMNS('Section 2'!$C$13:N$13),0)))</f>
        <v/>
      </c>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row>
    <row r="438" spans="1:78" s="36" customFormat="1" ht="12.75" customHeight="1" x14ac:dyDescent="0.35">
      <c r="A438" s="36" t="str">
        <f>IF(D438="","",ROWS($A$1:A438))</f>
        <v/>
      </c>
      <c r="B438" s="39">
        <v>437</v>
      </c>
      <c r="C438" s="107" t="str">
        <f t="shared" si="6"/>
        <v/>
      </c>
      <c r="D438" s="107" t="str">
        <f>IFERROR(VLOOKUP($B438,'Section 2'!$C$16:$N$514,COLUMNS('Section 2'!$C$13:C$13),0),"")</f>
        <v/>
      </c>
      <c r="E438" s="108" t="str">
        <f>IF($D438="","",IF(ISBLANK(VLOOKUP($B438,'Section 2'!$C$16:$N$514,COLUMNS('Section 2'!$C$13:D$13),0)),"",VLOOKUP($B438,'Section 2'!$C$16:$N$514,COLUMNS('Section 2'!$C$13:D$13),0)))</f>
        <v/>
      </c>
      <c r="F438" s="107" t="str">
        <f>IF($D438="","",IF(ISBLANK(VLOOKUP($B438,'Section 2'!$C$16:$N$514,COLUMNS('Section 2'!$C$13:E$13),0)),"",VLOOKUP($B438,'Section 2'!$C$16:$N$514,COLUMNS('Section 2'!$C$13:E$13),0)))</f>
        <v/>
      </c>
      <c r="G438" s="107" t="str">
        <f>IF($D438="","",IF(ISBLANK(VLOOKUP($B438,'Section 2'!$C$16:$N$514,COLUMNS('Section 2'!$C$13:F$13),0)),"",VLOOKUP($B438,'Section 2'!$C$16:$N$514,COLUMNS('Section 2'!$C$13:F$13),0)))</f>
        <v/>
      </c>
      <c r="H438" s="107" t="str">
        <f>IF($D438="","",IF(ISBLANK(VLOOKUP($B438,'Section 2'!$C$16:$N$514,COLUMNS('Section 2'!$C$13:G$13),0)),"",VLOOKUP($B438,'Section 2'!$C$16:$N$514,COLUMNS('Section 2'!$C$13:G$13),0)))</f>
        <v/>
      </c>
      <c r="I438" s="107" t="str">
        <f>IF($D438="","",IF(ISBLANK(VLOOKUP($B438,'Section 2'!$C$16:$N$514,COLUMNS('Section 2'!$C$13:H$13),0)),"",IF(VLOOKUP($B438,'Section 2'!$C$16:$N$514,COLUMNS('Section 2'!$C$13:H$13),0)="Other EU","Other EU",PROPER(VLOOKUP($B438,'Section 2'!$C$16:$N$514,COLUMNS('Section 2'!$C$13:H$13),0)))))</f>
        <v/>
      </c>
      <c r="J438" s="107" t="str">
        <f>IF($D438="","",IF(ISBLANK(VLOOKUP($B438,'Section 2'!$C$16:$N$514,COLUMNS('Section 2'!$C$13:I$13),0)),"",IF(VLOOKUP($B438,'Section 2'!$C$16:$N$514,COLUMNS('Section 2'!$C$13:I$13),0)="Other EU","Other EU",VLOOKUP($B438,'Section 2'!$C$16:$N$514,COLUMNS('Section 2'!$C$13:I$13),0))))</f>
        <v/>
      </c>
      <c r="K438" s="107" t="str">
        <f>IF($D438="","",IF(ISBLANK(VLOOKUP($B438,'Section 2'!$C$16:$N$514,COLUMNS('Section 2'!$C$13:J$13),0)),"",IF(VLOOKUP($B438,'Section 2'!$C$16:$N$514,COLUMNS('Section 2'!$C$13:J$13),0)="Pther EU","Other EU",PROPER(VLOOKUP($B438,'Section 2'!$C$16:$N$514,COLUMNS('Section 2'!$C$13:J$13),0)))))</f>
        <v/>
      </c>
      <c r="L438" s="107" t="str">
        <f>IF($D438="","",IF(ISBLANK(VLOOKUP($B438,'Section 2'!$C$16:$N$514,COLUMNS('Section 2'!$C$13:K$13),0)),"",VLOOKUP($B438,'Section 2'!$C$16:$N$514,COLUMNS('Section 2'!$C$13:K$13),0)))</f>
        <v/>
      </c>
      <c r="M438" s="107" t="str">
        <f>IF($D438="","",IF(ISBLANK(VLOOKUP($B438,'Section 2'!$C$16:$N$514,COLUMNS('Section 2'!$C$13:L$13),0)),"",PROPER(VLOOKUP($B438,'Section 2'!$C$16:$N$514,COLUMNS('Section 2'!$C$13:L$13),0))))</f>
        <v/>
      </c>
      <c r="N438" s="107" t="str">
        <f>IF($D438="","",IF(ISBLANK(VLOOKUP($B438,'Section 2'!$C$16:$N$514,COLUMNS('Section 2'!$C$13:M$13),0)),"",IF(VLOOKUP($B438,'Section 2'!$C$16:$N$514,COLUMNS('Section 2'!$C$13:M$13),0)="Other EU","Other EU",IF(VLOOKUP($B438,'Section 2'!$C$16:$N$514,COLUMNS('Section 2'!$C$13:M$13),0)="2nd Party Trans","2nd Party Trans",IF(VLOOKUP($B438,'Section 2'!$C$16:$N$514,COLUMNS('Section 2'!$C$13:M$13),0)="2nd Party Dest","2nd Party Dest",PROPER(VLOOKUP($B438,'Section 2'!$C$16:$N$514,COLUMNS('Section 2'!$C$13:M$13),0)))))))</f>
        <v/>
      </c>
      <c r="O438" s="108" t="str">
        <f>IF($D438="","",IF(ISBLANK(VLOOKUP($B438,'Section 2'!$C$16:$N$514,COLUMNS('Section 2'!$C$13:N$13),0)),"",VLOOKUP($B438,'Section 2'!$C$16:$N$514,COLUMNS('Section 2'!$C$13:N$13),0)))</f>
        <v/>
      </c>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row>
    <row r="439" spans="1:78" s="36" customFormat="1" ht="12.75" customHeight="1" x14ac:dyDescent="0.35">
      <c r="A439" s="36" t="str">
        <f>IF(D439="","",ROWS($A$1:A439))</f>
        <v/>
      </c>
      <c r="B439" s="39">
        <v>438</v>
      </c>
      <c r="C439" s="107" t="str">
        <f t="shared" si="6"/>
        <v/>
      </c>
      <c r="D439" s="107" t="str">
        <f>IFERROR(VLOOKUP($B439,'Section 2'!$C$16:$N$514,COLUMNS('Section 2'!$C$13:C$13),0),"")</f>
        <v/>
      </c>
      <c r="E439" s="108" t="str">
        <f>IF($D439="","",IF(ISBLANK(VLOOKUP($B439,'Section 2'!$C$16:$N$514,COLUMNS('Section 2'!$C$13:D$13),0)),"",VLOOKUP($B439,'Section 2'!$C$16:$N$514,COLUMNS('Section 2'!$C$13:D$13),0)))</f>
        <v/>
      </c>
      <c r="F439" s="107" t="str">
        <f>IF($D439="","",IF(ISBLANK(VLOOKUP($B439,'Section 2'!$C$16:$N$514,COLUMNS('Section 2'!$C$13:E$13),0)),"",VLOOKUP($B439,'Section 2'!$C$16:$N$514,COLUMNS('Section 2'!$C$13:E$13),0)))</f>
        <v/>
      </c>
      <c r="G439" s="107" t="str">
        <f>IF($D439="","",IF(ISBLANK(VLOOKUP($B439,'Section 2'!$C$16:$N$514,COLUMNS('Section 2'!$C$13:F$13),0)),"",VLOOKUP($B439,'Section 2'!$C$16:$N$514,COLUMNS('Section 2'!$C$13:F$13),0)))</f>
        <v/>
      </c>
      <c r="H439" s="107" t="str">
        <f>IF($D439="","",IF(ISBLANK(VLOOKUP($B439,'Section 2'!$C$16:$N$514,COLUMNS('Section 2'!$C$13:G$13),0)),"",VLOOKUP($B439,'Section 2'!$C$16:$N$514,COLUMNS('Section 2'!$C$13:G$13),0)))</f>
        <v/>
      </c>
      <c r="I439" s="107" t="str">
        <f>IF($D439="","",IF(ISBLANK(VLOOKUP($B439,'Section 2'!$C$16:$N$514,COLUMNS('Section 2'!$C$13:H$13),0)),"",IF(VLOOKUP($B439,'Section 2'!$C$16:$N$514,COLUMNS('Section 2'!$C$13:H$13),0)="Other EU","Other EU",PROPER(VLOOKUP($B439,'Section 2'!$C$16:$N$514,COLUMNS('Section 2'!$C$13:H$13),0)))))</f>
        <v/>
      </c>
      <c r="J439" s="107" t="str">
        <f>IF($D439="","",IF(ISBLANK(VLOOKUP($B439,'Section 2'!$C$16:$N$514,COLUMNS('Section 2'!$C$13:I$13),0)),"",IF(VLOOKUP($B439,'Section 2'!$C$16:$N$514,COLUMNS('Section 2'!$C$13:I$13),0)="Other EU","Other EU",VLOOKUP($B439,'Section 2'!$C$16:$N$514,COLUMNS('Section 2'!$C$13:I$13),0))))</f>
        <v/>
      </c>
      <c r="K439" s="107" t="str">
        <f>IF($D439="","",IF(ISBLANK(VLOOKUP($B439,'Section 2'!$C$16:$N$514,COLUMNS('Section 2'!$C$13:J$13),0)),"",IF(VLOOKUP($B439,'Section 2'!$C$16:$N$514,COLUMNS('Section 2'!$C$13:J$13),0)="Pther EU","Other EU",PROPER(VLOOKUP($B439,'Section 2'!$C$16:$N$514,COLUMNS('Section 2'!$C$13:J$13),0)))))</f>
        <v/>
      </c>
      <c r="L439" s="107" t="str">
        <f>IF($D439="","",IF(ISBLANK(VLOOKUP($B439,'Section 2'!$C$16:$N$514,COLUMNS('Section 2'!$C$13:K$13),0)),"",VLOOKUP($B439,'Section 2'!$C$16:$N$514,COLUMNS('Section 2'!$C$13:K$13),0)))</f>
        <v/>
      </c>
      <c r="M439" s="107" t="str">
        <f>IF($D439="","",IF(ISBLANK(VLOOKUP($B439,'Section 2'!$C$16:$N$514,COLUMNS('Section 2'!$C$13:L$13),0)),"",PROPER(VLOOKUP($B439,'Section 2'!$C$16:$N$514,COLUMNS('Section 2'!$C$13:L$13),0))))</f>
        <v/>
      </c>
      <c r="N439" s="107" t="str">
        <f>IF($D439="","",IF(ISBLANK(VLOOKUP($B439,'Section 2'!$C$16:$N$514,COLUMNS('Section 2'!$C$13:M$13),0)),"",IF(VLOOKUP($B439,'Section 2'!$C$16:$N$514,COLUMNS('Section 2'!$C$13:M$13),0)="Other EU","Other EU",IF(VLOOKUP($B439,'Section 2'!$C$16:$N$514,COLUMNS('Section 2'!$C$13:M$13),0)="2nd Party Trans","2nd Party Trans",IF(VLOOKUP($B439,'Section 2'!$C$16:$N$514,COLUMNS('Section 2'!$C$13:M$13),0)="2nd Party Dest","2nd Party Dest",PROPER(VLOOKUP($B439,'Section 2'!$C$16:$N$514,COLUMNS('Section 2'!$C$13:M$13),0)))))))</f>
        <v/>
      </c>
      <c r="O439" s="108" t="str">
        <f>IF($D439="","",IF(ISBLANK(VLOOKUP($B439,'Section 2'!$C$16:$N$514,COLUMNS('Section 2'!$C$13:N$13),0)),"",VLOOKUP($B439,'Section 2'!$C$16:$N$514,COLUMNS('Section 2'!$C$13:N$13),0)))</f>
        <v/>
      </c>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row>
    <row r="440" spans="1:78" s="36" customFormat="1" ht="12.75" customHeight="1" x14ac:dyDescent="0.35">
      <c r="A440" s="36" t="str">
        <f>IF(D440="","",ROWS($A$1:A440))</f>
        <v/>
      </c>
      <c r="B440" s="39">
        <v>439</v>
      </c>
      <c r="C440" s="107" t="str">
        <f t="shared" si="6"/>
        <v/>
      </c>
      <c r="D440" s="107" t="str">
        <f>IFERROR(VLOOKUP($B440,'Section 2'!$C$16:$N$514,COLUMNS('Section 2'!$C$13:C$13),0),"")</f>
        <v/>
      </c>
      <c r="E440" s="108" t="str">
        <f>IF($D440="","",IF(ISBLANK(VLOOKUP($B440,'Section 2'!$C$16:$N$514,COLUMNS('Section 2'!$C$13:D$13),0)),"",VLOOKUP($B440,'Section 2'!$C$16:$N$514,COLUMNS('Section 2'!$C$13:D$13),0)))</f>
        <v/>
      </c>
      <c r="F440" s="107" t="str">
        <f>IF($D440="","",IF(ISBLANK(VLOOKUP($B440,'Section 2'!$C$16:$N$514,COLUMNS('Section 2'!$C$13:E$13),0)),"",VLOOKUP($B440,'Section 2'!$C$16:$N$514,COLUMNS('Section 2'!$C$13:E$13),0)))</f>
        <v/>
      </c>
      <c r="G440" s="107" t="str">
        <f>IF($D440="","",IF(ISBLANK(VLOOKUP($B440,'Section 2'!$C$16:$N$514,COLUMNS('Section 2'!$C$13:F$13),0)),"",VLOOKUP($B440,'Section 2'!$C$16:$N$514,COLUMNS('Section 2'!$C$13:F$13),0)))</f>
        <v/>
      </c>
      <c r="H440" s="107" t="str">
        <f>IF($D440="","",IF(ISBLANK(VLOOKUP($B440,'Section 2'!$C$16:$N$514,COLUMNS('Section 2'!$C$13:G$13),0)),"",VLOOKUP($B440,'Section 2'!$C$16:$N$514,COLUMNS('Section 2'!$C$13:G$13),0)))</f>
        <v/>
      </c>
      <c r="I440" s="107" t="str">
        <f>IF($D440="","",IF(ISBLANK(VLOOKUP($B440,'Section 2'!$C$16:$N$514,COLUMNS('Section 2'!$C$13:H$13),0)),"",IF(VLOOKUP($B440,'Section 2'!$C$16:$N$514,COLUMNS('Section 2'!$C$13:H$13),0)="Other EU","Other EU",PROPER(VLOOKUP($B440,'Section 2'!$C$16:$N$514,COLUMNS('Section 2'!$C$13:H$13),0)))))</f>
        <v/>
      </c>
      <c r="J440" s="107" t="str">
        <f>IF($D440="","",IF(ISBLANK(VLOOKUP($B440,'Section 2'!$C$16:$N$514,COLUMNS('Section 2'!$C$13:I$13),0)),"",IF(VLOOKUP($B440,'Section 2'!$C$16:$N$514,COLUMNS('Section 2'!$C$13:I$13),0)="Other EU","Other EU",VLOOKUP($B440,'Section 2'!$C$16:$N$514,COLUMNS('Section 2'!$C$13:I$13),0))))</f>
        <v/>
      </c>
      <c r="K440" s="107" t="str">
        <f>IF($D440="","",IF(ISBLANK(VLOOKUP($B440,'Section 2'!$C$16:$N$514,COLUMNS('Section 2'!$C$13:J$13),0)),"",IF(VLOOKUP($B440,'Section 2'!$C$16:$N$514,COLUMNS('Section 2'!$C$13:J$13),0)="Pther EU","Other EU",PROPER(VLOOKUP($B440,'Section 2'!$C$16:$N$514,COLUMNS('Section 2'!$C$13:J$13),0)))))</f>
        <v/>
      </c>
      <c r="L440" s="107" t="str">
        <f>IF($D440="","",IF(ISBLANK(VLOOKUP($B440,'Section 2'!$C$16:$N$514,COLUMNS('Section 2'!$C$13:K$13),0)),"",VLOOKUP($B440,'Section 2'!$C$16:$N$514,COLUMNS('Section 2'!$C$13:K$13),0)))</f>
        <v/>
      </c>
      <c r="M440" s="107" t="str">
        <f>IF($D440="","",IF(ISBLANK(VLOOKUP($B440,'Section 2'!$C$16:$N$514,COLUMNS('Section 2'!$C$13:L$13),0)),"",PROPER(VLOOKUP($B440,'Section 2'!$C$16:$N$514,COLUMNS('Section 2'!$C$13:L$13),0))))</f>
        <v/>
      </c>
      <c r="N440" s="107" t="str">
        <f>IF($D440="","",IF(ISBLANK(VLOOKUP($B440,'Section 2'!$C$16:$N$514,COLUMNS('Section 2'!$C$13:M$13),0)),"",IF(VLOOKUP($B440,'Section 2'!$C$16:$N$514,COLUMNS('Section 2'!$C$13:M$13),0)="Other EU","Other EU",IF(VLOOKUP($B440,'Section 2'!$C$16:$N$514,COLUMNS('Section 2'!$C$13:M$13),0)="2nd Party Trans","2nd Party Trans",IF(VLOOKUP($B440,'Section 2'!$C$16:$N$514,COLUMNS('Section 2'!$C$13:M$13),0)="2nd Party Dest","2nd Party Dest",PROPER(VLOOKUP($B440,'Section 2'!$C$16:$N$514,COLUMNS('Section 2'!$C$13:M$13),0)))))))</f>
        <v/>
      </c>
      <c r="O440" s="108" t="str">
        <f>IF($D440="","",IF(ISBLANK(VLOOKUP($B440,'Section 2'!$C$16:$N$514,COLUMNS('Section 2'!$C$13:N$13),0)),"",VLOOKUP($B440,'Section 2'!$C$16:$N$514,COLUMNS('Section 2'!$C$13:N$13),0)))</f>
        <v/>
      </c>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row>
    <row r="441" spans="1:78" s="36" customFormat="1" ht="12.75" customHeight="1" x14ac:dyDescent="0.35">
      <c r="A441" s="36" t="str">
        <f>IF(D441="","",ROWS($A$1:A441))</f>
        <v/>
      </c>
      <c r="B441" s="39">
        <v>440</v>
      </c>
      <c r="C441" s="107" t="str">
        <f t="shared" si="6"/>
        <v/>
      </c>
      <c r="D441" s="107" t="str">
        <f>IFERROR(VLOOKUP($B441,'Section 2'!$C$16:$N$514,COLUMNS('Section 2'!$C$13:C$13),0),"")</f>
        <v/>
      </c>
      <c r="E441" s="108" t="str">
        <f>IF($D441="","",IF(ISBLANK(VLOOKUP($B441,'Section 2'!$C$16:$N$514,COLUMNS('Section 2'!$C$13:D$13),0)),"",VLOOKUP($B441,'Section 2'!$C$16:$N$514,COLUMNS('Section 2'!$C$13:D$13),0)))</f>
        <v/>
      </c>
      <c r="F441" s="107" t="str">
        <f>IF($D441="","",IF(ISBLANK(VLOOKUP($B441,'Section 2'!$C$16:$N$514,COLUMNS('Section 2'!$C$13:E$13),0)),"",VLOOKUP($B441,'Section 2'!$C$16:$N$514,COLUMNS('Section 2'!$C$13:E$13),0)))</f>
        <v/>
      </c>
      <c r="G441" s="107" t="str">
        <f>IF($D441="","",IF(ISBLANK(VLOOKUP($B441,'Section 2'!$C$16:$N$514,COLUMNS('Section 2'!$C$13:F$13),0)),"",VLOOKUP($B441,'Section 2'!$C$16:$N$514,COLUMNS('Section 2'!$C$13:F$13),0)))</f>
        <v/>
      </c>
      <c r="H441" s="107" t="str">
        <f>IF($D441="","",IF(ISBLANK(VLOOKUP($B441,'Section 2'!$C$16:$N$514,COLUMNS('Section 2'!$C$13:G$13),0)),"",VLOOKUP($B441,'Section 2'!$C$16:$N$514,COLUMNS('Section 2'!$C$13:G$13),0)))</f>
        <v/>
      </c>
      <c r="I441" s="107" t="str">
        <f>IF($D441="","",IF(ISBLANK(VLOOKUP($B441,'Section 2'!$C$16:$N$514,COLUMNS('Section 2'!$C$13:H$13),0)),"",IF(VLOOKUP($B441,'Section 2'!$C$16:$N$514,COLUMNS('Section 2'!$C$13:H$13),0)="Other EU","Other EU",PROPER(VLOOKUP($B441,'Section 2'!$C$16:$N$514,COLUMNS('Section 2'!$C$13:H$13),0)))))</f>
        <v/>
      </c>
      <c r="J441" s="107" t="str">
        <f>IF($D441="","",IF(ISBLANK(VLOOKUP($B441,'Section 2'!$C$16:$N$514,COLUMNS('Section 2'!$C$13:I$13),0)),"",IF(VLOOKUP($B441,'Section 2'!$C$16:$N$514,COLUMNS('Section 2'!$C$13:I$13),0)="Other EU","Other EU",VLOOKUP($B441,'Section 2'!$C$16:$N$514,COLUMNS('Section 2'!$C$13:I$13),0))))</f>
        <v/>
      </c>
      <c r="K441" s="107" t="str">
        <f>IF($D441="","",IF(ISBLANK(VLOOKUP($B441,'Section 2'!$C$16:$N$514,COLUMNS('Section 2'!$C$13:J$13),0)),"",IF(VLOOKUP($B441,'Section 2'!$C$16:$N$514,COLUMNS('Section 2'!$C$13:J$13),0)="Pther EU","Other EU",PROPER(VLOOKUP($B441,'Section 2'!$C$16:$N$514,COLUMNS('Section 2'!$C$13:J$13),0)))))</f>
        <v/>
      </c>
      <c r="L441" s="107" t="str">
        <f>IF($D441="","",IF(ISBLANK(VLOOKUP($B441,'Section 2'!$C$16:$N$514,COLUMNS('Section 2'!$C$13:K$13),0)),"",VLOOKUP($B441,'Section 2'!$C$16:$N$514,COLUMNS('Section 2'!$C$13:K$13),0)))</f>
        <v/>
      </c>
      <c r="M441" s="107" t="str">
        <f>IF($D441="","",IF(ISBLANK(VLOOKUP($B441,'Section 2'!$C$16:$N$514,COLUMNS('Section 2'!$C$13:L$13),0)),"",PROPER(VLOOKUP($B441,'Section 2'!$C$16:$N$514,COLUMNS('Section 2'!$C$13:L$13),0))))</f>
        <v/>
      </c>
      <c r="N441" s="107" t="str">
        <f>IF($D441="","",IF(ISBLANK(VLOOKUP($B441,'Section 2'!$C$16:$N$514,COLUMNS('Section 2'!$C$13:M$13),0)),"",IF(VLOOKUP($B441,'Section 2'!$C$16:$N$514,COLUMNS('Section 2'!$C$13:M$13),0)="Other EU","Other EU",IF(VLOOKUP($B441,'Section 2'!$C$16:$N$514,COLUMNS('Section 2'!$C$13:M$13),0)="2nd Party Trans","2nd Party Trans",IF(VLOOKUP($B441,'Section 2'!$C$16:$N$514,COLUMNS('Section 2'!$C$13:M$13),0)="2nd Party Dest","2nd Party Dest",PROPER(VLOOKUP($B441,'Section 2'!$C$16:$N$514,COLUMNS('Section 2'!$C$13:M$13),0)))))))</f>
        <v/>
      </c>
      <c r="O441" s="108" t="str">
        <f>IF($D441="","",IF(ISBLANK(VLOOKUP($B441,'Section 2'!$C$16:$N$514,COLUMNS('Section 2'!$C$13:N$13),0)),"",VLOOKUP($B441,'Section 2'!$C$16:$N$514,COLUMNS('Section 2'!$C$13:N$13),0)))</f>
        <v/>
      </c>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row>
    <row r="442" spans="1:78" s="36" customFormat="1" ht="12.75" customHeight="1" x14ac:dyDescent="0.35">
      <c r="A442" s="36" t="str">
        <f>IF(D442="","",ROWS($A$1:A442))</f>
        <v/>
      </c>
      <c r="B442" s="39">
        <v>441</v>
      </c>
      <c r="C442" s="107" t="str">
        <f t="shared" si="6"/>
        <v/>
      </c>
      <c r="D442" s="107" t="str">
        <f>IFERROR(VLOOKUP($B442,'Section 2'!$C$16:$N$514,COLUMNS('Section 2'!$C$13:C$13),0),"")</f>
        <v/>
      </c>
      <c r="E442" s="108" t="str">
        <f>IF($D442="","",IF(ISBLANK(VLOOKUP($B442,'Section 2'!$C$16:$N$514,COLUMNS('Section 2'!$C$13:D$13),0)),"",VLOOKUP($B442,'Section 2'!$C$16:$N$514,COLUMNS('Section 2'!$C$13:D$13),0)))</f>
        <v/>
      </c>
      <c r="F442" s="107" t="str">
        <f>IF($D442="","",IF(ISBLANK(VLOOKUP($B442,'Section 2'!$C$16:$N$514,COLUMNS('Section 2'!$C$13:E$13),0)),"",VLOOKUP($B442,'Section 2'!$C$16:$N$514,COLUMNS('Section 2'!$C$13:E$13),0)))</f>
        <v/>
      </c>
      <c r="G442" s="107" t="str">
        <f>IF($D442="","",IF(ISBLANK(VLOOKUP($B442,'Section 2'!$C$16:$N$514,COLUMNS('Section 2'!$C$13:F$13),0)),"",VLOOKUP($B442,'Section 2'!$C$16:$N$514,COLUMNS('Section 2'!$C$13:F$13),0)))</f>
        <v/>
      </c>
      <c r="H442" s="107" t="str">
        <f>IF($D442="","",IF(ISBLANK(VLOOKUP($B442,'Section 2'!$C$16:$N$514,COLUMNS('Section 2'!$C$13:G$13),0)),"",VLOOKUP($B442,'Section 2'!$C$16:$N$514,COLUMNS('Section 2'!$C$13:G$13),0)))</f>
        <v/>
      </c>
      <c r="I442" s="107" t="str">
        <f>IF($D442="","",IF(ISBLANK(VLOOKUP($B442,'Section 2'!$C$16:$N$514,COLUMNS('Section 2'!$C$13:H$13),0)),"",IF(VLOOKUP($B442,'Section 2'!$C$16:$N$514,COLUMNS('Section 2'!$C$13:H$13),0)="Other EU","Other EU",PROPER(VLOOKUP($B442,'Section 2'!$C$16:$N$514,COLUMNS('Section 2'!$C$13:H$13),0)))))</f>
        <v/>
      </c>
      <c r="J442" s="107" t="str">
        <f>IF($D442="","",IF(ISBLANK(VLOOKUP($B442,'Section 2'!$C$16:$N$514,COLUMNS('Section 2'!$C$13:I$13),0)),"",IF(VLOOKUP($B442,'Section 2'!$C$16:$N$514,COLUMNS('Section 2'!$C$13:I$13),0)="Other EU","Other EU",VLOOKUP($B442,'Section 2'!$C$16:$N$514,COLUMNS('Section 2'!$C$13:I$13),0))))</f>
        <v/>
      </c>
      <c r="K442" s="107" t="str">
        <f>IF($D442="","",IF(ISBLANK(VLOOKUP($B442,'Section 2'!$C$16:$N$514,COLUMNS('Section 2'!$C$13:J$13),0)),"",IF(VLOOKUP($B442,'Section 2'!$C$16:$N$514,COLUMNS('Section 2'!$C$13:J$13),0)="Pther EU","Other EU",PROPER(VLOOKUP($B442,'Section 2'!$C$16:$N$514,COLUMNS('Section 2'!$C$13:J$13),0)))))</f>
        <v/>
      </c>
      <c r="L442" s="107" t="str">
        <f>IF($D442="","",IF(ISBLANK(VLOOKUP($B442,'Section 2'!$C$16:$N$514,COLUMNS('Section 2'!$C$13:K$13),0)),"",VLOOKUP($B442,'Section 2'!$C$16:$N$514,COLUMNS('Section 2'!$C$13:K$13),0)))</f>
        <v/>
      </c>
      <c r="M442" s="107" t="str">
        <f>IF($D442="","",IF(ISBLANK(VLOOKUP($B442,'Section 2'!$C$16:$N$514,COLUMNS('Section 2'!$C$13:L$13),0)),"",PROPER(VLOOKUP($B442,'Section 2'!$C$16:$N$514,COLUMNS('Section 2'!$C$13:L$13),0))))</f>
        <v/>
      </c>
      <c r="N442" s="107" t="str">
        <f>IF($D442="","",IF(ISBLANK(VLOOKUP($B442,'Section 2'!$C$16:$N$514,COLUMNS('Section 2'!$C$13:M$13),0)),"",IF(VLOOKUP($B442,'Section 2'!$C$16:$N$514,COLUMNS('Section 2'!$C$13:M$13),0)="Other EU","Other EU",IF(VLOOKUP($B442,'Section 2'!$C$16:$N$514,COLUMNS('Section 2'!$C$13:M$13),0)="2nd Party Trans","2nd Party Trans",IF(VLOOKUP($B442,'Section 2'!$C$16:$N$514,COLUMNS('Section 2'!$C$13:M$13),0)="2nd Party Dest","2nd Party Dest",PROPER(VLOOKUP($B442,'Section 2'!$C$16:$N$514,COLUMNS('Section 2'!$C$13:M$13),0)))))))</f>
        <v/>
      </c>
      <c r="O442" s="108" t="str">
        <f>IF($D442="","",IF(ISBLANK(VLOOKUP($B442,'Section 2'!$C$16:$N$514,COLUMNS('Section 2'!$C$13:N$13),0)),"",VLOOKUP($B442,'Section 2'!$C$16:$N$514,COLUMNS('Section 2'!$C$13:N$13),0)))</f>
        <v/>
      </c>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row>
    <row r="443" spans="1:78" s="36" customFormat="1" ht="12.75" customHeight="1" x14ac:dyDescent="0.35">
      <c r="A443" s="36" t="str">
        <f>IF(D443="","",ROWS($A$1:A443))</f>
        <v/>
      </c>
      <c r="B443" s="39">
        <v>442</v>
      </c>
      <c r="C443" s="107" t="str">
        <f t="shared" si="6"/>
        <v/>
      </c>
      <c r="D443" s="107" t="str">
        <f>IFERROR(VLOOKUP($B443,'Section 2'!$C$16:$N$514,COLUMNS('Section 2'!$C$13:C$13),0),"")</f>
        <v/>
      </c>
      <c r="E443" s="108" t="str">
        <f>IF($D443="","",IF(ISBLANK(VLOOKUP($B443,'Section 2'!$C$16:$N$514,COLUMNS('Section 2'!$C$13:D$13),0)),"",VLOOKUP($B443,'Section 2'!$C$16:$N$514,COLUMNS('Section 2'!$C$13:D$13),0)))</f>
        <v/>
      </c>
      <c r="F443" s="107" t="str">
        <f>IF($D443="","",IF(ISBLANK(VLOOKUP($B443,'Section 2'!$C$16:$N$514,COLUMNS('Section 2'!$C$13:E$13),0)),"",VLOOKUP($B443,'Section 2'!$C$16:$N$514,COLUMNS('Section 2'!$C$13:E$13),0)))</f>
        <v/>
      </c>
      <c r="G443" s="107" t="str">
        <f>IF($D443="","",IF(ISBLANK(VLOOKUP($B443,'Section 2'!$C$16:$N$514,COLUMNS('Section 2'!$C$13:F$13),0)),"",VLOOKUP($B443,'Section 2'!$C$16:$N$514,COLUMNS('Section 2'!$C$13:F$13),0)))</f>
        <v/>
      </c>
      <c r="H443" s="107" t="str">
        <f>IF($D443="","",IF(ISBLANK(VLOOKUP($B443,'Section 2'!$C$16:$N$514,COLUMNS('Section 2'!$C$13:G$13),0)),"",VLOOKUP($B443,'Section 2'!$C$16:$N$514,COLUMNS('Section 2'!$C$13:G$13),0)))</f>
        <v/>
      </c>
      <c r="I443" s="107" t="str">
        <f>IF($D443="","",IF(ISBLANK(VLOOKUP($B443,'Section 2'!$C$16:$N$514,COLUMNS('Section 2'!$C$13:H$13),0)),"",IF(VLOOKUP($B443,'Section 2'!$C$16:$N$514,COLUMNS('Section 2'!$C$13:H$13),0)="Other EU","Other EU",PROPER(VLOOKUP($B443,'Section 2'!$C$16:$N$514,COLUMNS('Section 2'!$C$13:H$13),0)))))</f>
        <v/>
      </c>
      <c r="J443" s="107" t="str">
        <f>IF($D443="","",IF(ISBLANK(VLOOKUP($B443,'Section 2'!$C$16:$N$514,COLUMNS('Section 2'!$C$13:I$13),0)),"",IF(VLOOKUP($B443,'Section 2'!$C$16:$N$514,COLUMNS('Section 2'!$C$13:I$13),0)="Other EU","Other EU",VLOOKUP($B443,'Section 2'!$C$16:$N$514,COLUMNS('Section 2'!$C$13:I$13),0))))</f>
        <v/>
      </c>
      <c r="K443" s="107" t="str">
        <f>IF($D443="","",IF(ISBLANK(VLOOKUP($B443,'Section 2'!$C$16:$N$514,COLUMNS('Section 2'!$C$13:J$13),0)),"",IF(VLOOKUP($B443,'Section 2'!$C$16:$N$514,COLUMNS('Section 2'!$C$13:J$13),0)="Pther EU","Other EU",PROPER(VLOOKUP($B443,'Section 2'!$C$16:$N$514,COLUMNS('Section 2'!$C$13:J$13),0)))))</f>
        <v/>
      </c>
      <c r="L443" s="107" t="str">
        <f>IF($D443="","",IF(ISBLANK(VLOOKUP($B443,'Section 2'!$C$16:$N$514,COLUMNS('Section 2'!$C$13:K$13),0)),"",VLOOKUP($B443,'Section 2'!$C$16:$N$514,COLUMNS('Section 2'!$C$13:K$13),0)))</f>
        <v/>
      </c>
      <c r="M443" s="107" t="str">
        <f>IF($D443="","",IF(ISBLANK(VLOOKUP($B443,'Section 2'!$C$16:$N$514,COLUMNS('Section 2'!$C$13:L$13),0)),"",PROPER(VLOOKUP($B443,'Section 2'!$C$16:$N$514,COLUMNS('Section 2'!$C$13:L$13),0))))</f>
        <v/>
      </c>
      <c r="N443" s="107" t="str">
        <f>IF($D443="","",IF(ISBLANK(VLOOKUP($B443,'Section 2'!$C$16:$N$514,COLUMNS('Section 2'!$C$13:M$13),0)),"",IF(VLOOKUP($B443,'Section 2'!$C$16:$N$514,COLUMNS('Section 2'!$C$13:M$13),0)="Other EU","Other EU",IF(VLOOKUP($B443,'Section 2'!$C$16:$N$514,COLUMNS('Section 2'!$C$13:M$13),0)="2nd Party Trans","2nd Party Trans",IF(VLOOKUP($B443,'Section 2'!$C$16:$N$514,COLUMNS('Section 2'!$C$13:M$13),0)="2nd Party Dest","2nd Party Dest",PROPER(VLOOKUP($B443,'Section 2'!$C$16:$N$514,COLUMNS('Section 2'!$C$13:M$13),0)))))))</f>
        <v/>
      </c>
      <c r="O443" s="108" t="str">
        <f>IF($D443="","",IF(ISBLANK(VLOOKUP($B443,'Section 2'!$C$16:$N$514,COLUMNS('Section 2'!$C$13:N$13),0)),"",VLOOKUP($B443,'Section 2'!$C$16:$N$514,COLUMNS('Section 2'!$C$13:N$13),0)))</f>
        <v/>
      </c>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row>
    <row r="444" spans="1:78" s="36" customFormat="1" ht="12.75" customHeight="1" x14ac:dyDescent="0.35">
      <c r="A444" s="36" t="str">
        <f>IF(D444="","",ROWS($A$1:A444))</f>
        <v/>
      </c>
      <c r="B444" s="39">
        <v>443</v>
      </c>
      <c r="C444" s="107" t="str">
        <f t="shared" si="6"/>
        <v/>
      </c>
      <c r="D444" s="107" t="str">
        <f>IFERROR(VLOOKUP($B444,'Section 2'!$C$16:$N$514,COLUMNS('Section 2'!$C$13:C$13),0),"")</f>
        <v/>
      </c>
      <c r="E444" s="108" t="str">
        <f>IF($D444="","",IF(ISBLANK(VLOOKUP($B444,'Section 2'!$C$16:$N$514,COLUMNS('Section 2'!$C$13:D$13),0)),"",VLOOKUP($B444,'Section 2'!$C$16:$N$514,COLUMNS('Section 2'!$C$13:D$13),0)))</f>
        <v/>
      </c>
      <c r="F444" s="107" t="str">
        <f>IF($D444="","",IF(ISBLANK(VLOOKUP($B444,'Section 2'!$C$16:$N$514,COLUMNS('Section 2'!$C$13:E$13),0)),"",VLOOKUP($B444,'Section 2'!$C$16:$N$514,COLUMNS('Section 2'!$C$13:E$13),0)))</f>
        <v/>
      </c>
      <c r="G444" s="107" t="str">
        <f>IF($D444="","",IF(ISBLANK(VLOOKUP($B444,'Section 2'!$C$16:$N$514,COLUMNS('Section 2'!$C$13:F$13),0)),"",VLOOKUP($B444,'Section 2'!$C$16:$N$514,COLUMNS('Section 2'!$C$13:F$13),0)))</f>
        <v/>
      </c>
      <c r="H444" s="107" t="str">
        <f>IF($D444="","",IF(ISBLANK(VLOOKUP($B444,'Section 2'!$C$16:$N$514,COLUMNS('Section 2'!$C$13:G$13),0)),"",VLOOKUP($B444,'Section 2'!$C$16:$N$514,COLUMNS('Section 2'!$C$13:G$13),0)))</f>
        <v/>
      </c>
      <c r="I444" s="107" t="str">
        <f>IF($D444="","",IF(ISBLANK(VLOOKUP($B444,'Section 2'!$C$16:$N$514,COLUMNS('Section 2'!$C$13:H$13),0)),"",IF(VLOOKUP($B444,'Section 2'!$C$16:$N$514,COLUMNS('Section 2'!$C$13:H$13),0)="Other EU","Other EU",PROPER(VLOOKUP($B444,'Section 2'!$C$16:$N$514,COLUMNS('Section 2'!$C$13:H$13),0)))))</f>
        <v/>
      </c>
      <c r="J444" s="107" t="str">
        <f>IF($D444="","",IF(ISBLANK(VLOOKUP($B444,'Section 2'!$C$16:$N$514,COLUMNS('Section 2'!$C$13:I$13),0)),"",IF(VLOOKUP($B444,'Section 2'!$C$16:$N$514,COLUMNS('Section 2'!$C$13:I$13),0)="Other EU","Other EU",VLOOKUP($B444,'Section 2'!$C$16:$N$514,COLUMNS('Section 2'!$C$13:I$13),0))))</f>
        <v/>
      </c>
      <c r="K444" s="107" t="str">
        <f>IF($D444="","",IF(ISBLANK(VLOOKUP($B444,'Section 2'!$C$16:$N$514,COLUMNS('Section 2'!$C$13:J$13),0)),"",IF(VLOOKUP($B444,'Section 2'!$C$16:$N$514,COLUMNS('Section 2'!$C$13:J$13),0)="Pther EU","Other EU",PROPER(VLOOKUP($B444,'Section 2'!$C$16:$N$514,COLUMNS('Section 2'!$C$13:J$13),0)))))</f>
        <v/>
      </c>
      <c r="L444" s="107" t="str">
        <f>IF($D444="","",IF(ISBLANK(VLOOKUP($B444,'Section 2'!$C$16:$N$514,COLUMNS('Section 2'!$C$13:K$13),0)),"",VLOOKUP($B444,'Section 2'!$C$16:$N$514,COLUMNS('Section 2'!$C$13:K$13),0)))</f>
        <v/>
      </c>
      <c r="M444" s="107" t="str">
        <f>IF($D444="","",IF(ISBLANK(VLOOKUP($B444,'Section 2'!$C$16:$N$514,COLUMNS('Section 2'!$C$13:L$13),0)),"",PROPER(VLOOKUP($B444,'Section 2'!$C$16:$N$514,COLUMNS('Section 2'!$C$13:L$13),0))))</f>
        <v/>
      </c>
      <c r="N444" s="107" t="str">
        <f>IF($D444="","",IF(ISBLANK(VLOOKUP($B444,'Section 2'!$C$16:$N$514,COLUMNS('Section 2'!$C$13:M$13),0)),"",IF(VLOOKUP($B444,'Section 2'!$C$16:$N$514,COLUMNS('Section 2'!$C$13:M$13),0)="Other EU","Other EU",IF(VLOOKUP($B444,'Section 2'!$C$16:$N$514,COLUMNS('Section 2'!$C$13:M$13),0)="2nd Party Trans","2nd Party Trans",IF(VLOOKUP($B444,'Section 2'!$C$16:$N$514,COLUMNS('Section 2'!$C$13:M$13),0)="2nd Party Dest","2nd Party Dest",PROPER(VLOOKUP($B444,'Section 2'!$C$16:$N$514,COLUMNS('Section 2'!$C$13:M$13),0)))))))</f>
        <v/>
      </c>
      <c r="O444" s="108" t="str">
        <f>IF($D444="","",IF(ISBLANK(VLOOKUP($B444,'Section 2'!$C$16:$N$514,COLUMNS('Section 2'!$C$13:N$13),0)),"",VLOOKUP($B444,'Section 2'!$C$16:$N$514,COLUMNS('Section 2'!$C$13:N$13),0)))</f>
        <v/>
      </c>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row>
    <row r="445" spans="1:78" s="36" customFormat="1" ht="12.75" customHeight="1" x14ac:dyDescent="0.35">
      <c r="A445" s="36" t="str">
        <f>IF(D445="","",ROWS($A$1:A445))</f>
        <v/>
      </c>
      <c r="B445" s="39">
        <v>444</v>
      </c>
      <c r="C445" s="107" t="str">
        <f t="shared" si="6"/>
        <v/>
      </c>
      <c r="D445" s="107" t="str">
        <f>IFERROR(VLOOKUP($B445,'Section 2'!$C$16:$N$514,COLUMNS('Section 2'!$C$13:C$13),0),"")</f>
        <v/>
      </c>
      <c r="E445" s="108" t="str">
        <f>IF($D445="","",IF(ISBLANK(VLOOKUP($B445,'Section 2'!$C$16:$N$514,COLUMNS('Section 2'!$C$13:D$13),0)),"",VLOOKUP($B445,'Section 2'!$C$16:$N$514,COLUMNS('Section 2'!$C$13:D$13),0)))</f>
        <v/>
      </c>
      <c r="F445" s="107" t="str">
        <f>IF($D445="","",IF(ISBLANK(VLOOKUP($B445,'Section 2'!$C$16:$N$514,COLUMNS('Section 2'!$C$13:E$13),0)),"",VLOOKUP($B445,'Section 2'!$C$16:$N$514,COLUMNS('Section 2'!$C$13:E$13),0)))</f>
        <v/>
      </c>
      <c r="G445" s="107" t="str">
        <f>IF($D445="","",IF(ISBLANK(VLOOKUP($B445,'Section 2'!$C$16:$N$514,COLUMNS('Section 2'!$C$13:F$13),0)),"",VLOOKUP($B445,'Section 2'!$C$16:$N$514,COLUMNS('Section 2'!$C$13:F$13),0)))</f>
        <v/>
      </c>
      <c r="H445" s="107" t="str">
        <f>IF($D445="","",IF(ISBLANK(VLOOKUP($B445,'Section 2'!$C$16:$N$514,COLUMNS('Section 2'!$C$13:G$13),0)),"",VLOOKUP($B445,'Section 2'!$C$16:$N$514,COLUMNS('Section 2'!$C$13:G$13),0)))</f>
        <v/>
      </c>
      <c r="I445" s="107" t="str">
        <f>IF($D445="","",IF(ISBLANK(VLOOKUP($B445,'Section 2'!$C$16:$N$514,COLUMNS('Section 2'!$C$13:H$13),0)),"",IF(VLOOKUP($B445,'Section 2'!$C$16:$N$514,COLUMNS('Section 2'!$C$13:H$13),0)="Other EU","Other EU",PROPER(VLOOKUP($B445,'Section 2'!$C$16:$N$514,COLUMNS('Section 2'!$C$13:H$13),0)))))</f>
        <v/>
      </c>
      <c r="J445" s="107" t="str">
        <f>IF($D445="","",IF(ISBLANK(VLOOKUP($B445,'Section 2'!$C$16:$N$514,COLUMNS('Section 2'!$C$13:I$13),0)),"",IF(VLOOKUP($B445,'Section 2'!$C$16:$N$514,COLUMNS('Section 2'!$C$13:I$13),0)="Other EU","Other EU",VLOOKUP($B445,'Section 2'!$C$16:$N$514,COLUMNS('Section 2'!$C$13:I$13),0))))</f>
        <v/>
      </c>
      <c r="K445" s="107" t="str">
        <f>IF($D445="","",IF(ISBLANK(VLOOKUP($B445,'Section 2'!$C$16:$N$514,COLUMNS('Section 2'!$C$13:J$13),0)),"",IF(VLOOKUP($B445,'Section 2'!$C$16:$N$514,COLUMNS('Section 2'!$C$13:J$13),0)="Pther EU","Other EU",PROPER(VLOOKUP($B445,'Section 2'!$C$16:$N$514,COLUMNS('Section 2'!$C$13:J$13),0)))))</f>
        <v/>
      </c>
      <c r="L445" s="107" t="str">
        <f>IF($D445="","",IF(ISBLANK(VLOOKUP($B445,'Section 2'!$C$16:$N$514,COLUMNS('Section 2'!$C$13:K$13),0)),"",VLOOKUP($B445,'Section 2'!$C$16:$N$514,COLUMNS('Section 2'!$C$13:K$13),0)))</f>
        <v/>
      </c>
      <c r="M445" s="107" t="str">
        <f>IF($D445="","",IF(ISBLANK(VLOOKUP($B445,'Section 2'!$C$16:$N$514,COLUMNS('Section 2'!$C$13:L$13),0)),"",PROPER(VLOOKUP($B445,'Section 2'!$C$16:$N$514,COLUMNS('Section 2'!$C$13:L$13),0))))</f>
        <v/>
      </c>
      <c r="N445" s="107" t="str">
        <f>IF($D445="","",IF(ISBLANK(VLOOKUP($B445,'Section 2'!$C$16:$N$514,COLUMNS('Section 2'!$C$13:M$13),0)),"",IF(VLOOKUP($B445,'Section 2'!$C$16:$N$514,COLUMNS('Section 2'!$C$13:M$13),0)="Other EU","Other EU",IF(VLOOKUP($B445,'Section 2'!$C$16:$N$514,COLUMNS('Section 2'!$C$13:M$13),0)="2nd Party Trans","2nd Party Trans",IF(VLOOKUP($B445,'Section 2'!$C$16:$N$514,COLUMNS('Section 2'!$C$13:M$13),0)="2nd Party Dest","2nd Party Dest",PROPER(VLOOKUP($B445,'Section 2'!$C$16:$N$514,COLUMNS('Section 2'!$C$13:M$13),0)))))))</f>
        <v/>
      </c>
      <c r="O445" s="108" t="str">
        <f>IF($D445="","",IF(ISBLANK(VLOOKUP($B445,'Section 2'!$C$16:$N$514,COLUMNS('Section 2'!$C$13:N$13),0)),"",VLOOKUP($B445,'Section 2'!$C$16:$N$514,COLUMNS('Section 2'!$C$13:N$13),0)))</f>
        <v/>
      </c>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row>
    <row r="446" spans="1:78" s="36" customFormat="1" ht="12.75" customHeight="1" x14ac:dyDescent="0.35">
      <c r="A446" s="36" t="str">
        <f>IF(D446="","",ROWS($A$1:A446))</f>
        <v/>
      </c>
      <c r="B446" s="39">
        <v>445</v>
      </c>
      <c r="C446" s="107" t="str">
        <f t="shared" si="6"/>
        <v/>
      </c>
      <c r="D446" s="107" t="str">
        <f>IFERROR(VLOOKUP($B446,'Section 2'!$C$16:$N$514,COLUMNS('Section 2'!$C$13:C$13),0),"")</f>
        <v/>
      </c>
      <c r="E446" s="108" t="str">
        <f>IF($D446="","",IF(ISBLANK(VLOOKUP($B446,'Section 2'!$C$16:$N$514,COLUMNS('Section 2'!$C$13:D$13),0)),"",VLOOKUP($B446,'Section 2'!$C$16:$N$514,COLUMNS('Section 2'!$C$13:D$13),0)))</f>
        <v/>
      </c>
      <c r="F446" s="107" t="str">
        <f>IF($D446="","",IF(ISBLANK(VLOOKUP($B446,'Section 2'!$C$16:$N$514,COLUMNS('Section 2'!$C$13:E$13),0)),"",VLOOKUP($B446,'Section 2'!$C$16:$N$514,COLUMNS('Section 2'!$C$13:E$13),0)))</f>
        <v/>
      </c>
      <c r="G446" s="107" t="str">
        <f>IF($D446="","",IF(ISBLANK(VLOOKUP($B446,'Section 2'!$C$16:$N$514,COLUMNS('Section 2'!$C$13:F$13),0)),"",VLOOKUP($B446,'Section 2'!$C$16:$N$514,COLUMNS('Section 2'!$C$13:F$13),0)))</f>
        <v/>
      </c>
      <c r="H446" s="107" t="str">
        <f>IF($D446="","",IF(ISBLANK(VLOOKUP($B446,'Section 2'!$C$16:$N$514,COLUMNS('Section 2'!$C$13:G$13),0)),"",VLOOKUP($B446,'Section 2'!$C$16:$N$514,COLUMNS('Section 2'!$C$13:G$13),0)))</f>
        <v/>
      </c>
      <c r="I446" s="107" t="str">
        <f>IF($D446="","",IF(ISBLANK(VLOOKUP($B446,'Section 2'!$C$16:$N$514,COLUMNS('Section 2'!$C$13:H$13),0)),"",IF(VLOOKUP($B446,'Section 2'!$C$16:$N$514,COLUMNS('Section 2'!$C$13:H$13),0)="Other EU","Other EU",PROPER(VLOOKUP($B446,'Section 2'!$C$16:$N$514,COLUMNS('Section 2'!$C$13:H$13),0)))))</f>
        <v/>
      </c>
      <c r="J446" s="107" t="str">
        <f>IF($D446="","",IF(ISBLANK(VLOOKUP($B446,'Section 2'!$C$16:$N$514,COLUMNS('Section 2'!$C$13:I$13),0)),"",IF(VLOOKUP($B446,'Section 2'!$C$16:$N$514,COLUMNS('Section 2'!$C$13:I$13),0)="Other EU","Other EU",VLOOKUP($B446,'Section 2'!$C$16:$N$514,COLUMNS('Section 2'!$C$13:I$13),0))))</f>
        <v/>
      </c>
      <c r="K446" s="107" t="str">
        <f>IF($D446="","",IF(ISBLANK(VLOOKUP($B446,'Section 2'!$C$16:$N$514,COLUMNS('Section 2'!$C$13:J$13),0)),"",IF(VLOOKUP($B446,'Section 2'!$C$16:$N$514,COLUMNS('Section 2'!$C$13:J$13),0)="Pther EU","Other EU",PROPER(VLOOKUP($B446,'Section 2'!$C$16:$N$514,COLUMNS('Section 2'!$C$13:J$13),0)))))</f>
        <v/>
      </c>
      <c r="L446" s="107" t="str">
        <f>IF($D446="","",IF(ISBLANK(VLOOKUP($B446,'Section 2'!$C$16:$N$514,COLUMNS('Section 2'!$C$13:K$13),0)),"",VLOOKUP($B446,'Section 2'!$C$16:$N$514,COLUMNS('Section 2'!$C$13:K$13),0)))</f>
        <v/>
      </c>
      <c r="M446" s="107" t="str">
        <f>IF($D446="","",IF(ISBLANK(VLOOKUP($B446,'Section 2'!$C$16:$N$514,COLUMNS('Section 2'!$C$13:L$13),0)),"",PROPER(VLOOKUP($B446,'Section 2'!$C$16:$N$514,COLUMNS('Section 2'!$C$13:L$13),0))))</f>
        <v/>
      </c>
      <c r="N446" s="107" t="str">
        <f>IF($D446="","",IF(ISBLANK(VLOOKUP($B446,'Section 2'!$C$16:$N$514,COLUMNS('Section 2'!$C$13:M$13),0)),"",IF(VLOOKUP($B446,'Section 2'!$C$16:$N$514,COLUMNS('Section 2'!$C$13:M$13),0)="Other EU","Other EU",IF(VLOOKUP($B446,'Section 2'!$C$16:$N$514,COLUMNS('Section 2'!$C$13:M$13),0)="2nd Party Trans","2nd Party Trans",IF(VLOOKUP($B446,'Section 2'!$C$16:$N$514,COLUMNS('Section 2'!$C$13:M$13),0)="2nd Party Dest","2nd Party Dest",PROPER(VLOOKUP($B446,'Section 2'!$C$16:$N$514,COLUMNS('Section 2'!$C$13:M$13),0)))))))</f>
        <v/>
      </c>
      <c r="O446" s="108" t="str">
        <f>IF($D446="","",IF(ISBLANK(VLOOKUP($B446,'Section 2'!$C$16:$N$514,COLUMNS('Section 2'!$C$13:N$13),0)),"",VLOOKUP($B446,'Section 2'!$C$16:$N$514,COLUMNS('Section 2'!$C$13:N$13),0)))</f>
        <v/>
      </c>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row>
    <row r="447" spans="1:78" s="36" customFormat="1" ht="12.75" customHeight="1" x14ac:dyDescent="0.35">
      <c r="A447" s="36" t="str">
        <f>IF(D447="","",ROWS($A$1:A447))</f>
        <v/>
      </c>
      <c r="B447" s="39">
        <v>446</v>
      </c>
      <c r="C447" s="107" t="str">
        <f t="shared" si="6"/>
        <v/>
      </c>
      <c r="D447" s="107" t="str">
        <f>IFERROR(VLOOKUP($B447,'Section 2'!$C$16:$N$514,COLUMNS('Section 2'!$C$13:C$13),0),"")</f>
        <v/>
      </c>
      <c r="E447" s="108" t="str">
        <f>IF($D447="","",IF(ISBLANK(VLOOKUP($B447,'Section 2'!$C$16:$N$514,COLUMNS('Section 2'!$C$13:D$13),0)),"",VLOOKUP($B447,'Section 2'!$C$16:$N$514,COLUMNS('Section 2'!$C$13:D$13),0)))</f>
        <v/>
      </c>
      <c r="F447" s="107" t="str">
        <f>IF($D447="","",IF(ISBLANK(VLOOKUP($B447,'Section 2'!$C$16:$N$514,COLUMNS('Section 2'!$C$13:E$13),0)),"",VLOOKUP($B447,'Section 2'!$C$16:$N$514,COLUMNS('Section 2'!$C$13:E$13),0)))</f>
        <v/>
      </c>
      <c r="G447" s="107" t="str">
        <f>IF($D447="","",IF(ISBLANK(VLOOKUP($B447,'Section 2'!$C$16:$N$514,COLUMNS('Section 2'!$C$13:F$13),0)),"",VLOOKUP($B447,'Section 2'!$C$16:$N$514,COLUMNS('Section 2'!$C$13:F$13),0)))</f>
        <v/>
      </c>
      <c r="H447" s="107" t="str">
        <f>IF($D447="","",IF(ISBLANK(VLOOKUP($B447,'Section 2'!$C$16:$N$514,COLUMNS('Section 2'!$C$13:G$13),0)),"",VLOOKUP($B447,'Section 2'!$C$16:$N$514,COLUMNS('Section 2'!$C$13:G$13),0)))</f>
        <v/>
      </c>
      <c r="I447" s="107" t="str">
        <f>IF($D447="","",IF(ISBLANK(VLOOKUP($B447,'Section 2'!$C$16:$N$514,COLUMNS('Section 2'!$C$13:H$13),0)),"",IF(VLOOKUP($B447,'Section 2'!$C$16:$N$514,COLUMNS('Section 2'!$C$13:H$13),0)="Other EU","Other EU",PROPER(VLOOKUP($B447,'Section 2'!$C$16:$N$514,COLUMNS('Section 2'!$C$13:H$13),0)))))</f>
        <v/>
      </c>
      <c r="J447" s="107" t="str">
        <f>IF($D447="","",IF(ISBLANK(VLOOKUP($B447,'Section 2'!$C$16:$N$514,COLUMNS('Section 2'!$C$13:I$13),0)),"",IF(VLOOKUP($B447,'Section 2'!$C$16:$N$514,COLUMNS('Section 2'!$C$13:I$13),0)="Other EU","Other EU",VLOOKUP($B447,'Section 2'!$C$16:$N$514,COLUMNS('Section 2'!$C$13:I$13),0))))</f>
        <v/>
      </c>
      <c r="K447" s="107" t="str">
        <f>IF($D447="","",IF(ISBLANK(VLOOKUP($B447,'Section 2'!$C$16:$N$514,COLUMNS('Section 2'!$C$13:J$13),0)),"",IF(VLOOKUP($B447,'Section 2'!$C$16:$N$514,COLUMNS('Section 2'!$C$13:J$13),0)="Pther EU","Other EU",PROPER(VLOOKUP($B447,'Section 2'!$C$16:$N$514,COLUMNS('Section 2'!$C$13:J$13),0)))))</f>
        <v/>
      </c>
      <c r="L447" s="107" t="str">
        <f>IF($D447="","",IF(ISBLANK(VLOOKUP($B447,'Section 2'!$C$16:$N$514,COLUMNS('Section 2'!$C$13:K$13),0)),"",VLOOKUP($B447,'Section 2'!$C$16:$N$514,COLUMNS('Section 2'!$C$13:K$13),0)))</f>
        <v/>
      </c>
      <c r="M447" s="107" t="str">
        <f>IF($D447="","",IF(ISBLANK(VLOOKUP($B447,'Section 2'!$C$16:$N$514,COLUMNS('Section 2'!$C$13:L$13),0)),"",PROPER(VLOOKUP($B447,'Section 2'!$C$16:$N$514,COLUMNS('Section 2'!$C$13:L$13),0))))</f>
        <v/>
      </c>
      <c r="N447" s="107" t="str">
        <f>IF($D447="","",IF(ISBLANK(VLOOKUP($B447,'Section 2'!$C$16:$N$514,COLUMNS('Section 2'!$C$13:M$13),0)),"",IF(VLOOKUP($B447,'Section 2'!$C$16:$N$514,COLUMNS('Section 2'!$C$13:M$13),0)="Other EU","Other EU",IF(VLOOKUP($B447,'Section 2'!$C$16:$N$514,COLUMNS('Section 2'!$C$13:M$13),0)="2nd Party Trans","2nd Party Trans",IF(VLOOKUP($B447,'Section 2'!$C$16:$N$514,COLUMNS('Section 2'!$C$13:M$13),0)="2nd Party Dest","2nd Party Dest",PROPER(VLOOKUP($B447,'Section 2'!$C$16:$N$514,COLUMNS('Section 2'!$C$13:M$13),0)))))))</f>
        <v/>
      </c>
      <c r="O447" s="108" t="str">
        <f>IF($D447="","",IF(ISBLANK(VLOOKUP($B447,'Section 2'!$C$16:$N$514,COLUMNS('Section 2'!$C$13:N$13),0)),"",VLOOKUP($B447,'Section 2'!$C$16:$N$514,COLUMNS('Section 2'!$C$13:N$13),0)))</f>
        <v/>
      </c>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row>
    <row r="448" spans="1:78" s="36" customFormat="1" ht="12.75" customHeight="1" x14ac:dyDescent="0.35">
      <c r="A448" s="36" t="str">
        <f>IF(D448="","",ROWS($A$1:A448))</f>
        <v/>
      </c>
      <c r="B448" s="39">
        <v>447</v>
      </c>
      <c r="C448" s="107" t="str">
        <f t="shared" si="6"/>
        <v/>
      </c>
      <c r="D448" s="107" t="str">
        <f>IFERROR(VLOOKUP($B448,'Section 2'!$C$16:$N$514,COLUMNS('Section 2'!$C$13:C$13),0),"")</f>
        <v/>
      </c>
      <c r="E448" s="108" t="str">
        <f>IF($D448="","",IF(ISBLANK(VLOOKUP($B448,'Section 2'!$C$16:$N$514,COLUMNS('Section 2'!$C$13:D$13),0)),"",VLOOKUP($B448,'Section 2'!$C$16:$N$514,COLUMNS('Section 2'!$C$13:D$13),0)))</f>
        <v/>
      </c>
      <c r="F448" s="107" t="str">
        <f>IF($D448="","",IF(ISBLANK(VLOOKUP($B448,'Section 2'!$C$16:$N$514,COLUMNS('Section 2'!$C$13:E$13),0)),"",VLOOKUP($B448,'Section 2'!$C$16:$N$514,COLUMNS('Section 2'!$C$13:E$13),0)))</f>
        <v/>
      </c>
      <c r="G448" s="107" t="str">
        <f>IF($D448="","",IF(ISBLANK(VLOOKUP($B448,'Section 2'!$C$16:$N$514,COLUMNS('Section 2'!$C$13:F$13),0)),"",VLOOKUP($B448,'Section 2'!$C$16:$N$514,COLUMNS('Section 2'!$C$13:F$13),0)))</f>
        <v/>
      </c>
      <c r="H448" s="107" t="str">
        <f>IF($D448="","",IF(ISBLANK(VLOOKUP($B448,'Section 2'!$C$16:$N$514,COLUMNS('Section 2'!$C$13:G$13),0)),"",VLOOKUP($B448,'Section 2'!$C$16:$N$514,COLUMNS('Section 2'!$C$13:G$13),0)))</f>
        <v/>
      </c>
      <c r="I448" s="107" t="str">
        <f>IF($D448="","",IF(ISBLANK(VLOOKUP($B448,'Section 2'!$C$16:$N$514,COLUMNS('Section 2'!$C$13:H$13),0)),"",IF(VLOOKUP($B448,'Section 2'!$C$16:$N$514,COLUMNS('Section 2'!$C$13:H$13),0)="Other EU","Other EU",PROPER(VLOOKUP($B448,'Section 2'!$C$16:$N$514,COLUMNS('Section 2'!$C$13:H$13),0)))))</f>
        <v/>
      </c>
      <c r="J448" s="107" t="str">
        <f>IF($D448="","",IF(ISBLANK(VLOOKUP($B448,'Section 2'!$C$16:$N$514,COLUMNS('Section 2'!$C$13:I$13),0)),"",IF(VLOOKUP($B448,'Section 2'!$C$16:$N$514,COLUMNS('Section 2'!$C$13:I$13),0)="Other EU","Other EU",VLOOKUP($B448,'Section 2'!$C$16:$N$514,COLUMNS('Section 2'!$C$13:I$13),0))))</f>
        <v/>
      </c>
      <c r="K448" s="107" t="str">
        <f>IF($D448="","",IF(ISBLANK(VLOOKUP($B448,'Section 2'!$C$16:$N$514,COLUMNS('Section 2'!$C$13:J$13),0)),"",IF(VLOOKUP($B448,'Section 2'!$C$16:$N$514,COLUMNS('Section 2'!$C$13:J$13),0)="Pther EU","Other EU",PROPER(VLOOKUP($B448,'Section 2'!$C$16:$N$514,COLUMNS('Section 2'!$C$13:J$13),0)))))</f>
        <v/>
      </c>
      <c r="L448" s="107" t="str">
        <f>IF($D448="","",IF(ISBLANK(VLOOKUP($B448,'Section 2'!$C$16:$N$514,COLUMNS('Section 2'!$C$13:K$13),0)),"",VLOOKUP($B448,'Section 2'!$C$16:$N$514,COLUMNS('Section 2'!$C$13:K$13),0)))</f>
        <v/>
      </c>
      <c r="M448" s="107" t="str">
        <f>IF($D448="","",IF(ISBLANK(VLOOKUP($B448,'Section 2'!$C$16:$N$514,COLUMNS('Section 2'!$C$13:L$13),0)),"",PROPER(VLOOKUP($B448,'Section 2'!$C$16:$N$514,COLUMNS('Section 2'!$C$13:L$13),0))))</f>
        <v/>
      </c>
      <c r="N448" s="107" t="str">
        <f>IF($D448="","",IF(ISBLANK(VLOOKUP($B448,'Section 2'!$C$16:$N$514,COLUMNS('Section 2'!$C$13:M$13),0)),"",IF(VLOOKUP($B448,'Section 2'!$C$16:$N$514,COLUMNS('Section 2'!$C$13:M$13),0)="Other EU","Other EU",IF(VLOOKUP($B448,'Section 2'!$C$16:$N$514,COLUMNS('Section 2'!$C$13:M$13),0)="2nd Party Trans","2nd Party Trans",IF(VLOOKUP($B448,'Section 2'!$C$16:$N$514,COLUMNS('Section 2'!$C$13:M$13),0)="2nd Party Dest","2nd Party Dest",PROPER(VLOOKUP($B448,'Section 2'!$C$16:$N$514,COLUMNS('Section 2'!$C$13:M$13),0)))))))</f>
        <v/>
      </c>
      <c r="O448" s="108" t="str">
        <f>IF($D448="","",IF(ISBLANK(VLOOKUP($B448,'Section 2'!$C$16:$N$514,COLUMNS('Section 2'!$C$13:N$13),0)),"",VLOOKUP($B448,'Section 2'!$C$16:$N$514,COLUMNS('Section 2'!$C$13:N$13),0)))</f>
        <v/>
      </c>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row>
    <row r="449" spans="1:78" s="36" customFormat="1" ht="12.75" customHeight="1" x14ac:dyDescent="0.35">
      <c r="A449" s="36" t="str">
        <f>IF(D449="","",ROWS($A$1:A449))</f>
        <v/>
      </c>
      <c r="B449" s="39">
        <v>448</v>
      </c>
      <c r="C449" s="107" t="str">
        <f t="shared" si="6"/>
        <v/>
      </c>
      <c r="D449" s="107" t="str">
        <f>IFERROR(VLOOKUP($B449,'Section 2'!$C$16:$N$514,COLUMNS('Section 2'!$C$13:C$13),0),"")</f>
        <v/>
      </c>
      <c r="E449" s="108" t="str">
        <f>IF($D449="","",IF(ISBLANK(VLOOKUP($B449,'Section 2'!$C$16:$N$514,COLUMNS('Section 2'!$C$13:D$13),0)),"",VLOOKUP($B449,'Section 2'!$C$16:$N$514,COLUMNS('Section 2'!$C$13:D$13),0)))</f>
        <v/>
      </c>
      <c r="F449" s="107" t="str">
        <f>IF($D449="","",IF(ISBLANK(VLOOKUP($B449,'Section 2'!$C$16:$N$514,COLUMNS('Section 2'!$C$13:E$13),0)),"",VLOOKUP($B449,'Section 2'!$C$16:$N$514,COLUMNS('Section 2'!$C$13:E$13),0)))</f>
        <v/>
      </c>
      <c r="G449" s="107" t="str">
        <f>IF($D449="","",IF(ISBLANK(VLOOKUP($B449,'Section 2'!$C$16:$N$514,COLUMNS('Section 2'!$C$13:F$13),0)),"",VLOOKUP($B449,'Section 2'!$C$16:$N$514,COLUMNS('Section 2'!$C$13:F$13),0)))</f>
        <v/>
      </c>
      <c r="H449" s="107" t="str">
        <f>IF($D449="","",IF(ISBLANK(VLOOKUP($B449,'Section 2'!$C$16:$N$514,COLUMNS('Section 2'!$C$13:G$13),0)),"",VLOOKUP($B449,'Section 2'!$C$16:$N$514,COLUMNS('Section 2'!$C$13:G$13),0)))</f>
        <v/>
      </c>
      <c r="I449" s="107" t="str">
        <f>IF($D449="","",IF(ISBLANK(VLOOKUP($B449,'Section 2'!$C$16:$N$514,COLUMNS('Section 2'!$C$13:H$13),0)),"",IF(VLOOKUP($B449,'Section 2'!$C$16:$N$514,COLUMNS('Section 2'!$C$13:H$13),0)="Other EU","Other EU",PROPER(VLOOKUP($B449,'Section 2'!$C$16:$N$514,COLUMNS('Section 2'!$C$13:H$13),0)))))</f>
        <v/>
      </c>
      <c r="J449" s="107" t="str">
        <f>IF($D449="","",IF(ISBLANK(VLOOKUP($B449,'Section 2'!$C$16:$N$514,COLUMNS('Section 2'!$C$13:I$13),0)),"",IF(VLOOKUP($B449,'Section 2'!$C$16:$N$514,COLUMNS('Section 2'!$C$13:I$13),0)="Other EU","Other EU",VLOOKUP($B449,'Section 2'!$C$16:$N$514,COLUMNS('Section 2'!$C$13:I$13),0))))</f>
        <v/>
      </c>
      <c r="K449" s="107" t="str">
        <f>IF($D449="","",IF(ISBLANK(VLOOKUP($B449,'Section 2'!$C$16:$N$514,COLUMNS('Section 2'!$C$13:J$13),0)),"",IF(VLOOKUP($B449,'Section 2'!$C$16:$N$514,COLUMNS('Section 2'!$C$13:J$13),0)="Pther EU","Other EU",PROPER(VLOOKUP($B449,'Section 2'!$C$16:$N$514,COLUMNS('Section 2'!$C$13:J$13),0)))))</f>
        <v/>
      </c>
      <c r="L449" s="107" t="str">
        <f>IF($D449="","",IF(ISBLANK(VLOOKUP($B449,'Section 2'!$C$16:$N$514,COLUMNS('Section 2'!$C$13:K$13),0)),"",VLOOKUP($B449,'Section 2'!$C$16:$N$514,COLUMNS('Section 2'!$C$13:K$13),0)))</f>
        <v/>
      </c>
      <c r="M449" s="107" t="str">
        <f>IF($D449="","",IF(ISBLANK(VLOOKUP($B449,'Section 2'!$C$16:$N$514,COLUMNS('Section 2'!$C$13:L$13),0)),"",PROPER(VLOOKUP($B449,'Section 2'!$C$16:$N$514,COLUMNS('Section 2'!$C$13:L$13),0))))</f>
        <v/>
      </c>
      <c r="N449" s="107" t="str">
        <f>IF($D449="","",IF(ISBLANK(VLOOKUP($B449,'Section 2'!$C$16:$N$514,COLUMNS('Section 2'!$C$13:M$13),0)),"",IF(VLOOKUP($B449,'Section 2'!$C$16:$N$514,COLUMNS('Section 2'!$C$13:M$13),0)="Other EU","Other EU",IF(VLOOKUP($B449,'Section 2'!$C$16:$N$514,COLUMNS('Section 2'!$C$13:M$13),0)="2nd Party Trans","2nd Party Trans",IF(VLOOKUP($B449,'Section 2'!$C$16:$N$514,COLUMNS('Section 2'!$C$13:M$13),0)="2nd Party Dest","2nd Party Dest",PROPER(VLOOKUP($B449,'Section 2'!$C$16:$N$514,COLUMNS('Section 2'!$C$13:M$13),0)))))))</f>
        <v/>
      </c>
      <c r="O449" s="108" t="str">
        <f>IF($D449="","",IF(ISBLANK(VLOOKUP($B449,'Section 2'!$C$16:$N$514,COLUMNS('Section 2'!$C$13:N$13),0)),"",VLOOKUP($B449,'Section 2'!$C$16:$N$514,COLUMNS('Section 2'!$C$13:N$13),0)))</f>
        <v/>
      </c>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row>
    <row r="450" spans="1:78" s="36" customFormat="1" ht="12.75" customHeight="1" x14ac:dyDescent="0.35">
      <c r="A450" s="36" t="str">
        <f>IF(D450="","",ROWS($A$1:A450))</f>
        <v/>
      </c>
      <c r="B450" s="39">
        <v>449</v>
      </c>
      <c r="C450" s="107" t="str">
        <f t="shared" si="6"/>
        <v/>
      </c>
      <c r="D450" s="107" t="str">
        <f>IFERROR(VLOOKUP($B450,'Section 2'!$C$16:$N$514,COLUMNS('Section 2'!$C$13:C$13),0),"")</f>
        <v/>
      </c>
      <c r="E450" s="108" t="str">
        <f>IF($D450="","",IF(ISBLANK(VLOOKUP($B450,'Section 2'!$C$16:$N$514,COLUMNS('Section 2'!$C$13:D$13),0)),"",VLOOKUP($B450,'Section 2'!$C$16:$N$514,COLUMNS('Section 2'!$C$13:D$13),0)))</f>
        <v/>
      </c>
      <c r="F450" s="107" t="str">
        <f>IF($D450="","",IF(ISBLANK(VLOOKUP($B450,'Section 2'!$C$16:$N$514,COLUMNS('Section 2'!$C$13:E$13),0)),"",VLOOKUP($B450,'Section 2'!$C$16:$N$514,COLUMNS('Section 2'!$C$13:E$13),0)))</f>
        <v/>
      </c>
      <c r="G450" s="107" t="str">
        <f>IF($D450="","",IF(ISBLANK(VLOOKUP($B450,'Section 2'!$C$16:$N$514,COLUMNS('Section 2'!$C$13:F$13),0)),"",VLOOKUP($B450,'Section 2'!$C$16:$N$514,COLUMNS('Section 2'!$C$13:F$13),0)))</f>
        <v/>
      </c>
      <c r="H450" s="107" t="str">
        <f>IF($D450="","",IF(ISBLANK(VLOOKUP($B450,'Section 2'!$C$16:$N$514,COLUMNS('Section 2'!$C$13:G$13),0)),"",VLOOKUP($B450,'Section 2'!$C$16:$N$514,COLUMNS('Section 2'!$C$13:G$13),0)))</f>
        <v/>
      </c>
      <c r="I450" s="107" t="str">
        <f>IF($D450="","",IF(ISBLANK(VLOOKUP($B450,'Section 2'!$C$16:$N$514,COLUMNS('Section 2'!$C$13:H$13),0)),"",IF(VLOOKUP($B450,'Section 2'!$C$16:$N$514,COLUMNS('Section 2'!$C$13:H$13),0)="Other EU","Other EU",PROPER(VLOOKUP($B450,'Section 2'!$C$16:$N$514,COLUMNS('Section 2'!$C$13:H$13),0)))))</f>
        <v/>
      </c>
      <c r="J450" s="107" t="str">
        <f>IF($D450="","",IF(ISBLANK(VLOOKUP($B450,'Section 2'!$C$16:$N$514,COLUMNS('Section 2'!$C$13:I$13),0)),"",IF(VLOOKUP($B450,'Section 2'!$C$16:$N$514,COLUMNS('Section 2'!$C$13:I$13),0)="Other EU","Other EU",VLOOKUP($B450,'Section 2'!$C$16:$N$514,COLUMNS('Section 2'!$C$13:I$13),0))))</f>
        <v/>
      </c>
      <c r="K450" s="107" t="str">
        <f>IF($D450="","",IF(ISBLANK(VLOOKUP($B450,'Section 2'!$C$16:$N$514,COLUMNS('Section 2'!$C$13:J$13),0)),"",IF(VLOOKUP($B450,'Section 2'!$C$16:$N$514,COLUMNS('Section 2'!$C$13:J$13),0)="Pther EU","Other EU",PROPER(VLOOKUP($B450,'Section 2'!$C$16:$N$514,COLUMNS('Section 2'!$C$13:J$13),0)))))</f>
        <v/>
      </c>
      <c r="L450" s="107" t="str">
        <f>IF($D450="","",IF(ISBLANK(VLOOKUP($B450,'Section 2'!$C$16:$N$514,COLUMNS('Section 2'!$C$13:K$13),0)),"",VLOOKUP($B450,'Section 2'!$C$16:$N$514,COLUMNS('Section 2'!$C$13:K$13),0)))</f>
        <v/>
      </c>
      <c r="M450" s="107" t="str">
        <f>IF($D450="","",IF(ISBLANK(VLOOKUP($B450,'Section 2'!$C$16:$N$514,COLUMNS('Section 2'!$C$13:L$13),0)),"",PROPER(VLOOKUP($B450,'Section 2'!$C$16:$N$514,COLUMNS('Section 2'!$C$13:L$13),0))))</f>
        <v/>
      </c>
      <c r="N450" s="107" t="str">
        <f>IF($D450="","",IF(ISBLANK(VLOOKUP($B450,'Section 2'!$C$16:$N$514,COLUMNS('Section 2'!$C$13:M$13),0)),"",IF(VLOOKUP($B450,'Section 2'!$C$16:$N$514,COLUMNS('Section 2'!$C$13:M$13),0)="Other EU","Other EU",IF(VLOOKUP($B450,'Section 2'!$C$16:$N$514,COLUMNS('Section 2'!$C$13:M$13),0)="2nd Party Trans","2nd Party Trans",IF(VLOOKUP($B450,'Section 2'!$C$16:$N$514,COLUMNS('Section 2'!$C$13:M$13),0)="2nd Party Dest","2nd Party Dest",PROPER(VLOOKUP($B450,'Section 2'!$C$16:$N$514,COLUMNS('Section 2'!$C$13:M$13),0)))))))</f>
        <v/>
      </c>
      <c r="O450" s="108" t="str">
        <f>IF($D450="","",IF(ISBLANK(VLOOKUP($B450,'Section 2'!$C$16:$N$514,COLUMNS('Section 2'!$C$13:N$13),0)),"",VLOOKUP($B450,'Section 2'!$C$16:$N$514,COLUMNS('Section 2'!$C$13:N$13),0)))</f>
        <v/>
      </c>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row>
    <row r="451" spans="1:78" s="36" customFormat="1" ht="12.75" customHeight="1" x14ac:dyDescent="0.35">
      <c r="A451" s="36" t="str">
        <f>IF(D451="","",ROWS($A$1:A451))</f>
        <v/>
      </c>
      <c r="B451" s="39">
        <v>450</v>
      </c>
      <c r="C451" s="107" t="str">
        <f t="shared" ref="C451:C500" si="7">IF(D451="","",2)</f>
        <v/>
      </c>
      <c r="D451" s="107" t="str">
        <f>IFERROR(VLOOKUP($B451,'Section 2'!$C$16:$N$514,COLUMNS('Section 2'!$C$13:C$13),0),"")</f>
        <v/>
      </c>
      <c r="E451" s="108" t="str">
        <f>IF($D451="","",IF(ISBLANK(VLOOKUP($B451,'Section 2'!$C$16:$N$514,COLUMNS('Section 2'!$C$13:D$13),0)),"",VLOOKUP($B451,'Section 2'!$C$16:$N$514,COLUMNS('Section 2'!$C$13:D$13),0)))</f>
        <v/>
      </c>
      <c r="F451" s="107" t="str">
        <f>IF($D451="","",IF(ISBLANK(VLOOKUP($B451,'Section 2'!$C$16:$N$514,COLUMNS('Section 2'!$C$13:E$13),0)),"",VLOOKUP($B451,'Section 2'!$C$16:$N$514,COLUMNS('Section 2'!$C$13:E$13),0)))</f>
        <v/>
      </c>
      <c r="G451" s="107" t="str">
        <f>IF($D451="","",IF(ISBLANK(VLOOKUP($B451,'Section 2'!$C$16:$N$514,COLUMNS('Section 2'!$C$13:F$13),0)),"",VLOOKUP($B451,'Section 2'!$C$16:$N$514,COLUMNS('Section 2'!$C$13:F$13),0)))</f>
        <v/>
      </c>
      <c r="H451" s="107" t="str">
        <f>IF($D451="","",IF(ISBLANK(VLOOKUP($B451,'Section 2'!$C$16:$N$514,COLUMNS('Section 2'!$C$13:G$13),0)),"",VLOOKUP($B451,'Section 2'!$C$16:$N$514,COLUMNS('Section 2'!$C$13:G$13),0)))</f>
        <v/>
      </c>
      <c r="I451" s="107" t="str">
        <f>IF($D451="","",IF(ISBLANK(VLOOKUP($B451,'Section 2'!$C$16:$N$514,COLUMNS('Section 2'!$C$13:H$13),0)),"",IF(VLOOKUP($B451,'Section 2'!$C$16:$N$514,COLUMNS('Section 2'!$C$13:H$13),0)="Other EU","Other EU",PROPER(VLOOKUP($B451,'Section 2'!$C$16:$N$514,COLUMNS('Section 2'!$C$13:H$13),0)))))</f>
        <v/>
      </c>
      <c r="J451" s="107" t="str">
        <f>IF($D451="","",IF(ISBLANK(VLOOKUP($B451,'Section 2'!$C$16:$N$514,COLUMNS('Section 2'!$C$13:I$13),0)),"",IF(VLOOKUP($B451,'Section 2'!$C$16:$N$514,COLUMNS('Section 2'!$C$13:I$13),0)="Other EU","Other EU",VLOOKUP($B451,'Section 2'!$C$16:$N$514,COLUMNS('Section 2'!$C$13:I$13),0))))</f>
        <v/>
      </c>
      <c r="K451" s="107" t="str">
        <f>IF($D451="","",IF(ISBLANK(VLOOKUP($B451,'Section 2'!$C$16:$N$514,COLUMNS('Section 2'!$C$13:J$13),0)),"",IF(VLOOKUP($B451,'Section 2'!$C$16:$N$514,COLUMNS('Section 2'!$C$13:J$13),0)="Pther EU","Other EU",PROPER(VLOOKUP($B451,'Section 2'!$C$16:$N$514,COLUMNS('Section 2'!$C$13:J$13),0)))))</f>
        <v/>
      </c>
      <c r="L451" s="107" t="str">
        <f>IF($D451="","",IF(ISBLANK(VLOOKUP($B451,'Section 2'!$C$16:$N$514,COLUMNS('Section 2'!$C$13:K$13),0)),"",VLOOKUP($B451,'Section 2'!$C$16:$N$514,COLUMNS('Section 2'!$C$13:K$13),0)))</f>
        <v/>
      </c>
      <c r="M451" s="107" t="str">
        <f>IF($D451="","",IF(ISBLANK(VLOOKUP($B451,'Section 2'!$C$16:$N$514,COLUMNS('Section 2'!$C$13:L$13),0)),"",PROPER(VLOOKUP($B451,'Section 2'!$C$16:$N$514,COLUMNS('Section 2'!$C$13:L$13),0))))</f>
        <v/>
      </c>
      <c r="N451" s="107" t="str">
        <f>IF($D451="","",IF(ISBLANK(VLOOKUP($B451,'Section 2'!$C$16:$N$514,COLUMNS('Section 2'!$C$13:M$13),0)),"",IF(VLOOKUP($B451,'Section 2'!$C$16:$N$514,COLUMNS('Section 2'!$C$13:M$13),0)="Other EU","Other EU",IF(VLOOKUP($B451,'Section 2'!$C$16:$N$514,COLUMNS('Section 2'!$C$13:M$13),0)="2nd Party Trans","2nd Party Trans",IF(VLOOKUP($B451,'Section 2'!$C$16:$N$514,COLUMNS('Section 2'!$C$13:M$13),0)="2nd Party Dest","2nd Party Dest",PROPER(VLOOKUP($B451,'Section 2'!$C$16:$N$514,COLUMNS('Section 2'!$C$13:M$13),0)))))))</f>
        <v/>
      </c>
      <c r="O451" s="108" t="str">
        <f>IF($D451="","",IF(ISBLANK(VLOOKUP($B451,'Section 2'!$C$16:$N$514,COLUMNS('Section 2'!$C$13:N$13),0)),"",VLOOKUP($B451,'Section 2'!$C$16:$N$514,COLUMNS('Section 2'!$C$13:N$13),0)))</f>
        <v/>
      </c>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row>
    <row r="452" spans="1:78" s="36" customFormat="1" ht="12.75" customHeight="1" x14ac:dyDescent="0.35">
      <c r="A452" s="36" t="str">
        <f>IF(D452="","",ROWS($A$1:A452))</f>
        <v/>
      </c>
      <c r="B452" s="39">
        <v>451</v>
      </c>
      <c r="C452" s="107" t="str">
        <f t="shared" si="7"/>
        <v/>
      </c>
      <c r="D452" s="107" t="str">
        <f>IFERROR(VLOOKUP($B452,'Section 2'!$C$16:$N$514,COLUMNS('Section 2'!$C$13:C$13),0),"")</f>
        <v/>
      </c>
      <c r="E452" s="108" t="str">
        <f>IF($D452="","",IF(ISBLANK(VLOOKUP($B452,'Section 2'!$C$16:$N$514,COLUMNS('Section 2'!$C$13:D$13),0)),"",VLOOKUP($B452,'Section 2'!$C$16:$N$514,COLUMNS('Section 2'!$C$13:D$13),0)))</f>
        <v/>
      </c>
      <c r="F452" s="107" t="str">
        <f>IF($D452="","",IF(ISBLANK(VLOOKUP($B452,'Section 2'!$C$16:$N$514,COLUMNS('Section 2'!$C$13:E$13),0)),"",VLOOKUP($B452,'Section 2'!$C$16:$N$514,COLUMNS('Section 2'!$C$13:E$13),0)))</f>
        <v/>
      </c>
      <c r="G452" s="107" t="str">
        <f>IF($D452="","",IF(ISBLANK(VLOOKUP($B452,'Section 2'!$C$16:$N$514,COLUMNS('Section 2'!$C$13:F$13),0)),"",VLOOKUP($B452,'Section 2'!$C$16:$N$514,COLUMNS('Section 2'!$C$13:F$13),0)))</f>
        <v/>
      </c>
      <c r="H452" s="107" t="str">
        <f>IF($D452="","",IF(ISBLANK(VLOOKUP($B452,'Section 2'!$C$16:$N$514,COLUMNS('Section 2'!$C$13:G$13),0)),"",VLOOKUP($B452,'Section 2'!$C$16:$N$514,COLUMNS('Section 2'!$C$13:G$13),0)))</f>
        <v/>
      </c>
      <c r="I452" s="107" t="str">
        <f>IF($D452="","",IF(ISBLANK(VLOOKUP($B452,'Section 2'!$C$16:$N$514,COLUMNS('Section 2'!$C$13:H$13),0)),"",IF(VLOOKUP($B452,'Section 2'!$C$16:$N$514,COLUMNS('Section 2'!$C$13:H$13),0)="Other EU","Other EU",PROPER(VLOOKUP($B452,'Section 2'!$C$16:$N$514,COLUMNS('Section 2'!$C$13:H$13),0)))))</f>
        <v/>
      </c>
      <c r="J452" s="107" t="str">
        <f>IF($D452="","",IF(ISBLANK(VLOOKUP($B452,'Section 2'!$C$16:$N$514,COLUMNS('Section 2'!$C$13:I$13),0)),"",IF(VLOOKUP($B452,'Section 2'!$C$16:$N$514,COLUMNS('Section 2'!$C$13:I$13),0)="Other EU","Other EU",VLOOKUP($B452,'Section 2'!$C$16:$N$514,COLUMNS('Section 2'!$C$13:I$13),0))))</f>
        <v/>
      </c>
      <c r="K452" s="107" t="str">
        <f>IF($D452="","",IF(ISBLANK(VLOOKUP($B452,'Section 2'!$C$16:$N$514,COLUMNS('Section 2'!$C$13:J$13),0)),"",IF(VLOOKUP($B452,'Section 2'!$C$16:$N$514,COLUMNS('Section 2'!$C$13:J$13),0)="Pther EU","Other EU",PROPER(VLOOKUP($B452,'Section 2'!$C$16:$N$514,COLUMNS('Section 2'!$C$13:J$13),0)))))</f>
        <v/>
      </c>
      <c r="L452" s="107" t="str">
        <f>IF($D452="","",IF(ISBLANK(VLOOKUP($B452,'Section 2'!$C$16:$N$514,COLUMNS('Section 2'!$C$13:K$13),0)),"",VLOOKUP($B452,'Section 2'!$C$16:$N$514,COLUMNS('Section 2'!$C$13:K$13),0)))</f>
        <v/>
      </c>
      <c r="M452" s="107" t="str">
        <f>IF($D452="","",IF(ISBLANK(VLOOKUP($B452,'Section 2'!$C$16:$N$514,COLUMNS('Section 2'!$C$13:L$13),0)),"",PROPER(VLOOKUP($B452,'Section 2'!$C$16:$N$514,COLUMNS('Section 2'!$C$13:L$13),0))))</f>
        <v/>
      </c>
      <c r="N452" s="107" t="str">
        <f>IF($D452="","",IF(ISBLANK(VLOOKUP($B452,'Section 2'!$C$16:$N$514,COLUMNS('Section 2'!$C$13:M$13),0)),"",IF(VLOOKUP($B452,'Section 2'!$C$16:$N$514,COLUMNS('Section 2'!$C$13:M$13),0)="Other EU","Other EU",IF(VLOOKUP($B452,'Section 2'!$C$16:$N$514,COLUMNS('Section 2'!$C$13:M$13),0)="2nd Party Trans","2nd Party Trans",IF(VLOOKUP($B452,'Section 2'!$C$16:$N$514,COLUMNS('Section 2'!$C$13:M$13),0)="2nd Party Dest","2nd Party Dest",PROPER(VLOOKUP($B452,'Section 2'!$C$16:$N$514,COLUMNS('Section 2'!$C$13:M$13),0)))))))</f>
        <v/>
      </c>
      <c r="O452" s="108" t="str">
        <f>IF($D452="","",IF(ISBLANK(VLOOKUP($B452,'Section 2'!$C$16:$N$514,COLUMNS('Section 2'!$C$13:N$13),0)),"",VLOOKUP($B452,'Section 2'!$C$16:$N$514,COLUMNS('Section 2'!$C$13:N$13),0)))</f>
        <v/>
      </c>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row>
    <row r="453" spans="1:78" s="36" customFormat="1" ht="12.75" customHeight="1" x14ac:dyDescent="0.35">
      <c r="A453" s="36" t="str">
        <f>IF(D453="","",ROWS($A$1:A453))</f>
        <v/>
      </c>
      <c r="B453" s="39">
        <v>452</v>
      </c>
      <c r="C453" s="107" t="str">
        <f t="shared" si="7"/>
        <v/>
      </c>
      <c r="D453" s="107" t="str">
        <f>IFERROR(VLOOKUP($B453,'Section 2'!$C$16:$N$514,COLUMNS('Section 2'!$C$13:C$13),0),"")</f>
        <v/>
      </c>
      <c r="E453" s="108" t="str">
        <f>IF($D453="","",IF(ISBLANK(VLOOKUP($B453,'Section 2'!$C$16:$N$514,COLUMNS('Section 2'!$C$13:D$13),0)),"",VLOOKUP($B453,'Section 2'!$C$16:$N$514,COLUMNS('Section 2'!$C$13:D$13),0)))</f>
        <v/>
      </c>
      <c r="F453" s="107" t="str">
        <f>IF($D453="","",IF(ISBLANK(VLOOKUP($B453,'Section 2'!$C$16:$N$514,COLUMNS('Section 2'!$C$13:E$13),0)),"",VLOOKUP($B453,'Section 2'!$C$16:$N$514,COLUMNS('Section 2'!$C$13:E$13),0)))</f>
        <v/>
      </c>
      <c r="G453" s="107" t="str">
        <f>IF($D453="","",IF(ISBLANK(VLOOKUP($B453,'Section 2'!$C$16:$N$514,COLUMNS('Section 2'!$C$13:F$13),0)),"",VLOOKUP($B453,'Section 2'!$C$16:$N$514,COLUMNS('Section 2'!$C$13:F$13),0)))</f>
        <v/>
      </c>
      <c r="H453" s="107" t="str">
        <f>IF($D453="","",IF(ISBLANK(VLOOKUP($B453,'Section 2'!$C$16:$N$514,COLUMNS('Section 2'!$C$13:G$13),0)),"",VLOOKUP($B453,'Section 2'!$C$16:$N$514,COLUMNS('Section 2'!$C$13:G$13),0)))</f>
        <v/>
      </c>
      <c r="I453" s="107" t="str">
        <f>IF($D453="","",IF(ISBLANK(VLOOKUP($B453,'Section 2'!$C$16:$N$514,COLUMNS('Section 2'!$C$13:H$13),0)),"",IF(VLOOKUP($B453,'Section 2'!$C$16:$N$514,COLUMNS('Section 2'!$C$13:H$13),0)="Other EU","Other EU",PROPER(VLOOKUP($B453,'Section 2'!$C$16:$N$514,COLUMNS('Section 2'!$C$13:H$13),0)))))</f>
        <v/>
      </c>
      <c r="J453" s="107" t="str">
        <f>IF($D453="","",IF(ISBLANK(VLOOKUP($B453,'Section 2'!$C$16:$N$514,COLUMNS('Section 2'!$C$13:I$13),0)),"",IF(VLOOKUP($B453,'Section 2'!$C$16:$N$514,COLUMNS('Section 2'!$C$13:I$13),0)="Other EU","Other EU",VLOOKUP($B453,'Section 2'!$C$16:$N$514,COLUMNS('Section 2'!$C$13:I$13),0))))</f>
        <v/>
      </c>
      <c r="K453" s="107" t="str">
        <f>IF($D453="","",IF(ISBLANK(VLOOKUP($B453,'Section 2'!$C$16:$N$514,COLUMNS('Section 2'!$C$13:J$13),0)),"",IF(VLOOKUP($B453,'Section 2'!$C$16:$N$514,COLUMNS('Section 2'!$C$13:J$13),0)="Pther EU","Other EU",PROPER(VLOOKUP($B453,'Section 2'!$C$16:$N$514,COLUMNS('Section 2'!$C$13:J$13),0)))))</f>
        <v/>
      </c>
      <c r="L453" s="107" t="str">
        <f>IF($D453="","",IF(ISBLANK(VLOOKUP($B453,'Section 2'!$C$16:$N$514,COLUMNS('Section 2'!$C$13:K$13),0)),"",VLOOKUP($B453,'Section 2'!$C$16:$N$514,COLUMNS('Section 2'!$C$13:K$13),0)))</f>
        <v/>
      </c>
      <c r="M453" s="107" t="str">
        <f>IF($D453="","",IF(ISBLANK(VLOOKUP($B453,'Section 2'!$C$16:$N$514,COLUMNS('Section 2'!$C$13:L$13),0)),"",PROPER(VLOOKUP($B453,'Section 2'!$C$16:$N$514,COLUMNS('Section 2'!$C$13:L$13),0))))</f>
        <v/>
      </c>
      <c r="N453" s="107" t="str">
        <f>IF($D453="","",IF(ISBLANK(VLOOKUP($B453,'Section 2'!$C$16:$N$514,COLUMNS('Section 2'!$C$13:M$13),0)),"",IF(VLOOKUP($B453,'Section 2'!$C$16:$N$514,COLUMNS('Section 2'!$C$13:M$13),0)="Other EU","Other EU",IF(VLOOKUP($B453,'Section 2'!$C$16:$N$514,COLUMNS('Section 2'!$C$13:M$13),0)="2nd Party Trans","2nd Party Trans",IF(VLOOKUP($B453,'Section 2'!$C$16:$N$514,COLUMNS('Section 2'!$C$13:M$13),0)="2nd Party Dest","2nd Party Dest",PROPER(VLOOKUP($B453,'Section 2'!$C$16:$N$514,COLUMNS('Section 2'!$C$13:M$13),0)))))))</f>
        <v/>
      </c>
      <c r="O453" s="108" t="str">
        <f>IF($D453="","",IF(ISBLANK(VLOOKUP($B453,'Section 2'!$C$16:$N$514,COLUMNS('Section 2'!$C$13:N$13),0)),"",VLOOKUP($B453,'Section 2'!$C$16:$N$514,COLUMNS('Section 2'!$C$13:N$13),0)))</f>
        <v/>
      </c>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row>
    <row r="454" spans="1:78" s="36" customFormat="1" ht="12.75" customHeight="1" x14ac:dyDescent="0.35">
      <c r="A454" s="36" t="str">
        <f>IF(D454="","",ROWS($A$1:A454))</f>
        <v/>
      </c>
      <c r="B454" s="39">
        <v>453</v>
      </c>
      <c r="C454" s="107" t="str">
        <f t="shared" si="7"/>
        <v/>
      </c>
      <c r="D454" s="107" t="str">
        <f>IFERROR(VLOOKUP($B454,'Section 2'!$C$16:$N$514,COLUMNS('Section 2'!$C$13:C$13),0),"")</f>
        <v/>
      </c>
      <c r="E454" s="108" t="str">
        <f>IF($D454="","",IF(ISBLANK(VLOOKUP($B454,'Section 2'!$C$16:$N$514,COLUMNS('Section 2'!$C$13:D$13),0)),"",VLOOKUP($B454,'Section 2'!$C$16:$N$514,COLUMNS('Section 2'!$C$13:D$13),0)))</f>
        <v/>
      </c>
      <c r="F454" s="107" t="str">
        <f>IF($D454="","",IF(ISBLANK(VLOOKUP($B454,'Section 2'!$C$16:$N$514,COLUMNS('Section 2'!$C$13:E$13),0)),"",VLOOKUP($B454,'Section 2'!$C$16:$N$514,COLUMNS('Section 2'!$C$13:E$13),0)))</f>
        <v/>
      </c>
      <c r="G454" s="107" t="str">
        <f>IF($D454="","",IF(ISBLANK(VLOOKUP($B454,'Section 2'!$C$16:$N$514,COLUMNS('Section 2'!$C$13:F$13),0)),"",VLOOKUP($B454,'Section 2'!$C$16:$N$514,COLUMNS('Section 2'!$C$13:F$13),0)))</f>
        <v/>
      </c>
      <c r="H454" s="107" t="str">
        <f>IF($D454="","",IF(ISBLANK(VLOOKUP($B454,'Section 2'!$C$16:$N$514,COLUMNS('Section 2'!$C$13:G$13),0)),"",VLOOKUP($B454,'Section 2'!$C$16:$N$514,COLUMNS('Section 2'!$C$13:G$13),0)))</f>
        <v/>
      </c>
      <c r="I454" s="107" t="str">
        <f>IF($D454="","",IF(ISBLANK(VLOOKUP($B454,'Section 2'!$C$16:$N$514,COLUMNS('Section 2'!$C$13:H$13),0)),"",IF(VLOOKUP($B454,'Section 2'!$C$16:$N$514,COLUMNS('Section 2'!$C$13:H$13),0)="Other EU","Other EU",PROPER(VLOOKUP($B454,'Section 2'!$C$16:$N$514,COLUMNS('Section 2'!$C$13:H$13),0)))))</f>
        <v/>
      </c>
      <c r="J454" s="107" t="str">
        <f>IF($D454="","",IF(ISBLANK(VLOOKUP($B454,'Section 2'!$C$16:$N$514,COLUMNS('Section 2'!$C$13:I$13),0)),"",IF(VLOOKUP($B454,'Section 2'!$C$16:$N$514,COLUMNS('Section 2'!$C$13:I$13),0)="Other EU","Other EU",VLOOKUP($B454,'Section 2'!$C$16:$N$514,COLUMNS('Section 2'!$C$13:I$13),0))))</f>
        <v/>
      </c>
      <c r="K454" s="107" t="str">
        <f>IF($D454="","",IF(ISBLANK(VLOOKUP($B454,'Section 2'!$C$16:$N$514,COLUMNS('Section 2'!$C$13:J$13),0)),"",IF(VLOOKUP($B454,'Section 2'!$C$16:$N$514,COLUMNS('Section 2'!$C$13:J$13),0)="Pther EU","Other EU",PROPER(VLOOKUP($B454,'Section 2'!$C$16:$N$514,COLUMNS('Section 2'!$C$13:J$13),0)))))</f>
        <v/>
      </c>
      <c r="L454" s="107" t="str">
        <f>IF($D454="","",IF(ISBLANK(VLOOKUP($B454,'Section 2'!$C$16:$N$514,COLUMNS('Section 2'!$C$13:K$13),0)),"",VLOOKUP($B454,'Section 2'!$C$16:$N$514,COLUMNS('Section 2'!$C$13:K$13),0)))</f>
        <v/>
      </c>
      <c r="M454" s="107" t="str">
        <f>IF($D454="","",IF(ISBLANK(VLOOKUP($B454,'Section 2'!$C$16:$N$514,COLUMNS('Section 2'!$C$13:L$13),0)),"",PROPER(VLOOKUP($B454,'Section 2'!$C$16:$N$514,COLUMNS('Section 2'!$C$13:L$13),0))))</f>
        <v/>
      </c>
      <c r="N454" s="107" t="str">
        <f>IF($D454="","",IF(ISBLANK(VLOOKUP($B454,'Section 2'!$C$16:$N$514,COLUMNS('Section 2'!$C$13:M$13),0)),"",IF(VLOOKUP($B454,'Section 2'!$C$16:$N$514,COLUMNS('Section 2'!$C$13:M$13),0)="Other EU","Other EU",IF(VLOOKUP($B454,'Section 2'!$C$16:$N$514,COLUMNS('Section 2'!$C$13:M$13),0)="2nd Party Trans","2nd Party Trans",IF(VLOOKUP($B454,'Section 2'!$C$16:$N$514,COLUMNS('Section 2'!$C$13:M$13),0)="2nd Party Dest","2nd Party Dest",PROPER(VLOOKUP($B454,'Section 2'!$C$16:$N$514,COLUMNS('Section 2'!$C$13:M$13),0)))))))</f>
        <v/>
      </c>
      <c r="O454" s="108" t="str">
        <f>IF($D454="","",IF(ISBLANK(VLOOKUP($B454,'Section 2'!$C$16:$N$514,COLUMNS('Section 2'!$C$13:N$13),0)),"",VLOOKUP($B454,'Section 2'!$C$16:$N$514,COLUMNS('Section 2'!$C$13:N$13),0)))</f>
        <v/>
      </c>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row>
    <row r="455" spans="1:78" s="36" customFormat="1" ht="12.75" customHeight="1" x14ac:dyDescent="0.35">
      <c r="A455" s="36" t="str">
        <f>IF(D455="","",ROWS($A$1:A455))</f>
        <v/>
      </c>
      <c r="B455" s="39">
        <v>454</v>
      </c>
      <c r="C455" s="107" t="str">
        <f t="shared" si="7"/>
        <v/>
      </c>
      <c r="D455" s="107" t="str">
        <f>IFERROR(VLOOKUP($B455,'Section 2'!$C$16:$N$514,COLUMNS('Section 2'!$C$13:C$13),0),"")</f>
        <v/>
      </c>
      <c r="E455" s="108" t="str">
        <f>IF($D455="","",IF(ISBLANK(VLOOKUP($B455,'Section 2'!$C$16:$N$514,COLUMNS('Section 2'!$C$13:D$13),0)),"",VLOOKUP($B455,'Section 2'!$C$16:$N$514,COLUMNS('Section 2'!$C$13:D$13),0)))</f>
        <v/>
      </c>
      <c r="F455" s="107" t="str">
        <f>IF($D455="","",IF(ISBLANK(VLOOKUP($B455,'Section 2'!$C$16:$N$514,COLUMNS('Section 2'!$C$13:E$13),0)),"",VLOOKUP($B455,'Section 2'!$C$16:$N$514,COLUMNS('Section 2'!$C$13:E$13),0)))</f>
        <v/>
      </c>
      <c r="G455" s="107" t="str">
        <f>IF($D455="","",IF(ISBLANK(VLOOKUP($B455,'Section 2'!$C$16:$N$514,COLUMNS('Section 2'!$C$13:F$13),0)),"",VLOOKUP($B455,'Section 2'!$C$16:$N$514,COLUMNS('Section 2'!$C$13:F$13),0)))</f>
        <v/>
      </c>
      <c r="H455" s="107" t="str">
        <f>IF($D455="","",IF(ISBLANK(VLOOKUP($B455,'Section 2'!$C$16:$N$514,COLUMNS('Section 2'!$C$13:G$13),0)),"",VLOOKUP($B455,'Section 2'!$C$16:$N$514,COLUMNS('Section 2'!$C$13:G$13),0)))</f>
        <v/>
      </c>
      <c r="I455" s="107" t="str">
        <f>IF($D455="","",IF(ISBLANK(VLOOKUP($B455,'Section 2'!$C$16:$N$514,COLUMNS('Section 2'!$C$13:H$13),0)),"",IF(VLOOKUP($B455,'Section 2'!$C$16:$N$514,COLUMNS('Section 2'!$C$13:H$13),0)="Other EU","Other EU",PROPER(VLOOKUP($B455,'Section 2'!$C$16:$N$514,COLUMNS('Section 2'!$C$13:H$13),0)))))</f>
        <v/>
      </c>
      <c r="J455" s="107" t="str">
        <f>IF($D455="","",IF(ISBLANK(VLOOKUP($B455,'Section 2'!$C$16:$N$514,COLUMNS('Section 2'!$C$13:I$13),0)),"",IF(VLOOKUP($B455,'Section 2'!$C$16:$N$514,COLUMNS('Section 2'!$C$13:I$13),0)="Other EU","Other EU",VLOOKUP($B455,'Section 2'!$C$16:$N$514,COLUMNS('Section 2'!$C$13:I$13),0))))</f>
        <v/>
      </c>
      <c r="K455" s="107" t="str">
        <f>IF($D455="","",IF(ISBLANK(VLOOKUP($B455,'Section 2'!$C$16:$N$514,COLUMNS('Section 2'!$C$13:J$13),0)),"",IF(VLOOKUP($B455,'Section 2'!$C$16:$N$514,COLUMNS('Section 2'!$C$13:J$13),0)="Pther EU","Other EU",PROPER(VLOOKUP($B455,'Section 2'!$C$16:$N$514,COLUMNS('Section 2'!$C$13:J$13),0)))))</f>
        <v/>
      </c>
      <c r="L455" s="107" t="str">
        <f>IF($D455="","",IF(ISBLANK(VLOOKUP($B455,'Section 2'!$C$16:$N$514,COLUMNS('Section 2'!$C$13:K$13),0)),"",VLOOKUP($B455,'Section 2'!$C$16:$N$514,COLUMNS('Section 2'!$C$13:K$13),0)))</f>
        <v/>
      </c>
      <c r="M455" s="107" t="str">
        <f>IF($D455="","",IF(ISBLANK(VLOOKUP($B455,'Section 2'!$C$16:$N$514,COLUMNS('Section 2'!$C$13:L$13),0)),"",PROPER(VLOOKUP($B455,'Section 2'!$C$16:$N$514,COLUMNS('Section 2'!$C$13:L$13),0))))</f>
        <v/>
      </c>
      <c r="N455" s="107" t="str">
        <f>IF($D455="","",IF(ISBLANK(VLOOKUP($B455,'Section 2'!$C$16:$N$514,COLUMNS('Section 2'!$C$13:M$13),0)),"",IF(VLOOKUP($B455,'Section 2'!$C$16:$N$514,COLUMNS('Section 2'!$C$13:M$13),0)="Other EU","Other EU",IF(VLOOKUP($B455,'Section 2'!$C$16:$N$514,COLUMNS('Section 2'!$C$13:M$13),0)="2nd Party Trans","2nd Party Trans",IF(VLOOKUP($B455,'Section 2'!$C$16:$N$514,COLUMNS('Section 2'!$C$13:M$13),0)="2nd Party Dest","2nd Party Dest",PROPER(VLOOKUP($B455,'Section 2'!$C$16:$N$514,COLUMNS('Section 2'!$C$13:M$13),0)))))))</f>
        <v/>
      </c>
      <c r="O455" s="108" t="str">
        <f>IF($D455="","",IF(ISBLANK(VLOOKUP($B455,'Section 2'!$C$16:$N$514,COLUMNS('Section 2'!$C$13:N$13),0)),"",VLOOKUP($B455,'Section 2'!$C$16:$N$514,COLUMNS('Section 2'!$C$13:N$13),0)))</f>
        <v/>
      </c>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row>
    <row r="456" spans="1:78" s="36" customFormat="1" ht="12.75" customHeight="1" x14ac:dyDescent="0.35">
      <c r="A456" s="36" t="str">
        <f>IF(D456="","",ROWS($A$1:A456))</f>
        <v/>
      </c>
      <c r="B456" s="39">
        <v>455</v>
      </c>
      <c r="C456" s="107" t="str">
        <f t="shared" si="7"/>
        <v/>
      </c>
      <c r="D456" s="107" t="str">
        <f>IFERROR(VLOOKUP($B456,'Section 2'!$C$16:$N$514,COLUMNS('Section 2'!$C$13:C$13),0),"")</f>
        <v/>
      </c>
      <c r="E456" s="108" t="str">
        <f>IF($D456="","",IF(ISBLANK(VLOOKUP($B456,'Section 2'!$C$16:$N$514,COLUMNS('Section 2'!$C$13:D$13),0)),"",VLOOKUP($B456,'Section 2'!$C$16:$N$514,COLUMNS('Section 2'!$C$13:D$13),0)))</f>
        <v/>
      </c>
      <c r="F456" s="107" t="str">
        <f>IF($D456="","",IF(ISBLANK(VLOOKUP($B456,'Section 2'!$C$16:$N$514,COLUMNS('Section 2'!$C$13:E$13),0)),"",VLOOKUP($B456,'Section 2'!$C$16:$N$514,COLUMNS('Section 2'!$C$13:E$13),0)))</f>
        <v/>
      </c>
      <c r="G456" s="107" t="str">
        <f>IF($D456="","",IF(ISBLANK(VLOOKUP($B456,'Section 2'!$C$16:$N$514,COLUMNS('Section 2'!$C$13:F$13),0)),"",VLOOKUP($B456,'Section 2'!$C$16:$N$514,COLUMNS('Section 2'!$C$13:F$13),0)))</f>
        <v/>
      </c>
      <c r="H456" s="107" t="str">
        <f>IF($D456="","",IF(ISBLANK(VLOOKUP($B456,'Section 2'!$C$16:$N$514,COLUMNS('Section 2'!$C$13:G$13),0)),"",VLOOKUP($B456,'Section 2'!$C$16:$N$514,COLUMNS('Section 2'!$C$13:G$13),0)))</f>
        <v/>
      </c>
      <c r="I456" s="107" t="str">
        <f>IF($D456="","",IF(ISBLANK(VLOOKUP($B456,'Section 2'!$C$16:$N$514,COLUMNS('Section 2'!$C$13:H$13),0)),"",IF(VLOOKUP($B456,'Section 2'!$C$16:$N$514,COLUMNS('Section 2'!$C$13:H$13),0)="Other EU","Other EU",PROPER(VLOOKUP($B456,'Section 2'!$C$16:$N$514,COLUMNS('Section 2'!$C$13:H$13),0)))))</f>
        <v/>
      </c>
      <c r="J456" s="107" t="str">
        <f>IF($D456="","",IF(ISBLANK(VLOOKUP($B456,'Section 2'!$C$16:$N$514,COLUMNS('Section 2'!$C$13:I$13),0)),"",IF(VLOOKUP($B456,'Section 2'!$C$16:$N$514,COLUMNS('Section 2'!$C$13:I$13),0)="Other EU","Other EU",VLOOKUP($B456,'Section 2'!$C$16:$N$514,COLUMNS('Section 2'!$C$13:I$13),0))))</f>
        <v/>
      </c>
      <c r="K456" s="107" t="str">
        <f>IF($D456="","",IF(ISBLANK(VLOOKUP($B456,'Section 2'!$C$16:$N$514,COLUMNS('Section 2'!$C$13:J$13),0)),"",IF(VLOOKUP($B456,'Section 2'!$C$16:$N$514,COLUMNS('Section 2'!$C$13:J$13),0)="Pther EU","Other EU",PROPER(VLOOKUP($B456,'Section 2'!$C$16:$N$514,COLUMNS('Section 2'!$C$13:J$13),0)))))</f>
        <v/>
      </c>
      <c r="L456" s="107" t="str">
        <f>IF($D456="","",IF(ISBLANK(VLOOKUP($B456,'Section 2'!$C$16:$N$514,COLUMNS('Section 2'!$C$13:K$13),0)),"",VLOOKUP($B456,'Section 2'!$C$16:$N$514,COLUMNS('Section 2'!$C$13:K$13),0)))</f>
        <v/>
      </c>
      <c r="M456" s="107" t="str">
        <f>IF($D456="","",IF(ISBLANK(VLOOKUP($B456,'Section 2'!$C$16:$N$514,COLUMNS('Section 2'!$C$13:L$13),0)),"",PROPER(VLOOKUP($B456,'Section 2'!$C$16:$N$514,COLUMNS('Section 2'!$C$13:L$13),0))))</f>
        <v/>
      </c>
      <c r="N456" s="107" t="str">
        <f>IF($D456="","",IF(ISBLANK(VLOOKUP($B456,'Section 2'!$C$16:$N$514,COLUMNS('Section 2'!$C$13:M$13),0)),"",IF(VLOOKUP($B456,'Section 2'!$C$16:$N$514,COLUMNS('Section 2'!$C$13:M$13),0)="Other EU","Other EU",IF(VLOOKUP($B456,'Section 2'!$C$16:$N$514,COLUMNS('Section 2'!$C$13:M$13),0)="2nd Party Trans","2nd Party Trans",IF(VLOOKUP($B456,'Section 2'!$C$16:$N$514,COLUMNS('Section 2'!$C$13:M$13),0)="2nd Party Dest","2nd Party Dest",PROPER(VLOOKUP($B456,'Section 2'!$C$16:$N$514,COLUMNS('Section 2'!$C$13:M$13),0)))))))</f>
        <v/>
      </c>
      <c r="O456" s="108" t="str">
        <f>IF($D456="","",IF(ISBLANK(VLOOKUP($B456,'Section 2'!$C$16:$N$514,COLUMNS('Section 2'!$C$13:N$13),0)),"",VLOOKUP($B456,'Section 2'!$C$16:$N$514,COLUMNS('Section 2'!$C$13:N$13),0)))</f>
        <v/>
      </c>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row>
    <row r="457" spans="1:78" s="36" customFormat="1" ht="12.75" customHeight="1" x14ac:dyDescent="0.35">
      <c r="A457" s="36" t="str">
        <f>IF(D457="","",ROWS($A$1:A457))</f>
        <v/>
      </c>
      <c r="B457" s="39">
        <v>456</v>
      </c>
      <c r="C457" s="107" t="str">
        <f t="shared" si="7"/>
        <v/>
      </c>
      <c r="D457" s="107" t="str">
        <f>IFERROR(VLOOKUP($B457,'Section 2'!$C$16:$N$514,COLUMNS('Section 2'!$C$13:C$13),0),"")</f>
        <v/>
      </c>
      <c r="E457" s="108" t="str">
        <f>IF($D457="","",IF(ISBLANK(VLOOKUP($B457,'Section 2'!$C$16:$N$514,COLUMNS('Section 2'!$C$13:D$13),0)),"",VLOOKUP($B457,'Section 2'!$C$16:$N$514,COLUMNS('Section 2'!$C$13:D$13),0)))</f>
        <v/>
      </c>
      <c r="F457" s="107" t="str">
        <f>IF($D457="","",IF(ISBLANK(VLOOKUP($B457,'Section 2'!$C$16:$N$514,COLUMNS('Section 2'!$C$13:E$13),0)),"",VLOOKUP($B457,'Section 2'!$C$16:$N$514,COLUMNS('Section 2'!$C$13:E$13),0)))</f>
        <v/>
      </c>
      <c r="G457" s="107" t="str">
        <f>IF($D457="","",IF(ISBLANK(VLOOKUP($B457,'Section 2'!$C$16:$N$514,COLUMNS('Section 2'!$C$13:F$13),0)),"",VLOOKUP($B457,'Section 2'!$C$16:$N$514,COLUMNS('Section 2'!$C$13:F$13),0)))</f>
        <v/>
      </c>
      <c r="H457" s="107" t="str">
        <f>IF($D457="","",IF(ISBLANK(VLOOKUP($B457,'Section 2'!$C$16:$N$514,COLUMNS('Section 2'!$C$13:G$13),0)),"",VLOOKUP($B457,'Section 2'!$C$16:$N$514,COLUMNS('Section 2'!$C$13:G$13),0)))</f>
        <v/>
      </c>
      <c r="I457" s="107" t="str">
        <f>IF($D457="","",IF(ISBLANK(VLOOKUP($B457,'Section 2'!$C$16:$N$514,COLUMNS('Section 2'!$C$13:H$13),0)),"",IF(VLOOKUP($B457,'Section 2'!$C$16:$N$514,COLUMNS('Section 2'!$C$13:H$13),0)="Other EU","Other EU",PROPER(VLOOKUP($B457,'Section 2'!$C$16:$N$514,COLUMNS('Section 2'!$C$13:H$13),0)))))</f>
        <v/>
      </c>
      <c r="J457" s="107" t="str">
        <f>IF($D457="","",IF(ISBLANK(VLOOKUP($B457,'Section 2'!$C$16:$N$514,COLUMNS('Section 2'!$C$13:I$13),0)),"",IF(VLOOKUP($B457,'Section 2'!$C$16:$N$514,COLUMNS('Section 2'!$C$13:I$13),0)="Other EU","Other EU",VLOOKUP($B457,'Section 2'!$C$16:$N$514,COLUMNS('Section 2'!$C$13:I$13),0))))</f>
        <v/>
      </c>
      <c r="K457" s="107" t="str">
        <f>IF($D457="","",IF(ISBLANK(VLOOKUP($B457,'Section 2'!$C$16:$N$514,COLUMNS('Section 2'!$C$13:J$13),0)),"",IF(VLOOKUP($B457,'Section 2'!$C$16:$N$514,COLUMNS('Section 2'!$C$13:J$13),0)="Pther EU","Other EU",PROPER(VLOOKUP($B457,'Section 2'!$C$16:$N$514,COLUMNS('Section 2'!$C$13:J$13),0)))))</f>
        <v/>
      </c>
      <c r="L457" s="107" t="str">
        <f>IF($D457="","",IF(ISBLANK(VLOOKUP($B457,'Section 2'!$C$16:$N$514,COLUMNS('Section 2'!$C$13:K$13),0)),"",VLOOKUP($B457,'Section 2'!$C$16:$N$514,COLUMNS('Section 2'!$C$13:K$13),0)))</f>
        <v/>
      </c>
      <c r="M457" s="107" t="str">
        <f>IF($D457="","",IF(ISBLANK(VLOOKUP($B457,'Section 2'!$C$16:$N$514,COLUMNS('Section 2'!$C$13:L$13),0)),"",PROPER(VLOOKUP($B457,'Section 2'!$C$16:$N$514,COLUMNS('Section 2'!$C$13:L$13),0))))</f>
        <v/>
      </c>
      <c r="N457" s="107" t="str">
        <f>IF($D457="","",IF(ISBLANK(VLOOKUP($B457,'Section 2'!$C$16:$N$514,COLUMNS('Section 2'!$C$13:M$13),0)),"",IF(VLOOKUP($B457,'Section 2'!$C$16:$N$514,COLUMNS('Section 2'!$C$13:M$13),0)="Other EU","Other EU",IF(VLOOKUP($B457,'Section 2'!$C$16:$N$514,COLUMNS('Section 2'!$C$13:M$13),0)="2nd Party Trans","2nd Party Trans",IF(VLOOKUP($B457,'Section 2'!$C$16:$N$514,COLUMNS('Section 2'!$C$13:M$13),0)="2nd Party Dest","2nd Party Dest",PROPER(VLOOKUP($B457,'Section 2'!$C$16:$N$514,COLUMNS('Section 2'!$C$13:M$13),0)))))))</f>
        <v/>
      </c>
      <c r="O457" s="108" t="str">
        <f>IF($D457="","",IF(ISBLANK(VLOOKUP($B457,'Section 2'!$C$16:$N$514,COLUMNS('Section 2'!$C$13:N$13),0)),"",VLOOKUP($B457,'Section 2'!$C$16:$N$514,COLUMNS('Section 2'!$C$13:N$13),0)))</f>
        <v/>
      </c>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row>
    <row r="458" spans="1:78" s="36" customFormat="1" ht="12.75" customHeight="1" x14ac:dyDescent="0.35">
      <c r="A458" s="36" t="str">
        <f>IF(D458="","",ROWS($A$1:A458))</f>
        <v/>
      </c>
      <c r="B458" s="39">
        <v>457</v>
      </c>
      <c r="C458" s="107" t="str">
        <f t="shared" si="7"/>
        <v/>
      </c>
      <c r="D458" s="107" t="str">
        <f>IFERROR(VLOOKUP($B458,'Section 2'!$C$16:$N$514,COLUMNS('Section 2'!$C$13:C$13),0),"")</f>
        <v/>
      </c>
      <c r="E458" s="108" t="str">
        <f>IF($D458="","",IF(ISBLANK(VLOOKUP($B458,'Section 2'!$C$16:$N$514,COLUMNS('Section 2'!$C$13:D$13),0)),"",VLOOKUP($B458,'Section 2'!$C$16:$N$514,COLUMNS('Section 2'!$C$13:D$13),0)))</f>
        <v/>
      </c>
      <c r="F458" s="107" t="str">
        <f>IF($D458="","",IF(ISBLANK(VLOOKUP($B458,'Section 2'!$C$16:$N$514,COLUMNS('Section 2'!$C$13:E$13),0)),"",VLOOKUP($B458,'Section 2'!$C$16:$N$514,COLUMNS('Section 2'!$C$13:E$13),0)))</f>
        <v/>
      </c>
      <c r="G458" s="107" t="str">
        <f>IF($D458="","",IF(ISBLANK(VLOOKUP($B458,'Section 2'!$C$16:$N$514,COLUMNS('Section 2'!$C$13:F$13),0)),"",VLOOKUP($B458,'Section 2'!$C$16:$N$514,COLUMNS('Section 2'!$C$13:F$13),0)))</f>
        <v/>
      </c>
      <c r="H458" s="107" t="str">
        <f>IF($D458="","",IF(ISBLANK(VLOOKUP($B458,'Section 2'!$C$16:$N$514,COLUMNS('Section 2'!$C$13:G$13),0)),"",VLOOKUP($B458,'Section 2'!$C$16:$N$514,COLUMNS('Section 2'!$C$13:G$13),0)))</f>
        <v/>
      </c>
      <c r="I458" s="107" t="str">
        <f>IF($D458="","",IF(ISBLANK(VLOOKUP($B458,'Section 2'!$C$16:$N$514,COLUMNS('Section 2'!$C$13:H$13),0)),"",IF(VLOOKUP($B458,'Section 2'!$C$16:$N$514,COLUMNS('Section 2'!$C$13:H$13),0)="Other EU","Other EU",PROPER(VLOOKUP($B458,'Section 2'!$C$16:$N$514,COLUMNS('Section 2'!$C$13:H$13),0)))))</f>
        <v/>
      </c>
      <c r="J458" s="107" t="str">
        <f>IF($D458="","",IF(ISBLANK(VLOOKUP($B458,'Section 2'!$C$16:$N$514,COLUMNS('Section 2'!$C$13:I$13),0)),"",IF(VLOOKUP($B458,'Section 2'!$C$16:$N$514,COLUMNS('Section 2'!$C$13:I$13),0)="Other EU","Other EU",VLOOKUP($B458,'Section 2'!$C$16:$N$514,COLUMNS('Section 2'!$C$13:I$13),0))))</f>
        <v/>
      </c>
      <c r="K458" s="107" t="str">
        <f>IF($D458="","",IF(ISBLANK(VLOOKUP($B458,'Section 2'!$C$16:$N$514,COLUMNS('Section 2'!$C$13:J$13),0)),"",IF(VLOOKUP($B458,'Section 2'!$C$16:$N$514,COLUMNS('Section 2'!$C$13:J$13),0)="Pther EU","Other EU",PROPER(VLOOKUP($B458,'Section 2'!$C$16:$N$514,COLUMNS('Section 2'!$C$13:J$13),0)))))</f>
        <v/>
      </c>
      <c r="L458" s="107" t="str">
        <f>IF($D458="","",IF(ISBLANK(VLOOKUP($B458,'Section 2'!$C$16:$N$514,COLUMNS('Section 2'!$C$13:K$13),0)),"",VLOOKUP($B458,'Section 2'!$C$16:$N$514,COLUMNS('Section 2'!$C$13:K$13),0)))</f>
        <v/>
      </c>
      <c r="M458" s="107" t="str">
        <f>IF($D458="","",IF(ISBLANK(VLOOKUP($B458,'Section 2'!$C$16:$N$514,COLUMNS('Section 2'!$C$13:L$13),0)),"",PROPER(VLOOKUP($B458,'Section 2'!$C$16:$N$514,COLUMNS('Section 2'!$C$13:L$13),0))))</f>
        <v/>
      </c>
      <c r="N458" s="107" t="str">
        <f>IF($D458="","",IF(ISBLANK(VLOOKUP($B458,'Section 2'!$C$16:$N$514,COLUMNS('Section 2'!$C$13:M$13),0)),"",IF(VLOOKUP($B458,'Section 2'!$C$16:$N$514,COLUMNS('Section 2'!$C$13:M$13),0)="Other EU","Other EU",IF(VLOOKUP($B458,'Section 2'!$C$16:$N$514,COLUMNS('Section 2'!$C$13:M$13),0)="2nd Party Trans","2nd Party Trans",IF(VLOOKUP($B458,'Section 2'!$C$16:$N$514,COLUMNS('Section 2'!$C$13:M$13),0)="2nd Party Dest","2nd Party Dest",PROPER(VLOOKUP($B458,'Section 2'!$C$16:$N$514,COLUMNS('Section 2'!$C$13:M$13),0)))))))</f>
        <v/>
      </c>
      <c r="O458" s="108" t="str">
        <f>IF($D458="","",IF(ISBLANK(VLOOKUP($B458,'Section 2'!$C$16:$N$514,COLUMNS('Section 2'!$C$13:N$13),0)),"",VLOOKUP($B458,'Section 2'!$C$16:$N$514,COLUMNS('Section 2'!$C$13:N$13),0)))</f>
        <v/>
      </c>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row>
    <row r="459" spans="1:78" s="36" customFormat="1" ht="12.75" customHeight="1" x14ac:dyDescent="0.35">
      <c r="A459" s="36" t="str">
        <f>IF(D459="","",ROWS($A$1:A459))</f>
        <v/>
      </c>
      <c r="B459" s="39">
        <v>458</v>
      </c>
      <c r="C459" s="107" t="str">
        <f t="shared" si="7"/>
        <v/>
      </c>
      <c r="D459" s="107" t="str">
        <f>IFERROR(VLOOKUP($B459,'Section 2'!$C$16:$N$514,COLUMNS('Section 2'!$C$13:C$13),0),"")</f>
        <v/>
      </c>
      <c r="E459" s="108" t="str">
        <f>IF($D459="","",IF(ISBLANK(VLOOKUP($B459,'Section 2'!$C$16:$N$514,COLUMNS('Section 2'!$C$13:D$13),0)),"",VLOOKUP($B459,'Section 2'!$C$16:$N$514,COLUMNS('Section 2'!$C$13:D$13),0)))</f>
        <v/>
      </c>
      <c r="F459" s="107" t="str">
        <f>IF($D459="","",IF(ISBLANK(VLOOKUP($B459,'Section 2'!$C$16:$N$514,COLUMNS('Section 2'!$C$13:E$13),0)),"",VLOOKUP($B459,'Section 2'!$C$16:$N$514,COLUMNS('Section 2'!$C$13:E$13),0)))</f>
        <v/>
      </c>
      <c r="G459" s="107" t="str">
        <f>IF($D459="","",IF(ISBLANK(VLOOKUP($B459,'Section 2'!$C$16:$N$514,COLUMNS('Section 2'!$C$13:F$13),0)),"",VLOOKUP($B459,'Section 2'!$C$16:$N$514,COLUMNS('Section 2'!$C$13:F$13),0)))</f>
        <v/>
      </c>
      <c r="H459" s="107" t="str">
        <f>IF($D459="","",IF(ISBLANK(VLOOKUP($B459,'Section 2'!$C$16:$N$514,COLUMNS('Section 2'!$C$13:G$13),0)),"",VLOOKUP($B459,'Section 2'!$C$16:$N$514,COLUMNS('Section 2'!$C$13:G$13),0)))</f>
        <v/>
      </c>
      <c r="I459" s="107" t="str">
        <f>IF($D459="","",IF(ISBLANK(VLOOKUP($B459,'Section 2'!$C$16:$N$514,COLUMNS('Section 2'!$C$13:H$13),0)),"",IF(VLOOKUP($B459,'Section 2'!$C$16:$N$514,COLUMNS('Section 2'!$C$13:H$13),0)="Other EU","Other EU",PROPER(VLOOKUP($B459,'Section 2'!$C$16:$N$514,COLUMNS('Section 2'!$C$13:H$13),0)))))</f>
        <v/>
      </c>
      <c r="J459" s="107" t="str">
        <f>IF($D459="","",IF(ISBLANK(VLOOKUP($B459,'Section 2'!$C$16:$N$514,COLUMNS('Section 2'!$C$13:I$13),0)),"",IF(VLOOKUP($B459,'Section 2'!$C$16:$N$514,COLUMNS('Section 2'!$C$13:I$13),0)="Other EU","Other EU",VLOOKUP($B459,'Section 2'!$C$16:$N$514,COLUMNS('Section 2'!$C$13:I$13),0))))</f>
        <v/>
      </c>
      <c r="K459" s="107" t="str">
        <f>IF($D459="","",IF(ISBLANK(VLOOKUP($B459,'Section 2'!$C$16:$N$514,COLUMNS('Section 2'!$C$13:J$13),0)),"",IF(VLOOKUP($B459,'Section 2'!$C$16:$N$514,COLUMNS('Section 2'!$C$13:J$13),0)="Pther EU","Other EU",PROPER(VLOOKUP($B459,'Section 2'!$C$16:$N$514,COLUMNS('Section 2'!$C$13:J$13),0)))))</f>
        <v/>
      </c>
      <c r="L459" s="107" t="str">
        <f>IF($D459="","",IF(ISBLANK(VLOOKUP($B459,'Section 2'!$C$16:$N$514,COLUMNS('Section 2'!$C$13:K$13),0)),"",VLOOKUP($B459,'Section 2'!$C$16:$N$514,COLUMNS('Section 2'!$C$13:K$13),0)))</f>
        <v/>
      </c>
      <c r="M459" s="107" t="str">
        <f>IF($D459="","",IF(ISBLANK(VLOOKUP($B459,'Section 2'!$C$16:$N$514,COLUMNS('Section 2'!$C$13:L$13),0)),"",PROPER(VLOOKUP($B459,'Section 2'!$C$16:$N$514,COLUMNS('Section 2'!$C$13:L$13),0))))</f>
        <v/>
      </c>
      <c r="N459" s="107" t="str">
        <f>IF($D459="","",IF(ISBLANK(VLOOKUP($B459,'Section 2'!$C$16:$N$514,COLUMNS('Section 2'!$C$13:M$13),0)),"",IF(VLOOKUP($B459,'Section 2'!$C$16:$N$514,COLUMNS('Section 2'!$C$13:M$13),0)="Other EU","Other EU",IF(VLOOKUP($B459,'Section 2'!$C$16:$N$514,COLUMNS('Section 2'!$C$13:M$13),0)="2nd Party Trans","2nd Party Trans",IF(VLOOKUP($B459,'Section 2'!$C$16:$N$514,COLUMNS('Section 2'!$C$13:M$13),0)="2nd Party Dest","2nd Party Dest",PROPER(VLOOKUP($B459,'Section 2'!$C$16:$N$514,COLUMNS('Section 2'!$C$13:M$13),0)))))))</f>
        <v/>
      </c>
      <c r="O459" s="108" t="str">
        <f>IF($D459="","",IF(ISBLANK(VLOOKUP($B459,'Section 2'!$C$16:$N$514,COLUMNS('Section 2'!$C$13:N$13),0)),"",VLOOKUP($B459,'Section 2'!$C$16:$N$514,COLUMNS('Section 2'!$C$13:N$13),0)))</f>
        <v/>
      </c>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row>
    <row r="460" spans="1:78" s="36" customFormat="1" ht="12.75" customHeight="1" x14ac:dyDescent="0.35">
      <c r="A460" s="36" t="str">
        <f>IF(D460="","",ROWS($A$1:A460))</f>
        <v/>
      </c>
      <c r="B460" s="39">
        <v>459</v>
      </c>
      <c r="C460" s="107" t="str">
        <f t="shared" si="7"/>
        <v/>
      </c>
      <c r="D460" s="107" t="str">
        <f>IFERROR(VLOOKUP($B460,'Section 2'!$C$16:$N$514,COLUMNS('Section 2'!$C$13:C$13),0),"")</f>
        <v/>
      </c>
      <c r="E460" s="108" t="str">
        <f>IF($D460="","",IF(ISBLANK(VLOOKUP($B460,'Section 2'!$C$16:$N$514,COLUMNS('Section 2'!$C$13:D$13),0)),"",VLOOKUP($B460,'Section 2'!$C$16:$N$514,COLUMNS('Section 2'!$C$13:D$13),0)))</f>
        <v/>
      </c>
      <c r="F460" s="107" t="str">
        <f>IF($D460="","",IF(ISBLANK(VLOOKUP($B460,'Section 2'!$C$16:$N$514,COLUMNS('Section 2'!$C$13:E$13),0)),"",VLOOKUP($B460,'Section 2'!$C$16:$N$514,COLUMNS('Section 2'!$C$13:E$13),0)))</f>
        <v/>
      </c>
      <c r="G460" s="107" t="str">
        <f>IF($D460="","",IF(ISBLANK(VLOOKUP($B460,'Section 2'!$C$16:$N$514,COLUMNS('Section 2'!$C$13:F$13),0)),"",VLOOKUP($B460,'Section 2'!$C$16:$N$514,COLUMNS('Section 2'!$C$13:F$13),0)))</f>
        <v/>
      </c>
      <c r="H460" s="107" t="str">
        <f>IF($D460="","",IF(ISBLANK(VLOOKUP($B460,'Section 2'!$C$16:$N$514,COLUMNS('Section 2'!$C$13:G$13),0)),"",VLOOKUP($B460,'Section 2'!$C$16:$N$514,COLUMNS('Section 2'!$C$13:G$13),0)))</f>
        <v/>
      </c>
      <c r="I460" s="107" t="str">
        <f>IF($D460="","",IF(ISBLANK(VLOOKUP($B460,'Section 2'!$C$16:$N$514,COLUMNS('Section 2'!$C$13:H$13),0)),"",IF(VLOOKUP($B460,'Section 2'!$C$16:$N$514,COLUMNS('Section 2'!$C$13:H$13),0)="Other EU","Other EU",PROPER(VLOOKUP($B460,'Section 2'!$C$16:$N$514,COLUMNS('Section 2'!$C$13:H$13),0)))))</f>
        <v/>
      </c>
      <c r="J460" s="107" t="str">
        <f>IF($D460="","",IF(ISBLANK(VLOOKUP($B460,'Section 2'!$C$16:$N$514,COLUMNS('Section 2'!$C$13:I$13),0)),"",IF(VLOOKUP($B460,'Section 2'!$C$16:$N$514,COLUMNS('Section 2'!$C$13:I$13),0)="Other EU","Other EU",VLOOKUP($B460,'Section 2'!$C$16:$N$514,COLUMNS('Section 2'!$C$13:I$13),0))))</f>
        <v/>
      </c>
      <c r="K460" s="107" t="str">
        <f>IF($D460="","",IF(ISBLANK(VLOOKUP($B460,'Section 2'!$C$16:$N$514,COLUMNS('Section 2'!$C$13:J$13),0)),"",IF(VLOOKUP($B460,'Section 2'!$C$16:$N$514,COLUMNS('Section 2'!$C$13:J$13),0)="Pther EU","Other EU",PROPER(VLOOKUP($B460,'Section 2'!$C$16:$N$514,COLUMNS('Section 2'!$C$13:J$13),0)))))</f>
        <v/>
      </c>
      <c r="L460" s="107" t="str">
        <f>IF($D460="","",IF(ISBLANK(VLOOKUP($B460,'Section 2'!$C$16:$N$514,COLUMNS('Section 2'!$C$13:K$13),0)),"",VLOOKUP($B460,'Section 2'!$C$16:$N$514,COLUMNS('Section 2'!$C$13:K$13),0)))</f>
        <v/>
      </c>
      <c r="M460" s="107" t="str">
        <f>IF($D460="","",IF(ISBLANK(VLOOKUP($B460,'Section 2'!$C$16:$N$514,COLUMNS('Section 2'!$C$13:L$13),0)),"",PROPER(VLOOKUP($B460,'Section 2'!$C$16:$N$514,COLUMNS('Section 2'!$C$13:L$13),0))))</f>
        <v/>
      </c>
      <c r="N460" s="107" t="str">
        <f>IF($D460="","",IF(ISBLANK(VLOOKUP($B460,'Section 2'!$C$16:$N$514,COLUMNS('Section 2'!$C$13:M$13),0)),"",IF(VLOOKUP($B460,'Section 2'!$C$16:$N$514,COLUMNS('Section 2'!$C$13:M$13),0)="Other EU","Other EU",IF(VLOOKUP($B460,'Section 2'!$C$16:$N$514,COLUMNS('Section 2'!$C$13:M$13),0)="2nd Party Trans","2nd Party Trans",IF(VLOOKUP($B460,'Section 2'!$C$16:$N$514,COLUMNS('Section 2'!$C$13:M$13),0)="2nd Party Dest","2nd Party Dest",PROPER(VLOOKUP($B460,'Section 2'!$C$16:$N$514,COLUMNS('Section 2'!$C$13:M$13),0)))))))</f>
        <v/>
      </c>
      <c r="O460" s="108" t="str">
        <f>IF($D460="","",IF(ISBLANK(VLOOKUP($B460,'Section 2'!$C$16:$N$514,COLUMNS('Section 2'!$C$13:N$13),0)),"",VLOOKUP($B460,'Section 2'!$C$16:$N$514,COLUMNS('Section 2'!$C$13:N$13),0)))</f>
        <v/>
      </c>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row>
    <row r="461" spans="1:78" s="36" customFormat="1" ht="12.75" customHeight="1" x14ac:dyDescent="0.35">
      <c r="A461" s="36" t="str">
        <f>IF(D461="","",ROWS($A$1:A461))</f>
        <v/>
      </c>
      <c r="B461" s="39">
        <v>460</v>
      </c>
      <c r="C461" s="107" t="str">
        <f t="shared" si="7"/>
        <v/>
      </c>
      <c r="D461" s="107" t="str">
        <f>IFERROR(VLOOKUP($B461,'Section 2'!$C$16:$N$514,COLUMNS('Section 2'!$C$13:C$13),0),"")</f>
        <v/>
      </c>
      <c r="E461" s="108" t="str">
        <f>IF($D461="","",IF(ISBLANK(VLOOKUP($B461,'Section 2'!$C$16:$N$514,COLUMNS('Section 2'!$C$13:D$13),0)),"",VLOOKUP($B461,'Section 2'!$C$16:$N$514,COLUMNS('Section 2'!$C$13:D$13),0)))</f>
        <v/>
      </c>
      <c r="F461" s="107" t="str">
        <f>IF($D461="","",IF(ISBLANK(VLOOKUP($B461,'Section 2'!$C$16:$N$514,COLUMNS('Section 2'!$C$13:E$13),0)),"",VLOOKUP($B461,'Section 2'!$C$16:$N$514,COLUMNS('Section 2'!$C$13:E$13),0)))</f>
        <v/>
      </c>
      <c r="G461" s="107" t="str">
        <f>IF($D461="","",IF(ISBLANK(VLOOKUP($B461,'Section 2'!$C$16:$N$514,COLUMNS('Section 2'!$C$13:F$13),0)),"",VLOOKUP($B461,'Section 2'!$C$16:$N$514,COLUMNS('Section 2'!$C$13:F$13),0)))</f>
        <v/>
      </c>
      <c r="H461" s="107" t="str">
        <f>IF($D461="","",IF(ISBLANK(VLOOKUP($B461,'Section 2'!$C$16:$N$514,COLUMNS('Section 2'!$C$13:G$13),0)),"",VLOOKUP($B461,'Section 2'!$C$16:$N$514,COLUMNS('Section 2'!$C$13:G$13),0)))</f>
        <v/>
      </c>
      <c r="I461" s="107" t="str">
        <f>IF($D461="","",IF(ISBLANK(VLOOKUP($B461,'Section 2'!$C$16:$N$514,COLUMNS('Section 2'!$C$13:H$13),0)),"",IF(VLOOKUP($B461,'Section 2'!$C$16:$N$514,COLUMNS('Section 2'!$C$13:H$13),0)="Other EU","Other EU",PROPER(VLOOKUP($B461,'Section 2'!$C$16:$N$514,COLUMNS('Section 2'!$C$13:H$13),0)))))</f>
        <v/>
      </c>
      <c r="J461" s="107" t="str">
        <f>IF($D461="","",IF(ISBLANK(VLOOKUP($B461,'Section 2'!$C$16:$N$514,COLUMNS('Section 2'!$C$13:I$13),0)),"",IF(VLOOKUP($B461,'Section 2'!$C$16:$N$514,COLUMNS('Section 2'!$C$13:I$13),0)="Other EU","Other EU",VLOOKUP($B461,'Section 2'!$C$16:$N$514,COLUMNS('Section 2'!$C$13:I$13),0))))</f>
        <v/>
      </c>
      <c r="K461" s="107" t="str">
        <f>IF($D461="","",IF(ISBLANK(VLOOKUP($B461,'Section 2'!$C$16:$N$514,COLUMNS('Section 2'!$C$13:J$13),0)),"",IF(VLOOKUP($B461,'Section 2'!$C$16:$N$514,COLUMNS('Section 2'!$C$13:J$13),0)="Pther EU","Other EU",PROPER(VLOOKUP($B461,'Section 2'!$C$16:$N$514,COLUMNS('Section 2'!$C$13:J$13),0)))))</f>
        <v/>
      </c>
      <c r="L461" s="107" t="str">
        <f>IF($D461="","",IF(ISBLANK(VLOOKUP($B461,'Section 2'!$C$16:$N$514,COLUMNS('Section 2'!$C$13:K$13),0)),"",VLOOKUP($B461,'Section 2'!$C$16:$N$514,COLUMNS('Section 2'!$C$13:K$13),0)))</f>
        <v/>
      </c>
      <c r="M461" s="107" t="str">
        <f>IF($D461="","",IF(ISBLANK(VLOOKUP($B461,'Section 2'!$C$16:$N$514,COLUMNS('Section 2'!$C$13:L$13),0)),"",PROPER(VLOOKUP($B461,'Section 2'!$C$16:$N$514,COLUMNS('Section 2'!$C$13:L$13),0))))</f>
        <v/>
      </c>
      <c r="N461" s="107" t="str">
        <f>IF($D461="","",IF(ISBLANK(VLOOKUP($B461,'Section 2'!$C$16:$N$514,COLUMNS('Section 2'!$C$13:M$13),0)),"",IF(VLOOKUP($B461,'Section 2'!$C$16:$N$514,COLUMNS('Section 2'!$C$13:M$13),0)="Other EU","Other EU",IF(VLOOKUP($B461,'Section 2'!$C$16:$N$514,COLUMNS('Section 2'!$C$13:M$13),0)="2nd Party Trans","2nd Party Trans",IF(VLOOKUP($B461,'Section 2'!$C$16:$N$514,COLUMNS('Section 2'!$C$13:M$13),0)="2nd Party Dest","2nd Party Dest",PROPER(VLOOKUP($B461,'Section 2'!$C$16:$N$514,COLUMNS('Section 2'!$C$13:M$13),0)))))))</f>
        <v/>
      </c>
      <c r="O461" s="108" t="str">
        <f>IF($D461="","",IF(ISBLANK(VLOOKUP($B461,'Section 2'!$C$16:$N$514,COLUMNS('Section 2'!$C$13:N$13),0)),"",VLOOKUP($B461,'Section 2'!$C$16:$N$514,COLUMNS('Section 2'!$C$13:N$13),0)))</f>
        <v/>
      </c>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row>
    <row r="462" spans="1:78" s="36" customFormat="1" ht="12.75" customHeight="1" x14ac:dyDescent="0.35">
      <c r="A462" s="36" t="str">
        <f>IF(D462="","",ROWS($A$1:A462))</f>
        <v/>
      </c>
      <c r="B462" s="39">
        <v>461</v>
      </c>
      <c r="C462" s="107" t="str">
        <f t="shared" si="7"/>
        <v/>
      </c>
      <c r="D462" s="107" t="str">
        <f>IFERROR(VLOOKUP($B462,'Section 2'!$C$16:$N$514,COLUMNS('Section 2'!$C$13:C$13),0),"")</f>
        <v/>
      </c>
      <c r="E462" s="108" t="str">
        <f>IF($D462="","",IF(ISBLANK(VLOOKUP($B462,'Section 2'!$C$16:$N$514,COLUMNS('Section 2'!$C$13:D$13),0)),"",VLOOKUP($B462,'Section 2'!$C$16:$N$514,COLUMNS('Section 2'!$C$13:D$13),0)))</f>
        <v/>
      </c>
      <c r="F462" s="107" t="str">
        <f>IF($D462="","",IF(ISBLANK(VLOOKUP($B462,'Section 2'!$C$16:$N$514,COLUMNS('Section 2'!$C$13:E$13),0)),"",VLOOKUP($B462,'Section 2'!$C$16:$N$514,COLUMNS('Section 2'!$C$13:E$13),0)))</f>
        <v/>
      </c>
      <c r="G462" s="107" t="str">
        <f>IF($D462="","",IF(ISBLANK(VLOOKUP($B462,'Section 2'!$C$16:$N$514,COLUMNS('Section 2'!$C$13:F$13),0)),"",VLOOKUP($B462,'Section 2'!$C$16:$N$514,COLUMNS('Section 2'!$C$13:F$13),0)))</f>
        <v/>
      </c>
      <c r="H462" s="107" t="str">
        <f>IF($D462="","",IF(ISBLANK(VLOOKUP($B462,'Section 2'!$C$16:$N$514,COLUMNS('Section 2'!$C$13:G$13),0)),"",VLOOKUP($B462,'Section 2'!$C$16:$N$514,COLUMNS('Section 2'!$C$13:G$13),0)))</f>
        <v/>
      </c>
      <c r="I462" s="107" t="str">
        <f>IF($D462="","",IF(ISBLANK(VLOOKUP($B462,'Section 2'!$C$16:$N$514,COLUMNS('Section 2'!$C$13:H$13),0)),"",IF(VLOOKUP($B462,'Section 2'!$C$16:$N$514,COLUMNS('Section 2'!$C$13:H$13),0)="Other EU","Other EU",PROPER(VLOOKUP($B462,'Section 2'!$C$16:$N$514,COLUMNS('Section 2'!$C$13:H$13),0)))))</f>
        <v/>
      </c>
      <c r="J462" s="107" t="str">
        <f>IF($D462="","",IF(ISBLANK(VLOOKUP($B462,'Section 2'!$C$16:$N$514,COLUMNS('Section 2'!$C$13:I$13),0)),"",IF(VLOOKUP($B462,'Section 2'!$C$16:$N$514,COLUMNS('Section 2'!$C$13:I$13),0)="Other EU","Other EU",VLOOKUP($B462,'Section 2'!$C$16:$N$514,COLUMNS('Section 2'!$C$13:I$13),0))))</f>
        <v/>
      </c>
      <c r="K462" s="107" t="str">
        <f>IF($D462="","",IF(ISBLANK(VLOOKUP($B462,'Section 2'!$C$16:$N$514,COLUMNS('Section 2'!$C$13:J$13),0)),"",IF(VLOOKUP($B462,'Section 2'!$C$16:$N$514,COLUMNS('Section 2'!$C$13:J$13),0)="Pther EU","Other EU",PROPER(VLOOKUP($B462,'Section 2'!$C$16:$N$514,COLUMNS('Section 2'!$C$13:J$13),0)))))</f>
        <v/>
      </c>
      <c r="L462" s="107" t="str">
        <f>IF($D462="","",IF(ISBLANK(VLOOKUP($B462,'Section 2'!$C$16:$N$514,COLUMNS('Section 2'!$C$13:K$13),0)),"",VLOOKUP($B462,'Section 2'!$C$16:$N$514,COLUMNS('Section 2'!$C$13:K$13),0)))</f>
        <v/>
      </c>
      <c r="M462" s="107" t="str">
        <f>IF($D462="","",IF(ISBLANK(VLOOKUP($B462,'Section 2'!$C$16:$N$514,COLUMNS('Section 2'!$C$13:L$13),0)),"",PROPER(VLOOKUP($B462,'Section 2'!$C$16:$N$514,COLUMNS('Section 2'!$C$13:L$13),0))))</f>
        <v/>
      </c>
      <c r="N462" s="107" t="str">
        <f>IF($D462="","",IF(ISBLANK(VLOOKUP($B462,'Section 2'!$C$16:$N$514,COLUMNS('Section 2'!$C$13:M$13),0)),"",IF(VLOOKUP($B462,'Section 2'!$C$16:$N$514,COLUMNS('Section 2'!$C$13:M$13),0)="Other EU","Other EU",IF(VLOOKUP($B462,'Section 2'!$C$16:$N$514,COLUMNS('Section 2'!$C$13:M$13),0)="2nd Party Trans","2nd Party Trans",IF(VLOOKUP($B462,'Section 2'!$C$16:$N$514,COLUMNS('Section 2'!$C$13:M$13),0)="2nd Party Dest","2nd Party Dest",PROPER(VLOOKUP($B462,'Section 2'!$C$16:$N$514,COLUMNS('Section 2'!$C$13:M$13),0)))))))</f>
        <v/>
      </c>
      <c r="O462" s="108" t="str">
        <f>IF($D462="","",IF(ISBLANK(VLOOKUP($B462,'Section 2'!$C$16:$N$514,COLUMNS('Section 2'!$C$13:N$13),0)),"",VLOOKUP($B462,'Section 2'!$C$16:$N$514,COLUMNS('Section 2'!$C$13:N$13),0)))</f>
        <v/>
      </c>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row>
    <row r="463" spans="1:78" s="36" customFormat="1" ht="12.75" customHeight="1" x14ac:dyDescent="0.35">
      <c r="A463" s="36" t="str">
        <f>IF(D463="","",ROWS($A$1:A463))</f>
        <v/>
      </c>
      <c r="B463" s="39">
        <v>462</v>
      </c>
      <c r="C463" s="107" t="str">
        <f t="shared" si="7"/>
        <v/>
      </c>
      <c r="D463" s="107" t="str">
        <f>IFERROR(VLOOKUP($B463,'Section 2'!$C$16:$N$514,COLUMNS('Section 2'!$C$13:C$13),0),"")</f>
        <v/>
      </c>
      <c r="E463" s="108" t="str">
        <f>IF($D463="","",IF(ISBLANK(VLOOKUP($B463,'Section 2'!$C$16:$N$514,COLUMNS('Section 2'!$C$13:D$13),0)),"",VLOOKUP($B463,'Section 2'!$C$16:$N$514,COLUMNS('Section 2'!$C$13:D$13),0)))</f>
        <v/>
      </c>
      <c r="F463" s="107" t="str">
        <f>IF($D463="","",IF(ISBLANK(VLOOKUP($B463,'Section 2'!$C$16:$N$514,COLUMNS('Section 2'!$C$13:E$13),0)),"",VLOOKUP($B463,'Section 2'!$C$16:$N$514,COLUMNS('Section 2'!$C$13:E$13),0)))</f>
        <v/>
      </c>
      <c r="G463" s="107" t="str">
        <f>IF($D463="","",IF(ISBLANK(VLOOKUP($B463,'Section 2'!$C$16:$N$514,COLUMNS('Section 2'!$C$13:F$13),0)),"",VLOOKUP($B463,'Section 2'!$C$16:$N$514,COLUMNS('Section 2'!$C$13:F$13),0)))</f>
        <v/>
      </c>
      <c r="H463" s="107" t="str">
        <f>IF($D463="","",IF(ISBLANK(VLOOKUP($B463,'Section 2'!$C$16:$N$514,COLUMNS('Section 2'!$C$13:G$13),0)),"",VLOOKUP($B463,'Section 2'!$C$16:$N$514,COLUMNS('Section 2'!$C$13:G$13),0)))</f>
        <v/>
      </c>
      <c r="I463" s="107" t="str">
        <f>IF($D463="","",IF(ISBLANK(VLOOKUP($B463,'Section 2'!$C$16:$N$514,COLUMNS('Section 2'!$C$13:H$13),0)),"",IF(VLOOKUP($B463,'Section 2'!$C$16:$N$514,COLUMNS('Section 2'!$C$13:H$13),0)="Other EU","Other EU",PROPER(VLOOKUP($B463,'Section 2'!$C$16:$N$514,COLUMNS('Section 2'!$C$13:H$13),0)))))</f>
        <v/>
      </c>
      <c r="J463" s="107" t="str">
        <f>IF($D463="","",IF(ISBLANK(VLOOKUP($B463,'Section 2'!$C$16:$N$514,COLUMNS('Section 2'!$C$13:I$13),0)),"",IF(VLOOKUP($B463,'Section 2'!$C$16:$N$514,COLUMNS('Section 2'!$C$13:I$13),0)="Other EU","Other EU",VLOOKUP($B463,'Section 2'!$C$16:$N$514,COLUMNS('Section 2'!$C$13:I$13),0))))</f>
        <v/>
      </c>
      <c r="K463" s="107" t="str">
        <f>IF($D463="","",IF(ISBLANK(VLOOKUP($B463,'Section 2'!$C$16:$N$514,COLUMNS('Section 2'!$C$13:J$13),0)),"",IF(VLOOKUP($B463,'Section 2'!$C$16:$N$514,COLUMNS('Section 2'!$C$13:J$13),0)="Pther EU","Other EU",PROPER(VLOOKUP($B463,'Section 2'!$C$16:$N$514,COLUMNS('Section 2'!$C$13:J$13),0)))))</f>
        <v/>
      </c>
      <c r="L463" s="107" t="str">
        <f>IF($D463="","",IF(ISBLANK(VLOOKUP($B463,'Section 2'!$C$16:$N$514,COLUMNS('Section 2'!$C$13:K$13),0)),"",VLOOKUP($B463,'Section 2'!$C$16:$N$514,COLUMNS('Section 2'!$C$13:K$13),0)))</f>
        <v/>
      </c>
      <c r="M463" s="107" t="str">
        <f>IF($D463="","",IF(ISBLANK(VLOOKUP($B463,'Section 2'!$C$16:$N$514,COLUMNS('Section 2'!$C$13:L$13),0)),"",PROPER(VLOOKUP($B463,'Section 2'!$C$16:$N$514,COLUMNS('Section 2'!$C$13:L$13),0))))</f>
        <v/>
      </c>
      <c r="N463" s="107" t="str">
        <f>IF($D463="","",IF(ISBLANK(VLOOKUP($B463,'Section 2'!$C$16:$N$514,COLUMNS('Section 2'!$C$13:M$13),0)),"",IF(VLOOKUP($B463,'Section 2'!$C$16:$N$514,COLUMNS('Section 2'!$C$13:M$13),0)="Other EU","Other EU",IF(VLOOKUP($B463,'Section 2'!$C$16:$N$514,COLUMNS('Section 2'!$C$13:M$13),0)="2nd Party Trans","2nd Party Trans",IF(VLOOKUP($B463,'Section 2'!$C$16:$N$514,COLUMNS('Section 2'!$C$13:M$13),0)="2nd Party Dest","2nd Party Dest",PROPER(VLOOKUP($B463,'Section 2'!$C$16:$N$514,COLUMNS('Section 2'!$C$13:M$13),0)))))))</f>
        <v/>
      </c>
      <c r="O463" s="108" t="str">
        <f>IF($D463="","",IF(ISBLANK(VLOOKUP($B463,'Section 2'!$C$16:$N$514,COLUMNS('Section 2'!$C$13:N$13),0)),"",VLOOKUP($B463,'Section 2'!$C$16:$N$514,COLUMNS('Section 2'!$C$13:N$13),0)))</f>
        <v/>
      </c>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row>
    <row r="464" spans="1:78" s="36" customFormat="1" ht="12.75" customHeight="1" x14ac:dyDescent="0.35">
      <c r="A464" s="36" t="str">
        <f>IF(D464="","",ROWS($A$1:A464))</f>
        <v/>
      </c>
      <c r="B464" s="39">
        <v>463</v>
      </c>
      <c r="C464" s="107" t="str">
        <f t="shared" si="7"/>
        <v/>
      </c>
      <c r="D464" s="107" t="str">
        <f>IFERROR(VLOOKUP($B464,'Section 2'!$C$16:$N$514,COLUMNS('Section 2'!$C$13:C$13),0),"")</f>
        <v/>
      </c>
      <c r="E464" s="108" t="str">
        <f>IF($D464="","",IF(ISBLANK(VLOOKUP($B464,'Section 2'!$C$16:$N$514,COLUMNS('Section 2'!$C$13:D$13),0)),"",VLOOKUP($B464,'Section 2'!$C$16:$N$514,COLUMNS('Section 2'!$C$13:D$13),0)))</f>
        <v/>
      </c>
      <c r="F464" s="107" t="str">
        <f>IF($D464="","",IF(ISBLANK(VLOOKUP($B464,'Section 2'!$C$16:$N$514,COLUMNS('Section 2'!$C$13:E$13),0)),"",VLOOKUP($B464,'Section 2'!$C$16:$N$514,COLUMNS('Section 2'!$C$13:E$13),0)))</f>
        <v/>
      </c>
      <c r="G464" s="107" t="str">
        <f>IF($D464="","",IF(ISBLANK(VLOOKUP($B464,'Section 2'!$C$16:$N$514,COLUMNS('Section 2'!$C$13:F$13),0)),"",VLOOKUP($B464,'Section 2'!$C$16:$N$514,COLUMNS('Section 2'!$C$13:F$13),0)))</f>
        <v/>
      </c>
      <c r="H464" s="107" t="str">
        <f>IF($D464="","",IF(ISBLANK(VLOOKUP($B464,'Section 2'!$C$16:$N$514,COLUMNS('Section 2'!$C$13:G$13),0)),"",VLOOKUP($B464,'Section 2'!$C$16:$N$514,COLUMNS('Section 2'!$C$13:G$13),0)))</f>
        <v/>
      </c>
      <c r="I464" s="107" t="str">
        <f>IF($D464="","",IF(ISBLANK(VLOOKUP($B464,'Section 2'!$C$16:$N$514,COLUMNS('Section 2'!$C$13:H$13),0)),"",IF(VLOOKUP($B464,'Section 2'!$C$16:$N$514,COLUMNS('Section 2'!$C$13:H$13),0)="Other EU","Other EU",PROPER(VLOOKUP($B464,'Section 2'!$C$16:$N$514,COLUMNS('Section 2'!$C$13:H$13),0)))))</f>
        <v/>
      </c>
      <c r="J464" s="107" t="str">
        <f>IF($D464="","",IF(ISBLANK(VLOOKUP($B464,'Section 2'!$C$16:$N$514,COLUMNS('Section 2'!$C$13:I$13),0)),"",IF(VLOOKUP($B464,'Section 2'!$C$16:$N$514,COLUMNS('Section 2'!$C$13:I$13),0)="Other EU","Other EU",VLOOKUP($B464,'Section 2'!$C$16:$N$514,COLUMNS('Section 2'!$C$13:I$13),0))))</f>
        <v/>
      </c>
      <c r="K464" s="107" t="str">
        <f>IF($D464="","",IF(ISBLANK(VLOOKUP($B464,'Section 2'!$C$16:$N$514,COLUMNS('Section 2'!$C$13:J$13),0)),"",IF(VLOOKUP($B464,'Section 2'!$C$16:$N$514,COLUMNS('Section 2'!$C$13:J$13),0)="Pther EU","Other EU",PROPER(VLOOKUP($B464,'Section 2'!$C$16:$N$514,COLUMNS('Section 2'!$C$13:J$13),0)))))</f>
        <v/>
      </c>
      <c r="L464" s="107" t="str">
        <f>IF($D464="","",IF(ISBLANK(VLOOKUP($B464,'Section 2'!$C$16:$N$514,COLUMNS('Section 2'!$C$13:K$13),0)),"",VLOOKUP($B464,'Section 2'!$C$16:$N$514,COLUMNS('Section 2'!$C$13:K$13),0)))</f>
        <v/>
      </c>
      <c r="M464" s="107" t="str">
        <f>IF($D464="","",IF(ISBLANK(VLOOKUP($B464,'Section 2'!$C$16:$N$514,COLUMNS('Section 2'!$C$13:L$13),0)),"",PROPER(VLOOKUP($B464,'Section 2'!$C$16:$N$514,COLUMNS('Section 2'!$C$13:L$13),0))))</f>
        <v/>
      </c>
      <c r="N464" s="107" t="str">
        <f>IF($D464="","",IF(ISBLANK(VLOOKUP($B464,'Section 2'!$C$16:$N$514,COLUMNS('Section 2'!$C$13:M$13),0)),"",IF(VLOOKUP($B464,'Section 2'!$C$16:$N$514,COLUMNS('Section 2'!$C$13:M$13),0)="Other EU","Other EU",IF(VLOOKUP($B464,'Section 2'!$C$16:$N$514,COLUMNS('Section 2'!$C$13:M$13),0)="2nd Party Trans","2nd Party Trans",IF(VLOOKUP($B464,'Section 2'!$C$16:$N$514,COLUMNS('Section 2'!$C$13:M$13),0)="2nd Party Dest","2nd Party Dest",PROPER(VLOOKUP($B464,'Section 2'!$C$16:$N$514,COLUMNS('Section 2'!$C$13:M$13),0)))))))</f>
        <v/>
      </c>
      <c r="O464" s="108" t="str">
        <f>IF($D464="","",IF(ISBLANK(VLOOKUP($B464,'Section 2'!$C$16:$N$514,COLUMNS('Section 2'!$C$13:N$13),0)),"",VLOOKUP($B464,'Section 2'!$C$16:$N$514,COLUMNS('Section 2'!$C$13:N$13),0)))</f>
        <v/>
      </c>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row>
    <row r="465" spans="1:78" s="36" customFormat="1" ht="12.75" customHeight="1" x14ac:dyDescent="0.35">
      <c r="A465" s="36" t="str">
        <f>IF(D465="","",ROWS($A$1:A465))</f>
        <v/>
      </c>
      <c r="B465" s="39">
        <v>464</v>
      </c>
      <c r="C465" s="107" t="str">
        <f t="shared" si="7"/>
        <v/>
      </c>
      <c r="D465" s="107" t="str">
        <f>IFERROR(VLOOKUP($B465,'Section 2'!$C$16:$N$514,COLUMNS('Section 2'!$C$13:C$13),0),"")</f>
        <v/>
      </c>
      <c r="E465" s="108" t="str">
        <f>IF($D465="","",IF(ISBLANK(VLOOKUP($B465,'Section 2'!$C$16:$N$514,COLUMNS('Section 2'!$C$13:D$13),0)),"",VLOOKUP($B465,'Section 2'!$C$16:$N$514,COLUMNS('Section 2'!$C$13:D$13),0)))</f>
        <v/>
      </c>
      <c r="F465" s="107" t="str">
        <f>IF($D465="","",IF(ISBLANK(VLOOKUP($B465,'Section 2'!$C$16:$N$514,COLUMNS('Section 2'!$C$13:E$13),0)),"",VLOOKUP($B465,'Section 2'!$C$16:$N$514,COLUMNS('Section 2'!$C$13:E$13),0)))</f>
        <v/>
      </c>
      <c r="G465" s="107" t="str">
        <f>IF($D465="","",IF(ISBLANK(VLOOKUP($B465,'Section 2'!$C$16:$N$514,COLUMNS('Section 2'!$C$13:F$13),0)),"",VLOOKUP($B465,'Section 2'!$C$16:$N$514,COLUMNS('Section 2'!$C$13:F$13),0)))</f>
        <v/>
      </c>
      <c r="H465" s="107" t="str">
        <f>IF($D465="","",IF(ISBLANK(VLOOKUP($B465,'Section 2'!$C$16:$N$514,COLUMNS('Section 2'!$C$13:G$13),0)),"",VLOOKUP($B465,'Section 2'!$C$16:$N$514,COLUMNS('Section 2'!$C$13:G$13),0)))</f>
        <v/>
      </c>
      <c r="I465" s="107" t="str">
        <f>IF($D465="","",IF(ISBLANK(VLOOKUP($B465,'Section 2'!$C$16:$N$514,COLUMNS('Section 2'!$C$13:H$13),0)),"",IF(VLOOKUP($B465,'Section 2'!$C$16:$N$514,COLUMNS('Section 2'!$C$13:H$13),0)="Other EU","Other EU",PROPER(VLOOKUP($B465,'Section 2'!$C$16:$N$514,COLUMNS('Section 2'!$C$13:H$13),0)))))</f>
        <v/>
      </c>
      <c r="J465" s="107" t="str">
        <f>IF($D465="","",IF(ISBLANK(VLOOKUP($B465,'Section 2'!$C$16:$N$514,COLUMNS('Section 2'!$C$13:I$13),0)),"",IF(VLOOKUP($B465,'Section 2'!$C$16:$N$514,COLUMNS('Section 2'!$C$13:I$13),0)="Other EU","Other EU",VLOOKUP($B465,'Section 2'!$C$16:$N$514,COLUMNS('Section 2'!$C$13:I$13),0))))</f>
        <v/>
      </c>
      <c r="K465" s="107" t="str">
        <f>IF($D465="","",IF(ISBLANK(VLOOKUP($B465,'Section 2'!$C$16:$N$514,COLUMNS('Section 2'!$C$13:J$13),0)),"",IF(VLOOKUP($B465,'Section 2'!$C$16:$N$514,COLUMNS('Section 2'!$C$13:J$13),0)="Pther EU","Other EU",PROPER(VLOOKUP($B465,'Section 2'!$C$16:$N$514,COLUMNS('Section 2'!$C$13:J$13),0)))))</f>
        <v/>
      </c>
      <c r="L465" s="107" t="str">
        <f>IF($D465="","",IF(ISBLANK(VLOOKUP($B465,'Section 2'!$C$16:$N$514,COLUMNS('Section 2'!$C$13:K$13),0)),"",VLOOKUP($B465,'Section 2'!$C$16:$N$514,COLUMNS('Section 2'!$C$13:K$13),0)))</f>
        <v/>
      </c>
      <c r="M465" s="107" t="str">
        <f>IF($D465="","",IF(ISBLANK(VLOOKUP($B465,'Section 2'!$C$16:$N$514,COLUMNS('Section 2'!$C$13:L$13),0)),"",PROPER(VLOOKUP($B465,'Section 2'!$C$16:$N$514,COLUMNS('Section 2'!$C$13:L$13),0))))</f>
        <v/>
      </c>
      <c r="N465" s="107" t="str">
        <f>IF($D465="","",IF(ISBLANK(VLOOKUP($B465,'Section 2'!$C$16:$N$514,COLUMNS('Section 2'!$C$13:M$13),0)),"",IF(VLOOKUP($B465,'Section 2'!$C$16:$N$514,COLUMNS('Section 2'!$C$13:M$13),0)="Other EU","Other EU",IF(VLOOKUP($B465,'Section 2'!$C$16:$N$514,COLUMNS('Section 2'!$C$13:M$13),0)="2nd Party Trans","2nd Party Trans",IF(VLOOKUP($B465,'Section 2'!$C$16:$N$514,COLUMNS('Section 2'!$C$13:M$13),0)="2nd Party Dest","2nd Party Dest",PROPER(VLOOKUP($B465,'Section 2'!$C$16:$N$514,COLUMNS('Section 2'!$C$13:M$13),0)))))))</f>
        <v/>
      </c>
      <c r="O465" s="108" t="str">
        <f>IF($D465="","",IF(ISBLANK(VLOOKUP($B465,'Section 2'!$C$16:$N$514,COLUMNS('Section 2'!$C$13:N$13),0)),"",VLOOKUP($B465,'Section 2'!$C$16:$N$514,COLUMNS('Section 2'!$C$13:N$13),0)))</f>
        <v/>
      </c>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row>
    <row r="466" spans="1:78" s="36" customFormat="1" ht="12.75" customHeight="1" x14ac:dyDescent="0.35">
      <c r="A466" s="36" t="str">
        <f>IF(D466="","",ROWS($A$1:A466))</f>
        <v/>
      </c>
      <c r="B466" s="39">
        <v>465</v>
      </c>
      <c r="C466" s="107" t="str">
        <f t="shared" si="7"/>
        <v/>
      </c>
      <c r="D466" s="107" t="str">
        <f>IFERROR(VLOOKUP($B466,'Section 2'!$C$16:$N$514,COLUMNS('Section 2'!$C$13:C$13),0),"")</f>
        <v/>
      </c>
      <c r="E466" s="108" t="str">
        <f>IF($D466="","",IF(ISBLANK(VLOOKUP($B466,'Section 2'!$C$16:$N$514,COLUMNS('Section 2'!$C$13:D$13),0)),"",VLOOKUP($B466,'Section 2'!$C$16:$N$514,COLUMNS('Section 2'!$C$13:D$13),0)))</f>
        <v/>
      </c>
      <c r="F466" s="107" t="str">
        <f>IF($D466="","",IF(ISBLANK(VLOOKUP($B466,'Section 2'!$C$16:$N$514,COLUMNS('Section 2'!$C$13:E$13),0)),"",VLOOKUP($B466,'Section 2'!$C$16:$N$514,COLUMNS('Section 2'!$C$13:E$13),0)))</f>
        <v/>
      </c>
      <c r="G466" s="107" t="str">
        <f>IF($D466="","",IF(ISBLANK(VLOOKUP($B466,'Section 2'!$C$16:$N$514,COLUMNS('Section 2'!$C$13:F$13),0)),"",VLOOKUP($B466,'Section 2'!$C$16:$N$514,COLUMNS('Section 2'!$C$13:F$13),0)))</f>
        <v/>
      </c>
      <c r="H466" s="107" t="str">
        <f>IF($D466="","",IF(ISBLANK(VLOOKUP($B466,'Section 2'!$C$16:$N$514,COLUMNS('Section 2'!$C$13:G$13),0)),"",VLOOKUP($B466,'Section 2'!$C$16:$N$514,COLUMNS('Section 2'!$C$13:G$13),0)))</f>
        <v/>
      </c>
      <c r="I466" s="107" t="str">
        <f>IF($D466="","",IF(ISBLANK(VLOOKUP($B466,'Section 2'!$C$16:$N$514,COLUMNS('Section 2'!$C$13:H$13),0)),"",IF(VLOOKUP($B466,'Section 2'!$C$16:$N$514,COLUMNS('Section 2'!$C$13:H$13),0)="Other EU","Other EU",PROPER(VLOOKUP($B466,'Section 2'!$C$16:$N$514,COLUMNS('Section 2'!$C$13:H$13),0)))))</f>
        <v/>
      </c>
      <c r="J466" s="107" t="str">
        <f>IF($D466="","",IF(ISBLANK(VLOOKUP($B466,'Section 2'!$C$16:$N$514,COLUMNS('Section 2'!$C$13:I$13),0)),"",IF(VLOOKUP($B466,'Section 2'!$C$16:$N$514,COLUMNS('Section 2'!$C$13:I$13),0)="Other EU","Other EU",VLOOKUP($B466,'Section 2'!$C$16:$N$514,COLUMNS('Section 2'!$C$13:I$13),0))))</f>
        <v/>
      </c>
      <c r="K466" s="107" t="str">
        <f>IF($D466="","",IF(ISBLANK(VLOOKUP($B466,'Section 2'!$C$16:$N$514,COLUMNS('Section 2'!$C$13:J$13),0)),"",IF(VLOOKUP($B466,'Section 2'!$C$16:$N$514,COLUMNS('Section 2'!$C$13:J$13),0)="Pther EU","Other EU",PROPER(VLOOKUP($B466,'Section 2'!$C$16:$N$514,COLUMNS('Section 2'!$C$13:J$13),0)))))</f>
        <v/>
      </c>
      <c r="L466" s="107" t="str">
        <f>IF($D466="","",IF(ISBLANK(VLOOKUP($B466,'Section 2'!$C$16:$N$514,COLUMNS('Section 2'!$C$13:K$13),0)),"",VLOOKUP($B466,'Section 2'!$C$16:$N$514,COLUMNS('Section 2'!$C$13:K$13),0)))</f>
        <v/>
      </c>
      <c r="M466" s="107" t="str">
        <f>IF($D466="","",IF(ISBLANK(VLOOKUP($B466,'Section 2'!$C$16:$N$514,COLUMNS('Section 2'!$C$13:L$13),0)),"",PROPER(VLOOKUP($B466,'Section 2'!$C$16:$N$514,COLUMNS('Section 2'!$C$13:L$13),0))))</f>
        <v/>
      </c>
      <c r="N466" s="107" t="str">
        <f>IF($D466="","",IF(ISBLANK(VLOOKUP($B466,'Section 2'!$C$16:$N$514,COLUMNS('Section 2'!$C$13:M$13),0)),"",IF(VLOOKUP($B466,'Section 2'!$C$16:$N$514,COLUMNS('Section 2'!$C$13:M$13),0)="Other EU","Other EU",IF(VLOOKUP($B466,'Section 2'!$C$16:$N$514,COLUMNS('Section 2'!$C$13:M$13),0)="2nd Party Trans","2nd Party Trans",IF(VLOOKUP($B466,'Section 2'!$C$16:$N$514,COLUMNS('Section 2'!$C$13:M$13),0)="2nd Party Dest","2nd Party Dest",PROPER(VLOOKUP($B466,'Section 2'!$C$16:$N$514,COLUMNS('Section 2'!$C$13:M$13),0)))))))</f>
        <v/>
      </c>
      <c r="O466" s="108" t="str">
        <f>IF($D466="","",IF(ISBLANK(VLOOKUP($B466,'Section 2'!$C$16:$N$514,COLUMNS('Section 2'!$C$13:N$13),0)),"",VLOOKUP($B466,'Section 2'!$C$16:$N$514,COLUMNS('Section 2'!$C$13:N$13),0)))</f>
        <v/>
      </c>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row>
    <row r="467" spans="1:78" s="36" customFormat="1" ht="12.75" customHeight="1" x14ac:dyDescent="0.35">
      <c r="A467" s="36" t="str">
        <f>IF(D467="","",ROWS($A$1:A467))</f>
        <v/>
      </c>
      <c r="B467" s="39">
        <v>466</v>
      </c>
      <c r="C467" s="107" t="str">
        <f t="shared" si="7"/>
        <v/>
      </c>
      <c r="D467" s="107" t="str">
        <f>IFERROR(VLOOKUP($B467,'Section 2'!$C$16:$N$514,COLUMNS('Section 2'!$C$13:C$13),0),"")</f>
        <v/>
      </c>
      <c r="E467" s="108" t="str">
        <f>IF($D467="","",IF(ISBLANK(VLOOKUP($B467,'Section 2'!$C$16:$N$514,COLUMNS('Section 2'!$C$13:D$13),0)),"",VLOOKUP($B467,'Section 2'!$C$16:$N$514,COLUMNS('Section 2'!$C$13:D$13),0)))</f>
        <v/>
      </c>
      <c r="F467" s="107" t="str">
        <f>IF($D467="","",IF(ISBLANK(VLOOKUP($B467,'Section 2'!$C$16:$N$514,COLUMNS('Section 2'!$C$13:E$13),0)),"",VLOOKUP($B467,'Section 2'!$C$16:$N$514,COLUMNS('Section 2'!$C$13:E$13),0)))</f>
        <v/>
      </c>
      <c r="G467" s="107" t="str">
        <f>IF($D467="","",IF(ISBLANK(VLOOKUP($B467,'Section 2'!$C$16:$N$514,COLUMNS('Section 2'!$C$13:F$13),0)),"",VLOOKUP($B467,'Section 2'!$C$16:$N$514,COLUMNS('Section 2'!$C$13:F$13),0)))</f>
        <v/>
      </c>
      <c r="H467" s="107" t="str">
        <f>IF($D467="","",IF(ISBLANK(VLOOKUP($B467,'Section 2'!$C$16:$N$514,COLUMNS('Section 2'!$C$13:G$13),0)),"",VLOOKUP($B467,'Section 2'!$C$16:$N$514,COLUMNS('Section 2'!$C$13:G$13),0)))</f>
        <v/>
      </c>
      <c r="I467" s="107" t="str">
        <f>IF($D467="","",IF(ISBLANK(VLOOKUP($B467,'Section 2'!$C$16:$N$514,COLUMNS('Section 2'!$C$13:H$13),0)),"",IF(VLOOKUP($B467,'Section 2'!$C$16:$N$514,COLUMNS('Section 2'!$C$13:H$13),0)="Other EU","Other EU",PROPER(VLOOKUP($B467,'Section 2'!$C$16:$N$514,COLUMNS('Section 2'!$C$13:H$13),0)))))</f>
        <v/>
      </c>
      <c r="J467" s="107" t="str">
        <f>IF($D467="","",IF(ISBLANK(VLOOKUP($B467,'Section 2'!$C$16:$N$514,COLUMNS('Section 2'!$C$13:I$13),0)),"",IF(VLOOKUP($B467,'Section 2'!$C$16:$N$514,COLUMNS('Section 2'!$C$13:I$13),0)="Other EU","Other EU",VLOOKUP($B467,'Section 2'!$C$16:$N$514,COLUMNS('Section 2'!$C$13:I$13),0))))</f>
        <v/>
      </c>
      <c r="K467" s="107" t="str">
        <f>IF($D467="","",IF(ISBLANK(VLOOKUP($B467,'Section 2'!$C$16:$N$514,COLUMNS('Section 2'!$C$13:J$13),0)),"",IF(VLOOKUP($B467,'Section 2'!$C$16:$N$514,COLUMNS('Section 2'!$C$13:J$13),0)="Pther EU","Other EU",PROPER(VLOOKUP($B467,'Section 2'!$C$16:$N$514,COLUMNS('Section 2'!$C$13:J$13),0)))))</f>
        <v/>
      </c>
      <c r="L467" s="107" t="str">
        <f>IF($D467="","",IF(ISBLANK(VLOOKUP($B467,'Section 2'!$C$16:$N$514,COLUMNS('Section 2'!$C$13:K$13),0)),"",VLOOKUP($B467,'Section 2'!$C$16:$N$514,COLUMNS('Section 2'!$C$13:K$13),0)))</f>
        <v/>
      </c>
      <c r="M467" s="107" t="str">
        <f>IF($D467="","",IF(ISBLANK(VLOOKUP($B467,'Section 2'!$C$16:$N$514,COLUMNS('Section 2'!$C$13:L$13),0)),"",PROPER(VLOOKUP($B467,'Section 2'!$C$16:$N$514,COLUMNS('Section 2'!$C$13:L$13),0))))</f>
        <v/>
      </c>
      <c r="N467" s="107" t="str">
        <f>IF($D467="","",IF(ISBLANK(VLOOKUP($B467,'Section 2'!$C$16:$N$514,COLUMNS('Section 2'!$C$13:M$13),0)),"",IF(VLOOKUP($B467,'Section 2'!$C$16:$N$514,COLUMNS('Section 2'!$C$13:M$13),0)="Other EU","Other EU",IF(VLOOKUP($B467,'Section 2'!$C$16:$N$514,COLUMNS('Section 2'!$C$13:M$13),0)="2nd Party Trans","2nd Party Trans",IF(VLOOKUP($B467,'Section 2'!$C$16:$N$514,COLUMNS('Section 2'!$C$13:M$13),0)="2nd Party Dest","2nd Party Dest",PROPER(VLOOKUP($B467,'Section 2'!$C$16:$N$514,COLUMNS('Section 2'!$C$13:M$13),0)))))))</f>
        <v/>
      </c>
      <c r="O467" s="108" t="str">
        <f>IF($D467="","",IF(ISBLANK(VLOOKUP($B467,'Section 2'!$C$16:$N$514,COLUMNS('Section 2'!$C$13:N$13),0)),"",VLOOKUP($B467,'Section 2'!$C$16:$N$514,COLUMNS('Section 2'!$C$13:N$13),0)))</f>
        <v/>
      </c>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row>
    <row r="468" spans="1:78" s="36" customFormat="1" ht="12.75" customHeight="1" x14ac:dyDescent="0.35">
      <c r="A468" s="36" t="str">
        <f>IF(D468="","",ROWS($A$1:A468))</f>
        <v/>
      </c>
      <c r="B468" s="39">
        <v>467</v>
      </c>
      <c r="C468" s="107" t="str">
        <f t="shared" si="7"/>
        <v/>
      </c>
      <c r="D468" s="107" t="str">
        <f>IFERROR(VLOOKUP($B468,'Section 2'!$C$16:$N$514,COLUMNS('Section 2'!$C$13:C$13),0),"")</f>
        <v/>
      </c>
      <c r="E468" s="108" t="str">
        <f>IF($D468="","",IF(ISBLANK(VLOOKUP($B468,'Section 2'!$C$16:$N$514,COLUMNS('Section 2'!$C$13:D$13),0)),"",VLOOKUP($B468,'Section 2'!$C$16:$N$514,COLUMNS('Section 2'!$C$13:D$13),0)))</f>
        <v/>
      </c>
      <c r="F468" s="107" t="str">
        <f>IF($D468="","",IF(ISBLANK(VLOOKUP($B468,'Section 2'!$C$16:$N$514,COLUMNS('Section 2'!$C$13:E$13),0)),"",VLOOKUP($B468,'Section 2'!$C$16:$N$514,COLUMNS('Section 2'!$C$13:E$13),0)))</f>
        <v/>
      </c>
      <c r="G468" s="107" t="str">
        <f>IF($D468="","",IF(ISBLANK(VLOOKUP($B468,'Section 2'!$C$16:$N$514,COLUMNS('Section 2'!$C$13:F$13),0)),"",VLOOKUP($B468,'Section 2'!$C$16:$N$514,COLUMNS('Section 2'!$C$13:F$13),0)))</f>
        <v/>
      </c>
      <c r="H468" s="107" t="str">
        <f>IF($D468="","",IF(ISBLANK(VLOOKUP($B468,'Section 2'!$C$16:$N$514,COLUMNS('Section 2'!$C$13:G$13),0)),"",VLOOKUP($B468,'Section 2'!$C$16:$N$514,COLUMNS('Section 2'!$C$13:G$13),0)))</f>
        <v/>
      </c>
      <c r="I468" s="107" t="str">
        <f>IF($D468="","",IF(ISBLANK(VLOOKUP($B468,'Section 2'!$C$16:$N$514,COLUMNS('Section 2'!$C$13:H$13),0)),"",IF(VLOOKUP($B468,'Section 2'!$C$16:$N$514,COLUMNS('Section 2'!$C$13:H$13),0)="Other EU","Other EU",PROPER(VLOOKUP($B468,'Section 2'!$C$16:$N$514,COLUMNS('Section 2'!$C$13:H$13),0)))))</f>
        <v/>
      </c>
      <c r="J468" s="107" t="str">
        <f>IF($D468="","",IF(ISBLANK(VLOOKUP($B468,'Section 2'!$C$16:$N$514,COLUMNS('Section 2'!$C$13:I$13),0)),"",IF(VLOOKUP($B468,'Section 2'!$C$16:$N$514,COLUMNS('Section 2'!$C$13:I$13),0)="Other EU","Other EU",VLOOKUP($B468,'Section 2'!$C$16:$N$514,COLUMNS('Section 2'!$C$13:I$13),0))))</f>
        <v/>
      </c>
      <c r="K468" s="107" t="str">
        <f>IF($D468="","",IF(ISBLANK(VLOOKUP($B468,'Section 2'!$C$16:$N$514,COLUMNS('Section 2'!$C$13:J$13),0)),"",IF(VLOOKUP($B468,'Section 2'!$C$16:$N$514,COLUMNS('Section 2'!$C$13:J$13),0)="Pther EU","Other EU",PROPER(VLOOKUP($B468,'Section 2'!$C$16:$N$514,COLUMNS('Section 2'!$C$13:J$13),0)))))</f>
        <v/>
      </c>
      <c r="L468" s="107" t="str">
        <f>IF($D468="","",IF(ISBLANK(VLOOKUP($B468,'Section 2'!$C$16:$N$514,COLUMNS('Section 2'!$C$13:K$13),0)),"",VLOOKUP($B468,'Section 2'!$C$16:$N$514,COLUMNS('Section 2'!$C$13:K$13),0)))</f>
        <v/>
      </c>
      <c r="M468" s="107" t="str">
        <f>IF($D468="","",IF(ISBLANK(VLOOKUP($B468,'Section 2'!$C$16:$N$514,COLUMNS('Section 2'!$C$13:L$13),0)),"",PROPER(VLOOKUP($B468,'Section 2'!$C$16:$N$514,COLUMNS('Section 2'!$C$13:L$13),0))))</f>
        <v/>
      </c>
      <c r="N468" s="107" t="str">
        <f>IF($D468="","",IF(ISBLANK(VLOOKUP($B468,'Section 2'!$C$16:$N$514,COLUMNS('Section 2'!$C$13:M$13),0)),"",IF(VLOOKUP($B468,'Section 2'!$C$16:$N$514,COLUMNS('Section 2'!$C$13:M$13),0)="Other EU","Other EU",IF(VLOOKUP($B468,'Section 2'!$C$16:$N$514,COLUMNS('Section 2'!$C$13:M$13),0)="2nd Party Trans","2nd Party Trans",IF(VLOOKUP($B468,'Section 2'!$C$16:$N$514,COLUMNS('Section 2'!$C$13:M$13),0)="2nd Party Dest","2nd Party Dest",PROPER(VLOOKUP($B468,'Section 2'!$C$16:$N$514,COLUMNS('Section 2'!$C$13:M$13),0)))))))</f>
        <v/>
      </c>
      <c r="O468" s="108" t="str">
        <f>IF($D468="","",IF(ISBLANK(VLOOKUP($B468,'Section 2'!$C$16:$N$514,COLUMNS('Section 2'!$C$13:N$13),0)),"",VLOOKUP($B468,'Section 2'!$C$16:$N$514,COLUMNS('Section 2'!$C$13:N$13),0)))</f>
        <v/>
      </c>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row>
    <row r="469" spans="1:78" s="36" customFormat="1" ht="12.75" customHeight="1" x14ac:dyDescent="0.35">
      <c r="A469" s="36" t="str">
        <f>IF(D469="","",ROWS($A$1:A469))</f>
        <v/>
      </c>
      <c r="B469" s="39">
        <v>468</v>
      </c>
      <c r="C469" s="107" t="str">
        <f t="shared" si="7"/>
        <v/>
      </c>
      <c r="D469" s="107" t="str">
        <f>IFERROR(VLOOKUP($B469,'Section 2'!$C$16:$N$514,COLUMNS('Section 2'!$C$13:C$13),0),"")</f>
        <v/>
      </c>
      <c r="E469" s="108" t="str">
        <f>IF($D469="","",IF(ISBLANK(VLOOKUP($B469,'Section 2'!$C$16:$N$514,COLUMNS('Section 2'!$C$13:D$13),0)),"",VLOOKUP($B469,'Section 2'!$C$16:$N$514,COLUMNS('Section 2'!$C$13:D$13),0)))</f>
        <v/>
      </c>
      <c r="F469" s="107" t="str">
        <f>IF($D469="","",IF(ISBLANK(VLOOKUP($B469,'Section 2'!$C$16:$N$514,COLUMNS('Section 2'!$C$13:E$13),0)),"",VLOOKUP($B469,'Section 2'!$C$16:$N$514,COLUMNS('Section 2'!$C$13:E$13),0)))</f>
        <v/>
      </c>
      <c r="G469" s="107" t="str">
        <f>IF($D469="","",IF(ISBLANK(VLOOKUP($B469,'Section 2'!$C$16:$N$514,COLUMNS('Section 2'!$C$13:F$13),0)),"",VLOOKUP($B469,'Section 2'!$C$16:$N$514,COLUMNS('Section 2'!$C$13:F$13),0)))</f>
        <v/>
      </c>
      <c r="H469" s="107" t="str">
        <f>IF($D469="","",IF(ISBLANK(VLOOKUP($B469,'Section 2'!$C$16:$N$514,COLUMNS('Section 2'!$C$13:G$13),0)),"",VLOOKUP($B469,'Section 2'!$C$16:$N$514,COLUMNS('Section 2'!$C$13:G$13),0)))</f>
        <v/>
      </c>
      <c r="I469" s="107" t="str">
        <f>IF($D469="","",IF(ISBLANK(VLOOKUP($B469,'Section 2'!$C$16:$N$514,COLUMNS('Section 2'!$C$13:H$13),0)),"",IF(VLOOKUP($B469,'Section 2'!$C$16:$N$514,COLUMNS('Section 2'!$C$13:H$13),0)="Other EU","Other EU",PROPER(VLOOKUP($B469,'Section 2'!$C$16:$N$514,COLUMNS('Section 2'!$C$13:H$13),0)))))</f>
        <v/>
      </c>
      <c r="J469" s="107" t="str">
        <f>IF($D469="","",IF(ISBLANK(VLOOKUP($B469,'Section 2'!$C$16:$N$514,COLUMNS('Section 2'!$C$13:I$13),0)),"",IF(VLOOKUP($B469,'Section 2'!$C$16:$N$514,COLUMNS('Section 2'!$C$13:I$13),0)="Other EU","Other EU",VLOOKUP($B469,'Section 2'!$C$16:$N$514,COLUMNS('Section 2'!$C$13:I$13),0))))</f>
        <v/>
      </c>
      <c r="K469" s="107" t="str">
        <f>IF($D469="","",IF(ISBLANK(VLOOKUP($B469,'Section 2'!$C$16:$N$514,COLUMNS('Section 2'!$C$13:J$13),0)),"",IF(VLOOKUP($B469,'Section 2'!$C$16:$N$514,COLUMNS('Section 2'!$C$13:J$13),0)="Pther EU","Other EU",PROPER(VLOOKUP($B469,'Section 2'!$C$16:$N$514,COLUMNS('Section 2'!$C$13:J$13),0)))))</f>
        <v/>
      </c>
      <c r="L469" s="107" t="str">
        <f>IF($D469="","",IF(ISBLANK(VLOOKUP($B469,'Section 2'!$C$16:$N$514,COLUMNS('Section 2'!$C$13:K$13),0)),"",VLOOKUP($B469,'Section 2'!$C$16:$N$514,COLUMNS('Section 2'!$C$13:K$13),0)))</f>
        <v/>
      </c>
      <c r="M469" s="107" t="str">
        <f>IF($D469="","",IF(ISBLANK(VLOOKUP($B469,'Section 2'!$C$16:$N$514,COLUMNS('Section 2'!$C$13:L$13),0)),"",PROPER(VLOOKUP($B469,'Section 2'!$C$16:$N$514,COLUMNS('Section 2'!$C$13:L$13),0))))</f>
        <v/>
      </c>
      <c r="N469" s="107" t="str">
        <f>IF($D469="","",IF(ISBLANK(VLOOKUP($B469,'Section 2'!$C$16:$N$514,COLUMNS('Section 2'!$C$13:M$13),0)),"",IF(VLOOKUP($B469,'Section 2'!$C$16:$N$514,COLUMNS('Section 2'!$C$13:M$13),0)="Other EU","Other EU",IF(VLOOKUP($B469,'Section 2'!$C$16:$N$514,COLUMNS('Section 2'!$C$13:M$13),0)="2nd Party Trans","2nd Party Trans",IF(VLOOKUP($B469,'Section 2'!$C$16:$N$514,COLUMNS('Section 2'!$C$13:M$13),0)="2nd Party Dest","2nd Party Dest",PROPER(VLOOKUP($B469,'Section 2'!$C$16:$N$514,COLUMNS('Section 2'!$C$13:M$13),0)))))))</f>
        <v/>
      </c>
      <c r="O469" s="108" t="str">
        <f>IF($D469="","",IF(ISBLANK(VLOOKUP($B469,'Section 2'!$C$16:$N$514,COLUMNS('Section 2'!$C$13:N$13),0)),"",VLOOKUP($B469,'Section 2'!$C$16:$N$514,COLUMNS('Section 2'!$C$13:N$13),0)))</f>
        <v/>
      </c>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row>
    <row r="470" spans="1:78" s="36" customFormat="1" ht="12.75" customHeight="1" x14ac:dyDescent="0.35">
      <c r="A470" s="36" t="str">
        <f>IF(D470="","",ROWS($A$1:A470))</f>
        <v/>
      </c>
      <c r="B470" s="39">
        <v>469</v>
      </c>
      <c r="C470" s="107" t="str">
        <f t="shared" si="7"/>
        <v/>
      </c>
      <c r="D470" s="107" t="str">
        <f>IFERROR(VLOOKUP($B470,'Section 2'!$C$16:$N$514,COLUMNS('Section 2'!$C$13:C$13),0),"")</f>
        <v/>
      </c>
      <c r="E470" s="108" t="str">
        <f>IF($D470="","",IF(ISBLANK(VLOOKUP($B470,'Section 2'!$C$16:$N$514,COLUMNS('Section 2'!$C$13:D$13),0)),"",VLOOKUP($B470,'Section 2'!$C$16:$N$514,COLUMNS('Section 2'!$C$13:D$13),0)))</f>
        <v/>
      </c>
      <c r="F470" s="107" t="str">
        <f>IF($D470="","",IF(ISBLANK(VLOOKUP($B470,'Section 2'!$C$16:$N$514,COLUMNS('Section 2'!$C$13:E$13),0)),"",VLOOKUP($B470,'Section 2'!$C$16:$N$514,COLUMNS('Section 2'!$C$13:E$13),0)))</f>
        <v/>
      </c>
      <c r="G470" s="107" t="str">
        <f>IF($D470="","",IF(ISBLANK(VLOOKUP($B470,'Section 2'!$C$16:$N$514,COLUMNS('Section 2'!$C$13:F$13),0)),"",VLOOKUP($B470,'Section 2'!$C$16:$N$514,COLUMNS('Section 2'!$C$13:F$13),0)))</f>
        <v/>
      </c>
      <c r="H470" s="107" t="str">
        <f>IF($D470="","",IF(ISBLANK(VLOOKUP($B470,'Section 2'!$C$16:$N$514,COLUMNS('Section 2'!$C$13:G$13),0)),"",VLOOKUP($B470,'Section 2'!$C$16:$N$514,COLUMNS('Section 2'!$C$13:G$13),0)))</f>
        <v/>
      </c>
      <c r="I470" s="107" t="str">
        <f>IF($D470="","",IF(ISBLANK(VLOOKUP($B470,'Section 2'!$C$16:$N$514,COLUMNS('Section 2'!$C$13:H$13),0)),"",IF(VLOOKUP($B470,'Section 2'!$C$16:$N$514,COLUMNS('Section 2'!$C$13:H$13),0)="Other EU","Other EU",PROPER(VLOOKUP($B470,'Section 2'!$C$16:$N$514,COLUMNS('Section 2'!$C$13:H$13),0)))))</f>
        <v/>
      </c>
      <c r="J470" s="107" t="str">
        <f>IF($D470="","",IF(ISBLANK(VLOOKUP($B470,'Section 2'!$C$16:$N$514,COLUMNS('Section 2'!$C$13:I$13),0)),"",IF(VLOOKUP($B470,'Section 2'!$C$16:$N$514,COLUMNS('Section 2'!$C$13:I$13),0)="Other EU","Other EU",VLOOKUP($B470,'Section 2'!$C$16:$N$514,COLUMNS('Section 2'!$C$13:I$13),0))))</f>
        <v/>
      </c>
      <c r="K470" s="107" t="str">
        <f>IF($D470="","",IF(ISBLANK(VLOOKUP($B470,'Section 2'!$C$16:$N$514,COLUMNS('Section 2'!$C$13:J$13),0)),"",IF(VLOOKUP($B470,'Section 2'!$C$16:$N$514,COLUMNS('Section 2'!$C$13:J$13),0)="Pther EU","Other EU",PROPER(VLOOKUP($B470,'Section 2'!$C$16:$N$514,COLUMNS('Section 2'!$C$13:J$13),0)))))</f>
        <v/>
      </c>
      <c r="L470" s="107" t="str">
        <f>IF($D470="","",IF(ISBLANK(VLOOKUP($B470,'Section 2'!$C$16:$N$514,COLUMNS('Section 2'!$C$13:K$13),0)),"",VLOOKUP($B470,'Section 2'!$C$16:$N$514,COLUMNS('Section 2'!$C$13:K$13),0)))</f>
        <v/>
      </c>
      <c r="M470" s="107" t="str">
        <f>IF($D470="","",IF(ISBLANK(VLOOKUP($B470,'Section 2'!$C$16:$N$514,COLUMNS('Section 2'!$C$13:L$13),0)),"",PROPER(VLOOKUP($B470,'Section 2'!$C$16:$N$514,COLUMNS('Section 2'!$C$13:L$13),0))))</f>
        <v/>
      </c>
      <c r="N470" s="107" t="str">
        <f>IF($D470="","",IF(ISBLANK(VLOOKUP($B470,'Section 2'!$C$16:$N$514,COLUMNS('Section 2'!$C$13:M$13),0)),"",IF(VLOOKUP($B470,'Section 2'!$C$16:$N$514,COLUMNS('Section 2'!$C$13:M$13),0)="Other EU","Other EU",IF(VLOOKUP($B470,'Section 2'!$C$16:$N$514,COLUMNS('Section 2'!$C$13:M$13),0)="2nd Party Trans","2nd Party Trans",IF(VLOOKUP($B470,'Section 2'!$C$16:$N$514,COLUMNS('Section 2'!$C$13:M$13),0)="2nd Party Dest","2nd Party Dest",PROPER(VLOOKUP($B470,'Section 2'!$C$16:$N$514,COLUMNS('Section 2'!$C$13:M$13),0)))))))</f>
        <v/>
      </c>
      <c r="O470" s="108" t="str">
        <f>IF($D470="","",IF(ISBLANK(VLOOKUP($B470,'Section 2'!$C$16:$N$514,COLUMNS('Section 2'!$C$13:N$13),0)),"",VLOOKUP($B470,'Section 2'!$C$16:$N$514,COLUMNS('Section 2'!$C$13:N$13),0)))</f>
        <v/>
      </c>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row>
    <row r="471" spans="1:78" s="36" customFormat="1" ht="12.75" customHeight="1" x14ac:dyDescent="0.35">
      <c r="A471" s="36" t="str">
        <f>IF(D471="","",ROWS($A$1:A471))</f>
        <v/>
      </c>
      <c r="B471" s="39">
        <v>470</v>
      </c>
      <c r="C471" s="107" t="str">
        <f t="shared" si="7"/>
        <v/>
      </c>
      <c r="D471" s="107" t="str">
        <f>IFERROR(VLOOKUP($B471,'Section 2'!$C$16:$N$514,COLUMNS('Section 2'!$C$13:C$13),0),"")</f>
        <v/>
      </c>
      <c r="E471" s="108" t="str">
        <f>IF($D471="","",IF(ISBLANK(VLOOKUP($B471,'Section 2'!$C$16:$N$514,COLUMNS('Section 2'!$C$13:D$13),0)),"",VLOOKUP($B471,'Section 2'!$C$16:$N$514,COLUMNS('Section 2'!$C$13:D$13),0)))</f>
        <v/>
      </c>
      <c r="F471" s="107" t="str">
        <f>IF($D471="","",IF(ISBLANK(VLOOKUP($B471,'Section 2'!$C$16:$N$514,COLUMNS('Section 2'!$C$13:E$13),0)),"",VLOOKUP($B471,'Section 2'!$C$16:$N$514,COLUMNS('Section 2'!$C$13:E$13),0)))</f>
        <v/>
      </c>
      <c r="G471" s="107" t="str">
        <f>IF($D471="","",IF(ISBLANK(VLOOKUP($B471,'Section 2'!$C$16:$N$514,COLUMNS('Section 2'!$C$13:F$13),0)),"",VLOOKUP($B471,'Section 2'!$C$16:$N$514,COLUMNS('Section 2'!$C$13:F$13),0)))</f>
        <v/>
      </c>
      <c r="H471" s="107" t="str">
        <f>IF($D471="","",IF(ISBLANK(VLOOKUP($B471,'Section 2'!$C$16:$N$514,COLUMNS('Section 2'!$C$13:G$13),0)),"",VLOOKUP($B471,'Section 2'!$C$16:$N$514,COLUMNS('Section 2'!$C$13:G$13),0)))</f>
        <v/>
      </c>
      <c r="I471" s="107" t="str">
        <f>IF($D471="","",IF(ISBLANK(VLOOKUP($B471,'Section 2'!$C$16:$N$514,COLUMNS('Section 2'!$C$13:H$13),0)),"",IF(VLOOKUP($B471,'Section 2'!$C$16:$N$514,COLUMNS('Section 2'!$C$13:H$13),0)="Other EU","Other EU",PROPER(VLOOKUP($B471,'Section 2'!$C$16:$N$514,COLUMNS('Section 2'!$C$13:H$13),0)))))</f>
        <v/>
      </c>
      <c r="J471" s="107" t="str">
        <f>IF($D471="","",IF(ISBLANK(VLOOKUP($B471,'Section 2'!$C$16:$N$514,COLUMNS('Section 2'!$C$13:I$13),0)),"",IF(VLOOKUP($B471,'Section 2'!$C$16:$N$514,COLUMNS('Section 2'!$C$13:I$13),0)="Other EU","Other EU",VLOOKUP($B471,'Section 2'!$C$16:$N$514,COLUMNS('Section 2'!$C$13:I$13),0))))</f>
        <v/>
      </c>
      <c r="K471" s="107" t="str">
        <f>IF($D471="","",IF(ISBLANK(VLOOKUP($B471,'Section 2'!$C$16:$N$514,COLUMNS('Section 2'!$C$13:J$13),0)),"",IF(VLOOKUP($B471,'Section 2'!$C$16:$N$514,COLUMNS('Section 2'!$C$13:J$13),0)="Pther EU","Other EU",PROPER(VLOOKUP($B471,'Section 2'!$C$16:$N$514,COLUMNS('Section 2'!$C$13:J$13),0)))))</f>
        <v/>
      </c>
      <c r="L471" s="107" t="str">
        <f>IF($D471="","",IF(ISBLANK(VLOOKUP($B471,'Section 2'!$C$16:$N$514,COLUMNS('Section 2'!$C$13:K$13),0)),"",VLOOKUP($B471,'Section 2'!$C$16:$N$514,COLUMNS('Section 2'!$C$13:K$13),0)))</f>
        <v/>
      </c>
      <c r="M471" s="107" t="str">
        <f>IF($D471="","",IF(ISBLANK(VLOOKUP($B471,'Section 2'!$C$16:$N$514,COLUMNS('Section 2'!$C$13:L$13),0)),"",PROPER(VLOOKUP($B471,'Section 2'!$C$16:$N$514,COLUMNS('Section 2'!$C$13:L$13),0))))</f>
        <v/>
      </c>
      <c r="N471" s="107" t="str">
        <f>IF($D471="","",IF(ISBLANK(VLOOKUP($B471,'Section 2'!$C$16:$N$514,COLUMNS('Section 2'!$C$13:M$13),0)),"",IF(VLOOKUP($B471,'Section 2'!$C$16:$N$514,COLUMNS('Section 2'!$C$13:M$13),0)="Other EU","Other EU",IF(VLOOKUP($B471,'Section 2'!$C$16:$N$514,COLUMNS('Section 2'!$C$13:M$13),0)="2nd Party Trans","2nd Party Trans",IF(VLOOKUP($B471,'Section 2'!$C$16:$N$514,COLUMNS('Section 2'!$C$13:M$13),0)="2nd Party Dest","2nd Party Dest",PROPER(VLOOKUP($B471,'Section 2'!$C$16:$N$514,COLUMNS('Section 2'!$C$13:M$13),0)))))))</f>
        <v/>
      </c>
      <c r="O471" s="108" t="str">
        <f>IF($D471="","",IF(ISBLANK(VLOOKUP($B471,'Section 2'!$C$16:$N$514,COLUMNS('Section 2'!$C$13:N$13),0)),"",VLOOKUP($B471,'Section 2'!$C$16:$N$514,COLUMNS('Section 2'!$C$13:N$13),0)))</f>
        <v/>
      </c>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row>
    <row r="472" spans="1:78" s="36" customFormat="1" ht="12.75" customHeight="1" x14ac:dyDescent="0.35">
      <c r="A472" s="36" t="str">
        <f>IF(D472="","",ROWS($A$1:A472))</f>
        <v/>
      </c>
      <c r="B472" s="39">
        <v>471</v>
      </c>
      <c r="C472" s="107" t="str">
        <f t="shared" si="7"/>
        <v/>
      </c>
      <c r="D472" s="107" t="str">
        <f>IFERROR(VLOOKUP($B472,'Section 2'!$C$16:$N$514,COLUMNS('Section 2'!$C$13:C$13),0),"")</f>
        <v/>
      </c>
      <c r="E472" s="108" t="str">
        <f>IF($D472="","",IF(ISBLANK(VLOOKUP($B472,'Section 2'!$C$16:$N$514,COLUMNS('Section 2'!$C$13:D$13),0)),"",VLOOKUP($B472,'Section 2'!$C$16:$N$514,COLUMNS('Section 2'!$C$13:D$13),0)))</f>
        <v/>
      </c>
      <c r="F472" s="107" t="str">
        <f>IF($D472="","",IF(ISBLANK(VLOOKUP($B472,'Section 2'!$C$16:$N$514,COLUMNS('Section 2'!$C$13:E$13),0)),"",VLOOKUP($B472,'Section 2'!$C$16:$N$514,COLUMNS('Section 2'!$C$13:E$13),0)))</f>
        <v/>
      </c>
      <c r="G472" s="107" t="str">
        <f>IF($D472="","",IF(ISBLANK(VLOOKUP($B472,'Section 2'!$C$16:$N$514,COLUMNS('Section 2'!$C$13:F$13),0)),"",VLOOKUP($B472,'Section 2'!$C$16:$N$514,COLUMNS('Section 2'!$C$13:F$13),0)))</f>
        <v/>
      </c>
      <c r="H472" s="107" t="str">
        <f>IF($D472="","",IF(ISBLANK(VLOOKUP($B472,'Section 2'!$C$16:$N$514,COLUMNS('Section 2'!$C$13:G$13),0)),"",VLOOKUP($B472,'Section 2'!$C$16:$N$514,COLUMNS('Section 2'!$C$13:G$13),0)))</f>
        <v/>
      </c>
      <c r="I472" s="107" t="str">
        <f>IF($D472="","",IF(ISBLANK(VLOOKUP($B472,'Section 2'!$C$16:$N$514,COLUMNS('Section 2'!$C$13:H$13),0)),"",IF(VLOOKUP($B472,'Section 2'!$C$16:$N$514,COLUMNS('Section 2'!$C$13:H$13),0)="Other EU","Other EU",PROPER(VLOOKUP($B472,'Section 2'!$C$16:$N$514,COLUMNS('Section 2'!$C$13:H$13),0)))))</f>
        <v/>
      </c>
      <c r="J472" s="107" t="str">
        <f>IF($D472="","",IF(ISBLANK(VLOOKUP($B472,'Section 2'!$C$16:$N$514,COLUMNS('Section 2'!$C$13:I$13),0)),"",IF(VLOOKUP($B472,'Section 2'!$C$16:$N$514,COLUMNS('Section 2'!$C$13:I$13),0)="Other EU","Other EU",VLOOKUP($B472,'Section 2'!$C$16:$N$514,COLUMNS('Section 2'!$C$13:I$13),0))))</f>
        <v/>
      </c>
      <c r="K472" s="107" t="str">
        <f>IF($D472="","",IF(ISBLANK(VLOOKUP($B472,'Section 2'!$C$16:$N$514,COLUMNS('Section 2'!$C$13:J$13),0)),"",IF(VLOOKUP($B472,'Section 2'!$C$16:$N$514,COLUMNS('Section 2'!$C$13:J$13),0)="Pther EU","Other EU",PROPER(VLOOKUP($B472,'Section 2'!$C$16:$N$514,COLUMNS('Section 2'!$C$13:J$13),0)))))</f>
        <v/>
      </c>
      <c r="L472" s="107" t="str">
        <f>IF($D472="","",IF(ISBLANK(VLOOKUP($B472,'Section 2'!$C$16:$N$514,COLUMNS('Section 2'!$C$13:K$13),0)),"",VLOOKUP($B472,'Section 2'!$C$16:$N$514,COLUMNS('Section 2'!$C$13:K$13),0)))</f>
        <v/>
      </c>
      <c r="M472" s="107" t="str">
        <f>IF($D472="","",IF(ISBLANK(VLOOKUP($B472,'Section 2'!$C$16:$N$514,COLUMNS('Section 2'!$C$13:L$13),0)),"",PROPER(VLOOKUP($B472,'Section 2'!$C$16:$N$514,COLUMNS('Section 2'!$C$13:L$13),0))))</f>
        <v/>
      </c>
      <c r="N472" s="107" t="str">
        <f>IF($D472="","",IF(ISBLANK(VLOOKUP($B472,'Section 2'!$C$16:$N$514,COLUMNS('Section 2'!$C$13:M$13),0)),"",IF(VLOOKUP($B472,'Section 2'!$C$16:$N$514,COLUMNS('Section 2'!$C$13:M$13),0)="Other EU","Other EU",IF(VLOOKUP($B472,'Section 2'!$C$16:$N$514,COLUMNS('Section 2'!$C$13:M$13),0)="2nd Party Trans","2nd Party Trans",IF(VLOOKUP($B472,'Section 2'!$C$16:$N$514,COLUMNS('Section 2'!$C$13:M$13),0)="2nd Party Dest","2nd Party Dest",PROPER(VLOOKUP($B472,'Section 2'!$C$16:$N$514,COLUMNS('Section 2'!$C$13:M$13),0)))))))</f>
        <v/>
      </c>
      <c r="O472" s="108" t="str">
        <f>IF($D472="","",IF(ISBLANK(VLOOKUP($B472,'Section 2'!$C$16:$N$514,COLUMNS('Section 2'!$C$13:N$13),0)),"",VLOOKUP($B472,'Section 2'!$C$16:$N$514,COLUMNS('Section 2'!$C$13:N$13),0)))</f>
        <v/>
      </c>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row>
    <row r="473" spans="1:78" s="36" customFormat="1" ht="12.75" customHeight="1" x14ac:dyDescent="0.35">
      <c r="A473" s="36" t="str">
        <f>IF(D473="","",ROWS($A$1:A473))</f>
        <v/>
      </c>
      <c r="B473" s="39">
        <v>472</v>
      </c>
      <c r="C473" s="107" t="str">
        <f t="shared" si="7"/>
        <v/>
      </c>
      <c r="D473" s="107" t="str">
        <f>IFERROR(VLOOKUP($B473,'Section 2'!$C$16:$N$514,COLUMNS('Section 2'!$C$13:C$13),0),"")</f>
        <v/>
      </c>
      <c r="E473" s="108" t="str">
        <f>IF($D473="","",IF(ISBLANK(VLOOKUP($B473,'Section 2'!$C$16:$N$514,COLUMNS('Section 2'!$C$13:D$13),0)),"",VLOOKUP($B473,'Section 2'!$C$16:$N$514,COLUMNS('Section 2'!$C$13:D$13),0)))</f>
        <v/>
      </c>
      <c r="F473" s="107" t="str">
        <f>IF($D473="","",IF(ISBLANK(VLOOKUP($B473,'Section 2'!$C$16:$N$514,COLUMNS('Section 2'!$C$13:E$13),0)),"",VLOOKUP($B473,'Section 2'!$C$16:$N$514,COLUMNS('Section 2'!$C$13:E$13),0)))</f>
        <v/>
      </c>
      <c r="G473" s="107" t="str">
        <f>IF($D473="","",IF(ISBLANK(VLOOKUP($B473,'Section 2'!$C$16:$N$514,COLUMNS('Section 2'!$C$13:F$13),0)),"",VLOOKUP($B473,'Section 2'!$C$16:$N$514,COLUMNS('Section 2'!$C$13:F$13),0)))</f>
        <v/>
      </c>
      <c r="H473" s="107" t="str">
        <f>IF($D473="","",IF(ISBLANK(VLOOKUP($B473,'Section 2'!$C$16:$N$514,COLUMNS('Section 2'!$C$13:G$13),0)),"",VLOOKUP($B473,'Section 2'!$C$16:$N$514,COLUMNS('Section 2'!$C$13:G$13),0)))</f>
        <v/>
      </c>
      <c r="I473" s="107" t="str">
        <f>IF($D473="","",IF(ISBLANK(VLOOKUP($B473,'Section 2'!$C$16:$N$514,COLUMNS('Section 2'!$C$13:H$13),0)),"",IF(VLOOKUP($B473,'Section 2'!$C$16:$N$514,COLUMNS('Section 2'!$C$13:H$13),0)="Other EU","Other EU",PROPER(VLOOKUP($B473,'Section 2'!$C$16:$N$514,COLUMNS('Section 2'!$C$13:H$13),0)))))</f>
        <v/>
      </c>
      <c r="J473" s="107" t="str">
        <f>IF($D473="","",IF(ISBLANK(VLOOKUP($B473,'Section 2'!$C$16:$N$514,COLUMNS('Section 2'!$C$13:I$13),0)),"",IF(VLOOKUP($B473,'Section 2'!$C$16:$N$514,COLUMNS('Section 2'!$C$13:I$13),0)="Other EU","Other EU",VLOOKUP($B473,'Section 2'!$C$16:$N$514,COLUMNS('Section 2'!$C$13:I$13),0))))</f>
        <v/>
      </c>
      <c r="K473" s="107" t="str">
        <f>IF($D473="","",IF(ISBLANK(VLOOKUP($B473,'Section 2'!$C$16:$N$514,COLUMNS('Section 2'!$C$13:J$13),0)),"",IF(VLOOKUP($B473,'Section 2'!$C$16:$N$514,COLUMNS('Section 2'!$C$13:J$13),0)="Pther EU","Other EU",PROPER(VLOOKUP($B473,'Section 2'!$C$16:$N$514,COLUMNS('Section 2'!$C$13:J$13),0)))))</f>
        <v/>
      </c>
      <c r="L473" s="107" t="str">
        <f>IF($D473="","",IF(ISBLANK(VLOOKUP($B473,'Section 2'!$C$16:$N$514,COLUMNS('Section 2'!$C$13:K$13),0)),"",VLOOKUP($B473,'Section 2'!$C$16:$N$514,COLUMNS('Section 2'!$C$13:K$13),0)))</f>
        <v/>
      </c>
      <c r="M473" s="107" t="str">
        <f>IF($D473="","",IF(ISBLANK(VLOOKUP($B473,'Section 2'!$C$16:$N$514,COLUMNS('Section 2'!$C$13:L$13),0)),"",PROPER(VLOOKUP($B473,'Section 2'!$C$16:$N$514,COLUMNS('Section 2'!$C$13:L$13),0))))</f>
        <v/>
      </c>
      <c r="N473" s="107" t="str">
        <f>IF($D473="","",IF(ISBLANK(VLOOKUP($B473,'Section 2'!$C$16:$N$514,COLUMNS('Section 2'!$C$13:M$13),0)),"",IF(VLOOKUP($B473,'Section 2'!$C$16:$N$514,COLUMNS('Section 2'!$C$13:M$13),0)="Other EU","Other EU",IF(VLOOKUP($B473,'Section 2'!$C$16:$N$514,COLUMNS('Section 2'!$C$13:M$13),0)="2nd Party Trans","2nd Party Trans",IF(VLOOKUP($B473,'Section 2'!$C$16:$N$514,COLUMNS('Section 2'!$C$13:M$13),0)="2nd Party Dest","2nd Party Dest",PROPER(VLOOKUP($B473,'Section 2'!$C$16:$N$514,COLUMNS('Section 2'!$C$13:M$13),0)))))))</f>
        <v/>
      </c>
      <c r="O473" s="108" t="str">
        <f>IF($D473="","",IF(ISBLANK(VLOOKUP($B473,'Section 2'!$C$16:$N$514,COLUMNS('Section 2'!$C$13:N$13),0)),"",VLOOKUP($B473,'Section 2'!$C$16:$N$514,COLUMNS('Section 2'!$C$13:N$13),0)))</f>
        <v/>
      </c>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row>
    <row r="474" spans="1:78" s="36" customFormat="1" ht="12.75" customHeight="1" x14ac:dyDescent="0.35">
      <c r="A474" s="36" t="str">
        <f>IF(D474="","",ROWS($A$1:A474))</f>
        <v/>
      </c>
      <c r="B474" s="39">
        <v>473</v>
      </c>
      <c r="C474" s="107" t="str">
        <f t="shared" si="7"/>
        <v/>
      </c>
      <c r="D474" s="107" t="str">
        <f>IFERROR(VLOOKUP($B474,'Section 2'!$C$16:$N$514,COLUMNS('Section 2'!$C$13:C$13),0),"")</f>
        <v/>
      </c>
      <c r="E474" s="108" t="str">
        <f>IF($D474="","",IF(ISBLANK(VLOOKUP($B474,'Section 2'!$C$16:$N$514,COLUMNS('Section 2'!$C$13:D$13),0)),"",VLOOKUP($B474,'Section 2'!$C$16:$N$514,COLUMNS('Section 2'!$C$13:D$13),0)))</f>
        <v/>
      </c>
      <c r="F474" s="107" t="str">
        <f>IF($D474="","",IF(ISBLANK(VLOOKUP($B474,'Section 2'!$C$16:$N$514,COLUMNS('Section 2'!$C$13:E$13),0)),"",VLOOKUP($B474,'Section 2'!$C$16:$N$514,COLUMNS('Section 2'!$C$13:E$13),0)))</f>
        <v/>
      </c>
      <c r="G474" s="107" t="str">
        <f>IF($D474="","",IF(ISBLANK(VLOOKUP($B474,'Section 2'!$C$16:$N$514,COLUMNS('Section 2'!$C$13:F$13),0)),"",VLOOKUP($B474,'Section 2'!$C$16:$N$514,COLUMNS('Section 2'!$C$13:F$13),0)))</f>
        <v/>
      </c>
      <c r="H474" s="107" t="str">
        <f>IF($D474="","",IF(ISBLANK(VLOOKUP($B474,'Section 2'!$C$16:$N$514,COLUMNS('Section 2'!$C$13:G$13),0)),"",VLOOKUP($B474,'Section 2'!$C$16:$N$514,COLUMNS('Section 2'!$C$13:G$13),0)))</f>
        <v/>
      </c>
      <c r="I474" s="107" t="str">
        <f>IF($D474="","",IF(ISBLANK(VLOOKUP($B474,'Section 2'!$C$16:$N$514,COLUMNS('Section 2'!$C$13:H$13),0)),"",IF(VLOOKUP($B474,'Section 2'!$C$16:$N$514,COLUMNS('Section 2'!$C$13:H$13),0)="Other EU","Other EU",PROPER(VLOOKUP($B474,'Section 2'!$C$16:$N$514,COLUMNS('Section 2'!$C$13:H$13),0)))))</f>
        <v/>
      </c>
      <c r="J474" s="107" t="str">
        <f>IF($D474="","",IF(ISBLANK(VLOOKUP($B474,'Section 2'!$C$16:$N$514,COLUMNS('Section 2'!$C$13:I$13),0)),"",IF(VLOOKUP($B474,'Section 2'!$C$16:$N$514,COLUMNS('Section 2'!$C$13:I$13),0)="Other EU","Other EU",VLOOKUP($B474,'Section 2'!$C$16:$N$514,COLUMNS('Section 2'!$C$13:I$13),0))))</f>
        <v/>
      </c>
      <c r="K474" s="107" t="str">
        <f>IF($D474="","",IF(ISBLANK(VLOOKUP($B474,'Section 2'!$C$16:$N$514,COLUMNS('Section 2'!$C$13:J$13),0)),"",IF(VLOOKUP($B474,'Section 2'!$C$16:$N$514,COLUMNS('Section 2'!$C$13:J$13),0)="Pther EU","Other EU",PROPER(VLOOKUP($B474,'Section 2'!$C$16:$N$514,COLUMNS('Section 2'!$C$13:J$13),0)))))</f>
        <v/>
      </c>
      <c r="L474" s="107" t="str">
        <f>IF($D474="","",IF(ISBLANK(VLOOKUP($B474,'Section 2'!$C$16:$N$514,COLUMNS('Section 2'!$C$13:K$13),0)),"",VLOOKUP($B474,'Section 2'!$C$16:$N$514,COLUMNS('Section 2'!$C$13:K$13),0)))</f>
        <v/>
      </c>
      <c r="M474" s="107" t="str">
        <f>IF($D474="","",IF(ISBLANK(VLOOKUP($B474,'Section 2'!$C$16:$N$514,COLUMNS('Section 2'!$C$13:L$13),0)),"",PROPER(VLOOKUP($B474,'Section 2'!$C$16:$N$514,COLUMNS('Section 2'!$C$13:L$13),0))))</f>
        <v/>
      </c>
      <c r="N474" s="107" t="str">
        <f>IF($D474="","",IF(ISBLANK(VLOOKUP($B474,'Section 2'!$C$16:$N$514,COLUMNS('Section 2'!$C$13:M$13),0)),"",IF(VLOOKUP($B474,'Section 2'!$C$16:$N$514,COLUMNS('Section 2'!$C$13:M$13),0)="Other EU","Other EU",IF(VLOOKUP($B474,'Section 2'!$C$16:$N$514,COLUMNS('Section 2'!$C$13:M$13),0)="2nd Party Trans","2nd Party Trans",IF(VLOOKUP($B474,'Section 2'!$C$16:$N$514,COLUMNS('Section 2'!$C$13:M$13),0)="2nd Party Dest","2nd Party Dest",PROPER(VLOOKUP($B474,'Section 2'!$C$16:$N$514,COLUMNS('Section 2'!$C$13:M$13),0)))))))</f>
        <v/>
      </c>
      <c r="O474" s="108" t="str">
        <f>IF($D474="","",IF(ISBLANK(VLOOKUP($B474,'Section 2'!$C$16:$N$514,COLUMNS('Section 2'!$C$13:N$13),0)),"",VLOOKUP($B474,'Section 2'!$C$16:$N$514,COLUMNS('Section 2'!$C$13:N$13),0)))</f>
        <v/>
      </c>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row>
    <row r="475" spans="1:78" s="36" customFormat="1" ht="12.75" customHeight="1" x14ac:dyDescent="0.35">
      <c r="A475" s="36" t="str">
        <f>IF(D475="","",ROWS($A$1:A475))</f>
        <v/>
      </c>
      <c r="B475" s="39">
        <v>474</v>
      </c>
      <c r="C475" s="107" t="str">
        <f t="shared" si="7"/>
        <v/>
      </c>
      <c r="D475" s="107" t="str">
        <f>IFERROR(VLOOKUP($B475,'Section 2'!$C$16:$N$514,COLUMNS('Section 2'!$C$13:C$13),0),"")</f>
        <v/>
      </c>
      <c r="E475" s="108" t="str">
        <f>IF($D475="","",IF(ISBLANK(VLOOKUP($B475,'Section 2'!$C$16:$N$514,COLUMNS('Section 2'!$C$13:D$13),0)),"",VLOOKUP($B475,'Section 2'!$C$16:$N$514,COLUMNS('Section 2'!$C$13:D$13),0)))</f>
        <v/>
      </c>
      <c r="F475" s="107" t="str">
        <f>IF($D475="","",IF(ISBLANK(VLOOKUP($B475,'Section 2'!$C$16:$N$514,COLUMNS('Section 2'!$C$13:E$13),0)),"",VLOOKUP($B475,'Section 2'!$C$16:$N$514,COLUMNS('Section 2'!$C$13:E$13),0)))</f>
        <v/>
      </c>
      <c r="G475" s="107" t="str">
        <f>IF($D475="","",IF(ISBLANK(VLOOKUP($B475,'Section 2'!$C$16:$N$514,COLUMNS('Section 2'!$C$13:F$13),0)),"",VLOOKUP($B475,'Section 2'!$C$16:$N$514,COLUMNS('Section 2'!$C$13:F$13),0)))</f>
        <v/>
      </c>
      <c r="H475" s="107" t="str">
        <f>IF($D475="","",IF(ISBLANK(VLOOKUP($B475,'Section 2'!$C$16:$N$514,COLUMNS('Section 2'!$C$13:G$13),0)),"",VLOOKUP($B475,'Section 2'!$C$16:$N$514,COLUMNS('Section 2'!$C$13:G$13),0)))</f>
        <v/>
      </c>
      <c r="I475" s="107" t="str">
        <f>IF($D475="","",IF(ISBLANK(VLOOKUP($B475,'Section 2'!$C$16:$N$514,COLUMNS('Section 2'!$C$13:H$13),0)),"",IF(VLOOKUP($B475,'Section 2'!$C$16:$N$514,COLUMNS('Section 2'!$C$13:H$13),0)="Other EU","Other EU",PROPER(VLOOKUP($B475,'Section 2'!$C$16:$N$514,COLUMNS('Section 2'!$C$13:H$13),0)))))</f>
        <v/>
      </c>
      <c r="J475" s="107" t="str">
        <f>IF($D475="","",IF(ISBLANK(VLOOKUP($B475,'Section 2'!$C$16:$N$514,COLUMNS('Section 2'!$C$13:I$13),0)),"",IF(VLOOKUP($B475,'Section 2'!$C$16:$N$514,COLUMNS('Section 2'!$C$13:I$13),0)="Other EU","Other EU",VLOOKUP($B475,'Section 2'!$C$16:$N$514,COLUMNS('Section 2'!$C$13:I$13),0))))</f>
        <v/>
      </c>
      <c r="K475" s="107" t="str">
        <f>IF($D475="","",IF(ISBLANK(VLOOKUP($B475,'Section 2'!$C$16:$N$514,COLUMNS('Section 2'!$C$13:J$13),0)),"",IF(VLOOKUP($B475,'Section 2'!$C$16:$N$514,COLUMNS('Section 2'!$C$13:J$13),0)="Pther EU","Other EU",PROPER(VLOOKUP($B475,'Section 2'!$C$16:$N$514,COLUMNS('Section 2'!$C$13:J$13),0)))))</f>
        <v/>
      </c>
      <c r="L475" s="107" t="str">
        <f>IF($D475="","",IF(ISBLANK(VLOOKUP($B475,'Section 2'!$C$16:$N$514,COLUMNS('Section 2'!$C$13:K$13),0)),"",VLOOKUP($B475,'Section 2'!$C$16:$N$514,COLUMNS('Section 2'!$C$13:K$13),0)))</f>
        <v/>
      </c>
      <c r="M475" s="107" t="str">
        <f>IF($D475="","",IF(ISBLANK(VLOOKUP($B475,'Section 2'!$C$16:$N$514,COLUMNS('Section 2'!$C$13:L$13),0)),"",PROPER(VLOOKUP($B475,'Section 2'!$C$16:$N$514,COLUMNS('Section 2'!$C$13:L$13),0))))</f>
        <v/>
      </c>
      <c r="N475" s="107" t="str">
        <f>IF($D475="","",IF(ISBLANK(VLOOKUP($B475,'Section 2'!$C$16:$N$514,COLUMNS('Section 2'!$C$13:M$13),0)),"",IF(VLOOKUP($B475,'Section 2'!$C$16:$N$514,COLUMNS('Section 2'!$C$13:M$13),0)="Other EU","Other EU",IF(VLOOKUP($B475,'Section 2'!$C$16:$N$514,COLUMNS('Section 2'!$C$13:M$13),0)="2nd Party Trans","2nd Party Trans",IF(VLOOKUP($B475,'Section 2'!$C$16:$N$514,COLUMNS('Section 2'!$C$13:M$13),0)="2nd Party Dest","2nd Party Dest",PROPER(VLOOKUP($B475,'Section 2'!$C$16:$N$514,COLUMNS('Section 2'!$C$13:M$13),0)))))))</f>
        <v/>
      </c>
      <c r="O475" s="108" t="str">
        <f>IF($D475="","",IF(ISBLANK(VLOOKUP($B475,'Section 2'!$C$16:$N$514,COLUMNS('Section 2'!$C$13:N$13),0)),"",VLOOKUP($B475,'Section 2'!$C$16:$N$514,COLUMNS('Section 2'!$C$13:N$13),0)))</f>
        <v/>
      </c>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row>
    <row r="476" spans="1:78" s="36" customFormat="1" ht="12.75" customHeight="1" x14ac:dyDescent="0.35">
      <c r="A476" s="36" t="str">
        <f>IF(D476="","",ROWS($A$1:A476))</f>
        <v/>
      </c>
      <c r="B476" s="39">
        <v>475</v>
      </c>
      <c r="C476" s="107" t="str">
        <f t="shared" si="7"/>
        <v/>
      </c>
      <c r="D476" s="107" t="str">
        <f>IFERROR(VLOOKUP($B476,'Section 2'!$C$16:$N$514,COLUMNS('Section 2'!$C$13:C$13),0),"")</f>
        <v/>
      </c>
      <c r="E476" s="108" t="str">
        <f>IF($D476="","",IF(ISBLANK(VLOOKUP($B476,'Section 2'!$C$16:$N$514,COLUMNS('Section 2'!$C$13:D$13),0)),"",VLOOKUP($B476,'Section 2'!$C$16:$N$514,COLUMNS('Section 2'!$C$13:D$13),0)))</f>
        <v/>
      </c>
      <c r="F476" s="107" t="str">
        <f>IF($D476="","",IF(ISBLANK(VLOOKUP($B476,'Section 2'!$C$16:$N$514,COLUMNS('Section 2'!$C$13:E$13),0)),"",VLOOKUP($B476,'Section 2'!$C$16:$N$514,COLUMNS('Section 2'!$C$13:E$13),0)))</f>
        <v/>
      </c>
      <c r="G476" s="107" t="str">
        <f>IF($D476="","",IF(ISBLANK(VLOOKUP($B476,'Section 2'!$C$16:$N$514,COLUMNS('Section 2'!$C$13:F$13),0)),"",VLOOKUP($B476,'Section 2'!$C$16:$N$514,COLUMNS('Section 2'!$C$13:F$13),0)))</f>
        <v/>
      </c>
      <c r="H476" s="107" t="str">
        <f>IF($D476="","",IF(ISBLANK(VLOOKUP($B476,'Section 2'!$C$16:$N$514,COLUMNS('Section 2'!$C$13:G$13),0)),"",VLOOKUP($B476,'Section 2'!$C$16:$N$514,COLUMNS('Section 2'!$C$13:G$13),0)))</f>
        <v/>
      </c>
      <c r="I476" s="107" t="str">
        <f>IF($D476="","",IF(ISBLANK(VLOOKUP($B476,'Section 2'!$C$16:$N$514,COLUMNS('Section 2'!$C$13:H$13),0)),"",IF(VLOOKUP($B476,'Section 2'!$C$16:$N$514,COLUMNS('Section 2'!$C$13:H$13),0)="Other EU","Other EU",PROPER(VLOOKUP($B476,'Section 2'!$C$16:$N$514,COLUMNS('Section 2'!$C$13:H$13),0)))))</f>
        <v/>
      </c>
      <c r="J476" s="107" t="str">
        <f>IF($D476="","",IF(ISBLANK(VLOOKUP($B476,'Section 2'!$C$16:$N$514,COLUMNS('Section 2'!$C$13:I$13),0)),"",IF(VLOOKUP($B476,'Section 2'!$C$16:$N$514,COLUMNS('Section 2'!$C$13:I$13),0)="Other EU","Other EU",VLOOKUP($B476,'Section 2'!$C$16:$N$514,COLUMNS('Section 2'!$C$13:I$13),0))))</f>
        <v/>
      </c>
      <c r="K476" s="107" t="str">
        <f>IF($D476="","",IF(ISBLANK(VLOOKUP($B476,'Section 2'!$C$16:$N$514,COLUMNS('Section 2'!$C$13:J$13),0)),"",IF(VLOOKUP($B476,'Section 2'!$C$16:$N$514,COLUMNS('Section 2'!$C$13:J$13),0)="Pther EU","Other EU",PROPER(VLOOKUP($B476,'Section 2'!$C$16:$N$514,COLUMNS('Section 2'!$C$13:J$13),0)))))</f>
        <v/>
      </c>
      <c r="L476" s="107" t="str">
        <f>IF($D476="","",IF(ISBLANK(VLOOKUP($B476,'Section 2'!$C$16:$N$514,COLUMNS('Section 2'!$C$13:K$13),0)),"",VLOOKUP($B476,'Section 2'!$C$16:$N$514,COLUMNS('Section 2'!$C$13:K$13),0)))</f>
        <v/>
      </c>
      <c r="M476" s="107" t="str">
        <f>IF($D476="","",IF(ISBLANK(VLOOKUP($B476,'Section 2'!$C$16:$N$514,COLUMNS('Section 2'!$C$13:L$13),0)),"",PROPER(VLOOKUP($B476,'Section 2'!$C$16:$N$514,COLUMNS('Section 2'!$C$13:L$13),0))))</f>
        <v/>
      </c>
      <c r="N476" s="107" t="str">
        <f>IF($D476="","",IF(ISBLANK(VLOOKUP($B476,'Section 2'!$C$16:$N$514,COLUMNS('Section 2'!$C$13:M$13),0)),"",IF(VLOOKUP($B476,'Section 2'!$C$16:$N$514,COLUMNS('Section 2'!$C$13:M$13),0)="Other EU","Other EU",IF(VLOOKUP($B476,'Section 2'!$C$16:$N$514,COLUMNS('Section 2'!$C$13:M$13),0)="2nd Party Trans","2nd Party Trans",IF(VLOOKUP($B476,'Section 2'!$C$16:$N$514,COLUMNS('Section 2'!$C$13:M$13),0)="2nd Party Dest","2nd Party Dest",PROPER(VLOOKUP($B476,'Section 2'!$C$16:$N$514,COLUMNS('Section 2'!$C$13:M$13),0)))))))</f>
        <v/>
      </c>
      <c r="O476" s="108" t="str">
        <f>IF($D476="","",IF(ISBLANK(VLOOKUP($B476,'Section 2'!$C$16:$N$514,COLUMNS('Section 2'!$C$13:N$13),0)),"",VLOOKUP($B476,'Section 2'!$C$16:$N$514,COLUMNS('Section 2'!$C$13:N$13),0)))</f>
        <v/>
      </c>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row>
    <row r="477" spans="1:78" s="36" customFormat="1" ht="12.75" customHeight="1" x14ac:dyDescent="0.35">
      <c r="A477" s="36" t="str">
        <f>IF(D477="","",ROWS($A$1:A477))</f>
        <v/>
      </c>
      <c r="B477" s="39">
        <v>476</v>
      </c>
      <c r="C477" s="107" t="str">
        <f t="shared" si="7"/>
        <v/>
      </c>
      <c r="D477" s="107" t="str">
        <f>IFERROR(VLOOKUP($B477,'Section 2'!$C$16:$N$514,COLUMNS('Section 2'!$C$13:C$13),0),"")</f>
        <v/>
      </c>
      <c r="E477" s="108" t="str">
        <f>IF($D477="","",IF(ISBLANK(VLOOKUP($B477,'Section 2'!$C$16:$N$514,COLUMNS('Section 2'!$C$13:D$13),0)),"",VLOOKUP($B477,'Section 2'!$C$16:$N$514,COLUMNS('Section 2'!$C$13:D$13),0)))</f>
        <v/>
      </c>
      <c r="F477" s="107" t="str">
        <f>IF($D477="","",IF(ISBLANK(VLOOKUP($B477,'Section 2'!$C$16:$N$514,COLUMNS('Section 2'!$C$13:E$13),0)),"",VLOOKUP($B477,'Section 2'!$C$16:$N$514,COLUMNS('Section 2'!$C$13:E$13),0)))</f>
        <v/>
      </c>
      <c r="G477" s="107" t="str">
        <f>IF($D477="","",IF(ISBLANK(VLOOKUP($B477,'Section 2'!$C$16:$N$514,COLUMNS('Section 2'!$C$13:F$13),0)),"",VLOOKUP($B477,'Section 2'!$C$16:$N$514,COLUMNS('Section 2'!$C$13:F$13),0)))</f>
        <v/>
      </c>
      <c r="H477" s="107" t="str">
        <f>IF($D477="","",IF(ISBLANK(VLOOKUP($B477,'Section 2'!$C$16:$N$514,COLUMNS('Section 2'!$C$13:G$13),0)),"",VLOOKUP($B477,'Section 2'!$C$16:$N$514,COLUMNS('Section 2'!$C$13:G$13),0)))</f>
        <v/>
      </c>
      <c r="I477" s="107" t="str">
        <f>IF($D477="","",IF(ISBLANK(VLOOKUP($B477,'Section 2'!$C$16:$N$514,COLUMNS('Section 2'!$C$13:H$13),0)),"",IF(VLOOKUP($B477,'Section 2'!$C$16:$N$514,COLUMNS('Section 2'!$C$13:H$13),0)="Other EU","Other EU",PROPER(VLOOKUP($B477,'Section 2'!$C$16:$N$514,COLUMNS('Section 2'!$C$13:H$13),0)))))</f>
        <v/>
      </c>
      <c r="J477" s="107" t="str">
        <f>IF($D477="","",IF(ISBLANK(VLOOKUP($B477,'Section 2'!$C$16:$N$514,COLUMNS('Section 2'!$C$13:I$13),0)),"",IF(VLOOKUP($B477,'Section 2'!$C$16:$N$514,COLUMNS('Section 2'!$C$13:I$13),0)="Other EU","Other EU",VLOOKUP($B477,'Section 2'!$C$16:$N$514,COLUMNS('Section 2'!$C$13:I$13),0))))</f>
        <v/>
      </c>
      <c r="K477" s="107" t="str">
        <f>IF($D477="","",IF(ISBLANK(VLOOKUP($B477,'Section 2'!$C$16:$N$514,COLUMNS('Section 2'!$C$13:J$13),0)),"",IF(VLOOKUP($B477,'Section 2'!$C$16:$N$514,COLUMNS('Section 2'!$C$13:J$13),0)="Pther EU","Other EU",PROPER(VLOOKUP($B477,'Section 2'!$C$16:$N$514,COLUMNS('Section 2'!$C$13:J$13),0)))))</f>
        <v/>
      </c>
      <c r="L477" s="107" t="str">
        <f>IF($D477="","",IF(ISBLANK(VLOOKUP($B477,'Section 2'!$C$16:$N$514,COLUMNS('Section 2'!$C$13:K$13),0)),"",VLOOKUP($B477,'Section 2'!$C$16:$N$514,COLUMNS('Section 2'!$C$13:K$13),0)))</f>
        <v/>
      </c>
      <c r="M477" s="107" t="str">
        <f>IF($D477="","",IF(ISBLANK(VLOOKUP($B477,'Section 2'!$C$16:$N$514,COLUMNS('Section 2'!$C$13:L$13),0)),"",PROPER(VLOOKUP($B477,'Section 2'!$C$16:$N$514,COLUMNS('Section 2'!$C$13:L$13),0))))</f>
        <v/>
      </c>
      <c r="N477" s="107" t="str">
        <f>IF($D477="","",IF(ISBLANK(VLOOKUP($B477,'Section 2'!$C$16:$N$514,COLUMNS('Section 2'!$C$13:M$13),0)),"",IF(VLOOKUP($B477,'Section 2'!$C$16:$N$514,COLUMNS('Section 2'!$C$13:M$13),0)="Other EU","Other EU",IF(VLOOKUP($B477,'Section 2'!$C$16:$N$514,COLUMNS('Section 2'!$C$13:M$13),0)="2nd Party Trans","2nd Party Trans",IF(VLOOKUP($B477,'Section 2'!$C$16:$N$514,COLUMNS('Section 2'!$C$13:M$13),0)="2nd Party Dest","2nd Party Dest",PROPER(VLOOKUP($B477,'Section 2'!$C$16:$N$514,COLUMNS('Section 2'!$C$13:M$13),0)))))))</f>
        <v/>
      </c>
      <c r="O477" s="108" t="str">
        <f>IF($D477="","",IF(ISBLANK(VLOOKUP($B477,'Section 2'!$C$16:$N$514,COLUMNS('Section 2'!$C$13:N$13),0)),"",VLOOKUP($B477,'Section 2'!$C$16:$N$514,COLUMNS('Section 2'!$C$13:N$13),0)))</f>
        <v/>
      </c>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row>
    <row r="478" spans="1:78" s="36" customFormat="1" ht="12.75" customHeight="1" x14ac:dyDescent="0.35">
      <c r="A478" s="36" t="str">
        <f>IF(D478="","",ROWS($A$1:A478))</f>
        <v/>
      </c>
      <c r="B478" s="39">
        <v>477</v>
      </c>
      <c r="C478" s="107" t="str">
        <f t="shared" si="7"/>
        <v/>
      </c>
      <c r="D478" s="107" t="str">
        <f>IFERROR(VLOOKUP($B478,'Section 2'!$C$16:$N$514,COLUMNS('Section 2'!$C$13:C$13),0),"")</f>
        <v/>
      </c>
      <c r="E478" s="108" t="str">
        <f>IF($D478="","",IF(ISBLANK(VLOOKUP($B478,'Section 2'!$C$16:$N$514,COLUMNS('Section 2'!$C$13:D$13),0)),"",VLOOKUP($B478,'Section 2'!$C$16:$N$514,COLUMNS('Section 2'!$C$13:D$13),0)))</f>
        <v/>
      </c>
      <c r="F478" s="107" t="str">
        <f>IF($D478="","",IF(ISBLANK(VLOOKUP($B478,'Section 2'!$C$16:$N$514,COLUMNS('Section 2'!$C$13:E$13),0)),"",VLOOKUP($B478,'Section 2'!$C$16:$N$514,COLUMNS('Section 2'!$C$13:E$13),0)))</f>
        <v/>
      </c>
      <c r="G478" s="107" t="str">
        <f>IF($D478="","",IF(ISBLANK(VLOOKUP($B478,'Section 2'!$C$16:$N$514,COLUMNS('Section 2'!$C$13:F$13),0)),"",VLOOKUP($B478,'Section 2'!$C$16:$N$514,COLUMNS('Section 2'!$C$13:F$13),0)))</f>
        <v/>
      </c>
      <c r="H478" s="107" t="str">
        <f>IF($D478="","",IF(ISBLANK(VLOOKUP($B478,'Section 2'!$C$16:$N$514,COLUMNS('Section 2'!$C$13:G$13),0)),"",VLOOKUP($B478,'Section 2'!$C$16:$N$514,COLUMNS('Section 2'!$C$13:G$13),0)))</f>
        <v/>
      </c>
      <c r="I478" s="107" t="str">
        <f>IF($D478="","",IF(ISBLANK(VLOOKUP($B478,'Section 2'!$C$16:$N$514,COLUMNS('Section 2'!$C$13:H$13),0)),"",IF(VLOOKUP($B478,'Section 2'!$C$16:$N$514,COLUMNS('Section 2'!$C$13:H$13),0)="Other EU","Other EU",PROPER(VLOOKUP($B478,'Section 2'!$C$16:$N$514,COLUMNS('Section 2'!$C$13:H$13),0)))))</f>
        <v/>
      </c>
      <c r="J478" s="107" t="str">
        <f>IF($D478="","",IF(ISBLANK(VLOOKUP($B478,'Section 2'!$C$16:$N$514,COLUMNS('Section 2'!$C$13:I$13),0)),"",IF(VLOOKUP($B478,'Section 2'!$C$16:$N$514,COLUMNS('Section 2'!$C$13:I$13),0)="Other EU","Other EU",VLOOKUP($B478,'Section 2'!$C$16:$N$514,COLUMNS('Section 2'!$C$13:I$13),0))))</f>
        <v/>
      </c>
      <c r="K478" s="107" t="str">
        <f>IF($D478="","",IF(ISBLANK(VLOOKUP($B478,'Section 2'!$C$16:$N$514,COLUMNS('Section 2'!$C$13:J$13),0)),"",IF(VLOOKUP($B478,'Section 2'!$C$16:$N$514,COLUMNS('Section 2'!$C$13:J$13),0)="Pther EU","Other EU",PROPER(VLOOKUP($B478,'Section 2'!$C$16:$N$514,COLUMNS('Section 2'!$C$13:J$13),0)))))</f>
        <v/>
      </c>
      <c r="L478" s="107" t="str">
        <f>IF($D478="","",IF(ISBLANK(VLOOKUP($B478,'Section 2'!$C$16:$N$514,COLUMNS('Section 2'!$C$13:K$13),0)),"",VLOOKUP($B478,'Section 2'!$C$16:$N$514,COLUMNS('Section 2'!$C$13:K$13),0)))</f>
        <v/>
      </c>
      <c r="M478" s="107" t="str">
        <f>IF($D478="","",IF(ISBLANK(VLOOKUP($B478,'Section 2'!$C$16:$N$514,COLUMNS('Section 2'!$C$13:L$13),0)),"",PROPER(VLOOKUP($B478,'Section 2'!$C$16:$N$514,COLUMNS('Section 2'!$C$13:L$13),0))))</f>
        <v/>
      </c>
      <c r="N478" s="107" t="str">
        <f>IF($D478="","",IF(ISBLANK(VLOOKUP($B478,'Section 2'!$C$16:$N$514,COLUMNS('Section 2'!$C$13:M$13),0)),"",IF(VLOOKUP($B478,'Section 2'!$C$16:$N$514,COLUMNS('Section 2'!$C$13:M$13),0)="Other EU","Other EU",IF(VLOOKUP($B478,'Section 2'!$C$16:$N$514,COLUMNS('Section 2'!$C$13:M$13),0)="2nd Party Trans","2nd Party Trans",IF(VLOOKUP($B478,'Section 2'!$C$16:$N$514,COLUMNS('Section 2'!$C$13:M$13),0)="2nd Party Dest","2nd Party Dest",PROPER(VLOOKUP($B478,'Section 2'!$C$16:$N$514,COLUMNS('Section 2'!$C$13:M$13),0)))))))</f>
        <v/>
      </c>
      <c r="O478" s="108" t="str">
        <f>IF($D478="","",IF(ISBLANK(VLOOKUP($B478,'Section 2'!$C$16:$N$514,COLUMNS('Section 2'!$C$13:N$13),0)),"",VLOOKUP($B478,'Section 2'!$C$16:$N$514,COLUMNS('Section 2'!$C$13:N$13),0)))</f>
        <v/>
      </c>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row>
    <row r="479" spans="1:78" s="36" customFormat="1" ht="12.75" customHeight="1" x14ac:dyDescent="0.35">
      <c r="A479" s="36" t="str">
        <f>IF(D479="","",ROWS($A$1:A479))</f>
        <v/>
      </c>
      <c r="B479" s="39">
        <v>478</v>
      </c>
      <c r="C479" s="107" t="str">
        <f t="shared" si="7"/>
        <v/>
      </c>
      <c r="D479" s="107" t="str">
        <f>IFERROR(VLOOKUP($B479,'Section 2'!$C$16:$N$514,COLUMNS('Section 2'!$C$13:C$13),0),"")</f>
        <v/>
      </c>
      <c r="E479" s="108" t="str">
        <f>IF($D479="","",IF(ISBLANK(VLOOKUP($B479,'Section 2'!$C$16:$N$514,COLUMNS('Section 2'!$C$13:D$13),0)),"",VLOOKUP($B479,'Section 2'!$C$16:$N$514,COLUMNS('Section 2'!$C$13:D$13),0)))</f>
        <v/>
      </c>
      <c r="F479" s="107" t="str">
        <f>IF($D479="","",IF(ISBLANK(VLOOKUP($B479,'Section 2'!$C$16:$N$514,COLUMNS('Section 2'!$C$13:E$13),0)),"",VLOOKUP($B479,'Section 2'!$C$16:$N$514,COLUMNS('Section 2'!$C$13:E$13),0)))</f>
        <v/>
      </c>
      <c r="G479" s="107" t="str">
        <f>IF($D479="","",IF(ISBLANK(VLOOKUP($B479,'Section 2'!$C$16:$N$514,COLUMNS('Section 2'!$C$13:F$13),0)),"",VLOOKUP($B479,'Section 2'!$C$16:$N$514,COLUMNS('Section 2'!$C$13:F$13),0)))</f>
        <v/>
      </c>
      <c r="H479" s="107" t="str">
        <f>IF($D479="","",IF(ISBLANK(VLOOKUP($B479,'Section 2'!$C$16:$N$514,COLUMNS('Section 2'!$C$13:G$13),0)),"",VLOOKUP($B479,'Section 2'!$C$16:$N$514,COLUMNS('Section 2'!$C$13:G$13),0)))</f>
        <v/>
      </c>
      <c r="I479" s="107" t="str">
        <f>IF($D479="","",IF(ISBLANK(VLOOKUP($B479,'Section 2'!$C$16:$N$514,COLUMNS('Section 2'!$C$13:H$13),0)),"",IF(VLOOKUP($B479,'Section 2'!$C$16:$N$514,COLUMNS('Section 2'!$C$13:H$13),0)="Other EU","Other EU",PROPER(VLOOKUP($B479,'Section 2'!$C$16:$N$514,COLUMNS('Section 2'!$C$13:H$13),0)))))</f>
        <v/>
      </c>
      <c r="J479" s="107" t="str">
        <f>IF($D479="","",IF(ISBLANK(VLOOKUP($B479,'Section 2'!$C$16:$N$514,COLUMNS('Section 2'!$C$13:I$13),0)),"",IF(VLOOKUP($B479,'Section 2'!$C$16:$N$514,COLUMNS('Section 2'!$C$13:I$13),0)="Other EU","Other EU",VLOOKUP($B479,'Section 2'!$C$16:$N$514,COLUMNS('Section 2'!$C$13:I$13),0))))</f>
        <v/>
      </c>
      <c r="K479" s="107" t="str">
        <f>IF($D479="","",IF(ISBLANK(VLOOKUP($B479,'Section 2'!$C$16:$N$514,COLUMNS('Section 2'!$C$13:J$13),0)),"",IF(VLOOKUP($B479,'Section 2'!$C$16:$N$514,COLUMNS('Section 2'!$C$13:J$13),0)="Pther EU","Other EU",PROPER(VLOOKUP($B479,'Section 2'!$C$16:$N$514,COLUMNS('Section 2'!$C$13:J$13),0)))))</f>
        <v/>
      </c>
      <c r="L479" s="107" t="str">
        <f>IF($D479="","",IF(ISBLANK(VLOOKUP($B479,'Section 2'!$C$16:$N$514,COLUMNS('Section 2'!$C$13:K$13),0)),"",VLOOKUP($B479,'Section 2'!$C$16:$N$514,COLUMNS('Section 2'!$C$13:K$13),0)))</f>
        <v/>
      </c>
      <c r="M479" s="107" t="str">
        <f>IF($D479="","",IF(ISBLANK(VLOOKUP($B479,'Section 2'!$C$16:$N$514,COLUMNS('Section 2'!$C$13:L$13),0)),"",PROPER(VLOOKUP($B479,'Section 2'!$C$16:$N$514,COLUMNS('Section 2'!$C$13:L$13),0))))</f>
        <v/>
      </c>
      <c r="N479" s="107" t="str">
        <f>IF($D479="","",IF(ISBLANK(VLOOKUP($B479,'Section 2'!$C$16:$N$514,COLUMNS('Section 2'!$C$13:M$13),0)),"",IF(VLOOKUP($B479,'Section 2'!$C$16:$N$514,COLUMNS('Section 2'!$C$13:M$13),0)="Other EU","Other EU",IF(VLOOKUP($B479,'Section 2'!$C$16:$N$514,COLUMNS('Section 2'!$C$13:M$13),0)="2nd Party Trans","2nd Party Trans",IF(VLOOKUP($B479,'Section 2'!$C$16:$N$514,COLUMNS('Section 2'!$C$13:M$13),0)="2nd Party Dest","2nd Party Dest",PROPER(VLOOKUP($B479,'Section 2'!$C$16:$N$514,COLUMNS('Section 2'!$C$13:M$13),0)))))))</f>
        <v/>
      </c>
      <c r="O479" s="108" t="str">
        <f>IF($D479="","",IF(ISBLANK(VLOOKUP($B479,'Section 2'!$C$16:$N$514,COLUMNS('Section 2'!$C$13:N$13),0)),"",VLOOKUP($B479,'Section 2'!$C$16:$N$514,COLUMNS('Section 2'!$C$13:N$13),0)))</f>
        <v/>
      </c>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row>
    <row r="480" spans="1:78" s="36" customFormat="1" ht="12.75" customHeight="1" x14ac:dyDescent="0.35">
      <c r="A480" s="36" t="str">
        <f>IF(D480="","",ROWS($A$1:A480))</f>
        <v/>
      </c>
      <c r="B480" s="39">
        <v>479</v>
      </c>
      <c r="C480" s="107" t="str">
        <f t="shared" si="7"/>
        <v/>
      </c>
      <c r="D480" s="107" t="str">
        <f>IFERROR(VLOOKUP($B480,'Section 2'!$C$16:$N$514,COLUMNS('Section 2'!$C$13:C$13),0),"")</f>
        <v/>
      </c>
      <c r="E480" s="108" t="str">
        <f>IF($D480="","",IF(ISBLANK(VLOOKUP($B480,'Section 2'!$C$16:$N$514,COLUMNS('Section 2'!$C$13:D$13),0)),"",VLOOKUP($B480,'Section 2'!$C$16:$N$514,COLUMNS('Section 2'!$C$13:D$13),0)))</f>
        <v/>
      </c>
      <c r="F480" s="107" t="str">
        <f>IF($D480="","",IF(ISBLANK(VLOOKUP($B480,'Section 2'!$C$16:$N$514,COLUMNS('Section 2'!$C$13:E$13),0)),"",VLOOKUP($B480,'Section 2'!$C$16:$N$514,COLUMNS('Section 2'!$C$13:E$13),0)))</f>
        <v/>
      </c>
      <c r="G480" s="107" t="str">
        <f>IF($D480="","",IF(ISBLANK(VLOOKUP($B480,'Section 2'!$C$16:$N$514,COLUMNS('Section 2'!$C$13:F$13),0)),"",VLOOKUP($B480,'Section 2'!$C$16:$N$514,COLUMNS('Section 2'!$C$13:F$13),0)))</f>
        <v/>
      </c>
      <c r="H480" s="107" t="str">
        <f>IF($D480="","",IF(ISBLANK(VLOOKUP($B480,'Section 2'!$C$16:$N$514,COLUMNS('Section 2'!$C$13:G$13),0)),"",VLOOKUP($B480,'Section 2'!$C$16:$N$514,COLUMNS('Section 2'!$C$13:G$13),0)))</f>
        <v/>
      </c>
      <c r="I480" s="107" t="str">
        <f>IF($D480="","",IF(ISBLANK(VLOOKUP($B480,'Section 2'!$C$16:$N$514,COLUMNS('Section 2'!$C$13:H$13),0)),"",IF(VLOOKUP($B480,'Section 2'!$C$16:$N$514,COLUMNS('Section 2'!$C$13:H$13),0)="Other EU","Other EU",PROPER(VLOOKUP($B480,'Section 2'!$C$16:$N$514,COLUMNS('Section 2'!$C$13:H$13),0)))))</f>
        <v/>
      </c>
      <c r="J480" s="107" t="str">
        <f>IF($D480="","",IF(ISBLANK(VLOOKUP($B480,'Section 2'!$C$16:$N$514,COLUMNS('Section 2'!$C$13:I$13),0)),"",IF(VLOOKUP($B480,'Section 2'!$C$16:$N$514,COLUMNS('Section 2'!$C$13:I$13),0)="Other EU","Other EU",VLOOKUP($B480,'Section 2'!$C$16:$N$514,COLUMNS('Section 2'!$C$13:I$13),0))))</f>
        <v/>
      </c>
      <c r="K480" s="107" t="str">
        <f>IF($D480="","",IF(ISBLANK(VLOOKUP($B480,'Section 2'!$C$16:$N$514,COLUMNS('Section 2'!$C$13:J$13),0)),"",IF(VLOOKUP($B480,'Section 2'!$C$16:$N$514,COLUMNS('Section 2'!$C$13:J$13),0)="Pther EU","Other EU",PROPER(VLOOKUP($B480,'Section 2'!$C$16:$N$514,COLUMNS('Section 2'!$C$13:J$13),0)))))</f>
        <v/>
      </c>
      <c r="L480" s="107" t="str">
        <f>IF($D480="","",IF(ISBLANK(VLOOKUP($B480,'Section 2'!$C$16:$N$514,COLUMNS('Section 2'!$C$13:K$13),0)),"",VLOOKUP($B480,'Section 2'!$C$16:$N$514,COLUMNS('Section 2'!$C$13:K$13),0)))</f>
        <v/>
      </c>
      <c r="M480" s="107" t="str">
        <f>IF($D480="","",IF(ISBLANK(VLOOKUP($B480,'Section 2'!$C$16:$N$514,COLUMNS('Section 2'!$C$13:L$13),0)),"",PROPER(VLOOKUP($B480,'Section 2'!$C$16:$N$514,COLUMNS('Section 2'!$C$13:L$13),0))))</f>
        <v/>
      </c>
      <c r="N480" s="107" t="str">
        <f>IF($D480="","",IF(ISBLANK(VLOOKUP($B480,'Section 2'!$C$16:$N$514,COLUMNS('Section 2'!$C$13:M$13),0)),"",IF(VLOOKUP($B480,'Section 2'!$C$16:$N$514,COLUMNS('Section 2'!$C$13:M$13),0)="Other EU","Other EU",IF(VLOOKUP($B480,'Section 2'!$C$16:$N$514,COLUMNS('Section 2'!$C$13:M$13),0)="2nd Party Trans","2nd Party Trans",IF(VLOOKUP($B480,'Section 2'!$C$16:$N$514,COLUMNS('Section 2'!$C$13:M$13),0)="2nd Party Dest","2nd Party Dest",PROPER(VLOOKUP($B480,'Section 2'!$C$16:$N$514,COLUMNS('Section 2'!$C$13:M$13),0)))))))</f>
        <v/>
      </c>
      <c r="O480" s="108" t="str">
        <f>IF($D480="","",IF(ISBLANK(VLOOKUP($B480,'Section 2'!$C$16:$N$514,COLUMNS('Section 2'!$C$13:N$13),0)),"",VLOOKUP($B480,'Section 2'!$C$16:$N$514,COLUMNS('Section 2'!$C$13:N$13),0)))</f>
        <v/>
      </c>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row>
    <row r="481" spans="1:78" s="36" customFormat="1" ht="12.75" customHeight="1" x14ac:dyDescent="0.35">
      <c r="A481" s="36" t="str">
        <f>IF(D481="","",ROWS($A$1:A481))</f>
        <v/>
      </c>
      <c r="B481" s="39">
        <v>480</v>
      </c>
      <c r="C481" s="107" t="str">
        <f t="shared" si="7"/>
        <v/>
      </c>
      <c r="D481" s="107" t="str">
        <f>IFERROR(VLOOKUP($B481,'Section 2'!$C$16:$N$514,COLUMNS('Section 2'!$C$13:C$13),0),"")</f>
        <v/>
      </c>
      <c r="E481" s="108" t="str">
        <f>IF($D481="","",IF(ISBLANK(VLOOKUP($B481,'Section 2'!$C$16:$N$514,COLUMNS('Section 2'!$C$13:D$13),0)),"",VLOOKUP($B481,'Section 2'!$C$16:$N$514,COLUMNS('Section 2'!$C$13:D$13),0)))</f>
        <v/>
      </c>
      <c r="F481" s="107" t="str">
        <f>IF($D481="","",IF(ISBLANK(VLOOKUP($B481,'Section 2'!$C$16:$N$514,COLUMNS('Section 2'!$C$13:E$13),0)),"",VLOOKUP($B481,'Section 2'!$C$16:$N$514,COLUMNS('Section 2'!$C$13:E$13),0)))</f>
        <v/>
      </c>
      <c r="G481" s="107" t="str">
        <f>IF($D481="","",IF(ISBLANK(VLOOKUP($B481,'Section 2'!$C$16:$N$514,COLUMNS('Section 2'!$C$13:F$13),0)),"",VLOOKUP($B481,'Section 2'!$C$16:$N$514,COLUMNS('Section 2'!$C$13:F$13),0)))</f>
        <v/>
      </c>
      <c r="H481" s="107" t="str">
        <f>IF($D481="","",IF(ISBLANK(VLOOKUP($B481,'Section 2'!$C$16:$N$514,COLUMNS('Section 2'!$C$13:G$13),0)),"",VLOOKUP($B481,'Section 2'!$C$16:$N$514,COLUMNS('Section 2'!$C$13:G$13),0)))</f>
        <v/>
      </c>
      <c r="I481" s="107" t="str">
        <f>IF($D481="","",IF(ISBLANK(VLOOKUP($B481,'Section 2'!$C$16:$N$514,COLUMNS('Section 2'!$C$13:H$13),0)),"",IF(VLOOKUP($B481,'Section 2'!$C$16:$N$514,COLUMNS('Section 2'!$C$13:H$13),0)="Other EU","Other EU",PROPER(VLOOKUP($B481,'Section 2'!$C$16:$N$514,COLUMNS('Section 2'!$C$13:H$13),0)))))</f>
        <v/>
      </c>
      <c r="J481" s="107" t="str">
        <f>IF($D481="","",IF(ISBLANK(VLOOKUP($B481,'Section 2'!$C$16:$N$514,COLUMNS('Section 2'!$C$13:I$13),0)),"",IF(VLOOKUP($B481,'Section 2'!$C$16:$N$514,COLUMNS('Section 2'!$C$13:I$13),0)="Other EU","Other EU",VLOOKUP($B481,'Section 2'!$C$16:$N$514,COLUMNS('Section 2'!$C$13:I$13),0))))</f>
        <v/>
      </c>
      <c r="K481" s="107" t="str">
        <f>IF($D481="","",IF(ISBLANK(VLOOKUP($B481,'Section 2'!$C$16:$N$514,COLUMNS('Section 2'!$C$13:J$13),0)),"",IF(VLOOKUP($B481,'Section 2'!$C$16:$N$514,COLUMNS('Section 2'!$C$13:J$13),0)="Pther EU","Other EU",PROPER(VLOOKUP($B481,'Section 2'!$C$16:$N$514,COLUMNS('Section 2'!$C$13:J$13),0)))))</f>
        <v/>
      </c>
      <c r="L481" s="107" t="str">
        <f>IF($D481="","",IF(ISBLANK(VLOOKUP($B481,'Section 2'!$C$16:$N$514,COLUMNS('Section 2'!$C$13:K$13),0)),"",VLOOKUP($B481,'Section 2'!$C$16:$N$514,COLUMNS('Section 2'!$C$13:K$13),0)))</f>
        <v/>
      </c>
      <c r="M481" s="107" t="str">
        <f>IF($D481="","",IF(ISBLANK(VLOOKUP($B481,'Section 2'!$C$16:$N$514,COLUMNS('Section 2'!$C$13:L$13),0)),"",PROPER(VLOOKUP($B481,'Section 2'!$C$16:$N$514,COLUMNS('Section 2'!$C$13:L$13),0))))</f>
        <v/>
      </c>
      <c r="N481" s="107" t="str">
        <f>IF($D481="","",IF(ISBLANK(VLOOKUP($B481,'Section 2'!$C$16:$N$514,COLUMNS('Section 2'!$C$13:M$13),0)),"",IF(VLOOKUP($B481,'Section 2'!$C$16:$N$514,COLUMNS('Section 2'!$C$13:M$13),0)="Other EU","Other EU",IF(VLOOKUP($B481,'Section 2'!$C$16:$N$514,COLUMNS('Section 2'!$C$13:M$13),0)="2nd Party Trans","2nd Party Trans",IF(VLOOKUP($B481,'Section 2'!$C$16:$N$514,COLUMNS('Section 2'!$C$13:M$13),0)="2nd Party Dest","2nd Party Dest",PROPER(VLOOKUP($B481,'Section 2'!$C$16:$N$514,COLUMNS('Section 2'!$C$13:M$13),0)))))))</f>
        <v/>
      </c>
      <c r="O481" s="108" t="str">
        <f>IF($D481="","",IF(ISBLANK(VLOOKUP($B481,'Section 2'!$C$16:$N$514,COLUMNS('Section 2'!$C$13:N$13),0)),"",VLOOKUP($B481,'Section 2'!$C$16:$N$514,COLUMNS('Section 2'!$C$13:N$13),0)))</f>
        <v/>
      </c>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row>
    <row r="482" spans="1:78" s="36" customFormat="1" ht="12.75" customHeight="1" x14ac:dyDescent="0.35">
      <c r="A482" s="36" t="str">
        <f>IF(D482="","",ROWS($A$1:A482))</f>
        <v/>
      </c>
      <c r="B482" s="39">
        <v>481</v>
      </c>
      <c r="C482" s="107" t="str">
        <f t="shared" si="7"/>
        <v/>
      </c>
      <c r="D482" s="107" t="str">
        <f>IFERROR(VLOOKUP($B482,'Section 2'!$C$16:$N$514,COLUMNS('Section 2'!$C$13:C$13),0),"")</f>
        <v/>
      </c>
      <c r="E482" s="108" t="str">
        <f>IF($D482="","",IF(ISBLANK(VLOOKUP($B482,'Section 2'!$C$16:$N$514,COLUMNS('Section 2'!$C$13:D$13),0)),"",VLOOKUP($B482,'Section 2'!$C$16:$N$514,COLUMNS('Section 2'!$C$13:D$13),0)))</f>
        <v/>
      </c>
      <c r="F482" s="107" t="str">
        <f>IF($D482="","",IF(ISBLANK(VLOOKUP($B482,'Section 2'!$C$16:$N$514,COLUMNS('Section 2'!$C$13:E$13),0)),"",VLOOKUP($B482,'Section 2'!$C$16:$N$514,COLUMNS('Section 2'!$C$13:E$13),0)))</f>
        <v/>
      </c>
      <c r="G482" s="107" t="str">
        <f>IF($D482="","",IF(ISBLANK(VLOOKUP($B482,'Section 2'!$C$16:$N$514,COLUMNS('Section 2'!$C$13:F$13),0)),"",VLOOKUP($B482,'Section 2'!$C$16:$N$514,COLUMNS('Section 2'!$C$13:F$13),0)))</f>
        <v/>
      </c>
      <c r="H482" s="107" t="str">
        <f>IF($D482="","",IF(ISBLANK(VLOOKUP($B482,'Section 2'!$C$16:$N$514,COLUMNS('Section 2'!$C$13:G$13),0)),"",VLOOKUP($B482,'Section 2'!$C$16:$N$514,COLUMNS('Section 2'!$C$13:G$13),0)))</f>
        <v/>
      </c>
      <c r="I482" s="107" t="str">
        <f>IF($D482="","",IF(ISBLANK(VLOOKUP($B482,'Section 2'!$C$16:$N$514,COLUMNS('Section 2'!$C$13:H$13),0)),"",IF(VLOOKUP($B482,'Section 2'!$C$16:$N$514,COLUMNS('Section 2'!$C$13:H$13),0)="Other EU","Other EU",PROPER(VLOOKUP($B482,'Section 2'!$C$16:$N$514,COLUMNS('Section 2'!$C$13:H$13),0)))))</f>
        <v/>
      </c>
      <c r="J482" s="107" t="str">
        <f>IF($D482="","",IF(ISBLANK(VLOOKUP($B482,'Section 2'!$C$16:$N$514,COLUMNS('Section 2'!$C$13:I$13),0)),"",IF(VLOOKUP($B482,'Section 2'!$C$16:$N$514,COLUMNS('Section 2'!$C$13:I$13),0)="Other EU","Other EU",VLOOKUP($B482,'Section 2'!$C$16:$N$514,COLUMNS('Section 2'!$C$13:I$13),0))))</f>
        <v/>
      </c>
      <c r="K482" s="107" t="str">
        <f>IF($D482="","",IF(ISBLANK(VLOOKUP($B482,'Section 2'!$C$16:$N$514,COLUMNS('Section 2'!$C$13:J$13),0)),"",IF(VLOOKUP($B482,'Section 2'!$C$16:$N$514,COLUMNS('Section 2'!$C$13:J$13),0)="Pther EU","Other EU",PROPER(VLOOKUP($B482,'Section 2'!$C$16:$N$514,COLUMNS('Section 2'!$C$13:J$13),0)))))</f>
        <v/>
      </c>
      <c r="L482" s="107" t="str">
        <f>IF($D482="","",IF(ISBLANK(VLOOKUP($B482,'Section 2'!$C$16:$N$514,COLUMNS('Section 2'!$C$13:K$13),0)),"",VLOOKUP($B482,'Section 2'!$C$16:$N$514,COLUMNS('Section 2'!$C$13:K$13),0)))</f>
        <v/>
      </c>
      <c r="M482" s="107" t="str">
        <f>IF($D482="","",IF(ISBLANK(VLOOKUP($B482,'Section 2'!$C$16:$N$514,COLUMNS('Section 2'!$C$13:L$13),0)),"",PROPER(VLOOKUP($B482,'Section 2'!$C$16:$N$514,COLUMNS('Section 2'!$C$13:L$13),0))))</f>
        <v/>
      </c>
      <c r="N482" s="107" t="str">
        <f>IF($D482="","",IF(ISBLANK(VLOOKUP($B482,'Section 2'!$C$16:$N$514,COLUMNS('Section 2'!$C$13:M$13),0)),"",IF(VLOOKUP($B482,'Section 2'!$C$16:$N$514,COLUMNS('Section 2'!$C$13:M$13),0)="Other EU","Other EU",IF(VLOOKUP($B482,'Section 2'!$C$16:$N$514,COLUMNS('Section 2'!$C$13:M$13),0)="2nd Party Trans","2nd Party Trans",IF(VLOOKUP($B482,'Section 2'!$C$16:$N$514,COLUMNS('Section 2'!$C$13:M$13),0)="2nd Party Dest","2nd Party Dest",PROPER(VLOOKUP($B482,'Section 2'!$C$16:$N$514,COLUMNS('Section 2'!$C$13:M$13),0)))))))</f>
        <v/>
      </c>
      <c r="O482" s="108" t="str">
        <f>IF($D482="","",IF(ISBLANK(VLOOKUP($B482,'Section 2'!$C$16:$N$514,COLUMNS('Section 2'!$C$13:N$13),0)),"",VLOOKUP($B482,'Section 2'!$C$16:$N$514,COLUMNS('Section 2'!$C$13:N$13),0)))</f>
        <v/>
      </c>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row>
    <row r="483" spans="1:78" s="36" customFormat="1" ht="12.75" customHeight="1" x14ac:dyDescent="0.35">
      <c r="A483" s="36" t="str">
        <f>IF(D483="","",ROWS($A$1:A483))</f>
        <v/>
      </c>
      <c r="B483" s="39">
        <v>482</v>
      </c>
      <c r="C483" s="107" t="str">
        <f t="shared" si="7"/>
        <v/>
      </c>
      <c r="D483" s="107" t="str">
        <f>IFERROR(VLOOKUP($B483,'Section 2'!$C$16:$N$514,COLUMNS('Section 2'!$C$13:C$13),0),"")</f>
        <v/>
      </c>
      <c r="E483" s="108" t="str">
        <f>IF($D483="","",IF(ISBLANK(VLOOKUP($B483,'Section 2'!$C$16:$N$514,COLUMNS('Section 2'!$C$13:D$13),0)),"",VLOOKUP($B483,'Section 2'!$C$16:$N$514,COLUMNS('Section 2'!$C$13:D$13),0)))</f>
        <v/>
      </c>
      <c r="F483" s="107" t="str">
        <f>IF($D483="","",IF(ISBLANK(VLOOKUP($B483,'Section 2'!$C$16:$N$514,COLUMNS('Section 2'!$C$13:E$13),0)),"",VLOOKUP($B483,'Section 2'!$C$16:$N$514,COLUMNS('Section 2'!$C$13:E$13),0)))</f>
        <v/>
      </c>
      <c r="G483" s="107" t="str">
        <f>IF($D483="","",IF(ISBLANK(VLOOKUP($B483,'Section 2'!$C$16:$N$514,COLUMNS('Section 2'!$C$13:F$13),0)),"",VLOOKUP($B483,'Section 2'!$C$16:$N$514,COLUMNS('Section 2'!$C$13:F$13),0)))</f>
        <v/>
      </c>
      <c r="H483" s="107" t="str">
        <f>IF($D483="","",IF(ISBLANK(VLOOKUP($B483,'Section 2'!$C$16:$N$514,COLUMNS('Section 2'!$C$13:G$13),0)),"",VLOOKUP($B483,'Section 2'!$C$16:$N$514,COLUMNS('Section 2'!$C$13:G$13),0)))</f>
        <v/>
      </c>
      <c r="I483" s="107" t="str">
        <f>IF($D483="","",IF(ISBLANK(VLOOKUP($B483,'Section 2'!$C$16:$N$514,COLUMNS('Section 2'!$C$13:H$13),0)),"",IF(VLOOKUP($B483,'Section 2'!$C$16:$N$514,COLUMNS('Section 2'!$C$13:H$13),0)="Other EU","Other EU",PROPER(VLOOKUP($B483,'Section 2'!$C$16:$N$514,COLUMNS('Section 2'!$C$13:H$13),0)))))</f>
        <v/>
      </c>
      <c r="J483" s="107" t="str">
        <f>IF($D483="","",IF(ISBLANK(VLOOKUP($B483,'Section 2'!$C$16:$N$514,COLUMNS('Section 2'!$C$13:I$13),0)),"",IF(VLOOKUP($B483,'Section 2'!$C$16:$N$514,COLUMNS('Section 2'!$C$13:I$13),0)="Other EU","Other EU",VLOOKUP($B483,'Section 2'!$C$16:$N$514,COLUMNS('Section 2'!$C$13:I$13),0))))</f>
        <v/>
      </c>
      <c r="K483" s="107" t="str">
        <f>IF($D483="","",IF(ISBLANK(VLOOKUP($B483,'Section 2'!$C$16:$N$514,COLUMNS('Section 2'!$C$13:J$13),0)),"",IF(VLOOKUP($B483,'Section 2'!$C$16:$N$514,COLUMNS('Section 2'!$C$13:J$13),0)="Pther EU","Other EU",PROPER(VLOOKUP($B483,'Section 2'!$C$16:$N$514,COLUMNS('Section 2'!$C$13:J$13),0)))))</f>
        <v/>
      </c>
      <c r="L483" s="107" t="str">
        <f>IF($D483="","",IF(ISBLANK(VLOOKUP($B483,'Section 2'!$C$16:$N$514,COLUMNS('Section 2'!$C$13:K$13),0)),"",VLOOKUP($B483,'Section 2'!$C$16:$N$514,COLUMNS('Section 2'!$C$13:K$13),0)))</f>
        <v/>
      </c>
      <c r="M483" s="107" t="str">
        <f>IF($D483="","",IF(ISBLANK(VLOOKUP($B483,'Section 2'!$C$16:$N$514,COLUMNS('Section 2'!$C$13:L$13),0)),"",PROPER(VLOOKUP($B483,'Section 2'!$C$16:$N$514,COLUMNS('Section 2'!$C$13:L$13),0))))</f>
        <v/>
      </c>
      <c r="N483" s="107" t="str">
        <f>IF($D483="","",IF(ISBLANK(VLOOKUP($B483,'Section 2'!$C$16:$N$514,COLUMNS('Section 2'!$C$13:M$13),0)),"",IF(VLOOKUP($B483,'Section 2'!$C$16:$N$514,COLUMNS('Section 2'!$C$13:M$13),0)="Other EU","Other EU",IF(VLOOKUP($B483,'Section 2'!$C$16:$N$514,COLUMNS('Section 2'!$C$13:M$13),0)="2nd Party Trans","2nd Party Trans",IF(VLOOKUP($B483,'Section 2'!$C$16:$N$514,COLUMNS('Section 2'!$C$13:M$13),0)="2nd Party Dest","2nd Party Dest",PROPER(VLOOKUP($B483,'Section 2'!$C$16:$N$514,COLUMNS('Section 2'!$C$13:M$13),0)))))))</f>
        <v/>
      </c>
      <c r="O483" s="108" t="str">
        <f>IF($D483="","",IF(ISBLANK(VLOOKUP($B483,'Section 2'!$C$16:$N$514,COLUMNS('Section 2'!$C$13:N$13),0)),"",VLOOKUP($B483,'Section 2'!$C$16:$N$514,COLUMNS('Section 2'!$C$13:N$13),0)))</f>
        <v/>
      </c>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row>
    <row r="484" spans="1:78" s="36" customFormat="1" ht="12.75" customHeight="1" x14ac:dyDescent="0.35">
      <c r="A484" s="36" t="str">
        <f>IF(D484="","",ROWS($A$1:A484))</f>
        <v/>
      </c>
      <c r="B484" s="39">
        <v>483</v>
      </c>
      <c r="C484" s="107" t="str">
        <f t="shared" si="7"/>
        <v/>
      </c>
      <c r="D484" s="107" t="str">
        <f>IFERROR(VLOOKUP($B484,'Section 2'!$C$16:$N$514,COLUMNS('Section 2'!$C$13:C$13),0),"")</f>
        <v/>
      </c>
      <c r="E484" s="108" t="str">
        <f>IF($D484="","",IF(ISBLANK(VLOOKUP($B484,'Section 2'!$C$16:$N$514,COLUMNS('Section 2'!$C$13:D$13),0)),"",VLOOKUP($B484,'Section 2'!$C$16:$N$514,COLUMNS('Section 2'!$C$13:D$13),0)))</f>
        <v/>
      </c>
      <c r="F484" s="107" t="str">
        <f>IF($D484="","",IF(ISBLANK(VLOOKUP($B484,'Section 2'!$C$16:$N$514,COLUMNS('Section 2'!$C$13:E$13),0)),"",VLOOKUP($B484,'Section 2'!$C$16:$N$514,COLUMNS('Section 2'!$C$13:E$13),0)))</f>
        <v/>
      </c>
      <c r="G484" s="107" t="str">
        <f>IF($D484="","",IF(ISBLANK(VLOOKUP($B484,'Section 2'!$C$16:$N$514,COLUMNS('Section 2'!$C$13:F$13),0)),"",VLOOKUP($B484,'Section 2'!$C$16:$N$514,COLUMNS('Section 2'!$C$13:F$13),0)))</f>
        <v/>
      </c>
      <c r="H484" s="107" t="str">
        <f>IF($D484="","",IF(ISBLANK(VLOOKUP($B484,'Section 2'!$C$16:$N$514,COLUMNS('Section 2'!$C$13:G$13),0)),"",VLOOKUP($B484,'Section 2'!$C$16:$N$514,COLUMNS('Section 2'!$C$13:G$13),0)))</f>
        <v/>
      </c>
      <c r="I484" s="107" t="str">
        <f>IF($D484="","",IF(ISBLANK(VLOOKUP($B484,'Section 2'!$C$16:$N$514,COLUMNS('Section 2'!$C$13:H$13),0)),"",IF(VLOOKUP($B484,'Section 2'!$C$16:$N$514,COLUMNS('Section 2'!$C$13:H$13),0)="Other EU","Other EU",PROPER(VLOOKUP($B484,'Section 2'!$C$16:$N$514,COLUMNS('Section 2'!$C$13:H$13),0)))))</f>
        <v/>
      </c>
      <c r="J484" s="107" t="str">
        <f>IF($D484="","",IF(ISBLANK(VLOOKUP($B484,'Section 2'!$C$16:$N$514,COLUMNS('Section 2'!$C$13:I$13),0)),"",IF(VLOOKUP($B484,'Section 2'!$C$16:$N$514,COLUMNS('Section 2'!$C$13:I$13),0)="Other EU","Other EU",VLOOKUP($B484,'Section 2'!$C$16:$N$514,COLUMNS('Section 2'!$C$13:I$13),0))))</f>
        <v/>
      </c>
      <c r="K484" s="107" t="str">
        <f>IF($D484="","",IF(ISBLANK(VLOOKUP($B484,'Section 2'!$C$16:$N$514,COLUMNS('Section 2'!$C$13:J$13),0)),"",IF(VLOOKUP($B484,'Section 2'!$C$16:$N$514,COLUMNS('Section 2'!$C$13:J$13),0)="Pther EU","Other EU",PROPER(VLOOKUP($B484,'Section 2'!$C$16:$N$514,COLUMNS('Section 2'!$C$13:J$13),0)))))</f>
        <v/>
      </c>
      <c r="L484" s="107" t="str">
        <f>IF($D484="","",IF(ISBLANK(VLOOKUP($B484,'Section 2'!$C$16:$N$514,COLUMNS('Section 2'!$C$13:K$13),0)),"",VLOOKUP($B484,'Section 2'!$C$16:$N$514,COLUMNS('Section 2'!$C$13:K$13),0)))</f>
        <v/>
      </c>
      <c r="M484" s="107" t="str">
        <f>IF($D484="","",IF(ISBLANK(VLOOKUP($B484,'Section 2'!$C$16:$N$514,COLUMNS('Section 2'!$C$13:L$13),0)),"",PROPER(VLOOKUP($B484,'Section 2'!$C$16:$N$514,COLUMNS('Section 2'!$C$13:L$13),0))))</f>
        <v/>
      </c>
      <c r="N484" s="107" t="str">
        <f>IF($D484="","",IF(ISBLANK(VLOOKUP($B484,'Section 2'!$C$16:$N$514,COLUMNS('Section 2'!$C$13:M$13),0)),"",IF(VLOOKUP($B484,'Section 2'!$C$16:$N$514,COLUMNS('Section 2'!$C$13:M$13),0)="Other EU","Other EU",IF(VLOOKUP($B484,'Section 2'!$C$16:$N$514,COLUMNS('Section 2'!$C$13:M$13),0)="2nd Party Trans","2nd Party Trans",IF(VLOOKUP($B484,'Section 2'!$C$16:$N$514,COLUMNS('Section 2'!$C$13:M$13),0)="2nd Party Dest","2nd Party Dest",PROPER(VLOOKUP($B484,'Section 2'!$C$16:$N$514,COLUMNS('Section 2'!$C$13:M$13),0)))))))</f>
        <v/>
      </c>
      <c r="O484" s="108" t="str">
        <f>IF($D484="","",IF(ISBLANK(VLOOKUP($B484,'Section 2'!$C$16:$N$514,COLUMNS('Section 2'!$C$13:N$13),0)),"",VLOOKUP($B484,'Section 2'!$C$16:$N$514,COLUMNS('Section 2'!$C$13:N$13),0)))</f>
        <v/>
      </c>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row>
    <row r="485" spans="1:78" s="36" customFormat="1" ht="12.75" customHeight="1" x14ac:dyDescent="0.35">
      <c r="A485" s="36" t="str">
        <f>IF(D485="","",ROWS($A$1:A485))</f>
        <v/>
      </c>
      <c r="B485" s="39">
        <v>484</v>
      </c>
      <c r="C485" s="107" t="str">
        <f t="shared" si="7"/>
        <v/>
      </c>
      <c r="D485" s="107" t="str">
        <f>IFERROR(VLOOKUP($B485,'Section 2'!$C$16:$N$514,COLUMNS('Section 2'!$C$13:C$13),0),"")</f>
        <v/>
      </c>
      <c r="E485" s="108" t="str">
        <f>IF($D485="","",IF(ISBLANK(VLOOKUP($B485,'Section 2'!$C$16:$N$514,COLUMNS('Section 2'!$C$13:D$13),0)),"",VLOOKUP($B485,'Section 2'!$C$16:$N$514,COLUMNS('Section 2'!$C$13:D$13),0)))</f>
        <v/>
      </c>
      <c r="F485" s="107" t="str">
        <f>IF($D485="","",IF(ISBLANK(VLOOKUP($B485,'Section 2'!$C$16:$N$514,COLUMNS('Section 2'!$C$13:E$13),0)),"",VLOOKUP($B485,'Section 2'!$C$16:$N$514,COLUMNS('Section 2'!$C$13:E$13),0)))</f>
        <v/>
      </c>
      <c r="G485" s="107" t="str">
        <f>IF($D485="","",IF(ISBLANK(VLOOKUP($B485,'Section 2'!$C$16:$N$514,COLUMNS('Section 2'!$C$13:F$13),0)),"",VLOOKUP($B485,'Section 2'!$C$16:$N$514,COLUMNS('Section 2'!$C$13:F$13),0)))</f>
        <v/>
      </c>
      <c r="H485" s="107" t="str">
        <f>IF($D485="","",IF(ISBLANK(VLOOKUP($B485,'Section 2'!$C$16:$N$514,COLUMNS('Section 2'!$C$13:G$13),0)),"",VLOOKUP($B485,'Section 2'!$C$16:$N$514,COLUMNS('Section 2'!$C$13:G$13),0)))</f>
        <v/>
      </c>
      <c r="I485" s="107" t="str">
        <f>IF($D485="","",IF(ISBLANK(VLOOKUP($B485,'Section 2'!$C$16:$N$514,COLUMNS('Section 2'!$C$13:H$13),0)),"",IF(VLOOKUP($B485,'Section 2'!$C$16:$N$514,COLUMNS('Section 2'!$C$13:H$13),0)="Other EU","Other EU",PROPER(VLOOKUP($B485,'Section 2'!$C$16:$N$514,COLUMNS('Section 2'!$C$13:H$13),0)))))</f>
        <v/>
      </c>
      <c r="J485" s="107" t="str">
        <f>IF($D485="","",IF(ISBLANK(VLOOKUP($B485,'Section 2'!$C$16:$N$514,COLUMNS('Section 2'!$C$13:I$13),0)),"",IF(VLOOKUP($B485,'Section 2'!$C$16:$N$514,COLUMNS('Section 2'!$C$13:I$13),0)="Other EU","Other EU",VLOOKUP($B485,'Section 2'!$C$16:$N$514,COLUMNS('Section 2'!$C$13:I$13),0))))</f>
        <v/>
      </c>
      <c r="K485" s="107" t="str">
        <f>IF($D485="","",IF(ISBLANK(VLOOKUP($B485,'Section 2'!$C$16:$N$514,COLUMNS('Section 2'!$C$13:J$13),0)),"",IF(VLOOKUP($B485,'Section 2'!$C$16:$N$514,COLUMNS('Section 2'!$C$13:J$13),0)="Pther EU","Other EU",PROPER(VLOOKUP($B485,'Section 2'!$C$16:$N$514,COLUMNS('Section 2'!$C$13:J$13),0)))))</f>
        <v/>
      </c>
      <c r="L485" s="107" t="str">
        <f>IF($D485="","",IF(ISBLANK(VLOOKUP($B485,'Section 2'!$C$16:$N$514,COLUMNS('Section 2'!$C$13:K$13),0)),"",VLOOKUP($B485,'Section 2'!$C$16:$N$514,COLUMNS('Section 2'!$C$13:K$13),0)))</f>
        <v/>
      </c>
      <c r="M485" s="107" t="str">
        <f>IF($D485="","",IF(ISBLANK(VLOOKUP($B485,'Section 2'!$C$16:$N$514,COLUMNS('Section 2'!$C$13:L$13),0)),"",PROPER(VLOOKUP($B485,'Section 2'!$C$16:$N$514,COLUMNS('Section 2'!$C$13:L$13),0))))</f>
        <v/>
      </c>
      <c r="N485" s="107" t="str">
        <f>IF($D485="","",IF(ISBLANK(VLOOKUP($B485,'Section 2'!$C$16:$N$514,COLUMNS('Section 2'!$C$13:M$13),0)),"",IF(VLOOKUP($B485,'Section 2'!$C$16:$N$514,COLUMNS('Section 2'!$C$13:M$13),0)="Other EU","Other EU",IF(VLOOKUP($B485,'Section 2'!$C$16:$N$514,COLUMNS('Section 2'!$C$13:M$13),0)="2nd Party Trans","2nd Party Trans",IF(VLOOKUP($B485,'Section 2'!$C$16:$N$514,COLUMNS('Section 2'!$C$13:M$13),0)="2nd Party Dest","2nd Party Dest",PROPER(VLOOKUP($B485,'Section 2'!$C$16:$N$514,COLUMNS('Section 2'!$C$13:M$13),0)))))))</f>
        <v/>
      </c>
      <c r="O485" s="108" t="str">
        <f>IF($D485="","",IF(ISBLANK(VLOOKUP($B485,'Section 2'!$C$16:$N$514,COLUMNS('Section 2'!$C$13:N$13),0)),"",VLOOKUP($B485,'Section 2'!$C$16:$N$514,COLUMNS('Section 2'!$C$13:N$13),0)))</f>
        <v/>
      </c>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row>
    <row r="486" spans="1:78" s="36" customFormat="1" ht="12.75" customHeight="1" x14ac:dyDescent="0.35">
      <c r="A486" s="36" t="str">
        <f>IF(D486="","",ROWS($A$1:A486))</f>
        <v/>
      </c>
      <c r="B486" s="39">
        <v>485</v>
      </c>
      <c r="C486" s="107" t="str">
        <f t="shared" si="7"/>
        <v/>
      </c>
      <c r="D486" s="107" t="str">
        <f>IFERROR(VLOOKUP($B486,'Section 2'!$C$16:$N$514,COLUMNS('Section 2'!$C$13:C$13),0),"")</f>
        <v/>
      </c>
      <c r="E486" s="108" t="str">
        <f>IF($D486="","",IF(ISBLANK(VLOOKUP($B486,'Section 2'!$C$16:$N$514,COLUMNS('Section 2'!$C$13:D$13),0)),"",VLOOKUP($B486,'Section 2'!$C$16:$N$514,COLUMNS('Section 2'!$C$13:D$13),0)))</f>
        <v/>
      </c>
      <c r="F486" s="107" t="str">
        <f>IF($D486="","",IF(ISBLANK(VLOOKUP($B486,'Section 2'!$C$16:$N$514,COLUMNS('Section 2'!$C$13:E$13),0)),"",VLOOKUP($B486,'Section 2'!$C$16:$N$514,COLUMNS('Section 2'!$C$13:E$13),0)))</f>
        <v/>
      </c>
      <c r="G486" s="107" t="str">
        <f>IF($D486="","",IF(ISBLANK(VLOOKUP($B486,'Section 2'!$C$16:$N$514,COLUMNS('Section 2'!$C$13:F$13),0)),"",VLOOKUP($B486,'Section 2'!$C$16:$N$514,COLUMNS('Section 2'!$C$13:F$13),0)))</f>
        <v/>
      </c>
      <c r="H486" s="107" t="str">
        <f>IF($D486="","",IF(ISBLANK(VLOOKUP($B486,'Section 2'!$C$16:$N$514,COLUMNS('Section 2'!$C$13:G$13),0)),"",VLOOKUP($B486,'Section 2'!$C$16:$N$514,COLUMNS('Section 2'!$C$13:G$13),0)))</f>
        <v/>
      </c>
      <c r="I486" s="107" t="str">
        <f>IF($D486="","",IF(ISBLANK(VLOOKUP($B486,'Section 2'!$C$16:$N$514,COLUMNS('Section 2'!$C$13:H$13),0)),"",IF(VLOOKUP($B486,'Section 2'!$C$16:$N$514,COLUMNS('Section 2'!$C$13:H$13),0)="Other EU","Other EU",PROPER(VLOOKUP($B486,'Section 2'!$C$16:$N$514,COLUMNS('Section 2'!$C$13:H$13),0)))))</f>
        <v/>
      </c>
      <c r="J486" s="107" t="str">
        <f>IF($D486="","",IF(ISBLANK(VLOOKUP($B486,'Section 2'!$C$16:$N$514,COLUMNS('Section 2'!$C$13:I$13),0)),"",IF(VLOOKUP($B486,'Section 2'!$C$16:$N$514,COLUMNS('Section 2'!$C$13:I$13),0)="Other EU","Other EU",VLOOKUP($B486,'Section 2'!$C$16:$N$514,COLUMNS('Section 2'!$C$13:I$13),0))))</f>
        <v/>
      </c>
      <c r="K486" s="107" t="str">
        <f>IF($D486="","",IF(ISBLANK(VLOOKUP($B486,'Section 2'!$C$16:$N$514,COLUMNS('Section 2'!$C$13:J$13),0)),"",IF(VLOOKUP($B486,'Section 2'!$C$16:$N$514,COLUMNS('Section 2'!$C$13:J$13),0)="Pther EU","Other EU",PROPER(VLOOKUP($B486,'Section 2'!$C$16:$N$514,COLUMNS('Section 2'!$C$13:J$13),0)))))</f>
        <v/>
      </c>
      <c r="L486" s="107" t="str">
        <f>IF($D486="","",IF(ISBLANK(VLOOKUP($B486,'Section 2'!$C$16:$N$514,COLUMNS('Section 2'!$C$13:K$13),0)),"",VLOOKUP($B486,'Section 2'!$C$16:$N$514,COLUMNS('Section 2'!$C$13:K$13),0)))</f>
        <v/>
      </c>
      <c r="M486" s="107" t="str">
        <f>IF($D486="","",IF(ISBLANK(VLOOKUP($B486,'Section 2'!$C$16:$N$514,COLUMNS('Section 2'!$C$13:L$13),0)),"",PROPER(VLOOKUP($B486,'Section 2'!$C$16:$N$514,COLUMNS('Section 2'!$C$13:L$13),0))))</f>
        <v/>
      </c>
      <c r="N486" s="107" t="str">
        <f>IF($D486="","",IF(ISBLANK(VLOOKUP($B486,'Section 2'!$C$16:$N$514,COLUMNS('Section 2'!$C$13:M$13),0)),"",IF(VLOOKUP($B486,'Section 2'!$C$16:$N$514,COLUMNS('Section 2'!$C$13:M$13),0)="Other EU","Other EU",IF(VLOOKUP($B486,'Section 2'!$C$16:$N$514,COLUMNS('Section 2'!$C$13:M$13),0)="2nd Party Trans","2nd Party Trans",IF(VLOOKUP($B486,'Section 2'!$C$16:$N$514,COLUMNS('Section 2'!$C$13:M$13),0)="2nd Party Dest","2nd Party Dest",PROPER(VLOOKUP($B486,'Section 2'!$C$16:$N$514,COLUMNS('Section 2'!$C$13:M$13),0)))))))</f>
        <v/>
      </c>
      <c r="O486" s="108" t="str">
        <f>IF($D486="","",IF(ISBLANK(VLOOKUP($B486,'Section 2'!$C$16:$N$514,COLUMNS('Section 2'!$C$13:N$13),0)),"",VLOOKUP($B486,'Section 2'!$C$16:$N$514,COLUMNS('Section 2'!$C$13:N$13),0)))</f>
        <v/>
      </c>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row>
    <row r="487" spans="1:78" s="36" customFormat="1" ht="12.75" customHeight="1" x14ac:dyDescent="0.35">
      <c r="A487" s="36" t="str">
        <f>IF(D487="","",ROWS($A$1:A487))</f>
        <v/>
      </c>
      <c r="B487" s="39">
        <v>486</v>
      </c>
      <c r="C487" s="107" t="str">
        <f t="shared" si="7"/>
        <v/>
      </c>
      <c r="D487" s="107" t="str">
        <f>IFERROR(VLOOKUP($B487,'Section 2'!$C$16:$N$514,COLUMNS('Section 2'!$C$13:C$13),0),"")</f>
        <v/>
      </c>
      <c r="E487" s="108" t="str">
        <f>IF($D487="","",IF(ISBLANK(VLOOKUP($B487,'Section 2'!$C$16:$N$514,COLUMNS('Section 2'!$C$13:D$13),0)),"",VLOOKUP($B487,'Section 2'!$C$16:$N$514,COLUMNS('Section 2'!$C$13:D$13),0)))</f>
        <v/>
      </c>
      <c r="F487" s="107" t="str">
        <f>IF($D487="","",IF(ISBLANK(VLOOKUP($B487,'Section 2'!$C$16:$N$514,COLUMNS('Section 2'!$C$13:E$13),0)),"",VLOOKUP($B487,'Section 2'!$C$16:$N$514,COLUMNS('Section 2'!$C$13:E$13),0)))</f>
        <v/>
      </c>
      <c r="G487" s="107" t="str">
        <f>IF($D487="","",IF(ISBLANK(VLOOKUP($B487,'Section 2'!$C$16:$N$514,COLUMNS('Section 2'!$C$13:F$13),0)),"",VLOOKUP($B487,'Section 2'!$C$16:$N$514,COLUMNS('Section 2'!$C$13:F$13),0)))</f>
        <v/>
      </c>
      <c r="H487" s="107" t="str">
        <f>IF($D487="","",IF(ISBLANK(VLOOKUP($B487,'Section 2'!$C$16:$N$514,COLUMNS('Section 2'!$C$13:G$13),0)),"",VLOOKUP($B487,'Section 2'!$C$16:$N$514,COLUMNS('Section 2'!$C$13:G$13),0)))</f>
        <v/>
      </c>
      <c r="I487" s="107" t="str">
        <f>IF($D487="","",IF(ISBLANK(VLOOKUP($B487,'Section 2'!$C$16:$N$514,COLUMNS('Section 2'!$C$13:H$13),0)),"",IF(VLOOKUP($B487,'Section 2'!$C$16:$N$514,COLUMNS('Section 2'!$C$13:H$13),0)="Other EU","Other EU",PROPER(VLOOKUP($B487,'Section 2'!$C$16:$N$514,COLUMNS('Section 2'!$C$13:H$13),0)))))</f>
        <v/>
      </c>
      <c r="J487" s="107" t="str">
        <f>IF($D487="","",IF(ISBLANK(VLOOKUP($B487,'Section 2'!$C$16:$N$514,COLUMNS('Section 2'!$C$13:I$13),0)),"",IF(VLOOKUP($B487,'Section 2'!$C$16:$N$514,COLUMNS('Section 2'!$C$13:I$13),0)="Other EU","Other EU",VLOOKUP($B487,'Section 2'!$C$16:$N$514,COLUMNS('Section 2'!$C$13:I$13),0))))</f>
        <v/>
      </c>
      <c r="K487" s="107" t="str">
        <f>IF($D487="","",IF(ISBLANK(VLOOKUP($B487,'Section 2'!$C$16:$N$514,COLUMNS('Section 2'!$C$13:J$13),0)),"",IF(VLOOKUP($B487,'Section 2'!$C$16:$N$514,COLUMNS('Section 2'!$C$13:J$13),0)="Pther EU","Other EU",PROPER(VLOOKUP($B487,'Section 2'!$C$16:$N$514,COLUMNS('Section 2'!$C$13:J$13),0)))))</f>
        <v/>
      </c>
      <c r="L487" s="107" t="str">
        <f>IF($D487="","",IF(ISBLANK(VLOOKUP($B487,'Section 2'!$C$16:$N$514,COLUMNS('Section 2'!$C$13:K$13),0)),"",VLOOKUP($B487,'Section 2'!$C$16:$N$514,COLUMNS('Section 2'!$C$13:K$13),0)))</f>
        <v/>
      </c>
      <c r="M487" s="107" t="str">
        <f>IF($D487="","",IF(ISBLANK(VLOOKUP($B487,'Section 2'!$C$16:$N$514,COLUMNS('Section 2'!$C$13:L$13),0)),"",PROPER(VLOOKUP($B487,'Section 2'!$C$16:$N$514,COLUMNS('Section 2'!$C$13:L$13),0))))</f>
        <v/>
      </c>
      <c r="N487" s="107" t="str">
        <f>IF($D487="","",IF(ISBLANK(VLOOKUP($B487,'Section 2'!$C$16:$N$514,COLUMNS('Section 2'!$C$13:M$13),0)),"",IF(VLOOKUP($B487,'Section 2'!$C$16:$N$514,COLUMNS('Section 2'!$C$13:M$13),0)="Other EU","Other EU",IF(VLOOKUP($B487,'Section 2'!$C$16:$N$514,COLUMNS('Section 2'!$C$13:M$13),0)="2nd Party Trans","2nd Party Trans",IF(VLOOKUP($B487,'Section 2'!$C$16:$N$514,COLUMNS('Section 2'!$C$13:M$13),0)="2nd Party Dest","2nd Party Dest",PROPER(VLOOKUP($B487,'Section 2'!$C$16:$N$514,COLUMNS('Section 2'!$C$13:M$13),0)))))))</f>
        <v/>
      </c>
      <c r="O487" s="108" t="str">
        <f>IF($D487="","",IF(ISBLANK(VLOOKUP($B487,'Section 2'!$C$16:$N$514,COLUMNS('Section 2'!$C$13:N$13),0)),"",VLOOKUP($B487,'Section 2'!$C$16:$N$514,COLUMNS('Section 2'!$C$13:N$13),0)))</f>
        <v/>
      </c>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row>
    <row r="488" spans="1:78" s="36" customFormat="1" ht="12.75" customHeight="1" x14ac:dyDescent="0.35">
      <c r="A488" s="36" t="str">
        <f>IF(D488="","",ROWS($A$1:A488))</f>
        <v/>
      </c>
      <c r="B488" s="39">
        <v>487</v>
      </c>
      <c r="C488" s="107" t="str">
        <f t="shared" si="7"/>
        <v/>
      </c>
      <c r="D488" s="107" t="str">
        <f>IFERROR(VLOOKUP($B488,'Section 2'!$C$16:$N$514,COLUMNS('Section 2'!$C$13:C$13),0),"")</f>
        <v/>
      </c>
      <c r="E488" s="108" t="str">
        <f>IF($D488="","",IF(ISBLANK(VLOOKUP($B488,'Section 2'!$C$16:$N$514,COLUMNS('Section 2'!$C$13:D$13),0)),"",VLOOKUP($B488,'Section 2'!$C$16:$N$514,COLUMNS('Section 2'!$C$13:D$13),0)))</f>
        <v/>
      </c>
      <c r="F488" s="107" t="str">
        <f>IF($D488="","",IF(ISBLANK(VLOOKUP($B488,'Section 2'!$C$16:$N$514,COLUMNS('Section 2'!$C$13:E$13),0)),"",VLOOKUP($B488,'Section 2'!$C$16:$N$514,COLUMNS('Section 2'!$C$13:E$13),0)))</f>
        <v/>
      </c>
      <c r="G488" s="107" t="str">
        <f>IF($D488="","",IF(ISBLANK(VLOOKUP($B488,'Section 2'!$C$16:$N$514,COLUMNS('Section 2'!$C$13:F$13),0)),"",VLOOKUP($B488,'Section 2'!$C$16:$N$514,COLUMNS('Section 2'!$C$13:F$13),0)))</f>
        <v/>
      </c>
      <c r="H488" s="107" t="str">
        <f>IF($D488="","",IF(ISBLANK(VLOOKUP($B488,'Section 2'!$C$16:$N$514,COLUMNS('Section 2'!$C$13:G$13),0)),"",VLOOKUP($B488,'Section 2'!$C$16:$N$514,COLUMNS('Section 2'!$C$13:G$13),0)))</f>
        <v/>
      </c>
      <c r="I488" s="107" t="str">
        <f>IF($D488="","",IF(ISBLANK(VLOOKUP($B488,'Section 2'!$C$16:$N$514,COLUMNS('Section 2'!$C$13:H$13),0)),"",IF(VLOOKUP($B488,'Section 2'!$C$16:$N$514,COLUMNS('Section 2'!$C$13:H$13),0)="Other EU","Other EU",PROPER(VLOOKUP($B488,'Section 2'!$C$16:$N$514,COLUMNS('Section 2'!$C$13:H$13),0)))))</f>
        <v/>
      </c>
      <c r="J488" s="107" t="str">
        <f>IF($D488="","",IF(ISBLANK(VLOOKUP($B488,'Section 2'!$C$16:$N$514,COLUMNS('Section 2'!$C$13:I$13),0)),"",IF(VLOOKUP($B488,'Section 2'!$C$16:$N$514,COLUMNS('Section 2'!$C$13:I$13),0)="Other EU","Other EU",VLOOKUP($B488,'Section 2'!$C$16:$N$514,COLUMNS('Section 2'!$C$13:I$13),0))))</f>
        <v/>
      </c>
      <c r="K488" s="107" t="str">
        <f>IF($D488="","",IF(ISBLANK(VLOOKUP($B488,'Section 2'!$C$16:$N$514,COLUMNS('Section 2'!$C$13:J$13),0)),"",IF(VLOOKUP($B488,'Section 2'!$C$16:$N$514,COLUMNS('Section 2'!$C$13:J$13),0)="Pther EU","Other EU",PROPER(VLOOKUP($B488,'Section 2'!$C$16:$N$514,COLUMNS('Section 2'!$C$13:J$13),0)))))</f>
        <v/>
      </c>
      <c r="L488" s="107" t="str">
        <f>IF($D488="","",IF(ISBLANK(VLOOKUP($B488,'Section 2'!$C$16:$N$514,COLUMNS('Section 2'!$C$13:K$13),0)),"",VLOOKUP($B488,'Section 2'!$C$16:$N$514,COLUMNS('Section 2'!$C$13:K$13),0)))</f>
        <v/>
      </c>
      <c r="M488" s="107" t="str">
        <f>IF($D488="","",IF(ISBLANK(VLOOKUP($B488,'Section 2'!$C$16:$N$514,COLUMNS('Section 2'!$C$13:L$13),0)),"",PROPER(VLOOKUP($B488,'Section 2'!$C$16:$N$514,COLUMNS('Section 2'!$C$13:L$13),0))))</f>
        <v/>
      </c>
      <c r="N488" s="107" t="str">
        <f>IF($D488="","",IF(ISBLANK(VLOOKUP($B488,'Section 2'!$C$16:$N$514,COLUMNS('Section 2'!$C$13:M$13),0)),"",IF(VLOOKUP($B488,'Section 2'!$C$16:$N$514,COLUMNS('Section 2'!$C$13:M$13),0)="Other EU","Other EU",IF(VLOOKUP($B488,'Section 2'!$C$16:$N$514,COLUMNS('Section 2'!$C$13:M$13),0)="2nd Party Trans","2nd Party Trans",IF(VLOOKUP($B488,'Section 2'!$C$16:$N$514,COLUMNS('Section 2'!$C$13:M$13),0)="2nd Party Dest","2nd Party Dest",PROPER(VLOOKUP($B488,'Section 2'!$C$16:$N$514,COLUMNS('Section 2'!$C$13:M$13),0)))))))</f>
        <v/>
      </c>
      <c r="O488" s="108" t="str">
        <f>IF($D488="","",IF(ISBLANK(VLOOKUP($B488,'Section 2'!$C$16:$N$514,COLUMNS('Section 2'!$C$13:N$13),0)),"",VLOOKUP($B488,'Section 2'!$C$16:$N$514,COLUMNS('Section 2'!$C$13:N$13),0)))</f>
        <v/>
      </c>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row>
    <row r="489" spans="1:78" s="36" customFormat="1" ht="12.75" customHeight="1" x14ac:dyDescent="0.35">
      <c r="A489" s="36" t="str">
        <f>IF(D489="","",ROWS($A$1:A489))</f>
        <v/>
      </c>
      <c r="B489" s="39">
        <v>488</v>
      </c>
      <c r="C489" s="107" t="str">
        <f t="shared" si="7"/>
        <v/>
      </c>
      <c r="D489" s="107" t="str">
        <f>IFERROR(VLOOKUP($B489,'Section 2'!$C$16:$N$514,COLUMNS('Section 2'!$C$13:C$13),0),"")</f>
        <v/>
      </c>
      <c r="E489" s="108" t="str">
        <f>IF($D489="","",IF(ISBLANK(VLOOKUP($B489,'Section 2'!$C$16:$N$514,COLUMNS('Section 2'!$C$13:D$13),0)),"",VLOOKUP($B489,'Section 2'!$C$16:$N$514,COLUMNS('Section 2'!$C$13:D$13),0)))</f>
        <v/>
      </c>
      <c r="F489" s="107" t="str">
        <f>IF($D489="","",IF(ISBLANK(VLOOKUP($B489,'Section 2'!$C$16:$N$514,COLUMNS('Section 2'!$C$13:E$13),0)),"",VLOOKUP($B489,'Section 2'!$C$16:$N$514,COLUMNS('Section 2'!$C$13:E$13),0)))</f>
        <v/>
      </c>
      <c r="G489" s="107" t="str">
        <f>IF($D489="","",IF(ISBLANK(VLOOKUP($B489,'Section 2'!$C$16:$N$514,COLUMNS('Section 2'!$C$13:F$13),0)),"",VLOOKUP($B489,'Section 2'!$C$16:$N$514,COLUMNS('Section 2'!$C$13:F$13),0)))</f>
        <v/>
      </c>
      <c r="H489" s="107" t="str">
        <f>IF($D489="","",IF(ISBLANK(VLOOKUP($B489,'Section 2'!$C$16:$N$514,COLUMNS('Section 2'!$C$13:G$13),0)),"",VLOOKUP($B489,'Section 2'!$C$16:$N$514,COLUMNS('Section 2'!$C$13:G$13),0)))</f>
        <v/>
      </c>
      <c r="I489" s="107" t="str">
        <f>IF($D489="","",IF(ISBLANK(VLOOKUP($B489,'Section 2'!$C$16:$N$514,COLUMNS('Section 2'!$C$13:H$13),0)),"",IF(VLOOKUP($B489,'Section 2'!$C$16:$N$514,COLUMNS('Section 2'!$C$13:H$13),0)="Other EU","Other EU",PROPER(VLOOKUP($B489,'Section 2'!$C$16:$N$514,COLUMNS('Section 2'!$C$13:H$13),0)))))</f>
        <v/>
      </c>
      <c r="J489" s="107" t="str">
        <f>IF($D489="","",IF(ISBLANK(VLOOKUP($B489,'Section 2'!$C$16:$N$514,COLUMNS('Section 2'!$C$13:I$13),0)),"",IF(VLOOKUP($B489,'Section 2'!$C$16:$N$514,COLUMNS('Section 2'!$C$13:I$13),0)="Other EU","Other EU",VLOOKUP($B489,'Section 2'!$C$16:$N$514,COLUMNS('Section 2'!$C$13:I$13),0))))</f>
        <v/>
      </c>
      <c r="K489" s="107" t="str">
        <f>IF($D489="","",IF(ISBLANK(VLOOKUP($B489,'Section 2'!$C$16:$N$514,COLUMNS('Section 2'!$C$13:J$13),0)),"",IF(VLOOKUP($B489,'Section 2'!$C$16:$N$514,COLUMNS('Section 2'!$C$13:J$13),0)="Pther EU","Other EU",PROPER(VLOOKUP($B489,'Section 2'!$C$16:$N$514,COLUMNS('Section 2'!$C$13:J$13),0)))))</f>
        <v/>
      </c>
      <c r="L489" s="107" t="str">
        <f>IF($D489="","",IF(ISBLANK(VLOOKUP($B489,'Section 2'!$C$16:$N$514,COLUMNS('Section 2'!$C$13:K$13),0)),"",VLOOKUP($B489,'Section 2'!$C$16:$N$514,COLUMNS('Section 2'!$C$13:K$13),0)))</f>
        <v/>
      </c>
      <c r="M489" s="107" t="str">
        <f>IF($D489="","",IF(ISBLANK(VLOOKUP($B489,'Section 2'!$C$16:$N$514,COLUMNS('Section 2'!$C$13:L$13),0)),"",PROPER(VLOOKUP($B489,'Section 2'!$C$16:$N$514,COLUMNS('Section 2'!$C$13:L$13),0))))</f>
        <v/>
      </c>
      <c r="N489" s="107" t="str">
        <f>IF($D489="","",IF(ISBLANK(VLOOKUP($B489,'Section 2'!$C$16:$N$514,COLUMNS('Section 2'!$C$13:M$13),0)),"",IF(VLOOKUP($B489,'Section 2'!$C$16:$N$514,COLUMNS('Section 2'!$C$13:M$13),0)="Other EU","Other EU",IF(VLOOKUP($B489,'Section 2'!$C$16:$N$514,COLUMNS('Section 2'!$C$13:M$13),0)="2nd Party Trans","2nd Party Trans",IF(VLOOKUP($B489,'Section 2'!$C$16:$N$514,COLUMNS('Section 2'!$C$13:M$13),0)="2nd Party Dest","2nd Party Dest",PROPER(VLOOKUP($B489,'Section 2'!$C$16:$N$514,COLUMNS('Section 2'!$C$13:M$13),0)))))))</f>
        <v/>
      </c>
      <c r="O489" s="108" t="str">
        <f>IF($D489="","",IF(ISBLANK(VLOOKUP($B489,'Section 2'!$C$16:$N$514,COLUMNS('Section 2'!$C$13:N$13),0)),"",VLOOKUP($B489,'Section 2'!$C$16:$N$514,COLUMNS('Section 2'!$C$13:N$13),0)))</f>
        <v/>
      </c>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row>
    <row r="490" spans="1:78" s="36" customFormat="1" ht="12.75" customHeight="1" x14ac:dyDescent="0.35">
      <c r="A490" s="36" t="str">
        <f>IF(D490="","",ROWS($A$1:A490))</f>
        <v/>
      </c>
      <c r="B490" s="39">
        <v>489</v>
      </c>
      <c r="C490" s="107" t="str">
        <f t="shared" si="7"/>
        <v/>
      </c>
      <c r="D490" s="107" t="str">
        <f>IFERROR(VLOOKUP($B490,'Section 2'!$C$16:$N$514,COLUMNS('Section 2'!$C$13:C$13),0),"")</f>
        <v/>
      </c>
      <c r="E490" s="108" t="str">
        <f>IF($D490="","",IF(ISBLANK(VLOOKUP($B490,'Section 2'!$C$16:$N$514,COLUMNS('Section 2'!$C$13:D$13),0)),"",VLOOKUP($B490,'Section 2'!$C$16:$N$514,COLUMNS('Section 2'!$C$13:D$13),0)))</f>
        <v/>
      </c>
      <c r="F490" s="107" t="str">
        <f>IF($D490="","",IF(ISBLANK(VLOOKUP($B490,'Section 2'!$C$16:$N$514,COLUMNS('Section 2'!$C$13:E$13),0)),"",VLOOKUP($B490,'Section 2'!$C$16:$N$514,COLUMNS('Section 2'!$C$13:E$13),0)))</f>
        <v/>
      </c>
      <c r="G490" s="107" t="str">
        <f>IF($D490="","",IF(ISBLANK(VLOOKUP($B490,'Section 2'!$C$16:$N$514,COLUMNS('Section 2'!$C$13:F$13),0)),"",VLOOKUP($B490,'Section 2'!$C$16:$N$514,COLUMNS('Section 2'!$C$13:F$13),0)))</f>
        <v/>
      </c>
      <c r="H490" s="107" t="str">
        <f>IF($D490="","",IF(ISBLANK(VLOOKUP($B490,'Section 2'!$C$16:$N$514,COLUMNS('Section 2'!$C$13:G$13),0)),"",VLOOKUP($B490,'Section 2'!$C$16:$N$514,COLUMNS('Section 2'!$C$13:G$13),0)))</f>
        <v/>
      </c>
      <c r="I490" s="107" t="str">
        <f>IF($D490="","",IF(ISBLANK(VLOOKUP($B490,'Section 2'!$C$16:$N$514,COLUMNS('Section 2'!$C$13:H$13),0)),"",IF(VLOOKUP($B490,'Section 2'!$C$16:$N$514,COLUMNS('Section 2'!$C$13:H$13),0)="Other EU","Other EU",PROPER(VLOOKUP($B490,'Section 2'!$C$16:$N$514,COLUMNS('Section 2'!$C$13:H$13),0)))))</f>
        <v/>
      </c>
      <c r="J490" s="107" t="str">
        <f>IF($D490="","",IF(ISBLANK(VLOOKUP($B490,'Section 2'!$C$16:$N$514,COLUMNS('Section 2'!$C$13:I$13),0)),"",IF(VLOOKUP($B490,'Section 2'!$C$16:$N$514,COLUMNS('Section 2'!$C$13:I$13),0)="Other EU","Other EU",VLOOKUP($B490,'Section 2'!$C$16:$N$514,COLUMNS('Section 2'!$C$13:I$13),0))))</f>
        <v/>
      </c>
      <c r="K490" s="107" t="str">
        <f>IF($D490="","",IF(ISBLANK(VLOOKUP($B490,'Section 2'!$C$16:$N$514,COLUMNS('Section 2'!$C$13:J$13),0)),"",IF(VLOOKUP($B490,'Section 2'!$C$16:$N$514,COLUMNS('Section 2'!$C$13:J$13),0)="Pther EU","Other EU",PROPER(VLOOKUP($B490,'Section 2'!$C$16:$N$514,COLUMNS('Section 2'!$C$13:J$13),0)))))</f>
        <v/>
      </c>
      <c r="L490" s="107" t="str">
        <f>IF($D490="","",IF(ISBLANK(VLOOKUP($B490,'Section 2'!$C$16:$N$514,COLUMNS('Section 2'!$C$13:K$13),0)),"",VLOOKUP($B490,'Section 2'!$C$16:$N$514,COLUMNS('Section 2'!$C$13:K$13),0)))</f>
        <v/>
      </c>
      <c r="M490" s="107" t="str">
        <f>IF($D490="","",IF(ISBLANK(VLOOKUP($B490,'Section 2'!$C$16:$N$514,COLUMNS('Section 2'!$C$13:L$13),0)),"",PROPER(VLOOKUP($B490,'Section 2'!$C$16:$N$514,COLUMNS('Section 2'!$C$13:L$13),0))))</f>
        <v/>
      </c>
      <c r="N490" s="107" t="str">
        <f>IF($D490="","",IF(ISBLANK(VLOOKUP($B490,'Section 2'!$C$16:$N$514,COLUMNS('Section 2'!$C$13:M$13),0)),"",IF(VLOOKUP($B490,'Section 2'!$C$16:$N$514,COLUMNS('Section 2'!$C$13:M$13),0)="Other EU","Other EU",IF(VLOOKUP($B490,'Section 2'!$C$16:$N$514,COLUMNS('Section 2'!$C$13:M$13),0)="2nd Party Trans","2nd Party Trans",IF(VLOOKUP($B490,'Section 2'!$C$16:$N$514,COLUMNS('Section 2'!$C$13:M$13),0)="2nd Party Dest","2nd Party Dest",PROPER(VLOOKUP($B490,'Section 2'!$C$16:$N$514,COLUMNS('Section 2'!$C$13:M$13),0)))))))</f>
        <v/>
      </c>
      <c r="O490" s="108" t="str">
        <f>IF($D490="","",IF(ISBLANK(VLOOKUP($B490,'Section 2'!$C$16:$N$514,COLUMNS('Section 2'!$C$13:N$13),0)),"",VLOOKUP($B490,'Section 2'!$C$16:$N$514,COLUMNS('Section 2'!$C$13:N$13),0)))</f>
        <v/>
      </c>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row>
    <row r="491" spans="1:78" s="36" customFormat="1" ht="12.75" customHeight="1" x14ac:dyDescent="0.35">
      <c r="A491" s="36" t="str">
        <f>IF(D491="","",ROWS($A$1:A491))</f>
        <v/>
      </c>
      <c r="B491" s="39">
        <v>490</v>
      </c>
      <c r="C491" s="107" t="str">
        <f t="shared" si="7"/>
        <v/>
      </c>
      <c r="D491" s="107" t="str">
        <f>IFERROR(VLOOKUP($B491,'Section 2'!$C$16:$N$514,COLUMNS('Section 2'!$C$13:C$13),0),"")</f>
        <v/>
      </c>
      <c r="E491" s="108" t="str">
        <f>IF($D491="","",IF(ISBLANK(VLOOKUP($B491,'Section 2'!$C$16:$N$514,COLUMNS('Section 2'!$C$13:D$13),0)),"",VLOOKUP($B491,'Section 2'!$C$16:$N$514,COLUMNS('Section 2'!$C$13:D$13),0)))</f>
        <v/>
      </c>
      <c r="F491" s="107" t="str">
        <f>IF($D491="","",IF(ISBLANK(VLOOKUP($B491,'Section 2'!$C$16:$N$514,COLUMNS('Section 2'!$C$13:E$13),0)),"",VLOOKUP($B491,'Section 2'!$C$16:$N$514,COLUMNS('Section 2'!$C$13:E$13),0)))</f>
        <v/>
      </c>
      <c r="G491" s="107" t="str">
        <f>IF($D491="","",IF(ISBLANK(VLOOKUP($B491,'Section 2'!$C$16:$N$514,COLUMNS('Section 2'!$C$13:F$13),0)),"",VLOOKUP($B491,'Section 2'!$C$16:$N$514,COLUMNS('Section 2'!$C$13:F$13),0)))</f>
        <v/>
      </c>
      <c r="H491" s="107" t="str">
        <f>IF($D491="","",IF(ISBLANK(VLOOKUP($B491,'Section 2'!$C$16:$N$514,COLUMNS('Section 2'!$C$13:G$13),0)),"",VLOOKUP($B491,'Section 2'!$C$16:$N$514,COLUMNS('Section 2'!$C$13:G$13),0)))</f>
        <v/>
      </c>
      <c r="I491" s="107" t="str">
        <f>IF($D491="","",IF(ISBLANK(VLOOKUP($B491,'Section 2'!$C$16:$N$514,COLUMNS('Section 2'!$C$13:H$13),0)),"",IF(VLOOKUP($B491,'Section 2'!$C$16:$N$514,COLUMNS('Section 2'!$C$13:H$13),0)="Other EU","Other EU",PROPER(VLOOKUP($B491,'Section 2'!$C$16:$N$514,COLUMNS('Section 2'!$C$13:H$13),0)))))</f>
        <v/>
      </c>
      <c r="J491" s="107" t="str">
        <f>IF($D491="","",IF(ISBLANK(VLOOKUP($B491,'Section 2'!$C$16:$N$514,COLUMNS('Section 2'!$C$13:I$13),0)),"",IF(VLOOKUP($B491,'Section 2'!$C$16:$N$514,COLUMNS('Section 2'!$C$13:I$13),0)="Other EU","Other EU",VLOOKUP($B491,'Section 2'!$C$16:$N$514,COLUMNS('Section 2'!$C$13:I$13),0))))</f>
        <v/>
      </c>
      <c r="K491" s="107" t="str">
        <f>IF($D491="","",IF(ISBLANK(VLOOKUP($B491,'Section 2'!$C$16:$N$514,COLUMNS('Section 2'!$C$13:J$13),0)),"",IF(VLOOKUP($B491,'Section 2'!$C$16:$N$514,COLUMNS('Section 2'!$C$13:J$13),0)="Pther EU","Other EU",PROPER(VLOOKUP($B491,'Section 2'!$C$16:$N$514,COLUMNS('Section 2'!$C$13:J$13),0)))))</f>
        <v/>
      </c>
      <c r="L491" s="107" t="str">
        <f>IF($D491="","",IF(ISBLANK(VLOOKUP($B491,'Section 2'!$C$16:$N$514,COLUMNS('Section 2'!$C$13:K$13),0)),"",VLOOKUP($B491,'Section 2'!$C$16:$N$514,COLUMNS('Section 2'!$C$13:K$13),0)))</f>
        <v/>
      </c>
      <c r="M491" s="107" t="str">
        <f>IF($D491="","",IF(ISBLANK(VLOOKUP($B491,'Section 2'!$C$16:$N$514,COLUMNS('Section 2'!$C$13:L$13),0)),"",PROPER(VLOOKUP($B491,'Section 2'!$C$16:$N$514,COLUMNS('Section 2'!$C$13:L$13),0))))</f>
        <v/>
      </c>
      <c r="N491" s="107" t="str">
        <f>IF($D491="","",IF(ISBLANK(VLOOKUP($B491,'Section 2'!$C$16:$N$514,COLUMNS('Section 2'!$C$13:M$13),0)),"",IF(VLOOKUP($B491,'Section 2'!$C$16:$N$514,COLUMNS('Section 2'!$C$13:M$13),0)="Other EU","Other EU",IF(VLOOKUP($B491,'Section 2'!$C$16:$N$514,COLUMNS('Section 2'!$C$13:M$13),0)="2nd Party Trans","2nd Party Trans",IF(VLOOKUP($B491,'Section 2'!$C$16:$N$514,COLUMNS('Section 2'!$C$13:M$13),0)="2nd Party Dest","2nd Party Dest",PROPER(VLOOKUP($B491,'Section 2'!$C$16:$N$514,COLUMNS('Section 2'!$C$13:M$13),0)))))))</f>
        <v/>
      </c>
      <c r="O491" s="108" t="str">
        <f>IF($D491="","",IF(ISBLANK(VLOOKUP($B491,'Section 2'!$C$16:$N$514,COLUMNS('Section 2'!$C$13:N$13),0)),"",VLOOKUP($B491,'Section 2'!$C$16:$N$514,COLUMNS('Section 2'!$C$13:N$13),0)))</f>
        <v/>
      </c>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row>
    <row r="492" spans="1:78" s="36" customFormat="1" ht="12.75" customHeight="1" x14ac:dyDescent="0.35">
      <c r="A492" s="36" t="str">
        <f>IF(D492="","",ROWS($A$1:A492))</f>
        <v/>
      </c>
      <c r="B492" s="39">
        <v>491</v>
      </c>
      <c r="C492" s="107" t="str">
        <f t="shared" si="7"/>
        <v/>
      </c>
      <c r="D492" s="107" t="str">
        <f>IFERROR(VLOOKUP($B492,'Section 2'!$C$16:$N$514,COLUMNS('Section 2'!$C$13:C$13),0),"")</f>
        <v/>
      </c>
      <c r="E492" s="108" t="str">
        <f>IF($D492="","",IF(ISBLANK(VLOOKUP($B492,'Section 2'!$C$16:$N$514,COLUMNS('Section 2'!$C$13:D$13),0)),"",VLOOKUP($B492,'Section 2'!$C$16:$N$514,COLUMNS('Section 2'!$C$13:D$13),0)))</f>
        <v/>
      </c>
      <c r="F492" s="107" t="str">
        <f>IF($D492="","",IF(ISBLANK(VLOOKUP($B492,'Section 2'!$C$16:$N$514,COLUMNS('Section 2'!$C$13:E$13),0)),"",VLOOKUP($B492,'Section 2'!$C$16:$N$514,COLUMNS('Section 2'!$C$13:E$13),0)))</f>
        <v/>
      </c>
      <c r="G492" s="107" t="str">
        <f>IF($D492="","",IF(ISBLANK(VLOOKUP($B492,'Section 2'!$C$16:$N$514,COLUMNS('Section 2'!$C$13:F$13),0)),"",VLOOKUP($B492,'Section 2'!$C$16:$N$514,COLUMNS('Section 2'!$C$13:F$13),0)))</f>
        <v/>
      </c>
      <c r="H492" s="107" t="str">
        <f>IF($D492="","",IF(ISBLANK(VLOOKUP($B492,'Section 2'!$C$16:$N$514,COLUMNS('Section 2'!$C$13:G$13),0)),"",VLOOKUP($B492,'Section 2'!$C$16:$N$514,COLUMNS('Section 2'!$C$13:G$13),0)))</f>
        <v/>
      </c>
      <c r="I492" s="107" t="str">
        <f>IF($D492="","",IF(ISBLANK(VLOOKUP($B492,'Section 2'!$C$16:$N$514,COLUMNS('Section 2'!$C$13:H$13),0)),"",IF(VLOOKUP($B492,'Section 2'!$C$16:$N$514,COLUMNS('Section 2'!$C$13:H$13),0)="Other EU","Other EU",PROPER(VLOOKUP($B492,'Section 2'!$C$16:$N$514,COLUMNS('Section 2'!$C$13:H$13),0)))))</f>
        <v/>
      </c>
      <c r="J492" s="107" t="str">
        <f>IF($D492="","",IF(ISBLANK(VLOOKUP($B492,'Section 2'!$C$16:$N$514,COLUMNS('Section 2'!$C$13:I$13),0)),"",IF(VLOOKUP($B492,'Section 2'!$C$16:$N$514,COLUMNS('Section 2'!$C$13:I$13),0)="Other EU","Other EU",VLOOKUP($B492,'Section 2'!$C$16:$N$514,COLUMNS('Section 2'!$C$13:I$13),0))))</f>
        <v/>
      </c>
      <c r="K492" s="107" t="str">
        <f>IF($D492="","",IF(ISBLANK(VLOOKUP($B492,'Section 2'!$C$16:$N$514,COLUMNS('Section 2'!$C$13:J$13),0)),"",IF(VLOOKUP($B492,'Section 2'!$C$16:$N$514,COLUMNS('Section 2'!$C$13:J$13),0)="Pther EU","Other EU",PROPER(VLOOKUP($B492,'Section 2'!$C$16:$N$514,COLUMNS('Section 2'!$C$13:J$13),0)))))</f>
        <v/>
      </c>
      <c r="L492" s="107" t="str">
        <f>IF($D492="","",IF(ISBLANK(VLOOKUP($B492,'Section 2'!$C$16:$N$514,COLUMNS('Section 2'!$C$13:K$13),0)),"",VLOOKUP($B492,'Section 2'!$C$16:$N$514,COLUMNS('Section 2'!$C$13:K$13),0)))</f>
        <v/>
      </c>
      <c r="M492" s="107" t="str">
        <f>IF($D492="","",IF(ISBLANK(VLOOKUP($B492,'Section 2'!$C$16:$N$514,COLUMNS('Section 2'!$C$13:L$13),0)),"",PROPER(VLOOKUP($B492,'Section 2'!$C$16:$N$514,COLUMNS('Section 2'!$C$13:L$13),0))))</f>
        <v/>
      </c>
      <c r="N492" s="107" t="str">
        <f>IF($D492="","",IF(ISBLANK(VLOOKUP($B492,'Section 2'!$C$16:$N$514,COLUMNS('Section 2'!$C$13:M$13),0)),"",IF(VLOOKUP($B492,'Section 2'!$C$16:$N$514,COLUMNS('Section 2'!$C$13:M$13),0)="Other EU","Other EU",IF(VLOOKUP($B492,'Section 2'!$C$16:$N$514,COLUMNS('Section 2'!$C$13:M$13),0)="2nd Party Trans","2nd Party Trans",IF(VLOOKUP($B492,'Section 2'!$C$16:$N$514,COLUMNS('Section 2'!$C$13:M$13),0)="2nd Party Dest","2nd Party Dest",PROPER(VLOOKUP($B492,'Section 2'!$C$16:$N$514,COLUMNS('Section 2'!$C$13:M$13),0)))))))</f>
        <v/>
      </c>
      <c r="O492" s="108" t="str">
        <f>IF($D492="","",IF(ISBLANK(VLOOKUP($B492,'Section 2'!$C$16:$N$514,COLUMNS('Section 2'!$C$13:N$13),0)),"",VLOOKUP($B492,'Section 2'!$C$16:$N$514,COLUMNS('Section 2'!$C$13:N$13),0)))</f>
        <v/>
      </c>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row>
    <row r="493" spans="1:78" s="36" customFormat="1" ht="12.75" customHeight="1" x14ac:dyDescent="0.35">
      <c r="A493" s="36" t="str">
        <f>IF(D493="","",ROWS($A$1:A493))</f>
        <v/>
      </c>
      <c r="B493" s="39">
        <v>492</v>
      </c>
      <c r="C493" s="107" t="str">
        <f t="shared" si="7"/>
        <v/>
      </c>
      <c r="D493" s="107" t="str">
        <f>IFERROR(VLOOKUP($B493,'Section 2'!$C$16:$N$514,COLUMNS('Section 2'!$C$13:C$13),0),"")</f>
        <v/>
      </c>
      <c r="E493" s="108" t="str">
        <f>IF($D493="","",IF(ISBLANK(VLOOKUP($B493,'Section 2'!$C$16:$N$514,COLUMNS('Section 2'!$C$13:D$13),0)),"",VLOOKUP($B493,'Section 2'!$C$16:$N$514,COLUMNS('Section 2'!$C$13:D$13),0)))</f>
        <v/>
      </c>
      <c r="F493" s="107" t="str">
        <f>IF($D493="","",IF(ISBLANK(VLOOKUP($B493,'Section 2'!$C$16:$N$514,COLUMNS('Section 2'!$C$13:E$13),0)),"",VLOOKUP($B493,'Section 2'!$C$16:$N$514,COLUMNS('Section 2'!$C$13:E$13),0)))</f>
        <v/>
      </c>
      <c r="G493" s="107" t="str">
        <f>IF($D493="","",IF(ISBLANK(VLOOKUP($B493,'Section 2'!$C$16:$N$514,COLUMNS('Section 2'!$C$13:F$13),0)),"",VLOOKUP($B493,'Section 2'!$C$16:$N$514,COLUMNS('Section 2'!$C$13:F$13),0)))</f>
        <v/>
      </c>
      <c r="H493" s="107" t="str">
        <f>IF($D493="","",IF(ISBLANK(VLOOKUP($B493,'Section 2'!$C$16:$N$514,COLUMNS('Section 2'!$C$13:G$13),0)),"",VLOOKUP($B493,'Section 2'!$C$16:$N$514,COLUMNS('Section 2'!$C$13:G$13),0)))</f>
        <v/>
      </c>
      <c r="I493" s="107" t="str">
        <f>IF($D493="","",IF(ISBLANK(VLOOKUP($B493,'Section 2'!$C$16:$N$514,COLUMNS('Section 2'!$C$13:H$13),0)),"",IF(VLOOKUP($B493,'Section 2'!$C$16:$N$514,COLUMNS('Section 2'!$C$13:H$13),0)="Other EU","Other EU",PROPER(VLOOKUP($B493,'Section 2'!$C$16:$N$514,COLUMNS('Section 2'!$C$13:H$13),0)))))</f>
        <v/>
      </c>
      <c r="J493" s="107" t="str">
        <f>IF($D493="","",IF(ISBLANK(VLOOKUP($B493,'Section 2'!$C$16:$N$514,COLUMNS('Section 2'!$C$13:I$13),0)),"",IF(VLOOKUP($B493,'Section 2'!$C$16:$N$514,COLUMNS('Section 2'!$C$13:I$13),0)="Other EU","Other EU",VLOOKUP($B493,'Section 2'!$C$16:$N$514,COLUMNS('Section 2'!$C$13:I$13),0))))</f>
        <v/>
      </c>
      <c r="K493" s="107" t="str">
        <f>IF($D493="","",IF(ISBLANK(VLOOKUP($B493,'Section 2'!$C$16:$N$514,COLUMNS('Section 2'!$C$13:J$13),0)),"",IF(VLOOKUP($B493,'Section 2'!$C$16:$N$514,COLUMNS('Section 2'!$C$13:J$13),0)="Pther EU","Other EU",PROPER(VLOOKUP($B493,'Section 2'!$C$16:$N$514,COLUMNS('Section 2'!$C$13:J$13),0)))))</f>
        <v/>
      </c>
      <c r="L493" s="107" t="str">
        <f>IF($D493="","",IF(ISBLANK(VLOOKUP($B493,'Section 2'!$C$16:$N$514,COLUMNS('Section 2'!$C$13:K$13),0)),"",VLOOKUP($B493,'Section 2'!$C$16:$N$514,COLUMNS('Section 2'!$C$13:K$13),0)))</f>
        <v/>
      </c>
      <c r="M493" s="107" t="str">
        <f>IF($D493="","",IF(ISBLANK(VLOOKUP($B493,'Section 2'!$C$16:$N$514,COLUMNS('Section 2'!$C$13:L$13),0)),"",PROPER(VLOOKUP($B493,'Section 2'!$C$16:$N$514,COLUMNS('Section 2'!$C$13:L$13),0))))</f>
        <v/>
      </c>
      <c r="N493" s="107" t="str">
        <f>IF($D493="","",IF(ISBLANK(VLOOKUP($B493,'Section 2'!$C$16:$N$514,COLUMNS('Section 2'!$C$13:M$13),0)),"",IF(VLOOKUP($B493,'Section 2'!$C$16:$N$514,COLUMNS('Section 2'!$C$13:M$13),0)="Other EU","Other EU",IF(VLOOKUP($B493,'Section 2'!$C$16:$N$514,COLUMNS('Section 2'!$C$13:M$13),0)="2nd Party Trans","2nd Party Trans",IF(VLOOKUP($B493,'Section 2'!$C$16:$N$514,COLUMNS('Section 2'!$C$13:M$13),0)="2nd Party Dest","2nd Party Dest",PROPER(VLOOKUP($B493,'Section 2'!$C$16:$N$514,COLUMNS('Section 2'!$C$13:M$13),0)))))))</f>
        <v/>
      </c>
      <c r="O493" s="108" t="str">
        <f>IF($D493="","",IF(ISBLANK(VLOOKUP($B493,'Section 2'!$C$16:$N$514,COLUMNS('Section 2'!$C$13:N$13),0)),"",VLOOKUP($B493,'Section 2'!$C$16:$N$514,COLUMNS('Section 2'!$C$13:N$13),0)))</f>
        <v/>
      </c>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row>
    <row r="494" spans="1:78" s="36" customFormat="1" ht="12.75" customHeight="1" x14ac:dyDescent="0.35">
      <c r="A494" s="36" t="str">
        <f>IF(D494="","",ROWS($A$1:A494))</f>
        <v/>
      </c>
      <c r="B494" s="39">
        <v>493</v>
      </c>
      <c r="C494" s="107" t="str">
        <f t="shared" si="7"/>
        <v/>
      </c>
      <c r="D494" s="107" t="str">
        <f>IFERROR(VLOOKUP($B494,'Section 2'!$C$16:$N$514,COLUMNS('Section 2'!$C$13:C$13),0),"")</f>
        <v/>
      </c>
      <c r="E494" s="108" t="str">
        <f>IF($D494="","",IF(ISBLANK(VLOOKUP($B494,'Section 2'!$C$16:$N$514,COLUMNS('Section 2'!$C$13:D$13),0)),"",VLOOKUP($B494,'Section 2'!$C$16:$N$514,COLUMNS('Section 2'!$C$13:D$13),0)))</f>
        <v/>
      </c>
      <c r="F494" s="107" t="str">
        <f>IF($D494="","",IF(ISBLANK(VLOOKUP($B494,'Section 2'!$C$16:$N$514,COLUMNS('Section 2'!$C$13:E$13),0)),"",VLOOKUP($B494,'Section 2'!$C$16:$N$514,COLUMNS('Section 2'!$C$13:E$13),0)))</f>
        <v/>
      </c>
      <c r="G494" s="107" t="str">
        <f>IF($D494="","",IF(ISBLANK(VLOOKUP($B494,'Section 2'!$C$16:$N$514,COLUMNS('Section 2'!$C$13:F$13),0)),"",VLOOKUP($B494,'Section 2'!$C$16:$N$514,COLUMNS('Section 2'!$C$13:F$13),0)))</f>
        <v/>
      </c>
      <c r="H494" s="107" t="str">
        <f>IF($D494="","",IF(ISBLANK(VLOOKUP($B494,'Section 2'!$C$16:$N$514,COLUMNS('Section 2'!$C$13:G$13),0)),"",VLOOKUP($B494,'Section 2'!$C$16:$N$514,COLUMNS('Section 2'!$C$13:G$13),0)))</f>
        <v/>
      </c>
      <c r="I494" s="107" t="str">
        <f>IF($D494="","",IF(ISBLANK(VLOOKUP($B494,'Section 2'!$C$16:$N$514,COLUMNS('Section 2'!$C$13:H$13),0)),"",IF(VLOOKUP($B494,'Section 2'!$C$16:$N$514,COLUMNS('Section 2'!$C$13:H$13),0)="Other EU","Other EU",PROPER(VLOOKUP($B494,'Section 2'!$C$16:$N$514,COLUMNS('Section 2'!$C$13:H$13),0)))))</f>
        <v/>
      </c>
      <c r="J494" s="107" t="str">
        <f>IF($D494="","",IF(ISBLANK(VLOOKUP($B494,'Section 2'!$C$16:$N$514,COLUMNS('Section 2'!$C$13:I$13),0)),"",IF(VLOOKUP($B494,'Section 2'!$C$16:$N$514,COLUMNS('Section 2'!$C$13:I$13),0)="Other EU","Other EU",VLOOKUP($B494,'Section 2'!$C$16:$N$514,COLUMNS('Section 2'!$C$13:I$13),0))))</f>
        <v/>
      </c>
      <c r="K494" s="107" t="str">
        <f>IF($D494="","",IF(ISBLANK(VLOOKUP($B494,'Section 2'!$C$16:$N$514,COLUMNS('Section 2'!$C$13:J$13),0)),"",IF(VLOOKUP($B494,'Section 2'!$C$16:$N$514,COLUMNS('Section 2'!$C$13:J$13),0)="Pther EU","Other EU",PROPER(VLOOKUP($B494,'Section 2'!$C$16:$N$514,COLUMNS('Section 2'!$C$13:J$13),0)))))</f>
        <v/>
      </c>
      <c r="L494" s="107" t="str">
        <f>IF($D494="","",IF(ISBLANK(VLOOKUP($B494,'Section 2'!$C$16:$N$514,COLUMNS('Section 2'!$C$13:K$13),0)),"",VLOOKUP($B494,'Section 2'!$C$16:$N$514,COLUMNS('Section 2'!$C$13:K$13),0)))</f>
        <v/>
      </c>
      <c r="M494" s="107" t="str">
        <f>IF($D494="","",IF(ISBLANK(VLOOKUP($B494,'Section 2'!$C$16:$N$514,COLUMNS('Section 2'!$C$13:L$13),0)),"",PROPER(VLOOKUP($B494,'Section 2'!$C$16:$N$514,COLUMNS('Section 2'!$C$13:L$13),0))))</f>
        <v/>
      </c>
      <c r="N494" s="107" t="str">
        <f>IF($D494="","",IF(ISBLANK(VLOOKUP($B494,'Section 2'!$C$16:$N$514,COLUMNS('Section 2'!$C$13:M$13),0)),"",IF(VLOOKUP($B494,'Section 2'!$C$16:$N$514,COLUMNS('Section 2'!$C$13:M$13),0)="Other EU","Other EU",IF(VLOOKUP($B494,'Section 2'!$C$16:$N$514,COLUMNS('Section 2'!$C$13:M$13),0)="2nd Party Trans","2nd Party Trans",IF(VLOOKUP($B494,'Section 2'!$C$16:$N$514,COLUMNS('Section 2'!$C$13:M$13),0)="2nd Party Dest","2nd Party Dest",PROPER(VLOOKUP($B494,'Section 2'!$C$16:$N$514,COLUMNS('Section 2'!$C$13:M$13),0)))))))</f>
        <v/>
      </c>
      <c r="O494" s="108" t="str">
        <f>IF($D494="","",IF(ISBLANK(VLOOKUP($B494,'Section 2'!$C$16:$N$514,COLUMNS('Section 2'!$C$13:N$13),0)),"",VLOOKUP($B494,'Section 2'!$C$16:$N$514,COLUMNS('Section 2'!$C$13:N$13),0)))</f>
        <v/>
      </c>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row>
    <row r="495" spans="1:78" s="36" customFormat="1" ht="12.75" customHeight="1" x14ac:dyDescent="0.35">
      <c r="A495" s="36" t="str">
        <f>IF(D495="","",ROWS($A$1:A495))</f>
        <v/>
      </c>
      <c r="B495" s="39">
        <v>494</v>
      </c>
      <c r="C495" s="107" t="str">
        <f t="shared" si="7"/>
        <v/>
      </c>
      <c r="D495" s="107" t="str">
        <f>IFERROR(VLOOKUP($B495,'Section 2'!$C$16:$N$514,COLUMNS('Section 2'!$C$13:C$13),0),"")</f>
        <v/>
      </c>
      <c r="E495" s="108" t="str">
        <f>IF($D495="","",IF(ISBLANK(VLOOKUP($B495,'Section 2'!$C$16:$N$514,COLUMNS('Section 2'!$C$13:D$13),0)),"",VLOOKUP($B495,'Section 2'!$C$16:$N$514,COLUMNS('Section 2'!$C$13:D$13),0)))</f>
        <v/>
      </c>
      <c r="F495" s="107" t="str">
        <f>IF($D495="","",IF(ISBLANK(VLOOKUP($B495,'Section 2'!$C$16:$N$514,COLUMNS('Section 2'!$C$13:E$13),0)),"",VLOOKUP($B495,'Section 2'!$C$16:$N$514,COLUMNS('Section 2'!$C$13:E$13),0)))</f>
        <v/>
      </c>
      <c r="G495" s="107" t="str">
        <f>IF($D495="","",IF(ISBLANK(VLOOKUP($B495,'Section 2'!$C$16:$N$514,COLUMNS('Section 2'!$C$13:F$13),0)),"",VLOOKUP($B495,'Section 2'!$C$16:$N$514,COLUMNS('Section 2'!$C$13:F$13),0)))</f>
        <v/>
      </c>
      <c r="H495" s="107" t="str">
        <f>IF($D495="","",IF(ISBLANK(VLOOKUP($B495,'Section 2'!$C$16:$N$514,COLUMNS('Section 2'!$C$13:G$13),0)),"",VLOOKUP($B495,'Section 2'!$C$16:$N$514,COLUMNS('Section 2'!$C$13:G$13),0)))</f>
        <v/>
      </c>
      <c r="I495" s="107" t="str">
        <f>IF($D495="","",IF(ISBLANK(VLOOKUP($B495,'Section 2'!$C$16:$N$514,COLUMNS('Section 2'!$C$13:H$13),0)),"",IF(VLOOKUP($B495,'Section 2'!$C$16:$N$514,COLUMNS('Section 2'!$C$13:H$13),0)="Other EU","Other EU",PROPER(VLOOKUP($B495,'Section 2'!$C$16:$N$514,COLUMNS('Section 2'!$C$13:H$13),0)))))</f>
        <v/>
      </c>
      <c r="J495" s="107" t="str">
        <f>IF($D495="","",IF(ISBLANK(VLOOKUP($B495,'Section 2'!$C$16:$N$514,COLUMNS('Section 2'!$C$13:I$13),0)),"",IF(VLOOKUP($B495,'Section 2'!$C$16:$N$514,COLUMNS('Section 2'!$C$13:I$13),0)="Other EU","Other EU",VLOOKUP($B495,'Section 2'!$C$16:$N$514,COLUMNS('Section 2'!$C$13:I$13),0))))</f>
        <v/>
      </c>
      <c r="K495" s="107" t="str">
        <f>IF($D495="","",IF(ISBLANK(VLOOKUP($B495,'Section 2'!$C$16:$N$514,COLUMNS('Section 2'!$C$13:J$13),0)),"",IF(VLOOKUP($B495,'Section 2'!$C$16:$N$514,COLUMNS('Section 2'!$C$13:J$13),0)="Pther EU","Other EU",PROPER(VLOOKUP($B495,'Section 2'!$C$16:$N$514,COLUMNS('Section 2'!$C$13:J$13),0)))))</f>
        <v/>
      </c>
      <c r="L495" s="107" t="str">
        <f>IF($D495="","",IF(ISBLANK(VLOOKUP($B495,'Section 2'!$C$16:$N$514,COLUMNS('Section 2'!$C$13:K$13),0)),"",VLOOKUP($B495,'Section 2'!$C$16:$N$514,COLUMNS('Section 2'!$C$13:K$13),0)))</f>
        <v/>
      </c>
      <c r="M495" s="107" t="str">
        <f>IF($D495="","",IF(ISBLANK(VLOOKUP($B495,'Section 2'!$C$16:$N$514,COLUMNS('Section 2'!$C$13:L$13),0)),"",PROPER(VLOOKUP($B495,'Section 2'!$C$16:$N$514,COLUMNS('Section 2'!$C$13:L$13),0))))</f>
        <v/>
      </c>
      <c r="N495" s="107" t="str">
        <f>IF($D495="","",IF(ISBLANK(VLOOKUP($B495,'Section 2'!$C$16:$N$514,COLUMNS('Section 2'!$C$13:M$13),0)),"",IF(VLOOKUP($B495,'Section 2'!$C$16:$N$514,COLUMNS('Section 2'!$C$13:M$13),0)="Other EU","Other EU",IF(VLOOKUP($B495,'Section 2'!$C$16:$N$514,COLUMNS('Section 2'!$C$13:M$13),0)="2nd Party Trans","2nd Party Trans",IF(VLOOKUP($B495,'Section 2'!$C$16:$N$514,COLUMNS('Section 2'!$C$13:M$13),0)="2nd Party Dest","2nd Party Dest",PROPER(VLOOKUP($B495,'Section 2'!$C$16:$N$514,COLUMNS('Section 2'!$C$13:M$13),0)))))))</f>
        <v/>
      </c>
      <c r="O495" s="108" t="str">
        <f>IF($D495="","",IF(ISBLANK(VLOOKUP($B495,'Section 2'!$C$16:$N$514,COLUMNS('Section 2'!$C$13:N$13),0)),"",VLOOKUP($B495,'Section 2'!$C$16:$N$514,COLUMNS('Section 2'!$C$13:N$13),0)))</f>
        <v/>
      </c>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row>
    <row r="496" spans="1:78" s="36" customFormat="1" ht="12.75" customHeight="1" x14ac:dyDescent="0.35">
      <c r="A496" s="36" t="str">
        <f>IF(D496="","",ROWS($A$1:A496))</f>
        <v/>
      </c>
      <c r="B496" s="39">
        <v>495</v>
      </c>
      <c r="C496" s="107" t="str">
        <f t="shared" si="7"/>
        <v/>
      </c>
      <c r="D496" s="107" t="str">
        <f>IFERROR(VLOOKUP($B496,'Section 2'!$C$16:$N$514,COLUMNS('Section 2'!$C$13:C$13),0),"")</f>
        <v/>
      </c>
      <c r="E496" s="108" t="str">
        <f>IF($D496="","",IF(ISBLANK(VLOOKUP($B496,'Section 2'!$C$16:$N$514,COLUMNS('Section 2'!$C$13:D$13),0)),"",VLOOKUP($B496,'Section 2'!$C$16:$N$514,COLUMNS('Section 2'!$C$13:D$13),0)))</f>
        <v/>
      </c>
      <c r="F496" s="107" t="str">
        <f>IF($D496="","",IF(ISBLANK(VLOOKUP($B496,'Section 2'!$C$16:$N$514,COLUMNS('Section 2'!$C$13:E$13),0)),"",VLOOKUP($B496,'Section 2'!$C$16:$N$514,COLUMNS('Section 2'!$C$13:E$13),0)))</f>
        <v/>
      </c>
      <c r="G496" s="107" t="str">
        <f>IF($D496="","",IF(ISBLANK(VLOOKUP($B496,'Section 2'!$C$16:$N$514,COLUMNS('Section 2'!$C$13:F$13),0)),"",VLOOKUP($B496,'Section 2'!$C$16:$N$514,COLUMNS('Section 2'!$C$13:F$13),0)))</f>
        <v/>
      </c>
      <c r="H496" s="107" t="str">
        <f>IF($D496="","",IF(ISBLANK(VLOOKUP($B496,'Section 2'!$C$16:$N$514,COLUMNS('Section 2'!$C$13:G$13),0)),"",VLOOKUP($B496,'Section 2'!$C$16:$N$514,COLUMNS('Section 2'!$C$13:G$13),0)))</f>
        <v/>
      </c>
      <c r="I496" s="107" t="str">
        <f>IF($D496="","",IF(ISBLANK(VLOOKUP($B496,'Section 2'!$C$16:$N$514,COLUMNS('Section 2'!$C$13:H$13),0)),"",IF(VLOOKUP($B496,'Section 2'!$C$16:$N$514,COLUMNS('Section 2'!$C$13:H$13),0)="Other EU","Other EU",PROPER(VLOOKUP($B496,'Section 2'!$C$16:$N$514,COLUMNS('Section 2'!$C$13:H$13),0)))))</f>
        <v/>
      </c>
      <c r="J496" s="107" t="str">
        <f>IF($D496="","",IF(ISBLANK(VLOOKUP($B496,'Section 2'!$C$16:$N$514,COLUMNS('Section 2'!$C$13:I$13),0)),"",IF(VLOOKUP($B496,'Section 2'!$C$16:$N$514,COLUMNS('Section 2'!$C$13:I$13),0)="Other EU","Other EU",VLOOKUP($B496,'Section 2'!$C$16:$N$514,COLUMNS('Section 2'!$C$13:I$13),0))))</f>
        <v/>
      </c>
      <c r="K496" s="107" t="str">
        <f>IF($D496="","",IF(ISBLANK(VLOOKUP($B496,'Section 2'!$C$16:$N$514,COLUMNS('Section 2'!$C$13:J$13),0)),"",IF(VLOOKUP($B496,'Section 2'!$C$16:$N$514,COLUMNS('Section 2'!$C$13:J$13),0)="Pther EU","Other EU",PROPER(VLOOKUP($B496,'Section 2'!$C$16:$N$514,COLUMNS('Section 2'!$C$13:J$13),0)))))</f>
        <v/>
      </c>
      <c r="L496" s="107" t="str">
        <f>IF($D496="","",IF(ISBLANK(VLOOKUP($B496,'Section 2'!$C$16:$N$514,COLUMNS('Section 2'!$C$13:K$13),0)),"",VLOOKUP($B496,'Section 2'!$C$16:$N$514,COLUMNS('Section 2'!$C$13:K$13),0)))</f>
        <v/>
      </c>
      <c r="M496" s="107" t="str">
        <f>IF($D496="","",IF(ISBLANK(VLOOKUP($B496,'Section 2'!$C$16:$N$514,COLUMNS('Section 2'!$C$13:L$13),0)),"",PROPER(VLOOKUP($B496,'Section 2'!$C$16:$N$514,COLUMNS('Section 2'!$C$13:L$13),0))))</f>
        <v/>
      </c>
      <c r="N496" s="107" t="str">
        <f>IF($D496="","",IF(ISBLANK(VLOOKUP($B496,'Section 2'!$C$16:$N$514,COLUMNS('Section 2'!$C$13:M$13),0)),"",IF(VLOOKUP($B496,'Section 2'!$C$16:$N$514,COLUMNS('Section 2'!$C$13:M$13),0)="Other EU","Other EU",IF(VLOOKUP($B496,'Section 2'!$C$16:$N$514,COLUMNS('Section 2'!$C$13:M$13),0)="2nd Party Trans","2nd Party Trans",IF(VLOOKUP($B496,'Section 2'!$C$16:$N$514,COLUMNS('Section 2'!$C$13:M$13),0)="2nd Party Dest","2nd Party Dest",PROPER(VLOOKUP($B496,'Section 2'!$C$16:$N$514,COLUMNS('Section 2'!$C$13:M$13),0)))))))</f>
        <v/>
      </c>
      <c r="O496" s="108" t="str">
        <f>IF($D496="","",IF(ISBLANK(VLOOKUP($B496,'Section 2'!$C$16:$N$514,COLUMNS('Section 2'!$C$13:N$13),0)),"",VLOOKUP($B496,'Section 2'!$C$16:$N$514,COLUMNS('Section 2'!$C$13:N$13),0)))</f>
        <v/>
      </c>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row>
    <row r="497" spans="1:78" s="36" customFormat="1" ht="12.75" customHeight="1" x14ac:dyDescent="0.35">
      <c r="A497" s="36" t="str">
        <f>IF(D497="","",ROWS($A$1:A497))</f>
        <v/>
      </c>
      <c r="B497" s="39">
        <v>496</v>
      </c>
      <c r="C497" s="107" t="str">
        <f t="shared" si="7"/>
        <v/>
      </c>
      <c r="D497" s="107" t="str">
        <f>IFERROR(VLOOKUP($B497,'Section 2'!$C$16:$N$514,COLUMNS('Section 2'!$C$13:C$13),0),"")</f>
        <v/>
      </c>
      <c r="E497" s="108" t="str">
        <f>IF($D497="","",IF(ISBLANK(VLOOKUP($B497,'Section 2'!$C$16:$N$514,COLUMNS('Section 2'!$C$13:D$13),0)),"",VLOOKUP($B497,'Section 2'!$C$16:$N$514,COLUMNS('Section 2'!$C$13:D$13),0)))</f>
        <v/>
      </c>
      <c r="F497" s="107" t="str">
        <f>IF($D497="","",IF(ISBLANK(VLOOKUP($B497,'Section 2'!$C$16:$N$514,COLUMNS('Section 2'!$C$13:E$13),0)),"",VLOOKUP($B497,'Section 2'!$C$16:$N$514,COLUMNS('Section 2'!$C$13:E$13),0)))</f>
        <v/>
      </c>
      <c r="G497" s="107" t="str">
        <f>IF($D497="","",IF(ISBLANK(VLOOKUP($B497,'Section 2'!$C$16:$N$514,COLUMNS('Section 2'!$C$13:F$13),0)),"",VLOOKUP($B497,'Section 2'!$C$16:$N$514,COLUMNS('Section 2'!$C$13:F$13),0)))</f>
        <v/>
      </c>
      <c r="H497" s="107" t="str">
        <f>IF($D497="","",IF(ISBLANK(VLOOKUP($B497,'Section 2'!$C$16:$N$514,COLUMNS('Section 2'!$C$13:G$13),0)),"",VLOOKUP($B497,'Section 2'!$C$16:$N$514,COLUMNS('Section 2'!$C$13:G$13),0)))</f>
        <v/>
      </c>
      <c r="I497" s="107" t="str">
        <f>IF($D497="","",IF(ISBLANK(VLOOKUP($B497,'Section 2'!$C$16:$N$514,COLUMNS('Section 2'!$C$13:H$13),0)),"",IF(VLOOKUP($B497,'Section 2'!$C$16:$N$514,COLUMNS('Section 2'!$C$13:H$13),0)="Other EU","Other EU",PROPER(VLOOKUP($B497,'Section 2'!$C$16:$N$514,COLUMNS('Section 2'!$C$13:H$13),0)))))</f>
        <v/>
      </c>
      <c r="J497" s="107" t="str">
        <f>IF($D497="","",IF(ISBLANK(VLOOKUP($B497,'Section 2'!$C$16:$N$514,COLUMNS('Section 2'!$C$13:I$13),0)),"",IF(VLOOKUP($B497,'Section 2'!$C$16:$N$514,COLUMNS('Section 2'!$C$13:I$13),0)="Other EU","Other EU",VLOOKUP($B497,'Section 2'!$C$16:$N$514,COLUMNS('Section 2'!$C$13:I$13),0))))</f>
        <v/>
      </c>
      <c r="K497" s="107" t="str">
        <f>IF($D497="","",IF(ISBLANK(VLOOKUP($B497,'Section 2'!$C$16:$N$514,COLUMNS('Section 2'!$C$13:J$13),0)),"",IF(VLOOKUP($B497,'Section 2'!$C$16:$N$514,COLUMNS('Section 2'!$C$13:J$13),0)="Pther EU","Other EU",PROPER(VLOOKUP($B497,'Section 2'!$C$16:$N$514,COLUMNS('Section 2'!$C$13:J$13),0)))))</f>
        <v/>
      </c>
      <c r="L497" s="107" t="str">
        <f>IF($D497="","",IF(ISBLANK(VLOOKUP($B497,'Section 2'!$C$16:$N$514,COLUMNS('Section 2'!$C$13:K$13),0)),"",VLOOKUP($B497,'Section 2'!$C$16:$N$514,COLUMNS('Section 2'!$C$13:K$13),0)))</f>
        <v/>
      </c>
      <c r="M497" s="107" t="str">
        <f>IF($D497="","",IF(ISBLANK(VLOOKUP($B497,'Section 2'!$C$16:$N$514,COLUMNS('Section 2'!$C$13:L$13),0)),"",PROPER(VLOOKUP($B497,'Section 2'!$C$16:$N$514,COLUMNS('Section 2'!$C$13:L$13),0))))</f>
        <v/>
      </c>
      <c r="N497" s="107" t="str">
        <f>IF($D497="","",IF(ISBLANK(VLOOKUP($B497,'Section 2'!$C$16:$N$514,COLUMNS('Section 2'!$C$13:M$13),0)),"",IF(VLOOKUP($B497,'Section 2'!$C$16:$N$514,COLUMNS('Section 2'!$C$13:M$13),0)="Other EU","Other EU",IF(VLOOKUP($B497,'Section 2'!$C$16:$N$514,COLUMNS('Section 2'!$C$13:M$13),0)="2nd Party Trans","2nd Party Trans",IF(VLOOKUP($B497,'Section 2'!$C$16:$N$514,COLUMNS('Section 2'!$C$13:M$13),0)="2nd Party Dest","2nd Party Dest",PROPER(VLOOKUP($B497,'Section 2'!$C$16:$N$514,COLUMNS('Section 2'!$C$13:M$13),0)))))))</f>
        <v/>
      </c>
      <c r="O497" s="108" t="str">
        <f>IF($D497="","",IF(ISBLANK(VLOOKUP($B497,'Section 2'!$C$16:$N$514,COLUMNS('Section 2'!$C$13:N$13),0)),"",VLOOKUP($B497,'Section 2'!$C$16:$N$514,COLUMNS('Section 2'!$C$13:N$13),0)))</f>
        <v/>
      </c>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row>
    <row r="498" spans="1:78" s="36" customFormat="1" ht="12.75" customHeight="1" x14ac:dyDescent="0.35">
      <c r="A498" s="36" t="str">
        <f>IF(D498="","",ROWS($A$1:A498))</f>
        <v/>
      </c>
      <c r="B498" s="39">
        <v>497</v>
      </c>
      <c r="C498" s="107" t="str">
        <f t="shared" si="7"/>
        <v/>
      </c>
      <c r="D498" s="107" t="str">
        <f>IFERROR(VLOOKUP($B498,'Section 2'!$C$16:$N$514,COLUMNS('Section 2'!$C$13:C$13),0),"")</f>
        <v/>
      </c>
      <c r="E498" s="108" t="str">
        <f>IF($D498="","",IF(ISBLANK(VLOOKUP($B498,'Section 2'!$C$16:$N$514,COLUMNS('Section 2'!$C$13:D$13),0)),"",VLOOKUP($B498,'Section 2'!$C$16:$N$514,COLUMNS('Section 2'!$C$13:D$13),0)))</f>
        <v/>
      </c>
      <c r="F498" s="107" t="str">
        <f>IF($D498="","",IF(ISBLANK(VLOOKUP($B498,'Section 2'!$C$16:$N$514,COLUMNS('Section 2'!$C$13:E$13),0)),"",VLOOKUP($B498,'Section 2'!$C$16:$N$514,COLUMNS('Section 2'!$C$13:E$13),0)))</f>
        <v/>
      </c>
      <c r="G498" s="107" t="str">
        <f>IF($D498="","",IF(ISBLANK(VLOOKUP($B498,'Section 2'!$C$16:$N$514,COLUMNS('Section 2'!$C$13:F$13),0)),"",VLOOKUP($B498,'Section 2'!$C$16:$N$514,COLUMNS('Section 2'!$C$13:F$13),0)))</f>
        <v/>
      </c>
      <c r="H498" s="107" t="str">
        <f>IF($D498="","",IF(ISBLANK(VLOOKUP($B498,'Section 2'!$C$16:$N$514,COLUMNS('Section 2'!$C$13:G$13),0)),"",VLOOKUP($B498,'Section 2'!$C$16:$N$514,COLUMNS('Section 2'!$C$13:G$13),0)))</f>
        <v/>
      </c>
      <c r="I498" s="107" t="str">
        <f>IF($D498="","",IF(ISBLANK(VLOOKUP($B498,'Section 2'!$C$16:$N$514,COLUMNS('Section 2'!$C$13:H$13),0)),"",IF(VLOOKUP($B498,'Section 2'!$C$16:$N$514,COLUMNS('Section 2'!$C$13:H$13),0)="Other EU","Other EU",PROPER(VLOOKUP($B498,'Section 2'!$C$16:$N$514,COLUMNS('Section 2'!$C$13:H$13),0)))))</f>
        <v/>
      </c>
      <c r="J498" s="107" t="str">
        <f>IF($D498="","",IF(ISBLANK(VLOOKUP($B498,'Section 2'!$C$16:$N$514,COLUMNS('Section 2'!$C$13:I$13),0)),"",IF(VLOOKUP($B498,'Section 2'!$C$16:$N$514,COLUMNS('Section 2'!$C$13:I$13),0)="Other EU","Other EU",VLOOKUP($B498,'Section 2'!$C$16:$N$514,COLUMNS('Section 2'!$C$13:I$13),0))))</f>
        <v/>
      </c>
      <c r="K498" s="107" t="str">
        <f>IF($D498="","",IF(ISBLANK(VLOOKUP($B498,'Section 2'!$C$16:$N$514,COLUMNS('Section 2'!$C$13:J$13),0)),"",IF(VLOOKUP($B498,'Section 2'!$C$16:$N$514,COLUMNS('Section 2'!$C$13:J$13),0)="Pther EU","Other EU",PROPER(VLOOKUP($B498,'Section 2'!$C$16:$N$514,COLUMNS('Section 2'!$C$13:J$13),0)))))</f>
        <v/>
      </c>
      <c r="L498" s="107" t="str">
        <f>IF($D498="","",IF(ISBLANK(VLOOKUP($B498,'Section 2'!$C$16:$N$514,COLUMNS('Section 2'!$C$13:K$13),0)),"",VLOOKUP($B498,'Section 2'!$C$16:$N$514,COLUMNS('Section 2'!$C$13:K$13),0)))</f>
        <v/>
      </c>
      <c r="M498" s="107" t="str">
        <f>IF($D498="","",IF(ISBLANK(VLOOKUP($B498,'Section 2'!$C$16:$N$514,COLUMNS('Section 2'!$C$13:L$13),0)),"",PROPER(VLOOKUP($B498,'Section 2'!$C$16:$N$514,COLUMNS('Section 2'!$C$13:L$13),0))))</f>
        <v/>
      </c>
      <c r="N498" s="107" t="str">
        <f>IF($D498="","",IF(ISBLANK(VLOOKUP($B498,'Section 2'!$C$16:$N$514,COLUMNS('Section 2'!$C$13:M$13),0)),"",IF(VLOOKUP($B498,'Section 2'!$C$16:$N$514,COLUMNS('Section 2'!$C$13:M$13),0)="Other EU","Other EU",IF(VLOOKUP($B498,'Section 2'!$C$16:$N$514,COLUMNS('Section 2'!$C$13:M$13),0)="2nd Party Trans","2nd Party Trans",IF(VLOOKUP($B498,'Section 2'!$C$16:$N$514,COLUMNS('Section 2'!$C$13:M$13),0)="2nd Party Dest","2nd Party Dest",PROPER(VLOOKUP($B498,'Section 2'!$C$16:$N$514,COLUMNS('Section 2'!$C$13:M$13),0)))))))</f>
        <v/>
      </c>
      <c r="O498" s="108" t="str">
        <f>IF($D498="","",IF(ISBLANK(VLOOKUP($B498,'Section 2'!$C$16:$N$514,COLUMNS('Section 2'!$C$13:N$13),0)),"",VLOOKUP($B498,'Section 2'!$C$16:$N$514,COLUMNS('Section 2'!$C$13:N$13),0)))</f>
        <v/>
      </c>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row>
    <row r="499" spans="1:78" s="36" customFormat="1" ht="12.75" customHeight="1" x14ac:dyDescent="0.35">
      <c r="A499" s="36" t="str">
        <f>IF(D499="","",ROWS($A$1:A499))</f>
        <v/>
      </c>
      <c r="B499" s="39">
        <v>498</v>
      </c>
      <c r="C499" s="107" t="str">
        <f t="shared" si="7"/>
        <v/>
      </c>
      <c r="D499" s="107" t="str">
        <f>IFERROR(VLOOKUP($B499,'Section 2'!$C$16:$N$514,COLUMNS('Section 2'!$C$13:C$13),0),"")</f>
        <v/>
      </c>
      <c r="E499" s="108" t="str">
        <f>IF($D499="","",IF(ISBLANK(VLOOKUP($B499,'Section 2'!$C$16:$N$514,COLUMNS('Section 2'!$C$13:D$13),0)),"",VLOOKUP($B499,'Section 2'!$C$16:$N$514,COLUMNS('Section 2'!$C$13:D$13),0)))</f>
        <v/>
      </c>
      <c r="F499" s="107" t="str">
        <f>IF($D499="","",IF(ISBLANK(VLOOKUP($B499,'Section 2'!$C$16:$N$514,COLUMNS('Section 2'!$C$13:E$13),0)),"",VLOOKUP($B499,'Section 2'!$C$16:$N$514,COLUMNS('Section 2'!$C$13:E$13),0)))</f>
        <v/>
      </c>
      <c r="G499" s="107" t="str">
        <f>IF($D499="","",IF(ISBLANK(VLOOKUP($B499,'Section 2'!$C$16:$N$514,COLUMNS('Section 2'!$C$13:F$13),0)),"",VLOOKUP($B499,'Section 2'!$C$16:$N$514,COLUMNS('Section 2'!$C$13:F$13),0)))</f>
        <v/>
      </c>
      <c r="H499" s="107" t="str">
        <f>IF($D499="","",IF(ISBLANK(VLOOKUP($B499,'Section 2'!$C$16:$N$514,COLUMNS('Section 2'!$C$13:G$13),0)),"",VLOOKUP($B499,'Section 2'!$C$16:$N$514,COLUMNS('Section 2'!$C$13:G$13),0)))</f>
        <v/>
      </c>
      <c r="I499" s="107" t="str">
        <f>IF($D499="","",IF(ISBLANK(VLOOKUP($B499,'Section 2'!$C$16:$N$514,COLUMNS('Section 2'!$C$13:H$13),0)),"",IF(VLOOKUP($B499,'Section 2'!$C$16:$N$514,COLUMNS('Section 2'!$C$13:H$13),0)="Other EU","Other EU",PROPER(VLOOKUP($B499,'Section 2'!$C$16:$N$514,COLUMNS('Section 2'!$C$13:H$13),0)))))</f>
        <v/>
      </c>
      <c r="J499" s="107" t="str">
        <f>IF($D499="","",IF(ISBLANK(VLOOKUP($B499,'Section 2'!$C$16:$N$514,COLUMNS('Section 2'!$C$13:I$13),0)),"",IF(VLOOKUP($B499,'Section 2'!$C$16:$N$514,COLUMNS('Section 2'!$C$13:I$13),0)="Other EU","Other EU",VLOOKUP($B499,'Section 2'!$C$16:$N$514,COLUMNS('Section 2'!$C$13:I$13),0))))</f>
        <v/>
      </c>
      <c r="K499" s="107" t="str">
        <f>IF($D499="","",IF(ISBLANK(VLOOKUP($B499,'Section 2'!$C$16:$N$514,COLUMNS('Section 2'!$C$13:J$13),0)),"",IF(VLOOKUP($B499,'Section 2'!$C$16:$N$514,COLUMNS('Section 2'!$C$13:J$13),0)="Pther EU","Other EU",PROPER(VLOOKUP($B499,'Section 2'!$C$16:$N$514,COLUMNS('Section 2'!$C$13:J$13),0)))))</f>
        <v/>
      </c>
      <c r="L499" s="107" t="str">
        <f>IF($D499="","",IF(ISBLANK(VLOOKUP($B499,'Section 2'!$C$16:$N$514,COLUMNS('Section 2'!$C$13:K$13),0)),"",VLOOKUP($B499,'Section 2'!$C$16:$N$514,COLUMNS('Section 2'!$C$13:K$13),0)))</f>
        <v/>
      </c>
      <c r="M499" s="107" t="str">
        <f>IF($D499="","",IF(ISBLANK(VLOOKUP($B499,'Section 2'!$C$16:$N$514,COLUMNS('Section 2'!$C$13:L$13),0)),"",PROPER(VLOOKUP($B499,'Section 2'!$C$16:$N$514,COLUMNS('Section 2'!$C$13:L$13),0))))</f>
        <v/>
      </c>
      <c r="N499" s="107" t="str">
        <f>IF($D499="","",IF(ISBLANK(VLOOKUP($B499,'Section 2'!$C$16:$N$514,COLUMNS('Section 2'!$C$13:M$13),0)),"",IF(VLOOKUP($B499,'Section 2'!$C$16:$N$514,COLUMNS('Section 2'!$C$13:M$13),0)="Other EU","Other EU",IF(VLOOKUP($B499,'Section 2'!$C$16:$N$514,COLUMNS('Section 2'!$C$13:M$13),0)="2nd Party Trans","2nd Party Trans",IF(VLOOKUP($B499,'Section 2'!$C$16:$N$514,COLUMNS('Section 2'!$C$13:M$13),0)="2nd Party Dest","2nd Party Dest",PROPER(VLOOKUP($B499,'Section 2'!$C$16:$N$514,COLUMNS('Section 2'!$C$13:M$13),0)))))))</f>
        <v/>
      </c>
      <c r="O499" s="108" t="str">
        <f>IF($D499="","",IF(ISBLANK(VLOOKUP($B499,'Section 2'!$C$16:$N$514,COLUMNS('Section 2'!$C$13:N$13),0)),"",VLOOKUP($B499,'Section 2'!$C$16:$N$514,COLUMNS('Section 2'!$C$13:N$13),0)))</f>
        <v/>
      </c>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row>
    <row r="500" spans="1:78" s="36" customFormat="1" ht="12.75" customHeight="1" x14ac:dyDescent="0.35">
      <c r="A500" s="36" t="str">
        <f>IF(D500="","",ROWS($A$1:A500))</f>
        <v/>
      </c>
      <c r="B500" s="39">
        <v>499</v>
      </c>
      <c r="C500" s="107" t="str">
        <f t="shared" si="7"/>
        <v/>
      </c>
      <c r="D500" s="107" t="str">
        <f>IFERROR(VLOOKUP($B500,'Section 2'!$C$16:$N$514,COLUMNS('Section 2'!$C$13:C$13),0),"")</f>
        <v/>
      </c>
      <c r="E500" s="108" t="str">
        <f>IF($D500="","",IF(ISBLANK(VLOOKUP($B500,'Section 2'!$C$16:$N$514,COLUMNS('Section 2'!$C$13:D$13),0)),"",VLOOKUP($B500,'Section 2'!$C$16:$N$514,COLUMNS('Section 2'!$C$13:D$13),0)))</f>
        <v/>
      </c>
      <c r="F500" s="107" t="str">
        <f>IF($D500="","",IF(ISBLANK(VLOOKUP($B500,'Section 2'!$C$16:$N$514,COLUMNS('Section 2'!$C$13:E$13),0)),"",VLOOKUP($B500,'Section 2'!$C$16:$N$514,COLUMNS('Section 2'!$C$13:E$13),0)))</f>
        <v/>
      </c>
      <c r="G500" s="107" t="str">
        <f>IF($D500="","",IF(ISBLANK(VLOOKUP($B500,'Section 2'!$C$16:$N$514,COLUMNS('Section 2'!$C$13:F$13),0)),"",VLOOKUP($B500,'Section 2'!$C$16:$N$514,COLUMNS('Section 2'!$C$13:F$13),0)))</f>
        <v/>
      </c>
      <c r="H500" s="107" t="str">
        <f>IF($D500="","",IF(ISBLANK(VLOOKUP($B500,'Section 2'!$C$16:$N$514,COLUMNS('Section 2'!$C$13:G$13),0)),"",VLOOKUP($B500,'Section 2'!$C$16:$N$514,COLUMNS('Section 2'!$C$13:G$13),0)))</f>
        <v/>
      </c>
      <c r="I500" s="107" t="str">
        <f>IF($D500="","",IF(ISBLANK(VLOOKUP($B500,'Section 2'!$C$16:$N$514,COLUMNS('Section 2'!$C$13:H$13),0)),"",IF(VLOOKUP($B500,'Section 2'!$C$16:$N$514,COLUMNS('Section 2'!$C$13:H$13),0)="Other EU","Other EU",PROPER(VLOOKUP($B500,'Section 2'!$C$16:$N$514,COLUMNS('Section 2'!$C$13:H$13),0)))))</f>
        <v/>
      </c>
      <c r="J500" s="107" t="str">
        <f>IF($D500="","",IF(ISBLANK(VLOOKUP($B500,'Section 2'!$C$16:$N$514,COLUMNS('Section 2'!$C$13:I$13),0)),"",IF(VLOOKUP($B500,'Section 2'!$C$16:$N$514,COLUMNS('Section 2'!$C$13:I$13),0)="Other EU","Other EU",VLOOKUP($B500,'Section 2'!$C$16:$N$514,COLUMNS('Section 2'!$C$13:I$13),0))))</f>
        <v/>
      </c>
      <c r="K500" s="107" t="str">
        <f>IF($D500="","",IF(ISBLANK(VLOOKUP($B500,'Section 2'!$C$16:$N$514,COLUMNS('Section 2'!$C$13:J$13),0)),"",IF(VLOOKUP($B500,'Section 2'!$C$16:$N$514,COLUMNS('Section 2'!$C$13:J$13),0)="Pther EU","Other EU",PROPER(VLOOKUP($B500,'Section 2'!$C$16:$N$514,COLUMNS('Section 2'!$C$13:J$13),0)))))</f>
        <v/>
      </c>
      <c r="L500" s="107" t="str">
        <f>IF($D500="","",IF(ISBLANK(VLOOKUP($B500,'Section 2'!$C$16:$N$514,COLUMNS('Section 2'!$C$13:K$13),0)),"",VLOOKUP($B500,'Section 2'!$C$16:$N$514,COLUMNS('Section 2'!$C$13:K$13),0)))</f>
        <v/>
      </c>
      <c r="M500" s="107" t="str">
        <f>IF($D500="","",IF(ISBLANK(VLOOKUP($B500,'Section 2'!$C$16:$N$514,COLUMNS('Section 2'!$C$13:L$13),0)),"",PROPER(VLOOKUP($B500,'Section 2'!$C$16:$N$514,COLUMNS('Section 2'!$C$13:L$13),0))))</f>
        <v/>
      </c>
      <c r="N500" s="107" t="str">
        <f>IF($D500="","",IF(ISBLANK(VLOOKUP($B500,'Section 2'!$C$16:$N$514,COLUMNS('Section 2'!$C$13:M$13),0)),"",IF(VLOOKUP($B500,'Section 2'!$C$16:$N$514,COLUMNS('Section 2'!$C$13:M$13),0)="Other EU","Other EU",IF(VLOOKUP($B500,'Section 2'!$C$16:$N$514,COLUMNS('Section 2'!$C$13:M$13),0)="2nd Party Trans","2nd Party Trans",IF(VLOOKUP($B500,'Section 2'!$C$16:$N$514,COLUMNS('Section 2'!$C$13:M$13),0)="2nd Party Dest","2nd Party Dest",PROPER(VLOOKUP($B500,'Section 2'!$C$16:$N$514,COLUMNS('Section 2'!$C$13:M$13),0)))))))</f>
        <v/>
      </c>
      <c r="O500" s="108" t="str">
        <f>IF($D500="","",IF(ISBLANK(VLOOKUP($B500,'Section 2'!$C$16:$N$514,COLUMNS('Section 2'!$C$13:N$13),0)),"",VLOOKUP($B500,'Section 2'!$C$16:$N$514,COLUMNS('Section 2'!$C$13:N$13),0)))</f>
        <v/>
      </c>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row>
    <row r="501" spans="1:78" ht="12.75" customHeight="1" x14ac:dyDescent="0.35">
      <c r="A501" s="36" t="str">
        <f>IF(D501="","",ROWS($A$1:A501))</f>
        <v/>
      </c>
      <c r="B501" s="39">
        <v>1</v>
      </c>
      <c r="C501" s="109" t="str">
        <f>IF(D501="","",3)</f>
        <v/>
      </c>
      <c r="D501" s="109" t="str">
        <f>IFERROR(VLOOKUP($B501,'Section 3'!$A$16:$G$25,COLUMNS('Section 3'!$A$16:D$16),0),"")</f>
        <v/>
      </c>
      <c r="E501" s="141" t="str">
        <f>IFERROR(VLOOKUP($B501,'Section 3'!$A$16:$G$25,COLUMNS('Section 3'!$A$16:E$16),0),"")</f>
        <v/>
      </c>
      <c r="F501" s="141" t="str">
        <f>IFERROR(VLOOKUP($B501,'Section 3'!$A$16:$G$25,COLUMNS('Section 3'!$A$16:F$16),0),"")</f>
        <v/>
      </c>
      <c r="G501" s="141" t="str">
        <f>IFERROR(IF(VLOOKUP($B501,'Section 3'!$A$16:$G$25,COLUMNS('Section 3'!$A$16:G$16),0)="Other EU","Other EU",PROPER(VLOOKUP($B501,'Section 3'!$A$16:$G$25,COLUMNS('Section 3'!$A$16:G$16),0))),"")</f>
        <v/>
      </c>
    </row>
    <row r="502" spans="1:78" ht="12.75" customHeight="1" x14ac:dyDescent="0.35">
      <c r="A502" s="36" t="str">
        <f>IF(D502="","",ROWS($A$1:A502))</f>
        <v/>
      </c>
      <c r="B502" s="39">
        <v>2</v>
      </c>
      <c r="C502" s="109" t="str">
        <f t="shared" ref="C502:C510" si="8">IF(D502="","",3)</f>
        <v/>
      </c>
      <c r="D502" s="109" t="str">
        <f>IFERROR(VLOOKUP($B502,'Section 3'!$A$16:$G$25,COLUMNS('Section 3'!$A$16:D$16),0),"")</f>
        <v/>
      </c>
      <c r="E502" s="141" t="str">
        <f>IFERROR(VLOOKUP($B502,'Section 3'!$A$16:$G$25,COLUMNS('Section 3'!$A$16:E$16),0),"")</f>
        <v/>
      </c>
      <c r="F502" s="141" t="str">
        <f>IFERROR(VLOOKUP($B502,'Section 3'!$A$16:$G$25,COLUMNS('Section 3'!$A$16:F$16),0),"")</f>
        <v/>
      </c>
      <c r="G502" s="141" t="str">
        <f>IFERROR(IF(VLOOKUP($B502,'Section 3'!$A$16:$G$25,COLUMNS('Section 3'!$A$16:G$16),0)="Other EU","Other EU",PROPER(VLOOKUP($B502,'Section 3'!$A$16:$G$25,COLUMNS('Section 3'!$A$16:G$16),0))),"")</f>
        <v/>
      </c>
    </row>
    <row r="503" spans="1:78" ht="12.75" customHeight="1" x14ac:dyDescent="0.35">
      <c r="A503" s="36" t="str">
        <f>IF(D503="","",ROWS($A$1:A503))</f>
        <v/>
      </c>
      <c r="B503" s="39">
        <v>3</v>
      </c>
      <c r="C503" s="109" t="str">
        <f t="shared" si="8"/>
        <v/>
      </c>
      <c r="D503" s="109" t="str">
        <f>IFERROR(VLOOKUP($B503,'Section 3'!$A$16:$G$25,COLUMNS('Section 3'!$A$16:D$16),0),"")</f>
        <v/>
      </c>
      <c r="E503" s="141" t="str">
        <f>IFERROR(VLOOKUP($B503,'Section 3'!$A$16:$G$25,COLUMNS('Section 3'!$A$16:E$16),0),"")</f>
        <v/>
      </c>
      <c r="F503" s="141" t="str">
        <f>IFERROR(VLOOKUP($B503,'Section 3'!$A$16:$G$25,COLUMNS('Section 3'!$A$16:F$16),0),"")</f>
        <v/>
      </c>
      <c r="G503" s="141" t="str">
        <f>IFERROR(IF(VLOOKUP($B503,'Section 3'!$A$16:$G$25,COLUMNS('Section 3'!$A$16:G$16),0)="Other EU","Other EU",PROPER(VLOOKUP($B503,'Section 3'!$A$16:$G$25,COLUMNS('Section 3'!$A$16:G$16),0))),"")</f>
        <v/>
      </c>
    </row>
    <row r="504" spans="1:78" ht="12.75" customHeight="1" x14ac:dyDescent="0.35">
      <c r="A504" s="36" t="str">
        <f>IF(D504="","",ROWS($A$1:A504))</f>
        <v/>
      </c>
      <c r="B504" s="39">
        <v>4</v>
      </c>
      <c r="C504" s="109" t="str">
        <f t="shared" si="8"/>
        <v/>
      </c>
      <c r="D504" s="109" t="str">
        <f>IFERROR(VLOOKUP($B504,'Section 3'!$A$16:$G$25,COLUMNS('Section 3'!$A$16:D$16),0),"")</f>
        <v/>
      </c>
      <c r="E504" s="141" t="str">
        <f>IFERROR(VLOOKUP($B504,'Section 3'!$A$16:$G$25,COLUMNS('Section 3'!$A$16:E$16),0),"")</f>
        <v/>
      </c>
      <c r="F504" s="141" t="str">
        <f>IFERROR(VLOOKUP($B504,'Section 3'!$A$16:$G$25,COLUMNS('Section 3'!$A$16:F$16),0),"")</f>
        <v/>
      </c>
      <c r="G504" s="141" t="str">
        <f>IFERROR(IF(VLOOKUP($B504,'Section 3'!$A$16:$G$25,COLUMNS('Section 3'!$A$16:G$16),0)="Other EU","Other EU",PROPER(VLOOKUP($B504,'Section 3'!$A$16:$G$25,COLUMNS('Section 3'!$A$16:G$16),0))),"")</f>
        <v/>
      </c>
    </row>
    <row r="505" spans="1:78" ht="12.75" customHeight="1" x14ac:dyDescent="0.35">
      <c r="A505" s="36" t="str">
        <f>IF(D505="","",ROWS($A$1:A505))</f>
        <v/>
      </c>
      <c r="B505" s="39">
        <v>5</v>
      </c>
      <c r="C505" s="109" t="str">
        <f t="shared" si="8"/>
        <v/>
      </c>
      <c r="D505" s="109" t="str">
        <f>IFERROR(VLOOKUP($B505,'Section 3'!$A$16:$G$25,COLUMNS('Section 3'!$A$16:D$16),0),"")</f>
        <v/>
      </c>
      <c r="E505" s="141" t="str">
        <f>IFERROR(VLOOKUP($B505,'Section 3'!$A$16:$G$25,COLUMNS('Section 3'!$A$16:E$16),0),"")</f>
        <v/>
      </c>
      <c r="F505" s="141" t="str">
        <f>IFERROR(VLOOKUP($B505,'Section 3'!$A$16:$G$25,COLUMNS('Section 3'!$A$16:F$16),0),"")</f>
        <v/>
      </c>
      <c r="G505" s="141" t="str">
        <f>IFERROR(IF(VLOOKUP($B505,'Section 3'!$A$16:$G$25,COLUMNS('Section 3'!$A$16:G$16),0)="Other EU","Other EU",PROPER(VLOOKUP($B505,'Section 3'!$A$16:$G$25,COLUMNS('Section 3'!$A$16:G$16),0))),"")</f>
        <v/>
      </c>
    </row>
    <row r="506" spans="1:78" ht="12.75" customHeight="1" x14ac:dyDescent="0.35">
      <c r="A506" s="36" t="str">
        <f>IF(D506="","",ROWS($A$1:A506))</f>
        <v/>
      </c>
      <c r="B506" s="39">
        <v>6</v>
      </c>
      <c r="C506" s="109" t="str">
        <f t="shared" si="8"/>
        <v/>
      </c>
      <c r="D506" s="109" t="str">
        <f>IFERROR(VLOOKUP($B506,'Section 3'!$A$16:$G$25,COLUMNS('Section 3'!$A$16:D$16),0),"")</f>
        <v/>
      </c>
      <c r="E506" s="141" t="str">
        <f>IFERROR(VLOOKUP($B506,'Section 3'!$A$16:$G$25,COLUMNS('Section 3'!$A$16:E$16),0),"")</f>
        <v/>
      </c>
      <c r="F506" s="141" t="str">
        <f>IFERROR(VLOOKUP($B506,'Section 3'!$A$16:$G$25,COLUMNS('Section 3'!$A$16:F$16),0),"")</f>
        <v/>
      </c>
      <c r="G506" s="141" t="str">
        <f>IFERROR(IF(VLOOKUP($B506,'Section 3'!$A$16:$G$25,COLUMNS('Section 3'!$A$16:G$16),0)="Other EU","Other EU",PROPER(VLOOKUP($B506,'Section 3'!$A$16:$G$25,COLUMNS('Section 3'!$A$16:G$16),0))),"")</f>
        <v/>
      </c>
    </row>
    <row r="507" spans="1:78" ht="12.75" customHeight="1" x14ac:dyDescent="0.35">
      <c r="A507" s="36" t="str">
        <f>IF(D507="","",ROWS($A$1:A507))</f>
        <v/>
      </c>
      <c r="B507" s="39">
        <v>7</v>
      </c>
      <c r="C507" s="109" t="str">
        <f t="shared" si="8"/>
        <v/>
      </c>
      <c r="D507" s="109" t="str">
        <f>IFERROR(VLOOKUP($B507,'Section 3'!$A$16:$G$25,COLUMNS('Section 3'!$A$16:D$16),0),"")</f>
        <v/>
      </c>
      <c r="E507" s="141" t="str">
        <f>IFERROR(VLOOKUP($B507,'Section 3'!$A$16:$G$25,COLUMNS('Section 3'!$A$16:E$16),0),"")</f>
        <v/>
      </c>
      <c r="F507" s="141" t="str">
        <f>IFERROR(VLOOKUP($B507,'Section 3'!$A$16:$G$25,COLUMNS('Section 3'!$A$16:F$16),0),"")</f>
        <v/>
      </c>
      <c r="G507" s="141" t="str">
        <f>IFERROR(IF(VLOOKUP($B507,'Section 3'!$A$16:$G$25,COLUMNS('Section 3'!$A$16:G$16),0)="Other EU","Other EU",PROPER(VLOOKUP($B507,'Section 3'!$A$16:$G$25,COLUMNS('Section 3'!$A$16:G$16),0))),"")</f>
        <v/>
      </c>
    </row>
    <row r="508" spans="1:78" ht="12.75" customHeight="1" x14ac:dyDescent="0.35">
      <c r="A508" s="36" t="str">
        <f>IF(D508="","",ROWS($A$1:A508))</f>
        <v/>
      </c>
      <c r="B508" s="39">
        <v>8</v>
      </c>
      <c r="C508" s="109" t="str">
        <f t="shared" si="8"/>
        <v/>
      </c>
      <c r="D508" s="109" t="str">
        <f>IFERROR(VLOOKUP($B508,'Section 3'!$A$16:$G$25,COLUMNS('Section 3'!$A$16:D$16),0),"")</f>
        <v/>
      </c>
      <c r="E508" s="141" t="str">
        <f>IFERROR(VLOOKUP($B508,'Section 3'!$A$16:$G$25,COLUMNS('Section 3'!$A$16:E$16),0),"")</f>
        <v/>
      </c>
      <c r="F508" s="141" t="str">
        <f>IFERROR(VLOOKUP($B508,'Section 3'!$A$16:$G$25,COLUMNS('Section 3'!$A$16:F$16),0),"")</f>
        <v/>
      </c>
      <c r="G508" s="141" t="str">
        <f>IFERROR(IF(VLOOKUP($B508,'Section 3'!$A$16:$G$25,COLUMNS('Section 3'!$A$16:G$16),0)="Other EU","Other EU",PROPER(VLOOKUP($B508,'Section 3'!$A$16:$G$25,COLUMNS('Section 3'!$A$16:G$16),0))),"")</f>
        <v/>
      </c>
    </row>
    <row r="509" spans="1:78" ht="12.75" customHeight="1" x14ac:dyDescent="0.35">
      <c r="A509" s="36" t="str">
        <f>IF(D509="","",ROWS($A$1:A509))</f>
        <v/>
      </c>
      <c r="B509" s="39">
        <v>9</v>
      </c>
      <c r="C509" s="109" t="str">
        <f t="shared" si="8"/>
        <v/>
      </c>
      <c r="D509" s="109" t="str">
        <f>IFERROR(VLOOKUP($B509,'Section 3'!$A$16:$G$25,COLUMNS('Section 3'!$A$16:D$16),0),"")</f>
        <v/>
      </c>
      <c r="E509" s="141" t="str">
        <f>IFERROR(VLOOKUP($B509,'Section 3'!$A$16:$G$25,COLUMNS('Section 3'!$A$16:E$16),0),"")</f>
        <v/>
      </c>
      <c r="F509" s="141" t="str">
        <f>IFERROR(VLOOKUP($B509,'Section 3'!$A$16:$G$25,COLUMNS('Section 3'!$A$16:F$16),0),"")</f>
        <v/>
      </c>
      <c r="G509" s="141" t="str">
        <f>IFERROR(IF(VLOOKUP($B509,'Section 3'!$A$16:$G$25,COLUMNS('Section 3'!$A$16:G$16),0)="Other EU","Other EU",PROPER(VLOOKUP($B509,'Section 3'!$A$16:$G$25,COLUMNS('Section 3'!$A$16:G$16),0))),"")</f>
        <v/>
      </c>
    </row>
    <row r="510" spans="1:78" ht="12.75" customHeight="1" x14ac:dyDescent="0.35">
      <c r="A510" s="36" t="str">
        <f>IF(D510="","",ROWS($A$1:A510))</f>
        <v/>
      </c>
      <c r="B510" s="39">
        <v>10</v>
      </c>
      <c r="C510" s="109" t="str">
        <f t="shared" si="8"/>
        <v/>
      </c>
      <c r="D510" s="109" t="str">
        <f>IFERROR(VLOOKUP($B510,'Section 3'!$A$16:$G$25,COLUMNS('Section 3'!$A$16:D$16),0),"")</f>
        <v/>
      </c>
      <c r="E510" s="141" t="str">
        <f>IFERROR(VLOOKUP($B510,'Section 3'!$A$16:$G$25,COLUMNS('Section 3'!$A$16:E$16),0),"")</f>
        <v/>
      </c>
      <c r="F510" s="141" t="str">
        <f>IFERROR(VLOOKUP($B510,'Section 3'!$A$16:$G$25,COLUMNS('Section 3'!$A$16:F$16),0),"")</f>
        <v/>
      </c>
      <c r="G510" s="141" t="str">
        <f>IFERROR(IF(VLOOKUP($B510,'Section 3'!$A$16:$G$25,COLUMNS('Section 3'!$A$16:G$16),0)="Other EU","Other EU",PROPER(VLOOKUP($B510,'Section 3'!$A$16:$G$25,COLUMNS('Section 3'!$A$16:G$16),0))),"")</f>
        <v/>
      </c>
    </row>
    <row r="511" spans="1:78" x14ac:dyDescent="0.35">
      <c r="B511" t="s">
        <v>294</v>
      </c>
    </row>
  </sheetData>
  <sheetProtection algorithmName="SHA-512" hashValue="EpFPTm+ln5ejdWXycCYJaqjId1KeJmkZhZ1wehuuSZ5qh5JSeAlg89jldqSoridcTRvwvlMkX4sts/Mo+erQyw==" saltValue="PQkeaIItfNsOeLyYEDI/8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501:G510 C2:O500" xr:uid="{00000000-0002-0000-0800-000000000000}"/>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Z510"/>
  <sheetViews>
    <sheetView workbookViewId="0">
      <selection activeCell="B1" sqref="B1:S2"/>
    </sheetView>
  </sheetViews>
  <sheetFormatPr defaultColWidth="8.7265625" defaultRowHeight="14.5" x14ac:dyDescent="0.35"/>
  <cols>
    <col min="2" max="6" width="9.1796875" style="103"/>
    <col min="7" max="7" width="10" style="103" customWidth="1"/>
    <col min="8" max="78" width="9.1796875" style="103"/>
  </cols>
  <sheetData>
    <row r="1" spans="1:78" ht="26" x14ac:dyDescent="0.35">
      <c r="A1" s="73" t="s">
        <v>448</v>
      </c>
      <c r="B1" s="104">
        <v>1</v>
      </c>
      <c r="C1" s="104" t="s">
        <v>253</v>
      </c>
      <c r="D1" s="113" t="s">
        <v>466</v>
      </c>
      <c r="E1" s="105">
        <v>43732</v>
      </c>
      <c r="F1" s="104" t="s">
        <v>467</v>
      </c>
      <c r="G1" s="104" t="s">
        <v>19</v>
      </c>
      <c r="H1" s="104">
        <v>2018</v>
      </c>
      <c r="I1" s="104">
        <v>1</v>
      </c>
      <c r="J1" s="113" t="s">
        <v>471</v>
      </c>
      <c r="K1" s="106"/>
      <c r="L1" s="106"/>
      <c r="M1" s="106"/>
      <c r="N1" s="106"/>
      <c r="O1" s="106"/>
      <c r="P1" s="106"/>
      <c r="Q1" s="106"/>
      <c r="R1" s="106"/>
      <c r="S1" s="106"/>
      <c r="BZ1"/>
    </row>
    <row r="2" spans="1:78" ht="26" x14ac:dyDescent="0.35">
      <c r="A2" s="73">
        <f>IF(OR(B2="",B2=0),"",ROWS($A$1:A2))</f>
        <v>2</v>
      </c>
      <c r="B2" s="107">
        <v>2</v>
      </c>
      <c r="C2" s="107">
        <v>1</v>
      </c>
      <c r="D2" s="108">
        <v>43102</v>
      </c>
      <c r="E2" s="107" t="s">
        <v>41</v>
      </c>
      <c r="F2" s="107" t="s">
        <v>357</v>
      </c>
      <c r="G2" s="107">
        <v>222</v>
      </c>
      <c r="H2" s="107" t="s">
        <v>473</v>
      </c>
      <c r="I2" s="107" t="s">
        <v>472</v>
      </c>
      <c r="J2" s="107" t="s">
        <v>474</v>
      </c>
      <c r="K2" s="107" t="s">
        <v>471</v>
      </c>
      <c r="L2" s="107" t="s">
        <v>235</v>
      </c>
      <c r="M2" s="107" t="s">
        <v>335</v>
      </c>
      <c r="N2" s="108" t="s">
        <v>369</v>
      </c>
      <c r="O2" s="111"/>
      <c r="P2" s="111"/>
      <c r="Q2" s="111"/>
      <c r="R2" s="111"/>
      <c r="S2" s="111"/>
      <c r="T2" s="111"/>
    </row>
    <row r="3" spans="1:78" x14ac:dyDescent="0.35">
      <c r="A3" s="73" t="str">
        <f>IF(OR(B3="",B3=0),"",ROWS($A$1:A3))</f>
        <v/>
      </c>
      <c r="B3" s="109"/>
      <c r="C3" s="109"/>
      <c r="D3" s="141"/>
      <c r="E3" s="141"/>
      <c r="F3" s="141"/>
    </row>
    <row r="4" spans="1:78" x14ac:dyDescent="0.35">
      <c r="A4" s="73" t="str">
        <f>IF(OR(B4="",B4=0),"",ROWS($A$1:A4))</f>
        <v/>
      </c>
      <c r="B4" s="109"/>
      <c r="C4" s="109"/>
      <c r="D4" s="110"/>
      <c r="E4" s="110"/>
      <c r="F4" s="110"/>
    </row>
    <row r="5" spans="1:78" x14ac:dyDescent="0.35">
      <c r="A5" s="73" t="str">
        <f>IF(OR(B5="",B5=0),"",ROWS($A$1:A5))</f>
        <v/>
      </c>
      <c r="B5" s="109"/>
      <c r="C5" s="109"/>
      <c r="D5" s="110"/>
      <c r="E5" s="110"/>
      <c r="F5" s="110"/>
    </row>
    <row r="6" spans="1:78" x14ac:dyDescent="0.35">
      <c r="A6" s="73" t="str">
        <f>IF(OR(B6="",B6=0),"",ROWS($A$1:A6))</f>
        <v/>
      </c>
      <c r="B6" s="109"/>
      <c r="C6" s="109"/>
      <c r="D6" s="110"/>
      <c r="E6" s="110"/>
      <c r="F6" s="110"/>
    </row>
    <row r="7" spans="1:78" x14ac:dyDescent="0.35">
      <c r="A7" s="73" t="str">
        <f>IF(OR(B7="",B7=0),"",ROWS($A$1:A7))</f>
        <v/>
      </c>
    </row>
    <row r="8" spans="1:78" x14ac:dyDescent="0.35">
      <c r="A8" s="73" t="str">
        <f>IF(OR(B8="",B8=0),"",ROWS($A$1:A8))</f>
        <v/>
      </c>
    </row>
    <row r="9" spans="1:78" x14ac:dyDescent="0.35">
      <c r="A9" s="73" t="str">
        <f>IF(OR(B9="",B9=0),"",ROWS($A$1:A9))</f>
        <v/>
      </c>
    </row>
    <row r="10" spans="1:78" x14ac:dyDescent="0.35">
      <c r="A10" s="73" t="str">
        <f>IF(OR(B10="",B10=0),"",ROWS($A$1:A10))</f>
        <v/>
      </c>
    </row>
    <row r="11" spans="1:78" x14ac:dyDescent="0.35">
      <c r="A11" s="73" t="str">
        <f>IF(OR(B11="",B11=0),"",ROWS($A$1:A11))</f>
        <v/>
      </c>
    </row>
    <row r="12" spans="1:78" x14ac:dyDescent="0.35">
      <c r="A12" s="73" t="str">
        <f>IF(OR(B12="",B12=0),"",ROWS($A$1:A12))</f>
        <v/>
      </c>
    </row>
    <row r="13" spans="1:78" x14ac:dyDescent="0.35">
      <c r="A13" s="73" t="str">
        <f>IF(OR(B13="",B13=0),"",ROWS($A$1:A13))</f>
        <v/>
      </c>
    </row>
    <row r="14" spans="1:78" x14ac:dyDescent="0.35">
      <c r="A14" s="73" t="str">
        <f>IF(OR(B14="",B14=0),"",ROWS($A$1:A14))</f>
        <v/>
      </c>
    </row>
    <row r="15" spans="1:78" x14ac:dyDescent="0.35">
      <c r="A15" s="73" t="str">
        <f>IF(OR(B15="",B15=0),"",ROWS($A$1:A15))</f>
        <v/>
      </c>
    </row>
    <row r="16" spans="1:78" x14ac:dyDescent="0.35">
      <c r="A16" s="73" t="str">
        <f>IF(OR(B16="",B16=0),"",ROWS($A$1:A16))</f>
        <v/>
      </c>
    </row>
    <row r="17" spans="1:1" x14ac:dyDescent="0.35">
      <c r="A17" s="73" t="str">
        <f>IF(OR(B17="",B17=0),"",ROWS($A$1:A17))</f>
        <v/>
      </c>
    </row>
    <row r="18" spans="1:1" x14ac:dyDescent="0.35">
      <c r="A18" s="73" t="str">
        <f>IF(OR(B18="",B18=0),"",ROWS($A$1:A18))</f>
        <v/>
      </c>
    </row>
    <row r="19" spans="1:1" x14ac:dyDescent="0.35">
      <c r="A19" s="73" t="str">
        <f>IF(OR(B19="",B19=0),"",ROWS($A$1:A19))</f>
        <v/>
      </c>
    </row>
    <row r="20" spans="1:1" x14ac:dyDescent="0.35">
      <c r="A20" s="73" t="str">
        <f>IF(OR(B20="",B20=0),"",ROWS($A$1:A20))</f>
        <v/>
      </c>
    </row>
    <row r="21" spans="1:1" x14ac:dyDescent="0.35">
      <c r="A21" s="73" t="str">
        <f>IF(OR(B21="",B21=0),"",ROWS($A$1:A21))</f>
        <v/>
      </c>
    </row>
    <row r="22" spans="1:1" x14ac:dyDescent="0.35">
      <c r="A22" s="73" t="str">
        <f>IF(OR(B22="",B22=0),"",ROWS($A$1:A22))</f>
        <v/>
      </c>
    </row>
    <row r="23" spans="1:1" x14ac:dyDescent="0.35">
      <c r="A23" s="73" t="str">
        <f>IF(OR(B23="",B23=0),"",ROWS($A$1:A23))</f>
        <v/>
      </c>
    </row>
    <row r="24" spans="1:1" x14ac:dyDescent="0.35">
      <c r="A24" s="73" t="str">
        <f>IF(OR(B24="",B24=0),"",ROWS($A$1:A24))</f>
        <v/>
      </c>
    </row>
    <row r="25" spans="1:1" x14ac:dyDescent="0.35">
      <c r="A25" s="73" t="str">
        <f>IF(OR(B25="",B25=0),"",ROWS($A$1:A25))</f>
        <v/>
      </c>
    </row>
    <row r="26" spans="1:1" x14ac:dyDescent="0.35">
      <c r="A26" s="73" t="str">
        <f>IF(OR(B26="",B26=0),"",ROWS($A$1:A26))</f>
        <v/>
      </c>
    </row>
    <row r="27" spans="1:1" x14ac:dyDescent="0.35">
      <c r="A27" s="73" t="str">
        <f>IF(OR(B27="",B27=0),"",ROWS($A$1:A27))</f>
        <v/>
      </c>
    </row>
    <row r="28" spans="1:1" x14ac:dyDescent="0.35">
      <c r="A28" s="73" t="str">
        <f>IF(OR(B28="",B28=0),"",ROWS($A$1:A28))</f>
        <v/>
      </c>
    </row>
    <row r="29" spans="1:1" x14ac:dyDescent="0.35">
      <c r="A29" s="73" t="str">
        <f>IF(OR(B29="",B29=0),"",ROWS($A$1:A29))</f>
        <v/>
      </c>
    </row>
    <row r="30" spans="1:1" x14ac:dyDescent="0.35">
      <c r="A30" s="73" t="str">
        <f>IF(OR(B30="",B30=0),"",ROWS($A$1:A30))</f>
        <v/>
      </c>
    </row>
    <row r="31" spans="1:1" x14ac:dyDescent="0.35">
      <c r="A31" s="73" t="str">
        <f>IF(OR(B31="",B31=0),"",ROWS($A$1:A31))</f>
        <v/>
      </c>
    </row>
    <row r="32" spans="1:1" x14ac:dyDescent="0.35">
      <c r="A32" s="73" t="str">
        <f>IF(OR(B32="",B32=0),"",ROWS($A$1:A32))</f>
        <v/>
      </c>
    </row>
    <row r="33" spans="1:1" x14ac:dyDescent="0.35">
      <c r="A33" s="73" t="str">
        <f>IF(OR(B33="",B33=0),"",ROWS($A$1:A33))</f>
        <v/>
      </c>
    </row>
    <row r="34" spans="1:1" x14ac:dyDescent="0.35">
      <c r="A34" s="73" t="str">
        <f>IF(OR(B34="",B34=0),"",ROWS($A$1:A34))</f>
        <v/>
      </c>
    </row>
    <row r="35" spans="1:1" x14ac:dyDescent="0.35">
      <c r="A35" s="73" t="str">
        <f>IF(OR(B35="",B35=0),"",ROWS($A$1:A35))</f>
        <v/>
      </c>
    </row>
    <row r="36" spans="1:1" x14ac:dyDescent="0.35">
      <c r="A36" s="73" t="str">
        <f>IF(OR(B36="",B36=0),"",ROWS($A$1:A36))</f>
        <v/>
      </c>
    </row>
    <row r="37" spans="1:1" x14ac:dyDescent="0.35">
      <c r="A37" s="73" t="str">
        <f>IF(OR(B37="",B37=0),"",ROWS($A$1:A37))</f>
        <v/>
      </c>
    </row>
    <row r="38" spans="1:1" x14ac:dyDescent="0.35">
      <c r="A38" s="73" t="str">
        <f>IF(OR(B38="",B38=0),"",ROWS($A$1:A38))</f>
        <v/>
      </c>
    </row>
    <row r="39" spans="1:1" x14ac:dyDescent="0.35">
      <c r="A39" s="73" t="str">
        <f>IF(OR(B39="",B39=0),"",ROWS($A$1:A39))</f>
        <v/>
      </c>
    </row>
    <row r="40" spans="1:1" x14ac:dyDescent="0.35">
      <c r="A40" s="73" t="str">
        <f>IF(OR(B40="",B40=0),"",ROWS($A$1:A40))</f>
        <v/>
      </c>
    </row>
    <row r="41" spans="1:1" x14ac:dyDescent="0.35">
      <c r="A41" s="73" t="str">
        <f>IF(OR(B41="",B41=0),"",ROWS($A$1:A41))</f>
        <v/>
      </c>
    </row>
    <row r="42" spans="1:1" x14ac:dyDescent="0.35">
      <c r="A42" s="73" t="str">
        <f>IF(OR(B42="",B42=0),"",ROWS($A$1:A42))</f>
        <v/>
      </c>
    </row>
    <row r="43" spans="1:1" x14ac:dyDescent="0.35">
      <c r="A43" s="73" t="str">
        <f>IF(OR(B43="",B43=0),"",ROWS($A$1:A43))</f>
        <v/>
      </c>
    </row>
    <row r="44" spans="1:1" x14ac:dyDescent="0.35">
      <c r="A44" s="73" t="str">
        <f>IF(OR(B44="",B44=0),"",ROWS($A$1:A44))</f>
        <v/>
      </c>
    </row>
    <row r="45" spans="1:1" x14ac:dyDescent="0.35">
      <c r="A45" s="73" t="str">
        <f>IF(OR(B45="",B45=0),"",ROWS($A$1:A45))</f>
        <v/>
      </c>
    </row>
    <row r="46" spans="1:1" x14ac:dyDescent="0.35">
      <c r="A46" s="73" t="str">
        <f>IF(OR(B46="",B46=0),"",ROWS($A$1:A46))</f>
        <v/>
      </c>
    </row>
    <row r="47" spans="1:1" x14ac:dyDescent="0.35">
      <c r="A47" s="73" t="str">
        <f>IF(OR(B47="",B47=0),"",ROWS($A$1:A47))</f>
        <v/>
      </c>
    </row>
    <row r="48" spans="1:1" x14ac:dyDescent="0.35">
      <c r="A48" s="73" t="str">
        <f>IF(OR(B48="",B48=0),"",ROWS($A$1:A48))</f>
        <v/>
      </c>
    </row>
    <row r="49" spans="1:1" x14ac:dyDescent="0.35">
      <c r="A49" s="73" t="str">
        <f>IF(OR(B49="",B49=0),"",ROWS($A$1:A49))</f>
        <v/>
      </c>
    </row>
    <row r="50" spans="1:1" x14ac:dyDescent="0.35">
      <c r="A50" s="73" t="str">
        <f>IF(OR(B50="",B50=0),"",ROWS($A$1:A50))</f>
        <v/>
      </c>
    </row>
    <row r="51" spans="1:1" x14ac:dyDescent="0.35">
      <c r="A51" s="73" t="str">
        <f>IF(OR(B51="",B51=0),"",ROWS($A$1:A51))</f>
        <v/>
      </c>
    </row>
    <row r="52" spans="1:1" x14ac:dyDescent="0.35">
      <c r="A52" s="73" t="str">
        <f>IF(OR(B52="",B52=0),"",ROWS($A$1:A52))</f>
        <v/>
      </c>
    </row>
    <row r="53" spans="1:1" x14ac:dyDescent="0.35">
      <c r="A53" s="73" t="str">
        <f>IF(OR(B53="",B53=0),"",ROWS($A$1:A53))</f>
        <v/>
      </c>
    </row>
    <row r="54" spans="1:1" x14ac:dyDescent="0.35">
      <c r="A54" s="73" t="str">
        <f>IF(OR(B54="",B54=0),"",ROWS($A$1:A54))</f>
        <v/>
      </c>
    </row>
    <row r="55" spans="1:1" x14ac:dyDescent="0.35">
      <c r="A55" s="73" t="str">
        <f>IF(OR(B55="",B55=0),"",ROWS($A$1:A55))</f>
        <v/>
      </c>
    </row>
    <row r="56" spans="1:1" x14ac:dyDescent="0.35">
      <c r="A56" s="73" t="str">
        <f>IF(OR(B56="",B56=0),"",ROWS($A$1:A56))</f>
        <v/>
      </c>
    </row>
    <row r="57" spans="1:1" x14ac:dyDescent="0.35">
      <c r="A57" s="73" t="str">
        <f>IF(OR(B57="",B57=0),"",ROWS($A$1:A57))</f>
        <v/>
      </c>
    </row>
    <row r="58" spans="1:1" x14ac:dyDescent="0.35">
      <c r="A58" s="73" t="str">
        <f>IF(OR(B58="",B58=0),"",ROWS($A$1:A58))</f>
        <v/>
      </c>
    </row>
    <row r="59" spans="1:1" x14ac:dyDescent="0.35">
      <c r="A59" s="73" t="str">
        <f>IF(OR(B59="",B59=0),"",ROWS($A$1:A59))</f>
        <v/>
      </c>
    </row>
    <row r="60" spans="1:1" x14ac:dyDescent="0.35">
      <c r="A60" s="73" t="str">
        <f>IF(OR(B60="",B60=0),"",ROWS($A$1:A60))</f>
        <v/>
      </c>
    </row>
    <row r="61" spans="1:1" x14ac:dyDescent="0.35">
      <c r="A61" s="73" t="str">
        <f>IF(OR(B61="",B61=0),"",ROWS($A$1:A61))</f>
        <v/>
      </c>
    </row>
    <row r="62" spans="1:1" x14ac:dyDescent="0.35">
      <c r="A62" s="73" t="str">
        <f>IF(OR(B62="",B62=0),"",ROWS($A$1:A62))</f>
        <v/>
      </c>
    </row>
    <row r="63" spans="1:1" x14ac:dyDescent="0.35">
      <c r="A63" s="73" t="str">
        <f>IF(OR(B63="",B63=0),"",ROWS($A$1:A63))</f>
        <v/>
      </c>
    </row>
    <row r="64" spans="1:1" x14ac:dyDescent="0.35">
      <c r="A64" s="73" t="str">
        <f>IF(OR(B64="",B64=0),"",ROWS($A$1:A64))</f>
        <v/>
      </c>
    </row>
    <row r="65" spans="1:1" x14ac:dyDescent="0.35">
      <c r="A65" s="73" t="str">
        <f>IF(OR(B65="",B65=0),"",ROWS($A$1:A65))</f>
        <v/>
      </c>
    </row>
    <row r="66" spans="1:1" x14ac:dyDescent="0.35">
      <c r="A66" s="73" t="str">
        <f>IF(OR(B66="",B66=0),"",ROWS($A$1:A66))</f>
        <v/>
      </c>
    </row>
    <row r="67" spans="1:1" x14ac:dyDescent="0.35">
      <c r="A67" s="73" t="str">
        <f>IF(OR(B67="",B67=0),"",ROWS($A$1:A67))</f>
        <v/>
      </c>
    </row>
    <row r="68" spans="1:1" x14ac:dyDescent="0.35">
      <c r="A68" s="73" t="str">
        <f>IF(OR(B68="",B68=0),"",ROWS($A$1:A68))</f>
        <v/>
      </c>
    </row>
    <row r="69" spans="1:1" x14ac:dyDescent="0.35">
      <c r="A69" s="73" t="str">
        <f>IF(OR(B69="",B69=0),"",ROWS($A$1:A69))</f>
        <v/>
      </c>
    </row>
    <row r="70" spans="1:1" x14ac:dyDescent="0.35">
      <c r="A70" s="73" t="str">
        <f>IF(OR(B70="",B70=0),"",ROWS($A$1:A70))</f>
        <v/>
      </c>
    </row>
    <row r="71" spans="1:1" x14ac:dyDescent="0.35">
      <c r="A71" s="73" t="str">
        <f>IF(OR(B71="",B71=0),"",ROWS($A$1:A71))</f>
        <v/>
      </c>
    </row>
    <row r="72" spans="1:1" x14ac:dyDescent="0.35">
      <c r="A72" s="73" t="str">
        <f>IF(OR(B72="",B72=0),"",ROWS($A$1:A72))</f>
        <v/>
      </c>
    </row>
    <row r="73" spans="1:1" x14ac:dyDescent="0.35">
      <c r="A73" s="73" t="str">
        <f>IF(OR(B73="",B73=0),"",ROWS($A$1:A73))</f>
        <v/>
      </c>
    </row>
    <row r="74" spans="1:1" x14ac:dyDescent="0.35">
      <c r="A74" s="73" t="str">
        <f>IF(OR(B74="",B74=0),"",ROWS($A$1:A74))</f>
        <v/>
      </c>
    </row>
    <row r="75" spans="1:1" x14ac:dyDescent="0.35">
      <c r="A75" s="73" t="str">
        <f>IF(OR(B75="",B75=0),"",ROWS($A$1:A75))</f>
        <v/>
      </c>
    </row>
    <row r="76" spans="1:1" x14ac:dyDescent="0.35">
      <c r="A76" s="73" t="str">
        <f>IF(OR(B76="",B76=0),"",ROWS($A$1:A76))</f>
        <v/>
      </c>
    </row>
    <row r="77" spans="1:1" x14ac:dyDescent="0.35">
      <c r="A77" s="73" t="str">
        <f>IF(OR(B77="",B77=0),"",ROWS($A$1:A77))</f>
        <v/>
      </c>
    </row>
    <row r="78" spans="1:1" x14ac:dyDescent="0.35">
      <c r="A78" s="73" t="str">
        <f>IF(OR(B78="",B78=0),"",ROWS($A$1:A78))</f>
        <v/>
      </c>
    </row>
    <row r="79" spans="1:1" x14ac:dyDescent="0.35">
      <c r="A79" s="73" t="str">
        <f>IF(OR(B79="",B79=0),"",ROWS($A$1:A79))</f>
        <v/>
      </c>
    </row>
    <row r="80" spans="1:1" x14ac:dyDescent="0.35">
      <c r="A80" s="73" t="str">
        <f>IF(OR(B80="",B80=0),"",ROWS($A$1:A80))</f>
        <v/>
      </c>
    </row>
    <row r="81" spans="1:1" x14ac:dyDescent="0.35">
      <c r="A81" s="73" t="str">
        <f>IF(OR(B81="",B81=0),"",ROWS($A$1:A81))</f>
        <v/>
      </c>
    </row>
    <row r="82" spans="1:1" x14ac:dyDescent="0.35">
      <c r="A82" s="73" t="str">
        <f>IF(OR(B82="",B82=0),"",ROWS($A$1:A82))</f>
        <v/>
      </c>
    </row>
    <row r="83" spans="1:1" x14ac:dyDescent="0.35">
      <c r="A83" s="73" t="str">
        <f>IF(OR(B83="",B83=0),"",ROWS($A$1:A83))</f>
        <v/>
      </c>
    </row>
    <row r="84" spans="1:1" x14ac:dyDescent="0.35">
      <c r="A84" s="73" t="str">
        <f>IF(OR(B84="",B84=0),"",ROWS($A$1:A84))</f>
        <v/>
      </c>
    </row>
    <row r="85" spans="1:1" x14ac:dyDescent="0.35">
      <c r="A85" s="73" t="str">
        <f>IF(OR(B85="",B85=0),"",ROWS($A$1:A85))</f>
        <v/>
      </c>
    </row>
    <row r="86" spans="1:1" x14ac:dyDescent="0.35">
      <c r="A86" s="73" t="str">
        <f>IF(OR(B86="",B86=0),"",ROWS($A$1:A86))</f>
        <v/>
      </c>
    </row>
    <row r="87" spans="1:1" x14ac:dyDescent="0.35">
      <c r="A87" s="73" t="str">
        <f>IF(OR(B87="",B87=0),"",ROWS($A$1:A87))</f>
        <v/>
      </c>
    </row>
    <row r="88" spans="1:1" x14ac:dyDescent="0.35">
      <c r="A88" s="73" t="str">
        <f>IF(OR(B88="",B88=0),"",ROWS($A$1:A88))</f>
        <v/>
      </c>
    </row>
    <row r="89" spans="1:1" x14ac:dyDescent="0.35">
      <c r="A89" s="73" t="str">
        <f>IF(OR(B89="",B89=0),"",ROWS($A$1:A89))</f>
        <v/>
      </c>
    </row>
    <row r="90" spans="1:1" x14ac:dyDescent="0.35">
      <c r="A90" s="73" t="str">
        <f>IF(OR(B90="",B90=0),"",ROWS($A$1:A90))</f>
        <v/>
      </c>
    </row>
    <row r="91" spans="1:1" x14ac:dyDescent="0.35">
      <c r="A91" s="73" t="str">
        <f>IF(OR(B91="",B91=0),"",ROWS($A$1:A91))</f>
        <v/>
      </c>
    </row>
    <row r="92" spans="1:1" x14ac:dyDescent="0.35">
      <c r="A92" s="73" t="str">
        <f>IF(OR(B92="",B92=0),"",ROWS($A$1:A92))</f>
        <v/>
      </c>
    </row>
    <row r="93" spans="1:1" x14ac:dyDescent="0.35">
      <c r="A93" s="73" t="str">
        <f>IF(OR(B93="",B93=0),"",ROWS($A$1:A93))</f>
        <v/>
      </c>
    </row>
    <row r="94" spans="1:1" x14ac:dyDescent="0.35">
      <c r="A94" s="73" t="str">
        <f>IF(OR(B94="",B94=0),"",ROWS($A$1:A94))</f>
        <v/>
      </c>
    </row>
    <row r="95" spans="1:1" x14ac:dyDescent="0.35">
      <c r="A95" s="73" t="str">
        <f>IF(OR(B95="",B95=0),"",ROWS($A$1:A95))</f>
        <v/>
      </c>
    </row>
    <row r="96" spans="1:1" x14ac:dyDescent="0.35">
      <c r="A96" s="73" t="str">
        <f>IF(OR(B96="",B96=0),"",ROWS($A$1:A96))</f>
        <v/>
      </c>
    </row>
    <row r="97" spans="1:1" x14ac:dyDescent="0.35">
      <c r="A97" s="73" t="str">
        <f>IF(OR(B97="",B97=0),"",ROWS($A$1:A97))</f>
        <v/>
      </c>
    </row>
    <row r="98" spans="1:1" x14ac:dyDescent="0.35">
      <c r="A98" s="73" t="str">
        <f>IF(OR(B98="",B98=0),"",ROWS($A$1:A98))</f>
        <v/>
      </c>
    </row>
    <row r="99" spans="1:1" x14ac:dyDescent="0.35">
      <c r="A99" s="73" t="str">
        <f>IF(OR(B99="",B99=0),"",ROWS($A$1:A99))</f>
        <v/>
      </c>
    </row>
    <row r="100" spans="1:1" x14ac:dyDescent="0.35">
      <c r="A100" s="73" t="str">
        <f>IF(OR(B100="",B100=0),"",ROWS($A$1:A100))</f>
        <v/>
      </c>
    </row>
    <row r="101" spans="1:1" x14ac:dyDescent="0.35">
      <c r="A101" s="73" t="str">
        <f>IF(OR(B101="",B101=0),"",ROWS($A$1:A101))</f>
        <v/>
      </c>
    </row>
    <row r="102" spans="1:1" x14ac:dyDescent="0.35">
      <c r="A102" s="73" t="str">
        <f>IF(OR(B102="",B102=0),"",ROWS($A$1:A102))</f>
        <v/>
      </c>
    </row>
    <row r="103" spans="1:1" x14ac:dyDescent="0.35">
      <c r="A103" s="73" t="str">
        <f>IF(OR(B103="",B103=0),"",ROWS($A$1:A103))</f>
        <v/>
      </c>
    </row>
    <row r="104" spans="1:1" x14ac:dyDescent="0.35">
      <c r="A104" s="73" t="str">
        <f>IF(OR(B104="",B104=0),"",ROWS($A$1:A104))</f>
        <v/>
      </c>
    </row>
    <row r="105" spans="1:1" x14ac:dyDescent="0.35">
      <c r="A105" s="73" t="str">
        <f>IF(OR(B105="",B105=0),"",ROWS($A$1:A105))</f>
        <v/>
      </c>
    </row>
    <row r="106" spans="1:1" x14ac:dyDescent="0.35">
      <c r="A106" s="73" t="str">
        <f>IF(OR(B106="",B106=0),"",ROWS($A$1:A106))</f>
        <v/>
      </c>
    </row>
    <row r="107" spans="1:1" x14ac:dyDescent="0.35">
      <c r="A107" s="73" t="str">
        <f>IF(OR(B107="",B107=0),"",ROWS($A$1:A107))</f>
        <v/>
      </c>
    </row>
    <row r="108" spans="1:1" x14ac:dyDescent="0.35">
      <c r="A108" s="73" t="str">
        <f>IF(OR(B108="",B108=0),"",ROWS($A$1:A108))</f>
        <v/>
      </c>
    </row>
    <row r="109" spans="1:1" x14ac:dyDescent="0.35">
      <c r="A109" s="73" t="str">
        <f>IF(OR(B109="",B109=0),"",ROWS($A$1:A109))</f>
        <v/>
      </c>
    </row>
    <row r="110" spans="1:1" x14ac:dyDescent="0.35">
      <c r="A110" s="73" t="str">
        <f>IF(OR(B110="",B110=0),"",ROWS($A$1:A110))</f>
        <v/>
      </c>
    </row>
    <row r="111" spans="1:1" x14ac:dyDescent="0.35">
      <c r="A111" s="73" t="str">
        <f>IF(OR(B111="",B111=0),"",ROWS($A$1:A111))</f>
        <v/>
      </c>
    </row>
    <row r="112" spans="1:1" x14ac:dyDescent="0.35">
      <c r="A112" s="73" t="str">
        <f>IF(OR(B112="",B112=0),"",ROWS($A$1:A112))</f>
        <v/>
      </c>
    </row>
    <row r="113" spans="1:1" x14ac:dyDescent="0.35">
      <c r="A113" s="73" t="str">
        <f>IF(OR(B113="",B113=0),"",ROWS($A$1:A113))</f>
        <v/>
      </c>
    </row>
    <row r="114" spans="1:1" x14ac:dyDescent="0.35">
      <c r="A114" s="73" t="str">
        <f>IF(OR(B114="",B114=0),"",ROWS($A$1:A114))</f>
        <v/>
      </c>
    </row>
    <row r="115" spans="1:1" x14ac:dyDescent="0.35">
      <c r="A115" s="73" t="str">
        <f>IF(OR(B115="",B115=0),"",ROWS($A$1:A115))</f>
        <v/>
      </c>
    </row>
    <row r="116" spans="1:1" x14ac:dyDescent="0.35">
      <c r="A116" s="73" t="str">
        <f>IF(OR(B116="",B116=0),"",ROWS($A$1:A116))</f>
        <v/>
      </c>
    </row>
    <row r="117" spans="1:1" x14ac:dyDescent="0.35">
      <c r="A117" s="73" t="str">
        <f>IF(OR(B117="",B117=0),"",ROWS($A$1:A117))</f>
        <v/>
      </c>
    </row>
    <row r="118" spans="1:1" x14ac:dyDescent="0.35">
      <c r="A118" s="73" t="str">
        <f>IF(OR(B118="",B118=0),"",ROWS($A$1:A118))</f>
        <v/>
      </c>
    </row>
    <row r="119" spans="1:1" x14ac:dyDescent="0.35">
      <c r="A119" s="73" t="str">
        <f>IF(OR(B119="",B119=0),"",ROWS($A$1:A119))</f>
        <v/>
      </c>
    </row>
    <row r="120" spans="1:1" x14ac:dyDescent="0.35">
      <c r="A120" s="73" t="str">
        <f>IF(OR(B120="",B120=0),"",ROWS($A$1:A120))</f>
        <v/>
      </c>
    </row>
    <row r="121" spans="1:1" x14ac:dyDescent="0.35">
      <c r="A121" s="73" t="str">
        <f>IF(OR(B121="",B121=0),"",ROWS($A$1:A121))</f>
        <v/>
      </c>
    </row>
    <row r="122" spans="1:1" x14ac:dyDescent="0.35">
      <c r="A122" s="73" t="str">
        <f>IF(OR(B122="",B122=0),"",ROWS($A$1:A122))</f>
        <v/>
      </c>
    </row>
    <row r="123" spans="1:1" x14ac:dyDescent="0.35">
      <c r="A123" s="73" t="str">
        <f>IF(OR(B123="",B123=0),"",ROWS($A$1:A123))</f>
        <v/>
      </c>
    </row>
    <row r="124" spans="1:1" x14ac:dyDescent="0.35">
      <c r="A124" s="73" t="str">
        <f>IF(OR(B124="",B124=0),"",ROWS($A$1:A124))</f>
        <v/>
      </c>
    </row>
    <row r="125" spans="1:1" x14ac:dyDescent="0.35">
      <c r="A125" s="73" t="str">
        <f>IF(OR(B125="",B125=0),"",ROWS($A$1:A125))</f>
        <v/>
      </c>
    </row>
    <row r="126" spans="1:1" x14ac:dyDescent="0.35">
      <c r="A126" s="73" t="str">
        <f>IF(OR(B126="",B126=0),"",ROWS($A$1:A126))</f>
        <v/>
      </c>
    </row>
    <row r="127" spans="1:1" x14ac:dyDescent="0.35">
      <c r="A127" s="73" t="str">
        <f>IF(OR(B127="",B127=0),"",ROWS($A$1:A127))</f>
        <v/>
      </c>
    </row>
    <row r="128" spans="1:1" x14ac:dyDescent="0.35">
      <c r="A128" s="73" t="str">
        <f>IF(OR(B128="",B128=0),"",ROWS($A$1:A128))</f>
        <v/>
      </c>
    </row>
    <row r="129" spans="1:1" x14ac:dyDescent="0.35">
      <c r="A129" s="73" t="str">
        <f>IF(OR(B129="",B129=0),"",ROWS($A$1:A129))</f>
        <v/>
      </c>
    </row>
    <row r="130" spans="1:1" x14ac:dyDescent="0.35">
      <c r="A130" s="73" t="str">
        <f>IF(OR(B130="",B130=0),"",ROWS($A$1:A130))</f>
        <v/>
      </c>
    </row>
    <row r="131" spans="1:1" x14ac:dyDescent="0.35">
      <c r="A131" s="73" t="str">
        <f>IF(OR(B131="",B131=0),"",ROWS($A$1:A131))</f>
        <v/>
      </c>
    </row>
    <row r="132" spans="1:1" x14ac:dyDescent="0.35">
      <c r="A132" s="73" t="str">
        <f>IF(OR(B132="",B132=0),"",ROWS($A$1:A132))</f>
        <v/>
      </c>
    </row>
    <row r="133" spans="1:1" x14ac:dyDescent="0.35">
      <c r="A133" s="73" t="str">
        <f>IF(OR(B133="",B133=0),"",ROWS($A$1:A133))</f>
        <v/>
      </c>
    </row>
    <row r="134" spans="1:1" x14ac:dyDescent="0.35">
      <c r="A134" s="73" t="str">
        <f>IF(OR(B134="",B134=0),"",ROWS($A$1:A134))</f>
        <v/>
      </c>
    </row>
    <row r="135" spans="1:1" x14ac:dyDescent="0.35">
      <c r="A135" s="73" t="str">
        <f>IF(OR(B135="",B135=0),"",ROWS($A$1:A135))</f>
        <v/>
      </c>
    </row>
    <row r="136" spans="1:1" x14ac:dyDescent="0.35">
      <c r="A136" s="73" t="str">
        <f>IF(OR(B136="",B136=0),"",ROWS($A$1:A136))</f>
        <v/>
      </c>
    </row>
    <row r="137" spans="1:1" x14ac:dyDescent="0.35">
      <c r="A137" s="73" t="str">
        <f>IF(OR(B137="",B137=0),"",ROWS($A$1:A137))</f>
        <v/>
      </c>
    </row>
    <row r="138" spans="1:1" x14ac:dyDescent="0.35">
      <c r="A138" s="73" t="str">
        <f>IF(OR(B138="",B138=0),"",ROWS($A$1:A138))</f>
        <v/>
      </c>
    </row>
    <row r="139" spans="1:1" x14ac:dyDescent="0.35">
      <c r="A139" s="73" t="str">
        <f>IF(OR(B139="",B139=0),"",ROWS($A$1:A139))</f>
        <v/>
      </c>
    </row>
    <row r="140" spans="1:1" x14ac:dyDescent="0.35">
      <c r="A140" s="73" t="str">
        <f>IF(OR(B140="",B140=0),"",ROWS($A$1:A140))</f>
        <v/>
      </c>
    </row>
    <row r="141" spans="1:1" x14ac:dyDescent="0.35">
      <c r="A141" s="73" t="str">
        <f>IF(OR(B141="",B141=0),"",ROWS($A$1:A141))</f>
        <v/>
      </c>
    </row>
    <row r="142" spans="1:1" x14ac:dyDescent="0.35">
      <c r="A142" s="73" t="str">
        <f>IF(OR(B142="",B142=0),"",ROWS($A$1:A142))</f>
        <v/>
      </c>
    </row>
    <row r="143" spans="1:1" x14ac:dyDescent="0.35">
      <c r="A143" s="73" t="str">
        <f>IF(OR(B143="",B143=0),"",ROWS($A$1:A143))</f>
        <v/>
      </c>
    </row>
    <row r="144" spans="1:1" x14ac:dyDescent="0.35">
      <c r="A144" s="73" t="str">
        <f>IF(OR(B144="",B144=0),"",ROWS($A$1:A144))</f>
        <v/>
      </c>
    </row>
    <row r="145" spans="1:1" x14ac:dyDescent="0.35">
      <c r="A145" s="73" t="str">
        <f>IF(OR(B145="",B145=0),"",ROWS($A$1:A145))</f>
        <v/>
      </c>
    </row>
    <row r="146" spans="1:1" x14ac:dyDescent="0.35">
      <c r="A146" s="73" t="str">
        <f>IF(OR(B146="",B146=0),"",ROWS($A$1:A146))</f>
        <v/>
      </c>
    </row>
    <row r="147" spans="1:1" x14ac:dyDescent="0.35">
      <c r="A147" s="73" t="str">
        <f>IF(OR(B147="",B147=0),"",ROWS($A$1:A147))</f>
        <v/>
      </c>
    </row>
    <row r="148" spans="1:1" x14ac:dyDescent="0.35">
      <c r="A148" s="73" t="str">
        <f>IF(OR(B148="",B148=0),"",ROWS($A$1:A148))</f>
        <v/>
      </c>
    </row>
    <row r="149" spans="1:1" x14ac:dyDescent="0.35">
      <c r="A149" s="73" t="str">
        <f>IF(OR(B149="",B149=0),"",ROWS($A$1:A149))</f>
        <v/>
      </c>
    </row>
    <row r="150" spans="1:1" x14ac:dyDescent="0.35">
      <c r="A150" s="73" t="str">
        <f>IF(OR(B150="",B150=0),"",ROWS($A$1:A150))</f>
        <v/>
      </c>
    </row>
    <row r="151" spans="1:1" x14ac:dyDescent="0.35">
      <c r="A151" s="73" t="str">
        <f>IF(OR(B151="",B151=0),"",ROWS($A$1:A151))</f>
        <v/>
      </c>
    </row>
    <row r="152" spans="1:1" x14ac:dyDescent="0.35">
      <c r="A152" s="73" t="str">
        <f>IF(OR(B152="",B152=0),"",ROWS($A$1:A152))</f>
        <v/>
      </c>
    </row>
    <row r="153" spans="1:1" x14ac:dyDescent="0.35">
      <c r="A153" s="73" t="str">
        <f>IF(OR(B153="",B153=0),"",ROWS($A$1:A153))</f>
        <v/>
      </c>
    </row>
    <row r="154" spans="1:1" x14ac:dyDescent="0.35">
      <c r="A154" s="73" t="str">
        <f>IF(OR(B154="",B154=0),"",ROWS($A$1:A154))</f>
        <v/>
      </c>
    </row>
    <row r="155" spans="1:1" x14ac:dyDescent="0.35">
      <c r="A155" s="73" t="str">
        <f>IF(OR(B155="",B155=0),"",ROWS($A$1:A155))</f>
        <v/>
      </c>
    </row>
    <row r="156" spans="1:1" x14ac:dyDescent="0.35">
      <c r="A156" s="73" t="str">
        <f>IF(OR(B156="",B156=0),"",ROWS($A$1:A156))</f>
        <v/>
      </c>
    </row>
    <row r="157" spans="1:1" x14ac:dyDescent="0.35">
      <c r="A157" s="73" t="str">
        <f>IF(OR(B157="",B157=0),"",ROWS($A$1:A157))</f>
        <v/>
      </c>
    </row>
    <row r="158" spans="1:1" x14ac:dyDescent="0.35">
      <c r="A158" s="73" t="str">
        <f>IF(OR(B158="",B158=0),"",ROWS($A$1:A158))</f>
        <v/>
      </c>
    </row>
    <row r="159" spans="1:1" x14ac:dyDescent="0.35">
      <c r="A159" s="73" t="str">
        <f>IF(OR(B159="",B159=0),"",ROWS($A$1:A159))</f>
        <v/>
      </c>
    </row>
    <row r="160" spans="1:1" x14ac:dyDescent="0.35">
      <c r="A160" s="73" t="str">
        <f>IF(OR(B160="",B160=0),"",ROWS($A$1:A160))</f>
        <v/>
      </c>
    </row>
    <row r="161" spans="1:1" x14ac:dyDescent="0.35">
      <c r="A161" s="73" t="str">
        <f>IF(OR(B161="",B161=0),"",ROWS($A$1:A161))</f>
        <v/>
      </c>
    </row>
    <row r="162" spans="1:1" x14ac:dyDescent="0.35">
      <c r="A162" s="73" t="str">
        <f>IF(OR(B162="",B162=0),"",ROWS($A$1:A162))</f>
        <v/>
      </c>
    </row>
    <row r="163" spans="1:1" x14ac:dyDescent="0.35">
      <c r="A163" s="73" t="str">
        <f>IF(OR(B163="",B163=0),"",ROWS($A$1:A163))</f>
        <v/>
      </c>
    </row>
    <row r="164" spans="1:1" x14ac:dyDescent="0.35">
      <c r="A164" s="73" t="str">
        <f>IF(OR(B164="",B164=0),"",ROWS($A$1:A164))</f>
        <v/>
      </c>
    </row>
    <row r="165" spans="1:1" x14ac:dyDescent="0.35">
      <c r="A165" s="73" t="str">
        <f>IF(OR(B165="",B165=0),"",ROWS($A$1:A165))</f>
        <v/>
      </c>
    </row>
    <row r="166" spans="1:1" x14ac:dyDescent="0.35">
      <c r="A166" s="73" t="str">
        <f>IF(OR(B166="",B166=0),"",ROWS($A$1:A166))</f>
        <v/>
      </c>
    </row>
    <row r="167" spans="1:1" x14ac:dyDescent="0.35">
      <c r="A167" s="73" t="str">
        <f>IF(OR(B167="",B167=0),"",ROWS($A$1:A167))</f>
        <v/>
      </c>
    </row>
    <row r="168" spans="1:1" x14ac:dyDescent="0.35">
      <c r="A168" s="73" t="str">
        <f>IF(OR(B168="",B168=0),"",ROWS($A$1:A168))</f>
        <v/>
      </c>
    </row>
    <row r="169" spans="1:1" x14ac:dyDescent="0.35">
      <c r="A169" s="73" t="str">
        <f>IF(OR(B169="",B169=0),"",ROWS($A$1:A169))</f>
        <v/>
      </c>
    </row>
    <row r="170" spans="1:1" x14ac:dyDescent="0.35">
      <c r="A170" s="73" t="str">
        <f>IF(OR(B170="",B170=0),"",ROWS($A$1:A170))</f>
        <v/>
      </c>
    </row>
    <row r="171" spans="1:1" x14ac:dyDescent="0.35">
      <c r="A171" s="73" t="str">
        <f>IF(OR(B171="",B171=0),"",ROWS($A$1:A171))</f>
        <v/>
      </c>
    </row>
    <row r="172" spans="1:1" x14ac:dyDescent="0.35">
      <c r="A172" s="73" t="str">
        <f>IF(OR(B172="",B172=0),"",ROWS($A$1:A172))</f>
        <v/>
      </c>
    </row>
    <row r="173" spans="1:1" x14ac:dyDescent="0.35">
      <c r="A173" s="73" t="str">
        <f>IF(OR(B173="",B173=0),"",ROWS($A$1:A173))</f>
        <v/>
      </c>
    </row>
    <row r="174" spans="1:1" x14ac:dyDescent="0.35">
      <c r="A174" s="73" t="str">
        <f>IF(OR(B174="",B174=0),"",ROWS($A$1:A174))</f>
        <v/>
      </c>
    </row>
    <row r="175" spans="1:1" x14ac:dyDescent="0.35">
      <c r="A175" s="73" t="str">
        <f>IF(OR(B175="",B175=0),"",ROWS($A$1:A175))</f>
        <v/>
      </c>
    </row>
    <row r="176" spans="1:1" x14ac:dyDescent="0.35">
      <c r="A176" s="73" t="str">
        <f>IF(OR(B176="",B176=0),"",ROWS($A$1:A176))</f>
        <v/>
      </c>
    </row>
    <row r="177" spans="1:1" x14ac:dyDescent="0.35">
      <c r="A177" s="73" t="str">
        <f>IF(OR(B177="",B177=0),"",ROWS($A$1:A177))</f>
        <v/>
      </c>
    </row>
    <row r="178" spans="1:1" x14ac:dyDescent="0.35">
      <c r="A178" s="73" t="str">
        <f>IF(OR(B178="",B178=0),"",ROWS($A$1:A178))</f>
        <v/>
      </c>
    </row>
    <row r="179" spans="1:1" x14ac:dyDescent="0.35">
      <c r="A179" s="73" t="str">
        <f>IF(OR(B179="",B179=0),"",ROWS($A$1:A179))</f>
        <v/>
      </c>
    </row>
    <row r="180" spans="1:1" x14ac:dyDescent="0.35">
      <c r="A180" s="73" t="str">
        <f>IF(OR(B180="",B180=0),"",ROWS($A$1:A180))</f>
        <v/>
      </c>
    </row>
    <row r="181" spans="1:1" x14ac:dyDescent="0.35">
      <c r="A181" s="73" t="str">
        <f>IF(OR(B181="",B181=0),"",ROWS($A$1:A181))</f>
        <v/>
      </c>
    </row>
    <row r="182" spans="1:1" x14ac:dyDescent="0.35">
      <c r="A182" s="73" t="str">
        <f>IF(OR(B182="",B182=0),"",ROWS($A$1:A182))</f>
        <v/>
      </c>
    </row>
    <row r="183" spans="1:1" x14ac:dyDescent="0.35">
      <c r="A183" s="73" t="str">
        <f>IF(OR(B183="",B183=0),"",ROWS($A$1:A183))</f>
        <v/>
      </c>
    </row>
    <row r="184" spans="1:1" x14ac:dyDescent="0.35">
      <c r="A184" s="73" t="str">
        <f>IF(OR(B184="",B184=0),"",ROWS($A$1:A184))</f>
        <v/>
      </c>
    </row>
    <row r="185" spans="1:1" x14ac:dyDescent="0.35">
      <c r="A185" s="73" t="str">
        <f>IF(OR(B185="",B185=0),"",ROWS($A$1:A185))</f>
        <v/>
      </c>
    </row>
    <row r="186" spans="1:1" x14ac:dyDescent="0.35">
      <c r="A186" s="73" t="str">
        <f>IF(OR(B186="",B186=0),"",ROWS($A$1:A186))</f>
        <v/>
      </c>
    </row>
    <row r="187" spans="1:1" x14ac:dyDescent="0.35">
      <c r="A187" s="73" t="str">
        <f>IF(OR(B187="",B187=0),"",ROWS($A$1:A187))</f>
        <v/>
      </c>
    </row>
    <row r="188" spans="1:1" x14ac:dyDescent="0.35">
      <c r="A188" s="73" t="str">
        <f>IF(OR(B188="",B188=0),"",ROWS($A$1:A188))</f>
        <v/>
      </c>
    </row>
    <row r="189" spans="1:1" x14ac:dyDescent="0.35">
      <c r="A189" s="73" t="str">
        <f>IF(OR(B189="",B189=0),"",ROWS($A$1:A189))</f>
        <v/>
      </c>
    </row>
    <row r="190" spans="1:1" x14ac:dyDescent="0.35">
      <c r="A190" s="73" t="str">
        <f>IF(OR(B190="",B190=0),"",ROWS($A$1:A190))</f>
        <v/>
      </c>
    </row>
    <row r="191" spans="1:1" x14ac:dyDescent="0.35">
      <c r="A191" s="73" t="str">
        <f>IF(OR(B191="",B191=0),"",ROWS($A$1:A191))</f>
        <v/>
      </c>
    </row>
    <row r="192" spans="1:1" x14ac:dyDescent="0.35">
      <c r="A192" s="73" t="str">
        <f>IF(OR(B192="",B192=0),"",ROWS($A$1:A192))</f>
        <v/>
      </c>
    </row>
    <row r="193" spans="1:1" x14ac:dyDescent="0.35">
      <c r="A193" s="73" t="str">
        <f>IF(OR(B193="",B193=0),"",ROWS($A$1:A193))</f>
        <v/>
      </c>
    </row>
    <row r="194" spans="1:1" x14ac:dyDescent="0.35">
      <c r="A194" s="73" t="str">
        <f>IF(OR(B194="",B194=0),"",ROWS($A$1:A194))</f>
        <v/>
      </c>
    </row>
    <row r="195" spans="1:1" x14ac:dyDescent="0.35">
      <c r="A195" s="73" t="str">
        <f>IF(OR(B195="",B195=0),"",ROWS($A$1:A195))</f>
        <v/>
      </c>
    </row>
    <row r="196" spans="1:1" x14ac:dyDescent="0.35">
      <c r="A196" s="73" t="str">
        <f>IF(OR(B196="",B196=0),"",ROWS($A$1:A196))</f>
        <v/>
      </c>
    </row>
    <row r="197" spans="1:1" x14ac:dyDescent="0.35">
      <c r="A197" s="73" t="str">
        <f>IF(OR(B197="",B197=0),"",ROWS($A$1:A197))</f>
        <v/>
      </c>
    </row>
    <row r="198" spans="1:1" x14ac:dyDescent="0.35">
      <c r="A198" s="73" t="str">
        <f>IF(OR(B198="",B198=0),"",ROWS($A$1:A198))</f>
        <v/>
      </c>
    </row>
    <row r="199" spans="1:1" x14ac:dyDescent="0.35">
      <c r="A199" s="73" t="str">
        <f>IF(OR(B199="",B199=0),"",ROWS($A$1:A199))</f>
        <v/>
      </c>
    </row>
    <row r="200" spans="1:1" x14ac:dyDescent="0.35">
      <c r="A200" s="73" t="str">
        <f>IF(OR(B200="",B200=0),"",ROWS($A$1:A200))</f>
        <v/>
      </c>
    </row>
    <row r="201" spans="1:1" x14ac:dyDescent="0.35">
      <c r="A201" s="73" t="str">
        <f>IF(OR(B201="",B201=0),"",ROWS($A$1:A201))</f>
        <v/>
      </c>
    </row>
    <row r="202" spans="1:1" x14ac:dyDescent="0.35">
      <c r="A202" s="73" t="str">
        <f>IF(OR(B202="",B202=0),"",ROWS($A$1:A202))</f>
        <v/>
      </c>
    </row>
    <row r="203" spans="1:1" x14ac:dyDescent="0.35">
      <c r="A203" s="73" t="str">
        <f>IF(OR(B203="",B203=0),"",ROWS($A$1:A203))</f>
        <v/>
      </c>
    </row>
    <row r="204" spans="1:1" x14ac:dyDescent="0.35">
      <c r="A204" s="73" t="str">
        <f>IF(OR(B204="",B204=0),"",ROWS($A$1:A204))</f>
        <v/>
      </c>
    </row>
    <row r="205" spans="1:1" x14ac:dyDescent="0.35">
      <c r="A205" s="73" t="str">
        <f>IF(OR(B205="",B205=0),"",ROWS($A$1:A205))</f>
        <v/>
      </c>
    </row>
    <row r="206" spans="1:1" x14ac:dyDescent="0.35">
      <c r="A206" s="73" t="str">
        <f>IF(OR(B206="",B206=0),"",ROWS($A$1:A206))</f>
        <v/>
      </c>
    </row>
    <row r="207" spans="1:1" x14ac:dyDescent="0.35">
      <c r="A207" s="73" t="str">
        <f>IF(OR(B207="",B207=0),"",ROWS($A$1:A207))</f>
        <v/>
      </c>
    </row>
    <row r="208" spans="1:1" x14ac:dyDescent="0.35">
      <c r="A208" s="73" t="str">
        <f>IF(OR(B208="",B208=0),"",ROWS($A$1:A208))</f>
        <v/>
      </c>
    </row>
    <row r="209" spans="1:1" x14ac:dyDescent="0.35">
      <c r="A209" s="73" t="str">
        <f>IF(OR(B209="",B209=0),"",ROWS($A$1:A209))</f>
        <v/>
      </c>
    </row>
    <row r="210" spans="1:1" x14ac:dyDescent="0.35">
      <c r="A210" s="73" t="str">
        <f>IF(OR(B210="",B210=0),"",ROWS($A$1:A210))</f>
        <v/>
      </c>
    </row>
    <row r="211" spans="1:1" x14ac:dyDescent="0.35">
      <c r="A211" s="73" t="str">
        <f>IF(OR(B211="",B211=0),"",ROWS($A$1:A211))</f>
        <v/>
      </c>
    </row>
    <row r="212" spans="1:1" x14ac:dyDescent="0.35">
      <c r="A212" s="73" t="str">
        <f>IF(OR(B212="",B212=0),"",ROWS($A$1:A212))</f>
        <v/>
      </c>
    </row>
    <row r="213" spans="1:1" x14ac:dyDescent="0.35">
      <c r="A213" s="73" t="str">
        <f>IF(OR(B213="",B213=0),"",ROWS($A$1:A213))</f>
        <v/>
      </c>
    </row>
    <row r="214" spans="1:1" x14ac:dyDescent="0.35">
      <c r="A214" s="73" t="str">
        <f>IF(OR(B214="",B214=0),"",ROWS($A$1:A214))</f>
        <v/>
      </c>
    </row>
    <row r="215" spans="1:1" x14ac:dyDescent="0.35">
      <c r="A215" s="73" t="str">
        <f>IF(OR(B215="",B215=0),"",ROWS($A$1:A215))</f>
        <v/>
      </c>
    </row>
    <row r="216" spans="1:1" x14ac:dyDescent="0.35">
      <c r="A216" s="73" t="str">
        <f>IF(OR(B216="",B216=0),"",ROWS($A$1:A216))</f>
        <v/>
      </c>
    </row>
    <row r="217" spans="1:1" x14ac:dyDescent="0.35">
      <c r="A217" s="73" t="str">
        <f>IF(OR(B217="",B217=0),"",ROWS($A$1:A217))</f>
        <v/>
      </c>
    </row>
    <row r="218" spans="1:1" x14ac:dyDescent="0.35">
      <c r="A218" s="73" t="str">
        <f>IF(OR(B218="",B218=0),"",ROWS($A$1:A218))</f>
        <v/>
      </c>
    </row>
    <row r="219" spans="1:1" x14ac:dyDescent="0.35">
      <c r="A219" s="73" t="str">
        <f>IF(OR(B219="",B219=0),"",ROWS($A$1:A219))</f>
        <v/>
      </c>
    </row>
    <row r="220" spans="1:1" x14ac:dyDescent="0.35">
      <c r="A220" s="73" t="str">
        <f>IF(OR(B220="",B220=0),"",ROWS($A$1:A220))</f>
        <v/>
      </c>
    </row>
    <row r="221" spans="1:1" x14ac:dyDescent="0.35">
      <c r="A221" s="73" t="str">
        <f>IF(OR(B221="",B221=0),"",ROWS($A$1:A221))</f>
        <v/>
      </c>
    </row>
    <row r="222" spans="1:1" x14ac:dyDescent="0.35">
      <c r="A222" s="73" t="str">
        <f>IF(OR(B222="",B222=0),"",ROWS($A$1:A222))</f>
        <v/>
      </c>
    </row>
    <row r="223" spans="1:1" x14ac:dyDescent="0.35">
      <c r="A223" s="73" t="str">
        <f>IF(OR(B223="",B223=0),"",ROWS($A$1:A223))</f>
        <v/>
      </c>
    </row>
    <row r="224" spans="1:1" x14ac:dyDescent="0.35">
      <c r="A224" s="73" t="str">
        <f>IF(OR(B224="",B224=0),"",ROWS($A$1:A224))</f>
        <v/>
      </c>
    </row>
    <row r="225" spans="1:1" x14ac:dyDescent="0.35">
      <c r="A225" s="73" t="str">
        <f>IF(OR(B225="",B225=0),"",ROWS($A$1:A225))</f>
        <v/>
      </c>
    </row>
    <row r="226" spans="1:1" x14ac:dyDescent="0.35">
      <c r="A226" s="73" t="str">
        <f>IF(OR(B226="",B226=0),"",ROWS($A$1:A226))</f>
        <v/>
      </c>
    </row>
    <row r="227" spans="1:1" x14ac:dyDescent="0.35">
      <c r="A227" s="73" t="str">
        <f>IF(OR(B227="",B227=0),"",ROWS($A$1:A227))</f>
        <v/>
      </c>
    </row>
    <row r="228" spans="1:1" x14ac:dyDescent="0.35">
      <c r="A228" s="73" t="str">
        <f>IF(OR(B228="",B228=0),"",ROWS($A$1:A228))</f>
        <v/>
      </c>
    </row>
    <row r="229" spans="1:1" x14ac:dyDescent="0.35">
      <c r="A229" s="73" t="str">
        <f>IF(OR(B229="",B229=0),"",ROWS($A$1:A229))</f>
        <v/>
      </c>
    </row>
    <row r="230" spans="1:1" x14ac:dyDescent="0.35">
      <c r="A230" s="73" t="str">
        <f>IF(OR(B230="",B230=0),"",ROWS($A$1:A230))</f>
        <v/>
      </c>
    </row>
    <row r="231" spans="1:1" x14ac:dyDescent="0.35">
      <c r="A231" s="73" t="str">
        <f>IF(OR(B231="",B231=0),"",ROWS($A$1:A231))</f>
        <v/>
      </c>
    </row>
    <row r="232" spans="1:1" x14ac:dyDescent="0.35">
      <c r="A232" s="73" t="str">
        <f>IF(OR(B232="",B232=0),"",ROWS($A$1:A232))</f>
        <v/>
      </c>
    </row>
    <row r="233" spans="1:1" x14ac:dyDescent="0.35">
      <c r="A233" s="73" t="str">
        <f>IF(OR(B233="",B233=0),"",ROWS($A$1:A233))</f>
        <v/>
      </c>
    </row>
    <row r="234" spans="1:1" x14ac:dyDescent="0.35">
      <c r="A234" s="73" t="str">
        <f>IF(OR(B234="",B234=0),"",ROWS($A$1:A234))</f>
        <v/>
      </c>
    </row>
    <row r="235" spans="1:1" x14ac:dyDescent="0.35">
      <c r="A235" s="73" t="str">
        <f>IF(OR(B235="",B235=0),"",ROWS($A$1:A235))</f>
        <v/>
      </c>
    </row>
    <row r="236" spans="1:1" x14ac:dyDescent="0.35">
      <c r="A236" s="73" t="str">
        <f>IF(OR(B236="",B236=0),"",ROWS($A$1:A236))</f>
        <v/>
      </c>
    </row>
    <row r="237" spans="1:1" x14ac:dyDescent="0.35">
      <c r="A237" s="73" t="str">
        <f>IF(OR(B237="",B237=0),"",ROWS($A$1:A237))</f>
        <v/>
      </c>
    </row>
    <row r="238" spans="1:1" x14ac:dyDescent="0.35">
      <c r="A238" s="73" t="str">
        <f>IF(OR(B238="",B238=0),"",ROWS($A$1:A238))</f>
        <v/>
      </c>
    </row>
    <row r="239" spans="1:1" x14ac:dyDescent="0.35">
      <c r="A239" s="73" t="str">
        <f>IF(OR(B239="",B239=0),"",ROWS($A$1:A239))</f>
        <v/>
      </c>
    </row>
    <row r="240" spans="1:1" x14ac:dyDescent="0.35">
      <c r="A240" s="73" t="str">
        <f>IF(OR(B240="",B240=0),"",ROWS($A$1:A240))</f>
        <v/>
      </c>
    </row>
    <row r="241" spans="1:1" x14ac:dyDescent="0.35">
      <c r="A241" s="73" t="str">
        <f>IF(OR(B241="",B241=0),"",ROWS($A$1:A241))</f>
        <v/>
      </c>
    </row>
    <row r="242" spans="1:1" x14ac:dyDescent="0.35">
      <c r="A242" s="73" t="str">
        <f>IF(OR(B242="",B242=0),"",ROWS($A$1:A242))</f>
        <v/>
      </c>
    </row>
    <row r="243" spans="1:1" x14ac:dyDescent="0.35">
      <c r="A243" s="73" t="str">
        <f>IF(OR(B243="",B243=0),"",ROWS($A$1:A243))</f>
        <v/>
      </c>
    </row>
    <row r="244" spans="1:1" x14ac:dyDescent="0.35">
      <c r="A244" s="73" t="str">
        <f>IF(OR(B244="",B244=0),"",ROWS($A$1:A244))</f>
        <v/>
      </c>
    </row>
    <row r="245" spans="1:1" x14ac:dyDescent="0.35">
      <c r="A245" s="73" t="str">
        <f>IF(OR(B245="",B245=0),"",ROWS($A$1:A245))</f>
        <v/>
      </c>
    </row>
    <row r="246" spans="1:1" x14ac:dyDescent="0.35">
      <c r="A246" s="73" t="str">
        <f>IF(OR(B246="",B246=0),"",ROWS($A$1:A246))</f>
        <v/>
      </c>
    </row>
    <row r="247" spans="1:1" x14ac:dyDescent="0.35">
      <c r="A247" s="73" t="str">
        <f>IF(OR(B247="",B247=0),"",ROWS($A$1:A247))</f>
        <v/>
      </c>
    </row>
    <row r="248" spans="1:1" x14ac:dyDescent="0.35">
      <c r="A248" s="73" t="str">
        <f>IF(OR(B248="",B248=0),"",ROWS($A$1:A248))</f>
        <v/>
      </c>
    </row>
    <row r="249" spans="1:1" x14ac:dyDescent="0.35">
      <c r="A249" s="73" t="str">
        <f>IF(OR(B249="",B249=0),"",ROWS($A$1:A249))</f>
        <v/>
      </c>
    </row>
    <row r="250" spans="1:1" x14ac:dyDescent="0.35">
      <c r="A250" s="73" t="str">
        <f>IF(OR(B250="",B250=0),"",ROWS($A$1:A250))</f>
        <v/>
      </c>
    </row>
    <row r="251" spans="1:1" x14ac:dyDescent="0.35">
      <c r="A251" s="73" t="str">
        <f>IF(OR(B251="",B251=0),"",ROWS($A$1:A251))</f>
        <v/>
      </c>
    </row>
    <row r="252" spans="1:1" x14ac:dyDescent="0.35">
      <c r="A252" s="73" t="str">
        <f>IF(OR(B252="",B252=0),"",ROWS($A$1:A252))</f>
        <v/>
      </c>
    </row>
    <row r="253" spans="1:1" x14ac:dyDescent="0.35">
      <c r="A253" s="73" t="str">
        <f>IF(OR(B253="",B253=0),"",ROWS($A$1:A253))</f>
        <v/>
      </c>
    </row>
    <row r="254" spans="1:1" x14ac:dyDescent="0.35">
      <c r="A254" s="73" t="str">
        <f>IF(OR(B254="",B254=0),"",ROWS($A$1:A254))</f>
        <v/>
      </c>
    </row>
    <row r="255" spans="1:1" x14ac:dyDescent="0.35">
      <c r="A255" s="73" t="str">
        <f>IF(OR(B255="",B255=0),"",ROWS($A$1:A255))</f>
        <v/>
      </c>
    </row>
    <row r="256" spans="1:1" x14ac:dyDescent="0.35">
      <c r="A256" s="73" t="str">
        <f>IF(OR(B256="",B256=0),"",ROWS($A$1:A256))</f>
        <v/>
      </c>
    </row>
    <row r="257" spans="1:1" x14ac:dyDescent="0.35">
      <c r="A257" s="73" t="str">
        <f>IF(OR(B257="",B257=0),"",ROWS($A$1:A257))</f>
        <v/>
      </c>
    </row>
    <row r="258" spans="1:1" x14ac:dyDescent="0.35">
      <c r="A258" s="73" t="str">
        <f>IF(OR(B258="",B258=0),"",ROWS($A$1:A258))</f>
        <v/>
      </c>
    </row>
    <row r="259" spans="1:1" x14ac:dyDescent="0.35">
      <c r="A259" s="73" t="str">
        <f>IF(OR(B259="",B259=0),"",ROWS($A$1:A259))</f>
        <v/>
      </c>
    </row>
    <row r="260" spans="1:1" x14ac:dyDescent="0.35">
      <c r="A260" s="73" t="str">
        <f>IF(OR(B260="",B260=0),"",ROWS($A$1:A260))</f>
        <v/>
      </c>
    </row>
    <row r="261" spans="1:1" x14ac:dyDescent="0.35">
      <c r="A261" s="73" t="str">
        <f>IF(OR(B261="",B261=0),"",ROWS($A$1:A261))</f>
        <v/>
      </c>
    </row>
    <row r="262" spans="1:1" x14ac:dyDescent="0.35">
      <c r="A262" s="73" t="str">
        <f>IF(OR(B262="",B262=0),"",ROWS($A$1:A262))</f>
        <v/>
      </c>
    </row>
    <row r="263" spans="1:1" x14ac:dyDescent="0.35">
      <c r="A263" s="73" t="str">
        <f>IF(OR(B263="",B263=0),"",ROWS($A$1:A263))</f>
        <v/>
      </c>
    </row>
    <row r="264" spans="1:1" x14ac:dyDescent="0.35">
      <c r="A264" s="73" t="str">
        <f>IF(OR(B264="",B264=0),"",ROWS($A$1:A264))</f>
        <v/>
      </c>
    </row>
    <row r="265" spans="1:1" x14ac:dyDescent="0.35">
      <c r="A265" s="73" t="str">
        <f>IF(OR(B265="",B265=0),"",ROWS($A$1:A265))</f>
        <v/>
      </c>
    </row>
    <row r="266" spans="1:1" x14ac:dyDescent="0.35">
      <c r="A266" s="73" t="str">
        <f>IF(OR(B266="",B266=0),"",ROWS($A$1:A266))</f>
        <v/>
      </c>
    </row>
    <row r="267" spans="1:1" x14ac:dyDescent="0.35">
      <c r="A267" s="73" t="str">
        <f>IF(OR(B267="",B267=0),"",ROWS($A$1:A267))</f>
        <v/>
      </c>
    </row>
    <row r="268" spans="1:1" x14ac:dyDescent="0.35">
      <c r="A268" s="73" t="str">
        <f>IF(OR(B268="",B268=0),"",ROWS($A$1:A268))</f>
        <v/>
      </c>
    </row>
    <row r="269" spans="1:1" x14ac:dyDescent="0.35">
      <c r="A269" s="73" t="str">
        <f>IF(OR(B269="",B269=0),"",ROWS($A$1:A269))</f>
        <v/>
      </c>
    </row>
    <row r="270" spans="1:1" x14ac:dyDescent="0.35">
      <c r="A270" s="73" t="str">
        <f>IF(OR(B270="",B270=0),"",ROWS($A$1:A270))</f>
        <v/>
      </c>
    </row>
    <row r="271" spans="1:1" x14ac:dyDescent="0.35">
      <c r="A271" s="73" t="str">
        <f>IF(OR(B271="",B271=0),"",ROWS($A$1:A271))</f>
        <v/>
      </c>
    </row>
    <row r="272" spans="1:1" x14ac:dyDescent="0.35">
      <c r="A272" s="73" t="str">
        <f>IF(OR(B272="",B272=0),"",ROWS($A$1:A272))</f>
        <v/>
      </c>
    </row>
    <row r="273" spans="1:1" x14ac:dyDescent="0.35">
      <c r="A273" s="73" t="str">
        <f>IF(OR(B273="",B273=0),"",ROWS($A$1:A273))</f>
        <v/>
      </c>
    </row>
    <row r="274" spans="1:1" x14ac:dyDescent="0.35">
      <c r="A274" s="73" t="str">
        <f>IF(OR(B274="",B274=0),"",ROWS($A$1:A274))</f>
        <v/>
      </c>
    </row>
    <row r="275" spans="1:1" x14ac:dyDescent="0.35">
      <c r="A275" s="73" t="str">
        <f>IF(OR(B275="",B275=0),"",ROWS($A$1:A275))</f>
        <v/>
      </c>
    </row>
    <row r="276" spans="1:1" x14ac:dyDescent="0.35">
      <c r="A276" s="73" t="str">
        <f>IF(OR(B276="",B276=0),"",ROWS($A$1:A276))</f>
        <v/>
      </c>
    </row>
    <row r="277" spans="1:1" x14ac:dyDescent="0.35">
      <c r="A277" s="73" t="str">
        <f>IF(OR(B277="",B277=0),"",ROWS($A$1:A277))</f>
        <v/>
      </c>
    </row>
    <row r="278" spans="1:1" x14ac:dyDescent="0.35">
      <c r="A278" s="73" t="str">
        <f>IF(OR(B278="",B278=0),"",ROWS($A$1:A278))</f>
        <v/>
      </c>
    </row>
    <row r="279" spans="1:1" x14ac:dyDescent="0.35">
      <c r="A279" s="73" t="str">
        <f>IF(OR(B279="",B279=0),"",ROWS($A$1:A279))</f>
        <v/>
      </c>
    </row>
    <row r="280" spans="1:1" x14ac:dyDescent="0.35">
      <c r="A280" s="73" t="str">
        <f>IF(OR(B280="",B280=0),"",ROWS($A$1:A280))</f>
        <v/>
      </c>
    </row>
    <row r="281" spans="1:1" x14ac:dyDescent="0.35">
      <c r="A281" s="73" t="str">
        <f>IF(OR(B281="",B281=0),"",ROWS($A$1:A281))</f>
        <v/>
      </c>
    </row>
    <row r="282" spans="1:1" x14ac:dyDescent="0.35">
      <c r="A282" s="73" t="str">
        <f>IF(OR(B282="",B282=0),"",ROWS($A$1:A282))</f>
        <v/>
      </c>
    </row>
    <row r="283" spans="1:1" x14ac:dyDescent="0.35">
      <c r="A283" s="73" t="str">
        <f>IF(OR(B283="",B283=0),"",ROWS($A$1:A283))</f>
        <v/>
      </c>
    </row>
    <row r="284" spans="1:1" x14ac:dyDescent="0.35">
      <c r="A284" s="73" t="str">
        <f>IF(OR(B284="",B284=0),"",ROWS($A$1:A284))</f>
        <v/>
      </c>
    </row>
    <row r="285" spans="1:1" x14ac:dyDescent="0.35">
      <c r="A285" s="73" t="str">
        <f>IF(OR(B285="",B285=0),"",ROWS($A$1:A285))</f>
        <v/>
      </c>
    </row>
    <row r="286" spans="1:1" x14ac:dyDescent="0.35">
      <c r="A286" s="73" t="str">
        <f>IF(OR(B286="",B286=0),"",ROWS($A$1:A286))</f>
        <v/>
      </c>
    </row>
    <row r="287" spans="1:1" x14ac:dyDescent="0.35">
      <c r="A287" s="73" t="str">
        <f>IF(OR(B287="",B287=0),"",ROWS($A$1:A287))</f>
        <v/>
      </c>
    </row>
    <row r="288" spans="1:1" x14ac:dyDescent="0.35">
      <c r="A288" s="73" t="str">
        <f>IF(OR(B288="",B288=0),"",ROWS($A$1:A288))</f>
        <v/>
      </c>
    </row>
    <row r="289" spans="1:1" x14ac:dyDescent="0.35">
      <c r="A289" s="73" t="str">
        <f>IF(OR(B289="",B289=0),"",ROWS($A$1:A289))</f>
        <v/>
      </c>
    </row>
    <row r="290" spans="1:1" x14ac:dyDescent="0.35">
      <c r="A290" s="73" t="str">
        <f>IF(OR(B290="",B290=0),"",ROWS($A$1:A290))</f>
        <v/>
      </c>
    </row>
    <row r="291" spans="1:1" x14ac:dyDescent="0.35">
      <c r="A291" s="73" t="str">
        <f>IF(OR(B291="",B291=0),"",ROWS($A$1:A291))</f>
        <v/>
      </c>
    </row>
    <row r="292" spans="1:1" x14ac:dyDescent="0.35">
      <c r="A292" s="73" t="str">
        <f>IF(OR(B292="",B292=0),"",ROWS($A$1:A292))</f>
        <v/>
      </c>
    </row>
    <row r="293" spans="1:1" x14ac:dyDescent="0.35">
      <c r="A293" s="73" t="str">
        <f>IF(OR(B293="",B293=0),"",ROWS($A$1:A293))</f>
        <v/>
      </c>
    </row>
    <row r="294" spans="1:1" x14ac:dyDescent="0.35">
      <c r="A294" s="73" t="str">
        <f>IF(OR(B294="",B294=0),"",ROWS($A$1:A294))</f>
        <v/>
      </c>
    </row>
    <row r="295" spans="1:1" x14ac:dyDescent="0.35">
      <c r="A295" s="73" t="str">
        <f>IF(OR(B295="",B295=0),"",ROWS($A$1:A295))</f>
        <v/>
      </c>
    </row>
    <row r="296" spans="1:1" x14ac:dyDescent="0.35">
      <c r="A296" s="73" t="str">
        <f>IF(OR(B296="",B296=0),"",ROWS($A$1:A296))</f>
        <v/>
      </c>
    </row>
    <row r="297" spans="1:1" x14ac:dyDescent="0.35">
      <c r="A297" s="73" t="str">
        <f>IF(OR(B297="",B297=0),"",ROWS($A$1:A297))</f>
        <v/>
      </c>
    </row>
    <row r="298" spans="1:1" x14ac:dyDescent="0.35">
      <c r="A298" s="73" t="str">
        <f>IF(OR(B298="",B298=0),"",ROWS($A$1:A298))</f>
        <v/>
      </c>
    </row>
    <row r="299" spans="1:1" x14ac:dyDescent="0.35">
      <c r="A299" s="73" t="str">
        <f>IF(OR(B299="",B299=0),"",ROWS($A$1:A299))</f>
        <v/>
      </c>
    </row>
    <row r="300" spans="1:1" x14ac:dyDescent="0.35">
      <c r="A300" s="73" t="str">
        <f>IF(OR(B300="",B300=0),"",ROWS($A$1:A300))</f>
        <v/>
      </c>
    </row>
    <row r="301" spans="1:1" x14ac:dyDescent="0.35">
      <c r="A301" s="73" t="str">
        <f>IF(OR(B301="",B301=0),"",ROWS($A$1:A301))</f>
        <v/>
      </c>
    </row>
    <row r="302" spans="1:1" x14ac:dyDescent="0.35">
      <c r="A302" s="73" t="str">
        <f>IF(OR(B302="",B302=0),"",ROWS($A$1:A302))</f>
        <v/>
      </c>
    </row>
    <row r="303" spans="1:1" x14ac:dyDescent="0.35">
      <c r="A303" s="73" t="str">
        <f>IF(OR(B303="",B303=0),"",ROWS($A$1:A303))</f>
        <v/>
      </c>
    </row>
    <row r="304" spans="1:1" x14ac:dyDescent="0.35">
      <c r="A304" s="73" t="str">
        <f>IF(OR(B304="",B304=0),"",ROWS($A$1:A304))</f>
        <v/>
      </c>
    </row>
    <row r="305" spans="1:1" x14ac:dyDescent="0.35">
      <c r="A305" s="73" t="str">
        <f>IF(OR(B305="",B305=0),"",ROWS($A$1:A305))</f>
        <v/>
      </c>
    </row>
    <row r="306" spans="1:1" x14ac:dyDescent="0.35">
      <c r="A306" s="73" t="str">
        <f>IF(OR(B306="",B306=0),"",ROWS($A$1:A306))</f>
        <v/>
      </c>
    </row>
    <row r="307" spans="1:1" x14ac:dyDescent="0.35">
      <c r="A307" s="73" t="str">
        <f>IF(OR(B307="",B307=0),"",ROWS($A$1:A307))</f>
        <v/>
      </c>
    </row>
    <row r="308" spans="1:1" x14ac:dyDescent="0.35">
      <c r="A308" s="73" t="str">
        <f>IF(OR(B308="",B308=0),"",ROWS($A$1:A308))</f>
        <v/>
      </c>
    </row>
    <row r="309" spans="1:1" x14ac:dyDescent="0.35">
      <c r="A309" s="73" t="str">
        <f>IF(OR(B309="",B309=0),"",ROWS($A$1:A309))</f>
        <v/>
      </c>
    </row>
    <row r="310" spans="1:1" x14ac:dyDescent="0.35">
      <c r="A310" s="73" t="str">
        <f>IF(OR(B310="",B310=0),"",ROWS($A$1:A310))</f>
        <v/>
      </c>
    </row>
    <row r="311" spans="1:1" x14ac:dyDescent="0.35">
      <c r="A311" s="73" t="str">
        <f>IF(OR(B311="",B311=0),"",ROWS($A$1:A311))</f>
        <v/>
      </c>
    </row>
    <row r="312" spans="1:1" x14ac:dyDescent="0.35">
      <c r="A312" s="73" t="str">
        <f>IF(OR(B312="",B312=0),"",ROWS($A$1:A312))</f>
        <v/>
      </c>
    </row>
    <row r="313" spans="1:1" x14ac:dyDescent="0.35">
      <c r="A313" s="73" t="str">
        <f>IF(OR(B313="",B313=0),"",ROWS($A$1:A313))</f>
        <v/>
      </c>
    </row>
    <row r="314" spans="1:1" x14ac:dyDescent="0.35">
      <c r="A314" s="73" t="str">
        <f>IF(OR(B314="",B314=0),"",ROWS($A$1:A314))</f>
        <v/>
      </c>
    </row>
    <row r="315" spans="1:1" x14ac:dyDescent="0.35">
      <c r="A315" s="73" t="str">
        <f>IF(OR(B315="",B315=0),"",ROWS($A$1:A315))</f>
        <v/>
      </c>
    </row>
    <row r="316" spans="1:1" x14ac:dyDescent="0.35">
      <c r="A316" s="73" t="str">
        <f>IF(OR(B316="",B316=0),"",ROWS($A$1:A316))</f>
        <v/>
      </c>
    </row>
    <row r="317" spans="1:1" x14ac:dyDescent="0.35">
      <c r="A317" s="73" t="str">
        <f>IF(OR(B317="",B317=0),"",ROWS($A$1:A317))</f>
        <v/>
      </c>
    </row>
    <row r="318" spans="1:1" x14ac:dyDescent="0.35">
      <c r="A318" s="73" t="str">
        <f>IF(OR(B318="",B318=0),"",ROWS($A$1:A318))</f>
        <v/>
      </c>
    </row>
    <row r="319" spans="1:1" x14ac:dyDescent="0.35">
      <c r="A319" s="73" t="str">
        <f>IF(OR(B319="",B319=0),"",ROWS($A$1:A319))</f>
        <v/>
      </c>
    </row>
    <row r="320" spans="1:1" x14ac:dyDescent="0.35">
      <c r="A320" s="73" t="str">
        <f>IF(OR(B320="",B320=0),"",ROWS($A$1:A320))</f>
        <v/>
      </c>
    </row>
    <row r="321" spans="1:1" x14ac:dyDescent="0.35">
      <c r="A321" s="73" t="str">
        <f>IF(OR(B321="",B321=0),"",ROWS($A$1:A321))</f>
        <v/>
      </c>
    </row>
    <row r="322" spans="1:1" x14ac:dyDescent="0.35">
      <c r="A322" s="73" t="str">
        <f>IF(OR(B322="",B322=0),"",ROWS($A$1:A322))</f>
        <v/>
      </c>
    </row>
    <row r="323" spans="1:1" x14ac:dyDescent="0.35">
      <c r="A323" s="73" t="str">
        <f>IF(OR(B323="",B323=0),"",ROWS($A$1:A323))</f>
        <v/>
      </c>
    </row>
    <row r="324" spans="1:1" x14ac:dyDescent="0.35">
      <c r="A324" s="73" t="str">
        <f>IF(OR(B324="",B324=0),"",ROWS($A$1:A324))</f>
        <v/>
      </c>
    </row>
    <row r="325" spans="1:1" x14ac:dyDescent="0.35">
      <c r="A325" s="73" t="str">
        <f>IF(OR(B325="",B325=0),"",ROWS($A$1:A325))</f>
        <v/>
      </c>
    </row>
    <row r="326" spans="1:1" x14ac:dyDescent="0.35">
      <c r="A326" s="73" t="str">
        <f>IF(OR(B326="",B326=0),"",ROWS($A$1:A326))</f>
        <v/>
      </c>
    </row>
    <row r="327" spans="1:1" x14ac:dyDescent="0.35">
      <c r="A327" s="73" t="str">
        <f>IF(OR(B327="",B327=0),"",ROWS($A$1:A327))</f>
        <v/>
      </c>
    </row>
    <row r="328" spans="1:1" x14ac:dyDescent="0.35">
      <c r="A328" s="73" t="str">
        <f>IF(OR(B328="",B328=0),"",ROWS($A$1:A328))</f>
        <v/>
      </c>
    </row>
    <row r="329" spans="1:1" x14ac:dyDescent="0.35">
      <c r="A329" s="73" t="str">
        <f>IF(OR(B329="",B329=0),"",ROWS($A$1:A329))</f>
        <v/>
      </c>
    </row>
    <row r="330" spans="1:1" x14ac:dyDescent="0.35">
      <c r="A330" s="73" t="str">
        <f>IF(OR(B330="",B330=0),"",ROWS($A$1:A330))</f>
        <v/>
      </c>
    </row>
    <row r="331" spans="1:1" x14ac:dyDescent="0.35">
      <c r="A331" s="73" t="str">
        <f>IF(OR(B331="",B331=0),"",ROWS($A$1:A331))</f>
        <v/>
      </c>
    </row>
    <row r="332" spans="1:1" x14ac:dyDescent="0.35">
      <c r="A332" s="73" t="str">
        <f>IF(OR(B332="",B332=0),"",ROWS($A$1:A332))</f>
        <v/>
      </c>
    </row>
    <row r="333" spans="1:1" x14ac:dyDescent="0.35">
      <c r="A333" s="73" t="str">
        <f>IF(OR(B333="",B333=0),"",ROWS($A$1:A333))</f>
        <v/>
      </c>
    </row>
    <row r="334" spans="1:1" x14ac:dyDescent="0.35">
      <c r="A334" s="73" t="str">
        <f>IF(OR(B334="",B334=0),"",ROWS($A$1:A334))</f>
        <v/>
      </c>
    </row>
    <row r="335" spans="1:1" x14ac:dyDescent="0.35">
      <c r="A335" s="73" t="str">
        <f>IF(OR(B335="",B335=0),"",ROWS($A$1:A335))</f>
        <v/>
      </c>
    </row>
    <row r="336" spans="1:1" x14ac:dyDescent="0.35">
      <c r="A336" s="73" t="str">
        <f>IF(OR(B336="",B336=0),"",ROWS($A$1:A336))</f>
        <v/>
      </c>
    </row>
    <row r="337" spans="1:1" x14ac:dyDescent="0.35">
      <c r="A337" s="73" t="str">
        <f>IF(OR(B337="",B337=0),"",ROWS($A$1:A337))</f>
        <v/>
      </c>
    </row>
    <row r="338" spans="1:1" x14ac:dyDescent="0.35">
      <c r="A338" s="73" t="str">
        <f>IF(OR(B338="",B338=0),"",ROWS($A$1:A338))</f>
        <v/>
      </c>
    </row>
    <row r="339" spans="1:1" x14ac:dyDescent="0.35">
      <c r="A339" s="73" t="str">
        <f>IF(OR(B339="",B339=0),"",ROWS($A$1:A339))</f>
        <v/>
      </c>
    </row>
    <row r="340" spans="1:1" x14ac:dyDescent="0.35">
      <c r="A340" s="73" t="str">
        <f>IF(OR(B340="",B340=0),"",ROWS($A$1:A340))</f>
        <v/>
      </c>
    </row>
    <row r="341" spans="1:1" x14ac:dyDescent="0.35">
      <c r="A341" s="73" t="str">
        <f>IF(OR(B341="",B341=0),"",ROWS($A$1:A341))</f>
        <v/>
      </c>
    </row>
    <row r="342" spans="1:1" x14ac:dyDescent="0.35">
      <c r="A342" s="73" t="str">
        <f>IF(OR(B342="",B342=0),"",ROWS($A$1:A342))</f>
        <v/>
      </c>
    </row>
    <row r="343" spans="1:1" x14ac:dyDescent="0.35">
      <c r="A343" s="73" t="str">
        <f>IF(OR(B343="",B343=0),"",ROWS($A$1:A343))</f>
        <v/>
      </c>
    </row>
    <row r="344" spans="1:1" x14ac:dyDescent="0.35">
      <c r="A344" s="73" t="str">
        <f>IF(OR(B344="",B344=0),"",ROWS($A$1:A344))</f>
        <v/>
      </c>
    </row>
    <row r="345" spans="1:1" x14ac:dyDescent="0.35">
      <c r="A345" s="73" t="str">
        <f>IF(OR(B345="",B345=0),"",ROWS($A$1:A345))</f>
        <v/>
      </c>
    </row>
    <row r="346" spans="1:1" x14ac:dyDescent="0.35">
      <c r="A346" s="73" t="str">
        <f>IF(OR(B346="",B346=0),"",ROWS($A$1:A346))</f>
        <v/>
      </c>
    </row>
    <row r="347" spans="1:1" x14ac:dyDescent="0.35">
      <c r="A347" s="73" t="str">
        <f>IF(OR(B347="",B347=0),"",ROWS($A$1:A347))</f>
        <v/>
      </c>
    </row>
    <row r="348" spans="1:1" x14ac:dyDescent="0.35">
      <c r="A348" s="73" t="str">
        <f>IF(OR(B348="",B348=0),"",ROWS($A$1:A348))</f>
        <v/>
      </c>
    </row>
    <row r="349" spans="1:1" x14ac:dyDescent="0.35">
      <c r="A349" s="73" t="str">
        <f>IF(OR(B349="",B349=0),"",ROWS($A$1:A349))</f>
        <v/>
      </c>
    </row>
    <row r="350" spans="1:1" x14ac:dyDescent="0.35">
      <c r="A350" s="73" t="str">
        <f>IF(OR(B350="",B350=0),"",ROWS($A$1:A350))</f>
        <v/>
      </c>
    </row>
    <row r="351" spans="1:1" x14ac:dyDescent="0.35">
      <c r="A351" s="73" t="str">
        <f>IF(OR(B351="",B351=0),"",ROWS($A$1:A351))</f>
        <v/>
      </c>
    </row>
    <row r="352" spans="1:1" x14ac:dyDescent="0.35">
      <c r="A352" s="73" t="str">
        <f>IF(OR(B352="",B352=0),"",ROWS($A$1:A352))</f>
        <v/>
      </c>
    </row>
    <row r="353" spans="1:1" x14ac:dyDescent="0.35">
      <c r="A353" s="73" t="str">
        <f>IF(OR(B353="",B353=0),"",ROWS($A$1:A353))</f>
        <v/>
      </c>
    </row>
    <row r="354" spans="1:1" x14ac:dyDescent="0.35">
      <c r="A354" s="73" t="str">
        <f>IF(OR(B354="",B354=0),"",ROWS($A$1:A354))</f>
        <v/>
      </c>
    </row>
    <row r="355" spans="1:1" x14ac:dyDescent="0.35">
      <c r="A355" s="73" t="str">
        <f>IF(OR(B355="",B355=0),"",ROWS($A$1:A355))</f>
        <v/>
      </c>
    </row>
    <row r="356" spans="1:1" x14ac:dyDescent="0.35">
      <c r="A356" s="73" t="str">
        <f>IF(OR(B356="",B356=0),"",ROWS($A$1:A356))</f>
        <v/>
      </c>
    </row>
    <row r="357" spans="1:1" x14ac:dyDescent="0.35">
      <c r="A357" s="73" t="str">
        <f>IF(OR(B357="",B357=0),"",ROWS($A$1:A357))</f>
        <v/>
      </c>
    </row>
    <row r="358" spans="1:1" x14ac:dyDescent="0.35">
      <c r="A358" s="73" t="str">
        <f>IF(OR(B358="",B358=0),"",ROWS($A$1:A358))</f>
        <v/>
      </c>
    </row>
    <row r="359" spans="1:1" x14ac:dyDescent="0.35">
      <c r="A359" s="73" t="str">
        <f>IF(OR(B359="",B359=0),"",ROWS($A$1:A359))</f>
        <v/>
      </c>
    </row>
    <row r="360" spans="1:1" x14ac:dyDescent="0.35">
      <c r="A360" s="73" t="str">
        <f>IF(OR(B360="",B360=0),"",ROWS($A$1:A360))</f>
        <v/>
      </c>
    </row>
    <row r="361" spans="1:1" x14ac:dyDescent="0.35">
      <c r="A361" s="73" t="str">
        <f>IF(OR(B361="",B361=0),"",ROWS($A$1:A361))</f>
        <v/>
      </c>
    </row>
    <row r="362" spans="1:1" x14ac:dyDescent="0.35">
      <c r="A362" s="73" t="str">
        <f>IF(OR(B362="",B362=0),"",ROWS($A$1:A362))</f>
        <v/>
      </c>
    </row>
    <row r="363" spans="1:1" x14ac:dyDescent="0.35">
      <c r="A363" s="73" t="str">
        <f>IF(OR(B363="",B363=0),"",ROWS($A$1:A363))</f>
        <v/>
      </c>
    </row>
    <row r="364" spans="1:1" x14ac:dyDescent="0.35">
      <c r="A364" s="73" t="str">
        <f>IF(OR(B364="",B364=0),"",ROWS($A$1:A364))</f>
        <v/>
      </c>
    </row>
    <row r="365" spans="1:1" x14ac:dyDescent="0.35">
      <c r="A365" s="73" t="str">
        <f>IF(OR(B365="",B365=0),"",ROWS($A$1:A365))</f>
        <v/>
      </c>
    </row>
    <row r="366" spans="1:1" x14ac:dyDescent="0.35">
      <c r="A366" s="73" t="str">
        <f>IF(OR(B366="",B366=0),"",ROWS($A$1:A366))</f>
        <v/>
      </c>
    </row>
    <row r="367" spans="1:1" x14ac:dyDescent="0.35">
      <c r="A367" s="73" t="str">
        <f>IF(OR(B367="",B367=0),"",ROWS($A$1:A367))</f>
        <v/>
      </c>
    </row>
    <row r="368" spans="1:1" x14ac:dyDescent="0.35">
      <c r="A368" s="73" t="str">
        <f>IF(OR(B368="",B368=0),"",ROWS($A$1:A368))</f>
        <v/>
      </c>
    </row>
    <row r="369" spans="1:1" x14ac:dyDescent="0.35">
      <c r="A369" s="73" t="str">
        <f>IF(OR(B369="",B369=0),"",ROWS($A$1:A369))</f>
        <v/>
      </c>
    </row>
    <row r="370" spans="1:1" x14ac:dyDescent="0.35">
      <c r="A370" s="73" t="str">
        <f>IF(OR(B370="",B370=0),"",ROWS($A$1:A370))</f>
        <v/>
      </c>
    </row>
    <row r="371" spans="1:1" x14ac:dyDescent="0.35">
      <c r="A371" s="73" t="str">
        <f>IF(OR(B371="",B371=0),"",ROWS($A$1:A371))</f>
        <v/>
      </c>
    </row>
    <row r="372" spans="1:1" x14ac:dyDescent="0.35">
      <c r="A372" s="73" t="str">
        <f>IF(OR(B372="",B372=0),"",ROWS($A$1:A372))</f>
        <v/>
      </c>
    </row>
    <row r="373" spans="1:1" x14ac:dyDescent="0.35">
      <c r="A373" s="73" t="str">
        <f>IF(OR(B373="",B373=0),"",ROWS($A$1:A373))</f>
        <v/>
      </c>
    </row>
    <row r="374" spans="1:1" x14ac:dyDescent="0.35">
      <c r="A374" s="73" t="str">
        <f>IF(OR(B374="",B374=0),"",ROWS($A$1:A374))</f>
        <v/>
      </c>
    </row>
    <row r="375" spans="1:1" x14ac:dyDescent="0.35">
      <c r="A375" s="73" t="str">
        <f>IF(OR(B375="",B375=0),"",ROWS($A$1:A375))</f>
        <v/>
      </c>
    </row>
    <row r="376" spans="1:1" x14ac:dyDescent="0.35">
      <c r="A376" s="73" t="str">
        <f>IF(OR(B376="",B376=0),"",ROWS($A$1:A376))</f>
        <v/>
      </c>
    </row>
    <row r="377" spans="1:1" x14ac:dyDescent="0.35">
      <c r="A377" s="73" t="str">
        <f>IF(OR(B377="",B377=0),"",ROWS($A$1:A377))</f>
        <v/>
      </c>
    </row>
    <row r="378" spans="1:1" x14ac:dyDescent="0.35">
      <c r="A378" s="73" t="str">
        <f>IF(OR(B378="",B378=0),"",ROWS($A$1:A378))</f>
        <v/>
      </c>
    </row>
    <row r="379" spans="1:1" x14ac:dyDescent="0.35">
      <c r="A379" s="73" t="str">
        <f>IF(OR(B379="",B379=0),"",ROWS($A$1:A379))</f>
        <v/>
      </c>
    </row>
    <row r="380" spans="1:1" x14ac:dyDescent="0.35">
      <c r="A380" s="73" t="str">
        <f>IF(OR(B380="",B380=0),"",ROWS($A$1:A380))</f>
        <v/>
      </c>
    </row>
    <row r="381" spans="1:1" x14ac:dyDescent="0.35">
      <c r="A381" s="73" t="str">
        <f>IF(OR(B381="",B381=0),"",ROWS($A$1:A381))</f>
        <v/>
      </c>
    </row>
    <row r="382" spans="1:1" x14ac:dyDescent="0.35">
      <c r="A382" s="73" t="str">
        <f>IF(OR(B382="",B382=0),"",ROWS($A$1:A382))</f>
        <v/>
      </c>
    </row>
    <row r="383" spans="1:1" x14ac:dyDescent="0.35">
      <c r="A383" s="73" t="str">
        <f>IF(OR(B383="",B383=0),"",ROWS($A$1:A383))</f>
        <v/>
      </c>
    </row>
    <row r="384" spans="1:1" x14ac:dyDescent="0.35">
      <c r="A384" s="73" t="str">
        <f>IF(OR(B384="",B384=0),"",ROWS($A$1:A384))</f>
        <v/>
      </c>
    </row>
    <row r="385" spans="1:1" x14ac:dyDescent="0.35">
      <c r="A385" s="73" t="str">
        <f>IF(OR(B385="",B385=0),"",ROWS($A$1:A385))</f>
        <v/>
      </c>
    </row>
    <row r="386" spans="1:1" x14ac:dyDescent="0.35">
      <c r="A386" s="73" t="str">
        <f>IF(OR(B386="",B386=0),"",ROWS($A$1:A386))</f>
        <v/>
      </c>
    </row>
    <row r="387" spans="1:1" x14ac:dyDescent="0.35">
      <c r="A387" s="73" t="str">
        <f>IF(OR(B387="",B387=0),"",ROWS($A$1:A387))</f>
        <v/>
      </c>
    </row>
    <row r="388" spans="1:1" x14ac:dyDescent="0.35">
      <c r="A388" s="73" t="str">
        <f>IF(OR(B388="",B388=0),"",ROWS($A$1:A388))</f>
        <v/>
      </c>
    </row>
    <row r="389" spans="1:1" x14ac:dyDescent="0.35">
      <c r="A389" s="73" t="str">
        <f>IF(OR(B389="",B389=0),"",ROWS($A$1:A389))</f>
        <v/>
      </c>
    </row>
    <row r="390" spans="1:1" x14ac:dyDescent="0.35">
      <c r="A390" s="73" t="str">
        <f>IF(OR(B390="",B390=0),"",ROWS($A$1:A390))</f>
        <v/>
      </c>
    </row>
    <row r="391" spans="1:1" x14ac:dyDescent="0.35">
      <c r="A391" s="73" t="str">
        <f>IF(OR(B391="",B391=0),"",ROWS($A$1:A391))</f>
        <v/>
      </c>
    </row>
    <row r="392" spans="1:1" x14ac:dyDescent="0.35">
      <c r="A392" s="73" t="str">
        <f>IF(OR(B392="",B392=0),"",ROWS($A$1:A392))</f>
        <v/>
      </c>
    </row>
    <row r="393" spans="1:1" x14ac:dyDescent="0.35">
      <c r="A393" s="73" t="str">
        <f>IF(OR(B393="",B393=0),"",ROWS($A$1:A393))</f>
        <v/>
      </c>
    </row>
    <row r="394" spans="1:1" x14ac:dyDescent="0.35">
      <c r="A394" s="73" t="str">
        <f>IF(OR(B394="",B394=0),"",ROWS($A$1:A394))</f>
        <v/>
      </c>
    </row>
    <row r="395" spans="1:1" x14ac:dyDescent="0.35">
      <c r="A395" s="73" t="str">
        <f>IF(OR(B395="",B395=0),"",ROWS($A$1:A395))</f>
        <v/>
      </c>
    </row>
    <row r="396" spans="1:1" x14ac:dyDescent="0.35">
      <c r="A396" s="73" t="str">
        <f>IF(OR(B396="",B396=0),"",ROWS($A$1:A396))</f>
        <v/>
      </c>
    </row>
    <row r="397" spans="1:1" x14ac:dyDescent="0.35">
      <c r="A397" s="73" t="str">
        <f>IF(OR(B397="",B397=0),"",ROWS($A$1:A397))</f>
        <v/>
      </c>
    </row>
    <row r="398" spans="1:1" x14ac:dyDescent="0.35">
      <c r="A398" s="73" t="str">
        <f>IF(OR(B398="",B398=0),"",ROWS($A$1:A398))</f>
        <v/>
      </c>
    </row>
    <row r="399" spans="1:1" x14ac:dyDescent="0.35">
      <c r="A399" s="73" t="str">
        <f>IF(OR(B399="",B399=0),"",ROWS($A$1:A399))</f>
        <v/>
      </c>
    </row>
    <row r="400" spans="1:1" x14ac:dyDescent="0.35">
      <c r="A400" s="73" t="str">
        <f>IF(OR(B400="",B400=0),"",ROWS($A$1:A400))</f>
        <v/>
      </c>
    </row>
    <row r="401" spans="1:1" x14ac:dyDescent="0.35">
      <c r="A401" s="73" t="str">
        <f>IF(OR(B401="",B401=0),"",ROWS($A$1:A401))</f>
        <v/>
      </c>
    </row>
    <row r="402" spans="1:1" x14ac:dyDescent="0.35">
      <c r="A402" s="73" t="str">
        <f>IF(OR(B402="",B402=0),"",ROWS($A$1:A402))</f>
        <v/>
      </c>
    </row>
    <row r="403" spans="1:1" x14ac:dyDescent="0.35">
      <c r="A403" s="73" t="str">
        <f>IF(OR(B403="",B403=0),"",ROWS($A$1:A403))</f>
        <v/>
      </c>
    </row>
    <row r="404" spans="1:1" x14ac:dyDescent="0.35">
      <c r="A404" s="73" t="str">
        <f>IF(OR(B404="",B404=0),"",ROWS($A$1:A404))</f>
        <v/>
      </c>
    </row>
    <row r="405" spans="1:1" x14ac:dyDescent="0.35">
      <c r="A405" s="73" t="str">
        <f>IF(OR(B405="",B405=0),"",ROWS($A$1:A405))</f>
        <v/>
      </c>
    </row>
    <row r="406" spans="1:1" x14ac:dyDescent="0.35">
      <c r="A406" s="73" t="str">
        <f>IF(OR(B406="",B406=0),"",ROWS($A$1:A406))</f>
        <v/>
      </c>
    </row>
    <row r="407" spans="1:1" x14ac:dyDescent="0.35">
      <c r="A407" s="73" t="str">
        <f>IF(OR(B407="",B407=0),"",ROWS($A$1:A407))</f>
        <v/>
      </c>
    </row>
    <row r="408" spans="1:1" x14ac:dyDescent="0.35">
      <c r="A408" s="73" t="str">
        <f>IF(OR(B408="",B408=0),"",ROWS($A$1:A408))</f>
        <v/>
      </c>
    </row>
    <row r="409" spans="1:1" x14ac:dyDescent="0.35">
      <c r="A409" s="73" t="str">
        <f>IF(OR(B409="",B409=0),"",ROWS($A$1:A409))</f>
        <v/>
      </c>
    </row>
    <row r="410" spans="1:1" x14ac:dyDescent="0.35">
      <c r="A410" s="73" t="str">
        <f>IF(OR(B410="",B410=0),"",ROWS($A$1:A410))</f>
        <v/>
      </c>
    </row>
    <row r="411" spans="1:1" x14ac:dyDescent="0.35">
      <c r="A411" s="73" t="str">
        <f>IF(OR(B411="",B411=0),"",ROWS($A$1:A411))</f>
        <v/>
      </c>
    </row>
    <row r="412" spans="1:1" x14ac:dyDescent="0.35">
      <c r="A412" s="73" t="str">
        <f>IF(OR(B412="",B412=0),"",ROWS($A$1:A412))</f>
        <v/>
      </c>
    </row>
    <row r="413" spans="1:1" x14ac:dyDescent="0.35">
      <c r="A413" s="73" t="str">
        <f>IF(OR(B413="",B413=0),"",ROWS($A$1:A413))</f>
        <v/>
      </c>
    </row>
    <row r="414" spans="1:1" x14ac:dyDescent="0.35">
      <c r="A414" s="73" t="str">
        <f>IF(OR(B414="",B414=0),"",ROWS($A$1:A414))</f>
        <v/>
      </c>
    </row>
    <row r="415" spans="1:1" x14ac:dyDescent="0.35">
      <c r="A415" s="73" t="str">
        <f>IF(OR(B415="",B415=0),"",ROWS($A$1:A415))</f>
        <v/>
      </c>
    </row>
    <row r="416" spans="1:1" x14ac:dyDescent="0.35">
      <c r="A416" s="73" t="str">
        <f>IF(OR(B416="",B416=0),"",ROWS($A$1:A416))</f>
        <v/>
      </c>
    </row>
    <row r="417" spans="1:1" x14ac:dyDescent="0.35">
      <c r="A417" s="73" t="str">
        <f>IF(OR(B417="",B417=0),"",ROWS($A$1:A417))</f>
        <v/>
      </c>
    </row>
    <row r="418" spans="1:1" x14ac:dyDescent="0.35">
      <c r="A418" s="73" t="str">
        <f>IF(OR(B418="",B418=0),"",ROWS($A$1:A418))</f>
        <v/>
      </c>
    </row>
    <row r="419" spans="1:1" x14ac:dyDescent="0.35">
      <c r="A419" s="73" t="str">
        <f>IF(OR(B419="",B419=0),"",ROWS($A$1:A419))</f>
        <v/>
      </c>
    </row>
    <row r="420" spans="1:1" x14ac:dyDescent="0.35">
      <c r="A420" s="73" t="str">
        <f>IF(OR(B420="",B420=0),"",ROWS($A$1:A420))</f>
        <v/>
      </c>
    </row>
    <row r="421" spans="1:1" x14ac:dyDescent="0.35">
      <c r="A421" s="73" t="str">
        <f>IF(OR(B421="",B421=0),"",ROWS($A$1:A421))</f>
        <v/>
      </c>
    </row>
    <row r="422" spans="1:1" x14ac:dyDescent="0.35">
      <c r="A422" s="73" t="str">
        <f>IF(OR(B422="",B422=0),"",ROWS($A$1:A422))</f>
        <v/>
      </c>
    </row>
    <row r="423" spans="1:1" x14ac:dyDescent="0.35">
      <c r="A423" s="73" t="str">
        <f>IF(OR(B423="",B423=0),"",ROWS($A$1:A423))</f>
        <v/>
      </c>
    </row>
    <row r="424" spans="1:1" x14ac:dyDescent="0.35">
      <c r="A424" s="73" t="str">
        <f>IF(OR(B424="",B424=0),"",ROWS($A$1:A424))</f>
        <v/>
      </c>
    </row>
    <row r="425" spans="1:1" x14ac:dyDescent="0.35">
      <c r="A425" s="73" t="str">
        <f>IF(OR(B425="",B425=0),"",ROWS($A$1:A425))</f>
        <v/>
      </c>
    </row>
    <row r="426" spans="1:1" x14ac:dyDescent="0.35">
      <c r="A426" s="73" t="str">
        <f>IF(OR(B426="",B426=0),"",ROWS($A$1:A426))</f>
        <v/>
      </c>
    </row>
    <row r="427" spans="1:1" x14ac:dyDescent="0.35">
      <c r="A427" s="73" t="str">
        <f>IF(OR(B427="",B427=0),"",ROWS($A$1:A427))</f>
        <v/>
      </c>
    </row>
    <row r="428" spans="1:1" x14ac:dyDescent="0.35">
      <c r="A428" s="73" t="str">
        <f>IF(OR(B428="",B428=0),"",ROWS($A$1:A428))</f>
        <v/>
      </c>
    </row>
    <row r="429" spans="1:1" x14ac:dyDescent="0.35">
      <c r="A429" s="73" t="str">
        <f>IF(OR(B429="",B429=0),"",ROWS($A$1:A429))</f>
        <v/>
      </c>
    </row>
    <row r="430" spans="1:1" x14ac:dyDescent="0.35">
      <c r="A430" s="73" t="str">
        <f>IF(OR(B430="",B430=0),"",ROWS($A$1:A430))</f>
        <v/>
      </c>
    </row>
    <row r="431" spans="1:1" x14ac:dyDescent="0.35">
      <c r="A431" s="73" t="str">
        <f>IF(OR(B431="",B431=0),"",ROWS($A$1:A431))</f>
        <v/>
      </c>
    </row>
    <row r="432" spans="1:1" x14ac:dyDescent="0.35">
      <c r="A432" s="73" t="str">
        <f>IF(OR(B432="",B432=0),"",ROWS($A$1:A432))</f>
        <v/>
      </c>
    </row>
    <row r="433" spans="1:1" x14ac:dyDescent="0.35">
      <c r="A433" s="73" t="str">
        <f>IF(OR(B433="",B433=0),"",ROWS($A$1:A433))</f>
        <v/>
      </c>
    </row>
    <row r="434" spans="1:1" x14ac:dyDescent="0.35">
      <c r="A434" s="73" t="str">
        <f>IF(OR(B434="",B434=0),"",ROWS($A$1:A434))</f>
        <v/>
      </c>
    </row>
    <row r="435" spans="1:1" x14ac:dyDescent="0.35">
      <c r="A435" s="73" t="str">
        <f>IF(OR(B435="",B435=0),"",ROWS($A$1:A435))</f>
        <v/>
      </c>
    </row>
    <row r="436" spans="1:1" x14ac:dyDescent="0.35">
      <c r="A436" s="73" t="str">
        <f>IF(OR(B436="",B436=0),"",ROWS($A$1:A436))</f>
        <v/>
      </c>
    </row>
    <row r="437" spans="1:1" x14ac:dyDescent="0.35">
      <c r="A437" s="73" t="str">
        <f>IF(OR(B437="",B437=0),"",ROWS($A$1:A437))</f>
        <v/>
      </c>
    </row>
    <row r="438" spans="1:1" x14ac:dyDescent="0.35">
      <c r="A438" s="73" t="str">
        <f>IF(OR(B438="",B438=0),"",ROWS($A$1:A438))</f>
        <v/>
      </c>
    </row>
    <row r="439" spans="1:1" x14ac:dyDescent="0.35">
      <c r="A439" s="73" t="str">
        <f>IF(OR(B439="",B439=0),"",ROWS($A$1:A439))</f>
        <v/>
      </c>
    </row>
    <row r="440" spans="1:1" x14ac:dyDescent="0.35">
      <c r="A440" s="73" t="str">
        <f>IF(OR(B440="",B440=0),"",ROWS($A$1:A440))</f>
        <v/>
      </c>
    </row>
    <row r="441" spans="1:1" x14ac:dyDescent="0.35">
      <c r="A441" s="73" t="str">
        <f>IF(OR(B441="",B441=0),"",ROWS($A$1:A441))</f>
        <v/>
      </c>
    </row>
    <row r="442" spans="1:1" x14ac:dyDescent="0.35">
      <c r="A442" s="73" t="str">
        <f>IF(OR(B442="",B442=0),"",ROWS($A$1:A442))</f>
        <v/>
      </c>
    </row>
    <row r="443" spans="1:1" x14ac:dyDescent="0.35">
      <c r="A443" s="73" t="str">
        <f>IF(OR(B443="",B443=0),"",ROWS($A$1:A443))</f>
        <v/>
      </c>
    </row>
    <row r="444" spans="1:1" x14ac:dyDescent="0.35">
      <c r="A444" s="73" t="str">
        <f>IF(OR(B444="",B444=0),"",ROWS($A$1:A444))</f>
        <v/>
      </c>
    </row>
    <row r="445" spans="1:1" x14ac:dyDescent="0.35">
      <c r="A445" s="73" t="str">
        <f>IF(OR(B445="",B445=0),"",ROWS($A$1:A445))</f>
        <v/>
      </c>
    </row>
    <row r="446" spans="1:1" x14ac:dyDescent="0.35">
      <c r="A446" s="73" t="str">
        <f>IF(OR(B446="",B446=0),"",ROWS($A$1:A446))</f>
        <v/>
      </c>
    </row>
    <row r="447" spans="1:1" x14ac:dyDescent="0.35">
      <c r="A447" s="73" t="str">
        <f>IF(OR(B447="",B447=0),"",ROWS($A$1:A447))</f>
        <v/>
      </c>
    </row>
    <row r="448" spans="1:1" x14ac:dyDescent="0.35">
      <c r="A448" s="73" t="str">
        <f>IF(OR(B448="",B448=0),"",ROWS($A$1:A448))</f>
        <v/>
      </c>
    </row>
    <row r="449" spans="1:1" x14ac:dyDescent="0.35">
      <c r="A449" s="73" t="str">
        <f>IF(OR(B449="",B449=0),"",ROWS($A$1:A449))</f>
        <v/>
      </c>
    </row>
    <row r="450" spans="1:1" x14ac:dyDescent="0.35">
      <c r="A450" s="73" t="str">
        <f>IF(OR(B450="",B450=0),"",ROWS($A$1:A450))</f>
        <v/>
      </c>
    </row>
    <row r="451" spans="1:1" x14ac:dyDescent="0.35">
      <c r="A451" s="73" t="str">
        <f>IF(OR(B451="",B451=0),"",ROWS($A$1:A451))</f>
        <v/>
      </c>
    </row>
    <row r="452" spans="1:1" x14ac:dyDescent="0.35">
      <c r="A452" s="73" t="str">
        <f>IF(OR(B452="",B452=0),"",ROWS($A$1:A452))</f>
        <v/>
      </c>
    </row>
    <row r="453" spans="1:1" x14ac:dyDescent="0.35">
      <c r="A453" s="73" t="str">
        <f>IF(OR(B453="",B453=0),"",ROWS($A$1:A453))</f>
        <v/>
      </c>
    </row>
    <row r="454" spans="1:1" x14ac:dyDescent="0.35">
      <c r="A454" s="73" t="str">
        <f>IF(OR(B454="",B454=0),"",ROWS($A$1:A454))</f>
        <v/>
      </c>
    </row>
    <row r="455" spans="1:1" x14ac:dyDescent="0.35">
      <c r="A455" s="73" t="str">
        <f>IF(OR(B455="",B455=0),"",ROWS($A$1:A455))</f>
        <v/>
      </c>
    </row>
    <row r="456" spans="1:1" x14ac:dyDescent="0.35">
      <c r="A456" s="73" t="str">
        <f>IF(OR(B456="",B456=0),"",ROWS($A$1:A456))</f>
        <v/>
      </c>
    </row>
    <row r="457" spans="1:1" x14ac:dyDescent="0.35">
      <c r="A457" s="73" t="str">
        <f>IF(OR(B457="",B457=0),"",ROWS($A$1:A457))</f>
        <v/>
      </c>
    </row>
    <row r="458" spans="1:1" x14ac:dyDescent="0.35">
      <c r="A458" s="73" t="str">
        <f>IF(OR(B458="",B458=0),"",ROWS($A$1:A458))</f>
        <v/>
      </c>
    </row>
    <row r="459" spans="1:1" x14ac:dyDescent="0.35">
      <c r="A459" s="73" t="str">
        <f>IF(OR(B459="",B459=0),"",ROWS($A$1:A459))</f>
        <v/>
      </c>
    </row>
    <row r="460" spans="1:1" x14ac:dyDescent="0.35">
      <c r="A460" s="73" t="str">
        <f>IF(OR(B460="",B460=0),"",ROWS($A$1:A460))</f>
        <v/>
      </c>
    </row>
    <row r="461" spans="1:1" x14ac:dyDescent="0.35">
      <c r="A461" s="73" t="str">
        <f>IF(OR(B461="",B461=0),"",ROWS($A$1:A461))</f>
        <v/>
      </c>
    </row>
    <row r="462" spans="1:1" x14ac:dyDescent="0.35">
      <c r="A462" s="73" t="str">
        <f>IF(OR(B462="",B462=0),"",ROWS($A$1:A462))</f>
        <v/>
      </c>
    </row>
    <row r="463" spans="1:1" x14ac:dyDescent="0.35">
      <c r="A463" s="73" t="str">
        <f>IF(OR(B463="",B463=0),"",ROWS($A$1:A463))</f>
        <v/>
      </c>
    </row>
    <row r="464" spans="1:1" x14ac:dyDescent="0.35">
      <c r="A464" s="73" t="str">
        <f>IF(OR(B464="",B464=0),"",ROWS($A$1:A464))</f>
        <v/>
      </c>
    </row>
    <row r="465" spans="1:1" x14ac:dyDescent="0.35">
      <c r="A465" s="73" t="str">
        <f>IF(OR(B465="",B465=0),"",ROWS($A$1:A465))</f>
        <v/>
      </c>
    </row>
    <row r="466" spans="1:1" x14ac:dyDescent="0.35">
      <c r="A466" s="73" t="str">
        <f>IF(OR(B466="",B466=0),"",ROWS($A$1:A466))</f>
        <v/>
      </c>
    </row>
    <row r="467" spans="1:1" x14ac:dyDescent="0.35">
      <c r="A467" s="73" t="str">
        <f>IF(OR(B467="",B467=0),"",ROWS($A$1:A467))</f>
        <v/>
      </c>
    </row>
    <row r="468" spans="1:1" x14ac:dyDescent="0.35">
      <c r="A468" s="73" t="str">
        <f>IF(OR(B468="",B468=0),"",ROWS($A$1:A468))</f>
        <v/>
      </c>
    </row>
    <row r="469" spans="1:1" x14ac:dyDescent="0.35">
      <c r="A469" s="73" t="str">
        <f>IF(OR(B469="",B469=0),"",ROWS($A$1:A469))</f>
        <v/>
      </c>
    </row>
    <row r="470" spans="1:1" x14ac:dyDescent="0.35">
      <c r="A470" s="73" t="str">
        <f>IF(OR(B470="",B470=0),"",ROWS($A$1:A470))</f>
        <v/>
      </c>
    </row>
    <row r="471" spans="1:1" x14ac:dyDescent="0.35">
      <c r="A471" s="73" t="str">
        <f>IF(OR(B471="",B471=0),"",ROWS($A$1:A471))</f>
        <v/>
      </c>
    </row>
    <row r="472" spans="1:1" x14ac:dyDescent="0.35">
      <c r="A472" s="73" t="str">
        <f>IF(OR(B472="",B472=0),"",ROWS($A$1:A472))</f>
        <v/>
      </c>
    </row>
    <row r="473" spans="1:1" x14ac:dyDescent="0.35">
      <c r="A473" s="73" t="str">
        <f>IF(OR(B473="",B473=0),"",ROWS($A$1:A473))</f>
        <v/>
      </c>
    </row>
    <row r="474" spans="1:1" x14ac:dyDescent="0.35">
      <c r="A474" s="73" t="str">
        <f>IF(OR(B474="",B474=0),"",ROWS($A$1:A474))</f>
        <v/>
      </c>
    </row>
    <row r="475" spans="1:1" x14ac:dyDescent="0.35">
      <c r="A475" s="73" t="str">
        <f>IF(OR(B475="",B475=0),"",ROWS($A$1:A475))</f>
        <v/>
      </c>
    </row>
    <row r="476" spans="1:1" x14ac:dyDescent="0.35">
      <c r="A476" s="73" t="str">
        <f>IF(OR(B476="",B476=0),"",ROWS($A$1:A476))</f>
        <v/>
      </c>
    </row>
    <row r="477" spans="1:1" x14ac:dyDescent="0.35">
      <c r="A477" s="73" t="str">
        <f>IF(OR(B477="",B477=0),"",ROWS($A$1:A477))</f>
        <v/>
      </c>
    </row>
    <row r="478" spans="1:1" x14ac:dyDescent="0.35">
      <c r="A478" s="73" t="str">
        <f>IF(OR(B478="",B478=0),"",ROWS($A$1:A478))</f>
        <v/>
      </c>
    </row>
    <row r="479" spans="1:1" x14ac:dyDescent="0.35">
      <c r="A479" s="73" t="str">
        <f>IF(OR(B479="",B479=0),"",ROWS($A$1:A479))</f>
        <v/>
      </c>
    </row>
    <row r="480" spans="1:1" x14ac:dyDescent="0.35">
      <c r="A480" s="73" t="str">
        <f>IF(OR(B480="",B480=0),"",ROWS($A$1:A480))</f>
        <v/>
      </c>
    </row>
    <row r="481" spans="1:1" x14ac:dyDescent="0.35">
      <c r="A481" s="73" t="str">
        <f>IF(OR(B481="",B481=0),"",ROWS($A$1:A481))</f>
        <v/>
      </c>
    </row>
    <row r="482" spans="1:1" x14ac:dyDescent="0.35">
      <c r="A482" s="73" t="str">
        <f>IF(OR(B482="",B482=0),"",ROWS($A$1:A482))</f>
        <v/>
      </c>
    </row>
    <row r="483" spans="1:1" x14ac:dyDescent="0.35">
      <c r="A483" s="73" t="str">
        <f>IF(OR(B483="",B483=0),"",ROWS($A$1:A483))</f>
        <v/>
      </c>
    </row>
    <row r="484" spans="1:1" x14ac:dyDescent="0.35">
      <c r="A484" s="73" t="str">
        <f>IF(OR(B484="",B484=0),"",ROWS($A$1:A484))</f>
        <v/>
      </c>
    </row>
    <row r="485" spans="1:1" x14ac:dyDescent="0.35">
      <c r="A485" s="73" t="str">
        <f>IF(OR(B485="",B485=0),"",ROWS($A$1:A485))</f>
        <v/>
      </c>
    </row>
    <row r="486" spans="1:1" x14ac:dyDescent="0.35">
      <c r="A486" s="73" t="str">
        <f>IF(OR(B486="",B486=0),"",ROWS($A$1:A486))</f>
        <v/>
      </c>
    </row>
    <row r="487" spans="1:1" x14ac:dyDescent="0.35">
      <c r="A487" s="73" t="str">
        <f>IF(OR(B487="",B487=0),"",ROWS($A$1:A487))</f>
        <v/>
      </c>
    </row>
    <row r="488" spans="1:1" x14ac:dyDescent="0.35">
      <c r="A488" s="73" t="str">
        <f>IF(OR(B488="",B488=0),"",ROWS($A$1:A488))</f>
        <v/>
      </c>
    </row>
    <row r="489" spans="1:1" x14ac:dyDescent="0.35">
      <c r="A489" s="73" t="str">
        <f>IF(OR(B489="",B489=0),"",ROWS($A$1:A489))</f>
        <v/>
      </c>
    </row>
    <row r="490" spans="1:1" x14ac:dyDescent="0.35">
      <c r="A490" s="73" t="str">
        <f>IF(OR(B490="",B490=0),"",ROWS($A$1:A490))</f>
        <v/>
      </c>
    </row>
    <row r="491" spans="1:1" x14ac:dyDescent="0.35">
      <c r="A491" s="73" t="str">
        <f>IF(OR(B491="",B491=0),"",ROWS($A$1:A491))</f>
        <v/>
      </c>
    </row>
    <row r="492" spans="1:1" x14ac:dyDescent="0.35">
      <c r="A492" s="73" t="str">
        <f>IF(OR(B492="",B492=0),"",ROWS($A$1:A492))</f>
        <v/>
      </c>
    </row>
    <row r="493" spans="1:1" x14ac:dyDescent="0.35">
      <c r="A493" s="73" t="str">
        <f>IF(OR(B493="",B493=0),"",ROWS($A$1:A493))</f>
        <v/>
      </c>
    </row>
    <row r="494" spans="1:1" x14ac:dyDescent="0.35">
      <c r="A494" s="73" t="str">
        <f>IF(OR(B494="",B494=0),"",ROWS($A$1:A494))</f>
        <v/>
      </c>
    </row>
    <row r="495" spans="1:1" x14ac:dyDescent="0.35">
      <c r="A495" s="73" t="str">
        <f>IF(OR(B495="",B495=0),"",ROWS($A$1:A495))</f>
        <v/>
      </c>
    </row>
    <row r="496" spans="1:1" x14ac:dyDescent="0.35">
      <c r="A496" s="73" t="str">
        <f>IF(OR(B496="",B496=0),"",ROWS($A$1:A496))</f>
        <v/>
      </c>
    </row>
    <row r="497" spans="1:1" x14ac:dyDescent="0.35">
      <c r="A497" s="73" t="str">
        <f>IF(OR(B497="",B497=0),"",ROWS($A$1:A497))</f>
        <v/>
      </c>
    </row>
    <row r="498" spans="1:1" x14ac:dyDescent="0.35">
      <c r="A498" s="73" t="str">
        <f>IF(OR(B498="",B498=0),"",ROWS($A$1:A498))</f>
        <v/>
      </c>
    </row>
    <row r="499" spans="1:1" x14ac:dyDescent="0.35">
      <c r="A499" s="73" t="str">
        <f>IF(OR(B499="",B499=0),"",ROWS($A$1:A499))</f>
        <v/>
      </c>
    </row>
    <row r="500" spans="1:1" x14ac:dyDescent="0.35">
      <c r="A500" s="73" t="str">
        <f>IF(OR(B500="",B500=0),"",ROWS($A$1:A500))</f>
        <v/>
      </c>
    </row>
    <row r="501" spans="1:1" x14ac:dyDescent="0.35">
      <c r="A501" s="73" t="str">
        <f>IF(OR(B501="",B501=0),"",ROWS($A$1:A501))</f>
        <v/>
      </c>
    </row>
    <row r="502" spans="1:1" x14ac:dyDescent="0.35">
      <c r="A502" s="73" t="str">
        <f>IF(OR(B502="",B502=0),"",ROWS($A$1:A502))</f>
        <v/>
      </c>
    </row>
    <row r="503" spans="1:1" x14ac:dyDescent="0.35">
      <c r="A503" s="73" t="str">
        <f>IF(OR(B503="",B503=0),"",ROWS($A$1:A503))</f>
        <v/>
      </c>
    </row>
    <row r="504" spans="1:1" x14ac:dyDescent="0.35">
      <c r="A504" s="73" t="str">
        <f>IF(OR(B504="",B504=0),"",ROWS($A$1:A504))</f>
        <v/>
      </c>
    </row>
    <row r="505" spans="1:1" x14ac:dyDescent="0.35">
      <c r="A505" s="73" t="str">
        <f>IF(OR(B505="",B505=0),"",ROWS($A$1:A505))</f>
        <v/>
      </c>
    </row>
    <row r="506" spans="1:1" x14ac:dyDescent="0.35">
      <c r="A506" s="73" t="str">
        <f>IF(OR(B506="",B506=0),"",ROWS($A$1:A506))</f>
        <v/>
      </c>
    </row>
    <row r="507" spans="1:1" x14ac:dyDescent="0.35">
      <c r="A507" s="73" t="str">
        <f>IF(OR(B507="",B507=0),"",ROWS($A$1:A507))</f>
        <v/>
      </c>
    </row>
    <row r="508" spans="1:1" x14ac:dyDescent="0.35">
      <c r="A508" s="73" t="str">
        <f>IF(OR(B508="",B508=0),"",ROWS($A$1:A508))</f>
        <v/>
      </c>
    </row>
    <row r="509" spans="1:1" x14ac:dyDescent="0.35">
      <c r="A509" s="73" t="str">
        <f>IF(OR(B509="",B509=0),"",ROWS($A$1:A509))</f>
        <v/>
      </c>
    </row>
    <row r="510" spans="1:1" x14ac:dyDescent="0.35">
      <c r="A510" s="73" t="str">
        <f>IF(OR(B510="",B510=0),"",ROWS($A$1:A510))</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2:J501"/>
  <sheetViews>
    <sheetView workbookViewId="0">
      <pane xSplit="2" ySplit="2" topLeftCell="C3" activePane="bottomRight" state="frozen"/>
      <selection pane="topRight"/>
      <selection pane="bottomLeft"/>
      <selection pane="bottomRight"/>
    </sheetView>
  </sheetViews>
  <sheetFormatPr defaultColWidth="8.7265625" defaultRowHeight="14.5" x14ac:dyDescent="0.35"/>
  <cols>
    <col min="1" max="1" width="3.453125" customWidth="1"/>
    <col min="5" max="5" width="10.453125" customWidth="1"/>
    <col min="6" max="6" width="12" bestFit="1" customWidth="1"/>
    <col min="7" max="8" width="5.7265625" customWidth="1"/>
    <col min="10" max="10" width="9.7265625" bestFit="1" customWidth="1"/>
    <col min="11" max="11" width="2.453125" customWidth="1"/>
    <col min="12" max="12" width="3" customWidth="1"/>
    <col min="13" max="13" width="2.7265625" customWidth="1"/>
  </cols>
  <sheetData>
    <row r="2" spans="2:10" ht="26" x14ac:dyDescent="0.35">
      <c r="B2" s="51" t="s">
        <v>319</v>
      </c>
      <c r="C2" s="51" t="s">
        <v>360</v>
      </c>
      <c r="D2" s="51" t="s">
        <v>230</v>
      </c>
      <c r="E2" s="51" t="s">
        <v>32</v>
      </c>
      <c r="F2" s="53" t="s">
        <v>237</v>
      </c>
      <c r="J2" s="51" t="s">
        <v>363</v>
      </c>
    </row>
    <row r="3" spans="2:10" x14ac:dyDescent="0.35">
      <c r="B3" s="52">
        <v>1</v>
      </c>
      <c r="C3" s="52" t="str">
        <f>IF(ISBLANK('Section 2'!F16),"",'Section 2'!F16)</f>
        <v/>
      </c>
      <c r="D3" s="52" t="str">
        <f>IF($C3="","",'Section 2'!G16)</f>
        <v/>
      </c>
      <c r="E3" s="52" t="str">
        <f>IF($C3="","",'Section 2'!L16)</f>
        <v/>
      </c>
      <c r="F3" s="52" t="str">
        <f>IF($C3="","",'Section 2'!M16)</f>
        <v/>
      </c>
      <c r="I3">
        <f>IF(COUNTIF($C$3:$C$501,J3)&gt;0,1,0)</f>
        <v>0</v>
      </c>
      <c r="J3" s="52" t="str">
        <f>Lists!D3</f>
        <v>CBM</v>
      </c>
    </row>
    <row r="4" spans="2:10" x14ac:dyDescent="0.35">
      <c r="B4" s="52">
        <v>1</v>
      </c>
      <c r="C4" s="52" t="str">
        <f>IF(ISBLANK('Section 2'!F17),"",'Section 2'!F17)</f>
        <v/>
      </c>
      <c r="D4" s="52" t="str">
        <f>IF($C4="","",'Section 2'!G17)</f>
        <v/>
      </c>
      <c r="E4" s="52" t="str">
        <f>IF($C4="","",'Section 2'!L17)</f>
        <v/>
      </c>
      <c r="F4" s="52" t="str">
        <f>IF($C4="","",'Section 2'!M17)</f>
        <v/>
      </c>
      <c r="I4">
        <f>IF(COUNTIF($C$3:$C$501,J4)&gt;0,MAX($I$3:I3)+1,0)</f>
        <v>0</v>
      </c>
      <c r="J4" s="52" t="str">
        <f>Lists!D4</f>
        <v>CCL4</v>
      </c>
    </row>
    <row r="5" spans="2:10" x14ac:dyDescent="0.35">
      <c r="B5" s="52">
        <v>1</v>
      </c>
      <c r="C5" s="52" t="str">
        <f>IF(ISBLANK('Section 2'!F18),"",'Section 2'!F18)</f>
        <v/>
      </c>
      <c r="D5" s="52" t="str">
        <f>IF($C5="","",'Section 2'!G18)</f>
        <v/>
      </c>
      <c r="E5" s="52" t="str">
        <f>IF($C5="","",'Section 2'!L18)</f>
        <v/>
      </c>
      <c r="F5" s="52" t="str">
        <f>IF($C5="","",'Section 2'!M18)</f>
        <v/>
      </c>
      <c r="I5">
        <f>IF(COUNTIF($C$3:$C$501,J5)&gt;0,MAX($I$3:I4)+1,0)</f>
        <v>0</v>
      </c>
      <c r="J5" s="52" t="str">
        <f>Lists!D5</f>
        <v>CFC-11</v>
      </c>
    </row>
    <row r="6" spans="2:10" x14ac:dyDescent="0.35">
      <c r="B6" s="52">
        <v>1</v>
      </c>
      <c r="C6" s="52" t="str">
        <f>IF(ISBLANK('Section 2'!F19),"",'Section 2'!F19)</f>
        <v/>
      </c>
      <c r="D6" s="52" t="str">
        <f>IF($C6="","",'Section 2'!G19)</f>
        <v/>
      </c>
      <c r="E6" s="52" t="str">
        <f>IF($C6="","",'Section 2'!L19)</f>
        <v/>
      </c>
      <c r="F6" s="52" t="str">
        <f>IF($C6="","",'Section 2'!M19)</f>
        <v/>
      </c>
      <c r="I6">
        <f>IF(COUNTIF($C$3:$C$501,J6)&gt;0,MAX($I$3:I5)+1,0)</f>
        <v>0</v>
      </c>
      <c r="J6" s="52" t="str">
        <f>Lists!D6</f>
        <v>CFC-12</v>
      </c>
    </row>
    <row r="7" spans="2:10" x14ac:dyDescent="0.35">
      <c r="B7" s="52">
        <v>1</v>
      </c>
      <c r="C7" s="52" t="str">
        <f>IF(ISBLANK('Section 2'!F20),"",'Section 2'!F20)</f>
        <v/>
      </c>
      <c r="D7" s="52" t="str">
        <f>IF($C7="","",'Section 2'!G20)</f>
        <v/>
      </c>
      <c r="E7" s="52" t="str">
        <f>IF($C7="","",'Section 2'!L20)</f>
        <v/>
      </c>
      <c r="F7" s="52" t="str">
        <f>IF($C7="","",'Section 2'!M20)</f>
        <v/>
      </c>
      <c r="I7">
        <f>IF(COUNTIF($C$3:$C$501,J7)&gt;0,MAX($I$3:I6)+1,0)</f>
        <v>0</v>
      </c>
      <c r="J7" s="52" t="str">
        <f>Lists!D7</f>
        <v>CFC-13</v>
      </c>
    </row>
    <row r="8" spans="2:10" x14ac:dyDescent="0.35">
      <c r="B8" s="52">
        <v>1</v>
      </c>
      <c r="C8" s="52" t="str">
        <f>IF(ISBLANK('Section 2'!F21),"",'Section 2'!F21)</f>
        <v/>
      </c>
      <c r="D8" s="52" t="str">
        <f>IF($C8="","",'Section 2'!G21)</f>
        <v/>
      </c>
      <c r="E8" s="52" t="str">
        <f>IF($C8="","",'Section 2'!L21)</f>
        <v/>
      </c>
      <c r="F8" s="52" t="str">
        <f>IF($C8="","",'Section 2'!M21)</f>
        <v/>
      </c>
      <c r="I8">
        <f>IF(COUNTIF($C$3:$C$501,J8)&gt;0,MAX($I$3:I7)+1,0)</f>
        <v>0</v>
      </c>
      <c r="J8" s="52" t="str">
        <f>Lists!D8</f>
        <v>CFC-111</v>
      </c>
    </row>
    <row r="9" spans="2:10" x14ac:dyDescent="0.35">
      <c r="B9" s="52">
        <v>1</v>
      </c>
      <c r="C9" s="52" t="str">
        <f>IF(ISBLANK('Section 2'!F22),"",'Section 2'!F22)</f>
        <v/>
      </c>
      <c r="D9" s="52" t="str">
        <f>IF($C9="","",'Section 2'!G22)</f>
        <v/>
      </c>
      <c r="E9" s="52" t="str">
        <f>IF($C9="","",'Section 2'!L22)</f>
        <v/>
      </c>
      <c r="F9" s="52" t="str">
        <f>IF($C9="","",'Section 2'!M22)</f>
        <v/>
      </c>
      <c r="I9">
        <f>IF(COUNTIF($C$3:$C$501,J9)&gt;0,MAX($I$3:I8)+1,0)</f>
        <v>0</v>
      </c>
      <c r="J9" s="52" t="str">
        <f>Lists!D9</f>
        <v>CFC-112</v>
      </c>
    </row>
    <row r="10" spans="2:10" x14ac:dyDescent="0.35">
      <c r="B10" s="52">
        <v>1</v>
      </c>
      <c r="C10" s="52" t="str">
        <f>IF(ISBLANK('Section 2'!F23),"",'Section 2'!F23)</f>
        <v/>
      </c>
      <c r="D10" s="52" t="str">
        <f>IF($C10="","",'Section 2'!G23)</f>
        <v/>
      </c>
      <c r="E10" s="52" t="str">
        <f>IF($C10="","",'Section 2'!L23)</f>
        <v/>
      </c>
      <c r="F10" s="52" t="str">
        <f>IF($C10="","",'Section 2'!M23)</f>
        <v/>
      </c>
      <c r="I10">
        <f>IF(COUNTIF($C$3:$C$501,J10)&gt;0,MAX($I$3:I9)+1,0)</f>
        <v>0</v>
      </c>
      <c r="J10" s="52" t="str">
        <f>Lists!D10</f>
        <v>CFC-113</v>
      </c>
    </row>
    <row r="11" spans="2:10" x14ac:dyDescent="0.35">
      <c r="B11" s="52">
        <v>1</v>
      </c>
      <c r="C11" s="52" t="str">
        <f>IF(ISBLANK('Section 2'!F24),"",'Section 2'!F24)</f>
        <v/>
      </c>
      <c r="D11" s="52" t="str">
        <f>IF($C11="","",'Section 2'!G24)</f>
        <v/>
      </c>
      <c r="E11" s="52" t="str">
        <f>IF($C11="","",'Section 2'!L24)</f>
        <v/>
      </c>
      <c r="F11" s="52" t="str">
        <f>IF($C11="","",'Section 2'!M24)</f>
        <v/>
      </c>
      <c r="I11">
        <f>IF(COUNTIF($C$3:$C$501,J11)&gt;0,MAX($I$3:I10)+1,0)</f>
        <v>0</v>
      </c>
      <c r="J11" s="52" t="str">
        <f>Lists!D11</f>
        <v>CFC-114</v>
      </c>
    </row>
    <row r="12" spans="2:10" x14ac:dyDescent="0.35">
      <c r="B12" s="52">
        <v>1</v>
      </c>
      <c r="C12" s="52" t="str">
        <f>IF(ISBLANK('Section 2'!F25),"",'Section 2'!F25)</f>
        <v/>
      </c>
      <c r="D12" s="52" t="str">
        <f>IF($C12="","",'Section 2'!G25)</f>
        <v/>
      </c>
      <c r="E12" s="52" t="str">
        <f>IF($C12="","",'Section 2'!L25)</f>
        <v/>
      </c>
      <c r="F12" s="52" t="str">
        <f>IF($C12="","",'Section 2'!M25)</f>
        <v/>
      </c>
      <c r="I12">
        <f>IF(COUNTIF($C$3:$C$501,J12)&gt;0,MAX($I$3:I11)+1,0)</f>
        <v>0</v>
      </c>
      <c r="J12" s="52" t="str">
        <f>Lists!D12</f>
        <v>CFC-115</v>
      </c>
    </row>
    <row r="13" spans="2:10" x14ac:dyDescent="0.35">
      <c r="B13" s="52">
        <v>1</v>
      </c>
      <c r="C13" s="52" t="str">
        <f>IF(ISBLANK('Section 2'!F26),"",'Section 2'!F26)</f>
        <v/>
      </c>
      <c r="D13" s="52" t="str">
        <f>IF($C13="","",'Section 2'!G26)</f>
        <v/>
      </c>
      <c r="E13" s="52" t="str">
        <f>IF($C13="","",'Section 2'!L26)</f>
        <v/>
      </c>
      <c r="F13" s="52" t="str">
        <f>IF($C13="","",'Section 2'!M26)</f>
        <v/>
      </c>
      <c r="I13">
        <f>IF(COUNTIF($C$3:$C$501,J13)&gt;0,MAX($I$3:I12)+1,0)</f>
        <v>0</v>
      </c>
      <c r="J13" s="52" t="str">
        <f>Lists!D13</f>
        <v>CFC-211</v>
      </c>
    </row>
    <row r="14" spans="2:10" x14ac:dyDescent="0.35">
      <c r="B14" s="52">
        <v>1</v>
      </c>
      <c r="C14" s="52" t="str">
        <f>IF(ISBLANK('Section 2'!F27),"",'Section 2'!F27)</f>
        <v/>
      </c>
      <c r="D14" s="52" t="str">
        <f>IF($C14="","",'Section 2'!G27)</f>
        <v/>
      </c>
      <c r="E14" s="52" t="str">
        <f>IF($C14="","",'Section 2'!L27)</f>
        <v/>
      </c>
      <c r="F14" s="52" t="str">
        <f>IF($C14="","",'Section 2'!M27)</f>
        <v/>
      </c>
      <c r="I14">
        <f>IF(COUNTIF($C$3:$C$501,J14)&gt;0,MAX($I$3:I13)+1,0)</f>
        <v>0</v>
      </c>
      <c r="J14" s="52" t="str">
        <f>Lists!D14</f>
        <v>CFC-212</v>
      </c>
    </row>
    <row r="15" spans="2:10" x14ac:dyDescent="0.35">
      <c r="B15" s="52">
        <v>1</v>
      </c>
      <c r="C15" s="52" t="str">
        <f>IF(ISBLANK('Section 2'!F28),"",'Section 2'!F28)</f>
        <v/>
      </c>
      <c r="D15" s="52" t="str">
        <f>IF($C15="","",'Section 2'!G28)</f>
        <v/>
      </c>
      <c r="E15" s="52" t="str">
        <f>IF($C15="","",'Section 2'!L28)</f>
        <v/>
      </c>
      <c r="F15" s="52" t="str">
        <f>IF($C15="","",'Section 2'!M28)</f>
        <v/>
      </c>
      <c r="I15">
        <f>IF(COUNTIF($C$3:$C$501,J15)&gt;0,MAX($I$3:I14)+1,0)</f>
        <v>0</v>
      </c>
      <c r="J15" s="52" t="str">
        <f>Lists!D15</f>
        <v>CFC-213</v>
      </c>
    </row>
    <row r="16" spans="2:10" x14ac:dyDescent="0.35">
      <c r="B16" s="52">
        <v>1</v>
      </c>
      <c r="C16" s="52" t="str">
        <f>IF(ISBLANK('Section 2'!F29),"",'Section 2'!F29)</f>
        <v/>
      </c>
      <c r="D16" s="52" t="str">
        <f>IF($C16="","",'Section 2'!G29)</f>
        <v/>
      </c>
      <c r="E16" s="52" t="str">
        <f>IF($C16="","",'Section 2'!L29)</f>
        <v/>
      </c>
      <c r="F16" s="52" t="str">
        <f>IF($C16="","",'Section 2'!M29)</f>
        <v/>
      </c>
      <c r="I16">
        <f>IF(COUNTIF($C$3:$C$501,J16)&gt;0,MAX($I$3:I15)+1,0)</f>
        <v>0</v>
      </c>
      <c r="J16" s="52" t="str">
        <f>Lists!D16</f>
        <v>CFC-214</v>
      </c>
    </row>
    <row r="17" spans="2:10" x14ac:dyDescent="0.35">
      <c r="B17" s="52">
        <v>1</v>
      </c>
      <c r="C17" s="52" t="str">
        <f>IF(ISBLANK('Section 2'!F30),"",'Section 2'!F30)</f>
        <v/>
      </c>
      <c r="D17" s="52" t="str">
        <f>IF($C17="","",'Section 2'!G30)</f>
        <v/>
      </c>
      <c r="E17" s="52" t="str">
        <f>IF($C17="","",'Section 2'!L30)</f>
        <v/>
      </c>
      <c r="F17" s="52" t="str">
        <f>IF($C17="","",'Section 2'!M30)</f>
        <v/>
      </c>
      <c r="I17">
        <f>IF(COUNTIF($C$3:$C$501,J17)&gt;0,MAX($I$3:I16)+1,0)</f>
        <v>0</v>
      </c>
      <c r="J17" s="52" t="str">
        <f>Lists!D17</f>
        <v>CFC-215</v>
      </c>
    </row>
    <row r="18" spans="2:10" x14ac:dyDescent="0.35">
      <c r="B18" s="52">
        <v>1</v>
      </c>
      <c r="C18" s="52" t="str">
        <f>IF(ISBLANK('Section 2'!F31),"",'Section 2'!F31)</f>
        <v/>
      </c>
      <c r="D18" s="52" t="str">
        <f>IF($C18="","",'Section 2'!G31)</f>
        <v/>
      </c>
      <c r="E18" s="52" t="str">
        <f>IF($C18="","",'Section 2'!L31)</f>
        <v/>
      </c>
      <c r="F18" s="52" t="str">
        <f>IF($C18="","",'Section 2'!M31)</f>
        <v/>
      </c>
      <c r="I18">
        <f>IF(COUNTIF($C$3:$C$501,J18)&gt;0,MAX($I$3:I17)+1,0)</f>
        <v>0</v>
      </c>
      <c r="J18" s="52" t="str">
        <f>Lists!D18</f>
        <v>CFC-216</v>
      </c>
    </row>
    <row r="19" spans="2:10" x14ac:dyDescent="0.35">
      <c r="B19" s="52">
        <v>1</v>
      </c>
      <c r="C19" s="52" t="str">
        <f>IF(ISBLANK('Section 2'!F32),"",'Section 2'!F32)</f>
        <v/>
      </c>
      <c r="D19" s="52" t="str">
        <f>IF($C19="","",'Section 2'!G32)</f>
        <v/>
      </c>
      <c r="E19" s="52" t="str">
        <f>IF($C19="","",'Section 2'!L32)</f>
        <v/>
      </c>
      <c r="F19" s="52" t="str">
        <f>IF($C19="","",'Section 2'!M32)</f>
        <v/>
      </c>
      <c r="I19">
        <f>IF(COUNTIF($C$3:$C$501,J19)&gt;0,MAX($I$3:I18)+1,0)</f>
        <v>0</v>
      </c>
      <c r="J19" s="52" t="str">
        <f>Lists!D19</f>
        <v>CFC-217</v>
      </c>
    </row>
    <row r="20" spans="2:10" x14ac:dyDescent="0.35">
      <c r="B20" s="52">
        <v>1</v>
      </c>
      <c r="C20" s="52" t="str">
        <f>IF(ISBLANK('Section 2'!F33),"",'Section 2'!F33)</f>
        <v/>
      </c>
      <c r="D20" s="52" t="str">
        <f>IF($C20="","",'Section 2'!G33)</f>
        <v/>
      </c>
      <c r="E20" s="52" t="str">
        <f>IF($C20="","",'Section 2'!L33)</f>
        <v/>
      </c>
      <c r="F20" s="52" t="str">
        <f>IF($C20="","",'Section 2'!M33)</f>
        <v/>
      </c>
      <c r="I20">
        <f>IF(COUNTIF($C$3:$C$501,J20)&gt;0,MAX($I$3:I19)+1,0)</f>
        <v>0</v>
      </c>
      <c r="J20" s="52" t="str">
        <f>Lists!D20</f>
        <v>CH3CCL3</v>
      </c>
    </row>
    <row r="21" spans="2:10" x14ac:dyDescent="0.35">
      <c r="B21" s="52">
        <v>1</v>
      </c>
      <c r="C21" s="52" t="str">
        <f>IF(ISBLANK('Section 2'!F34),"",'Section 2'!F34)</f>
        <v/>
      </c>
      <c r="D21" s="52" t="str">
        <f>IF($C21="","",'Section 2'!G34)</f>
        <v/>
      </c>
      <c r="E21" s="52" t="str">
        <f>IF($C21="","",'Section 2'!L34)</f>
        <v/>
      </c>
      <c r="F21" s="52" t="str">
        <f>IF($C21="","",'Section 2'!M34)</f>
        <v/>
      </c>
      <c r="I21">
        <f>IF(COUNTIF($C$3:$C$501,J21)&gt;0,MAX($I$3:I20)+1,0)</f>
        <v>0</v>
      </c>
      <c r="J21" s="52" t="str">
        <f>Lists!D21</f>
        <v>Halon 1202</v>
      </c>
    </row>
    <row r="22" spans="2:10" x14ac:dyDescent="0.35">
      <c r="B22" s="52">
        <v>1</v>
      </c>
      <c r="C22" s="52" t="str">
        <f>IF(ISBLANK('Section 2'!F35),"",'Section 2'!F35)</f>
        <v/>
      </c>
      <c r="D22" s="52" t="str">
        <f>IF($C22="","",'Section 2'!G35)</f>
        <v/>
      </c>
      <c r="E22" s="52" t="str">
        <f>IF($C22="","",'Section 2'!L35)</f>
        <v/>
      </c>
      <c r="F22" s="52" t="str">
        <f>IF($C22="","",'Section 2'!M35)</f>
        <v/>
      </c>
      <c r="I22">
        <f>IF(COUNTIF($C$3:$C$501,J22)&gt;0,MAX($I$3:I21)+1,0)</f>
        <v>0</v>
      </c>
      <c r="J22" s="52" t="str">
        <f>Lists!D22</f>
        <v>Halon 1211</v>
      </c>
    </row>
    <row r="23" spans="2:10" x14ac:dyDescent="0.35">
      <c r="B23" s="52">
        <v>1</v>
      </c>
      <c r="C23" s="52" t="str">
        <f>IF(ISBLANK('Section 2'!F36),"",'Section 2'!F36)</f>
        <v/>
      </c>
      <c r="D23" s="52" t="str">
        <f>IF($C23="","",'Section 2'!G36)</f>
        <v/>
      </c>
      <c r="E23" s="52" t="str">
        <f>IF($C23="","",'Section 2'!L36)</f>
        <v/>
      </c>
      <c r="F23" s="52" t="str">
        <f>IF($C23="","",'Section 2'!M36)</f>
        <v/>
      </c>
      <c r="I23">
        <f>IF(COUNTIF($C$3:$C$501,J23)&gt;0,MAX($I$3:I22)+1,0)</f>
        <v>0</v>
      </c>
      <c r="J23" s="52" t="str">
        <f>Lists!D23</f>
        <v>Halon 1301</v>
      </c>
    </row>
    <row r="24" spans="2:10" x14ac:dyDescent="0.35">
      <c r="B24" s="52">
        <v>1</v>
      </c>
      <c r="C24" s="52" t="str">
        <f>IF(ISBLANK('Section 2'!F37),"",'Section 2'!F37)</f>
        <v/>
      </c>
      <c r="D24" s="52" t="str">
        <f>IF($C24="","",'Section 2'!G37)</f>
        <v/>
      </c>
      <c r="E24" s="52" t="str">
        <f>IF($C24="","",'Section 2'!L37)</f>
        <v/>
      </c>
      <c r="F24" s="52" t="str">
        <f>IF($C24="","",'Section 2'!M37)</f>
        <v/>
      </c>
      <c r="I24">
        <f>IF(COUNTIF($C$3:$C$501,J24)&gt;0,MAX($I$3:I23)+1,0)</f>
        <v>0</v>
      </c>
      <c r="J24" s="52" t="str">
        <f>Lists!D24</f>
        <v>Halon 2402</v>
      </c>
    </row>
    <row r="25" spans="2:10" x14ac:dyDescent="0.35">
      <c r="B25" s="52">
        <v>1</v>
      </c>
      <c r="C25" s="52" t="str">
        <f>IF(ISBLANK('Section 2'!F38),"",'Section 2'!F38)</f>
        <v/>
      </c>
      <c r="D25" s="52" t="str">
        <f>IF($C25="","",'Section 2'!G38)</f>
        <v/>
      </c>
      <c r="E25" s="52" t="str">
        <f>IF($C25="","",'Section 2'!L38)</f>
        <v/>
      </c>
      <c r="F25" s="52" t="str">
        <f>IF($C25="","",'Section 2'!M38)</f>
        <v/>
      </c>
      <c r="I25">
        <f>IF(COUNTIF($C$3:$C$501,J25)&gt;0,MAX($I$3:I24)+1,0)</f>
        <v>0</v>
      </c>
      <c r="J25" s="52" t="str">
        <f>Lists!D25</f>
        <v>HBFCs</v>
      </c>
    </row>
    <row r="26" spans="2:10" x14ac:dyDescent="0.35">
      <c r="B26" s="52">
        <v>1</v>
      </c>
      <c r="C26" s="52" t="str">
        <f>IF(ISBLANK('Section 2'!F39),"",'Section 2'!F39)</f>
        <v/>
      </c>
      <c r="D26" s="52" t="str">
        <f>IF($C26="","",'Section 2'!G39)</f>
        <v/>
      </c>
      <c r="E26" s="52" t="str">
        <f>IF($C26="","",'Section 2'!L39)</f>
        <v/>
      </c>
      <c r="F26" s="52" t="str">
        <f>IF($C26="","",'Section 2'!M39)</f>
        <v/>
      </c>
    </row>
    <row r="27" spans="2:10" x14ac:dyDescent="0.35">
      <c r="B27" s="52">
        <v>1</v>
      </c>
      <c r="C27" s="52" t="str">
        <f>IF(ISBLANK('Section 2'!F40),"",'Section 2'!F40)</f>
        <v/>
      </c>
      <c r="D27" s="52" t="str">
        <f>IF($C27="","",'Section 2'!G40)</f>
        <v/>
      </c>
      <c r="E27" s="52" t="str">
        <f>IF($C27="","",'Section 2'!L40)</f>
        <v/>
      </c>
      <c r="F27" s="52" t="str">
        <f>IF($C27="","",'Section 2'!M40)</f>
        <v/>
      </c>
    </row>
    <row r="28" spans="2:10" x14ac:dyDescent="0.35">
      <c r="B28" s="52">
        <v>1</v>
      </c>
      <c r="C28" s="52" t="str">
        <f>IF(ISBLANK('Section 2'!F41),"",'Section 2'!F41)</f>
        <v/>
      </c>
      <c r="D28" s="52" t="str">
        <f>IF($C28="","",'Section 2'!G41)</f>
        <v/>
      </c>
      <c r="E28" s="52" t="str">
        <f>IF($C28="","",'Section 2'!L41)</f>
        <v/>
      </c>
      <c r="F28" s="52" t="str">
        <f>IF($C28="","",'Section 2'!M41)</f>
        <v/>
      </c>
    </row>
    <row r="29" spans="2:10" x14ac:dyDescent="0.35">
      <c r="B29" s="52">
        <v>1</v>
      </c>
      <c r="C29" s="52" t="str">
        <f>IF(ISBLANK('Section 2'!F42),"",'Section 2'!F42)</f>
        <v/>
      </c>
      <c r="D29" s="52" t="str">
        <f>IF($C29="","",'Section 2'!G42)</f>
        <v/>
      </c>
      <c r="E29" s="52" t="str">
        <f>IF($C29="","",'Section 2'!L42)</f>
        <v/>
      </c>
      <c r="F29" s="52" t="str">
        <f>IF($C29="","",'Section 2'!M42)</f>
        <v/>
      </c>
    </row>
    <row r="30" spans="2:10" x14ac:dyDescent="0.35">
      <c r="B30" s="52">
        <v>1</v>
      </c>
      <c r="C30" s="52" t="str">
        <f>IF(ISBLANK('Section 2'!F43),"",'Section 2'!F43)</f>
        <v/>
      </c>
      <c r="D30" s="52" t="str">
        <f>IF($C30="","",'Section 2'!G43)</f>
        <v/>
      </c>
      <c r="E30" s="52" t="str">
        <f>IF($C30="","",'Section 2'!L43)</f>
        <v/>
      </c>
      <c r="F30" s="52" t="str">
        <f>IF($C30="","",'Section 2'!M43)</f>
        <v/>
      </c>
    </row>
    <row r="31" spans="2:10" x14ac:dyDescent="0.35">
      <c r="B31" s="52">
        <v>1</v>
      </c>
      <c r="C31" s="52" t="str">
        <f>IF(ISBLANK('Section 2'!F44),"",'Section 2'!F44)</f>
        <v/>
      </c>
      <c r="D31" s="52" t="str">
        <f>IF($C31="","",'Section 2'!G44)</f>
        <v/>
      </c>
      <c r="E31" s="52" t="str">
        <f>IF($C31="","",'Section 2'!L44)</f>
        <v/>
      </c>
      <c r="F31" s="52" t="str">
        <f>IF($C31="","",'Section 2'!M44)</f>
        <v/>
      </c>
    </row>
    <row r="32" spans="2:10" x14ac:dyDescent="0.35">
      <c r="B32" s="52">
        <v>1</v>
      </c>
      <c r="C32" s="52" t="str">
        <f>IF(ISBLANK('Section 2'!F45),"",'Section 2'!F45)</f>
        <v/>
      </c>
      <c r="D32" s="52" t="str">
        <f>IF($C32="","",'Section 2'!G45)</f>
        <v/>
      </c>
      <c r="E32" s="52" t="str">
        <f>IF($C32="","",'Section 2'!L45)</f>
        <v/>
      </c>
      <c r="F32" s="52" t="str">
        <f>IF($C32="","",'Section 2'!M45)</f>
        <v/>
      </c>
    </row>
    <row r="33" spans="2:6" x14ac:dyDescent="0.35">
      <c r="B33" s="52">
        <v>1</v>
      </c>
      <c r="C33" s="52" t="str">
        <f>IF(ISBLANK('Section 2'!F46),"",'Section 2'!F46)</f>
        <v/>
      </c>
      <c r="D33" s="52" t="str">
        <f>IF($C33="","",'Section 2'!G46)</f>
        <v/>
      </c>
      <c r="E33" s="52" t="str">
        <f>IF($C33="","",'Section 2'!L46)</f>
        <v/>
      </c>
      <c r="F33" s="52" t="str">
        <f>IF($C33="","",'Section 2'!M46)</f>
        <v/>
      </c>
    </row>
    <row r="34" spans="2:6" x14ac:dyDescent="0.35">
      <c r="B34" s="52">
        <v>1</v>
      </c>
      <c r="C34" s="52" t="str">
        <f>IF(ISBLANK('Section 2'!F47),"",'Section 2'!F47)</f>
        <v/>
      </c>
      <c r="D34" s="52" t="str">
        <f>IF($C34="","",'Section 2'!G47)</f>
        <v/>
      </c>
      <c r="E34" s="52" t="str">
        <f>IF($C34="","",'Section 2'!L47)</f>
        <v/>
      </c>
      <c r="F34" s="52" t="str">
        <f>IF($C34="","",'Section 2'!M47)</f>
        <v/>
      </c>
    </row>
    <row r="35" spans="2:6" x14ac:dyDescent="0.35">
      <c r="B35" s="52">
        <v>1</v>
      </c>
      <c r="C35" s="52" t="str">
        <f>IF(ISBLANK('Section 2'!F48),"",'Section 2'!F48)</f>
        <v/>
      </c>
      <c r="D35" s="52" t="str">
        <f>IF($C35="","",'Section 2'!G48)</f>
        <v/>
      </c>
      <c r="E35" s="52" t="str">
        <f>IF($C35="","",'Section 2'!L48)</f>
        <v/>
      </c>
      <c r="F35" s="52" t="str">
        <f>IF($C35="","",'Section 2'!M48)</f>
        <v/>
      </c>
    </row>
    <row r="36" spans="2:6" x14ac:dyDescent="0.35">
      <c r="B36" s="52">
        <v>1</v>
      </c>
      <c r="C36" s="52" t="str">
        <f>IF(ISBLANK('Section 2'!F49),"",'Section 2'!F49)</f>
        <v/>
      </c>
      <c r="D36" s="52" t="str">
        <f>IF($C36="","",'Section 2'!G49)</f>
        <v/>
      </c>
      <c r="E36" s="52" t="str">
        <f>IF($C36="","",'Section 2'!L49)</f>
        <v/>
      </c>
      <c r="F36" s="52" t="str">
        <f>IF($C36="","",'Section 2'!M49)</f>
        <v/>
      </c>
    </row>
    <row r="37" spans="2:6" x14ac:dyDescent="0.35">
      <c r="B37" s="52">
        <v>1</v>
      </c>
      <c r="C37" s="52" t="str">
        <f>IF(ISBLANK('Section 2'!F50),"",'Section 2'!F50)</f>
        <v/>
      </c>
      <c r="D37" s="52" t="str">
        <f>IF($C37="","",'Section 2'!G50)</f>
        <v/>
      </c>
      <c r="E37" s="52" t="str">
        <f>IF($C37="","",'Section 2'!L50)</f>
        <v/>
      </c>
      <c r="F37" s="52" t="str">
        <f>IF($C37="","",'Section 2'!M50)</f>
        <v/>
      </c>
    </row>
    <row r="38" spans="2:6" x14ac:dyDescent="0.35">
      <c r="B38" s="52">
        <v>1</v>
      </c>
      <c r="C38" s="52" t="str">
        <f>IF(ISBLANK('Section 2'!F51),"",'Section 2'!F51)</f>
        <v/>
      </c>
      <c r="D38" s="52" t="str">
        <f>IF($C38="","",'Section 2'!G51)</f>
        <v/>
      </c>
      <c r="E38" s="52" t="str">
        <f>IF($C38="","",'Section 2'!L51)</f>
        <v/>
      </c>
      <c r="F38" s="52" t="str">
        <f>IF($C38="","",'Section 2'!M51)</f>
        <v/>
      </c>
    </row>
    <row r="39" spans="2:6" x14ac:dyDescent="0.35">
      <c r="B39" s="52">
        <v>1</v>
      </c>
      <c r="C39" s="52" t="str">
        <f>IF(ISBLANK('Section 2'!F52),"",'Section 2'!F52)</f>
        <v/>
      </c>
      <c r="D39" s="52" t="str">
        <f>IF($C39="","",'Section 2'!G52)</f>
        <v/>
      </c>
      <c r="E39" s="52" t="str">
        <f>IF($C39="","",'Section 2'!L52)</f>
        <v/>
      </c>
      <c r="F39" s="52" t="str">
        <f>IF($C39="","",'Section 2'!M52)</f>
        <v/>
      </c>
    </row>
    <row r="40" spans="2:6" x14ac:dyDescent="0.35">
      <c r="B40" s="52">
        <v>1</v>
      </c>
      <c r="C40" s="52" t="str">
        <f>IF(ISBLANK('Section 2'!F53),"",'Section 2'!F53)</f>
        <v/>
      </c>
      <c r="D40" s="52" t="str">
        <f>IF($C40="","",'Section 2'!G53)</f>
        <v/>
      </c>
      <c r="E40" s="52" t="str">
        <f>IF($C40="","",'Section 2'!L53)</f>
        <v/>
      </c>
      <c r="F40" s="52" t="str">
        <f>IF($C40="","",'Section 2'!M53)</f>
        <v/>
      </c>
    </row>
    <row r="41" spans="2:6" x14ac:dyDescent="0.35">
      <c r="B41" s="52">
        <v>1</v>
      </c>
      <c r="C41" s="52" t="str">
        <f>IF(ISBLANK('Section 2'!F54),"",'Section 2'!F54)</f>
        <v/>
      </c>
      <c r="D41" s="52" t="str">
        <f>IF($C41="","",'Section 2'!G54)</f>
        <v/>
      </c>
      <c r="E41" s="52" t="str">
        <f>IF($C41="","",'Section 2'!L54)</f>
        <v/>
      </c>
      <c r="F41" s="52" t="str">
        <f>IF($C41="","",'Section 2'!M54)</f>
        <v/>
      </c>
    </row>
    <row r="42" spans="2:6" x14ac:dyDescent="0.35">
      <c r="B42" s="52">
        <v>1</v>
      </c>
      <c r="C42" s="52" t="str">
        <f>IF(ISBLANK('Section 2'!F55),"",'Section 2'!F55)</f>
        <v/>
      </c>
      <c r="D42" s="52" t="str">
        <f>IF($C42="","",'Section 2'!G55)</f>
        <v/>
      </c>
      <c r="E42" s="52" t="str">
        <f>IF($C42="","",'Section 2'!L55)</f>
        <v/>
      </c>
      <c r="F42" s="52" t="str">
        <f>IF($C42="","",'Section 2'!M55)</f>
        <v/>
      </c>
    </row>
    <row r="43" spans="2:6" x14ac:dyDescent="0.35">
      <c r="B43" s="52">
        <v>1</v>
      </c>
      <c r="C43" s="52" t="str">
        <f>IF(ISBLANK('Section 2'!F56),"",'Section 2'!F56)</f>
        <v/>
      </c>
      <c r="D43" s="52" t="str">
        <f>IF($C43="","",'Section 2'!G56)</f>
        <v/>
      </c>
      <c r="E43" s="52" t="str">
        <f>IF($C43="","",'Section 2'!L56)</f>
        <v/>
      </c>
      <c r="F43" s="52" t="str">
        <f>IF($C43="","",'Section 2'!M56)</f>
        <v/>
      </c>
    </row>
    <row r="44" spans="2:6" x14ac:dyDescent="0.35">
      <c r="B44" s="52">
        <v>1</v>
      </c>
      <c r="C44" s="52" t="str">
        <f>IF(ISBLANK('Section 2'!F57),"",'Section 2'!F57)</f>
        <v/>
      </c>
      <c r="D44" s="52" t="str">
        <f>IF($C44="","",'Section 2'!G57)</f>
        <v/>
      </c>
      <c r="E44" s="52" t="str">
        <f>IF($C44="","",'Section 2'!L57)</f>
        <v/>
      </c>
      <c r="F44" s="52" t="str">
        <f>IF($C44="","",'Section 2'!M57)</f>
        <v/>
      </c>
    </row>
    <row r="45" spans="2:6" x14ac:dyDescent="0.35">
      <c r="B45" s="52">
        <v>1</v>
      </c>
      <c r="C45" s="52" t="str">
        <f>IF(ISBLANK('Section 2'!F58),"",'Section 2'!F58)</f>
        <v/>
      </c>
      <c r="D45" s="52" t="str">
        <f>IF($C45="","",'Section 2'!G58)</f>
        <v/>
      </c>
      <c r="E45" s="52" t="str">
        <f>IF($C45="","",'Section 2'!L58)</f>
        <v/>
      </c>
      <c r="F45" s="52" t="str">
        <f>IF($C45="","",'Section 2'!M58)</f>
        <v/>
      </c>
    </row>
    <row r="46" spans="2:6" x14ac:dyDescent="0.35">
      <c r="B46" s="52">
        <v>1</v>
      </c>
      <c r="C46" s="52" t="str">
        <f>IF(ISBLANK('Section 2'!F59),"",'Section 2'!F59)</f>
        <v/>
      </c>
      <c r="D46" s="52" t="str">
        <f>IF($C46="","",'Section 2'!G59)</f>
        <v/>
      </c>
      <c r="E46" s="52" t="str">
        <f>IF($C46="","",'Section 2'!L59)</f>
        <v/>
      </c>
      <c r="F46" s="52" t="str">
        <f>IF($C46="","",'Section 2'!M59)</f>
        <v/>
      </c>
    </row>
    <row r="47" spans="2:6" x14ac:dyDescent="0.35">
      <c r="B47" s="52">
        <v>1</v>
      </c>
      <c r="C47" s="52" t="str">
        <f>IF(ISBLANK('Section 2'!F60),"",'Section 2'!F60)</f>
        <v/>
      </c>
      <c r="D47" s="52" t="str">
        <f>IF($C47="","",'Section 2'!G60)</f>
        <v/>
      </c>
      <c r="E47" s="52" t="str">
        <f>IF($C47="","",'Section 2'!L60)</f>
        <v/>
      </c>
      <c r="F47" s="52" t="str">
        <f>IF($C47="","",'Section 2'!M60)</f>
        <v/>
      </c>
    </row>
    <row r="48" spans="2:6" x14ac:dyDescent="0.35">
      <c r="B48" s="52">
        <v>1</v>
      </c>
      <c r="C48" s="52" t="str">
        <f>IF(ISBLANK('Section 2'!F61),"",'Section 2'!F61)</f>
        <v/>
      </c>
      <c r="D48" s="52" t="str">
        <f>IF($C48="","",'Section 2'!G61)</f>
        <v/>
      </c>
      <c r="E48" s="52" t="str">
        <f>IF($C48="","",'Section 2'!L61)</f>
        <v/>
      </c>
      <c r="F48" s="52" t="str">
        <f>IF($C48="","",'Section 2'!M61)</f>
        <v/>
      </c>
    </row>
    <row r="49" spans="2:6" x14ac:dyDescent="0.35">
      <c r="B49" s="52">
        <v>1</v>
      </c>
      <c r="C49" s="52" t="str">
        <f>IF(ISBLANK('Section 2'!F62),"",'Section 2'!F62)</f>
        <v/>
      </c>
      <c r="D49" s="52" t="str">
        <f>IF($C49="","",'Section 2'!G62)</f>
        <v/>
      </c>
      <c r="E49" s="52" t="str">
        <f>IF($C49="","",'Section 2'!L62)</f>
        <v/>
      </c>
      <c r="F49" s="52" t="str">
        <f>IF($C49="","",'Section 2'!M62)</f>
        <v/>
      </c>
    </row>
    <row r="50" spans="2:6" x14ac:dyDescent="0.35">
      <c r="B50" s="52">
        <v>1</v>
      </c>
      <c r="C50" s="52" t="str">
        <f>IF(ISBLANK('Section 2'!F63),"",'Section 2'!F63)</f>
        <v/>
      </c>
      <c r="D50" s="52" t="str">
        <f>IF($C50="","",'Section 2'!G63)</f>
        <v/>
      </c>
      <c r="E50" s="52" t="str">
        <f>IF($C50="","",'Section 2'!L63)</f>
        <v/>
      </c>
      <c r="F50" s="52" t="str">
        <f>IF($C50="","",'Section 2'!M63)</f>
        <v/>
      </c>
    </row>
    <row r="51" spans="2:6" x14ac:dyDescent="0.35">
      <c r="B51" s="52">
        <v>1</v>
      </c>
      <c r="C51" s="52" t="str">
        <f>IF(ISBLANK('Section 2'!F64),"",'Section 2'!F64)</f>
        <v/>
      </c>
      <c r="D51" s="52" t="str">
        <f>IF($C51="","",'Section 2'!G64)</f>
        <v/>
      </c>
      <c r="E51" s="52" t="str">
        <f>IF($C51="","",'Section 2'!L64)</f>
        <v/>
      </c>
      <c r="F51" s="52" t="str">
        <f>IF($C51="","",'Section 2'!M64)</f>
        <v/>
      </c>
    </row>
    <row r="52" spans="2:6" x14ac:dyDescent="0.35">
      <c r="B52" s="52">
        <v>1</v>
      </c>
      <c r="C52" s="52" t="str">
        <f>IF(ISBLANK('Section 2'!F65),"",'Section 2'!F65)</f>
        <v/>
      </c>
      <c r="D52" s="52" t="str">
        <f>IF($C52="","",'Section 2'!G65)</f>
        <v/>
      </c>
      <c r="E52" s="52" t="str">
        <f>IF($C52="","",'Section 2'!L65)</f>
        <v/>
      </c>
      <c r="F52" s="52" t="str">
        <f>IF($C52="","",'Section 2'!M65)</f>
        <v/>
      </c>
    </row>
    <row r="53" spans="2:6" x14ac:dyDescent="0.35">
      <c r="B53" s="52">
        <v>1</v>
      </c>
      <c r="C53" s="52" t="str">
        <f>IF(ISBLANK('Section 2'!F66),"",'Section 2'!F66)</f>
        <v/>
      </c>
      <c r="D53" s="52" t="str">
        <f>IF($C53="","",'Section 2'!G66)</f>
        <v/>
      </c>
      <c r="E53" s="52" t="str">
        <f>IF($C53="","",'Section 2'!L66)</f>
        <v/>
      </c>
      <c r="F53" s="52" t="str">
        <f>IF($C53="","",'Section 2'!M66)</f>
        <v/>
      </c>
    </row>
    <row r="54" spans="2:6" x14ac:dyDescent="0.35">
      <c r="B54" s="52">
        <v>1</v>
      </c>
      <c r="C54" s="52" t="str">
        <f>IF(ISBLANK('Section 2'!F67),"",'Section 2'!F67)</f>
        <v/>
      </c>
      <c r="D54" s="52" t="str">
        <f>IF($C54="","",'Section 2'!G67)</f>
        <v/>
      </c>
      <c r="E54" s="52" t="str">
        <f>IF($C54="","",'Section 2'!L67)</f>
        <v/>
      </c>
      <c r="F54" s="52" t="str">
        <f>IF($C54="","",'Section 2'!M67)</f>
        <v/>
      </c>
    </row>
    <row r="55" spans="2:6" x14ac:dyDescent="0.35">
      <c r="B55" s="52">
        <v>1</v>
      </c>
      <c r="C55" s="52" t="str">
        <f>IF(ISBLANK('Section 2'!F68),"",'Section 2'!F68)</f>
        <v/>
      </c>
      <c r="D55" s="52" t="str">
        <f>IF($C55="","",'Section 2'!G68)</f>
        <v/>
      </c>
      <c r="E55" s="52" t="str">
        <f>IF($C55="","",'Section 2'!L68)</f>
        <v/>
      </c>
      <c r="F55" s="52" t="str">
        <f>IF($C55="","",'Section 2'!M68)</f>
        <v/>
      </c>
    </row>
    <row r="56" spans="2:6" x14ac:dyDescent="0.35">
      <c r="B56" s="52">
        <v>1</v>
      </c>
      <c r="C56" s="52" t="str">
        <f>IF(ISBLANK('Section 2'!F69),"",'Section 2'!F69)</f>
        <v/>
      </c>
      <c r="D56" s="52" t="str">
        <f>IF($C56="","",'Section 2'!G69)</f>
        <v/>
      </c>
      <c r="E56" s="52" t="str">
        <f>IF($C56="","",'Section 2'!L69)</f>
        <v/>
      </c>
      <c r="F56" s="52" t="str">
        <f>IF($C56="","",'Section 2'!M69)</f>
        <v/>
      </c>
    </row>
    <row r="57" spans="2:6" x14ac:dyDescent="0.35">
      <c r="B57" s="52">
        <v>1</v>
      </c>
      <c r="C57" s="52" t="str">
        <f>IF(ISBLANK('Section 2'!F70),"",'Section 2'!F70)</f>
        <v/>
      </c>
      <c r="D57" s="52" t="str">
        <f>IF($C57="","",'Section 2'!G70)</f>
        <v/>
      </c>
      <c r="E57" s="52" t="str">
        <f>IF($C57="","",'Section 2'!L70)</f>
        <v/>
      </c>
      <c r="F57" s="52" t="str">
        <f>IF($C57="","",'Section 2'!M70)</f>
        <v/>
      </c>
    </row>
    <row r="58" spans="2:6" x14ac:dyDescent="0.35">
      <c r="B58" s="52">
        <v>1</v>
      </c>
      <c r="C58" s="52" t="str">
        <f>IF(ISBLANK('Section 2'!F71),"",'Section 2'!F71)</f>
        <v/>
      </c>
      <c r="D58" s="52" t="str">
        <f>IF($C58="","",'Section 2'!G71)</f>
        <v/>
      </c>
      <c r="E58" s="52" t="str">
        <f>IF($C58="","",'Section 2'!L71)</f>
        <v/>
      </c>
      <c r="F58" s="52" t="str">
        <f>IF($C58="","",'Section 2'!M71)</f>
        <v/>
      </c>
    </row>
    <row r="59" spans="2:6" x14ac:dyDescent="0.35">
      <c r="B59" s="52">
        <v>1</v>
      </c>
      <c r="C59" s="52" t="str">
        <f>IF(ISBLANK('Section 2'!F72),"",'Section 2'!F72)</f>
        <v/>
      </c>
      <c r="D59" s="52" t="str">
        <f>IF($C59="","",'Section 2'!G72)</f>
        <v/>
      </c>
      <c r="E59" s="52" t="str">
        <f>IF($C59="","",'Section 2'!L72)</f>
        <v/>
      </c>
      <c r="F59" s="52" t="str">
        <f>IF($C59="","",'Section 2'!M72)</f>
        <v/>
      </c>
    </row>
    <row r="60" spans="2:6" x14ac:dyDescent="0.35">
      <c r="B60" s="52">
        <v>1</v>
      </c>
      <c r="C60" s="52" t="str">
        <f>IF(ISBLANK('Section 2'!F73),"",'Section 2'!F73)</f>
        <v/>
      </c>
      <c r="D60" s="52" t="str">
        <f>IF($C60="","",'Section 2'!G73)</f>
        <v/>
      </c>
      <c r="E60" s="52" t="str">
        <f>IF($C60="","",'Section 2'!L73)</f>
        <v/>
      </c>
      <c r="F60" s="52" t="str">
        <f>IF($C60="","",'Section 2'!M73)</f>
        <v/>
      </c>
    </row>
    <row r="61" spans="2:6" x14ac:dyDescent="0.35">
      <c r="B61" s="52">
        <v>1</v>
      </c>
      <c r="C61" s="52" t="str">
        <f>IF(ISBLANK('Section 2'!F74),"",'Section 2'!F74)</f>
        <v/>
      </c>
      <c r="D61" s="52" t="str">
        <f>IF($C61="","",'Section 2'!G74)</f>
        <v/>
      </c>
      <c r="E61" s="52" t="str">
        <f>IF($C61="","",'Section 2'!L74)</f>
        <v/>
      </c>
      <c r="F61" s="52" t="str">
        <f>IF($C61="","",'Section 2'!M74)</f>
        <v/>
      </c>
    </row>
    <row r="62" spans="2:6" x14ac:dyDescent="0.35">
      <c r="B62" s="52">
        <v>1</v>
      </c>
      <c r="C62" s="52" t="str">
        <f>IF(ISBLANK('Section 2'!F75),"",'Section 2'!F75)</f>
        <v/>
      </c>
      <c r="D62" s="52" t="str">
        <f>IF($C62="","",'Section 2'!G75)</f>
        <v/>
      </c>
      <c r="E62" s="52" t="str">
        <f>IF($C62="","",'Section 2'!L75)</f>
        <v/>
      </c>
      <c r="F62" s="52" t="str">
        <f>IF($C62="","",'Section 2'!M75)</f>
        <v/>
      </c>
    </row>
    <row r="63" spans="2:6" x14ac:dyDescent="0.35">
      <c r="B63" s="52">
        <v>1</v>
      </c>
      <c r="C63" s="52" t="str">
        <f>IF(ISBLANK('Section 2'!F76),"",'Section 2'!F76)</f>
        <v/>
      </c>
      <c r="D63" s="52" t="str">
        <f>IF($C63="","",'Section 2'!G76)</f>
        <v/>
      </c>
      <c r="E63" s="52" t="str">
        <f>IF($C63="","",'Section 2'!L76)</f>
        <v/>
      </c>
      <c r="F63" s="52" t="str">
        <f>IF($C63="","",'Section 2'!M76)</f>
        <v/>
      </c>
    </row>
    <row r="64" spans="2:6" x14ac:dyDescent="0.35">
      <c r="B64" s="52">
        <v>1</v>
      </c>
      <c r="C64" s="52" t="str">
        <f>IF(ISBLANK('Section 2'!F77),"",'Section 2'!F77)</f>
        <v/>
      </c>
      <c r="D64" s="52" t="str">
        <f>IF($C64="","",'Section 2'!G77)</f>
        <v/>
      </c>
      <c r="E64" s="52" t="str">
        <f>IF($C64="","",'Section 2'!L77)</f>
        <v/>
      </c>
      <c r="F64" s="52" t="str">
        <f>IF($C64="","",'Section 2'!M77)</f>
        <v/>
      </c>
    </row>
    <row r="65" spans="2:6" x14ac:dyDescent="0.35">
      <c r="B65" s="52">
        <v>1</v>
      </c>
      <c r="C65" s="52" t="str">
        <f>IF(ISBLANK('Section 2'!F78),"",'Section 2'!F78)</f>
        <v/>
      </c>
      <c r="D65" s="52" t="str">
        <f>IF($C65="","",'Section 2'!G78)</f>
        <v/>
      </c>
      <c r="E65" s="52" t="str">
        <f>IF($C65="","",'Section 2'!L78)</f>
        <v/>
      </c>
      <c r="F65" s="52" t="str">
        <f>IF($C65="","",'Section 2'!M78)</f>
        <v/>
      </c>
    </row>
    <row r="66" spans="2:6" x14ac:dyDescent="0.35">
      <c r="B66" s="52">
        <v>1</v>
      </c>
      <c r="C66" s="52" t="str">
        <f>IF(ISBLANK('Section 2'!F79),"",'Section 2'!F79)</f>
        <v/>
      </c>
      <c r="D66" s="52" t="str">
        <f>IF($C66="","",'Section 2'!G79)</f>
        <v/>
      </c>
      <c r="E66" s="52" t="str">
        <f>IF($C66="","",'Section 2'!L79)</f>
        <v/>
      </c>
      <c r="F66" s="52" t="str">
        <f>IF($C66="","",'Section 2'!M79)</f>
        <v/>
      </c>
    </row>
    <row r="67" spans="2:6" x14ac:dyDescent="0.35">
      <c r="B67" s="52">
        <v>1</v>
      </c>
      <c r="C67" s="52" t="str">
        <f>IF(ISBLANK('Section 2'!F80),"",'Section 2'!F80)</f>
        <v/>
      </c>
      <c r="D67" s="52" t="str">
        <f>IF($C67="","",'Section 2'!G80)</f>
        <v/>
      </c>
      <c r="E67" s="52" t="str">
        <f>IF($C67="","",'Section 2'!L80)</f>
        <v/>
      </c>
      <c r="F67" s="52" t="str">
        <f>IF($C67="","",'Section 2'!M80)</f>
        <v/>
      </c>
    </row>
    <row r="68" spans="2:6" x14ac:dyDescent="0.35">
      <c r="B68" s="52">
        <v>1</v>
      </c>
      <c r="C68" s="52" t="str">
        <f>IF(ISBLANK('Section 2'!F81),"",'Section 2'!F81)</f>
        <v/>
      </c>
      <c r="D68" s="52" t="str">
        <f>IF($C68="","",'Section 2'!G81)</f>
        <v/>
      </c>
      <c r="E68" s="52" t="str">
        <f>IF($C68="","",'Section 2'!L81)</f>
        <v/>
      </c>
      <c r="F68" s="52" t="str">
        <f>IF($C68="","",'Section 2'!M81)</f>
        <v/>
      </c>
    </row>
    <row r="69" spans="2:6" x14ac:dyDescent="0.35">
      <c r="B69" s="52">
        <v>1</v>
      </c>
      <c r="C69" s="52" t="str">
        <f>IF(ISBLANK('Section 2'!F82),"",'Section 2'!F82)</f>
        <v/>
      </c>
      <c r="D69" s="52" t="str">
        <f>IF($C69="","",'Section 2'!G82)</f>
        <v/>
      </c>
      <c r="E69" s="52" t="str">
        <f>IF($C69="","",'Section 2'!L82)</f>
        <v/>
      </c>
      <c r="F69" s="52" t="str">
        <f>IF($C69="","",'Section 2'!M82)</f>
        <v/>
      </c>
    </row>
    <row r="70" spans="2:6" x14ac:dyDescent="0.35">
      <c r="B70" s="52">
        <v>1</v>
      </c>
      <c r="C70" s="52" t="str">
        <f>IF(ISBLANK('Section 2'!F83),"",'Section 2'!F83)</f>
        <v/>
      </c>
      <c r="D70" s="52" t="str">
        <f>IF($C70="","",'Section 2'!G83)</f>
        <v/>
      </c>
      <c r="E70" s="52" t="str">
        <f>IF($C70="","",'Section 2'!L83)</f>
        <v/>
      </c>
      <c r="F70" s="52" t="str">
        <f>IF($C70="","",'Section 2'!M83)</f>
        <v/>
      </c>
    </row>
    <row r="71" spans="2:6" x14ac:dyDescent="0.35">
      <c r="B71" s="52">
        <v>1</v>
      </c>
      <c r="C71" s="52" t="str">
        <f>IF(ISBLANK('Section 2'!F84),"",'Section 2'!F84)</f>
        <v/>
      </c>
      <c r="D71" s="52" t="str">
        <f>IF($C71="","",'Section 2'!G84)</f>
        <v/>
      </c>
      <c r="E71" s="52" t="str">
        <f>IF($C71="","",'Section 2'!L84)</f>
        <v/>
      </c>
      <c r="F71" s="52" t="str">
        <f>IF($C71="","",'Section 2'!M84)</f>
        <v/>
      </c>
    </row>
    <row r="72" spans="2:6" x14ac:dyDescent="0.35">
      <c r="B72" s="52">
        <v>1</v>
      </c>
      <c r="C72" s="52" t="str">
        <f>IF(ISBLANK('Section 2'!F85),"",'Section 2'!F85)</f>
        <v/>
      </c>
      <c r="D72" s="52" t="str">
        <f>IF($C72="","",'Section 2'!G85)</f>
        <v/>
      </c>
      <c r="E72" s="52" t="str">
        <f>IF($C72="","",'Section 2'!L85)</f>
        <v/>
      </c>
      <c r="F72" s="52" t="str">
        <f>IF($C72="","",'Section 2'!M85)</f>
        <v/>
      </c>
    </row>
    <row r="73" spans="2:6" x14ac:dyDescent="0.35">
      <c r="B73" s="52">
        <v>1</v>
      </c>
      <c r="C73" s="52" t="str">
        <f>IF(ISBLANK('Section 2'!F86),"",'Section 2'!F86)</f>
        <v/>
      </c>
      <c r="D73" s="52" t="str">
        <f>IF($C73="","",'Section 2'!G86)</f>
        <v/>
      </c>
      <c r="E73" s="52" t="str">
        <f>IF($C73="","",'Section 2'!L86)</f>
        <v/>
      </c>
      <c r="F73" s="52" t="str">
        <f>IF($C73="","",'Section 2'!M86)</f>
        <v/>
      </c>
    </row>
    <row r="74" spans="2:6" x14ac:dyDescent="0.35">
      <c r="B74" s="52">
        <v>1</v>
      </c>
      <c r="C74" s="52" t="str">
        <f>IF(ISBLANK('Section 2'!F87),"",'Section 2'!F87)</f>
        <v/>
      </c>
      <c r="D74" s="52" t="str">
        <f>IF($C74="","",'Section 2'!G87)</f>
        <v/>
      </c>
      <c r="E74" s="52" t="str">
        <f>IF($C74="","",'Section 2'!L87)</f>
        <v/>
      </c>
      <c r="F74" s="52" t="str">
        <f>IF($C74="","",'Section 2'!M87)</f>
        <v/>
      </c>
    </row>
    <row r="75" spans="2:6" x14ac:dyDescent="0.35">
      <c r="B75" s="52">
        <v>1</v>
      </c>
      <c r="C75" s="52" t="str">
        <f>IF(ISBLANK('Section 2'!F88),"",'Section 2'!F88)</f>
        <v/>
      </c>
      <c r="D75" s="52" t="str">
        <f>IF($C75="","",'Section 2'!G88)</f>
        <v/>
      </c>
      <c r="E75" s="52" t="str">
        <f>IF($C75="","",'Section 2'!L88)</f>
        <v/>
      </c>
      <c r="F75" s="52" t="str">
        <f>IF($C75="","",'Section 2'!M88)</f>
        <v/>
      </c>
    </row>
    <row r="76" spans="2:6" x14ac:dyDescent="0.35">
      <c r="B76" s="52">
        <v>1</v>
      </c>
      <c r="C76" s="52" t="str">
        <f>IF(ISBLANK('Section 2'!F89),"",'Section 2'!F89)</f>
        <v/>
      </c>
      <c r="D76" s="52" t="str">
        <f>IF($C76="","",'Section 2'!G89)</f>
        <v/>
      </c>
      <c r="E76" s="52" t="str">
        <f>IF($C76="","",'Section 2'!L89)</f>
        <v/>
      </c>
      <c r="F76" s="52" t="str">
        <f>IF($C76="","",'Section 2'!M89)</f>
        <v/>
      </c>
    </row>
    <row r="77" spans="2:6" x14ac:dyDescent="0.35">
      <c r="B77" s="52">
        <v>1</v>
      </c>
      <c r="C77" s="52" t="str">
        <f>IF(ISBLANK('Section 2'!F90),"",'Section 2'!F90)</f>
        <v/>
      </c>
      <c r="D77" s="52" t="str">
        <f>IF($C77="","",'Section 2'!G90)</f>
        <v/>
      </c>
      <c r="E77" s="52" t="str">
        <f>IF($C77="","",'Section 2'!L90)</f>
        <v/>
      </c>
      <c r="F77" s="52" t="str">
        <f>IF($C77="","",'Section 2'!M90)</f>
        <v/>
      </c>
    </row>
    <row r="78" spans="2:6" x14ac:dyDescent="0.35">
      <c r="B78" s="52">
        <v>1</v>
      </c>
      <c r="C78" s="52" t="str">
        <f>IF(ISBLANK('Section 2'!F91),"",'Section 2'!F91)</f>
        <v/>
      </c>
      <c r="D78" s="52" t="str">
        <f>IF($C78="","",'Section 2'!G91)</f>
        <v/>
      </c>
      <c r="E78" s="52" t="str">
        <f>IF($C78="","",'Section 2'!L91)</f>
        <v/>
      </c>
      <c r="F78" s="52" t="str">
        <f>IF($C78="","",'Section 2'!M91)</f>
        <v/>
      </c>
    </row>
    <row r="79" spans="2:6" x14ac:dyDescent="0.35">
      <c r="B79" s="52">
        <v>1</v>
      </c>
      <c r="C79" s="52" t="str">
        <f>IF(ISBLANK('Section 2'!F92),"",'Section 2'!F92)</f>
        <v/>
      </c>
      <c r="D79" s="52" t="str">
        <f>IF($C79="","",'Section 2'!G92)</f>
        <v/>
      </c>
      <c r="E79" s="52" t="str">
        <f>IF($C79="","",'Section 2'!L92)</f>
        <v/>
      </c>
      <c r="F79" s="52" t="str">
        <f>IF($C79="","",'Section 2'!M92)</f>
        <v/>
      </c>
    </row>
    <row r="80" spans="2:6" x14ac:dyDescent="0.35">
      <c r="B80" s="52">
        <v>1</v>
      </c>
      <c r="C80" s="52" t="str">
        <f>IF(ISBLANK('Section 2'!F93),"",'Section 2'!F93)</f>
        <v/>
      </c>
      <c r="D80" s="52" t="str">
        <f>IF($C80="","",'Section 2'!G93)</f>
        <v/>
      </c>
      <c r="E80" s="52" t="str">
        <f>IF($C80="","",'Section 2'!L93)</f>
        <v/>
      </c>
      <c r="F80" s="52" t="str">
        <f>IF($C80="","",'Section 2'!M93)</f>
        <v/>
      </c>
    </row>
    <row r="81" spans="2:6" x14ac:dyDescent="0.35">
      <c r="B81" s="52">
        <v>1</v>
      </c>
      <c r="C81" s="52" t="str">
        <f>IF(ISBLANK('Section 2'!F94),"",'Section 2'!F94)</f>
        <v/>
      </c>
      <c r="D81" s="52" t="str">
        <f>IF($C81="","",'Section 2'!G94)</f>
        <v/>
      </c>
      <c r="E81" s="52" t="str">
        <f>IF($C81="","",'Section 2'!L94)</f>
        <v/>
      </c>
      <c r="F81" s="52" t="str">
        <f>IF($C81="","",'Section 2'!M94)</f>
        <v/>
      </c>
    </row>
    <row r="82" spans="2:6" x14ac:dyDescent="0.35">
      <c r="B82" s="52">
        <v>1</v>
      </c>
      <c r="C82" s="52" t="str">
        <f>IF(ISBLANK('Section 2'!F95),"",'Section 2'!F95)</f>
        <v/>
      </c>
      <c r="D82" s="52" t="str">
        <f>IF($C82="","",'Section 2'!G95)</f>
        <v/>
      </c>
      <c r="E82" s="52" t="str">
        <f>IF($C82="","",'Section 2'!L95)</f>
        <v/>
      </c>
      <c r="F82" s="52" t="str">
        <f>IF($C82="","",'Section 2'!M95)</f>
        <v/>
      </c>
    </row>
    <row r="83" spans="2:6" x14ac:dyDescent="0.35">
      <c r="B83" s="52">
        <v>1</v>
      </c>
      <c r="C83" s="52" t="str">
        <f>IF(ISBLANK('Section 2'!F96),"",'Section 2'!F96)</f>
        <v/>
      </c>
      <c r="D83" s="52" t="str">
        <f>IF($C83="","",'Section 2'!G96)</f>
        <v/>
      </c>
      <c r="E83" s="52" t="str">
        <f>IF($C83="","",'Section 2'!L96)</f>
        <v/>
      </c>
      <c r="F83" s="52" t="str">
        <f>IF($C83="","",'Section 2'!M96)</f>
        <v/>
      </c>
    </row>
    <row r="84" spans="2:6" x14ac:dyDescent="0.35">
      <c r="B84" s="52">
        <v>1</v>
      </c>
      <c r="C84" s="52" t="str">
        <f>IF(ISBLANK('Section 2'!F97),"",'Section 2'!F97)</f>
        <v/>
      </c>
      <c r="D84" s="52" t="str">
        <f>IF($C84="","",'Section 2'!G97)</f>
        <v/>
      </c>
      <c r="E84" s="52" t="str">
        <f>IF($C84="","",'Section 2'!L97)</f>
        <v/>
      </c>
      <c r="F84" s="52" t="str">
        <f>IF($C84="","",'Section 2'!M97)</f>
        <v/>
      </c>
    </row>
    <row r="85" spans="2:6" x14ac:dyDescent="0.35">
      <c r="B85" s="52">
        <v>1</v>
      </c>
      <c r="C85" s="52" t="str">
        <f>IF(ISBLANK('Section 2'!F98),"",'Section 2'!F98)</f>
        <v/>
      </c>
      <c r="D85" s="52" t="str">
        <f>IF($C85="","",'Section 2'!G98)</f>
        <v/>
      </c>
      <c r="E85" s="52" t="str">
        <f>IF($C85="","",'Section 2'!L98)</f>
        <v/>
      </c>
      <c r="F85" s="52" t="str">
        <f>IF($C85="","",'Section 2'!M98)</f>
        <v/>
      </c>
    </row>
    <row r="86" spans="2:6" x14ac:dyDescent="0.35">
      <c r="B86" s="52">
        <v>1</v>
      </c>
      <c r="C86" s="52" t="str">
        <f>IF(ISBLANK('Section 2'!F99),"",'Section 2'!F99)</f>
        <v/>
      </c>
      <c r="D86" s="52" t="str">
        <f>IF($C86="","",'Section 2'!G99)</f>
        <v/>
      </c>
      <c r="E86" s="52" t="str">
        <f>IF($C86="","",'Section 2'!L99)</f>
        <v/>
      </c>
      <c r="F86" s="52" t="str">
        <f>IF($C86="","",'Section 2'!M99)</f>
        <v/>
      </c>
    </row>
    <row r="87" spans="2:6" x14ac:dyDescent="0.35">
      <c r="B87" s="52">
        <v>1</v>
      </c>
      <c r="C87" s="52" t="str">
        <f>IF(ISBLANK('Section 2'!F100),"",'Section 2'!F100)</f>
        <v/>
      </c>
      <c r="D87" s="52" t="str">
        <f>IF($C87="","",'Section 2'!G100)</f>
        <v/>
      </c>
      <c r="E87" s="52" t="str">
        <f>IF($C87="","",'Section 2'!L100)</f>
        <v/>
      </c>
      <c r="F87" s="52" t="str">
        <f>IF($C87="","",'Section 2'!M100)</f>
        <v/>
      </c>
    </row>
    <row r="88" spans="2:6" x14ac:dyDescent="0.35">
      <c r="B88" s="52">
        <v>1</v>
      </c>
      <c r="C88" s="52" t="str">
        <f>IF(ISBLANK('Section 2'!F101),"",'Section 2'!F101)</f>
        <v/>
      </c>
      <c r="D88" s="52" t="str">
        <f>IF($C88="","",'Section 2'!G101)</f>
        <v/>
      </c>
      <c r="E88" s="52" t="str">
        <f>IF($C88="","",'Section 2'!L101)</f>
        <v/>
      </c>
      <c r="F88" s="52" t="str">
        <f>IF($C88="","",'Section 2'!M101)</f>
        <v/>
      </c>
    </row>
    <row r="89" spans="2:6" x14ac:dyDescent="0.35">
      <c r="B89" s="52">
        <v>1</v>
      </c>
      <c r="C89" s="52" t="str">
        <f>IF(ISBLANK('Section 2'!F102),"",'Section 2'!F102)</f>
        <v/>
      </c>
      <c r="D89" s="52" t="str">
        <f>IF($C89="","",'Section 2'!G102)</f>
        <v/>
      </c>
      <c r="E89" s="52" t="str">
        <f>IF($C89="","",'Section 2'!L102)</f>
        <v/>
      </c>
      <c r="F89" s="52" t="str">
        <f>IF($C89="","",'Section 2'!M102)</f>
        <v/>
      </c>
    </row>
    <row r="90" spans="2:6" x14ac:dyDescent="0.35">
      <c r="B90" s="52">
        <v>1</v>
      </c>
      <c r="C90" s="52" t="str">
        <f>IF(ISBLANK('Section 2'!F103),"",'Section 2'!F103)</f>
        <v/>
      </c>
      <c r="D90" s="52" t="str">
        <f>IF($C90="","",'Section 2'!G103)</f>
        <v/>
      </c>
      <c r="E90" s="52" t="str">
        <f>IF($C90="","",'Section 2'!L103)</f>
        <v/>
      </c>
      <c r="F90" s="52" t="str">
        <f>IF($C90="","",'Section 2'!M103)</f>
        <v/>
      </c>
    </row>
    <row r="91" spans="2:6" x14ac:dyDescent="0.35">
      <c r="B91" s="52">
        <v>1</v>
      </c>
      <c r="C91" s="52" t="str">
        <f>IF(ISBLANK('Section 2'!F104),"",'Section 2'!F104)</f>
        <v/>
      </c>
      <c r="D91" s="52" t="str">
        <f>IF($C91="","",'Section 2'!G104)</f>
        <v/>
      </c>
      <c r="E91" s="52" t="str">
        <f>IF($C91="","",'Section 2'!L104)</f>
        <v/>
      </c>
      <c r="F91" s="52" t="str">
        <f>IF($C91="","",'Section 2'!M104)</f>
        <v/>
      </c>
    </row>
    <row r="92" spans="2:6" x14ac:dyDescent="0.35">
      <c r="B92" s="52">
        <v>1</v>
      </c>
      <c r="C92" s="52" t="str">
        <f>IF(ISBLANK('Section 2'!F105),"",'Section 2'!F105)</f>
        <v/>
      </c>
      <c r="D92" s="52" t="str">
        <f>IF($C92="","",'Section 2'!G105)</f>
        <v/>
      </c>
      <c r="E92" s="52" t="str">
        <f>IF($C92="","",'Section 2'!L105)</f>
        <v/>
      </c>
      <c r="F92" s="52" t="str">
        <f>IF($C92="","",'Section 2'!M105)</f>
        <v/>
      </c>
    </row>
    <row r="93" spans="2:6" x14ac:dyDescent="0.35">
      <c r="B93" s="52">
        <v>1</v>
      </c>
      <c r="C93" s="52" t="str">
        <f>IF(ISBLANK('Section 2'!F106),"",'Section 2'!F106)</f>
        <v/>
      </c>
      <c r="D93" s="52" t="str">
        <f>IF($C93="","",'Section 2'!G106)</f>
        <v/>
      </c>
      <c r="E93" s="52" t="str">
        <f>IF($C93="","",'Section 2'!L106)</f>
        <v/>
      </c>
      <c r="F93" s="52" t="str">
        <f>IF($C93="","",'Section 2'!M106)</f>
        <v/>
      </c>
    </row>
    <row r="94" spans="2:6" x14ac:dyDescent="0.35">
      <c r="B94" s="52">
        <v>1</v>
      </c>
      <c r="C94" s="52" t="str">
        <f>IF(ISBLANK('Section 2'!F107),"",'Section 2'!F107)</f>
        <v/>
      </c>
      <c r="D94" s="52" t="str">
        <f>IF($C94="","",'Section 2'!G107)</f>
        <v/>
      </c>
      <c r="E94" s="52" t="str">
        <f>IF($C94="","",'Section 2'!L107)</f>
        <v/>
      </c>
      <c r="F94" s="52" t="str">
        <f>IF($C94="","",'Section 2'!M107)</f>
        <v/>
      </c>
    </row>
    <row r="95" spans="2:6" x14ac:dyDescent="0.35">
      <c r="B95" s="52">
        <v>1</v>
      </c>
      <c r="C95" s="52" t="str">
        <f>IF(ISBLANK('Section 2'!F108),"",'Section 2'!F108)</f>
        <v/>
      </c>
      <c r="D95" s="52" t="str">
        <f>IF($C95="","",'Section 2'!G108)</f>
        <v/>
      </c>
      <c r="E95" s="52" t="str">
        <f>IF($C95="","",'Section 2'!L108)</f>
        <v/>
      </c>
      <c r="F95" s="52" t="str">
        <f>IF($C95="","",'Section 2'!M108)</f>
        <v/>
      </c>
    </row>
    <row r="96" spans="2:6" x14ac:dyDescent="0.35">
      <c r="B96" s="52">
        <v>1</v>
      </c>
      <c r="C96" s="52" t="str">
        <f>IF(ISBLANK('Section 2'!F109),"",'Section 2'!F109)</f>
        <v/>
      </c>
      <c r="D96" s="52" t="str">
        <f>IF($C96="","",'Section 2'!G109)</f>
        <v/>
      </c>
      <c r="E96" s="52" t="str">
        <f>IF($C96="","",'Section 2'!L109)</f>
        <v/>
      </c>
      <c r="F96" s="52" t="str">
        <f>IF($C96="","",'Section 2'!M109)</f>
        <v/>
      </c>
    </row>
    <row r="97" spans="2:6" x14ac:dyDescent="0.35">
      <c r="B97" s="52">
        <v>1</v>
      </c>
      <c r="C97" s="52" t="str">
        <f>IF(ISBLANK('Section 2'!F110),"",'Section 2'!F110)</f>
        <v/>
      </c>
      <c r="D97" s="52" t="str">
        <f>IF($C97="","",'Section 2'!G110)</f>
        <v/>
      </c>
      <c r="E97" s="52" t="str">
        <f>IF($C97="","",'Section 2'!L110)</f>
        <v/>
      </c>
      <c r="F97" s="52" t="str">
        <f>IF($C97="","",'Section 2'!M110)</f>
        <v/>
      </c>
    </row>
    <row r="98" spans="2:6" x14ac:dyDescent="0.35">
      <c r="B98" s="52">
        <v>1</v>
      </c>
      <c r="C98" s="52" t="str">
        <f>IF(ISBLANK('Section 2'!F111),"",'Section 2'!F111)</f>
        <v/>
      </c>
      <c r="D98" s="52" t="str">
        <f>IF($C98="","",'Section 2'!G111)</f>
        <v/>
      </c>
      <c r="E98" s="52" t="str">
        <f>IF($C98="","",'Section 2'!L111)</f>
        <v/>
      </c>
      <c r="F98" s="52" t="str">
        <f>IF($C98="","",'Section 2'!M111)</f>
        <v/>
      </c>
    </row>
    <row r="99" spans="2:6" x14ac:dyDescent="0.35">
      <c r="B99" s="52">
        <v>1</v>
      </c>
      <c r="C99" s="52" t="str">
        <f>IF(ISBLANK('Section 2'!F112),"",'Section 2'!F112)</f>
        <v/>
      </c>
      <c r="D99" s="52" t="str">
        <f>IF($C99="","",'Section 2'!G112)</f>
        <v/>
      </c>
      <c r="E99" s="52" t="str">
        <f>IF($C99="","",'Section 2'!L112)</f>
        <v/>
      </c>
      <c r="F99" s="52" t="str">
        <f>IF($C99="","",'Section 2'!M112)</f>
        <v/>
      </c>
    </row>
    <row r="100" spans="2:6" x14ac:dyDescent="0.35">
      <c r="B100" s="52">
        <v>1</v>
      </c>
      <c r="C100" s="52" t="str">
        <f>IF(ISBLANK('Section 2'!F113),"",'Section 2'!F113)</f>
        <v/>
      </c>
      <c r="D100" s="52" t="str">
        <f>IF($C100="","",'Section 2'!G113)</f>
        <v/>
      </c>
      <c r="E100" s="52" t="str">
        <f>IF($C100="","",'Section 2'!L113)</f>
        <v/>
      </c>
      <c r="F100" s="52" t="str">
        <f>IF($C100="","",'Section 2'!M113)</f>
        <v/>
      </c>
    </row>
    <row r="101" spans="2:6" x14ac:dyDescent="0.35">
      <c r="B101" s="52">
        <v>1</v>
      </c>
      <c r="C101" s="52" t="str">
        <f>IF(ISBLANK('Section 2'!F114),"",'Section 2'!F114)</f>
        <v/>
      </c>
      <c r="D101" s="52" t="str">
        <f>IF($C101="","",'Section 2'!G114)</f>
        <v/>
      </c>
      <c r="E101" s="52" t="str">
        <f>IF($C101="","",'Section 2'!L114)</f>
        <v/>
      </c>
      <c r="F101" s="52" t="str">
        <f>IF($C101="","",'Section 2'!M114)</f>
        <v/>
      </c>
    </row>
    <row r="102" spans="2:6" x14ac:dyDescent="0.35">
      <c r="B102" s="52">
        <v>1</v>
      </c>
      <c r="C102" s="52" t="str">
        <f>IF(ISBLANK('Section 2'!F115),"",'Section 2'!F115)</f>
        <v/>
      </c>
      <c r="D102" s="52" t="str">
        <f>IF($C102="","",'Section 2'!G115)</f>
        <v/>
      </c>
      <c r="E102" s="52" t="str">
        <f>IF($C102="","",'Section 2'!L115)</f>
        <v/>
      </c>
      <c r="F102" s="52" t="str">
        <f>IF($C102="","",'Section 2'!M115)</f>
        <v/>
      </c>
    </row>
    <row r="103" spans="2:6" x14ac:dyDescent="0.35">
      <c r="B103" s="52">
        <v>1</v>
      </c>
      <c r="C103" s="52" t="str">
        <f>IF(ISBLANK('Section 2'!F116),"",'Section 2'!F116)</f>
        <v/>
      </c>
      <c r="D103" s="52" t="str">
        <f>IF($C103="","",'Section 2'!G116)</f>
        <v/>
      </c>
      <c r="E103" s="52" t="str">
        <f>IF($C103="","",'Section 2'!L116)</f>
        <v/>
      </c>
      <c r="F103" s="52" t="str">
        <f>IF($C103="","",'Section 2'!M116)</f>
        <v/>
      </c>
    </row>
    <row r="104" spans="2:6" x14ac:dyDescent="0.35">
      <c r="B104" s="52">
        <v>1</v>
      </c>
      <c r="C104" s="52" t="str">
        <f>IF(ISBLANK('Section 2'!F117),"",'Section 2'!F117)</f>
        <v/>
      </c>
      <c r="D104" s="52" t="str">
        <f>IF($C104="","",'Section 2'!G117)</f>
        <v/>
      </c>
      <c r="E104" s="52" t="str">
        <f>IF($C104="","",'Section 2'!L117)</f>
        <v/>
      </c>
      <c r="F104" s="52" t="str">
        <f>IF($C104="","",'Section 2'!M117)</f>
        <v/>
      </c>
    </row>
    <row r="105" spans="2:6" x14ac:dyDescent="0.35">
      <c r="B105" s="52">
        <v>1</v>
      </c>
      <c r="C105" s="52" t="str">
        <f>IF(ISBLANK('Section 2'!F118),"",'Section 2'!F118)</f>
        <v/>
      </c>
      <c r="D105" s="52" t="str">
        <f>IF($C105="","",'Section 2'!G118)</f>
        <v/>
      </c>
      <c r="E105" s="52" t="str">
        <f>IF($C105="","",'Section 2'!L118)</f>
        <v/>
      </c>
      <c r="F105" s="52" t="str">
        <f>IF($C105="","",'Section 2'!M118)</f>
        <v/>
      </c>
    </row>
    <row r="106" spans="2:6" x14ac:dyDescent="0.35">
      <c r="B106" s="52">
        <v>1</v>
      </c>
      <c r="C106" s="52" t="str">
        <f>IF(ISBLANK('Section 2'!F119),"",'Section 2'!F119)</f>
        <v/>
      </c>
      <c r="D106" s="52" t="str">
        <f>IF($C106="","",'Section 2'!G119)</f>
        <v/>
      </c>
      <c r="E106" s="52" t="str">
        <f>IF($C106="","",'Section 2'!L119)</f>
        <v/>
      </c>
      <c r="F106" s="52" t="str">
        <f>IF($C106="","",'Section 2'!M119)</f>
        <v/>
      </c>
    </row>
    <row r="107" spans="2:6" x14ac:dyDescent="0.35">
      <c r="B107" s="52">
        <v>1</v>
      </c>
      <c r="C107" s="52" t="str">
        <f>IF(ISBLANK('Section 2'!F120),"",'Section 2'!F120)</f>
        <v/>
      </c>
      <c r="D107" s="52" t="str">
        <f>IF($C107="","",'Section 2'!G120)</f>
        <v/>
      </c>
      <c r="E107" s="52" t="str">
        <f>IF($C107="","",'Section 2'!L120)</f>
        <v/>
      </c>
      <c r="F107" s="52" t="str">
        <f>IF($C107="","",'Section 2'!M120)</f>
        <v/>
      </c>
    </row>
    <row r="108" spans="2:6" x14ac:dyDescent="0.35">
      <c r="B108" s="52">
        <v>1</v>
      </c>
      <c r="C108" s="52" t="str">
        <f>IF(ISBLANK('Section 2'!F121),"",'Section 2'!F121)</f>
        <v/>
      </c>
      <c r="D108" s="52" t="str">
        <f>IF($C108="","",'Section 2'!G121)</f>
        <v/>
      </c>
      <c r="E108" s="52" t="str">
        <f>IF($C108="","",'Section 2'!L121)</f>
        <v/>
      </c>
      <c r="F108" s="52" t="str">
        <f>IF($C108="","",'Section 2'!M121)</f>
        <v/>
      </c>
    </row>
    <row r="109" spans="2:6" x14ac:dyDescent="0.35">
      <c r="B109" s="52">
        <v>1</v>
      </c>
      <c r="C109" s="52" t="str">
        <f>IF(ISBLANK('Section 2'!F122),"",'Section 2'!F122)</f>
        <v/>
      </c>
      <c r="D109" s="52" t="str">
        <f>IF($C109="","",'Section 2'!G122)</f>
        <v/>
      </c>
      <c r="E109" s="52" t="str">
        <f>IF($C109="","",'Section 2'!L122)</f>
        <v/>
      </c>
      <c r="F109" s="52" t="str">
        <f>IF($C109="","",'Section 2'!M122)</f>
        <v/>
      </c>
    </row>
    <row r="110" spans="2:6" x14ac:dyDescent="0.35">
      <c r="B110" s="52">
        <v>1</v>
      </c>
      <c r="C110" s="52" t="str">
        <f>IF(ISBLANK('Section 2'!F123),"",'Section 2'!F123)</f>
        <v/>
      </c>
      <c r="D110" s="52" t="str">
        <f>IF($C110="","",'Section 2'!G123)</f>
        <v/>
      </c>
      <c r="E110" s="52" t="str">
        <f>IF($C110="","",'Section 2'!L123)</f>
        <v/>
      </c>
      <c r="F110" s="52" t="str">
        <f>IF($C110="","",'Section 2'!M123)</f>
        <v/>
      </c>
    </row>
    <row r="111" spans="2:6" x14ac:dyDescent="0.35">
      <c r="B111" s="52">
        <v>1</v>
      </c>
      <c r="C111" s="52" t="str">
        <f>IF(ISBLANK('Section 2'!F124),"",'Section 2'!F124)</f>
        <v/>
      </c>
      <c r="D111" s="52" t="str">
        <f>IF($C111="","",'Section 2'!G124)</f>
        <v/>
      </c>
      <c r="E111" s="52" t="str">
        <f>IF($C111="","",'Section 2'!L124)</f>
        <v/>
      </c>
      <c r="F111" s="52" t="str">
        <f>IF($C111="","",'Section 2'!M124)</f>
        <v/>
      </c>
    </row>
    <row r="112" spans="2:6" x14ac:dyDescent="0.35">
      <c r="B112" s="52">
        <v>1</v>
      </c>
      <c r="C112" s="52" t="str">
        <f>IF(ISBLANK('Section 2'!F125),"",'Section 2'!F125)</f>
        <v/>
      </c>
      <c r="D112" s="52" t="str">
        <f>IF($C112="","",'Section 2'!G125)</f>
        <v/>
      </c>
      <c r="E112" s="52" t="str">
        <f>IF($C112="","",'Section 2'!L125)</f>
        <v/>
      </c>
      <c r="F112" s="52" t="str">
        <f>IF($C112="","",'Section 2'!M125)</f>
        <v/>
      </c>
    </row>
    <row r="113" spans="2:6" x14ac:dyDescent="0.35">
      <c r="B113" s="52">
        <v>1</v>
      </c>
      <c r="C113" s="52" t="str">
        <f>IF(ISBLANK('Section 2'!F126),"",'Section 2'!F126)</f>
        <v/>
      </c>
      <c r="D113" s="52" t="str">
        <f>IF($C113="","",'Section 2'!G126)</f>
        <v/>
      </c>
      <c r="E113" s="52" t="str">
        <f>IF($C113="","",'Section 2'!L126)</f>
        <v/>
      </c>
      <c r="F113" s="52" t="str">
        <f>IF($C113="","",'Section 2'!M126)</f>
        <v/>
      </c>
    </row>
    <row r="114" spans="2:6" x14ac:dyDescent="0.35">
      <c r="B114" s="52">
        <v>1</v>
      </c>
      <c r="C114" s="52" t="str">
        <f>IF(ISBLANK('Section 2'!F127),"",'Section 2'!F127)</f>
        <v/>
      </c>
      <c r="D114" s="52" t="str">
        <f>IF($C114="","",'Section 2'!G127)</f>
        <v/>
      </c>
      <c r="E114" s="52" t="str">
        <f>IF($C114="","",'Section 2'!L127)</f>
        <v/>
      </c>
      <c r="F114" s="52" t="str">
        <f>IF($C114="","",'Section 2'!M127)</f>
        <v/>
      </c>
    </row>
    <row r="115" spans="2:6" x14ac:dyDescent="0.35">
      <c r="B115" s="52">
        <v>1</v>
      </c>
      <c r="C115" s="52" t="str">
        <f>IF(ISBLANK('Section 2'!F128),"",'Section 2'!F128)</f>
        <v/>
      </c>
      <c r="D115" s="52" t="str">
        <f>IF($C115="","",'Section 2'!G128)</f>
        <v/>
      </c>
      <c r="E115" s="52" t="str">
        <f>IF($C115="","",'Section 2'!L128)</f>
        <v/>
      </c>
      <c r="F115" s="52" t="str">
        <f>IF($C115="","",'Section 2'!M128)</f>
        <v/>
      </c>
    </row>
    <row r="116" spans="2:6" x14ac:dyDescent="0.35">
      <c r="B116" s="52">
        <v>1</v>
      </c>
      <c r="C116" s="52" t="str">
        <f>IF(ISBLANK('Section 2'!F129),"",'Section 2'!F129)</f>
        <v/>
      </c>
      <c r="D116" s="52" t="str">
        <f>IF($C116="","",'Section 2'!G129)</f>
        <v/>
      </c>
      <c r="E116" s="52" t="str">
        <f>IF($C116="","",'Section 2'!L129)</f>
        <v/>
      </c>
      <c r="F116" s="52" t="str">
        <f>IF($C116="","",'Section 2'!M129)</f>
        <v/>
      </c>
    </row>
    <row r="117" spans="2:6" x14ac:dyDescent="0.35">
      <c r="B117" s="52">
        <v>1</v>
      </c>
      <c r="C117" s="52" t="str">
        <f>IF(ISBLANK('Section 2'!F130),"",'Section 2'!F130)</f>
        <v/>
      </c>
      <c r="D117" s="52" t="str">
        <f>IF($C117="","",'Section 2'!G130)</f>
        <v/>
      </c>
      <c r="E117" s="52" t="str">
        <f>IF($C117="","",'Section 2'!L130)</f>
        <v/>
      </c>
      <c r="F117" s="52" t="str">
        <f>IF($C117="","",'Section 2'!M130)</f>
        <v/>
      </c>
    </row>
    <row r="118" spans="2:6" x14ac:dyDescent="0.35">
      <c r="B118" s="52">
        <v>1</v>
      </c>
      <c r="C118" s="52" t="str">
        <f>IF(ISBLANK('Section 2'!F131),"",'Section 2'!F131)</f>
        <v/>
      </c>
      <c r="D118" s="52" t="str">
        <f>IF($C118="","",'Section 2'!G131)</f>
        <v/>
      </c>
      <c r="E118" s="52" t="str">
        <f>IF($C118="","",'Section 2'!L131)</f>
        <v/>
      </c>
      <c r="F118" s="52" t="str">
        <f>IF($C118="","",'Section 2'!M131)</f>
        <v/>
      </c>
    </row>
    <row r="119" spans="2:6" x14ac:dyDescent="0.35">
      <c r="B119" s="52">
        <v>1</v>
      </c>
      <c r="C119" s="52" t="str">
        <f>IF(ISBLANK('Section 2'!F132),"",'Section 2'!F132)</f>
        <v/>
      </c>
      <c r="D119" s="52" t="str">
        <f>IF($C119="","",'Section 2'!G132)</f>
        <v/>
      </c>
      <c r="E119" s="52" t="str">
        <f>IF($C119="","",'Section 2'!L132)</f>
        <v/>
      </c>
      <c r="F119" s="52" t="str">
        <f>IF($C119="","",'Section 2'!M132)</f>
        <v/>
      </c>
    </row>
    <row r="120" spans="2:6" x14ac:dyDescent="0.35">
      <c r="B120" s="52">
        <v>1</v>
      </c>
      <c r="C120" s="52" t="str">
        <f>IF(ISBLANK('Section 2'!F133),"",'Section 2'!F133)</f>
        <v/>
      </c>
      <c r="D120" s="52" t="str">
        <f>IF($C120="","",'Section 2'!G133)</f>
        <v/>
      </c>
      <c r="E120" s="52" t="str">
        <f>IF($C120="","",'Section 2'!L133)</f>
        <v/>
      </c>
      <c r="F120" s="52" t="str">
        <f>IF($C120="","",'Section 2'!M133)</f>
        <v/>
      </c>
    </row>
    <row r="121" spans="2:6" x14ac:dyDescent="0.35">
      <c r="B121" s="52">
        <v>1</v>
      </c>
      <c r="C121" s="52" t="str">
        <f>IF(ISBLANK('Section 2'!F134),"",'Section 2'!F134)</f>
        <v/>
      </c>
      <c r="D121" s="52" t="str">
        <f>IF($C121="","",'Section 2'!G134)</f>
        <v/>
      </c>
      <c r="E121" s="52" t="str">
        <f>IF($C121="","",'Section 2'!L134)</f>
        <v/>
      </c>
      <c r="F121" s="52" t="str">
        <f>IF($C121="","",'Section 2'!M134)</f>
        <v/>
      </c>
    </row>
    <row r="122" spans="2:6" x14ac:dyDescent="0.35">
      <c r="B122" s="52">
        <v>1</v>
      </c>
      <c r="C122" s="52" t="str">
        <f>IF(ISBLANK('Section 2'!F135),"",'Section 2'!F135)</f>
        <v/>
      </c>
      <c r="D122" s="52" t="str">
        <f>IF($C122="","",'Section 2'!G135)</f>
        <v/>
      </c>
      <c r="E122" s="52" t="str">
        <f>IF($C122="","",'Section 2'!L135)</f>
        <v/>
      </c>
      <c r="F122" s="52" t="str">
        <f>IF($C122="","",'Section 2'!M135)</f>
        <v/>
      </c>
    </row>
    <row r="123" spans="2:6" x14ac:dyDescent="0.35">
      <c r="B123" s="52">
        <v>1</v>
      </c>
      <c r="C123" s="52" t="str">
        <f>IF(ISBLANK('Section 2'!F136),"",'Section 2'!F136)</f>
        <v/>
      </c>
      <c r="D123" s="52" t="str">
        <f>IF($C123="","",'Section 2'!G136)</f>
        <v/>
      </c>
      <c r="E123" s="52" t="str">
        <f>IF($C123="","",'Section 2'!L136)</f>
        <v/>
      </c>
      <c r="F123" s="52" t="str">
        <f>IF($C123="","",'Section 2'!M136)</f>
        <v/>
      </c>
    </row>
    <row r="124" spans="2:6" x14ac:dyDescent="0.35">
      <c r="B124" s="52">
        <v>1</v>
      </c>
      <c r="C124" s="52" t="str">
        <f>IF(ISBLANK('Section 2'!F137),"",'Section 2'!F137)</f>
        <v/>
      </c>
      <c r="D124" s="52" t="str">
        <f>IF($C124="","",'Section 2'!G137)</f>
        <v/>
      </c>
      <c r="E124" s="52" t="str">
        <f>IF($C124="","",'Section 2'!L137)</f>
        <v/>
      </c>
      <c r="F124" s="52" t="str">
        <f>IF($C124="","",'Section 2'!M137)</f>
        <v/>
      </c>
    </row>
    <row r="125" spans="2:6" x14ac:dyDescent="0.35">
      <c r="B125" s="52">
        <v>1</v>
      </c>
      <c r="C125" s="52" t="str">
        <f>IF(ISBLANK('Section 2'!F138),"",'Section 2'!F138)</f>
        <v/>
      </c>
      <c r="D125" s="52" t="str">
        <f>IF($C125="","",'Section 2'!G138)</f>
        <v/>
      </c>
      <c r="E125" s="52" t="str">
        <f>IF($C125="","",'Section 2'!L138)</f>
        <v/>
      </c>
      <c r="F125" s="52" t="str">
        <f>IF($C125="","",'Section 2'!M138)</f>
        <v/>
      </c>
    </row>
    <row r="126" spans="2:6" x14ac:dyDescent="0.35">
      <c r="B126" s="52">
        <v>1</v>
      </c>
      <c r="C126" s="52" t="str">
        <f>IF(ISBLANK('Section 2'!F139),"",'Section 2'!F139)</f>
        <v/>
      </c>
      <c r="D126" s="52" t="str">
        <f>IF($C126="","",'Section 2'!G139)</f>
        <v/>
      </c>
      <c r="E126" s="52" t="str">
        <f>IF($C126="","",'Section 2'!L139)</f>
        <v/>
      </c>
      <c r="F126" s="52" t="str">
        <f>IF($C126="","",'Section 2'!M139)</f>
        <v/>
      </c>
    </row>
    <row r="127" spans="2:6" x14ac:dyDescent="0.35">
      <c r="B127" s="52">
        <v>1</v>
      </c>
      <c r="C127" s="52" t="str">
        <f>IF(ISBLANK('Section 2'!F140),"",'Section 2'!F140)</f>
        <v/>
      </c>
      <c r="D127" s="52" t="str">
        <f>IF($C127="","",'Section 2'!G140)</f>
        <v/>
      </c>
      <c r="E127" s="52" t="str">
        <f>IF($C127="","",'Section 2'!L140)</f>
        <v/>
      </c>
      <c r="F127" s="52" t="str">
        <f>IF($C127="","",'Section 2'!M140)</f>
        <v/>
      </c>
    </row>
    <row r="128" spans="2:6" x14ac:dyDescent="0.35">
      <c r="B128" s="52">
        <v>1</v>
      </c>
      <c r="C128" s="52" t="str">
        <f>IF(ISBLANK('Section 2'!F141),"",'Section 2'!F141)</f>
        <v/>
      </c>
      <c r="D128" s="52" t="str">
        <f>IF($C128="","",'Section 2'!G141)</f>
        <v/>
      </c>
      <c r="E128" s="52" t="str">
        <f>IF($C128="","",'Section 2'!L141)</f>
        <v/>
      </c>
      <c r="F128" s="52" t="str">
        <f>IF($C128="","",'Section 2'!M141)</f>
        <v/>
      </c>
    </row>
    <row r="129" spans="2:6" x14ac:dyDescent="0.35">
      <c r="B129" s="52">
        <v>1</v>
      </c>
      <c r="C129" s="52" t="str">
        <f>IF(ISBLANK('Section 2'!F142),"",'Section 2'!F142)</f>
        <v/>
      </c>
      <c r="D129" s="52" t="str">
        <f>IF($C129="","",'Section 2'!G142)</f>
        <v/>
      </c>
      <c r="E129" s="52" t="str">
        <f>IF($C129="","",'Section 2'!L142)</f>
        <v/>
      </c>
      <c r="F129" s="52" t="str">
        <f>IF($C129="","",'Section 2'!M142)</f>
        <v/>
      </c>
    </row>
    <row r="130" spans="2:6" x14ac:dyDescent="0.35">
      <c r="B130" s="52">
        <v>1</v>
      </c>
      <c r="C130" s="52" t="str">
        <f>IF(ISBLANK('Section 2'!F143),"",'Section 2'!F143)</f>
        <v/>
      </c>
      <c r="D130" s="52" t="str">
        <f>IF($C130="","",'Section 2'!G143)</f>
        <v/>
      </c>
      <c r="E130" s="52" t="str">
        <f>IF($C130="","",'Section 2'!L143)</f>
        <v/>
      </c>
      <c r="F130" s="52" t="str">
        <f>IF($C130="","",'Section 2'!M143)</f>
        <v/>
      </c>
    </row>
    <row r="131" spans="2:6" x14ac:dyDescent="0.35">
      <c r="B131" s="52">
        <v>1</v>
      </c>
      <c r="C131" s="52" t="str">
        <f>IF(ISBLANK('Section 2'!F144),"",'Section 2'!F144)</f>
        <v/>
      </c>
      <c r="D131" s="52" t="str">
        <f>IF($C131="","",'Section 2'!G144)</f>
        <v/>
      </c>
      <c r="E131" s="52" t="str">
        <f>IF($C131="","",'Section 2'!L144)</f>
        <v/>
      </c>
      <c r="F131" s="52" t="str">
        <f>IF($C131="","",'Section 2'!M144)</f>
        <v/>
      </c>
    </row>
    <row r="132" spans="2:6" x14ac:dyDescent="0.35">
      <c r="B132" s="52">
        <v>1</v>
      </c>
      <c r="C132" s="52" t="str">
        <f>IF(ISBLANK('Section 2'!F145),"",'Section 2'!F145)</f>
        <v/>
      </c>
      <c r="D132" s="52" t="str">
        <f>IF($C132="","",'Section 2'!G145)</f>
        <v/>
      </c>
      <c r="E132" s="52" t="str">
        <f>IF($C132="","",'Section 2'!L145)</f>
        <v/>
      </c>
      <c r="F132" s="52" t="str">
        <f>IF($C132="","",'Section 2'!M145)</f>
        <v/>
      </c>
    </row>
    <row r="133" spans="2:6" x14ac:dyDescent="0.35">
      <c r="B133" s="52">
        <v>1</v>
      </c>
      <c r="C133" s="52" t="str">
        <f>IF(ISBLANK('Section 2'!F146),"",'Section 2'!F146)</f>
        <v/>
      </c>
      <c r="D133" s="52" t="str">
        <f>IF($C133="","",'Section 2'!G146)</f>
        <v/>
      </c>
      <c r="E133" s="52" t="str">
        <f>IF($C133="","",'Section 2'!L146)</f>
        <v/>
      </c>
      <c r="F133" s="52" t="str">
        <f>IF($C133="","",'Section 2'!M146)</f>
        <v/>
      </c>
    </row>
    <row r="134" spans="2:6" x14ac:dyDescent="0.35">
      <c r="B134" s="52">
        <v>1</v>
      </c>
      <c r="C134" s="52" t="str">
        <f>IF(ISBLANK('Section 2'!F147),"",'Section 2'!F147)</f>
        <v/>
      </c>
      <c r="D134" s="52" t="str">
        <f>IF($C134="","",'Section 2'!G147)</f>
        <v/>
      </c>
      <c r="E134" s="52" t="str">
        <f>IF($C134="","",'Section 2'!L147)</f>
        <v/>
      </c>
      <c r="F134" s="52" t="str">
        <f>IF($C134="","",'Section 2'!M147)</f>
        <v/>
      </c>
    </row>
    <row r="135" spans="2:6" x14ac:dyDescent="0.35">
      <c r="B135" s="52">
        <v>1</v>
      </c>
      <c r="C135" s="52" t="str">
        <f>IF(ISBLANK('Section 2'!F148),"",'Section 2'!F148)</f>
        <v/>
      </c>
      <c r="D135" s="52" t="str">
        <f>IF($C135="","",'Section 2'!G148)</f>
        <v/>
      </c>
      <c r="E135" s="52" t="str">
        <f>IF($C135="","",'Section 2'!L148)</f>
        <v/>
      </c>
      <c r="F135" s="52" t="str">
        <f>IF($C135="","",'Section 2'!M148)</f>
        <v/>
      </c>
    </row>
    <row r="136" spans="2:6" x14ac:dyDescent="0.35">
      <c r="B136" s="52">
        <v>1</v>
      </c>
      <c r="C136" s="52" t="str">
        <f>IF(ISBLANK('Section 2'!F149),"",'Section 2'!F149)</f>
        <v/>
      </c>
      <c r="D136" s="52" t="str">
        <f>IF($C136="","",'Section 2'!G149)</f>
        <v/>
      </c>
      <c r="E136" s="52" t="str">
        <f>IF($C136="","",'Section 2'!L149)</f>
        <v/>
      </c>
      <c r="F136" s="52" t="str">
        <f>IF($C136="","",'Section 2'!M149)</f>
        <v/>
      </c>
    </row>
    <row r="137" spans="2:6" x14ac:dyDescent="0.35">
      <c r="B137" s="52">
        <v>1</v>
      </c>
      <c r="C137" s="52" t="str">
        <f>IF(ISBLANK('Section 2'!F150),"",'Section 2'!F150)</f>
        <v/>
      </c>
      <c r="D137" s="52" t="str">
        <f>IF($C137="","",'Section 2'!G150)</f>
        <v/>
      </c>
      <c r="E137" s="52" t="str">
        <f>IF($C137="","",'Section 2'!L150)</f>
        <v/>
      </c>
      <c r="F137" s="52" t="str">
        <f>IF($C137="","",'Section 2'!M150)</f>
        <v/>
      </c>
    </row>
    <row r="138" spans="2:6" x14ac:dyDescent="0.35">
      <c r="B138" s="52">
        <v>1</v>
      </c>
      <c r="C138" s="52" t="str">
        <f>IF(ISBLANK('Section 2'!F151),"",'Section 2'!F151)</f>
        <v/>
      </c>
      <c r="D138" s="52" t="str">
        <f>IF($C138="","",'Section 2'!G151)</f>
        <v/>
      </c>
      <c r="E138" s="52" t="str">
        <f>IF($C138="","",'Section 2'!L151)</f>
        <v/>
      </c>
      <c r="F138" s="52" t="str">
        <f>IF($C138="","",'Section 2'!M151)</f>
        <v/>
      </c>
    </row>
    <row r="139" spans="2:6" x14ac:dyDescent="0.35">
      <c r="B139" s="52">
        <v>1</v>
      </c>
      <c r="C139" s="52" t="str">
        <f>IF(ISBLANK('Section 2'!F152),"",'Section 2'!F152)</f>
        <v/>
      </c>
      <c r="D139" s="52" t="str">
        <f>IF($C139="","",'Section 2'!G152)</f>
        <v/>
      </c>
      <c r="E139" s="52" t="str">
        <f>IF($C139="","",'Section 2'!L152)</f>
        <v/>
      </c>
      <c r="F139" s="52" t="str">
        <f>IF($C139="","",'Section 2'!M152)</f>
        <v/>
      </c>
    </row>
    <row r="140" spans="2:6" x14ac:dyDescent="0.35">
      <c r="B140" s="52">
        <v>1</v>
      </c>
      <c r="C140" s="52" t="str">
        <f>IF(ISBLANK('Section 2'!F153),"",'Section 2'!F153)</f>
        <v/>
      </c>
      <c r="D140" s="52" t="str">
        <f>IF($C140="","",'Section 2'!G153)</f>
        <v/>
      </c>
      <c r="E140" s="52" t="str">
        <f>IF($C140="","",'Section 2'!L153)</f>
        <v/>
      </c>
      <c r="F140" s="52" t="str">
        <f>IF($C140="","",'Section 2'!M153)</f>
        <v/>
      </c>
    </row>
    <row r="141" spans="2:6" x14ac:dyDescent="0.35">
      <c r="B141" s="52">
        <v>1</v>
      </c>
      <c r="C141" s="52" t="str">
        <f>IF(ISBLANK('Section 2'!F154),"",'Section 2'!F154)</f>
        <v/>
      </c>
      <c r="D141" s="52" t="str">
        <f>IF($C141="","",'Section 2'!G154)</f>
        <v/>
      </c>
      <c r="E141" s="52" t="str">
        <f>IF($C141="","",'Section 2'!L154)</f>
        <v/>
      </c>
      <c r="F141" s="52" t="str">
        <f>IF($C141="","",'Section 2'!M154)</f>
        <v/>
      </c>
    </row>
    <row r="142" spans="2:6" x14ac:dyDescent="0.35">
      <c r="B142" s="52">
        <v>1</v>
      </c>
      <c r="C142" s="52" t="str">
        <f>IF(ISBLANK('Section 2'!F155),"",'Section 2'!F155)</f>
        <v/>
      </c>
      <c r="D142" s="52" t="str">
        <f>IF($C142="","",'Section 2'!G155)</f>
        <v/>
      </c>
      <c r="E142" s="52" t="str">
        <f>IF($C142="","",'Section 2'!L155)</f>
        <v/>
      </c>
      <c r="F142" s="52" t="str">
        <f>IF($C142="","",'Section 2'!M155)</f>
        <v/>
      </c>
    </row>
    <row r="143" spans="2:6" x14ac:dyDescent="0.35">
      <c r="B143" s="52">
        <v>1</v>
      </c>
      <c r="C143" s="52" t="str">
        <f>IF(ISBLANK('Section 2'!F156),"",'Section 2'!F156)</f>
        <v/>
      </c>
      <c r="D143" s="52" t="str">
        <f>IF($C143="","",'Section 2'!G156)</f>
        <v/>
      </c>
      <c r="E143" s="52" t="str">
        <f>IF($C143="","",'Section 2'!L156)</f>
        <v/>
      </c>
      <c r="F143" s="52" t="str">
        <f>IF($C143="","",'Section 2'!M156)</f>
        <v/>
      </c>
    </row>
    <row r="144" spans="2:6" x14ac:dyDescent="0.35">
      <c r="B144" s="52">
        <v>1</v>
      </c>
      <c r="C144" s="52" t="str">
        <f>IF(ISBLANK('Section 2'!F157),"",'Section 2'!F157)</f>
        <v/>
      </c>
      <c r="D144" s="52" t="str">
        <f>IF($C144="","",'Section 2'!G157)</f>
        <v/>
      </c>
      <c r="E144" s="52" t="str">
        <f>IF($C144="","",'Section 2'!L157)</f>
        <v/>
      </c>
      <c r="F144" s="52" t="str">
        <f>IF($C144="","",'Section 2'!M157)</f>
        <v/>
      </c>
    </row>
    <row r="145" spans="2:6" x14ac:dyDescent="0.35">
      <c r="B145" s="52">
        <v>1</v>
      </c>
      <c r="C145" s="52" t="str">
        <f>IF(ISBLANK('Section 2'!F158),"",'Section 2'!F158)</f>
        <v/>
      </c>
      <c r="D145" s="52" t="str">
        <f>IF($C145="","",'Section 2'!G158)</f>
        <v/>
      </c>
      <c r="E145" s="52" t="str">
        <f>IF($C145="","",'Section 2'!L158)</f>
        <v/>
      </c>
      <c r="F145" s="52" t="str">
        <f>IF($C145="","",'Section 2'!M158)</f>
        <v/>
      </c>
    </row>
    <row r="146" spans="2:6" x14ac:dyDescent="0.35">
      <c r="B146" s="52">
        <v>1</v>
      </c>
      <c r="C146" s="52" t="str">
        <f>IF(ISBLANK('Section 2'!F159),"",'Section 2'!F159)</f>
        <v/>
      </c>
      <c r="D146" s="52" t="str">
        <f>IF($C146="","",'Section 2'!G159)</f>
        <v/>
      </c>
      <c r="E146" s="52" t="str">
        <f>IF($C146="","",'Section 2'!L159)</f>
        <v/>
      </c>
      <c r="F146" s="52" t="str">
        <f>IF($C146="","",'Section 2'!M159)</f>
        <v/>
      </c>
    </row>
    <row r="147" spans="2:6" x14ac:dyDescent="0.35">
      <c r="B147" s="52">
        <v>1</v>
      </c>
      <c r="C147" s="52" t="str">
        <f>IF(ISBLANK('Section 2'!F160),"",'Section 2'!F160)</f>
        <v/>
      </c>
      <c r="D147" s="52" t="str">
        <f>IF($C147="","",'Section 2'!G160)</f>
        <v/>
      </c>
      <c r="E147" s="52" t="str">
        <f>IF($C147="","",'Section 2'!L160)</f>
        <v/>
      </c>
      <c r="F147" s="52" t="str">
        <f>IF($C147="","",'Section 2'!M160)</f>
        <v/>
      </c>
    </row>
    <row r="148" spans="2:6" x14ac:dyDescent="0.35">
      <c r="B148" s="52">
        <v>1</v>
      </c>
      <c r="C148" s="52" t="str">
        <f>IF(ISBLANK('Section 2'!F161),"",'Section 2'!F161)</f>
        <v/>
      </c>
      <c r="D148" s="52" t="str">
        <f>IF($C148="","",'Section 2'!G161)</f>
        <v/>
      </c>
      <c r="E148" s="52" t="str">
        <f>IF($C148="","",'Section 2'!L161)</f>
        <v/>
      </c>
      <c r="F148" s="52" t="str">
        <f>IF($C148="","",'Section 2'!M161)</f>
        <v/>
      </c>
    </row>
    <row r="149" spans="2:6" x14ac:dyDescent="0.35">
      <c r="B149" s="52">
        <v>1</v>
      </c>
      <c r="C149" s="52" t="str">
        <f>IF(ISBLANK('Section 2'!F162),"",'Section 2'!F162)</f>
        <v/>
      </c>
      <c r="D149" s="52" t="str">
        <f>IF($C149="","",'Section 2'!G162)</f>
        <v/>
      </c>
      <c r="E149" s="52" t="str">
        <f>IF($C149="","",'Section 2'!L162)</f>
        <v/>
      </c>
      <c r="F149" s="52" t="str">
        <f>IF($C149="","",'Section 2'!M162)</f>
        <v/>
      </c>
    </row>
    <row r="150" spans="2:6" x14ac:dyDescent="0.35">
      <c r="B150" s="52">
        <v>1</v>
      </c>
      <c r="C150" s="52" t="str">
        <f>IF(ISBLANK('Section 2'!F163),"",'Section 2'!F163)</f>
        <v/>
      </c>
      <c r="D150" s="52" t="str">
        <f>IF($C150="","",'Section 2'!G163)</f>
        <v/>
      </c>
      <c r="E150" s="52" t="str">
        <f>IF($C150="","",'Section 2'!L163)</f>
        <v/>
      </c>
      <c r="F150" s="52" t="str">
        <f>IF($C150="","",'Section 2'!M163)</f>
        <v/>
      </c>
    </row>
    <row r="151" spans="2:6" x14ac:dyDescent="0.35">
      <c r="B151" s="52">
        <v>1</v>
      </c>
      <c r="C151" s="52" t="str">
        <f>IF(ISBLANK('Section 2'!F164),"",'Section 2'!F164)</f>
        <v/>
      </c>
      <c r="D151" s="52" t="str">
        <f>IF($C151="","",'Section 2'!G164)</f>
        <v/>
      </c>
      <c r="E151" s="52" t="str">
        <f>IF($C151="","",'Section 2'!L164)</f>
        <v/>
      </c>
      <c r="F151" s="52" t="str">
        <f>IF($C151="","",'Section 2'!M164)</f>
        <v/>
      </c>
    </row>
    <row r="152" spans="2:6" x14ac:dyDescent="0.35">
      <c r="B152" s="52">
        <v>1</v>
      </c>
      <c r="C152" s="52" t="str">
        <f>IF(ISBLANK('Section 2'!F165),"",'Section 2'!F165)</f>
        <v/>
      </c>
      <c r="D152" s="52" t="str">
        <f>IF($C152="","",'Section 2'!G165)</f>
        <v/>
      </c>
      <c r="E152" s="52" t="str">
        <f>IF($C152="","",'Section 2'!L165)</f>
        <v/>
      </c>
      <c r="F152" s="52" t="str">
        <f>IF($C152="","",'Section 2'!M165)</f>
        <v/>
      </c>
    </row>
    <row r="153" spans="2:6" x14ac:dyDescent="0.35">
      <c r="B153" s="52">
        <v>1</v>
      </c>
      <c r="C153" s="52" t="str">
        <f>IF(ISBLANK('Section 2'!F166),"",'Section 2'!F166)</f>
        <v/>
      </c>
      <c r="D153" s="52" t="str">
        <f>IF($C153="","",'Section 2'!G166)</f>
        <v/>
      </c>
      <c r="E153" s="52" t="str">
        <f>IF($C153="","",'Section 2'!L166)</f>
        <v/>
      </c>
      <c r="F153" s="52" t="str">
        <f>IF($C153="","",'Section 2'!M166)</f>
        <v/>
      </c>
    </row>
    <row r="154" spans="2:6" x14ac:dyDescent="0.35">
      <c r="B154" s="52">
        <v>1</v>
      </c>
      <c r="C154" s="52" t="str">
        <f>IF(ISBLANK('Section 2'!F167),"",'Section 2'!F167)</f>
        <v/>
      </c>
      <c r="D154" s="52" t="str">
        <f>IF($C154="","",'Section 2'!G167)</f>
        <v/>
      </c>
      <c r="E154" s="52" t="str">
        <f>IF($C154="","",'Section 2'!L167)</f>
        <v/>
      </c>
      <c r="F154" s="52" t="str">
        <f>IF($C154="","",'Section 2'!M167)</f>
        <v/>
      </c>
    </row>
    <row r="155" spans="2:6" x14ac:dyDescent="0.35">
      <c r="B155" s="52">
        <v>1</v>
      </c>
      <c r="C155" s="52" t="str">
        <f>IF(ISBLANK('Section 2'!F168),"",'Section 2'!F168)</f>
        <v/>
      </c>
      <c r="D155" s="52" t="str">
        <f>IF($C155="","",'Section 2'!G168)</f>
        <v/>
      </c>
      <c r="E155" s="52" t="str">
        <f>IF($C155="","",'Section 2'!L168)</f>
        <v/>
      </c>
      <c r="F155" s="52" t="str">
        <f>IF($C155="","",'Section 2'!M168)</f>
        <v/>
      </c>
    </row>
    <row r="156" spans="2:6" x14ac:dyDescent="0.35">
      <c r="B156" s="52">
        <v>1</v>
      </c>
      <c r="C156" s="52" t="str">
        <f>IF(ISBLANK('Section 2'!F169),"",'Section 2'!F169)</f>
        <v/>
      </c>
      <c r="D156" s="52" t="str">
        <f>IF($C156="","",'Section 2'!G169)</f>
        <v/>
      </c>
      <c r="E156" s="52" t="str">
        <f>IF($C156="","",'Section 2'!L169)</f>
        <v/>
      </c>
      <c r="F156" s="52" t="str">
        <f>IF($C156="","",'Section 2'!M169)</f>
        <v/>
      </c>
    </row>
    <row r="157" spans="2:6" x14ac:dyDescent="0.35">
      <c r="B157" s="52">
        <v>1</v>
      </c>
      <c r="C157" s="52" t="str">
        <f>IF(ISBLANK('Section 2'!F170),"",'Section 2'!F170)</f>
        <v/>
      </c>
      <c r="D157" s="52" t="str">
        <f>IF($C157="","",'Section 2'!G170)</f>
        <v/>
      </c>
      <c r="E157" s="52" t="str">
        <f>IF($C157="","",'Section 2'!L170)</f>
        <v/>
      </c>
      <c r="F157" s="52" t="str">
        <f>IF($C157="","",'Section 2'!M170)</f>
        <v/>
      </c>
    </row>
    <row r="158" spans="2:6" x14ac:dyDescent="0.35">
      <c r="B158" s="52">
        <v>1</v>
      </c>
      <c r="C158" s="52" t="str">
        <f>IF(ISBLANK('Section 2'!F171),"",'Section 2'!F171)</f>
        <v/>
      </c>
      <c r="D158" s="52" t="str">
        <f>IF($C158="","",'Section 2'!G171)</f>
        <v/>
      </c>
      <c r="E158" s="52" t="str">
        <f>IF($C158="","",'Section 2'!L171)</f>
        <v/>
      </c>
      <c r="F158" s="52" t="str">
        <f>IF($C158="","",'Section 2'!M171)</f>
        <v/>
      </c>
    </row>
    <row r="159" spans="2:6" x14ac:dyDescent="0.35">
      <c r="B159" s="52">
        <v>1</v>
      </c>
      <c r="C159" s="52" t="str">
        <f>IF(ISBLANK('Section 2'!F172),"",'Section 2'!F172)</f>
        <v/>
      </c>
      <c r="D159" s="52" t="str">
        <f>IF($C159="","",'Section 2'!G172)</f>
        <v/>
      </c>
      <c r="E159" s="52" t="str">
        <f>IF($C159="","",'Section 2'!L172)</f>
        <v/>
      </c>
      <c r="F159" s="52" t="str">
        <f>IF($C159="","",'Section 2'!M172)</f>
        <v/>
      </c>
    </row>
    <row r="160" spans="2:6" x14ac:dyDescent="0.35">
      <c r="B160" s="52">
        <v>1</v>
      </c>
      <c r="C160" s="52" t="str">
        <f>IF(ISBLANK('Section 2'!F173),"",'Section 2'!F173)</f>
        <v/>
      </c>
      <c r="D160" s="52" t="str">
        <f>IF($C160="","",'Section 2'!G173)</f>
        <v/>
      </c>
      <c r="E160" s="52" t="str">
        <f>IF($C160="","",'Section 2'!L173)</f>
        <v/>
      </c>
      <c r="F160" s="52" t="str">
        <f>IF($C160="","",'Section 2'!M173)</f>
        <v/>
      </c>
    </row>
    <row r="161" spans="2:6" x14ac:dyDescent="0.35">
      <c r="B161" s="52">
        <v>1</v>
      </c>
      <c r="C161" s="52" t="str">
        <f>IF(ISBLANK('Section 2'!F174),"",'Section 2'!F174)</f>
        <v/>
      </c>
      <c r="D161" s="52" t="str">
        <f>IF($C161="","",'Section 2'!G174)</f>
        <v/>
      </c>
      <c r="E161" s="52" t="str">
        <f>IF($C161="","",'Section 2'!L174)</f>
        <v/>
      </c>
      <c r="F161" s="52" t="str">
        <f>IF($C161="","",'Section 2'!M174)</f>
        <v/>
      </c>
    </row>
    <row r="162" spans="2:6" x14ac:dyDescent="0.35">
      <c r="B162" s="52">
        <v>1</v>
      </c>
      <c r="C162" s="52" t="str">
        <f>IF(ISBLANK('Section 2'!F175),"",'Section 2'!F175)</f>
        <v/>
      </c>
      <c r="D162" s="52" t="str">
        <f>IF($C162="","",'Section 2'!G175)</f>
        <v/>
      </c>
      <c r="E162" s="52" t="str">
        <f>IF($C162="","",'Section 2'!L175)</f>
        <v/>
      </c>
      <c r="F162" s="52" t="str">
        <f>IF($C162="","",'Section 2'!M175)</f>
        <v/>
      </c>
    </row>
    <row r="163" spans="2:6" x14ac:dyDescent="0.35">
      <c r="B163" s="52">
        <v>1</v>
      </c>
      <c r="C163" s="52" t="str">
        <f>IF(ISBLANK('Section 2'!F176),"",'Section 2'!F176)</f>
        <v/>
      </c>
      <c r="D163" s="52" t="str">
        <f>IF($C163="","",'Section 2'!G176)</f>
        <v/>
      </c>
      <c r="E163" s="52" t="str">
        <f>IF($C163="","",'Section 2'!L176)</f>
        <v/>
      </c>
      <c r="F163" s="52" t="str">
        <f>IF($C163="","",'Section 2'!M176)</f>
        <v/>
      </c>
    </row>
    <row r="164" spans="2:6" x14ac:dyDescent="0.35">
      <c r="B164" s="52">
        <v>1</v>
      </c>
      <c r="C164" s="52" t="str">
        <f>IF(ISBLANK('Section 2'!F177),"",'Section 2'!F177)</f>
        <v/>
      </c>
      <c r="D164" s="52" t="str">
        <f>IF($C164="","",'Section 2'!G177)</f>
        <v/>
      </c>
      <c r="E164" s="52" t="str">
        <f>IF($C164="","",'Section 2'!L177)</f>
        <v/>
      </c>
      <c r="F164" s="52" t="str">
        <f>IF($C164="","",'Section 2'!M177)</f>
        <v/>
      </c>
    </row>
    <row r="165" spans="2:6" x14ac:dyDescent="0.35">
      <c r="B165" s="52">
        <v>1</v>
      </c>
      <c r="C165" s="52" t="str">
        <f>IF(ISBLANK('Section 2'!F178),"",'Section 2'!F178)</f>
        <v/>
      </c>
      <c r="D165" s="52" t="str">
        <f>IF($C165="","",'Section 2'!G178)</f>
        <v/>
      </c>
      <c r="E165" s="52" t="str">
        <f>IF($C165="","",'Section 2'!L178)</f>
        <v/>
      </c>
      <c r="F165" s="52" t="str">
        <f>IF($C165="","",'Section 2'!M178)</f>
        <v/>
      </c>
    </row>
    <row r="166" spans="2:6" x14ac:dyDescent="0.35">
      <c r="B166" s="52">
        <v>1</v>
      </c>
      <c r="C166" s="52" t="str">
        <f>IF(ISBLANK('Section 2'!F179),"",'Section 2'!F179)</f>
        <v/>
      </c>
      <c r="D166" s="52" t="str">
        <f>IF($C166="","",'Section 2'!G179)</f>
        <v/>
      </c>
      <c r="E166" s="52" t="str">
        <f>IF($C166="","",'Section 2'!L179)</f>
        <v/>
      </c>
      <c r="F166" s="52" t="str">
        <f>IF($C166="","",'Section 2'!M179)</f>
        <v/>
      </c>
    </row>
    <row r="167" spans="2:6" x14ac:dyDescent="0.35">
      <c r="B167" s="52">
        <v>1</v>
      </c>
      <c r="C167" s="52" t="str">
        <f>IF(ISBLANK('Section 2'!F180),"",'Section 2'!F180)</f>
        <v/>
      </c>
      <c r="D167" s="52" t="str">
        <f>IF($C167="","",'Section 2'!G180)</f>
        <v/>
      </c>
      <c r="E167" s="52" t="str">
        <f>IF($C167="","",'Section 2'!L180)</f>
        <v/>
      </c>
      <c r="F167" s="52" t="str">
        <f>IF($C167="","",'Section 2'!M180)</f>
        <v/>
      </c>
    </row>
    <row r="168" spans="2:6" x14ac:dyDescent="0.35">
      <c r="B168" s="52">
        <v>1</v>
      </c>
      <c r="C168" s="52" t="str">
        <f>IF(ISBLANK('Section 2'!F181),"",'Section 2'!F181)</f>
        <v/>
      </c>
      <c r="D168" s="52" t="str">
        <f>IF($C168="","",'Section 2'!G181)</f>
        <v/>
      </c>
      <c r="E168" s="52" t="str">
        <f>IF($C168="","",'Section 2'!L181)</f>
        <v/>
      </c>
      <c r="F168" s="52" t="str">
        <f>IF($C168="","",'Section 2'!M181)</f>
        <v/>
      </c>
    </row>
    <row r="169" spans="2:6" x14ac:dyDescent="0.35">
      <c r="B169" s="52">
        <v>1</v>
      </c>
      <c r="C169" s="52" t="str">
        <f>IF(ISBLANK('Section 2'!F182),"",'Section 2'!F182)</f>
        <v/>
      </c>
      <c r="D169" s="52" t="str">
        <f>IF($C169="","",'Section 2'!G182)</f>
        <v/>
      </c>
      <c r="E169" s="52" t="str">
        <f>IF($C169="","",'Section 2'!L182)</f>
        <v/>
      </c>
      <c r="F169" s="52" t="str">
        <f>IF($C169="","",'Section 2'!M182)</f>
        <v/>
      </c>
    </row>
    <row r="170" spans="2:6" x14ac:dyDescent="0.35">
      <c r="B170" s="52">
        <v>1</v>
      </c>
      <c r="C170" s="52" t="str">
        <f>IF(ISBLANK('Section 2'!F183),"",'Section 2'!F183)</f>
        <v/>
      </c>
      <c r="D170" s="52" t="str">
        <f>IF($C170="","",'Section 2'!G183)</f>
        <v/>
      </c>
      <c r="E170" s="52" t="str">
        <f>IF($C170="","",'Section 2'!L183)</f>
        <v/>
      </c>
      <c r="F170" s="52" t="str">
        <f>IF($C170="","",'Section 2'!M183)</f>
        <v/>
      </c>
    </row>
    <row r="171" spans="2:6" x14ac:dyDescent="0.35">
      <c r="B171" s="52">
        <v>1</v>
      </c>
      <c r="C171" s="52" t="str">
        <f>IF(ISBLANK('Section 2'!F184),"",'Section 2'!F184)</f>
        <v/>
      </c>
      <c r="D171" s="52" t="str">
        <f>IF($C171="","",'Section 2'!G184)</f>
        <v/>
      </c>
      <c r="E171" s="52" t="str">
        <f>IF($C171="","",'Section 2'!L184)</f>
        <v/>
      </c>
      <c r="F171" s="52" t="str">
        <f>IF($C171="","",'Section 2'!M184)</f>
        <v/>
      </c>
    </row>
    <row r="172" spans="2:6" x14ac:dyDescent="0.35">
      <c r="B172" s="52">
        <v>1</v>
      </c>
      <c r="C172" s="52" t="str">
        <f>IF(ISBLANK('Section 2'!F185),"",'Section 2'!F185)</f>
        <v/>
      </c>
      <c r="D172" s="52" t="str">
        <f>IF($C172="","",'Section 2'!G185)</f>
        <v/>
      </c>
      <c r="E172" s="52" t="str">
        <f>IF($C172="","",'Section 2'!L185)</f>
        <v/>
      </c>
      <c r="F172" s="52" t="str">
        <f>IF($C172="","",'Section 2'!M185)</f>
        <v/>
      </c>
    </row>
    <row r="173" spans="2:6" x14ac:dyDescent="0.35">
      <c r="B173" s="52">
        <v>1</v>
      </c>
      <c r="C173" s="52" t="str">
        <f>IF(ISBLANK('Section 2'!F186),"",'Section 2'!F186)</f>
        <v/>
      </c>
      <c r="D173" s="52" t="str">
        <f>IF($C173="","",'Section 2'!G186)</f>
        <v/>
      </c>
      <c r="E173" s="52" t="str">
        <f>IF($C173="","",'Section 2'!L186)</f>
        <v/>
      </c>
      <c r="F173" s="52" t="str">
        <f>IF($C173="","",'Section 2'!M186)</f>
        <v/>
      </c>
    </row>
    <row r="174" spans="2:6" x14ac:dyDescent="0.35">
      <c r="B174" s="52">
        <v>1</v>
      </c>
      <c r="C174" s="52" t="str">
        <f>IF(ISBLANK('Section 2'!F187),"",'Section 2'!F187)</f>
        <v/>
      </c>
      <c r="D174" s="52" t="str">
        <f>IF($C174="","",'Section 2'!G187)</f>
        <v/>
      </c>
      <c r="E174" s="52" t="str">
        <f>IF($C174="","",'Section 2'!L187)</f>
        <v/>
      </c>
      <c r="F174" s="52" t="str">
        <f>IF($C174="","",'Section 2'!M187)</f>
        <v/>
      </c>
    </row>
    <row r="175" spans="2:6" x14ac:dyDescent="0.35">
      <c r="B175" s="52">
        <v>1</v>
      </c>
      <c r="C175" s="52" t="str">
        <f>IF(ISBLANK('Section 2'!F188),"",'Section 2'!F188)</f>
        <v/>
      </c>
      <c r="D175" s="52" t="str">
        <f>IF($C175="","",'Section 2'!G188)</f>
        <v/>
      </c>
      <c r="E175" s="52" t="str">
        <f>IF($C175="","",'Section 2'!L188)</f>
        <v/>
      </c>
      <c r="F175" s="52" t="str">
        <f>IF($C175="","",'Section 2'!M188)</f>
        <v/>
      </c>
    </row>
    <row r="176" spans="2:6" x14ac:dyDescent="0.35">
      <c r="B176" s="52">
        <v>1</v>
      </c>
      <c r="C176" s="52" t="str">
        <f>IF(ISBLANK('Section 2'!F189),"",'Section 2'!F189)</f>
        <v/>
      </c>
      <c r="D176" s="52" t="str">
        <f>IF($C176="","",'Section 2'!G189)</f>
        <v/>
      </c>
      <c r="E176" s="52" t="str">
        <f>IF($C176="","",'Section 2'!L189)</f>
        <v/>
      </c>
      <c r="F176" s="52" t="str">
        <f>IF($C176="","",'Section 2'!M189)</f>
        <v/>
      </c>
    </row>
    <row r="177" spans="2:6" x14ac:dyDescent="0.35">
      <c r="B177" s="52">
        <v>1</v>
      </c>
      <c r="C177" s="52" t="str">
        <f>IF(ISBLANK('Section 2'!F190),"",'Section 2'!F190)</f>
        <v/>
      </c>
      <c r="D177" s="52" t="str">
        <f>IF($C177="","",'Section 2'!G190)</f>
        <v/>
      </c>
      <c r="E177" s="52" t="str">
        <f>IF($C177="","",'Section 2'!L190)</f>
        <v/>
      </c>
      <c r="F177" s="52" t="str">
        <f>IF($C177="","",'Section 2'!M190)</f>
        <v/>
      </c>
    </row>
    <row r="178" spans="2:6" x14ac:dyDescent="0.35">
      <c r="B178" s="52">
        <v>1</v>
      </c>
      <c r="C178" s="52" t="str">
        <f>IF(ISBLANK('Section 2'!F191),"",'Section 2'!F191)</f>
        <v/>
      </c>
      <c r="D178" s="52" t="str">
        <f>IF($C178="","",'Section 2'!G191)</f>
        <v/>
      </c>
      <c r="E178" s="52" t="str">
        <f>IF($C178="","",'Section 2'!L191)</f>
        <v/>
      </c>
      <c r="F178" s="52" t="str">
        <f>IF($C178="","",'Section 2'!M191)</f>
        <v/>
      </c>
    </row>
    <row r="179" spans="2:6" x14ac:dyDescent="0.35">
      <c r="B179" s="52">
        <v>1</v>
      </c>
      <c r="C179" s="52" t="str">
        <f>IF(ISBLANK('Section 2'!F192),"",'Section 2'!F192)</f>
        <v/>
      </c>
      <c r="D179" s="52" t="str">
        <f>IF($C179="","",'Section 2'!G192)</f>
        <v/>
      </c>
      <c r="E179" s="52" t="str">
        <f>IF($C179="","",'Section 2'!L192)</f>
        <v/>
      </c>
      <c r="F179" s="52" t="str">
        <f>IF($C179="","",'Section 2'!M192)</f>
        <v/>
      </c>
    </row>
    <row r="180" spans="2:6" x14ac:dyDescent="0.35">
      <c r="B180" s="52">
        <v>1</v>
      </c>
      <c r="C180" s="52" t="str">
        <f>IF(ISBLANK('Section 2'!F193),"",'Section 2'!F193)</f>
        <v/>
      </c>
      <c r="D180" s="52" t="str">
        <f>IF($C180="","",'Section 2'!G193)</f>
        <v/>
      </c>
      <c r="E180" s="52" t="str">
        <f>IF($C180="","",'Section 2'!L193)</f>
        <v/>
      </c>
      <c r="F180" s="52" t="str">
        <f>IF($C180="","",'Section 2'!M193)</f>
        <v/>
      </c>
    </row>
    <row r="181" spans="2:6" x14ac:dyDescent="0.35">
      <c r="B181" s="52">
        <v>1</v>
      </c>
      <c r="C181" s="52" t="str">
        <f>IF(ISBLANK('Section 2'!F194),"",'Section 2'!F194)</f>
        <v/>
      </c>
      <c r="D181" s="52" t="str">
        <f>IF($C181="","",'Section 2'!G194)</f>
        <v/>
      </c>
      <c r="E181" s="52" t="str">
        <f>IF($C181="","",'Section 2'!L194)</f>
        <v/>
      </c>
      <c r="F181" s="52" t="str">
        <f>IF($C181="","",'Section 2'!M194)</f>
        <v/>
      </c>
    </row>
    <row r="182" spans="2:6" x14ac:dyDescent="0.35">
      <c r="B182" s="52">
        <v>1</v>
      </c>
      <c r="C182" s="52" t="str">
        <f>IF(ISBLANK('Section 2'!F195),"",'Section 2'!F195)</f>
        <v/>
      </c>
      <c r="D182" s="52" t="str">
        <f>IF($C182="","",'Section 2'!G195)</f>
        <v/>
      </c>
      <c r="E182" s="52" t="str">
        <f>IF($C182="","",'Section 2'!L195)</f>
        <v/>
      </c>
      <c r="F182" s="52" t="str">
        <f>IF($C182="","",'Section 2'!M195)</f>
        <v/>
      </c>
    </row>
    <row r="183" spans="2:6" x14ac:dyDescent="0.35">
      <c r="B183" s="52">
        <v>1</v>
      </c>
      <c r="C183" s="52" t="str">
        <f>IF(ISBLANK('Section 2'!F196),"",'Section 2'!F196)</f>
        <v/>
      </c>
      <c r="D183" s="52" t="str">
        <f>IF($C183="","",'Section 2'!G196)</f>
        <v/>
      </c>
      <c r="E183" s="52" t="str">
        <f>IF($C183="","",'Section 2'!L196)</f>
        <v/>
      </c>
      <c r="F183" s="52" t="str">
        <f>IF($C183="","",'Section 2'!M196)</f>
        <v/>
      </c>
    </row>
    <row r="184" spans="2:6" x14ac:dyDescent="0.35">
      <c r="B184" s="52">
        <v>1</v>
      </c>
      <c r="C184" s="52" t="str">
        <f>IF(ISBLANK('Section 2'!F197),"",'Section 2'!F197)</f>
        <v/>
      </c>
      <c r="D184" s="52" t="str">
        <f>IF($C184="","",'Section 2'!G197)</f>
        <v/>
      </c>
      <c r="E184" s="52" t="str">
        <f>IF($C184="","",'Section 2'!L197)</f>
        <v/>
      </c>
      <c r="F184" s="52" t="str">
        <f>IF($C184="","",'Section 2'!M197)</f>
        <v/>
      </c>
    </row>
    <row r="185" spans="2:6" x14ac:dyDescent="0.35">
      <c r="B185" s="52">
        <v>1</v>
      </c>
      <c r="C185" s="52" t="str">
        <f>IF(ISBLANK('Section 2'!F198),"",'Section 2'!F198)</f>
        <v/>
      </c>
      <c r="D185" s="52" t="str">
        <f>IF($C185="","",'Section 2'!G198)</f>
        <v/>
      </c>
      <c r="E185" s="52" t="str">
        <f>IF($C185="","",'Section 2'!L198)</f>
        <v/>
      </c>
      <c r="F185" s="52" t="str">
        <f>IF($C185="","",'Section 2'!M198)</f>
        <v/>
      </c>
    </row>
    <row r="186" spans="2:6" x14ac:dyDescent="0.35">
      <c r="B186" s="52">
        <v>1</v>
      </c>
      <c r="C186" s="52" t="str">
        <f>IF(ISBLANK('Section 2'!F199),"",'Section 2'!F199)</f>
        <v/>
      </c>
      <c r="D186" s="52" t="str">
        <f>IF($C186="","",'Section 2'!G199)</f>
        <v/>
      </c>
      <c r="E186" s="52" t="str">
        <f>IF($C186="","",'Section 2'!L199)</f>
        <v/>
      </c>
      <c r="F186" s="52" t="str">
        <f>IF($C186="","",'Section 2'!M199)</f>
        <v/>
      </c>
    </row>
    <row r="187" spans="2:6" x14ac:dyDescent="0.35">
      <c r="B187" s="52">
        <v>1</v>
      </c>
      <c r="C187" s="52" t="str">
        <f>IF(ISBLANK('Section 2'!F200),"",'Section 2'!F200)</f>
        <v/>
      </c>
      <c r="D187" s="52" t="str">
        <f>IF($C187="","",'Section 2'!G200)</f>
        <v/>
      </c>
      <c r="E187" s="52" t="str">
        <f>IF($C187="","",'Section 2'!L200)</f>
        <v/>
      </c>
      <c r="F187" s="52" t="str">
        <f>IF($C187="","",'Section 2'!M200)</f>
        <v/>
      </c>
    </row>
    <row r="188" spans="2:6" x14ac:dyDescent="0.35">
      <c r="B188" s="52">
        <v>1</v>
      </c>
      <c r="C188" s="52" t="str">
        <f>IF(ISBLANK('Section 2'!F201),"",'Section 2'!F201)</f>
        <v/>
      </c>
      <c r="D188" s="52" t="str">
        <f>IF($C188="","",'Section 2'!G201)</f>
        <v/>
      </c>
      <c r="E188" s="52" t="str">
        <f>IF($C188="","",'Section 2'!L201)</f>
        <v/>
      </c>
      <c r="F188" s="52" t="str">
        <f>IF($C188="","",'Section 2'!M201)</f>
        <v/>
      </c>
    </row>
    <row r="189" spans="2:6" x14ac:dyDescent="0.35">
      <c r="B189" s="52">
        <v>1</v>
      </c>
      <c r="C189" s="52" t="str">
        <f>IF(ISBLANK('Section 2'!F202),"",'Section 2'!F202)</f>
        <v/>
      </c>
      <c r="D189" s="52" t="str">
        <f>IF($C189="","",'Section 2'!G202)</f>
        <v/>
      </c>
      <c r="E189" s="52" t="str">
        <f>IF($C189="","",'Section 2'!L202)</f>
        <v/>
      </c>
      <c r="F189" s="52" t="str">
        <f>IF($C189="","",'Section 2'!M202)</f>
        <v/>
      </c>
    </row>
    <row r="190" spans="2:6" x14ac:dyDescent="0.35">
      <c r="B190" s="52">
        <v>1</v>
      </c>
      <c r="C190" s="52" t="str">
        <f>IF(ISBLANK('Section 2'!F203),"",'Section 2'!F203)</f>
        <v/>
      </c>
      <c r="D190" s="52" t="str">
        <f>IF($C190="","",'Section 2'!G203)</f>
        <v/>
      </c>
      <c r="E190" s="52" t="str">
        <f>IF($C190="","",'Section 2'!L203)</f>
        <v/>
      </c>
      <c r="F190" s="52" t="str">
        <f>IF($C190="","",'Section 2'!M203)</f>
        <v/>
      </c>
    </row>
    <row r="191" spans="2:6" x14ac:dyDescent="0.35">
      <c r="B191" s="52">
        <v>1</v>
      </c>
      <c r="C191" s="52" t="str">
        <f>IF(ISBLANK('Section 2'!F204),"",'Section 2'!F204)</f>
        <v/>
      </c>
      <c r="D191" s="52" t="str">
        <f>IF($C191="","",'Section 2'!G204)</f>
        <v/>
      </c>
      <c r="E191" s="52" t="str">
        <f>IF($C191="","",'Section 2'!L204)</f>
        <v/>
      </c>
      <c r="F191" s="52" t="str">
        <f>IF($C191="","",'Section 2'!M204)</f>
        <v/>
      </c>
    </row>
    <row r="192" spans="2:6" x14ac:dyDescent="0.35">
      <c r="B192" s="52">
        <v>1</v>
      </c>
      <c r="C192" s="52" t="str">
        <f>IF(ISBLANK('Section 2'!F205),"",'Section 2'!F205)</f>
        <v/>
      </c>
      <c r="D192" s="52" t="str">
        <f>IF($C192="","",'Section 2'!G205)</f>
        <v/>
      </c>
      <c r="E192" s="52" t="str">
        <f>IF($C192="","",'Section 2'!L205)</f>
        <v/>
      </c>
      <c r="F192" s="52" t="str">
        <f>IF($C192="","",'Section 2'!M205)</f>
        <v/>
      </c>
    </row>
    <row r="193" spans="2:6" x14ac:dyDescent="0.35">
      <c r="B193" s="52">
        <v>1</v>
      </c>
      <c r="C193" s="52" t="str">
        <f>IF(ISBLANK('Section 2'!F206),"",'Section 2'!F206)</f>
        <v/>
      </c>
      <c r="D193" s="52" t="str">
        <f>IF($C193="","",'Section 2'!G206)</f>
        <v/>
      </c>
      <c r="E193" s="52" t="str">
        <f>IF($C193="","",'Section 2'!L206)</f>
        <v/>
      </c>
      <c r="F193" s="52" t="str">
        <f>IF($C193="","",'Section 2'!M206)</f>
        <v/>
      </c>
    </row>
    <row r="194" spans="2:6" x14ac:dyDescent="0.35">
      <c r="B194" s="52">
        <v>1</v>
      </c>
      <c r="C194" s="52" t="str">
        <f>IF(ISBLANK('Section 2'!F207),"",'Section 2'!F207)</f>
        <v/>
      </c>
      <c r="D194" s="52" t="str">
        <f>IF($C194="","",'Section 2'!G207)</f>
        <v/>
      </c>
      <c r="E194" s="52" t="str">
        <f>IF($C194="","",'Section 2'!L207)</f>
        <v/>
      </c>
      <c r="F194" s="52" t="str">
        <f>IF($C194="","",'Section 2'!M207)</f>
        <v/>
      </c>
    </row>
    <row r="195" spans="2:6" x14ac:dyDescent="0.35">
      <c r="B195" s="52">
        <v>1</v>
      </c>
      <c r="C195" s="52" t="str">
        <f>IF(ISBLANK('Section 2'!F208),"",'Section 2'!F208)</f>
        <v/>
      </c>
      <c r="D195" s="52" t="str">
        <f>IF($C195="","",'Section 2'!G208)</f>
        <v/>
      </c>
      <c r="E195" s="52" t="str">
        <f>IF($C195="","",'Section 2'!L208)</f>
        <v/>
      </c>
      <c r="F195" s="52" t="str">
        <f>IF($C195="","",'Section 2'!M208)</f>
        <v/>
      </c>
    </row>
    <row r="196" spans="2:6" x14ac:dyDescent="0.35">
      <c r="B196" s="52">
        <v>1</v>
      </c>
      <c r="C196" s="52" t="str">
        <f>IF(ISBLANK('Section 2'!F209),"",'Section 2'!F209)</f>
        <v/>
      </c>
      <c r="D196" s="52" t="str">
        <f>IF($C196="","",'Section 2'!G209)</f>
        <v/>
      </c>
      <c r="E196" s="52" t="str">
        <f>IF($C196="","",'Section 2'!L209)</f>
        <v/>
      </c>
      <c r="F196" s="52" t="str">
        <f>IF($C196="","",'Section 2'!M209)</f>
        <v/>
      </c>
    </row>
    <row r="197" spans="2:6" x14ac:dyDescent="0.35">
      <c r="B197" s="52">
        <v>1</v>
      </c>
      <c r="C197" s="52" t="str">
        <f>IF(ISBLANK('Section 2'!F210),"",'Section 2'!F210)</f>
        <v/>
      </c>
      <c r="D197" s="52" t="str">
        <f>IF($C197="","",'Section 2'!G210)</f>
        <v/>
      </c>
      <c r="E197" s="52" t="str">
        <f>IF($C197="","",'Section 2'!L210)</f>
        <v/>
      </c>
      <c r="F197" s="52" t="str">
        <f>IF($C197="","",'Section 2'!M210)</f>
        <v/>
      </c>
    </row>
    <row r="198" spans="2:6" x14ac:dyDescent="0.35">
      <c r="B198" s="52">
        <v>1</v>
      </c>
      <c r="C198" s="52" t="str">
        <f>IF(ISBLANK('Section 2'!F211),"",'Section 2'!F211)</f>
        <v/>
      </c>
      <c r="D198" s="52" t="str">
        <f>IF($C198="","",'Section 2'!G211)</f>
        <v/>
      </c>
      <c r="E198" s="52" t="str">
        <f>IF($C198="","",'Section 2'!L211)</f>
        <v/>
      </c>
      <c r="F198" s="52" t="str">
        <f>IF($C198="","",'Section 2'!M211)</f>
        <v/>
      </c>
    </row>
    <row r="199" spans="2:6" x14ac:dyDescent="0.35">
      <c r="B199" s="52">
        <v>1</v>
      </c>
      <c r="C199" s="52" t="str">
        <f>IF(ISBLANK('Section 2'!F212),"",'Section 2'!F212)</f>
        <v/>
      </c>
      <c r="D199" s="52" t="str">
        <f>IF($C199="","",'Section 2'!G212)</f>
        <v/>
      </c>
      <c r="E199" s="52" t="str">
        <f>IF($C199="","",'Section 2'!L212)</f>
        <v/>
      </c>
      <c r="F199" s="52" t="str">
        <f>IF($C199="","",'Section 2'!M212)</f>
        <v/>
      </c>
    </row>
    <row r="200" spans="2:6" x14ac:dyDescent="0.35">
      <c r="B200" s="52">
        <v>1</v>
      </c>
      <c r="C200" s="52" t="str">
        <f>IF(ISBLANK('Section 2'!F213),"",'Section 2'!F213)</f>
        <v/>
      </c>
      <c r="D200" s="52" t="str">
        <f>IF($C200="","",'Section 2'!G213)</f>
        <v/>
      </c>
      <c r="E200" s="52" t="str">
        <f>IF($C200="","",'Section 2'!L213)</f>
        <v/>
      </c>
      <c r="F200" s="52" t="str">
        <f>IF($C200="","",'Section 2'!M213)</f>
        <v/>
      </c>
    </row>
    <row r="201" spans="2:6" x14ac:dyDescent="0.35">
      <c r="B201" s="52">
        <v>1</v>
      </c>
      <c r="C201" s="52" t="str">
        <f>IF(ISBLANK('Section 2'!F214),"",'Section 2'!F214)</f>
        <v/>
      </c>
      <c r="D201" s="52" t="str">
        <f>IF($C201="","",'Section 2'!G214)</f>
        <v/>
      </c>
      <c r="E201" s="52" t="str">
        <f>IF($C201="","",'Section 2'!L214)</f>
        <v/>
      </c>
      <c r="F201" s="52" t="str">
        <f>IF($C201="","",'Section 2'!M214)</f>
        <v/>
      </c>
    </row>
    <row r="202" spans="2:6" x14ac:dyDescent="0.35">
      <c r="B202" s="52">
        <v>1</v>
      </c>
      <c r="C202" s="52" t="str">
        <f>IF(ISBLANK('Section 2'!F215),"",'Section 2'!F215)</f>
        <v/>
      </c>
      <c r="D202" s="52" t="str">
        <f>IF($C202="","",'Section 2'!G215)</f>
        <v/>
      </c>
      <c r="E202" s="52" t="str">
        <f>IF($C202="","",'Section 2'!L215)</f>
        <v/>
      </c>
      <c r="F202" s="52" t="str">
        <f>IF($C202="","",'Section 2'!M215)</f>
        <v/>
      </c>
    </row>
    <row r="203" spans="2:6" x14ac:dyDescent="0.35">
      <c r="B203" s="52">
        <v>1</v>
      </c>
      <c r="C203" s="52" t="str">
        <f>IF(ISBLANK('Section 2'!F216),"",'Section 2'!F216)</f>
        <v/>
      </c>
      <c r="D203" s="52" t="str">
        <f>IF($C203="","",'Section 2'!G216)</f>
        <v/>
      </c>
      <c r="E203" s="52" t="str">
        <f>IF($C203="","",'Section 2'!L216)</f>
        <v/>
      </c>
      <c r="F203" s="52" t="str">
        <f>IF($C203="","",'Section 2'!M216)</f>
        <v/>
      </c>
    </row>
    <row r="204" spans="2:6" x14ac:dyDescent="0.35">
      <c r="B204" s="52">
        <v>1</v>
      </c>
      <c r="C204" s="52" t="str">
        <f>IF(ISBLANK('Section 2'!F217),"",'Section 2'!F217)</f>
        <v/>
      </c>
      <c r="D204" s="52" t="str">
        <f>IF($C204="","",'Section 2'!G217)</f>
        <v/>
      </c>
      <c r="E204" s="52" t="str">
        <f>IF($C204="","",'Section 2'!L217)</f>
        <v/>
      </c>
      <c r="F204" s="52" t="str">
        <f>IF($C204="","",'Section 2'!M217)</f>
        <v/>
      </c>
    </row>
    <row r="205" spans="2:6" x14ac:dyDescent="0.35">
      <c r="B205" s="52">
        <v>1</v>
      </c>
      <c r="C205" s="52" t="str">
        <f>IF(ISBLANK('Section 2'!F218),"",'Section 2'!F218)</f>
        <v/>
      </c>
      <c r="D205" s="52" t="str">
        <f>IF($C205="","",'Section 2'!G218)</f>
        <v/>
      </c>
      <c r="E205" s="52" t="str">
        <f>IF($C205="","",'Section 2'!L218)</f>
        <v/>
      </c>
      <c r="F205" s="52" t="str">
        <f>IF($C205="","",'Section 2'!M218)</f>
        <v/>
      </c>
    </row>
    <row r="206" spans="2:6" x14ac:dyDescent="0.35">
      <c r="B206" s="52">
        <v>1</v>
      </c>
      <c r="C206" s="52" t="str">
        <f>IF(ISBLANK('Section 2'!F219),"",'Section 2'!F219)</f>
        <v/>
      </c>
      <c r="D206" s="52" t="str">
        <f>IF($C206="","",'Section 2'!G219)</f>
        <v/>
      </c>
      <c r="E206" s="52" t="str">
        <f>IF($C206="","",'Section 2'!L219)</f>
        <v/>
      </c>
      <c r="F206" s="52" t="str">
        <f>IF($C206="","",'Section 2'!M219)</f>
        <v/>
      </c>
    </row>
    <row r="207" spans="2:6" x14ac:dyDescent="0.35">
      <c r="B207" s="52">
        <v>1</v>
      </c>
      <c r="C207" s="52" t="str">
        <f>IF(ISBLANK('Section 2'!F220),"",'Section 2'!F220)</f>
        <v/>
      </c>
      <c r="D207" s="52" t="str">
        <f>IF($C207="","",'Section 2'!G220)</f>
        <v/>
      </c>
      <c r="E207" s="52" t="str">
        <f>IF($C207="","",'Section 2'!L220)</f>
        <v/>
      </c>
      <c r="F207" s="52" t="str">
        <f>IF($C207="","",'Section 2'!M220)</f>
        <v/>
      </c>
    </row>
    <row r="208" spans="2:6" x14ac:dyDescent="0.35">
      <c r="B208" s="52">
        <v>1</v>
      </c>
      <c r="C208" s="52" t="str">
        <f>IF(ISBLANK('Section 2'!F221),"",'Section 2'!F221)</f>
        <v/>
      </c>
      <c r="D208" s="52" t="str">
        <f>IF($C208="","",'Section 2'!G221)</f>
        <v/>
      </c>
      <c r="E208" s="52" t="str">
        <f>IF($C208="","",'Section 2'!L221)</f>
        <v/>
      </c>
      <c r="F208" s="52" t="str">
        <f>IF($C208="","",'Section 2'!M221)</f>
        <v/>
      </c>
    </row>
    <row r="209" spans="2:6" x14ac:dyDescent="0.35">
      <c r="B209" s="52">
        <v>1</v>
      </c>
      <c r="C209" s="52" t="str">
        <f>IF(ISBLANK('Section 2'!F222),"",'Section 2'!F222)</f>
        <v/>
      </c>
      <c r="D209" s="52" t="str">
        <f>IF($C209="","",'Section 2'!G222)</f>
        <v/>
      </c>
      <c r="E209" s="52" t="str">
        <f>IF($C209="","",'Section 2'!L222)</f>
        <v/>
      </c>
      <c r="F209" s="52" t="str">
        <f>IF($C209="","",'Section 2'!M222)</f>
        <v/>
      </c>
    </row>
    <row r="210" spans="2:6" x14ac:dyDescent="0.35">
      <c r="B210" s="52">
        <v>1</v>
      </c>
      <c r="C210" s="52" t="str">
        <f>IF(ISBLANK('Section 2'!F223),"",'Section 2'!F223)</f>
        <v/>
      </c>
      <c r="D210" s="52" t="str">
        <f>IF($C210="","",'Section 2'!G223)</f>
        <v/>
      </c>
      <c r="E210" s="52" t="str">
        <f>IF($C210="","",'Section 2'!L223)</f>
        <v/>
      </c>
      <c r="F210" s="52" t="str">
        <f>IF($C210="","",'Section 2'!M223)</f>
        <v/>
      </c>
    </row>
    <row r="211" spans="2:6" x14ac:dyDescent="0.35">
      <c r="B211" s="52">
        <v>1</v>
      </c>
      <c r="C211" s="52" t="str">
        <f>IF(ISBLANK('Section 2'!F224),"",'Section 2'!F224)</f>
        <v/>
      </c>
      <c r="D211" s="52" t="str">
        <f>IF($C211="","",'Section 2'!G224)</f>
        <v/>
      </c>
      <c r="E211" s="52" t="str">
        <f>IF($C211="","",'Section 2'!L224)</f>
        <v/>
      </c>
      <c r="F211" s="52" t="str">
        <f>IF($C211="","",'Section 2'!M224)</f>
        <v/>
      </c>
    </row>
    <row r="212" spans="2:6" x14ac:dyDescent="0.35">
      <c r="B212" s="52">
        <v>1</v>
      </c>
      <c r="C212" s="52" t="str">
        <f>IF(ISBLANK('Section 2'!F225),"",'Section 2'!F225)</f>
        <v/>
      </c>
      <c r="D212" s="52" t="str">
        <f>IF($C212="","",'Section 2'!G225)</f>
        <v/>
      </c>
      <c r="E212" s="52" t="str">
        <f>IF($C212="","",'Section 2'!L225)</f>
        <v/>
      </c>
      <c r="F212" s="52" t="str">
        <f>IF($C212="","",'Section 2'!M225)</f>
        <v/>
      </c>
    </row>
    <row r="213" spans="2:6" x14ac:dyDescent="0.35">
      <c r="B213" s="52">
        <v>1</v>
      </c>
      <c r="C213" s="52" t="str">
        <f>IF(ISBLANK('Section 2'!F226),"",'Section 2'!F226)</f>
        <v/>
      </c>
      <c r="D213" s="52" t="str">
        <f>IF($C213="","",'Section 2'!G226)</f>
        <v/>
      </c>
      <c r="E213" s="52" t="str">
        <f>IF($C213="","",'Section 2'!L226)</f>
        <v/>
      </c>
      <c r="F213" s="52" t="str">
        <f>IF($C213="","",'Section 2'!M226)</f>
        <v/>
      </c>
    </row>
    <row r="214" spans="2:6" x14ac:dyDescent="0.35">
      <c r="B214" s="52">
        <v>1</v>
      </c>
      <c r="C214" s="52" t="str">
        <f>IF(ISBLANK('Section 2'!F227),"",'Section 2'!F227)</f>
        <v/>
      </c>
      <c r="D214" s="52" t="str">
        <f>IF($C214="","",'Section 2'!G227)</f>
        <v/>
      </c>
      <c r="E214" s="52" t="str">
        <f>IF($C214="","",'Section 2'!L227)</f>
        <v/>
      </c>
      <c r="F214" s="52" t="str">
        <f>IF($C214="","",'Section 2'!M227)</f>
        <v/>
      </c>
    </row>
    <row r="215" spans="2:6" x14ac:dyDescent="0.35">
      <c r="B215" s="52">
        <v>1</v>
      </c>
      <c r="C215" s="52" t="str">
        <f>IF(ISBLANK('Section 2'!F228),"",'Section 2'!F228)</f>
        <v/>
      </c>
      <c r="D215" s="52" t="str">
        <f>IF($C215="","",'Section 2'!G228)</f>
        <v/>
      </c>
      <c r="E215" s="52" t="str">
        <f>IF($C215="","",'Section 2'!L228)</f>
        <v/>
      </c>
      <c r="F215" s="52" t="str">
        <f>IF($C215="","",'Section 2'!M228)</f>
        <v/>
      </c>
    </row>
    <row r="216" spans="2:6" x14ac:dyDescent="0.35">
      <c r="B216" s="52">
        <v>1</v>
      </c>
      <c r="C216" s="52" t="str">
        <f>IF(ISBLANK('Section 2'!F229),"",'Section 2'!F229)</f>
        <v/>
      </c>
      <c r="D216" s="52" t="str">
        <f>IF($C216="","",'Section 2'!G229)</f>
        <v/>
      </c>
      <c r="E216" s="52" t="str">
        <f>IF($C216="","",'Section 2'!L229)</f>
        <v/>
      </c>
      <c r="F216" s="52" t="str">
        <f>IF($C216="","",'Section 2'!M229)</f>
        <v/>
      </c>
    </row>
    <row r="217" spans="2:6" x14ac:dyDescent="0.35">
      <c r="B217" s="52">
        <v>1</v>
      </c>
      <c r="C217" s="52" t="str">
        <f>IF(ISBLANK('Section 2'!F230),"",'Section 2'!F230)</f>
        <v/>
      </c>
      <c r="D217" s="52" t="str">
        <f>IF($C217="","",'Section 2'!G230)</f>
        <v/>
      </c>
      <c r="E217" s="52" t="str">
        <f>IF($C217="","",'Section 2'!L230)</f>
        <v/>
      </c>
      <c r="F217" s="52" t="str">
        <f>IF($C217="","",'Section 2'!M230)</f>
        <v/>
      </c>
    </row>
    <row r="218" spans="2:6" x14ac:dyDescent="0.35">
      <c r="B218" s="52">
        <v>1</v>
      </c>
      <c r="C218" s="52" t="str">
        <f>IF(ISBLANK('Section 2'!F231),"",'Section 2'!F231)</f>
        <v/>
      </c>
      <c r="D218" s="52" t="str">
        <f>IF($C218="","",'Section 2'!G231)</f>
        <v/>
      </c>
      <c r="E218" s="52" t="str">
        <f>IF($C218="","",'Section 2'!L231)</f>
        <v/>
      </c>
      <c r="F218" s="52" t="str">
        <f>IF($C218="","",'Section 2'!M231)</f>
        <v/>
      </c>
    </row>
    <row r="219" spans="2:6" x14ac:dyDescent="0.35">
      <c r="B219" s="52">
        <v>1</v>
      </c>
      <c r="C219" s="52" t="str">
        <f>IF(ISBLANK('Section 2'!F232),"",'Section 2'!F232)</f>
        <v/>
      </c>
      <c r="D219" s="52" t="str">
        <f>IF($C219="","",'Section 2'!G232)</f>
        <v/>
      </c>
      <c r="E219" s="52" t="str">
        <f>IF($C219="","",'Section 2'!L232)</f>
        <v/>
      </c>
      <c r="F219" s="52" t="str">
        <f>IF($C219="","",'Section 2'!M232)</f>
        <v/>
      </c>
    </row>
    <row r="220" spans="2:6" x14ac:dyDescent="0.35">
      <c r="B220" s="52">
        <v>1</v>
      </c>
      <c r="C220" s="52" t="str">
        <f>IF(ISBLANK('Section 2'!F233),"",'Section 2'!F233)</f>
        <v/>
      </c>
      <c r="D220" s="52" t="str">
        <f>IF($C220="","",'Section 2'!G233)</f>
        <v/>
      </c>
      <c r="E220" s="52" t="str">
        <f>IF($C220="","",'Section 2'!L233)</f>
        <v/>
      </c>
      <c r="F220" s="52" t="str">
        <f>IF($C220="","",'Section 2'!M233)</f>
        <v/>
      </c>
    </row>
    <row r="221" spans="2:6" x14ac:dyDescent="0.35">
      <c r="B221" s="52">
        <v>1</v>
      </c>
      <c r="C221" s="52" t="str">
        <f>IF(ISBLANK('Section 2'!F234),"",'Section 2'!F234)</f>
        <v/>
      </c>
      <c r="D221" s="52" t="str">
        <f>IF($C221="","",'Section 2'!G234)</f>
        <v/>
      </c>
      <c r="E221" s="52" t="str">
        <f>IF($C221="","",'Section 2'!L234)</f>
        <v/>
      </c>
      <c r="F221" s="52" t="str">
        <f>IF($C221="","",'Section 2'!M234)</f>
        <v/>
      </c>
    </row>
    <row r="222" spans="2:6" x14ac:dyDescent="0.35">
      <c r="B222" s="52">
        <v>1</v>
      </c>
      <c r="C222" s="52" t="str">
        <f>IF(ISBLANK('Section 2'!F235),"",'Section 2'!F235)</f>
        <v/>
      </c>
      <c r="D222" s="52" t="str">
        <f>IF($C222="","",'Section 2'!G235)</f>
        <v/>
      </c>
      <c r="E222" s="52" t="str">
        <f>IF($C222="","",'Section 2'!L235)</f>
        <v/>
      </c>
      <c r="F222" s="52" t="str">
        <f>IF($C222="","",'Section 2'!M235)</f>
        <v/>
      </c>
    </row>
    <row r="223" spans="2:6" x14ac:dyDescent="0.35">
      <c r="B223" s="52">
        <v>1</v>
      </c>
      <c r="C223" s="52" t="str">
        <f>IF(ISBLANK('Section 2'!F236),"",'Section 2'!F236)</f>
        <v/>
      </c>
      <c r="D223" s="52" t="str">
        <f>IF($C223="","",'Section 2'!G236)</f>
        <v/>
      </c>
      <c r="E223" s="52" t="str">
        <f>IF($C223="","",'Section 2'!L236)</f>
        <v/>
      </c>
      <c r="F223" s="52" t="str">
        <f>IF($C223="","",'Section 2'!M236)</f>
        <v/>
      </c>
    </row>
    <row r="224" spans="2:6" x14ac:dyDescent="0.35">
      <c r="B224" s="52">
        <v>1</v>
      </c>
      <c r="C224" s="52" t="str">
        <f>IF(ISBLANK('Section 2'!F237),"",'Section 2'!F237)</f>
        <v/>
      </c>
      <c r="D224" s="52" t="str">
        <f>IF($C224="","",'Section 2'!G237)</f>
        <v/>
      </c>
      <c r="E224" s="52" t="str">
        <f>IF($C224="","",'Section 2'!L237)</f>
        <v/>
      </c>
      <c r="F224" s="52" t="str">
        <f>IF($C224="","",'Section 2'!M237)</f>
        <v/>
      </c>
    </row>
    <row r="225" spans="2:6" x14ac:dyDescent="0.35">
      <c r="B225" s="52">
        <v>1</v>
      </c>
      <c r="C225" s="52" t="str">
        <f>IF(ISBLANK('Section 2'!F238),"",'Section 2'!F238)</f>
        <v/>
      </c>
      <c r="D225" s="52" t="str">
        <f>IF($C225="","",'Section 2'!G238)</f>
        <v/>
      </c>
      <c r="E225" s="52" t="str">
        <f>IF($C225="","",'Section 2'!L238)</f>
        <v/>
      </c>
      <c r="F225" s="52" t="str">
        <f>IF($C225="","",'Section 2'!M238)</f>
        <v/>
      </c>
    </row>
    <row r="226" spans="2:6" x14ac:dyDescent="0.35">
      <c r="B226" s="52">
        <v>1</v>
      </c>
      <c r="C226" s="52" t="str">
        <f>IF(ISBLANK('Section 2'!F239),"",'Section 2'!F239)</f>
        <v/>
      </c>
      <c r="D226" s="52" t="str">
        <f>IF($C226="","",'Section 2'!G239)</f>
        <v/>
      </c>
      <c r="E226" s="52" t="str">
        <f>IF($C226="","",'Section 2'!L239)</f>
        <v/>
      </c>
      <c r="F226" s="52" t="str">
        <f>IF($C226="","",'Section 2'!M239)</f>
        <v/>
      </c>
    </row>
    <row r="227" spans="2:6" x14ac:dyDescent="0.35">
      <c r="B227" s="52">
        <v>1</v>
      </c>
      <c r="C227" s="52" t="str">
        <f>IF(ISBLANK('Section 2'!F240),"",'Section 2'!F240)</f>
        <v/>
      </c>
      <c r="D227" s="52" t="str">
        <f>IF($C227="","",'Section 2'!G240)</f>
        <v/>
      </c>
      <c r="E227" s="52" t="str">
        <f>IF($C227="","",'Section 2'!L240)</f>
        <v/>
      </c>
      <c r="F227" s="52" t="str">
        <f>IF($C227="","",'Section 2'!M240)</f>
        <v/>
      </c>
    </row>
    <row r="228" spans="2:6" x14ac:dyDescent="0.35">
      <c r="B228" s="52">
        <v>1</v>
      </c>
      <c r="C228" s="52" t="str">
        <f>IF(ISBLANK('Section 2'!F241),"",'Section 2'!F241)</f>
        <v/>
      </c>
      <c r="D228" s="52" t="str">
        <f>IF($C228="","",'Section 2'!G241)</f>
        <v/>
      </c>
      <c r="E228" s="52" t="str">
        <f>IF($C228="","",'Section 2'!L241)</f>
        <v/>
      </c>
      <c r="F228" s="52" t="str">
        <f>IF($C228="","",'Section 2'!M241)</f>
        <v/>
      </c>
    </row>
    <row r="229" spans="2:6" x14ac:dyDescent="0.35">
      <c r="B229" s="52">
        <v>1</v>
      </c>
      <c r="C229" s="52" t="str">
        <f>IF(ISBLANK('Section 2'!F242),"",'Section 2'!F242)</f>
        <v/>
      </c>
      <c r="D229" s="52" t="str">
        <f>IF($C229="","",'Section 2'!G242)</f>
        <v/>
      </c>
      <c r="E229" s="52" t="str">
        <f>IF($C229="","",'Section 2'!L242)</f>
        <v/>
      </c>
      <c r="F229" s="52" t="str">
        <f>IF($C229="","",'Section 2'!M242)</f>
        <v/>
      </c>
    </row>
    <row r="230" spans="2:6" x14ac:dyDescent="0.35">
      <c r="B230" s="52">
        <v>1</v>
      </c>
      <c r="C230" s="52" t="str">
        <f>IF(ISBLANK('Section 2'!F243),"",'Section 2'!F243)</f>
        <v/>
      </c>
      <c r="D230" s="52" t="str">
        <f>IF($C230="","",'Section 2'!G243)</f>
        <v/>
      </c>
      <c r="E230" s="52" t="str">
        <f>IF($C230="","",'Section 2'!L243)</f>
        <v/>
      </c>
      <c r="F230" s="52" t="str">
        <f>IF($C230="","",'Section 2'!M243)</f>
        <v/>
      </c>
    </row>
    <row r="231" spans="2:6" x14ac:dyDescent="0.35">
      <c r="B231" s="52">
        <v>1</v>
      </c>
      <c r="C231" s="52" t="str">
        <f>IF(ISBLANK('Section 2'!F244),"",'Section 2'!F244)</f>
        <v/>
      </c>
      <c r="D231" s="52" t="str">
        <f>IF($C231="","",'Section 2'!G244)</f>
        <v/>
      </c>
      <c r="E231" s="52" t="str">
        <f>IF($C231="","",'Section 2'!L244)</f>
        <v/>
      </c>
      <c r="F231" s="52" t="str">
        <f>IF($C231="","",'Section 2'!M244)</f>
        <v/>
      </c>
    </row>
    <row r="232" spans="2:6" x14ac:dyDescent="0.35">
      <c r="B232" s="52">
        <v>1</v>
      </c>
      <c r="C232" s="52" t="str">
        <f>IF(ISBLANK('Section 2'!F245),"",'Section 2'!F245)</f>
        <v/>
      </c>
      <c r="D232" s="52" t="str">
        <f>IF($C232="","",'Section 2'!G245)</f>
        <v/>
      </c>
      <c r="E232" s="52" t="str">
        <f>IF($C232="","",'Section 2'!L245)</f>
        <v/>
      </c>
      <c r="F232" s="52" t="str">
        <f>IF($C232="","",'Section 2'!M245)</f>
        <v/>
      </c>
    </row>
    <row r="233" spans="2:6" x14ac:dyDescent="0.35">
      <c r="B233" s="52">
        <v>1</v>
      </c>
      <c r="C233" s="52" t="str">
        <f>IF(ISBLANK('Section 2'!F246),"",'Section 2'!F246)</f>
        <v/>
      </c>
      <c r="D233" s="52" t="str">
        <f>IF($C233="","",'Section 2'!G246)</f>
        <v/>
      </c>
      <c r="E233" s="52" t="str">
        <f>IF($C233="","",'Section 2'!L246)</f>
        <v/>
      </c>
      <c r="F233" s="52" t="str">
        <f>IF($C233="","",'Section 2'!M246)</f>
        <v/>
      </c>
    </row>
    <row r="234" spans="2:6" x14ac:dyDescent="0.35">
      <c r="B234" s="52">
        <v>1</v>
      </c>
      <c r="C234" s="52" t="str">
        <f>IF(ISBLANK('Section 2'!F247),"",'Section 2'!F247)</f>
        <v/>
      </c>
      <c r="D234" s="52" t="str">
        <f>IF($C234="","",'Section 2'!G247)</f>
        <v/>
      </c>
      <c r="E234" s="52" t="str">
        <f>IF($C234="","",'Section 2'!L247)</f>
        <v/>
      </c>
      <c r="F234" s="52" t="str">
        <f>IF($C234="","",'Section 2'!M247)</f>
        <v/>
      </c>
    </row>
    <row r="235" spans="2:6" x14ac:dyDescent="0.35">
      <c r="B235" s="52">
        <v>1</v>
      </c>
      <c r="C235" s="52" t="str">
        <f>IF(ISBLANK('Section 2'!F248),"",'Section 2'!F248)</f>
        <v/>
      </c>
      <c r="D235" s="52" t="str">
        <f>IF($C235="","",'Section 2'!G248)</f>
        <v/>
      </c>
      <c r="E235" s="52" t="str">
        <f>IF($C235="","",'Section 2'!L248)</f>
        <v/>
      </c>
      <c r="F235" s="52" t="str">
        <f>IF($C235="","",'Section 2'!M248)</f>
        <v/>
      </c>
    </row>
    <row r="236" spans="2:6" x14ac:dyDescent="0.35">
      <c r="B236" s="52">
        <v>1</v>
      </c>
      <c r="C236" s="52" t="str">
        <f>IF(ISBLANK('Section 2'!F249),"",'Section 2'!F249)</f>
        <v/>
      </c>
      <c r="D236" s="52" t="str">
        <f>IF($C236="","",'Section 2'!G249)</f>
        <v/>
      </c>
      <c r="E236" s="52" t="str">
        <f>IF($C236="","",'Section 2'!L249)</f>
        <v/>
      </c>
      <c r="F236" s="52" t="str">
        <f>IF($C236="","",'Section 2'!M249)</f>
        <v/>
      </c>
    </row>
    <row r="237" spans="2:6" x14ac:dyDescent="0.35">
      <c r="B237" s="52">
        <v>1</v>
      </c>
      <c r="C237" s="52" t="str">
        <f>IF(ISBLANK('Section 2'!F250),"",'Section 2'!F250)</f>
        <v/>
      </c>
      <c r="D237" s="52" t="str">
        <f>IF($C237="","",'Section 2'!G250)</f>
        <v/>
      </c>
      <c r="E237" s="52" t="str">
        <f>IF($C237="","",'Section 2'!L250)</f>
        <v/>
      </c>
      <c r="F237" s="52" t="str">
        <f>IF($C237="","",'Section 2'!M250)</f>
        <v/>
      </c>
    </row>
    <row r="238" spans="2:6" x14ac:dyDescent="0.35">
      <c r="B238" s="52">
        <v>1</v>
      </c>
      <c r="C238" s="52" t="str">
        <f>IF(ISBLANK('Section 2'!F251),"",'Section 2'!F251)</f>
        <v/>
      </c>
      <c r="D238" s="52" t="str">
        <f>IF($C238="","",'Section 2'!G251)</f>
        <v/>
      </c>
      <c r="E238" s="52" t="str">
        <f>IF($C238="","",'Section 2'!L251)</f>
        <v/>
      </c>
      <c r="F238" s="52" t="str">
        <f>IF($C238="","",'Section 2'!M251)</f>
        <v/>
      </c>
    </row>
    <row r="239" spans="2:6" x14ac:dyDescent="0.35">
      <c r="B239" s="52">
        <v>1</v>
      </c>
      <c r="C239" s="52" t="str">
        <f>IF(ISBLANK('Section 2'!F252),"",'Section 2'!F252)</f>
        <v/>
      </c>
      <c r="D239" s="52" t="str">
        <f>IF($C239="","",'Section 2'!G252)</f>
        <v/>
      </c>
      <c r="E239" s="52" t="str">
        <f>IF($C239="","",'Section 2'!L252)</f>
        <v/>
      </c>
      <c r="F239" s="52" t="str">
        <f>IF($C239="","",'Section 2'!M252)</f>
        <v/>
      </c>
    </row>
    <row r="240" spans="2:6" x14ac:dyDescent="0.35">
      <c r="B240" s="52">
        <v>1</v>
      </c>
      <c r="C240" s="52" t="str">
        <f>IF(ISBLANK('Section 2'!F253),"",'Section 2'!F253)</f>
        <v/>
      </c>
      <c r="D240" s="52" t="str">
        <f>IF($C240="","",'Section 2'!G253)</f>
        <v/>
      </c>
      <c r="E240" s="52" t="str">
        <f>IF($C240="","",'Section 2'!L253)</f>
        <v/>
      </c>
      <c r="F240" s="52" t="str">
        <f>IF($C240="","",'Section 2'!M253)</f>
        <v/>
      </c>
    </row>
    <row r="241" spans="2:6" x14ac:dyDescent="0.35">
      <c r="B241" s="52">
        <v>1</v>
      </c>
      <c r="C241" s="52" t="str">
        <f>IF(ISBLANK('Section 2'!F254),"",'Section 2'!F254)</f>
        <v/>
      </c>
      <c r="D241" s="52" t="str">
        <f>IF($C241="","",'Section 2'!G254)</f>
        <v/>
      </c>
      <c r="E241" s="52" t="str">
        <f>IF($C241="","",'Section 2'!L254)</f>
        <v/>
      </c>
      <c r="F241" s="52" t="str">
        <f>IF($C241="","",'Section 2'!M254)</f>
        <v/>
      </c>
    </row>
    <row r="242" spans="2:6" x14ac:dyDescent="0.35">
      <c r="B242" s="52">
        <v>1</v>
      </c>
      <c r="C242" s="52" t="str">
        <f>IF(ISBLANK('Section 2'!F255),"",'Section 2'!F255)</f>
        <v/>
      </c>
      <c r="D242" s="52" t="str">
        <f>IF($C242="","",'Section 2'!G255)</f>
        <v/>
      </c>
      <c r="E242" s="52" t="str">
        <f>IF($C242="","",'Section 2'!L255)</f>
        <v/>
      </c>
      <c r="F242" s="52" t="str">
        <f>IF($C242="","",'Section 2'!M255)</f>
        <v/>
      </c>
    </row>
    <row r="243" spans="2:6" x14ac:dyDescent="0.35">
      <c r="B243" s="52">
        <v>1</v>
      </c>
      <c r="C243" s="52" t="str">
        <f>IF(ISBLANK('Section 2'!F256),"",'Section 2'!F256)</f>
        <v/>
      </c>
      <c r="D243" s="52" t="str">
        <f>IF($C243="","",'Section 2'!G256)</f>
        <v/>
      </c>
      <c r="E243" s="52" t="str">
        <f>IF($C243="","",'Section 2'!L256)</f>
        <v/>
      </c>
      <c r="F243" s="52" t="str">
        <f>IF($C243="","",'Section 2'!M256)</f>
        <v/>
      </c>
    </row>
    <row r="244" spans="2:6" x14ac:dyDescent="0.35">
      <c r="B244" s="52">
        <v>1</v>
      </c>
      <c r="C244" s="52" t="str">
        <f>IF(ISBLANK('Section 2'!F257),"",'Section 2'!F257)</f>
        <v/>
      </c>
      <c r="D244" s="52" t="str">
        <f>IF($C244="","",'Section 2'!G257)</f>
        <v/>
      </c>
      <c r="E244" s="52" t="str">
        <f>IF($C244="","",'Section 2'!L257)</f>
        <v/>
      </c>
      <c r="F244" s="52" t="str">
        <f>IF($C244="","",'Section 2'!M257)</f>
        <v/>
      </c>
    </row>
    <row r="245" spans="2:6" x14ac:dyDescent="0.35">
      <c r="B245" s="52">
        <v>1</v>
      </c>
      <c r="C245" s="52" t="str">
        <f>IF(ISBLANK('Section 2'!F258),"",'Section 2'!F258)</f>
        <v/>
      </c>
      <c r="D245" s="52" t="str">
        <f>IF($C245="","",'Section 2'!G258)</f>
        <v/>
      </c>
      <c r="E245" s="52" t="str">
        <f>IF($C245="","",'Section 2'!L258)</f>
        <v/>
      </c>
      <c r="F245" s="52" t="str">
        <f>IF($C245="","",'Section 2'!M258)</f>
        <v/>
      </c>
    </row>
    <row r="246" spans="2:6" x14ac:dyDescent="0.35">
      <c r="B246" s="52">
        <v>1</v>
      </c>
      <c r="C246" s="52" t="str">
        <f>IF(ISBLANK('Section 2'!F259),"",'Section 2'!F259)</f>
        <v/>
      </c>
      <c r="D246" s="52" t="str">
        <f>IF($C246="","",'Section 2'!G259)</f>
        <v/>
      </c>
      <c r="E246" s="52" t="str">
        <f>IF($C246="","",'Section 2'!L259)</f>
        <v/>
      </c>
      <c r="F246" s="52" t="str">
        <f>IF($C246="","",'Section 2'!M259)</f>
        <v/>
      </c>
    </row>
    <row r="247" spans="2:6" x14ac:dyDescent="0.35">
      <c r="B247" s="52">
        <v>1</v>
      </c>
      <c r="C247" s="52" t="str">
        <f>IF(ISBLANK('Section 2'!F260),"",'Section 2'!F260)</f>
        <v/>
      </c>
      <c r="D247" s="52" t="str">
        <f>IF($C247="","",'Section 2'!G260)</f>
        <v/>
      </c>
      <c r="E247" s="52" t="str">
        <f>IF($C247="","",'Section 2'!L260)</f>
        <v/>
      </c>
      <c r="F247" s="52" t="str">
        <f>IF($C247="","",'Section 2'!M260)</f>
        <v/>
      </c>
    </row>
    <row r="248" spans="2:6" x14ac:dyDescent="0.35">
      <c r="B248" s="52">
        <v>1</v>
      </c>
      <c r="C248" s="52" t="str">
        <f>IF(ISBLANK('Section 2'!F261),"",'Section 2'!F261)</f>
        <v/>
      </c>
      <c r="D248" s="52" t="str">
        <f>IF($C248="","",'Section 2'!G261)</f>
        <v/>
      </c>
      <c r="E248" s="52" t="str">
        <f>IF($C248="","",'Section 2'!L261)</f>
        <v/>
      </c>
      <c r="F248" s="52" t="str">
        <f>IF($C248="","",'Section 2'!M261)</f>
        <v/>
      </c>
    </row>
    <row r="249" spans="2:6" x14ac:dyDescent="0.35">
      <c r="B249" s="52">
        <v>1</v>
      </c>
      <c r="C249" s="52" t="str">
        <f>IF(ISBLANK('Section 2'!F262),"",'Section 2'!F262)</f>
        <v/>
      </c>
      <c r="D249" s="52" t="str">
        <f>IF($C249="","",'Section 2'!G262)</f>
        <v/>
      </c>
      <c r="E249" s="52" t="str">
        <f>IF($C249="","",'Section 2'!L262)</f>
        <v/>
      </c>
      <c r="F249" s="52" t="str">
        <f>IF($C249="","",'Section 2'!M262)</f>
        <v/>
      </c>
    </row>
    <row r="250" spans="2:6" x14ac:dyDescent="0.35">
      <c r="B250" s="52">
        <v>1</v>
      </c>
      <c r="C250" s="52" t="str">
        <f>IF(ISBLANK('Section 2'!F263),"",'Section 2'!F263)</f>
        <v/>
      </c>
      <c r="D250" s="52" t="str">
        <f>IF($C250="","",'Section 2'!G263)</f>
        <v/>
      </c>
      <c r="E250" s="52" t="str">
        <f>IF($C250="","",'Section 2'!L263)</f>
        <v/>
      </c>
      <c r="F250" s="52" t="str">
        <f>IF($C250="","",'Section 2'!M263)</f>
        <v/>
      </c>
    </row>
    <row r="251" spans="2:6" x14ac:dyDescent="0.35">
      <c r="B251" s="52">
        <v>1</v>
      </c>
      <c r="C251" s="52" t="str">
        <f>IF(ISBLANK('Section 2'!F264),"",'Section 2'!F264)</f>
        <v/>
      </c>
      <c r="D251" s="52" t="str">
        <f>IF($C251="","",'Section 2'!G264)</f>
        <v/>
      </c>
      <c r="E251" s="52" t="str">
        <f>IF($C251="","",'Section 2'!L264)</f>
        <v/>
      </c>
      <c r="F251" s="52" t="str">
        <f>IF($C251="","",'Section 2'!M264)</f>
        <v/>
      </c>
    </row>
    <row r="252" spans="2:6" x14ac:dyDescent="0.35">
      <c r="B252" s="52">
        <v>1</v>
      </c>
      <c r="C252" s="52" t="str">
        <f>IF(ISBLANK('Section 2'!F265),"",'Section 2'!F265)</f>
        <v/>
      </c>
      <c r="D252" s="52" t="str">
        <f>IF($C252="","",'Section 2'!G265)</f>
        <v/>
      </c>
      <c r="E252" s="52" t="str">
        <f>IF($C252="","",'Section 2'!L265)</f>
        <v/>
      </c>
      <c r="F252" s="52" t="str">
        <f>IF($C252="","",'Section 2'!M265)</f>
        <v/>
      </c>
    </row>
    <row r="253" spans="2:6" x14ac:dyDescent="0.35">
      <c r="B253" s="52">
        <v>1</v>
      </c>
      <c r="C253" s="52" t="str">
        <f>IF(ISBLANK('Section 2'!F266),"",'Section 2'!F266)</f>
        <v/>
      </c>
      <c r="D253" s="52" t="str">
        <f>IF($C253="","",'Section 2'!G266)</f>
        <v/>
      </c>
      <c r="E253" s="52" t="str">
        <f>IF($C253="","",'Section 2'!L266)</f>
        <v/>
      </c>
      <c r="F253" s="52" t="str">
        <f>IF($C253="","",'Section 2'!M266)</f>
        <v/>
      </c>
    </row>
    <row r="254" spans="2:6" x14ac:dyDescent="0.35">
      <c r="B254" s="52">
        <v>1</v>
      </c>
      <c r="C254" s="52" t="str">
        <f>IF(ISBLANK('Section 2'!F267),"",'Section 2'!F267)</f>
        <v/>
      </c>
      <c r="D254" s="52" t="str">
        <f>IF($C254="","",'Section 2'!G267)</f>
        <v/>
      </c>
      <c r="E254" s="52" t="str">
        <f>IF($C254="","",'Section 2'!L267)</f>
        <v/>
      </c>
      <c r="F254" s="52" t="str">
        <f>IF($C254="","",'Section 2'!M267)</f>
        <v/>
      </c>
    </row>
    <row r="255" spans="2:6" x14ac:dyDescent="0.35">
      <c r="B255" s="52">
        <v>1</v>
      </c>
      <c r="C255" s="52" t="str">
        <f>IF(ISBLANK('Section 2'!F268),"",'Section 2'!F268)</f>
        <v/>
      </c>
      <c r="D255" s="52" t="str">
        <f>IF($C255="","",'Section 2'!G268)</f>
        <v/>
      </c>
      <c r="E255" s="52" t="str">
        <f>IF($C255="","",'Section 2'!L268)</f>
        <v/>
      </c>
      <c r="F255" s="52" t="str">
        <f>IF($C255="","",'Section 2'!M268)</f>
        <v/>
      </c>
    </row>
    <row r="256" spans="2:6" x14ac:dyDescent="0.35">
      <c r="B256" s="52">
        <v>1</v>
      </c>
      <c r="C256" s="52" t="str">
        <f>IF(ISBLANK('Section 2'!F269),"",'Section 2'!F269)</f>
        <v/>
      </c>
      <c r="D256" s="52" t="str">
        <f>IF($C256="","",'Section 2'!G269)</f>
        <v/>
      </c>
      <c r="E256" s="52" t="str">
        <f>IF($C256="","",'Section 2'!L269)</f>
        <v/>
      </c>
      <c r="F256" s="52" t="str">
        <f>IF($C256="","",'Section 2'!M269)</f>
        <v/>
      </c>
    </row>
    <row r="257" spans="2:6" x14ac:dyDescent="0.35">
      <c r="B257" s="52">
        <v>1</v>
      </c>
      <c r="C257" s="52" t="str">
        <f>IF(ISBLANK('Section 2'!F270),"",'Section 2'!F270)</f>
        <v/>
      </c>
      <c r="D257" s="52" t="str">
        <f>IF($C257="","",'Section 2'!G270)</f>
        <v/>
      </c>
      <c r="E257" s="52" t="str">
        <f>IF($C257="","",'Section 2'!L270)</f>
        <v/>
      </c>
      <c r="F257" s="52" t="str">
        <f>IF($C257="","",'Section 2'!M270)</f>
        <v/>
      </c>
    </row>
    <row r="258" spans="2:6" x14ac:dyDescent="0.35">
      <c r="B258" s="52">
        <v>1</v>
      </c>
      <c r="C258" s="52" t="str">
        <f>IF(ISBLANK('Section 2'!F271),"",'Section 2'!F271)</f>
        <v/>
      </c>
      <c r="D258" s="52" t="str">
        <f>IF($C258="","",'Section 2'!G271)</f>
        <v/>
      </c>
      <c r="E258" s="52" t="str">
        <f>IF($C258="","",'Section 2'!L271)</f>
        <v/>
      </c>
      <c r="F258" s="52" t="str">
        <f>IF($C258="","",'Section 2'!M271)</f>
        <v/>
      </c>
    </row>
    <row r="259" spans="2:6" x14ac:dyDescent="0.35">
      <c r="B259" s="52">
        <v>1</v>
      </c>
      <c r="C259" s="52" t="str">
        <f>IF(ISBLANK('Section 2'!F272),"",'Section 2'!F272)</f>
        <v/>
      </c>
      <c r="D259" s="52" t="str">
        <f>IF($C259="","",'Section 2'!G272)</f>
        <v/>
      </c>
      <c r="E259" s="52" t="str">
        <f>IF($C259="","",'Section 2'!L272)</f>
        <v/>
      </c>
      <c r="F259" s="52" t="str">
        <f>IF($C259="","",'Section 2'!M272)</f>
        <v/>
      </c>
    </row>
    <row r="260" spans="2:6" x14ac:dyDescent="0.35">
      <c r="B260" s="52">
        <v>1</v>
      </c>
      <c r="C260" s="52" t="str">
        <f>IF(ISBLANK('Section 2'!F273),"",'Section 2'!F273)</f>
        <v/>
      </c>
      <c r="D260" s="52" t="str">
        <f>IF($C260="","",'Section 2'!G273)</f>
        <v/>
      </c>
      <c r="E260" s="52" t="str">
        <f>IF($C260="","",'Section 2'!L273)</f>
        <v/>
      </c>
      <c r="F260" s="52" t="str">
        <f>IF($C260="","",'Section 2'!M273)</f>
        <v/>
      </c>
    </row>
    <row r="261" spans="2:6" x14ac:dyDescent="0.35">
      <c r="B261" s="52">
        <v>1</v>
      </c>
      <c r="C261" s="52" t="str">
        <f>IF(ISBLANK('Section 2'!F274),"",'Section 2'!F274)</f>
        <v/>
      </c>
      <c r="D261" s="52" t="str">
        <f>IF($C261="","",'Section 2'!G274)</f>
        <v/>
      </c>
      <c r="E261" s="52" t="str">
        <f>IF($C261="","",'Section 2'!L274)</f>
        <v/>
      </c>
      <c r="F261" s="52" t="str">
        <f>IF($C261="","",'Section 2'!M274)</f>
        <v/>
      </c>
    </row>
    <row r="262" spans="2:6" x14ac:dyDescent="0.35">
      <c r="B262" s="52">
        <v>1</v>
      </c>
      <c r="C262" s="52" t="str">
        <f>IF(ISBLANK('Section 2'!F275),"",'Section 2'!F275)</f>
        <v/>
      </c>
      <c r="D262" s="52" t="str">
        <f>IF($C262="","",'Section 2'!G275)</f>
        <v/>
      </c>
      <c r="E262" s="52" t="str">
        <f>IF($C262="","",'Section 2'!L275)</f>
        <v/>
      </c>
      <c r="F262" s="52" t="str">
        <f>IF($C262="","",'Section 2'!M275)</f>
        <v/>
      </c>
    </row>
    <row r="263" spans="2:6" x14ac:dyDescent="0.35">
      <c r="B263" s="52">
        <v>1</v>
      </c>
      <c r="C263" s="52" t="str">
        <f>IF(ISBLANK('Section 2'!F276),"",'Section 2'!F276)</f>
        <v/>
      </c>
      <c r="D263" s="52" t="str">
        <f>IF($C263="","",'Section 2'!G276)</f>
        <v/>
      </c>
      <c r="E263" s="52" t="str">
        <f>IF($C263="","",'Section 2'!L276)</f>
        <v/>
      </c>
      <c r="F263" s="52" t="str">
        <f>IF($C263="","",'Section 2'!M276)</f>
        <v/>
      </c>
    </row>
    <row r="264" spans="2:6" x14ac:dyDescent="0.35">
      <c r="B264" s="52">
        <v>1</v>
      </c>
      <c r="C264" s="52" t="str">
        <f>IF(ISBLANK('Section 2'!F277),"",'Section 2'!F277)</f>
        <v/>
      </c>
      <c r="D264" s="52" t="str">
        <f>IF($C264="","",'Section 2'!G277)</f>
        <v/>
      </c>
      <c r="E264" s="52" t="str">
        <f>IF($C264="","",'Section 2'!L277)</f>
        <v/>
      </c>
      <c r="F264" s="52" t="str">
        <f>IF($C264="","",'Section 2'!M277)</f>
        <v/>
      </c>
    </row>
    <row r="265" spans="2:6" x14ac:dyDescent="0.35">
      <c r="B265" s="52">
        <v>1</v>
      </c>
      <c r="C265" s="52" t="str">
        <f>IF(ISBLANK('Section 2'!F278),"",'Section 2'!F278)</f>
        <v/>
      </c>
      <c r="D265" s="52" t="str">
        <f>IF($C265="","",'Section 2'!G278)</f>
        <v/>
      </c>
      <c r="E265" s="52" t="str">
        <f>IF($C265="","",'Section 2'!L278)</f>
        <v/>
      </c>
      <c r="F265" s="52" t="str">
        <f>IF($C265="","",'Section 2'!M278)</f>
        <v/>
      </c>
    </row>
    <row r="266" spans="2:6" x14ac:dyDescent="0.35">
      <c r="B266" s="52">
        <v>1</v>
      </c>
      <c r="C266" s="52" t="str">
        <f>IF(ISBLANK('Section 2'!F279),"",'Section 2'!F279)</f>
        <v/>
      </c>
      <c r="D266" s="52" t="str">
        <f>IF($C266="","",'Section 2'!G279)</f>
        <v/>
      </c>
      <c r="E266" s="52" t="str">
        <f>IF($C266="","",'Section 2'!L279)</f>
        <v/>
      </c>
      <c r="F266" s="52" t="str">
        <f>IF($C266="","",'Section 2'!M279)</f>
        <v/>
      </c>
    </row>
    <row r="267" spans="2:6" x14ac:dyDescent="0.35">
      <c r="B267" s="52">
        <v>1</v>
      </c>
      <c r="C267" s="52" t="str">
        <f>IF(ISBLANK('Section 2'!F280),"",'Section 2'!F280)</f>
        <v/>
      </c>
      <c r="D267" s="52" t="str">
        <f>IF($C267="","",'Section 2'!G280)</f>
        <v/>
      </c>
      <c r="E267" s="52" t="str">
        <f>IF($C267="","",'Section 2'!L280)</f>
        <v/>
      </c>
      <c r="F267" s="52" t="str">
        <f>IF($C267="","",'Section 2'!M280)</f>
        <v/>
      </c>
    </row>
    <row r="268" spans="2:6" x14ac:dyDescent="0.35">
      <c r="B268" s="52">
        <v>1</v>
      </c>
      <c r="C268" s="52" t="str">
        <f>IF(ISBLANK('Section 2'!F281),"",'Section 2'!F281)</f>
        <v/>
      </c>
      <c r="D268" s="52" t="str">
        <f>IF($C268="","",'Section 2'!G281)</f>
        <v/>
      </c>
      <c r="E268" s="52" t="str">
        <f>IF($C268="","",'Section 2'!L281)</f>
        <v/>
      </c>
      <c r="F268" s="52" t="str">
        <f>IF($C268="","",'Section 2'!M281)</f>
        <v/>
      </c>
    </row>
    <row r="269" spans="2:6" x14ac:dyDescent="0.35">
      <c r="B269" s="52">
        <v>1</v>
      </c>
      <c r="C269" s="52" t="str">
        <f>IF(ISBLANK('Section 2'!F282),"",'Section 2'!F282)</f>
        <v/>
      </c>
      <c r="D269" s="52" t="str">
        <f>IF($C269="","",'Section 2'!G282)</f>
        <v/>
      </c>
      <c r="E269" s="52" t="str">
        <f>IF($C269="","",'Section 2'!L282)</f>
        <v/>
      </c>
      <c r="F269" s="52" t="str">
        <f>IF($C269="","",'Section 2'!M282)</f>
        <v/>
      </c>
    </row>
    <row r="270" spans="2:6" x14ac:dyDescent="0.35">
      <c r="B270" s="52">
        <v>1</v>
      </c>
      <c r="C270" s="52" t="str">
        <f>IF(ISBLANK('Section 2'!F283),"",'Section 2'!F283)</f>
        <v/>
      </c>
      <c r="D270" s="52" t="str">
        <f>IF($C270="","",'Section 2'!G283)</f>
        <v/>
      </c>
      <c r="E270" s="52" t="str">
        <f>IF($C270="","",'Section 2'!L283)</f>
        <v/>
      </c>
      <c r="F270" s="52" t="str">
        <f>IF($C270="","",'Section 2'!M283)</f>
        <v/>
      </c>
    </row>
    <row r="271" spans="2:6" x14ac:dyDescent="0.35">
      <c r="B271" s="52">
        <v>1</v>
      </c>
      <c r="C271" s="52" t="str">
        <f>IF(ISBLANK('Section 2'!F284),"",'Section 2'!F284)</f>
        <v/>
      </c>
      <c r="D271" s="52" t="str">
        <f>IF($C271="","",'Section 2'!G284)</f>
        <v/>
      </c>
      <c r="E271" s="52" t="str">
        <f>IF($C271="","",'Section 2'!L284)</f>
        <v/>
      </c>
      <c r="F271" s="52" t="str">
        <f>IF($C271="","",'Section 2'!M284)</f>
        <v/>
      </c>
    </row>
    <row r="272" spans="2:6" x14ac:dyDescent="0.35">
      <c r="B272" s="52">
        <v>1</v>
      </c>
      <c r="C272" s="52" t="str">
        <f>IF(ISBLANK('Section 2'!F285),"",'Section 2'!F285)</f>
        <v/>
      </c>
      <c r="D272" s="52" t="str">
        <f>IF($C272="","",'Section 2'!G285)</f>
        <v/>
      </c>
      <c r="E272" s="52" t="str">
        <f>IF($C272="","",'Section 2'!L285)</f>
        <v/>
      </c>
      <c r="F272" s="52" t="str">
        <f>IF($C272="","",'Section 2'!M285)</f>
        <v/>
      </c>
    </row>
    <row r="273" spans="2:6" x14ac:dyDescent="0.35">
      <c r="B273" s="52">
        <v>1</v>
      </c>
      <c r="C273" s="52" t="str">
        <f>IF(ISBLANK('Section 2'!F286),"",'Section 2'!F286)</f>
        <v/>
      </c>
      <c r="D273" s="52" t="str">
        <f>IF($C273="","",'Section 2'!G286)</f>
        <v/>
      </c>
      <c r="E273" s="52" t="str">
        <f>IF($C273="","",'Section 2'!L286)</f>
        <v/>
      </c>
      <c r="F273" s="52" t="str">
        <f>IF($C273="","",'Section 2'!M286)</f>
        <v/>
      </c>
    </row>
    <row r="274" spans="2:6" x14ac:dyDescent="0.35">
      <c r="B274" s="52">
        <v>1</v>
      </c>
      <c r="C274" s="52" t="str">
        <f>IF(ISBLANK('Section 2'!F287),"",'Section 2'!F287)</f>
        <v/>
      </c>
      <c r="D274" s="52" t="str">
        <f>IF($C274="","",'Section 2'!G287)</f>
        <v/>
      </c>
      <c r="E274" s="52" t="str">
        <f>IF($C274="","",'Section 2'!L287)</f>
        <v/>
      </c>
      <c r="F274" s="52" t="str">
        <f>IF($C274="","",'Section 2'!M287)</f>
        <v/>
      </c>
    </row>
    <row r="275" spans="2:6" x14ac:dyDescent="0.35">
      <c r="B275" s="52">
        <v>1</v>
      </c>
      <c r="C275" s="52" t="str">
        <f>IF(ISBLANK('Section 2'!F288),"",'Section 2'!F288)</f>
        <v/>
      </c>
      <c r="D275" s="52" t="str">
        <f>IF($C275="","",'Section 2'!G288)</f>
        <v/>
      </c>
      <c r="E275" s="52" t="str">
        <f>IF($C275="","",'Section 2'!L288)</f>
        <v/>
      </c>
      <c r="F275" s="52" t="str">
        <f>IF($C275="","",'Section 2'!M288)</f>
        <v/>
      </c>
    </row>
    <row r="276" spans="2:6" x14ac:dyDescent="0.35">
      <c r="B276" s="52">
        <v>1</v>
      </c>
      <c r="C276" s="52" t="str">
        <f>IF(ISBLANK('Section 2'!F289),"",'Section 2'!F289)</f>
        <v/>
      </c>
      <c r="D276" s="52" t="str">
        <f>IF($C276="","",'Section 2'!G289)</f>
        <v/>
      </c>
      <c r="E276" s="52" t="str">
        <f>IF($C276="","",'Section 2'!L289)</f>
        <v/>
      </c>
      <c r="F276" s="52" t="str">
        <f>IF($C276="","",'Section 2'!M289)</f>
        <v/>
      </c>
    </row>
    <row r="277" spans="2:6" x14ac:dyDescent="0.35">
      <c r="B277" s="52">
        <v>1</v>
      </c>
      <c r="C277" s="52" t="str">
        <f>IF(ISBLANK('Section 2'!F290),"",'Section 2'!F290)</f>
        <v/>
      </c>
      <c r="D277" s="52" t="str">
        <f>IF($C277="","",'Section 2'!G290)</f>
        <v/>
      </c>
      <c r="E277" s="52" t="str">
        <f>IF($C277="","",'Section 2'!L290)</f>
        <v/>
      </c>
      <c r="F277" s="52" t="str">
        <f>IF($C277="","",'Section 2'!M290)</f>
        <v/>
      </c>
    </row>
    <row r="278" spans="2:6" x14ac:dyDescent="0.35">
      <c r="B278" s="52">
        <v>1</v>
      </c>
      <c r="C278" s="52" t="str">
        <f>IF(ISBLANK('Section 2'!F291),"",'Section 2'!F291)</f>
        <v/>
      </c>
      <c r="D278" s="52" t="str">
        <f>IF($C278="","",'Section 2'!G291)</f>
        <v/>
      </c>
      <c r="E278" s="52" t="str">
        <f>IF($C278="","",'Section 2'!L291)</f>
        <v/>
      </c>
      <c r="F278" s="52" t="str">
        <f>IF($C278="","",'Section 2'!M291)</f>
        <v/>
      </c>
    </row>
    <row r="279" spans="2:6" x14ac:dyDescent="0.35">
      <c r="B279" s="52">
        <v>1</v>
      </c>
      <c r="C279" s="52" t="str">
        <f>IF(ISBLANK('Section 2'!F292),"",'Section 2'!F292)</f>
        <v/>
      </c>
      <c r="D279" s="52" t="str">
        <f>IF($C279="","",'Section 2'!G292)</f>
        <v/>
      </c>
      <c r="E279" s="52" t="str">
        <f>IF($C279="","",'Section 2'!L292)</f>
        <v/>
      </c>
      <c r="F279" s="52" t="str">
        <f>IF($C279="","",'Section 2'!M292)</f>
        <v/>
      </c>
    </row>
    <row r="280" spans="2:6" x14ac:dyDescent="0.35">
      <c r="B280" s="52">
        <v>1</v>
      </c>
      <c r="C280" s="52" t="str">
        <f>IF(ISBLANK('Section 2'!F293),"",'Section 2'!F293)</f>
        <v/>
      </c>
      <c r="D280" s="52" t="str">
        <f>IF($C280="","",'Section 2'!G293)</f>
        <v/>
      </c>
      <c r="E280" s="52" t="str">
        <f>IF($C280="","",'Section 2'!L293)</f>
        <v/>
      </c>
      <c r="F280" s="52" t="str">
        <f>IF($C280="","",'Section 2'!M293)</f>
        <v/>
      </c>
    </row>
    <row r="281" spans="2:6" x14ac:dyDescent="0.35">
      <c r="B281" s="52">
        <v>1</v>
      </c>
      <c r="C281" s="52" t="str">
        <f>IF(ISBLANK('Section 2'!F294),"",'Section 2'!F294)</f>
        <v/>
      </c>
      <c r="D281" s="52" t="str">
        <f>IF($C281="","",'Section 2'!G294)</f>
        <v/>
      </c>
      <c r="E281" s="52" t="str">
        <f>IF($C281="","",'Section 2'!L294)</f>
        <v/>
      </c>
      <c r="F281" s="52" t="str">
        <f>IF($C281="","",'Section 2'!M294)</f>
        <v/>
      </c>
    </row>
    <row r="282" spans="2:6" x14ac:dyDescent="0.35">
      <c r="B282" s="52">
        <v>1</v>
      </c>
      <c r="C282" s="52" t="str">
        <f>IF(ISBLANK('Section 2'!F295),"",'Section 2'!F295)</f>
        <v/>
      </c>
      <c r="D282" s="52" t="str">
        <f>IF($C282="","",'Section 2'!G295)</f>
        <v/>
      </c>
      <c r="E282" s="52" t="str">
        <f>IF($C282="","",'Section 2'!L295)</f>
        <v/>
      </c>
      <c r="F282" s="52" t="str">
        <f>IF($C282="","",'Section 2'!M295)</f>
        <v/>
      </c>
    </row>
    <row r="283" spans="2:6" x14ac:dyDescent="0.35">
      <c r="B283" s="52">
        <v>1</v>
      </c>
      <c r="C283" s="52" t="str">
        <f>IF(ISBLANK('Section 2'!F296),"",'Section 2'!F296)</f>
        <v/>
      </c>
      <c r="D283" s="52" t="str">
        <f>IF($C283="","",'Section 2'!G296)</f>
        <v/>
      </c>
      <c r="E283" s="52" t="str">
        <f>IF($C283="","",'Section 2'!L296)</f>
        <v/>
      </c>
      <c r="F283" s="52" t="str">
        <f>IF($C283="","",'Section 2'!M296)</f>
        <v/>
      </c>
    </row>
    <row r="284" spans="2:6" x14ac:dyDescent="0.35">
      <c r="B284" s="52">
        <v>1</v>
      </c>
      <c r="C284" s="52" t="str">
        <f>IF(ISBLANK('Section 2'!F297),"",'Section 2'!F297)</f>
        <v/>
      </c>
      <c r="D284" s="52" t="str">
        <f>IF($C284="","",'Section 2'!G297)</f>
        <v/>
      </c>
      <c r="E284" s="52" t="str">
        <f>IF($C284="","",'Section 2'!L297)</f>
        <v/>
      </c>
      <c r="F284" s="52" t="str">
        <f>IF($C284="","",'Section 2'!M297)</f>
        <v/>
      </c>
    </row>
    <row r="285" spans="2:6" x14ac:dyDescent="0.35">
      <c r="B285" s="52">
        <v>1</v>
      </c>
      <c r="C285" s="52" t="str">
        <f>IF(ISBLANK('Section 2'!F298),"",'Section 2'!F298)</f>
        <v/>
      </c>
      <c r="D285" s="52" t="str">
        <f>IF($C285="","",'Section 2'!G298)</f>
        <v/>
      </c>
      <c r="E285" s="52" t="str">
        <f>IF($C285="","",'Section 2'!L298)</f>
        <v/>
      </c>
      <c r="F285" s="52" t="str">
        <f>IF($C285="","",'Section 2'!M298)</f>
        <v/>
      </c>
    </row>
    <row r="286" spans="2:6" x14ac:dyDescent="0.35">
      <c r="B286" s="52">
        <v>1</v>
      </c>
      <c r="C286" s="52" t="str">
        <f>IF(ISBLANK('Section 2'!F299),"",'Section 2'!F299)</f>
        <v/>
      </c>
      <c r="D286" s="52" t="str">
        <f>IF($C286="","",'Section 2'!G299)</f>
        <v/>
      </c>
      <c r="E286" s="52" t="str">
        <f>IF($C286="","",'Section 2'!L299)</f>
        <v/>
      </c>
      <c r="F286" s="52" t="str">
        <f>IF($C286="","",'Section 2'!M299)</f>
        <v/>
      </c>
    </row>
    <row r="287" spans="2:6" x14ac:dyDescent="0.35">
      <c r="B287" s="52">
        <v>1</v>
      </c>
      <c r="C287" s="52" t="str">
        <f>IF(ISBLANK('Section 2'!F300),"",'Section 2'!F300)</f>
        <v/>
      </c>
      <c r="D287" s="52" t="str">
        <f>IF($C287="","",'Section 2'!G300)</f>
        <v/>
      </c>
      <c r="E287" s="52" t="str">
        <f>IF($C287="","",'Section 2'!L300)</f>
        <v/>
      </c>
      <c r="F287" s="52" t="str">
        <f>IF($C287="","",'Section 2'!M300)</f>
        <v/>
      </c>
    </row>
    <row r="288" spans="2:6" x14ac:dyDescent="0.35">
      <c r="B288" s="52">
        <v>1</v>
      </c>
      <c r="C288" s="52" t="str">
        <f>IF(ISBLANK('Section 2'!F301),"",'Section 2'!F301)</f>
        <v/>
      </c>
      <c r="D288" s="52" t="str">
        <f>IF($C288="","",'Section 2'!G301)</f>
        <v/>
      </c>
      <c r="E288" s="52" t="str">
        <f>IF($C288="","",'Section 2'!L301)</f>
        <v/>
      </c>
      <c r="F288" s="52" t="str">
        <f>IF($C288="","",'Section 2'!M301)</f>
        <v/>
      </c>
    </row>
    <row r="289" spans="2:6" x14ac:dyDescent="0.35">
      <c r="B289" s="52">
        <v>1</v>
      </c>
      <c r="C289" s="52" t="str">
        <f>IF(ISBLANK('Section 2'!F302),"",'Section 2'!F302)</f>
        <v/>
      </c>
      <c r="D289" s="52" t="str">
        <f>IF($C289="","",'Section 2'!G302)</f>
        <v/>
      </c>
      <c r="E289" s="52" t="str">
        <f>IF($C289="","",'Section 2'!L302)</f>
        <v/>
      </c>
      <c r="F289" s="52" t="str">
        <f>IF($C289="","",'Section 2'!M302)</f>
        <v/>
      </c>
    </row>
    <row r="290" spans="2:6" x14ac:dyDescent="0.35">
      <c r="B290" s="52">
        <v>1</v>
      </c>
      <c r="C290" s="52" t="str">
        <f>IF(ISBLANK('Section 2'!F303),"",'Section 2'!F303)</f>
        <v/>
      </c>
      <c r="D290" s="52" t="str">
        <f>IF($C290="","",'Section 2'!G303)</f>
        <v/>
      </c>
      <c r="E290" s="52" t="str">
        <f>IF($C290="","",'Section 2'!L303)</f>
        <v/>
      </c>
      <c r="F290" s="52" t="str">
        <f>IF($C290="","",'Section 2'!M303)</f>
        <v/>
      </c>
    </row>
    <row r="291" spans="2:6" x14ac:dyDescent="0.35">
      <c r="B291" s="52">
        <v>1</v>
      </c>
      <c r="C291" s="52" t="str">
        <f>IF(ISBLANK('Section 2'!F304),"",'Section 2'!F304)</f>
        <v/>
      </c>
      <c r="D291" s="52" t="str">
        <f>IF($C291="","",'Section 2'!G304)</f>
        <v/>
      </c>
      <c r="E291" s="52" t="str">
        <f>IF($C291="","",'Section 2'!L304)</f>
        <v/>
      </c>
      <c r="F291" s="52" t="str">
        <f>IF($C291="","",'Section 2'!M304)</f>
        <v/>
      </c>
    </row>
    <row r="292" spans="2:6" x14ac:dyDescent="0.35">
      <c r="B292" s="52">
        <v>1</v>
      </c>
      <c r="C292" s="52" t="str">
        <f>IF(ISBLANK('Section 2'!F305),"",'Section 2'!F305)</f>
        <v/>
      </c>
      <c r="D292" s="52" t="str">
        <f>IF($C292="","",'Section 2'!G305)</f>
        <v/>
      </c>
      <c r="E292" s="52" t="str">
        <f>IF($C292="","",'Section 2'!L305)</f>
        <v/>
      </c>
      <c r="F292" s="52" t="str">
        <f>IF($C292="","",'Section 2'!M305)</f>
        <v/>
      </c>
    </row>
    <row r="293" spans="2:6" x14ac:dyDescent="0.35">
      <c r="B293" s="52">
        <v>1</v>
      </c>
      <c r="C293" s="52" t="str">
        <f>IF(ISBLANK('Section 2'!F306),"",'Section 2'!F306)</f>
        <v/>
      </c>
      <c r="D293" s="52" t="str">
        <f>IF($C293="","",'Section 2'!G306)</f>
        <v/>
      </c>
      <c r="E293" s="52" t="str">
        <f>IF($C293="","",'Section 2'!L306)</f>
        <v/>
      </c>
      <c r="F293" s="52" t="str">
        <f>IF($C293="","",'Section 2'!M306)</f>
        <v/>
      </c>
    </row>
    <row r="294" spans="2:6" x14ac:dyDescent="0.35">
      <c r="B294" s="52">
        <v>1</v>
      </c>
      <c r="C294" s="52" t="str">
        <f>IF(ISBLANK('Section 2'!F307),"",'Section 2'!F307)</f>
        <v/>
      </c>
      <c r="D294" s="52" t="str">
        <f>IF($C294="","",'Section 2'!G307)</f>
        <v/>
      </c>
      <c r="E294" s="52" t="str">
        <f>IF($C294="","",'Section 2'!L307)</f>
        <v/>
      </c>
      <c r="F294" s="52" t="str">
        <f>IF($C294="","",'Section 2'!M307)</f>
        <v/>
      </c>
    </row>
    <row r="295" spans="2:6" x14ac:dyDescent="0.35">
      <c r="B295" s="52">
        <v>1</v>
      </c>
      <c r="C295" s="52" t="str">
        <f>IF(ISBLANK('Section 2'!F308),"",'Section 2'!F308)</f>
        <v/>
      </c>
      <c r="D295" s="52" t="str">
        <f>IF($C295="","",'Section 2'!G308)</f>
        <v/>
      </c>
      <c r="E295" s="52" t="str">
        <f>IF($C295="","",'Section 2'!L308)</f>
        <v/>
      </c>
      <c r="F295" s="52" t="str">
        <f>IF($C295="","",'Section 2'!M308)</f>
        <v/>
      </c>
    </row>
    <row r="296" spans="2:6" x14ac:dyDescent="0.35">
      <c r="B296" s="52">
        <v>1</v>
      </c>
      <c r="C296" s="52" t="str">
        <f>IF(ISBLANK('Section 2'!F309),"",'Section 2'!F309)</f>
        <v/>
      </c>
      <c r="D296" s="52" t="str">
        <f>IF($C296="","",'Section 2'!G309)</f>
        <v/>
      </c>
      <c r="E296" s="52" t="str">
        <f>IF($C296="","",'Section 2'!L309)</f>
        <v/>
      </c>
      <c r="F296" s="52" t="str">
        <f>IF($C296="","",'Section 2'!M309)</f>
        <v/>
      </c>
    </row>
    <row r="297" spans="2:6" x14ac:dyDescent="0.35">
      <c r="B297" s="52">
        <v>1</v>
      </c>
      <c r="C297" s="52" t="str">
        <f>IF(ISBLANK('Section 2'!F310),"",'Section 2'!F310)</f>
        <v/>
      </c>
      <c r="D297" s="52" t="str">
        <f>IF($C297="","",'Section 2'!G310)</f>
        <v/>
      </c>
      <c r="E297" s="52" t="str">
        <f>IF($C297="","",'Section 2'!L310)</f>
        <v/>
      </c>
      <c r="F297" s="52" t="str">
        <f>IF($C297="","",'Section 2'!M310)</f>
        <v/>
      </c>
    </row>
    <row r="298" spans="2:6" x14ac:dyDescent="0.35">
      <c r="B298" s="52">
        <v>1</v>
      </c>
      <c r="C298" s="52" t="str">
        <f>IF(ISBLANK('Section 2'!F311),"",'Section 2'!F311)</f>
        <v/>
      </c>
      <c r="D298" s="52" t="str">
        <f>IF($C298="","",'Section 2'!G311)</f>
        <v/>
      </c>
      <c r="E298" s="52" t="str">
        <f>IF($C298="","",'Section 2'!L311)</f>
        <v/>
      </c>
      <c r="F298" s="52" t="str">
        <f>IF($C298="","",'Section 2'!M311)</f>
        <v/>
      </c>
    </row>
    <row r="299" spans="2:6" x14ac:dyDescent="0.35">
      <c r="B299" s="52">
        <v>1</v>
      </c>
      <c r="C299" s="52" t="str">
        <f>IF(ISBLANK('Section 2'!F312),"",'Section 2'!F312)</f>
        <v/>
      </c>
      <c r="D299" s="52" t="str">
        <f>IF($C299="","",'Section 2'!G312)</f>
        <v/>
      </c>
      <c r="E299" s="52" t="str">
        <f>IF($C299="","",'Section 2'!L312)</f>
        <v/>
      </c>
      <c r="F299" s="52" t="str">
        <f>IF($C299="","",'Section 2'!M312)</f>
        <v/>
      </c>
    </row>
    <row r="300" spans="2:6" x14ac:dyDescent="0.35">
      <c r="B300" s="52">
        <v>1</v>
      </c>
      <c r="C300" s="52" t="str">
        <f>IF(ISBLANK('Section 2'!F313),"",'Section 2'!F313)</f>
        <v/>
      </c>
      <c r="D300" s="52" t="str">
        <f>IF($C300="","",'Section 2'!G313)</f>
        <v/>
      </c>
      <c r="E300" s="52" t="str">
        <f>IF($C300="","",'Section 2'!L313)</f>
        <v/>
      </c>
      <c r="F300" s="52" t="str">
        <f>IF($C300="","",'Section 2'!M313)</f>
        <v/>
      </c>
    </row>
    <row r="301" spans="2:6" x14ac:dyDescent="0.35">
      <c r="B301" s="52">
        <v>1</v>
      </c>
      <c r="C301" s="52" t="str">
        <f>IF(ISBLANK('Section 2'!F314),"",'Section 2'!F314)</f>
        <v/>
      </c>
      <c r="D301" s="52" t="str">
        <f>IF($C301="","",'Section 2'!G314)</f>
        <v/>
      </c>
      <c r="E301" s="52" t="str">
        <f>IF($C301="","",'Section 2'!L314)</f>
        <v/>
      </c>
      <c r="F301" s="52" t="str">
        <f>IF($C301="","",'Section 2'!M314)</f>
        <v/>
      </c>
    </row>
    <row r="302" spans="2:6" x14ac:dyDescent="0.35">
      <c r="B302" s="52">
        <v>1</v>
      </c>
      <c r="C302" s="52" t="str">
        <f>IF(ISBLANK('Section 2'!F315),"",'Section 2'!F315)</f>
        <v/>
      </c>
      <c r="D302" s="52" t="str">
        <f>IF($C302="","",'Section 2'!G315)</f>
        <v/>
      </c>
      <c r="E302" s="52" t="str">
        <f>IF($C302="","",'Section 2'!L315)</f>
        <v/>
      </c>
      <c r="F302" s="52" t="str">
        <f>IF($C302="","",'Section 2'!M315)</f>
        <v/>
      </c>
    </row>
    <row r="303" spans="2:6" x14ac:dyDescent="0.35">
      <c r="B303" s="52">
        <v>1</v>
      </c>
      <c r="C303" s="52" t="str">
        <f>IF(ISBLANK('Section 2'!F316),"",'Section 2'!F316)</f>
        <v/>
      </c>
      <c r="D303" s="52" t="str">
        <f>IF($C303="","",'Section 2'!G316)</f>
        <v/>
      </c>
      <c r="E303" s="52" t="str">
        <f>IF($C303="","",'Section 2'!L316)</f>
        <v/>
      </c>
      <c r="F303" s="52" t="str">
        <f>IF($C303="","",'Section 2'!M316)</f>
        <v/>
      </c>
    </row>
    <row r="304" spans="2:6" x14ac:dyDescent="0.35">
      <c r="B304" s="52">
        <v>1</v>
      </c>
      <c r="C304" s="52" t="str">
        <f>IF(ISBLANK('Section 2'!F317),"",'Section 2'!F317)</f>
        <v/>
      </c>
      <c r="D304" s="52" t="str">
        <f>IF($C304="","",'Section 2'!G317)</f>
        <v/>
      </c>
      <c r="E304" s="52" t="str">
        <f>IF($C304="","",'Section 2'!L317)</f>
        <v/>
      </c>
      <c r="F304" s="52" t="str">
        <f>IF($C304="","",'Section 2'!M317)</f>
        <v/>
      </c>
    </row>
    <row r="305" spans="2:6" x14ac:dyDescent="0.35">
      <c r="B305" s="52">
        <v>1</v>
      </c>
      <c r="C305" s="52" t="str">
        <f>IF(ISBLANK('Section 2'!F318),"",'Section 2'!F318)</f>
        <v/>
      </c>
      <c r="D305" s="52" t="str">
        <f>IF($C305="","",'Section 2'!G318)</f>
        <v/>
      </c>
      <c r="E305" s="52" t="str">
        <f>IF($C305="","",'Section 2'!L318)</f>
        <v/>
      </c>
      <c r="F305" s="52" t="str">
        <f>IF($C305="","",'Section 2'!M318)</f>
        <v/>
      </c>
    </row>
    <row r="306" spans="2:6" x14ac:dyDescent="0.35">
      <c r="B306" s="52">
        <v>1</v>
      </c>
      <c r="C306" s="52" t="str">
        <f>IF(ISBLANK('Section 2'!F319),"",'Section 2'!F319)</f>
        <v/>
      </c>
      <c r="D306" s="52" t="str">
        <f>IF($C306="","",'Section 2'!G319)</f>
        <v/>
      </c>
      <c r="E306" s="52" t="str">
        <f>IF($C306="","",'Section 2'!L319)</f>
        <v/>
      </c>
      <c r="F306" s="52" t="str">
        <f>IF($C306="","",'Section 2'!M319)</f>
        <v/>
      </c>
    </row>
    <row r="307" spans="2:6" x14ac:dyDescent="0.35">
      <c r="B307" s="52">
        <v>1</v>
      </c>
      <c r="C307" s="52" t="str">
        <f>IF(ISBLANK('Section 2'!F320),"",'Section 2'!F320)</f>
        <v/>
      </c>
      <c r="D307" s="52" t="str">
        <f>IF($C307="","",'Section 2'!G320)</f>
        <v/>
      </c>
      <c r="E307" s="52" t="str">
        <f>IF($C307="","",'Section 2'!L320)</f>
        <v/>
      </c>
      <c r="F307" s="52" t="str">
        <f>IF($C307="","",'Section 2'!M320)</f>
        <v/>
      </c>
    </row>
    <row r="308" spans="2:6" x14ac:dyDescent="0.35">
      <c r="B308" s="52">
        <v>1</v>
      </c>
      <c r="C308" s="52" t="str">
        <f>IF(ISBLANK('Section 2'!F321),"",'Section 2'!F321)</f>
        <v/>
      </c>
      <c r="D308" s="52" t="str">
        <f>IF($C308="","",'Section 2'!G321)</f>
        <v/>
      </c>
      <c r="E308" s="52" t="str">
        <f>IF($C308="","",'Section 2'!L321)</f>
        <v/>
      </c>
      <c r="F308" s="52" t="str">
        <f>IF($C308="","",'Section 2'!M321)</f>
        <v/>
      </c>
    </row>
    <row r="309" spans="2:6" x14ac:dyDescent="0.35">
      <c r="B309" s="52">
        <v>1</v>
      </c>
      <c r="C309" s="52" t="str">
        <f>IF(ISBLANK('Section 2'!F322),"",'Section 2'!F322)</f>
        <v/>
      </c>
      <c r="D309" s="52" t="str">
        <f>IF($C309="","",'Section 2'!G322)</f>
        <v/>
      </c>
      <c r="E309" s="52" t="str">
        <f>IF($C309="","",'Section 2'!L322)</f>
        <v/>
      </c>
      <c r="F309" s="52" t="str">
        <f>IF($C309="","",'Section 2'!M322)</f>
        <v/>
      </c>
    </row>
    <row r="310" spans="2:6" x14ac:dyDescent="0.35">
      <c r="B310" s="52">
        <v>1</v>
      </c>
      <c r="C310" s="52" t="str">
        <f>IF(ISBLANK('Section 2'!F323),"",'Section 2'!F323)</f>
        <v/>
      </c>
      <c r="D310" s="52" t="str">
        <f>IF($C310="","",'Section 2'!G323)</f>
        <v/>
      </c>
      <c r="E310" s="52" t="str">
        <f>IF($C310="","",'Section 2'!L323)</f>
        <v/>
      </c>
      <c r="F310" s="52" t="str">
        <f>IF($C310="","",'Section 2'!M323)</f>
        <v/>
      </c>
    </row>
    <row r="311" spans="2:6" x14ac:dyDescent="0.35">
      <c r="B311" s="52">
        <v>1</v>
      </c>
      <c r="C311" s="52" t="str">
        <f>IF(ISBLANK('Section 2'!F324),"",'Section 2'!F324)</f>
        <v/>
      </c>
      <c r="D311" s="52" t="str">
        <f>IF($C311="","",'Section 2'!G324)</f>
        <v/>
      </c>
      <c r="E311" s="52" t="str">
        <f>IF($C311="","",'Section 2'!L324)</f>
        <v/>
      </c>
      <c r="F311" s="52" t="str">
        <f>IF($C311="","",'Section 2'!M324)</f>
        <v/>
      </c>
    </row>
    <row r="312" spans="2:6" x14ac:dyDescent="0.35">
      <c r="B312" s="52">
        <v>1</v>
      </c>
      <c r="C312" s="52" t="str">
        <f>IF(ISBLANK('Section 2'!F325),"",'Section 2'!F325)</f>
        <v/>
      </c>
      <c r="D312" s="52" t="str">
        <f>IF($C312="","",'Section 2'!G325)</f>
        <v/>
      </c>
      <c r="E312" s="52" t="str">
        <f>IF($C312="","",'Section 2'!L325)</f>
        <v/>
      </c>
      <c r="F312" s="52" t="str">
        <f>IF($C312="","",'Section 2'!M325)</f>
        <v/>
      </c>
    </row>
    <row r="313" spans="2:6" x14ac:dyDescent="0.35">
      <c r="B313" s="52">
        <v>1</v>
      </c>
      <c r="C313" s="52" t="str">
        <f>IF(ISBLANK('Section 2'!F326),"",'Section 2'!F326)</f>
        <v/>
      </c>
      <c r="D313" s="52" t="str">
        <f>IF($C313="","",'Section 2'!G326)</f>
        <v/>
      </c>
      <c r="E313" s="52" t="str">
        <f>IF($C313="","",'Section 2'!L326)</f>
        <v/>
      </c>
      <c r="F313" s="52" t="str">
        <f>IF($C313="","",'Section 2'!M326)</f>
        <v/>
      </c>
    </row>
    <row r="314" spans="2:6" x14ac:dyDescent="0.35">
      <c r="B314" s="52">
        <v>1</v>
      </c>
      <c r="C314" s="52" t="str">
        <f>IF(ISBLANK('Section 2'!F327),"",'Section 2'!F327)</f>
        <v/>
      </c>
      <c r="D314" s="52" t="str">
        <f>IF($C314="","",'Section 2'!G327)</f>
        <v/>
      </c>
      <c r="E314" s="52" t="str">
        <f>IF($C314="","",'Section 2'!L327)</f>
        <v/>
      </c>
      <c r="F314" s="52" t="str">
        <f>IF($C314="","",'Section 2'!M327)</f>
        <v/>
      </c>
    </row>
    <row r="315" spans="2:6" x14ac:dyDescent="0.35">
      <c r="B315" s="52">
        <v>1</v>
      </c>
      <c r="C315" s="52" t="str">
        <f>IF(ISBLANK('Section 2'!F328),"",'Section 2'!F328)</f>
        <v/>
      </c>
      <c r="D315" s="52" t="str">
        <f>IF($C315="","",'Section 2'!G328)</f>
        <v/>
      </c>
      <c r="E315" s="52" t="str">
        <f>IF($C315="","",'Section 2'!L328)</f>
        <v/>
      </c>
      <c r="F315" s="52" t="str">
        <f>IF($C315="","",'Section 2'!M328)</f>
        <v/>
      </c>
    </row>
    <row r="316" spans="2:6" x14ac:dyDescent="0.35">
      <c r="B316" s="52">
        <v>1</v>
      </c>
      <c r="C316" s="52" t="str">
        <f>IF(ISBLANK('Section 2'!F329),"",'Section 2'!F329)</f>
        <v/>
      </c>
      <c r="D316" s="52" t="str">
        <f>IF($C316="","",'Section 2'!G329)</f>
        <v/>
      </c>
      <c r="E316" s="52" t="str">
        <f>IF($C316="","",'Section 2'!L329)</f>
        <v/>
      </c>
      <c r="F316" s="52" t="str">
        <f>IF($C316="","",'Section 2'!M329)</f>
        <v/>
      </c>
    </row>
    <row r="317" spans="2:6" x14ac:dyDescent="0.35">
      <c r="B317" s="52">
        <v>1</v>
      </c>
      <c r="C317" s="52" t="str">
        <f>IF(ISBLANK('Section 2'!F330),"",'Section 2'!F330)</f>
        <v/>
      </c>
      <c r="D317" s="52" t="str">
        <f>IF($C317="","",'Section 2'!G330)</f>
        <v/>
      </c>
      <c r="E317" s="52" t="str">
        <f>IF($C317="","",'Section 2'!L330)</f>
        <v/>
      </c>
      <c r="F317" s="52" t="str">
        <f>IF($C317="","",'Section 2'!M330)</f>
        <v/>
      </c>
    </row>
    <row r="318" spans="2:6" x14ac:dyDescent="0.35">
      <c r="B318" s="52">
        <v>1</v>
      </c>
      <c r="C318" s="52" t="str">
        <f>IF(ISBLANK('Section 2'!F331),"",'Section 2'!F331)</f>
        <v/>
      </c>
      <c r="D318" s="52" t="str">
        <f>IF($C318="","",'Section 2'!G331)</f>
        <v/>
      </c>
      <c r="E318" s="52" t="str">
        <f>IF($C318="","",'Section 2'!L331)</f>
        <v/>
      </c>
      <c r="F318" s="52" t="str">
        <f>IF($C318="","",'Section 2'!M331)</f>
        <v/>
      </c>
    </row>
    <row r="319" spans="2:6" x14ac:dyDescent="0.35">
      <c r="B319" s="52">
        <v>1</v>
      </c>
      <c r="C319" s="52" t="str">
        <f>IF(ISBLANK('Section 2'!F332),"",'Section 2'!F332)</f>
        <v/>
      </c>
      <c r="D319" s="52" t="str">
        <f>IF($C319="","",'Section 2'!G332)</f>
        <v/>
      </c>
      <c r="E319" s="52" t="str">
        <f>IF($C319="","",'Section 2'!L332)</f>
        <v/>
      </c>
      <c r="F319" s="52" t="str">
        <f>IF($C319="","",'Section 2'!M332)</f>
        <v/>
      </c>
    </row>
    <row r="320" spans="2:6" x14ac:dyDescent="0.35">
      <c r="B320" s="52">
        <v>1</v>
      </c>
      <c r="C320" s="52" t="str">
        <f>IF(ISBLANK('Section 2'!F333),"",'Section 2'!F333)</f>
        <v/>
      </c>
      <c r="D320" s="52" t="str">
        <f>IF($C320="","",'Section 2'!G333)</f>
        <v/>
      </c>
      <c r="E320" s="52" t="str">
        <f>IF($C320="","",'Section 2'!L333)</f>
        <v/>
      </c>
      <c r="F320" s="52" t="str">
        <f>IF($C320="","",'Section 2'!M333)</f>
        <v/>
      </c>
    </row>
    <row r="321" spans="2:6" x14ac:dyDescent="0.35">
      <c r="B321" s="52">
        <v>1</v>
      </c>
      <c r="C321" s="52" t="str">
        <f>IF(ISBLANK('Section 2'!F334),"",'Section 2'!F334)</f>
        <v/>
      </c>
      <c r="D321" s="52" t="str">
        <f>IF($C321="","",'Section 2'!G334)</f>
        <v/>
      </c>
      <c r="E321" s="52" t="str">
        <f>IF($C321="","",'Section 2'!L334)</f>
        <v/>
      </c>
      <c r="F321" s="52" t="str">
        <f>IF($C321="","",'Section 2'!M334)</f>
        <v/>
      </c>
    </row>
    <row r="322" spans="2:6" x14ac:dyDescent="0.35">
      <c r="B322" s="52">
        <v>1</v>
      </c>
      <c r="C322" s="52" t="str">
        <f>IF(ISBLANK('Section 2'!F335),"",'Section 2'!F335)</f>
        <v/>
      </c>
      <c r="D322" s="52" t="str">
        <f>IF($C322="","",'Section 2'!G335)</f>
        <v/>
      </c>
      <c r="E322" s="52" t="str">
        <f>IF($C322="","",'Section 2'!L335)</f>
        <v/>
      </c>
      <c r="F322" s="52" t="str">
        <f>IF($C322="","",'Section 2'!M335)</f>
        <v/>
      </c>
    </row>
    <row r="323" spans="2:6" x14ac:dyDescent="0.35">
      <c r="B323" s="52">
        <v>1</v>
      </c>
      <c r="C323" s="52" t="str">
        <f>IF(ISBLANK('Section 2'!F336),"",'Section 2'!F336)</f>
        <v/>
      </c>
      <c r="D323" s="52" t="str">
        <f>IF($C323="","",'Section 2'!G336)</f>
        <v/>
      </c>
      <c r="E323" s="52" t="str">
        <f>IF($C323="","",'Section 2'!L336)</f>
        <v/>
      </c>
      <c r="F323" s="52" t="str">
        <f>IF($C323="","",'Section 2'!M336)</f>
        <v/>
      </c>
    </row>
    <row r="324" spans="2:6" x14ac:dyDescent="0.35">
      <c r="B324" s="52">
        <v>1</v>
      </c>
      <c r="C324" s="52" t="str">
        <f>IF(ISBLANK('Section 2'!F337),"",'Section 2'!F337)</f>
        <v/>
      </c>
      <c r="D324" s="52" t="str">
        <f>IF($C324="","",'Section 2'!G337)</f>
        <v/>
      </c>
      <c r="E324" s="52" t="str">
        <f>IF($C324="","",'Section 2'!L337)</f>
        <v/>
      </c>
      <c r="F324" s="52" t="str">
        <f>IF($C324="","",'Section 2'!M337)</f>
        <v/>
      </c>
    </row>
    <row r="325" spans="2:6" x14ac:dyDescent="0.35">
      <c r="B325" s="52">
        <v>1</v>
      </c>
      <c r="C325" s="52" t="str">
        <f>IF(ISBLANK('Section 2'!F338),"",'Section 2'!F338)</f>
        <v/>
      </c>
      <c r="D325" s="52" t="str">
        <f>IF($C325="","",'Section 2'!G338)</f>
        <v/>
      </c>
      <c r="E325" s="52" t="str">
        <f>IF($C325="","",'Section 2'!L338)</f>
        <v/>
      </c>
      <c r="F325" s="52" t="str">
        <f>IF($C325="","",'Section 2'!M338)</f>
        <v/>
      </c>
    </row>
    <row r="326" spans="2:6" x14ac:dyDescent="0.35">
      <c r="B326" s="52">
        <v>1</v>
      </c>
      <c r="C326" s="52" t="str">
        <f>IF(ISBLANK('Section 2'!F339),"",'Section 2'!F339)</f>
        <v/>
      </c>
      <c r="D326" s="52" t="str">
        <f>IF($C326="","",'Section 2'!G339)</f>
        <v/>
      </c>
      <c r="E326" s="52" t="str">
        <f>IF($C326="","",'Section 2'!L339)</f>
        <v/>
      </c>
      <c r="F326" s="52" t="str">
        <f>IF($C326="","",'Section 2'!M339)</f>
        <v/>
      </c>
    </row>
    <row r="327" spans="2:6" x14ac:dyDescent="0.35">
      <c r="B327" s="52">
        <v>1</v>
      </c>
      <c r="C327" s="52" t="str">
        <f>IF(ISBLANK('Section 2'!F340),"",'Section 2'!F340)</f>
        <v/>
      </c>
      <c r="D327" s="52" t="str">
        <f>IF($C327="","",'Section 2'!G340)</f>
        <v/>
      </c>
      <c r="E327" s="52" t="str">
        <f>IF($C327="","",'Section 2'!L340)</f>
        <v/>
      </c>
      <c r="F327" s="52" t="str">
        <f>IF($C327="","",'Section 2'!M340)</f>
        <v/>
      </c>
    </row>
    <row r="328" spans="2:6" x14ac:dyDescent="0.35">
      <c r="B328" s="52">
        <v>1</v>
      </c>
      <c r="C328" s="52" t="str">
        <f>IF(ISBLANK('Section 2'!F341),"",'Section 2'!F341)</f>
        <v/>
      </c>
      <c r="D328" s="52" t="str">
        <f>IF($C328="","",'Section 2'!G341)</f>
        <v/>
      </c>
      <c r="E328" s="52" t="str">
        <f>IF($C328="","",'Section 2'!L341)</f>
        <v/>
      </c>
      <c r="F328" s="52" t="str">
        <f>IF($C328="","",'Section 2'!M341)</f>
        <v/>
      </c>
    </row>
    <row r="329" spans="2:6" x14ac:dyDescent="0.35">
      <c r="B329" s="52">
        <v>1</v>
      </c>
      <c r="C329" s="52" t="str">
        <f>IF(ISBLANK('Section 2'!F342),"",'Section 2'!F342)</f>
        <v/>
      </c>
      <c r="D329" s="52" t="str">
        <f>IF($C329="","",'Section 2'!G342)</f>
        <v/>
      </c>
      <c r="E329" s="52" t="str">
        <f>IF($C329="","",'Section 2'!L342)</f>
        <v/>
      </c>
      <c r="F329" s="52" t="str">
        <f>IF($C329="","",'Section 2'!M342)</f>
        <v/>
      </c>
    </row>
    <row r="330" spans="2:6" x14ac:dyDescent="0.35">
      <c r="B330" s="52">
        <v>1</v>
      </c>
      <c r="C330" s="52" t="str">
        <f>IF(ISBLANK('Section 2'!F343),"",'Section 2'!F343)</f>
        <v/>
      </c>
      <c r="D330" s="52" t="str">
        <f>IF($C330="","",'Section 2'!G343)</f>
        <v/>
      </c>
      <c r="E330" s="52" t="str">
        <f>IF($C330="","",'Section 2'!L343)</f>
        <v/>
      </c>
      <c r="F330" s="52" t="str">
        <f>IF($C330="","",'Section 2'!M343)</f>
        <v/>
      </c>
    </row>
    <row r="331" spans="2:6" x14ac:dyDescent="0.35">
      <c r="B331" s="52">
        <v>1</v>
      </c>
      <c r="C331" s="52" t="str">
        <f>IF(ISBLANK('Section 2'!F344),"",'Section 2'!F344)</f>
        <v/>
      </c>
      <c r="D331" s="52" t="str">
        <f>IF($C331="","",'Section 2'!G344)</f>
        <v/>
      </c>
      <c r="E331" s="52" t="str">
        <f>IF($C331="","",'Section 2'!L344)</f>
        <v/>
      </c>
      <c r="F331" s="52" t="str">
        <f>IF($C331="","",'Section 2'!M344)</f>
        <v/>
      </c>
    </row>
    <row r="332" spans="2:6" x14ac:dyDescent="0.35">
      <c r="B332" s="52">
        <v>1</v>
      </c>
      <c r="C332" s="52" t="str">
        <f>IF(ISBLANK('Section 2'!F345),"",'Section 2'!F345)</f>
        <v/>
      </c>
      <c r="D332" s="52" t="str">
        <f>IF($C332="","",'Section 2'!G345)</f>
        <v/>
      </c>
      <c r="E332" s="52" t="str">
        <f>IF($C332="","",'Section 2'!L345)</f>
        <v/>
      </c>
      <c r="F332" s="52" t="str">
        <f>IF($C332="","",'Section 2'!M345)</f>
        <v/>
      </c>
    </row>
    <row r="333" spans="2:6" x14ac:dyDescent="0.35">
      <c r="B333" s="52">
        <v>1</v>
      </c>
      <c r="C333" s="52" t="str">
        <f>IF(ISBLANK('Section 2'!F346),"",'Section 2'!F346)</f>
        <v/>
      </c>
      <c r="D333" s="52" t="str">
        <f>IF($C333="","",'Section 2'!G346)</f>
        <v/>
      </c>
      <c r="E333" s="52" t="str">
        <f>IF($C333="","",'Section 2'!L346)</f>
        <v/>
      </c>
      <c r="F333" s="52" t="str">
        <f>IF($C333="","",'Section 2'!M346)</f>
        <v/>
      </c>
    </row>
    <row r="334" spans="2:6" x14ac:dyDescent="0.35">
      <c r="B334" s="52">
        <v>1</v>
      </c>
      <c r="C334" s="52" t="str">
        <f>IF(ISBLANK('Section 2'!F347),"",'Section 2'!F347)</f>
        <v/>
      </c>
      <c r="D334" s="52" t="str">
        <f>IF($C334="","",'Section 2'!G347)</f>
        <v/>
      </c>
      <c r="E334" s="52" t="str">
        <f>IF($C334="","",'Section 2'!L347)</f>
        <v/>
      </c>
      <c r="F334" s="52" t="str">
        <f>IF($C334="","",'Section 2'!M347)</f>
        <v/>
      </c>
    </row>
    <row r="335" spans="2:6" x14ac:dyDescent="0.35">
      <c r="B335" s="52">
        <v>1</v>
      </c>
      <c r="C335" s="52" t="str">
        <f>IF(ISBLANK('Section 2'!F348),"",'Section 2'!F348)</f>
        <v/>
      </c>
      <c r="D335" s="52" t="str">
        <f>IF($C335="","",'Section 2'!G348)</f>
        <v/>
      </c>
      <c r="E335" s="52" t="str">
        <f>IF($C335="","",'Section 2'!L348)</f>
        <v/>
      </c>
      <c r="F335" s="52" t="str">
        <f>IF($C335="","",'Section 2'!M348)</f>
        <v/>
      </c>
    </row>
    <row r="336" spans="2:6" x14ac:dyDescent="0.35">
      <c r="B336" s="52">
        <v>1</v>
      </c>
      <c r="C336" s="52" t="str">
        <f>IF(ISBLANK('Section 2'!F349),"",'Section 2'!F349)</f>
        <v/>
      </c>
      <c r="D336" s="52" t="str">
        <f>IF($C336="","",'Section 2'!G349)</f>
        <v/>
      </c>
      <c r="E336" s="52" t="str">
        <f>IF($C336="","",'Section 2'!L349)</f>
        <v/>
      </c>
      <c r="F336" s="52" t="str">
        <f>IF($C336="","",'Section 2'!M349)</f>
        <v/>
      </c>
    </row>
    <row r="337" spans="2:6" x14ac:dyDescent="0.35">
      <c r="B337" s="52">
        <v>1</v>
      </c>
      <c r="C337" s="52" t="str">
        <f>IF(ISBLANK('Section 2'!F350),"",'Section 2'!F350)</f>
        <v/>
      </c>
      <c r="D337" s="52" t="str">
        <f>IF($C337="","",'Section 2'!G350)</f>
        <v/>
      </c>
      <c r="E337" s="52" t="str">
        <f>IF($C337="","",'Section 2'!L350)</f>
        <v/>
      </c>
      <c r="F337" s="52" t="str">
        <f>IF($C337="","",'Section 2'!M350)</f>
        <v/>
      </c>
    </row>
    <row r="338" spans="2:6" x14ac:dyDescent="0.35">
      <c r="B338" s="52">
        <v>1</v>
      </c>
      <c r="C338" s="52" t="str">
        <f>IF(ISBLANK('Section 2'!F351),"",'Section 2'!F351)</f>
        <v/>
      </c>
      <c r="D338" s="52" t="str">
        <f>IF($C338="","",'Section 2'!G351)</f>
        <v/>
      </c>
      <c r="E338" s="52" t="str">
        <f>IF($C338="","",'Section 2'!L351)</f>
        <v/>
      </c>
      <c r="F338" s="52" t="str">
        <f>IF($C338="","",'Section 2'!M351)</f>
        <v/>
      </c>
    </row>
    <row r="339" spans="2:6" x14ac:dyDescent="0.35">
      <c r="B339" s="52">
        <v>1</v>
      </c>
      <c r="C339" s="52" t="str">
        <f>IF(ISBLANK('Section 2'!F352),"",'Section 2'!F352)</f>
        <v/>
      </c>
      <c r="D339" s="52" t="str">
        <f>IF($C339="","",'Section 2'!G352)</f>
        <v/>
      </c>
      <c r="E339" s="52" t="str">
        <f>IF($C339="","",'Section 2'!L352)</f>
        <v/>
      </c>
      <c r="F339" s="52" t="str">
        <f>IF($C339="","",'Section 2'!M352)</f>
        <v/>
      </c>
    </row>
    <row r="340" spans="2:6" x14ac:dyDescent="0.35">
      <c r="B340" s="52">
        <v>1</v>
      </c>
      <c r="C340" s="52" t="str">
        <f>IF(ISBLANK('Section 2'!F353),"",'Section 2'!F353)</f>
        <v/>
      </c>
      <c r="D340" s="52" t="str">
        <f>IF($C340="","",'Section 2'!G353)</f>
        <v/>
      </c>
      <c r="E340" s="52" t="str">
        <f>IF($C340="","",'Section 2'!L353)</f>
        <v/>
      </c>
      <c r="F340" s="52" t="str">
        <f>IF($C340="","",'Section 2'!M353)</f>
        <v/>
      </c>
    </row>
    <row r="341" spans="2:6" x14ac:dyDescent="0.35">
      <c r="B341" s="52">
        <v>1</v>
      </c>
      <c r="C341" s="52" t="str">
        <f>IF(ISBLANK('Section 2'!F354),"",'Section 2'!F354)</f>
        <v/>
      </c>
      <c r="D341" s="52" t="str">
        <f>IF($C341="","",'Section 2'!G354)</f>
        <v/>
      </c>
      <c r="E341" s="52" t="str">
        <f>IF($C341="","",'Section 2'!L354)</f>
        <v/>
      </c>
      <c r="F341" s="52" t="str">
        <f>IF($C341="","",'Section 2'!M354)</f>
        <v/>
      </c>
    </row>
    <row r="342" spans="2:6" x14ac:dyDescent="0.35">
      <c r="B342" s="52">
        <v>1</v>
      </c>
      <c r="C342" s="52" t="str">
        <f>IF(ISBLANK('Section 2'!F355),"",'Section 2'!F355)</f>
        <v/>
      </c>
      <c r="D342" s="52" t="str">
        <f>IF($C342="","",'Section 2'!G355)</f>
        <v/>
      </c>
      <c r="E342" s="52" t="str">
        <f>IF($C342="","",'Section 2'!L355)</f>
        <v/>
      </c>
      <c r="F342" s="52" t="str">
        <f>IF($C342="","",'Section 2'!M355)</f>
        <v/>
      </c>
    </row>
    <row r="343" spans="2:6" x14ac:dyDescent="0.35">
      <c r="B343" s="52">
        <v>1</v>
      </c>
      <c r="C343" s="52" t="str">
        <f>IF(ISBLANK('Section 2'!F356),"",'Section 2'!F356)</f>
        <v/>
      </c>
      <c r="D343" s="52" t="str">
        <f>IF($C343="","",'Section 2'!G356)</f>
        <v/>
      </c>
      <c r="E343" s="52" t="str">
        <f>IF($C343="","",'Section 2'!L356)</f>
        <v/>
      </c>
      <c r="F343" s="52" t="str">
        <f>IF($C343="","",'Section 2'!M356)</f>
        <v/>
      </c>
    </row>
    <row r="344" spans="2:6" x14ac:dyDescent="0.35">
      <c r="B344" s="52">
        <v>1</v>
      </c>
      <c r="C344" s="52" t="str">
        <f>IF(ISBLANK('Section 2'!F357),"",'Section 2'!F357)</f>
        <v/>
      </c>
      <c r="D344" s="52" t="str">
        <f>IF($C344="","",'Section 2'!G357)</f>
        <v/>
      </c>
      <c r="E344" s="52" t="str">
        <f>IF($C344="","",'Section 2'!L357)</f>
        <v/>
      </c>
      <c r="F344" s="52" t="str">
        <f>IF($C344="","",'Section 2'!M357)</f>
        <v/>
      </c>
    </row>
    <row r="345" spans="2:6" x14ac:dyDescent="0.35">
      <c r="B345" s="52">
        <v>1</v>
      </c>
      <c r="C345" s="52" t="str">
        <f>IF(ISBLANK('Section 2'!F358),"",'Section 2'!F358)</f>
        <v/>
      </c>
      <c r="D345" s="52" t="str">
        <f>IF($C345="","",'Section 2'!G358)</f>
        <v/>
      </c>
      <c r="E345" s="52" t="str">
        <f>IF($C345="","",'Section 2'!L358)</f>
        <v/>
      </c>
      <c r="F345" s="52" t="str">
        <f>IF($C345="","",'Section 2'!M358)</f>
        <v/>
      </c>
    </row>
    <row r="346" spans="2:6" x14ac:dyDescent="0.35">
      <c r="B346" s="52">
        <v>1</v>
      </c>
      <c r="C346" s="52" t="str">
        <f>IF(ISBLANK('Section 2'!F359),"",'Section 2'!F359)</f>
        <v/>
      </c>
      <c r="D346" s="52" t="str">
        <f>IF($C346="","",'Section 2'!G359)</f>
        <v/>
      </c>
      <c r="E346" s="52" t="str">
        <f>IF($C346="","",'Section 2'!L359)</f>
        <v/>
      </c>
      <c r="F346" s="52" t="str">
        <f>IF($C346="","",'Section 2'!M359)</f>
        <v/>
      </c>
    </row>
    <row r="347" spans="2:6" x14ac:dyDescent="0.35">
      <c r="B347" s="52">
        <v>1</v>
      </c>
      <c r="C347" s="52" t="str">
        <f>IF(ISBLANK('Section 2'!F360),"",'Section 2'!F360)</f>
        <v/>
      </c>
      <c r="D347" s="52" t="str">
        <f>IF($C347="","",'Section 2'!G360)</f>
        <v/>
      </c>
      <c r="E347" s="52" t="str">
        <f>IF($C347="","",'Section 2'!L360)</f>
        <v/>
      </c>
      <c r="F347" s="52" t="str">
        <f>IF($C347="","",'Section 2'!M360)</f>
        <v/>
      </c>
    </row>
    <row r="348" spans="2:6" x14ac:dyDescent="0.35">
      <c r="B348" s="52">
        <v>1</v>
      </c>
      <c r="C348" s="52" t="str">
        <f>IF(ISBLANK('Section 2'!F361),"",'Section 2'!F361)</f>
        <v/>
      </c>
      <c r="D348" s="52" t="str">
        <f>IF($C348="","",'Section 2'!G361)</f>
        <v/>
      </c>
      <c r="E348" s="52" t="str">
        <f>IF($C348="","",'Section 2'!L361)</f>
        <v/>
      </c>
      <c r="F348" s="52" t="str">
        <f>IF($C348="","",'Section 2'!M361)</f>
        <v/>
      </c>
    </row>
    <row r="349" spans="2:6" x14ac:dyDescent="0.35">
      <c r="B349" s="52">
        <v>1</v>
      </c>
      <c r="C349" s="52" t="str">
        <f>IF(ISBLANK('Section 2'!F362),"",'Section 2'!F362)</f>
        <v/>
      </c>
      <c r="D349" s="52" t="str">
        <f>IF($C349="","",'Section 2'!G362)</f>
        <v/>
      </c>
      <c r="E349" s="52" t="str">
        <f>IF($C349="","",'Section 2'!L362)</f>
        <v/>
      </c>
      <c r="F349" s="52" t="str">
        <f>IF($C349="","",'Section 2'!M362)</f>
        <v/>
      </c>
    </row>
    <row r="350" spans="2:6" x14ac:dyDescent="0.35">
      <c r="B350" s="52">
        <v>1</v>
      </c>
      <c r="C350" s="52" t="str">
        <f>IF(ISBLANK('Section 2'!F363),"",'Section 2'!F363)</f>
        <v/>
      </c>
      <c r="D350" s="52" t="str">
        <f>IF($C350="","",'Section 2'!G363)</f>
        <v/>
      </c>
      <c r="E350" s="52" t="str">
        <f>IF($C350="","",'Section 2'!L363)</f>
        <v/>
      </c>
      <c r="F350" s="52" t="str">
        <f>IF($C350="","",'Section 2'!M363)</f>
        <v/>
      </c>
    </row>
    <row r="351" spans="2:6" x14ac:dyDescent="0.35">
      <c r="B351" s="52">
        <v>1</v>
      </c>
      <c r="C351" s="52" t="str">
        <f>IF(ISBLANK('Section 2'!F364),"",'Section 2'!F364)</f>
        <v/>
      </c>
      <c r="D351" s="52" t="str">
        <f>IF($C351="","",'Section 2'!G364)</f>
        <v/>
      </c>
      <c r="E351" s="52" t="str">
        <f>IF($C351="","",'Section 2'!L364)</f>
        <v/>
      </c>
      <c r="F351" s="52" t="str">
        <f>IF($C351="","",'Section 2'!M364)</f>
        <v/>
      </c>
    </row>
    <row r="352" spans="2:6" x14ac:dyDescent="0.35">
      <c r="B352" s="52">
        <v>1</v>
      </c>
      <c r="C352" s="52" t="str">
        <f>IF(ISBLANK('Section 2'!F365),"",'Section 2'!F365)</f>
        <v/>
      </c>
      <c r="D352" s="52" t="str">
        <f>IF($C352="","",'Section 2'!G365)</f>
        <v/>
      </c>
      <c r="E352" s="52" t="str">
        <f>IF($C352="","",'Section 2'!L365)</f>
        <v/>
      </c>
      <c r="F352" s="52" t="str">
        <f>IF($C352="","",'Section 2'!M365)</f>
        <v/>
      </c>
    </row>
    <row r="353" spans="2:6" x14ac:dyDescent="0.35">
      <c r="B353" s="52">
        <v>1</v>
      </c>
      <c r="C353" s="52" t="str">
        <f>IF(ISBLANK('Section 2'!F366),"",'Section 2'!F366)</f>
        <v/>
      </c>
      <c r="D353" s="52" t="str">
        <f>IF($C353="","",'Section 2'!G366)</f>
        <v/>
      </c>
      <c r="E353" s="52" t="str">
        <f>IF($C353="","",'Section 2'!L366)</f>
        <v/>
      </c>
      <c r="F353" s="52" t="str">
        <f>IF($C353="","",'Section 2'!M366)</f>
        <v/>
      </c>
    </row>
    <row r="354" spans="2:6" x14ac:dyDescent="0.35">
      <c r="B354" s="52">
        <v>1</v>
      </c>
      <c r="C354" s="52" t="str">
        <f>IF(ISBLANK('Section 2'!F367),"",'Section 2'!F367)</f>
        <v/>
      </c>
      <c r="D354" s="52" t="str">
        <f>IF($C354="","",'Section 2'!G367)</f>
        <v/>
      </c>
      <c r="E354" s="52" t="str">
        <f>IF($C354="","",'Section 2'!L367)</f>
        <v/>
      </c>
      <c r="F354" s="52" t="str">
        <f>IF($C354="","",'Section 2'!M367)</f>
        <v/>
      </c>
    </row>
    <row r="355" spans="2:6" x14ac:dyDescent="0.35">
      <c r="B355" s="52">
        <v>1</v>
      </c>
      <c r="C355" s="52" t="str">
        <f>IF(ISBLANK('Section 2'!F368),"",'Section 2'!F368)</f>
        <v/>
      </c>
      <c r="D355" s="52" t="str">
        <f>IF($C355="","",'Section 2'!G368)</f>
        <v/>
      </c>
      <c r="E355" s="52" t="str">
        <f>IF($C355="","",'Section 2'!L368)</f>
        <v/>
      </c>
      <c r="F355" s="52" t="str">
        <f>IF($C355="","",'Section 2'!M368)</f>
        <v/>
      </c>
    </row>
    <row r="356" spans="2:6" x14ac:dyDescent="0.35">
      <c r="B356" s="52">
        <v>1</v>
      </c>
      <c r="C356" s="52" t="str">
        <f>IF(ISBLANK('Section 2'!F369),"",'Section 2'!F369)</f>
        <v/>
      </c>
      <c r="D356" s="52" t="str">
        <f>IF($C356="","",'Section 2'!G369)</f>
        <v/>
      </c>
      <c r="E356" s="52" t="str">
        <f>IF($C356="","",'Section 2'!L369)</f>
        <v/>
      </c>
      <c r="F356" s="52" t="str">
        <f>IF($C356="","",'Section 2'!M369)</f>
        <v/>
      </c>
    </row>
    <row r="357" spans="2:6" x14ac:dyDescent="0.35">
      <c r="B357" s="52">
        <v>1</v>
      </c>
      <c r="C357" s="52" t="str">
        <f>IF(ISBLANK('Section 2'!F370),"",'Section 2'!F370)</f>
        <v/>
      </c>
      <c r="D357" s="52" t="str">
        <f>IF($C357="","",'Section 2'!G370)</f>
        <v/>
      </c>
      <c r="E357" s="52" t="str">
        <f>IF($C357="","",'Section 2'!L370)</f>
        <v/>
      </c>
      <c r="F357" s="52" t="str">
        <f>IF($C357="","",'Section 2'!M370)</f>
        <v/>
      </c>
    </row>
    <row r="358" spans="2:6" x14ac:dyDescent="0.35">
      <c r="B358" s="52">
        <v>1</v>
      </c>
      <c r="C358" s="52" t="str">
        <f>IF(ISBLANK('Section 2'!F371),"",'Section 2'!F371)</f>
        <v/>
      </c>
      <c r="D358" s="52" t="str">
        <f>IF($C358="","",'Section 2'!G371)</f>
        <v/>
      </c>
      <c r="E358" s="52" t="str">
        <f>IF($C358="","",'Section 2'!L371)</f>
        <v/>
      </c>
      <c r="F358" s="52" t="str">
        <f>IF($C358="","",'Section 2'!M371)</f>
        <v/>
      </c>
    </row>
    <row r="359" spans="2:6" x14ac:dyDescent="0.35">
      <c r="B359" s="52">
        <v>1</v>
      </c>
      <c r="C359" s="52" t="str">
        <f>IF(ISBLANK('Section 2'!F372),"",'Section 2'!F372)</f>
        <v/>
      </c>
      <c r="D359" s="52" t="str">
        <f>IF($C359="","",'Section 2'!G372)</f>
        <v/>
      </c>
      <c r="E359" s="52" t="str">
        <f>IF($C359="","",'Section 2'!L372)</f>
        <v/>
      </c>
      <c r="F359" s="52" t="str">
        <f>IF($C359="","",'Section 2'!M372)</f>
        <v/>
      </c>
    </row>
    <row r="360" spans="2:6" x14ac:dyDescent="0.35">
      <c r="B360" s="52">
        <v>1</v>
      </c>
      <c r="C360" s="52" t="str">
        <f>IF(ISBLANK('Section 2'!F373),"",'Section 2'!F373)</f>
        <v/>
      </c>
      <c r="D360" s="52" t="str">
        <f>IF($C360="","",'Section 2'!G373)</f>
        <v/>
      </c>
      <c r="E360" s="52" t="str">
        <f>IF($C360="","",'Section 2'!L373)</f>
        <v/>
      </c>
      <c r="F360" s="52" t="str">
        <f>IF($C360="","",'Section 2'!M373)</f>
        <v/>
      </c>
    </row>
    <row r="361" spans="2:6" x14ac:dyDescent="0.35">
      <c r="B361" s="52">
        <v>1</v>
      </c>
      <c r="C361" s="52" t="str">
        <f>IF(ISBLANK('Section 2'!F374),"",'Section 2'!F374)</f>
        <v/>
      </c>
      <c r="D361" s="52" t="str">
        <f>IF($C361="","",'Section 2'!G374)</f>
        <v/>
      </c>
      <c r="E361" s="52" t="str">
        <f>IF($C361="","",'Section 2'!L374)</f>
        <v/>
      </c>
      <c r="F361" s="52" t="str">
        <f>IF($C361="","",'Section 2'!M374)</f>
        <v/>
      </c>
    </row>
    <row r="362" spans="2:6" x14ac:dyDescent="0.35">
      <c r="B362" s="52">
        <v>1</v>
      </c>
      <c r="C362" s="52" t="str">
        <f>IF(ISBLANK('Section 2'!F375),"",'Section 2'!F375)</f>
        <v/>
      </c>
      <c r="D362" s="52" t="str">
        <f>IF($C362="","",'Section 2'!G375)</f>
        <v/>
      </c>
      <c r="E362" s="52" t="str">
        <f>IF($C362="","",'Section 2'!L375)</f>
        <v/>
      </c>
      <c r="F362" s="52" t="str">
        <f>IF($C362="","",'Section 2'!M375)</f>
        <v/>
      </c>
    </row>
    <row r="363" spans="2:6" x14ac:dyDescent="0.35">
      <c r="B363" s="52">
        <v>1</v>
      </c>
      <c r="C363" s="52" t="str">
        <f>IF(ISBLANK('Section 2'!F376),"",'Section 2'!F376)</f>
        <v/>
      </c>
      <c r="D363" s="52" t="str">
        <f>IF($C363="","",'Section 2'!G376)</f>
        <v/>
      </c>
      <c r="E363" s="52" t="str">
        <f>IF($C363="","",'Section 2'!L376)</f>
        <v/>
      </c>
      <c r="F363" s="52" t="str">
        <f>IF($C363="","",'Section 2'!M376)</f>
        <v/>
      </c>
    </row>
    <row r="364" spans="2:6" x14ac:dyDescent="0.35">
      <c r="B364" s="52">
        <v>1</v>
      </c>
      <c r="C364" s="52" t="str">
        <f>IF(ISBLANK('Section 2'!F377),"",'Section 2'!F377)</f>
        <v/>
      </c>
      <c r="D364" s="52" t="str">
        <f>IF($C364="","",'Section 2'!G377)</f>
        <v/>
      </c>
      <c r="E364" s="52" t="str">
        <f>IF($C364="","",'Section 2'!L377)</f>
        <v/>
      </c>
      <c r="F364" s="52" t="str">
        <f>IF($C364="","",'Section 2'!M377)</f>
        <v/>
      </c>
    </row>
    <row r="365" spans="2:6" x14ac:dyDescent="0.35">
      <c r="B365" s="52">
        <v>1</v>
      </c>
      <c r="C365" s="52" t="str">
        <f>IF(ISBLANK('Section 2'!F378),"",'Section 2'!F378)</f>
        <v/>
      </c>
      <c r="D365" s="52" t="str">
        <f>IF($C365="","",'Section 2'!G378)</f>
        <v/>
      </c>
      <c r="E365" s="52" t="str">
        <f>IF($C365="","",'Section 2'!L378)</f>
        <v/>
      </c>
      <c r="F365" s="52" t="str">
        <f>IF($C365="","",'Section 2'!M378)</f>
        <v/>
      </c>
    </row>
    <row r="366" spans="2:6" x14ac:dyDescent="0.35">
      <c r="B366" s="52">
        <v>1</v>
      </c>
      <c r="C366" s="52" t="str">
        <f>IF(ISBLANK('Section 2'!F379),"",'Section 2'!F379)</f>
        <v/>
      </c>
      <c r="D366" s="52" t="str">
        <f>IF($C366="","",'Section 2'!G379)</f>
        <v/>
      </c>
      <c r="E366" s="52" t="str">
        <f>IF($C366="","",'Section 2'!L379)</f>
        <v/>
      </c>
      <c r="F366" s="52" t="str">
        <f>IF($C366="","",'Section 2'!M379)</f>
        <v/>
      </c>
    </row>
    <row r="367" spans="2:6" x14ac:dyDescent="0.35">
      <c r="B367" s="52">
        <v>1</v>
      </c>
      <c r="C367" s="52" t="str">
        <f>IF(ISBLANK('Section 2'!F380),"",'Section 2'!F380)</f>
        <v/>
      </c>
      <c r="D367" s="52" t="str">
        <f>IF($C367="","",'Section 2'!G380)</f>
        <v/>
      </c>
      <c r="E367" s="52" t="str">
        <f>IF($C367="","",'Section 2'!L380)</f>
        <v/>
      </c>
      <c r="F367" s="52" t="str">
        <f>IF($C367="","",'Section 2'!M380)</f>
        <v/>
      </c>
    </row>
    <row r="368" spans="2:6" x14ac:dyDescent="0.35">
      <c r="B368" s="52">
        <v>1</v>
      </c>
      <c r="C368" s="52" t="str">
        <f>IF(ISBLANK('Section 2'!F381),"",'Section 2'!F381)</f>
        <v/>
      </c>
      <c r="D368" s="52" t="str">
        <f>IF($C368="","",'Section 2'!G381)</f>
        <v/>
      </c>
      <c r="E368" s="52" t="str">
        <f>IF($C368="","",'Section 2'!L381)</f>
        <v/>
      </c>
      <c r="F368" s="52" t="str">
        <f>IF($C368="","",'Section 2'!M381)</f>
        <v/>
      </c>
    </row>
    <row r="369" spans="2:6" x14ac:dyDescent="0.35">
      <c r="B369" s="52">
        <v>1</v>
      </c>
      <c r="C369" s="52" t="str">
        <f>IF(ISBLANK('Section 2'!F382),"",'Section 2'!F382)</f>
        <v/>
      </c>
      <c r="D369" s="52" t="str">
        <f>IF($C369="","",'Section 2'!G382)</f>
        <v/>
      </c>
      <c r="E369" s="52" t="str">
        <f>IF($C369="","",'Section 2'!L382)</f>
        <v/>
      </c>
      <c r="F369" s="52" t="str">
        <f>IF($C369="","",'Section 2'!M382)</f>
        <v/>
      </c>
    </row>
    <row r="370" spans="2:6" x14ac:dyDescent="0.35">
      <c r="B370" s="52">
        <v>1</v>
      </c>
      <c r="C370" s="52" t="str">
        <f>IF(ISBLANK('Section 2'!F383),"",'Section 2'!F383)</f>
        <v/>
      </c>
      <c r="D370" s="52" t="str">
        <f>IF($C370="","",'Section 2'!G383)</f>
        <v/>
      </c>
      <c r="E370" s="52" t="str">
        <f>IF($C370="","",'Section 2'!L383)</f>
        <v/>
      </c>
      <c r="F370" s="52" t="str">
        <f>IF($C370="","",'Section 2'!M383)</f>
        <v/>
      </c>
    </row>
    <row r="371" spans="2:6" x14ac:dyDescent="0.35">
      <c r="B371" s="52">
        <v>1</v>
      </c>
      <c r="C371" s="52" t="str">
        <f>IF(ISBLANK('Section 2'!F384),"",'Section 2'!F384)</f>
        <v/>
      </c>
      <c r="D371" s="52" t="str">
        <f>IF($C371="","",'Section 2'!G384)</f>
        <v/>
      </c>
      <c r="E371" s="52" t="str">
        <f>IF($C371="","",'Section 2'!L384)</f>
        <v/>
      </c>
      <c r="F371" s="52" t="str">
        <f>IF($C371="","",'Section 2'!M384)</f>
        <v/>
      </c>
    </row>
    <row r="372" spans="2:6" x14ac:dyDescent="0.35">
      <c r="B372" s="52">
        <v>1</v>
      </c>
      <c r="C372" s="52" t="str">
        <f>IF(ISBLANK('Section 2'!F385),"",'Section 2'!F385)</f>
        <v/>
      </c>
      <c r="D372" s="52" t="str">
        <f>IF($C372="","",'Section 2'!G385)</f>
        <v/>
      </c>
      <c r="E372" s="52" t="str">
        <f>IF($C372="","",'Section 2'!L385)</f>
        <v/>
      </c>
      <c r="F372" s="52" t="str">
        <f>IF($C372="","",'Section 2'!M385)</f>
        <v/>
      </c>
    </row>
    <row r="373" spans="2:6" x14ac:dyDescent="0.35">
      <c r="B373" s="52">
        <v>1</v>
      </c>
      <c r="C373" s="52" t="str">
        <f>IF(ISBLANK('Section 2'!F386),"",'Section 2'!F386)</f>
        <v/>
      </c>
      <c r="D373" s="52" t="str">
        <f>IF($C373="","",'Section 2'!G386)</f>
        <v/>
      </c>
      <c r="E373" s="52" t="str">
        <f>IF($C373="","",'Section 2'!L386)</f>
        <v/>
      </c>
      <c r="F373" s="52" t="str">
        <f>IF($C373="","",'Section 2'!M386)</f>
        <v/>
      </c>
    </row>
    <row r="374" spans="2:6" x14ac:dyDescent="0.35">
      <c r="B374" s="52">
        <v>1</v>
      </c>
      <c r="C374" s="52" t="str">
        <f>IF(ISBLANK('Section 2'!F387),"",'Section 2'!F387)</f>
        <v/>
      </c>
      <c r="D374" s="52" t="str">
        <f>IF($C374="","",'Section 2'!G387)</f>
        <v/>
      </c>
      <c r="E374" s="52" t="str">
        <f>IF($C374="","",'Section 2'!L387)</f>
        <v/>
      </c>
      <c r="F374" s="52" t="str">
        <f>IF($C374="","",'Section 2'!M387)</f>
        <v/>
      </c>
    </row>
    <row r="375" spans="2:6" x14ac:dyDescent="0.35">
      <c r="B375" s="52">
        <v>1</v>
      </c>
      <c r="C375" s="52" t="str">
        <f>IF(ISBLANK('Section 2'!F388),"",'Section 2'!F388)</f>
        <v/>
      </c>
      <c r="D375" s="52" t="str">
        <f>IF($C375="","",'Section 2'!G388)</f>
        <v/>
      </c>
      <c r="E375" s="52" t="str">
        <f>IF($C375="","",'Section 2'!L388)</f>
        <v/>
      </c>
      <c r="F375" s="52" t="str">
        <f>IF($C375="","",'Section 2'!M388)</f>
        <v/>
      </c>
    </row>
    <row r="376" spans="2:6" x14ac:dyDescent="0.35">
      <c r="B376" s="52">
        <v>1</v>
      </c>
      <c r="C376" s="52" t="str">
        <f>IF(ISBLANK('Section 2'!F389),"",'Section 2'!F389)</f>
        <v/>
      </c>
      <c r="D376" s="52" t="str">
        <f>IF($C376="","",'Section 2'!G389)</f>
        <v/>
      </c>
      <c r="E376" s="52" t="str">
        <f>IF($C376="","",'Section 2'!L389)</f>
        <v/>
      </c>
      <c r="F376" s="52" t="str">
        <f>IF($C376="","",'Section 2'!M389)</f>
        <v/>
      </c>
    </row>
    <row r="377" spans="2:6" x14ac:dyDescent="0.35">
      <c r="B377" s="52">
        <v>1</v>
      </c>
      <c r="C377" s="52" t="str">
        <f>IF(ISBLANK('Section 2'!F390),"",'Section 2'!F390)</f>
        <v/>
      </c>
      <c r="D377" s="52" t="str">
        <f>IF($C377="","",'Section 2'!G390)</f>
        <v/>
      </c>
      <c r="E377" s="52" t="str">
        <f>IF($C377="","",'Section 2'!L390)</f>
        <v/>
      </c>
      <c r="F377" s="52" t="str">
        <f>IF($C377="","",'Section 2'!M390)</f>
        <v/>
      </c>
    </row>
    <row r="378" spans="2:6" x14ac:dyDescent="0.35">
      <c r="B378" s="52">
        <v>1</v>
      </c>
      <c r="C378" s="52" t="str">
        <f>IF(ISBLANK('Section 2'!F391),"",'Section 2'!F391)</f>
        <v/>
      </c>
      <c r="D378" s="52" t="str">
        <f>IF($C378="","",'Section 2'!G391)</f>
        <v/>
      </c>
      <c r="E378" s="52" t="str">
        <f>IF($C378="","",'Section 2'!L391)</f>
        <v/>
      </c>
      <c r="F378" s="52" t="str">
        <f>IF($C378="","",'Section 2'!M391)</f>
        <v/>
      </c>
    </row>
    <row r="379" spans="2:6" x14ac:dyDescent="0.35">
      <c r="B379" s="52">
        <v>1</v>
      </c>
      <c r="C379" s="52" t="str">
        <f>IF(ISBLANK('Section 2'!F392),"",'Section 2'!F392)</f>
        <v/>
      </c>
      <c r="D379" s="52" t="str">
        <f>IF($C379="","",'Section 2'!G392)</f>
        <v/>
      </c>
      <c r="E379" s="52" t="str">
        <f>IF($C379="","",'Section 2'!L392)</f>
        <v/>
      </c>
      <c r="F379" s="52" t="str">
        <f>IF($C379="","",'Section 2'!M392)</f>
        <v/>
      </c>
    </row>
    <row r="380" spans="2:6" x14ac:dyDescent="0.35">
      <c r="B380" s="52">
        <v>1</v>
      </c>
      <c r="C380" s="52" t="str">
        <f>IF(ISBLANK('Section 2'!F393),"",'Section 2'!F393)</f>
        <v/>
      </c>
      <c r="D380" s="52" t="str">
        <f>IF($C380="","",'Section 2'!G393)</f>
        <v/>
      </c>
      <c r="E380" s="52" t="str">
        <f>IF($C380="","",'Section 2'!L393)</f>
        <v/>
      </c>
      <c r="F380" s="52" t="str">
        <f>IF($C380="","",'Section 2'!M393)</f>
        <v/>
      </c>
    </row>
    <row r="381" spans="2:6" x14ac:dyDescent="0.35">
      <c r="B381" s="52">
        <v>1</v>
      </c>
      <c r="C381" s="52" t="str">
        <f>IF(ISBLANK('Section 2'!F394),"",'Section 2'!F394)</f>
        <v/>
      </c>
      <c r="D381" s="52" t="str">
        <f>IF($C381="","",'Section 2'!G394)</f>
        <v/>
      </c>
      <c r="E381" s="52" t="str">
        <f>IF($C381="","",'Section 2'!L394)</f>
        <v/>
      </c>
      <c r="F381" s="52" t="str">
        <f>IF($C381="","",'Section 2'!M394)</f>
        <v/>
      </c>
    </row>
    <row r="382" spans="2:6" x14ac:dyDescent="0.35">
      <c r="B382" s="52">
        <v>1</v>
      </c>
      <c r="C382" s="52" t="str">
        <f>IF(ISBLANK('Section 2'!F395),"",'Section 2'!F395)</f>
        <v/>
      </c>
      <c r="D382" s="52" t="str">
        <f>IF($C382="","",'Section 2'!G395)</f>
        <v/>
      </c>
      <c r="E382" s="52" t="str">
        <f>IF($C382="","",'Section 2'!L395)</f>
        <v/>
      </c>
      <c r="F382" s="52" t="str">
        <f>IF($C382="","",'Section 2'!M395)</f>
        <v/>
      </c>
    </row>
    <row r="383" spans="2:6" x14ac:dyDescent="0.35">
      <c r="B383" s="52">
        <v>1</v>
      </c>
      <c r="C383" s="52" t="str">
        <f>IF(ISBLANK('Section 2'!F396),"",'Section 2'!F396)</f>
        <v/>
      </c>
      <c r="D383" s="52" t="str">
        <f>IF($C383="","",'Section 2'!G396)</f>
        <v/>
      </c>
      <c r="E383" s="52" t="str">
        <f>IF($C383="","",'Section 2'!L396)</f>
        <v/>
      </c>
      <c r="F383" s="52" t="str">
        <f>IF($C383="","",'Section 2'!M396)</f>
        <v/>
      </c>
    </row>
    <row r="384" spans="2:6" x14ac:dyDescent="0.35">
      <c r="B384" s="52">
        <v>1</v>
      </c>
      <c r="C384" s="52" t="str">
        <f>IF(ISBLANK('Section 2'!F397),"",'Section 2'!F397)</f>
        <v/>
      </c>
      <c r="D384" s="52" t="str">
        <f>IF($C384="","",'Section 2'!G397)</f>
        <v/>
      </c>
      <c r="E384" s="52" t="str">
        <f>IF($C384="","",'Section 2'!L397)</f>
        <v/>
      </c>
      <c r="F384" s="52" t="str">
        <f>IF($C384="","",'Section 2'!M397)</f>
        <v/>
      </c>
    </row>
    <row r="385" spans="2:6" x14ac:dyDescent="0.35">
      <c r="B385" s="52">
        <v>1</v>
      </c>
      <c r="C385" s="52" t="str">
        <f>IF(ISBLANK('Section 2'!F398),"",'Section 2'!F398)</f>
        <v/>
      </c>
      <c r="D385" s="52" t="str">
        <f>IF($C385="","",'Section 2'!G398)</f>
        <v/>
      </c>
      <c r="E385" s="52" t="str">
        <f>IF($C385="","",'Section 2'!L398)</f>
        <v/>
      </c>
      <c r="F385" s="52" t="str">
        <f>IF($C385="","",'Section 2'!M398)</f>
        <v/>
      </c>
    </row>
    <row r="386" spans="2:6" x14ac:dyDescent="0.35">
      <c r="B386" s="52">
        <v>1</v>
      </c>
      <c r="C386" s="52" t="str">
        <f>IF(ISBLANK('Section 2'!F399),"",'Section 2'!F399)</f>
        <v/>
      </c>
      <c r="D386" s="52" t="str">
        <f>IF($C386="","",'Section 2'!G399)</f>
        <v/>
      </c>
      <c r="E386" s="52" t="str">
        <f>IF($C386="","",'Section 2'!L399)</f>
        <v/>
      </c>
      <c r="F386" s="52" t="str">
        <f>IF($C386="","",'Section 2'!M399)</f>
        <v/>
      </c>
    </row>
    <row r="387" spans="2:6" x14ac:dyDescent="0.35">
      <c r="B387" s="52">
        <v>1</v>
      </c>
      <c r="C387" s="52" t="str">
        <f>IF(ISBLANK('Section 2'!F400),"",'Section 2'!F400)</f>
        <v/>
      </c>
      <c r="D387" s="52" t="str">
        <f>IF($C387="","",'Section 2'!G400)</f>
        <v/>
      </c>
      <c r="E387" s="52" t="str">
        <f>IF($C387="","",'Section 2'!L400)</f>
        <v/>
      </c>
      <c r="F387" s="52" t="str">
        <f>IF($C387="","",'Section 2'!M400)</f>
        <v/>
      </c>
    </row>
    <row r="388" spans="2:6" x14ac:dyDescent="0.35">
      <c r="B388" s="52">
        <v>1</v>
      </c>
      <c r="C388" s="52" t="str">
        <f>IF(ISBLANK('Section 2'!F401),"",'Section 2'!F401)</f>
        <v/>
      </c>
      <c r="D388" s="52" t="str">
        <f>IF($C388="","",'Section 2'!G401)</f>
        <v/>
      </c>
      <c r="E388" s="52" t="str">
        <f>IF($C388="","",'Section 2'!L401)</f>
        <v/>
      </c>
      <c r="F388" s="52" t="str">
        <f>IF($C388="","",'Section 2'!M401)</f>
        <v/>
      </c>
    </row>
    <row r="389" spans="2:6" x14ac:dyDescent="0.35">
      <c r="B389" s="52">
        <v>1</v>
      </c>
      <c r="C389" s="52" t="str">
        <f>IF(ISBLANK('Section 2'!F402),"",'Section 2'!F402)</f>
        <v/>
      </c>
      <c r="D389" s="52" t="str">
        <f>IF($C389="","",'Section 2'!G402)</f>
        <v/>
      </c>
      <c r="E389" s="52" t="str">
        <f>IF($C389="","",'Section 2'!L402)</f>
        <v/>
      </c>
      <c r="F389" s="52" t="str">
        <f>IF($C389="","",'Section 2'!M402)</f>
        <v/>
      </c>
    </row>
    <row r="390" spans="2:6" x14ac:dyDescent="0.35">
      <c r="B390" s="52">
        <v>1</v>
      </c>
      <c r="C390" s="52" t="str">
        <f>IF(ISBLANK('Section 2'!F403),"",'Section 2'!F403)</f>
        <v/>
      </c>
      <c r="D390" s="52" t="str">
        <f>IF($C390="","",'Section 2'!G403)</f>
        <v/>
      </c>
      <c r="E390" s="52" t="str">
        <f>IF($C390="","",'Section 2'!L403)</f>
        <v/>
      </c>
      <c r="F390" s="52" t="str">
        <f>IF($C390="","",'Section 2'!M403)</f>
        <v/>
      </c>
    </row>
    <row r="391" spans="2:6" x14ac:dyDescent="0.35">
      <c r="B391" s="52">
        <v>1</v>
      </c>
      <c r="C391" s="52" t="str">
        <f>IF(ISBLANK('Section 2'!F404),"",'Section 2'!F404)</f>
        <v/>
      </c>
      <c r="D391" s="52" t="str">
        <f>IF($C391="","",'Section 2'!G404)</f>
        <v/>
      </c>
      <c r="E391" s="52" t="str">
        <f>IF($C391="","",'Section 2'!L404)</f>
        <v/>
      </c>
      <c r="F391" s="52" t="str">
        <f>IF($C391="","",'Section 2'!M404)</f>
        <v/>
      </c>
    </row>
    <row r="392" spans="2:6" x14ac:dyDescent="0.35">
      <c r="B392" s="52">
        <v>1</v>
      </c>
      <c r="C392" s="52" t="str">
        <f>IF(ISBLANK('Section 2'!F405),"",'Section 2'!F405)</f>
        <v/>
      </c>
      <c r="D392" s="52" t="str">
        <f>IF($C392="","",'Section 2'!G405)</f>
        <v/>
      </c>
      <c r="E392" s="52" t="str">
        <f>IF($C392="","",'Section 2'!L405)</f>
        <v/>
      </c>
      <c r="F392" s="52" t="str">
        <f>IF($C392="","",'Section 2'!M405)</f>
        <v/>
      </c>
    </row>
    <row r="393" spans="2:6" x14ac:dyDescent="0.35">
      <c r="B393" s="52">
        <v>1</v>
      </c>
      <c r="C393" s="52" t="str">
        <f>IF(ISBLANK('Section 2'!F406),"",'Section 2'!F406)</f>
        <v/>
      </c>
      <c r="D393" s="52" t="str">
        <f>IF($C393="","",'Section 2'!G406)</f>
        <v/>
      </c>
      <c r="E393" s="52" t="str">
        <f>IF($C393="","",'Section 2'!L406)</f>
        <v/>
      </c>
      <c r="F393" s="52" t="str">
        <f>IF($C393="","",'Section 2'!M406)</f>
        <v/>
      </c>
    </row>
    <row r="394" spans="2:6" x14ac:dyDescent="0.35">
      <c r="B394" s="52">
        <v>1</v>
      </c>
      <c r="C394" s="52" t="str">
        <f>IF(ISBLANK('Section 2'!F407),"",'Section 2'!F407)</f>
        <v/>
      </c>
      <c r="D394" s="52" t="str">
        <f>IF($C394="","",'Section 2'!G407)</f>
        <v/>
      </c>
      <c r="E394" s="52" t="str">
        <f>IF($C394="","",'Section 2'!L407)</f>
        <v/>
      </c>
      <c r="F394" s="52" t="str">
        <f>IF($C394="","",'Section 2'!M407)</f>
        <v/>
      </c>
    </row>
    <row r="395" spans="2:6" x14ac:dyDescent="0.35">
      <c r="B395" s="52">
        <v>1</v>
      </c>
      <c r="C395" s="52" t="str">
        <f>IF(ISBLANK('Section 2'!F408),"",'Section 2'!F408)</f>
        <v/>
      </c>
      <c r="D395" s="52" t="str">
        <f>IF($C395="","",'Section 2'!G408)</f>
        <v/>
      </c>
      <c r="E395" s="52" t="str">
        <f>IF($C395="","",'Section 2'!L408)</f>
        <v/>
      </c>
      <c r="F395" s="52" t="str">
        <f>IF($C395="","",'Section 2'!M408)</f>
        <v/>
      </c>
    </row>
    <row r="396" spans="2:6" x14ac:dyDescent="0.35">
      <c r="B396" s="52">
        <v>1</v>
      </c>
      <c r="C396" s="52" t="str">
        <f>IF(ISBLANK('Section 2'!F409),"",'Section 2'!F409)</f>
        <v/>
      </c>
      <c r="D396" s="52" t="str">
        <f>IF($C396="","",'Section 2'!G409)</f>
        <v/>
      </c>
      <c r="E396" s="52" t="str">
        <f>IF($C396="","",'Section 2'!L409)</f>
        <v/>
      </c>
      <c r="F396" s="52" t="str">
        <f>IF($C396="","",'Section 2'!M409)</f>
        <v/>
      </c>
    </row>
    <row r="397" spans="2:6" x14ac:dyDescent="0.35">
      <c r="B397" s="52">
        <v>1</v>
      </c>
      <c r="C397" s="52" t="str">
        <f>IF(ISBLANK('Section 2'!F410),"",'Section 2'!F410)</f>
        <v/>
      </c>
      <c r="D397" s="52" t="str">
        <f>IF($C397="","",'Section 2'!G410)</f>
        <v/>
      </c>
      <c r="E397" s="52" t="str">
        <f>IF($C397="","",'Section 2'!L410)</f>
        <v/>
      </c>
      <c r="F397" s="52" t="str">
        <f>IF($C397="","",'Section 2'!M410)</f>
        <v/>
      </c>
    </row>
    <row r="398" spans="2:6" x14ac:dyDescent="0.35">
      <c r="B398" s="52">
        <v>1</v>
      </c>
      <c r="C398" s="52" t="str">
        <f>IF(ISBLANK('Section 2'!F411),"",'Section 2'!F411)</f>
        <v/>
      </c>
      <c r="D398" s="52" t="str">
        <f>IF($C398="","",'Section 2'!G411)</f>
        <v/>
      </c>
      <c r="E398" s="52" t="str">
        <f>IF($C398="","",'Section 2'!L411)</f>
        <v/>
      </c>
      <c r="F398" s="52" t="str">
        <f>IF($C398="","",'Section 2'!M411)</f>
        <v/>
      </c>
    </row>
    <row r="399" spans="2:6" x14ac:dyDescent="0.35">
      <c r="B399" s="52">
        <v>1</v>
      </c>
      <c r="C399" s="52" t="str">
        <f>IF(ISBLANK('Section 2'!F412),"",'Section 2'!F412)</f>
        <v/>
      </c>
      <c r="D399" s="52" t="str">
        <f>IF($C399="","",'Section 2'!G412)</f>
        <v/>
      </c>
      <c r="E399" s="52" t="str">
        <f>IF($C399="","",'Section 2'!L412)</f>
        <v/>
      </c>
      <c r="F399" s="52" t="str">
        <f>IF($C399="","",'Section 2'!M412)</f>
        <v/>
      </c>
    </row>
    <row r="400" spans="2:6" x14ac:dyDescent="0.35">
      <c r="B400" s="52">
        <v>1</v>
      </c>
      <c r="C400" s="52" t="str">
        <f>IF(ISBLANK('Section 2'!F413),"",'Section 2'!F413)</f>
        <v/>
      </c>
      <c r="D400" s="52" t="str">
        <f>IF($C400="","",'Section 2'!G413)</f>
        <v/>
      </c>
      <c r="E400" s="52" t="str">
        <f>IF($C400="","",'Section 2'!L413)</f>
        <v/>
      </c>
      <c r="F400" s="52" t="str">
        <f>IF($C400="","",'Section 2'!M413)</f>
        <v/>
      </c>
    </row>
    <row r="401" spans="2:6" x14ac:dyDescent="0.35">
      <c r="B401" s="52">
        <v>1</v>
      </c>
      <c r="C401" s="52" t="str">
        <f>IF(ISBLANK('Section 2'!F414),"",'Section 2'!F414)</f>
        <v/>
      </c>
      <c r="D401" s="52" t="str">
        <f>IF($C401="","",'Section 2'!G414)</f>
        <v/>
      </c>
      <c r="E401" s="52" t="str">
        <f>IF($C401="","",'Section 2'!L414)</f>
        <v/>
      </c>
      <c r="F401" s="52" t="str">
        <f>IF($C401="","",'Section 2'!M414)</f>
        <v/>
      </c>
    </row>
    <row r="402" spans="2:6" x14ac:dyDescent="0.35">
      <c r="B402" s="52">
        <v>1</v>
      </c>
      <c r="C402" s="52" t="str">
        <f>IF(ISBLANK('Section 2'!F415),"",'Section 2'!F415)</f>
        <v/>
      </c>
      <c r="D402" s="52" t="str">
        <f>IF($C402="","",'Section 2'!G415)</f>
        <v/>
      </c>
      <c r="E402" s="52" t="str">
        <f>IF($C402="","",'Section 2'!L415)</f>
        <v/>
      </c>
      <c r="F402" s="52" t="str">
        <f>IF($C402="","",'Section 2'!M415)</f>
        <v/>
      </c>
    </row>
    <row r="403" spans="2:6" x14ac:dyDescent="0.35">
      <c r="B403" s="52">
        <v>1</v>
      </c>
      <c r="C403" s="52" t="str">
        <f>IF(ISBLANK('Section 2'!F416),"",'Section 2'!F416)</f>
        <v/>
      </c>
      <c r="D403" s="52" t="str">
        <f>IF($C403="","",'Section 2'!G416)</f>
        <v/>
      </c>
      <c r="E403" s="52" t="str">
        <f>IF($C403="","",'Section 2'!L416)</f>
        <v/>
      </c>
      <c r="F403" s="52" t="str">
        <f>IF($C403="","",'Section 2'!M416)</f>
        <v/>
      </c>
    </row>
    <row r="404" spans="2:6" x14ac:dyDescent="0.35">
      <c r="B404" s="52">
        <v>1</v>
      </c>
      <c r="C404" s="52" t="str">
        <f>IF(ISBLANK('Section 2'!F417),"",'Section 2'!F417)</f>
        <v/>
      </c>
      <c r="D404" s="52" t="str">
        <f>IF($C404="","",'Section 2'!G417)</f>
        <v/>
      </c>
      <c r="E404" s="52" t="str">
        <f>IF($C404="","",'Section 2'!L417)</f>
        <v/>
      </c>
      <c r="F404" s="52" t="str">
        <f>IF($C404="","",'Section 2'!M417)</f>
        <v/>
      </c>
    </row>
    <row r="405" spans="2:6" x14ac:dyDescent="0.35">
      <c r="B405" s="52">
        <v>1</v>
      </c>
      <c r="C405" s="52" t="str">
        <f>IF(ISBLANK('Section 2'!F418),"",'Section 2'!F418)</f>
        <v/>
      </c>
      <c r="D405" s="52" t="str">
        <f>IF($C405="","",'Section 2'!G418)</f>
        <v/>
      </c>
      <c r="E405" s="52" t="str">
        <f>IF($C405="","",'Section 2'!L418)</f>
        <v/>
      </c>
      <c r="F405" s="52" t="str">
        <f>IF($C405="","",'Section 2'!M418)</f>
        <v/>
      </c>
    </row>
    <row r="406" spans="2:6" x14ac:dyDescent="0.35">
      <c r="B406" s="52">
        <v>1</v>
      </c>
      <c r="C406" s="52" t="str">
        <f>IF(ISBLANK('Section 2'!F419),"",'Section 2'!F419)</f>
        <v/>
      </c>
      <c r="D406" s="52" t="str">
        <f>IF($C406="","",'Section 2'!G419)</f>
        <v/>
      </c>
      <c r="E406" s="52" t="str">
        <f>IF($C406="","",'Section 2'!L419)</f>
        <v/>
      </c>
      <c r="F406" s="52" t="str">
        <f>IF($C406="","",'Section 2'!M419)</f>
        <v/>
      </c>
    </row>
    <row r="407" spans="2:6" x14ac:dyDescent="0.35">
      <c r="B407" s="52">
        <v>1</v>
      </c>
      <c r="C407" s="52" t="str">
        <f>IF(ISBLANK('Section 2'!F420),"",'Section 2'!F420)</f>
        <v/>
      </c>
      <c r="D407" s="52" t="str">
        <f>IF($C407="","",'Section 2'!G420)</f>
        <v/>
      </c>
      <c r="E407" s="52" t="str">
        <f>IF($C407="","",'Section 2'!L420)</f>
        <v/>
      </c>
      <c r="F407" s="52" t="str">
        <f>IF($C407="","",'Section 2'!M420)</f>
        <v/>
      </c>
    </row>
    <row r="408" spans="2:6" x14ac:dyDescent="0.35">
      <c r="B408" s="52">
        <v>1</v>
      </c>
      <c r="C408" s="52" t="str">
        <f>IF(ISBLANK('Section 2'!F421),"",'Section 2'!F421)</f>
        <v/>
      </c>
      <c r="D408" s="52" t="str">
        <f>IF($C408="","",'Section 2'!G421)</f>
        <v/>
      </c>
      <c r="E408" s="52" t="str">
        <f>IF($C408="","",'Section 2'!L421)</f>
        <v/>
      </c>
      <c r="F408" s="52" t="str">
        <f>IF($C408="","",'Section 2'!M421)</f>
        <v/>
      </c>
    </row>
    <row r="409" spans="2:6" x14ac:dyDescent="0.35">
      <c r="B409" s="52">
        <v>1</v>
      </c>
      <c r="C409" s="52" t="str">
        <f>IF(ISBLANK('Section 2'!F422),"",'Section 2'!F422)</f>
        <v/>
      </c>
      <c r="D409" s="52" t="str">
        <f>IF($C409="","",'Section 2'!G422)</f>
        <v/>
      </c>
      <c r="E409" s="52" t="str">
        <f>IF($C409="","",'Section 2'!L422)</f>
        <v/>
      </c>
      <c r="F409" s="52" t="str">
        <f>IF($C409="","",'Section 2'!M422)</f>
        <v/>
      </c>
    </row>
    <row r="410" spans="2:6" x14ac:dyDescent="0.35">
      <c r="B410" s="52">
        <v>1</v>
      </c>
      <c r="C410" s="52" t="str">
        <f>IF(ISBLANK('Section 2'!F423),"",'Section 2'!F423)</f>
        <v/>
      </c>
      <c r="D410" s="52" t="str">
        <f>IF($C410="","",'Section 2'!G423)</f>
        <v/>
      </c>
      <c r="E410" s="52" t="str">
        <f>IF($C410="","",'Section 2'!L423)</f>
        <v/>
      </c>
      <c r="F410" s="52" t="str">
        <f>IF($C410="","",'Section 2'!M423)</f>
        <v/>
      </c>
    </row>
    <row r="411" spans="2:6" x14ac:dyDescent="0.35">
      <c r="B411" s="52">
        <v>1</v>
      </c>
      <c r="C411" s="52" t="str">
        <f>IF(ISBLANK('Section 2'!F424),"",'Section 2'!F424)</f>
        <v/>
      </c>
      <c r="D411" s="52" t="str">
        <f>IF($C411="","",'Section 2'!G424)</f>
        <v/>
      </c>
      <c r="E411" s="52" t="str">
        <f>IF($C411="","",'Section 2'!L424)</f>
        <v/>
      </c>
      <c r="F411" s="52" t="str">
        <f>IF($C411="","",'Section 2'!M424)</f>
        <v/>
      </c>
    </row>
    <row r="412" spans="2:6" x14ac:dyDescent="0.35">
      <c r="B412" s="52">
        <v>1</v>
      </c>
      <c r="C412" s="52" t="str">
        <f>IF(ISBLANK('Section 2'!F425),"",'Section 2'!F425)</f>
        <v/>
      </c>
      <c r="D412" s="52" t="str">
        <f>IF($C412="","",'Section 2'!G425)</f>
        <v/>
      </c>
      <c r="E412" s="52" t="str">
        <f>IF($C412="","",'Section 2'!L425)</f>
        <v/>
      </c>
      <c r="F412" s="52" t="str">
        <f>IF($C412="","",'Section 2'!M425)</f>
        <v/>
      </c>
    </row>
    <row r="413" spans="2:6" x14ac:dyDescent="0.35">
      <c r="B413" s="52">
        <v>1</v>
      </c>
      <c r="C413" s="52" t="str">
        <f>IF(ISBLANK('Section 2'!F426),"",'Section 2'!F426)</f>
        <v/>
      </c>
      <c r="D413" s="52" t="str">
        <f>IF($C413="","",'Section 2'!G426)</f>
        <v/>
      </c>
      <c r="E413" s="52" t="str">
        <f>IF($C413="","",'Section 2'!L426)</f>
        <v/>
      </c>
      <c r="F413" s="52" t="str">
        <f>IF($C413="","",'Section 2'!M426)</f>
        <v/>
      </c>
    </row>
    <row r="414" spans="2:6" x14ac:dyDescent="0.35">
      <c r="B414" s="52">
        <v>1</v>
      </c>
      <c r="C414" s="52" t="str">
        <f>IF(ISBLANK('Section 2'!F427),"",'Section 2'!F427)</f>
        <v/>
      </c>
      <c r="D414" s="52" t="str">
        <f>IF($C414="","",'Section 2'!G427)</f>
        <v/>
      </c>
      <c r="E414" s="52" t="str">
        <f>IF($C414="","",'Section 2'!L427)</f>
        <v/>
      </c>
      <c r="F414" s="52" t="str">
        <f>IF($C414="","",'Section 2'!M427)</f>
        <v/>
      </c>
    </row>
    <row r="415" spans="2:6" x14ac:dyDescent="0.35">
      <c r="B415" s="52">
        <v>1</v>
      </c>
      <c r="C415" s="52" t="str">
        <f>IF(ISBLANK('Section 2'!F428),"",'Section 2'!F428)</f>
        <v/>
      </c>
      <c r="D415" s="52" t="str">
        <f>IF($C415="","",'Section 2'!G428)</f>
        <v/>
      </c>
      <c r="E415" s="52" t="str">
        <f>IF($C415="","",'Section 2'!L428)</f>
        <v/>
      </c>
      <c r="F415" s="52" t="str">
        <f>IF($C415="","",'Section 2'!M428)</f>
        <v/>
      </c>
    </row>
    <row r="416" spans="2:6" x14ac:dyDescent="0.35">
      <c r="B416" s="52">
        <v>1</v>
      </c>
      <c r="C416" s="52" t="str">
        <f>IF(ISBLANK('Section 2'!F429),"",'Section 2'!F429)</f>
        <v/>
      </c>
      <c r="D416" s="52" t="str">
        <f>IF($C416="","",'Section 2'!G429)</f>
        <v/>
      </c>
      <c r="E416" s="52" t="str">
        <f>IF($C416="","",'Section 2'!L429)</f>
        <v/>
      </c>
      <c r="F416" s="52" t="str">
        <f>IF($C416="","",'Section 2'!M429)</f>
        <v/>
      </c>
    </row>
    <row r="417" spans="2:6" x14ac:dyDescent="0.35">
      <c r="B417" s="52">
        <v>1</v>
      </c>
      <c r="C417" s="52" t="str">
        <f>IF(ISBLANK('Section 2'!F430),"",'Section 2'!F430)</f>
        <v/>
      </c>
      <c r="D417" s="52" t="str">
        <f>IF($C417="","",'Section 2'!G430)</f>
        <v/>
      </c>
      <c r="E417" s="52" t="str">
        <f>IF($C417="","",'Section 2'!L430)</f>
        <v/>
      </c>
      <c r="F417" s="52" t="str">
        <f>IF($C417="","",'Section 2'!M430)</f>
        <v/>
      </c>
    </row>
    <row r="418" spans="2:6" x14ac:dyDescent="0.35">
      <c r="B418" s="52">
        <v>1</v>
      </c>
      <c r="C418" s="52" t="str">
        <f>IF(ISBLANK('Section 2'!F431),"",'Section 2'!F431)</f>
        <v/>
      </c>
      <c r="D418" s="52" t="str">
        <f>IF($C418="","",'Section 2'!G431)</f>
        <v/>
      </c>
      <c r="E418" s="52" t="str">
        <f>IF($C418="","",'Section 2'!L431)</f>
        <v/>
      </c>
      <c r="F418" s="52" t="str">
        <f>IF($C418="","",'Section 2'!M431)</f>
        <v/>
      </c>
    </row>
    <row r="419" spans="2:6" x14ac:dyDescent="0.35">
      <c r="B419" s="52">
        <v>1</v>
      </c>
      <c r="C419" s="52" t="str">
        <f>IF(ISBLANK('Section 2'!F432),"",'Section 2'!F432)</f>
        <v/>
      </c>
      <c r="D419" s="52" t="str">
        <f>IF($C419="","",'Section 2'!G432)</f>
        <v/>
      </c>
      <c r="E419" s="52" t="str">
        <f>IF($C419="","",'Section 2'!L432)</f>
        <v/>
      </c>
      <c r="F419" s="52" t="str">
        <f>IF($C419="","",'Section 2'!M432)</f>
        <v/>
      </c>
    </row>
    <row r="420" spans="2:6" x14ac:dyDescent="0.35">
      <c r="B420" s="52">
        <v>1</v>
      </c>
      <c r="C420" s="52" t="str">
        <f>IF(ISBLANK('Section 2'!F433),"",'Section 2'!F433)</f>
        <v/>
      </c>
      <c r="D420" s="52" t="str">
        <f>IF($C420="","",'Section 2'!G433)</f>
        <v/>
      </c>
      <c r="E420" s="52" t="str">
        <f>IF($C420="","",'Section 2'!L433)</f>
        <v/>
      </c>
      <c r="F420" s="52" t="str">
        <f>IF($C420="","",'Section 2'!M433)</f>
        <v/>
      </c>
    </row>
    <row r="421" spans="2:6" x14ac:dyDescent="0.35">
      <c r="B421" s="52">
        <v>1</v>
      </c>
      <c r="C421" s="52" t="str">
        <f>IF(ISBLANK('Section 2'!F434),"",'Section 2'!F434)</f>
        <v/>
      </c>
      <c r="D421" s="52" t="str">
        <f>IF($C421="","",'Section 2'!G434)</f>
        <v/>
      </c>
      <c r="E421" s="52" t="str">
        <f>IF($C421="","",'Section 2'!L434)</f>
        <v/>
      </c>
      <c r="F421" s="52" t="str">
        <f>IF($C421="","",'Section 2'!M434)</f>
        <v/>
      </c>
    </row>
    <row r="422" spans="2:6" x14ac:dyDescent="0.35">
      <c r="B422" s="52">
        <v>1</v>
      </c>
      <c r="C422" s="52" t="str">
        <f>IF(ISBLANK('Section 2'!F435),"",'Section 2'!F435)</f>
        <v/>
      </c>
      <c r="D422" s="52" t="str">
        <f>IF($C422="","",'Section 2'!G435)</f>
        <v/>
      </c>
      <c r="E422" s="52" t="str">
        <f>IF($C422="","",'Section 2'!L435)</f>
        <v/>
      </c>
      <c r="F422" s="52" t="str">
        <f>IF($C422="","",'Section 2'!M435)</f>
        <v/>
      </c>
    </row>
    <row r="423" spans="2:6" x14ac:dyDescent="0.35">
      <c r="B423" s="52">
        <v>1</v>
      </c>
      <c r="C423" s="52" t="str">
        <f>IF(ISBLANK('Section 2'!F436),"",'Section 2'!F436)</f>
        <v/>
      </c>
      <c r="D423" s="52" t="str">
        <f>IF($C423="","",'Section 2'!G436)</f>
        <v/>
      </c>
      <c r="E423" s="52" t="str">
        <f>IF($C423="","",'Section 2'!L436)</f>
        <v/>
      </c>
      <c r="F423" s="52" t="str">
        <f>IF($C423="","",'Section 2'!M436)</f>
        <v/>
      </c>
    </row>
    <row r="424" spans="2:6" x14ac:dyDescent="0.35">
      <c r="B424" s="52">
        <v>1</v>
      </c>
      <c r="C424" s="52" t="str">
        <f>IF(ISBLANK('Section 2'!F437),"",'Section 2'!F437)</f>
        <v/>
      </c>
      <c r="D424" s="52" t="str">
        <f>IF($C424="","",'Section 2'!G437)</f>
        <v/>
      </c>
      <c r="E424" s="52" t="str">
        <f>IF($C424="","",'Section 2'!L437)</f>
        <v/>
      </c>
      <c r="F424" s="52" t="str">
        <f>IF($C424="","",'Section 2'!M437)</f>
        <v/>
      </c>
    </row>
    <row r="425" spans="2:6" x14ac:dyDescent="0.35">
      <c r="B425" s="52">
        <v>1</v>
      </c>
      <c r="C425" s="52" t="str">
        <f>IF(ISBLANK('Section 2'!F438),"",'Section 2'!F438)</f>
        <v/>
      </c>
      <c r="D425" s="52" t="str">
        <f>IF($C425="","",'Section 2'!G438)</f>
        <v/>
      </c>
      <c r="E425" s="52" t="str">
        <f>IF($C425="","",'Section 2'!L438)</f>
        <v/>
      </c>
      <c r="F425" s="52" t="str">
        <f>IF($C425="","",'Section 2'!M438)</f>
        <v/>
      </c>
    </row>
    <row r="426" spans="2:6" x14ac:dyDescent="0.35">
      <c r="B426" s="52">
        <v>1</v>
      </c>
      <c r="C426" s="52" t="str">
        <f>IF(ISBLANK('Section 2'!F439),"",'Section 2'!F439)</f>
        <v/>
      </c>
      <c r="D426" s="52" t="str">
        <f>IF($C426="","",'Section 2'!G439)</f>
        <v/>
      </c>
      <c r="E426" s="52" t="str">
        <f>IF($C426="","",'Section 2'!L439)</f>
        <v/>
      </c>
      <c r="F426" s="52" t="str">
        <f>IF($C426="","",'Section 2'!M439)</f>
        <v/>
      </c>
    </row>
    <row r="427" spans="2:6" x14ac:dyDescent="0.35">
      <c r="B427" s="52">
        <v>1</v>
      </c>
      <c r="C427" s="52" t="str">
        <f>IF(ISBLANK('Section 2'!F440),"",'Section 2'!F440)</f>
        <v/>
      </c>
      <c r="D427" s="52" t="str">
        <f>IF($C427="","",'Section 2'!G440)</f>
        <v/>
      </c>
      <c r="E427" s="52" t="str">
        <f>IF($C427="","",'Section 2'!L440)</f>
        <v/>
      </c>
      <c r="F427" s="52" t="str">
        <f>IF($C427="","",'Section 2'!M440)</f>
        <v/>
      </c>
    </row>
    <row r="428" spans="2:6" x14ac:dyDescent="0.35">
      <c r="B428" s="52">
        <v>1</v>
      </c>
      <c r="C428" s="52" t="str">
        <f>IF(ISBLANK('Section 2'!F441),"",'Section 2'!F441)</f>
        <v/>
      </c>
      <c r="D428" s="52" t="str">
        <f>IF($C428="","",'Section 2'!G441)</f>
        <v/>
      </c>
      <c r="E428" s="52" t="str">
        <f>IF($C428="","",'Section 2'!L441)</f>
        <v/>
      </c>
      <c r="F428" s="52" t="str">
        <f>IF($C428="","",'Section 2'!M441)</f>
        <v/>
      </c>
    </row>
    <row r="429" spans="2:6" x14ac:dyDescent="0.35">
      <c r="B429" s="52">
        <v>1</v>
      </c>
      <c r="C429" s="52" t="str">
        <f>IF(ISBLANK('Section 2'!F442),"",'Section 2'!F442)</f>
        <v/>
      </c>
      <c r="D429" s="52" t="str">
        <f>IF($C429="","",'Section 2'!G442)</f>
        <v/>
      </c>
      <c r="E429" s="52" t="str">
        <f>IF($C429="","",'Section 2'!L442)</f>
        <v/>
      </c>
      <c r="F429" s="52" t="str">
        <f>IF($C429="","",'Section 2'!M442)</f>
        <v/>
      </c>
    </row>
    <row r="430" spans="2:6" x14ac:dyDescent="0.35">
      <c r="B430" s="52">
        <v>1</v>
      </c>
      <c r="C430" s="52" t="str">
        <f>IF(ISBLANK('Section 2'!F443),"",'Section 2'!F443)</f>
        <v/>
      </c>
      <c r="D430" s="52" t="str">
        <f>IF($C430="","",'Section 2'!G443)</f>
        <v/>
      </c>
      <c r="E430" s="52" t="str">
        <f>IF($C430="","",'Section 2'!L443)</f>
        <v/>
      </c>
      <c r="F430" s="52" t="str">
        <f>IF($C430="","",'Section 2'!M443)</f>
        <v/>
      </c>
    </row>
    <row r="431" spans="2:6" x14ac:dyDescent="0.35">
      <c r="B431" s="52">
        <v>1</v>
      </c>
      <c r="C431" s="52" t="str">
        <f>IF(ISBLANK('Section 2'!F444),"",'Section 2'!F444)</f>
        <v/>
      </c>
      <c r="D431" s="52" t="str">
        <f>IF($C431="","",'Section 2'!G444)</f>
        <v/>
      </c>
      <c r="E431" s="52" t="str">
        <f>IF($C431="","",'Section 2'!L444)</f>
        <v/>
      </c>
      <c r="F431" s="52" t="str">
        <f>IF($C431="","",'Section 2'!M444)</f>
        <v/>
      </c>
    </row>
    <row r="432" spans="2:6" x14ac:dyDescent="0.35">
      <c r="B432" s="52">
        <v>1</v>
      </c>
      <c r="C432" s="52" t="str">
        <f>IF(ISBLANK('Section 2'!F445),"",'Section 2'!F445)</f>
        <v/>
      </c>
      <c r="D432" s="52" t="str">
        <f>IF($C432="","",'Section 2'!G445)</f>
        <v/>
      </c>
      <c r="E432" s="52" t="str">
        <f>IF($C432="","",'Section 2'!L445)</f>
        <v/>
      </c>
      <c r="F432" s="52" t="str">
        <f>IF($C432="","",'Section 2'!M445)</f>
        <v/>
      </c>
    </row>
    <row r="433" spans="2:6" x14ac:dyDescent="0.35">
      <c r="B433" s="52">
        <v>1</v>
      </c>
      <c r="C433" s="52" t="str">
        <f>IF(ISBLANK('Section 2'!F446),"",'Section 2'!F446)</f>
        <v/>
      </c>
      <c r="D433" s="52" t="str">
        <f>IF($C433="","",'Section 2'!G446)</f>
        <v/>
      </c>
      <c r="E433" s="52" t="str">
        <f>IF($C433="","",'Section 2'!L446)</f>
        <v/>
      </c>
      <c r="F433" s="52" t="str">
        <f>IF($C433="","",'Section 2'!M446)</f>
        <v/>
      </c>
    </row>
    <row r="434" spans="2:6" x14ac:dyDescent="0.35">
      <c r="B434" s="52">
        <v>1</v>
      </c>
      <c r="C434" s="52" t="str">
        <f>IF(ISBLANK('Section 2'!F447),"",'Section 2'!F447)</f>
        <v/>
      </c>
      <c r="D434" s="52" t="str">
        <f>IF($C434="","",'Section 2'!G447)</f>
        <v/>
      </c>
      <c r="E434" s="52" t="str">
        <f>IF($C434="","",'Section 2'!L447)</f>
        <v/>
      </c>
      <c r="F434" s="52" t="str">
        <f>IF($C434="","",'Section 2'!M447)</f>
        <v/>
      </c>
    </row>
    <row r="435" spans="2:6" x14ac:dyDescent="0.35">
      <c r="B435" s="52">
        <v>1</v>
      </c>
      <c r="C435" s="52" t="str">
        <f>IF(ISBLANK('Section 2'!F448),"",'Section 2'!F448)</f>
        <v/>
      </c>
      <c r="D435" s="52" t="str">
        <f>IF($C435="","",'Section 2'!G448)</f>
        <v/>
      </c>
      <c r="E435" s="52" t="str">
        <f>IF($C435="","",'Section 2'!L448)</f>
        <v/>
      </c>
      <c r="F435" s="52" t="str">
        <f>IF($C435="","",'Section 2'!M448)</f>
        <v/>
      </c>
    </row>
    <row r="436" spans="2:6" x14ac:dyDescent="0.35">
      <c r="B436" s="52">
        <v>1</v>
      </c>
      <c r="C436" s="52" t="str">
        <f>IF(ISBLANK('Section 2'!F449),"",'Section 2'!F449)</f>
        <v/>
      </c>
      <c r="D436" s="52" t="str">
        <f>IF($C436="","",'Section 2'!G449)</f>
        <v/>
      </c>
      <c r="E436" s="52" t="str">
        <f>IF($C436="","",'Section 2'!L449)</f>
        <v/>
      </c>
      <c r="F436" s="52" t="str">
        <f>IF($C436="","",'Section 2'!M449)</f>
        <v/>
      </c>
    </row>
    <row r="437" spans="2:6" x14ac:dyDescent="0.35">
      <c r="B437" s="52">
        <v>1</v>
      </c>
      <c r="C437" s="52" t="str">
        <f>IF(ISBLANK('Section 2'!F450),"",'Section 2'!F450)</f>
        <v/>
      </c>
      <c r="D437" s="52" t="str">
        <f>IF($C437="","",'Section 2'!G450)</f>
        <v/>
      </c>
      <c r="E437" s="52" t="str">
        <f>IF($C437="","",'Section 2'!L450)</f>
        <v/>
      </c>
      <c r="F437" s="52" t="str">
        <f>IF($C437="","",'Section 2'!M450)</f>
        <v/>
      </c>
    </row>
    <row r="438" spans="2:6" x14ac:dyDescent="0.35">
      <c r="B438" s="52">
        <v>1</v>
      </c>
      <c r="C438" s="52" t="str">
        <f>IF(ISBLANK('Section 2'!F451),"",'Section 2'!F451)</f>
        <v/>
      </c>
      <c r="D438" s="52" t="str">
        <f>IF($C438="","",'Section 2'!G451)</f>
        <v/>
      </c>
      <c r="E438" s="52" t="str">
        <f>IF($C438="","",'Section 2'!L451)</f>
        <v/>
      </c>
      <c r="F438" s="52" t="str">
        <f>IF($C438="","",'Section 2'!M451)</f>
        <v/>
      </c>
    </row>
    <row r="439" spans="2:6" x14ac:dyDescent="0.35">
      <c r="B439" s="52">
        <v>1</v>
      </c>
      <c r="C439" s="52" t="str">
        <f>IF(ISBLANK('Section 2'!F452),"",'Section 2'!F452)</f>
        <v/>
      </c>
      <c r="D439" s="52" t="str">
        <f>IF($C439="","",'Section 2'!G452)</f>
        <v/>
      </c>
      <c r="E439" s="52" t="str">
        <f>IF($C439="","",'Section 2'!L452)</f>
        <v/>
      </c>
      <c r="F439" s="52" t="str">
        <f>IF($C439="","",'Section 2'!M452)</f>
        <v/>
      </c>
    </row>
    <row r="440" spans="2:6" x14ac:dyDescent="0.35">
      <c r="B440" s="52">
        <v>1</v>
      </c>
      <c r="C440" s="52" t="str">
        <f>IF(ISBLANK('Section 2'!F453),"",'Section 2'!F453)</f>
        <v/>
      </c>
      <c r="D440" s="52" t="str">
        <f>IF($C440="","",'Section 2'!G453)</f>
        <v/>
      </c>
      <c r="E440" s="52" t="str">
        <f>IF($C440="","",'Section 2'!L453)</f>
        <v/>
      </c>
      <c r="F440" s="52" t="str">
        <f>IF($C440="","",'Section 2'!M453)</f>
        <v/>
      </c>
    </row>
    <row r="441" spans="2:6" x14ac:dyDescent="0.35">
      <c r="B441" s="52">
        <v>1</v>
      </c>
      <c r="C441" s="52" t="str">
        <f>IF(ISBLANK('Section 2'!F454),"",'Section 2'!F454)</f>
        <v/>
      </c>
      <c r="D441" s="52" t="str">
        <f>IF($C441="","",'Section 2'!G454)</f>
        <v/>
      </c>
      <c r="E441" s="52" t="str">
        <f>IF($C441="","",'Section 2'!L454)</f>
        <v/>
      </c>
      <c r="F441" s="52" t="str">
        <f>IF($C441="","",'Section 2'!M454)</f>
        <v/>
      </c>
    </row>
    <row r="442" spans="2:6" x14ac:dyDescent="0.35">
      <c r="B442" s="52">
        <v>1</v>
      </c>
      <c r="C442" s="52" t="str">
        <f>IF(ISBLANK('Section 2'!F455),"",'Section 2'!F455)</f>
        <v/>
      </c>
      <c r="D442" s="52" t="str">
        <f>IF($C442="","",'Section 2'!G455)</f>
        <v/>
      </c>
      <c r="E442" s="52" t="str">
        <f>IF($C442="","",'Section 2'!L455)</f>
        <v/>
      </c>
      <c r="F442" s="52" t="str">
        <f>IF($C442="","",'Section 2'!M455)</f>
        <v/>
      </c>
    </row>
    <row r="443" spans="2:6" x14ac:dyDescent="0.35">
      <c r="B443" s="52">
        <v>1</v>
      </c>
      <c r="C443" s="52" t="str">
        <f>IF(ISBLANK('Section 2'!F456),"",'Section 2'!F456)</f>
        <v/>
      </c>
      <c r="D443" s="52" t="str">
        <f>IF($C443="","",'Section 2'!G456)</f>
        <v/>
      </c>
      <c r="E443" s="52" t="str">
        <f>IF($C443="","",'Section 2'!L456)</f>
        <v/>
      </c>
      <c r="F443" s="52" t="str">
        <f>IF($C443="","",'Section 2'!M456)</f>
        <v/>
      </c>
    </row>
    <row r="444" spans="2:6" x14ac:dyDescent="0.35">
      <c r="B444" s="52">
        <v>1</v>
      </c>
      <c r="C444" s="52" t="str">
        <f>IF(ISBLANK('Section 2'!F457),"",'Section 2'!F457)</f>
        <v/>
      </c>
      <c r="D444" s="52" t="str">
        <f>IF($C444="","",'Section 2'!G457)</f>
        <v/>
      </c>
      <c r="E444" s="52" t="str">
        <f>IF($C444="","",'Section 2'!L457)</f>
        <v/>
      </c>
      <c r="F444" s="52" t="str">
        <f>IF($C444="","",'Section 2'!M457)</f>
        <v/>
      </c>
    </row>
    <row r="445" spans="2:6" x14ac:dyDescent="0.35">
      <c r="B445" s="52">
        <v>1</v>
      </c>
      <c r="C445" s="52" t="str">
        <f>IF(ISBLANK('Section 2'!F458),"",'Section 2'!F458)</f>
        <v/>
      </c>
      <c r="D445" s="52" t="str">
        <f>IF($C445="","",'Section 2'!G458)</f>
        <v/>
      </c>
      <c r="E445" s="52" t="str">
        <f>IF($C445="","",'Section 2'!L458)</f>
        <v/>
      </c>
      <c r="F445" s="52" t="str">
        <f>IF($C445="","",'Section 2'!M458)</f>
        <v/>
      </c>
    </row>
    <row r="446" spans="2:6" x14ac:dyDescent="0.35">
      <c r="B446" s="52">
        <v>1</v>
      </c>
      <c r="C446" s="52" t="str">
        <f>IF(ISBLANK('Section 2'!F459),"",'Section 2'!F459)</f>
        <v/>
      </c>
      <c r="D446" s="52" t="str">
        <f>IF($C446="","",'Section 2'!G459)</f>
        <v/>
      </c>
      <c r="E446" s="52" t="str">
        <f>IF($C446="","",'Section 2'!L459)</f>
        <v/>
      </c>
      <c r="F446" s="52" t="str">
        <f>IF($C446="","",'Section 2'!M459)</f>
        <v/>
      </c>
    </row>
    <row r="447" spans="2:6" x14ac:dyDescent="0.35">
      <c r="B447" s="52">
        <v>1</v>
      </c>
      <c r="C447" s="52" t="str">
        <f>IF(ISBLANK('Section 2'!F460),"",'Section 2'!F460)</f>
        <v/>
      </c>
      <c r="D447" s="52" t="str">
        <f>IF($C447="","",'Section 2'!G460)</f>
        <v/>
      </c>
      <c r="E447" s="52" t="str">
        <f>IF($C447="","",'Section 2'!L460)</f>
        <v/>
      </c>
      <c r="F447" s="52" t="str">
        <f>IF($C447="","",'Section 2'!M460)</f>
        <v/>
      </c>
    </row>
    <row r="448" spans="2:6" x14ac:dyDescent="0.35">
      <c r="B448" s="52">
        <v>1</v>
      </c>
      <c r="C448" s="52" t="str">
        <f>IF(ISBLANK('Section 2'!F461),"",'Section 2'!F461)</f>
        <v/>
      </c>
      <c r="D448" s="52" t="str">
        <f>IF($C448="","",'Section 2'!G461)</f>
        <v/>
      </c>
      <c r="E448" s="52" t="str">
        <f>IF($C448="","",'Section 2'!L461)</f>
        <v/>
      </c>
      <c r="F448" s="52" t="str">
        <f>IF($C448="","",'Section 2'!M461)</f>
        <v/>
      </c>
    </row>
    <row r="449" spans="2:6" x14ac:dyDescent="0.35">
      <c r="B449" s="52">
        <v>1</v>
      </c>
      <c r="C449" s="52" t="str">
        <f>IF(ISBLANK('Section 2'!F462),"",'Section 2'!F462)</f>
        <v/>
      </c>
      <c r="D449" s="52" t="str">
        <f>IF($C449="","",'Section 2'!G462)</f>
        <v/>
      </c>
      <c r="E449" s="52" t="str">
        <f>IF($C449="","",'Section 2'!L462)</f>
        <v/>
      </c>
      <c r="F449" s="52" t="str">
        <f>IF($C449="","",'Section 2'!M462)</f>
        <v/>
      </c>
    </row>
    <row r="450" spans="2:6" x14ac:dyDescent="0.35">
      <c r="B450" s="52">
        <v>1</v>
      </c>
      <c r="C450" s="52" t="str">
        <f>IF(ISBLANK('Section 2'!F463),"",'Section 2'!F463)</f>
        <v/>
      </c>
      <c r="D450" s="52" t="str">
        <f>IF($C450="","",'Section 2'!G463)</f>
        <v/>
      </c>
      <c r="E450" s="52" t="str">
        <f>IF($C450="","",'Section 2'!L463)</f>
        <v/>
      </c>
      <c r="F450" s="52" t="str">
        <f>IF($C450="","",'Section 2'!M463)</f>
        <v/>
      </c>
    </row>
    <row r="451" spans="2:6" x14ac:dyDescent="0.35">
      <c r="B451" s="52">
        <v>1</v>
      </c>
      <c r="C451" s="52" t="str">
        <f>IF(ISBLANK('Section 2'!F464),"",'Section 2'!F464)</f>
        <v/>
      </c>
      <c r="D451" s="52" t="str">
        <f>IF($C451="","",'Section 2'!G464)</f>
        <v/>
      </c>
      <c r="E451" s="52" t="str">
        <f>IF($C451="","",'Section 2'!L464)</f>
        <v/>
      </c>
      <c r="F451" s="52" t="str">
        <f>IF($C451="","",'Section 2'!M464)</f>
        <v/>
      </c>
    </row>
    <row r="452" spans="2:6" x14ac:dyDescent="0.35">
      <c r="B452" s="52">
        <v>1</v>
      </c>
      <c r="C452" s="52" t="str">
        <f>IF(ISBLANK('Section 2'!F465),"",'Section 2'!F465)</f>
        <v/>
      </c>
      <c r="D452" s="52" t="str">
        <f>IF($C452="","",'Section 2'!G465)</f>
        <v/>
      </c>
      <c r="E452" s="52" t="str">
        <f>IF($C452="","",'Section 2'!L465)</f>
        <v/>
      </c>
      <c r="F452" s="52" t="str">
        <f>IF($C452="","",'Section 2'!M465)</f>
        <v/>
      </c>
    </row>
    <row r="453" spans="2:6" x14ac:dyDescent="0.35">
      <c r="B453" s="52">
        <v>1</v>
      </c>
      <c r="C453" s="52" t="str">
        <f>IF(ISBLANK('Section 2'!F466),"",'Section 2'!F466)</f>
        <v/>
      </c>
      <c r="D453" s="52" t="str">
        <f>IF($C453="","",'Section 2'!G466)</f>
        <v/>
      </c>
      <c r="E453" s="52" t="str">
        <f>IF($C453="","",'Section 2'!L466)</f>
        <v/>
      </c>
      <c r="F453" s="52" t="str">
        <f>IF($C453="","",'Section 2'!M466)</f>
        <v/>
      </c>
    </row>
    <row r="454" spans="2:6" x14ac:dyDescent="0.35">
      <c r="B454" s="52">
        <v>1</v>
      </c>
      <c r="C454" s="52" t="str">
        <f>IF(ISBLANK('Section 2'!F467),"",'Section 2'!F467)</f>
        <v/>
      </c>
      <c r="D454" s="52" t="str">
        <f>IF($C454="","",'Section 2'!G467)</f>
        <v/>
      </c>
      <c r="E454" s="52" t="str">
        <f>IF($C454="","",'Section 2'!L467)</f>
        <v/>
      </c>
      <c r="F454" s="52" t="str">
        <f>IF($C454="","",'Section 2'!M467)</f>
        <v/>
      </c>
    </row>
    <row r="455" spans="2:6" x14ac:dyDescent="0.35">
      <c r="B455" s="52">
        <v>1</v>
      </c>
      <c r="C455" s="52" t="str">
        <f>IF(ISBLANK('Section 2'!F468),"",'Section 2'!F468)</f>
        <v/>
      </c>
      <c r="D455" s="52" t="str">
        <f>IF($C455="","",'Section 2'!G468)</f>
        <v/>
      </c>
      <c r="E455" s="52" t="str">
        <f>IF($C455="","",'Section 2'!L468)</f>
        <v/>
      </c>
      <c r="F455" s="52" t="str">
        <f>IF($C455="","",'Section 2'!M468)</f>
        <v/>
      </c>
    </row>
    <row r="456" spans="2:6" x14ac:dyDescent="0.35">
      <c r="B456" s="52">
        <v>1</v>
      </c>
      <c r="C456" s="52" t="str">
        <f>IF(ISBLANK('Section 2'!F469),"",'Section 2'!F469)</f>
        <v/>
      </c>
      <c r="D456" s="52" t="str">
        <f>IF($C456="","",'Section 2'!G469)</f>
        <v/>
      </c>
      <c r="E456" s="52" t="str">
        <f>IF($C456="","",'Section 2'!L469)</f>
        <v/>
      </c>
      <c r="F456" s="52" t="str">
        <f>IF($C456="","",'Section 2'!M469)</f>
        <v/>
      </c>
    </row>
    <row r="457" spans="2:6" x14ac:dyDescent="0.35">
      <c r="B457" s="52">
        <v>1</v>
      </c>
      <c r="C457" s="52" t="str">
        <f>IF(ISBLANK('Section 2'!F470),"",'Section 2'!F470)</f>
        <v/>
      </c>
      <c r="D457" s="52" t="str">
        <f>IF($C457="","",'Section 2'!G470)</f>
        <v/>
      </c>
      <c r="E457" s="52" t="str">
        <f>IF($C457="","",'Section 2'!L470)</f>
        <v/>
      </c>
      <c r="F457" s="52" t="str">
        <f>IF($C457="","",'Section 2'!M470)</f>
        <v/>
      </c>
    </row>
    <row r="458" spans="2:6" x14ac:dyDescent="0.35">
      <c r="B458" s="52">
        <v>1</v>
      </c>
      <c r="C458" s="52" t="str">
        <f>IF(ISBLANK('Section 2'!F471),"",'Section 2'!F471)</f>
        <v/>
      </c>
      <c r="D458" s="52" t="str">
        <f>IF($C458="","",'Section 2'!G471)</f>
        <v/>
      </c>
      <c r="E458" s="52" t="str">
        <f>IF($C458="","",'Section 2'!L471)</f>
        <v/>
      </c>
      <c r="F458" s="52" t="str">
        <f>IF($C458="","",'Section 2'!M471)</f>
        <v/>
      </c>
    </row>
    <row r="459" spans="2:6" x14ac:dyDescent="0.35">
      <c r="B459" s="52">
        <v>1</v>
      </c>
      <c r="C459" s="52" t="str">
        <f>IF(ISBLANK('Section 2'!F472),"",'Section 2'!F472)</f>
        <v/>
      </c>
      <c r="D459" s="52" t="str">
        <f>IF($C459="","",'Section 2'!G472)</f>
        <v/>
      </c>
      <c r="E459" s="52" t="str">
        <f>IF($C459="","",'Section 2'!L472)</f>
        <v/>
      </c>
      <c r="F459" s="52" t="str">
        <f>IF($C459="","",'Section 2'!M472)</f>
        <v/>
      </c>
    </row>
    <row r="460" spans="2:6" x14ac:dyDescent="0.35">
      <c r="B460" s="52">
        <v>1</v>
      </c>
      <c r="C460" s="52" t="str">
        <f>IF(ISBLANK('Section 2'!F473),"",'Section 2'!F473)</f>
        <v/>
      </c>
      <c r="D460" s="52" t="str">
        <f>IF($C460="","",'Section 2'!G473)</f>
        <v/>
      </c>
      <c r="E460" s="52" t="str">
        <f>IF($C460="","",'Section 2'!L473)</f>
        <v/>
      </c>
      <c r="F460" s="52" t="str">
        <f>IF($C460="","",'Section 2'!M473)</f>
        <v/>
      </c>
    </row>
    <row r="461" spans="2:6" x14ac:dyDescent="0.35">
      <c r="B461" s="52">
        <v>1</v>
      </c>
      <c r="C461" s="52" t="str">
        <f>IF(ISBLANK('Section 2'!F474),"",'Section 2'!F474)</f>
        <v/>
      </c>
      <c r="D461" s="52" t="str">
        <f>IF($C461="","",'Section 2'!G474)</f>
        <v/>
      </c>
      <c r="E461" s="52" t="str">
        <f>IF($C461="","",'Section 2'!L474)</f>
        <v/>
      </c>
      <c r="F461" s="52" t="str">
        <f>IF($C461="","",'Section 2'!M474)</f>
        <v/>
      </c>
    </row>
    <row r="462" spans="2:6" x14ac:dyDescent="0.35">
      <c r="B462" s="52">
        <v>1</v>
      </c>
      <c r="C462" s="52" t="str">
        <f>IF(ISBLANK('Section 2'!F475),"",'Section 2'!F475)</f>
        <v/>
      </c>
      <c r="D462" s="52" t="str">
        <f>IF($C462="","",'Section 2'!G475)</f>
        <v/>
      </c>
      <c r="E462" s="52" t="str">
        <f>IF($C462="","",'Section 2'!L475)</f>
        <v/>
      </c>
      <c r="F462" s="52" t="str">
        <f>IF($C462="","",'Section 2'!M475)</f>
        <v/>
      </c>
    </row>
    <row r="463" spans="2:6" x14ac:dyDescent="0.35">
      <c r="B463" s="52">
        <v>1</v>
      </c>
      <c r="C463" s="52" t="str">
        <f>IF(ISBLANK('Section 2'!F476),"",'Section 2'!F476)</f>
        <v/>
      </c>
      <c r="D463" s="52" t="str">
        <f>IF($C463="","",'Section 2'!G476)</f>
        <v/>
      </c>
      <c r="E463" s="52" t="str">
        <f>IF($C463="","",'Section 2'!L476)</f>
        <v/>
      </c>
      <c r="F463" s="52" t="str">
        <f>IF($C463="","",'Section 2'!M476)</f>
        <v/>
      </c>
    </row>
    <row r="464" spans="2:6" x14ac:dyDescent="0.35">
      <c r="B464" s="52">
        <v>1</v>
      </c>
      <c r="C464" s="52" t="str">
        <f>IF(ISBLANK('Section 2'!F477),"",'Section 2'!F477)</f>
        <v/>
      </c>
      <c r="D464" s="52" t="str">
        <f>IF($C464="","",'Section 2'!G477)</f>
        <v/>
      </c>
      <c r="E464" s="52" t="str">
        <f>IF($C464="","",'Section 2'!L477)</f>
        <v/>
      </c>
      <c r="F464" s="52" t="str">
        <f>IF($C464="","",'Section 2'!M477)</f>
        <v/>
      </c>
    </row>
    <row r="465" spans="2:6" x14ac:dyDescent="0.35">
      <c r="B465" s="52">
        <v>1</v>
      </c>
      <c r="C465" s="52" t="str">
        <f>IF(ISBLANK('Section 2'!F478),"",'Section 2'!F478)</f>
        <v/>
      </c>
      <c r="D465" s="52" t="str">
        <f>IF($C465="","",'Section 2'!G478)</f>
        <v/>
      </c>
      <c r="E465" s="52" t="str">
        <f>IF($C465="","",'Section 2'!L478)</f>
        <v/>
      </c>
      <c r="F465" s="52" t="str">
        <f>IF($C465="","",'Section 2'!M478)</f>
        <v/>
      </c>
    </row>
    <row r="466" spans="2:6" x14ac:dyDescent="0.35">
      <c r="B466" s="52">
        <v>1</v>
      </c>
      <c r="C466" s="52" t="str">
        <f>IF(ISBLANK('Section 2'!F479),"",'Section 2'!F479)</f>
        <v/>
      </c>
      <c r="D466" s="52" t="str">
        <f>IF($C466="","",'Section 2'!G479)</f>
        <v/>
      </c>
      <c r="E466" s="52" t="str">
        <f>IF($C466="","",'Section 2'!L479)</f>
        <v/>
      </c>
      <c r="F466" s="52" t="str">
        <f>IF($C466="","",'Section 2'!M479)</f>
        <v/>
      </c>
    </row>
    <row r="467" spans="2:6" x14ac:dyDescent="0.35">
      <c r="B467" s="52">
        <v>1</v>
      </c>
      <c r="C467" s="52" t="str">
        <f>IF(ISBLANK('Section 2'!F480),"",'Section 2'!F480)</f>
        <v/>
      </c>
      <c r="D467" s="52" t="str">
        <f>IF($C467="","",'Section 2'!G480)</f>
        <v/>
      </c>
      <c r="E467" s="52" t="str">
        <f>IF($C467="","",'Section 2'!L480)</f>
        <v/>
      </c>
      <c r="F467" s="52" t="str">
        <f>IF($C467="","",'Section 2'!M480)</f>
        <v/>
      </c>
    </row>
    <row r="468" spans="2:6" x14ac:dyDescent="0.35">
      <c r="B468" s="52">
        <v>1</v>
      </c>
      <c r="C468" s="52" t="str">
        <f>IF(ISBLANK('Section 2'!F481),"",'Section 2'!F481)</f>
        <v/>
      </c>
      <c r="D468" s="52" t="str">
        <f>IF($C468="","",'Section 2'!G481)</f>
        <v/>
      </c>
      <c r="E468" s="52" t="str">
        <f>IF($C468="","",'Section 2'!L481)</f>
        <v/>
      </c>
      <c r="F468" s="52" t="str">
        <f>IF($C468="","",'Section 2'!M481)</f>
        <v/>
      </c>
    </row>
    <row r="469" spans="2:6" x14ac:dyDescent="0.35">
      <c r="B469" s="52">
        <v>1</v>
      </c>
      <c r="C469" s="52" t="str">
        <f>IF(ISBLANK('Section 2'!F482),"",'Section 2'!F482)</f>
        <v/>
      </c>
      <c r="D469" s="52" t="str">
        <f>IF($C469="","",'Section 2'!G482)</f>
        <v/>
      </c>
      <c r="E469" s="52" t="str">
        <f>IF($C469="","",'Section 2'!L482)</f>
        <v/>
      </c>
      <c r="F469" s="52" t="str">
        <f>IF($C469="","",'Section 2'!M482)</f>
        <v/>
      </c>
    </row>
    <row r="470" spans="2:6" x14ac:dyDescent="0.35">
      <c r="B470" s="52">
        <v>1</v>
      </c>
      <c r="C470" s="52" t="str">
        <f>IF(ISBLANK('Section 2'!F483),"",'Section 2'!F483)</f>
        <v/>
      </c>
      <c r="D470" s="52" t="str">
        <f>IF($C470="","",'Section 2'!G483)</f>
        <v/>
      </c>
      <c r="E470" s="52" t="str">
        <f>IF($C470="","",'Section 2'!L483)</f>
        <v/>
      </c>
      <c r="F470" s="52" t="str">
        <f>IF($C470="","",'Section 2'!M483)</f>
        <v/>
      </c>
    </row>
    <row r="471" spans="2:6" x14ac:dyDescent="0.35">
      <c r="B471" s="52">
        <v>1</v>
      </c>
      <c r="C471" s="52" t="str">
        <f>IF(ISBLANK('Section 2'!F484),"",'Section 2'!F484)</f>
        <v/>
      </c>
      <c r="D471" s="52" t="str">
        <f>IF($C471="","",'Section 2'!G484)</f>
        <v/>
      </c>
      <c r="E471" s="52" t="str">
        <f>IF($C471="","",'Section 2'!L484)</f>
        <v/>
      </c>
      <c r="F471" s="52" t="str">
        <f>IF($C471="","",'Section 2'!M484)</f>
        <v/>
      </c>
    </row>
    <row r="472" spans="2:6" x14ac:dyDescent="0.35">
      <c r="B472" s="52">
        <v>1</v>
      </c>
      <c r="C472" s="52" t="str">
        <f>IF(ISBLANK('Section 2'!F485),"",'Section 2'!F485)</f>
        <v/>
      </c>
      <c r="D472" s="52" t="str">
        <f>IF($C472="","",'Section 2'!G485)</f>
        <v/>
      </c>
      <c r="E472" s="52" t="str">
        <f>IF($C472="","",'Section 2'!L485)</f>
        <v/>
      </c>
      <c r="F472" s="52" t="str">
        <f>IF($C472="","",'Section 2'!M485)</f>
        <v/>
      </c>
    </row>
    <row r="473" spans="2:6" x14ac:dyDescent="0.35">
      <c r="B473" s="52">
        <v>1</v>
      </c>
      <c r="C473" s="52" t="str">
        <f>IF(ISBLANK('Section 2'!F486),"",'Section 2'!F486)</f>
        <v/>
      </c>
      <c r="D473" s="52" t="str">
        <f>IF($C473="","",'Section 2'!G486)</f>
        <v/>
      </c>
      <c r="E473" s="52" t="str">
        <f>IF($C473="","",'Section 2'!L486)</f>
        <v/>
      </c>
      <c r="F473" s="52" t="str">
        <f>IF($C473="","",'Section 2'!M486)</f>
        <v/>
      </c>
    </row>
    <row r="474" spans="2:6" x14ac:dyDescent="0.35">
      <c r="B474" s="52">
        <v>1</v>
      </c>
      <c r="C474" s="52" t="str">
        <f>IF(ISBLANK('Section 2'!F487),"",'Section 2'!F487)</f>
        <v/>
      </c>
      <c r="D474" s="52" t="str">
        <f>IF($C474="","",'Section 2'!G487)</f>
        <v/>
      </c>
      <c r="E474" s="52" t="str">
        <f>IF($C474="","",'Section 2'!L487)</f>
        <v/>
      </c>
      <c r="F474" s="52" t="str">
        <f>IF($C474="","",'Section 2'!M487)</f>
        <v/>
      </c>
    </row>
    <row r="475" spans="2:6" x14ac:dyDescent="0.35">
      <c r="B475" s="52">
        <v>1</v>
      </c>
      <c r="C475" s="52" t="str">
        <f>IF(ISBLANK('Section 2'!F488),"",'Section 2'!F488)</f>
        <v/>
      </c>
      <c r="D475" s="52" t="str">
        <f>IF($C475="","",'Section 2'!G488)</f>
        <v/>
      </c>
      <c r="E475" s="52" t="str">
        <f>IF($C475="","",'Section 2'!L488)</f>
        <v/>
      </c>
      <c r="F475" s="52" t="str">
        <f>IF($C475="","",'Section 2'!M488)</f>
        <v/>
      </c>
    </row>
    <row r="476" spans="2:6" x14ac:dyDescent="0.35">
      <c r="B476" s="52">
        <v>1</v>
      </c>
      <c r="C476" s="52" t="str">
        <f>IF(ISBLANK('Section 2'!F489),"",'Section 2'!F489)</f>
        <v/>
      </c>
      <c r="D476" s="52" t="str">
        <f>IF($C476="","",'Section 2'!G489)</f>
        <v/>
      </c>
      <c r="E476" s="52" t="str">
        <f>IF($C476="","",'Section 2'!L489)</f>
        <v/>
      </c>
      <c r="F476" s="52" t="str">
        <f>IF($C476="","",'Section 2'!M489)</f>
        <v/>
      </c>
    </row>
    <row r="477" spans="2:6" x14ac:dyDescent="0.35">
      <c r="B477" s="52">
        <v>1</v>
      </c>
      <c r="C477" s="52" t="str">
        <f>IF(ISBLANK('Section 2'!F490),"",'Section 2'!F490)</f>
        <v/>
      </c>
      <c r="D477" s="52" t="str">
        <f>IF($C477="","",'Section 2'!G490)</f>
        <v/>
      </c>
      <c r="E477" s="52" t="str">
        <f>IF($C477="","",'Section 2'!L490)</f>
        <v/>
      </c>
      <c r="F477" s="52" t="str">
        <f>IF($C477="","",'Section 2'!M490)</f>
        <v/>
      </c>
    </row>
    <row r="478" spans="2:6" x14ac:dyDescent="0.35">
      <c r="B478" s="52">
        <v>1</v>
      </c>
      <c r="C478" s="52" t="str">
        <f>IF(ISBLANK('Section 2'!F491),"",'Section 2'!F491)</f>
        <v/>
      </c>
      <c r="D478" s="52" t="str">
        <f>IF($C478="","",'Section 2'!G491)</f>
        <v/>
      </c>
      <c r="E478" s="52" t="str">
        <f>IF($C478="","",'Section 2'!L491)</f>
        <v/>
      </c>
      <c r="F478" s="52" t="str">
        <f>IF($C478="","",'Section 2'!M491)</f>
        <v/>
      </c>
    </row>
    <row r="479" spans="2:6" x14ac:dyDescent="0.35">
      <c r="B479" s="52">
        <v>1</v>
      </c>
      <c r="C479" s="52" t="str">
        <f>IF(ISBLANK('Section 2'!F492),"",'Section 2'!F492)</f>
        <v/>
      </c>
      <c r="D479" s="52" t="str">
        <f>IF($C479="","",'Section 2'!G492)</f>
        <v/>
      </c>
      <c r="E479" s="52" t="str">
        <f>IF($C479="","",'Section 2'!L492)</f>
        <v/>
      </c>
      <c r="F479" s="52" t="str">
        <f>IF($C479="","",'Section 2'!M492)</f>
        <v/>
      </c>
    </row>
    <row r="480" spans="2:6" x14ac:dyDescent="0.35">
      <c r="B480" s="52">
        <v>1</v>
      </c>
      <c r="C480" s="52" t="str">
        <f>IF(ISBLANK('Section 2'!F493),"",'Section 2'!F493)</f>
        <v/>
      </c>
      <c r="D480" s="52" t="str">
        <f>IF($C480="","",'Section 2'!G493)</f>
        <v/>
      </c>
      <c r="E480" s="52" t="str">
        <f>IF($C480="","",'Section 2'!L493)</f>
        <v/>
      </c>
      <c r="F480" s="52" t="str">
        <f>IF($C480="","",'Section 2'!M493)</f>
        <v/>
      </c>
    </row>
    <row r="481" spans="2:6" x14ac:dyDescent="0.35">
      <c r="B481" s="52">
        <v>1</v>
      </c>
      <c r="C481" s="52" t="str">
        <f>IF(ISBLANK('Section 2'!F494),"",'Section 2'!F494)</f>
        <v/>
      </c>
      <c r="D481" s="52" t="str">
        <f>IF($C481="","",'Section 2'!G494)</f>
        <v/>
      </c>
      <c r="E481" s="52" t="str">
        <f>IF($C481="","",'Section 2'!L494)</f>
        <v/>
      </c>
      <c r="F481" s="52" t="str">
        <f>IF($C481="","",'Section 2'!M494)</f>
        <v/>
      </c>
    </row>
    <row r="482" spans="2:6" x14ac:dyDescent="0.35">
      <c r="B482" s="52">
        <v>1</v>
      </c>
      <c r="C482" s="52" t="str">
        <f>IF(ISBLANK('Section 2'!F495),"",'Section 2'!F495)</f>
        <v/>
      </c>
      <c r="D482" s="52" t="str">
        <f>IF($C482="","",'Section 2'!G495)</f>
        <v/>
      </c>
      <c r="E482" s="52" t="str">
        <f>IF($C482="","",'Section 2'!L495)</f>
        <v/>
      </c>
      <c r="F482" s="52" t="str">
        <f>IF($C482="","",'Section 2'!M495)</f>
        <v/>
      </c>
    </row>
    <row r="483" spans="2:6" x14ac:dyDescent="0.35">
      <c r="B483" s="52">
        <v>1</v>
      </c>
      <c r="C483" s="52" t="str">
        <f>IF(ISBLANK('Section 2'!F496),"",'Section 2'!F496)</f>
        <v/>
      </c>
      <c r="D483" s="52" t="str">
        <f>IF($C483="","",'Section 2'!G496)</f>
        <v/>
      </c>
      <c r="E483" s="52" t="str">
        <f>IF($C483="","",'Section 2'!L496)</f>
        <v/>
      </c>
      <c r="F483" s="52" t="str">
        <f>IF($C483="","",'Section 2'!M496)</f>
        <v/>
      </c>
    </row>
    <row r="484" spans="2:6" x14ac:dyDescent="0.35">
      <c r="B484" s="52">
        <v>1</v>
      </c>
      <c r="C484" s="52" t="str">
        <f>IF(ISBLANK('Section 2'!F497),"",'Section 2'!F497)</f>
        <v/>
      </c>
      <c r="D484" s="52" t="str">
        <f>IF($C484="","",'Section 2'!G497)</f>
        <v/>
      </c>
      <c r="E484" s="52" t="str">
        <f>IF($C484="","",'Section 2'!L497)</f>
        <v/>
      </c>
      <c r="F484" s="52" t="str">
        <f>IF($C484="","",'Section 2'!M497)</f>
        <v/>
      </c>
    </row>
    <row r="485" spans="2:6" x14ac:dyDescent="0.35">
      <c r="B485" s="52">
        <v>1</v>
      </c>
      <c r="C485" s="52" t="str">
        <f>IF(ISBLANK('Section 2'!F498),"",'Section 2'!F498)</f>
        <v/>
      </c>
      <c r="D485" s="52" t="str">
        <f>IF($C485="","",'Section 2'!G498)</f>
        <v/>
      </c>
      <c r="E485" s="52" t="str">
        <f>IF($C485="","",'Section 2'!L498)</f>
        <v/>
      </c>
      <c r="F485" s="52" t="str">
        <f>IF($C485="","",'Section 2'!M498)</f>
        <v/>
      </c>
    </row>
    <row r="486" spans="2:6" x14ac:dyDescent="0.35">
      <c r="B486" s="52">
        <v>1</v>
      </c>
      <c r="C486" s="52" t="str">
        <f>IF(ISBLANK('Section 2'!F499),"",'Section 2'!F499)</f>
        <v/>
      </c>
      <c r="D486" s="52" t="str">
        <f>IF($C486="","",'Section 2'!G499)</f>
        <v/>
      </c>
      <c r="E486" s="52" t="str">
        <f>IF($C486="","",'Section 2'!L499)</f>
        <v/>
      </c>
      <c r="F486" s="52" t="str">
        <f>IF($C486="","",'Section 2'!M499)</f>
        <v/>
      </c>
    </row>
    <row r="487" spans="2:6" x14ac:dyDescent="0.35">
      <c r="B487" s="52">
        <v>1</v>
      </c>
      <c r="C487" s="52" t="str">
        <f>IF(ISBLANK('Section 2'!F500),"",'Section 2'!F500)</f>
        <v/>
      </c>
      <c r="D487" s="52" t="str">
        <f>IF($C487="","",'Section 2'!G500)</f>
        <v/>
      </c>
      <c r="E487" s="52" t="str">
        <f>IF($C487="","",'Section 2'!L500)</f>
        <v/>
      </c>
      <c r="F487" s="52" t="str">
        <f>IF($C487="","",'Section 2'!M500)</f>
        <v/>
      </c>
    </row>
    <row r="488" spans="2:6" x14ac:dyDescent="0.35">
      <c r="B488" s="52">
        <v>1</v>
      </c>
      <c r="C488" s="52" t="str">
        <f>IF(ISBLANK('Section 2'!F501),"",'Section 2'!F501)</f>
        <v/>
      </c>
      <c r="D488" s="52" t="str">
        <f>IF($C488="","",'Section 2'!G501)</f>
        <v/>
      </c>
      <c r="E488" s="52" t="str">
        <f>IF($C488="","",'Section 2'!L501)</f>
        <v/>
      </c>
      <c r="F488" s="52" t="str">
        <f>IF($C488="","",'Section 2'!M501)</f>
        <v/>
      </c>
    </row>
    <row r="489" spans="2:6" x14ac:dyDescent="0.35">
      <c r="B489" s="52">
        <v>1</v>
      </c>
      <c r="C489" s="52" t="str">
        <f>IF(ISBLANK('Section 2'!F502),"",'Section 2'!F502)</f>
        <v/>
      </c>
      <c r="D489" s="52" t="str">
        <f>IF($C489="","",'Section 2'!G502)</f>
        <v/>
      </c>
      <c r="E489" s="52" t="str">
        <f>IF($C489="","",'Section 2'!L502)</f>
        <v/>
      </c>
      <c r="F489" s="52" t="str">
        <f>IF($C489="","",'Section 2'!M502)</f>
        <v/>
      </c>
    </row>
    <row r="490" spans="2:6" x14ac:dyDescent="0.35">
      <c r="B490" s="52">
        <v>1</v>
      </c>
      <c r="C490" s="52" t="str">
        <f>IF(ISBLANK('Section 2'!F503),"",'Section 2'!F503)</f>
        <v/>
      </c>
      <c r="D490" s="52" t="str">
        <f>IF($C490="","",'Section 2'!G503)</f>
        <v/>
      </c>
      <c r="E490" s="52" t="str">
        <f>IF($C490="","",'Section 2'!L503)</f>
        <v/>
      </c>
      <c r="F490" s="52" t="str">
        <f>IF($C490="","",'Section 2'!M503)</f>
        <v/>
      </c>
    </row>
    <row r="491" spans="2:6" x14ac:dyDescent="0.35">
      <c r="B491" s="52">
        <v>1</v>
      </c>
      <c r="C491" s="52" t="str">
        <f>IF(ISBLANK('Section 2'!F504),"",'Section 2'!F504)</f>
        <v/>
      </c>
      <c r="D491" s="52" t="str">
        <f>IF($C491="","",'Section 2'!G504)</f>
        <v/>
      </c>
      <c r="E491" s="52" t="str">
        <f>IF($C491="","",'Section 2'!L504)</f>
        <v/>
      </c>
      <c r="F491" s="52" t="str">
        <f>IF($C491="","",'Section 2'!M504)</f>
        <v/>
      </c>
    </row>
    <row r="492" spans="2:6" x14ac:dyDescent="0.35">
      <c r="B492" s="52">
        <v>1</v>
      </c>
      <c r="C492" s="52" t="str">
        <f>IF(ISBLANK('Section 2'!F505),"",'Section 2'!F505)</f>
        <v/>
      </c>
      <c r="D492" s="52" t="str">
        <f>IF($C492="","",'Section 2'!G505)</f>
        <v/>
      </c>
      <c r="E492" s="52" t="str">
        <f>IF($C492="","",'Section 2'!L505)</f>
        <v/>
      </c>
      <c r="F492" s="52" t="str">
        <f>IF($C492="","",'Section 2'!M505)</f>
        <v/>
      </c>
    </row>
    <row r="493" spans="2:6" x14ac:dyDescent="0.35">
      <c r="B493" s="52">
        <v>1</v>
      </c>
      <c r="C493" s="52" t="str">
        <f>IF(ISBLANK('Section 2'!F506),"",'Section 2'!F506)</f>
        <v/>
      </c>
      <c r="D493" s="52" t="str">
        <f>IF($C493="","",'Section 2'!G506)</f>
        <v/>
      </c>
      <c r="E493" s="52" t="str">
        <f>IF($C493="","",'Section 2'!L506)</f>
        <v/>
      </c>
      <c r="F493" s="52" t="str">
        <f>IF($C493="","",'Section 2'!M506)</f>
        <v/>
      </c>
    </row>
    <row r="494" spans="2:6" x14ac:dyDescent="0.35">
      <c r="B494" s="52">
        <v>1</v>
      </c>
      <c r="C494" s="52" t="str">
        <f>IF(ISBLANK('Section 2'!F507),"",'Section 2'!F507)</f>
        <v/>
      </c>
      <c r="D494" s="52" t="str">
        <f>IF($C494="","",'Section 2'!G507)</f>
        <v/>
      </c>
      <c r="E494" s="52" t="str">
        <f>IF($C494="","",'Section 2'!L507)</f>
        <v/>
      </c>
      <c r="F494" s="52" t="str">
        <f>IF($C494="","",'Section 2'!M507)</f>
        <v/>
      </c>
    </row>
    <row r="495" spans="2:6" x14ac:dyDescent="0.35">
      <c r="B495" s="52">
        <v>1</v>
      </c>
      <c r="C495" s="52" t="str">
        <f>IF(ISBLANK('Section 2'!F508),"",'Section 2'!F508)</f>
        <v/>
      </c>
      <c r="D495" s="52" t="str">
        <f>IF($C495="","",'Section 2'!G508)</f>
        <v/>
      </c>
      <c r="E495" s="52" t="str">
        <f>IF($C495="","",'Section 2'!L508)</f>
        <v/>
      </c>
      <c r="F495" s="52" t="str">
        <f>IF($C495="","",'Section 2'!M508)</f>
        <v/>
      </c>
    </row>
    <row r="496" spans="2:6" x14ac:dyDescent="0.35">
      <c r="B496" s="52">
        <v>1</v>
      </c>
      <c r="C496" s="52" t="str">
        <f>IF(ISBLANK('Section 2'!F509),"",'Section 2'!F509)</f>
        <v/>
      </c>
      <c r="D496" s="52" t="str">
        <f>IF($C496="","",'Section 2'!G509)</f>
        <v/>
      </c>
      <c r="E496" s="52" t="str">
        <f>IF($C496="","",'Section 2'!L509)</f>
        <v/>
      </c>
      <c r="F496" s="52" t="str">
        <f>IF($C496="","",'Section 2'!M509)</f>
        <v/>
      </c>
    </row>
    <row r="497" spans="2:6" x14ac:dyDescent="0.35">
      <c r="B497" s="52">
        <v>1</v>
      </c>
      <c r="C497" s="52" t="str">
        <f>IF(ISBLANK('Section 2'!F510),"",'Section 2'!F510)</f>
        <v/>
      </c>
      <c r="D497" s="52" t="str">
        <f>IF($C497="","",'Section 2'!G510)</f>
        <v/>
      </c>
      <c r="E497" s="52" t="str">
        <f>IF($C497="","",'Section 2'!L510)</f>
        <v/>
      </c>
      <c r="F497" s="52" t="str">
        <f>IF($C497="","",'Section 2'!M510)</f>
        <v/>
      </c>
    </row>
    <row r="498" spans="2:6" x14ac:dyDescent="0.35">
      <c r="B498" s="52">
        <v>1</v>
      </c>
      <c r="C498" s="52" t="str">
        <f>IF(ISBLANK('Section 2'!F511),"",'Section 2'!F511)</f>
        <v/>
      </c>
      <c r="D498" s="52" t="str">
        <f>IF($C498="","",'Section 2'!G511)</f>
        <v/>
      </c>
      <c r="E498" s="52" t="str">
        <f>IF($C498="","",'Section 2'!L511)</f>
        <v/>
      </c>
      <c r="F498" s="52" t="str">
        <f>IF($C498="","",'Section 2'!M511)</f>
        <v/>
      </c>
    </row>
    <row r="499" spans="2:6" x14ac:dyDescent="0.35">
      <c r="B499" s="52">
        <v>1</v>
      </c>
      <c r="C499" s="52" t="str">
        <f>IF(ISBLANK('Section 2'!F512),"",'Section 2'!F512)</f>
        <v/>
      </c>
      <c r="D499" s="52" t="str">
        <f>IF($C499="","",'Section 2'!G512)</f>
        <v/>
      </c>
      <c r="E499" s="52" t="str">
        <f>IF($C499="","",'Section 2'!L512)</f>
        <v/>
      </c>
      <c r="F499" s="52" t="str">
        <f>IF($C499="","",'Section 2'!M512)</f>
        <v/>
      </c>
    </row>
    <row r="500" spans="2:6" x14ac:dyDescent="0.35">
      <c r="B500" s="52">
        <v>1</v>
      </c>
      <c r="C500" s="52" t="str">
        <f>IF(ISBLANK('Section 2'!F513),"",'Section 2'!F513)</f>
        <v/>
      </c>
      <c r="D500" s="52" t="str">
        <f>IF($C500="","",'Section 2'!G513)</f>
        <v/>
      </c>
      <c r="E500" s="52" t="str">
        <f>IF($C500="","",'Section 2'!L513)</f>
        <v/>
      </c>
      <c r="F500" s="52" t="str">
        <f>IF($C500="","",'Section 2'!M513)</f>
        <v/>
      </c>
    </row>
    <row r="501" spans="2:6" x14ac:dyDescent="0.35">
      <c r="B501" s="52">
        <v>1</v>
      </c>
      <c r="C501" s="52" t="str">
        <f>IF(ISBLANK('Section 2'!F514),"",'Section 2'!F514)</f>
        <v/>
      </c>
      <c r="D501" s="52" t="str">
        <f>IF($C501="","",'Section 2'!G514)</f>
        <v/>
      </c>
      <c r="E501" s="52" t="str">
        <f>IF($C501="","",'Section 2'!L514)</f>
        <v/>
      </c>
      <c r="F501" s="52" t="str">
        <f>IF($C501="","",'Section 2'!M514)</f>
        <v/>
      </c>
    </row>
  </sheetData>
  <sheetProtection algorithmName="SHA-512" hashValue="GCapkc+sCJRGDCit+XK8flBHxvn4mW+vl8TwlPGA1baWckmdbuNAoMREpfLSWhbvtcsQWIjp1jJyNCPQTF+Qsg==" saltValue="6f3Dk2wbj6NPla8xfQfFLQ=="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D2" xr:uid="{00000000-0002-0000-0A00-00000000000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1E9BE1-FA3B-4BD4-B865-62AEB672E302}">
  <ds:schemaRefs>
    <ds:schemaRef ds:uri="http://purl.org/dc/dcmitype/"/>
    <ds:schemaRef ds:uri="http://schemas.microsoft.com/office/infopath/2007/PartnerControls"/>
    <ds:schemaRef ds:uri="506e8920-8709-453c-ac34-7beb15a2da9c"/>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b7fdcd74-2a7d-4d58-b4f7-f623844b553a"/>
    <ds:schemaRef ds:uri="http://www.w3.org/XML/1998/namespace"/>
  </ds:schemaRefs>
</ds:datastoreItem>
</file>

<file path=customXml/itemProps2.xml><?xml version="1.0" encoding="utf-8"?>
<ds:datastoreItem xmlns:ds="http://schemas.openxmlformats.org/officeDocument/2006/customXml" ds:itemID="{72056920-279A-4915-9F5B-473182EC8E49}">
  <ds:schemaRefs>
    <ds:schemaRef ds:uri="http://schemas.microsoft.com/sharepoint/v3/contenttype/forms"/>
  </ds:schemaRefs>
</ds:datastoreItem>
</file>

<file path=customXml/itemProps3.xml><?xml version="1.0" encoding="utf-8"?>
<ds:datastoreItem xmlns:ds="http://schemas.openxmlformats.org/officeDocument/2006/customXml" ds:itemID="{1E077694-2216-47F6-AAA2-A168F3F76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63</vt:i4>
      </vt:variant>
    </vt:vector>
  </HeadingPairs>
  <TitlesOfParts>
    <vt:vector size="74" baseType="lpstr">
      <vt:lpstr>Instructions</vt:lpstr>
      <vt:lpstr>Section 1</vt:lpstr>
      <vt:lpstr>Section 2</vt:lpstr>
      <vt:lpstr>Section 3</vt:lpstr>
      <vt:lpstr>Summary</vt:lpstr>
      <vt:lpstr>Reference List</vt:lpstr>
      <vt:lpstr>Lists</vt:lpstr>
      <vt:lpstr>Checks</vt:lpstr>
      <vt:lpstr>OutputForCSV</vt:lpstr>
      <vt:lpstr>TempOutput</vt:lpstr>
      <vt:lpstr>Data for Summary</vt:lpstr>
      <vt:lpstr>AllError</vt:lpstr>
      <vt:lpstr>ClassIChemicals</vt:lpstr>
      <vt:lpstr>ClassIPurpose</vt:lpstr>
      <vt:lpstr>CompName</vt:lpstr>
      <vt:lpstr>Countries</vt:lpstr>
      <vt:lpstr>CSVDate</vt:lpstr>
      <vt:lpstr>CSVS2End</vt:lpstr>
      <vt:lpstr>CSVS3End</vt:lpstr>
      <vt:lpstr>CSVS3Start</vt:lpstr>
      <vt:lpstr>DateCheck</vt:lpstr>
      <vt:lpstr>DateWanted</vt:lpstr>
      <vt:lpstr>EndDate</vt:lpstr>
      <vt:lpstr>EndRowS2</vt:lpstr>
      <vt:lpstr>FormVersion</vt:lpstr>
      <vt:lpstr>HeelsIntendedUses</vt:lpstr>
      <vt:lpstr>ImporterCol</vt:lpstr>
      <vt:lpstr>ImportNum</vt:lpstr>
      <vt:lpstr>LastCol</vt:lpstr>
      <vt:lpstr>LastRow</vt:lpstr>
      <vt:lpstr>LockStatus</vt:lpstr>
      <vt:lpstr>MaxOutput</vt:lpstr>
      <vt:lpstr>NewIntendedUses</vt:lpstr>
      <vt:lpstr>Instructions!Print_Area</vt:lpstr>
      <vt:lpstr>'Reference List'!Print_Area</vt:lpstr>
      <vt:lpstr>'Section 1'!Print_Area</vt:lpstr>
      <vt:lpstr>'Section 2'!Print_Area</vt:lpstr>
      <vt:lpstr>'Section 3'!Print_Area</vt:lpstr>
      <vt:lpstr>Summary!Print_Area</vt:lpstr>
      <vt:lpstr>Purpose</vt:lpstr>
      <vt:lpstr>ReportingQuarter</vt:lpstr>
      <vt:lpstr>ReportingYear</vt:lpstr>
      <vt:lpstr>ReportQtr</vt:lpstr>
      <vt:lpstr>ReportType</vt:lpstr>
      <vt:lpstr>ReportYr</vt:lpstr>
      <vt:lpstr>RowComplete</vt:lpstr>
      <vt:lpstr>Sec1Status</vt:lpstr>
      <vt:lpstr>Sec2Error</vt:lpstr>
      <vt:lpstr>Sec2Filled</vt:lpstr>
      <vt:lpstr>Sec2inSec3</vt:lpstr>
      <vt:lpstr>Sec2inSec3TransDest</vt:lpstr>
      <vt:lpstr>Sec2inSec3Use</vt:lpstr>
      <vt:lpstr>Sec2ValidChem</vt:lpstr>
      <vt:lpstr>Sec2ValidIntendedUse</vt:lpstr>
      <vt:lpstr>Sec2ValidTransactionType</vt:lpstr>
      <vt:lpstr>Sec3Complete</vt:lpstr>
      <vt:lpstr>Sec3Error</vt:lpstr>
      <vt:lpstr>Sec3inSec2</vt:lpstr>
      <vt:lpstr>Sec3inSec2TransDest</vt:lpstr>
      <vt:lpstr>Sec3inSec2Use</vt:lpstr>
      <vt:lpstr>Sec3PasteRow</vt:lpstr>
      <vt:lpstr>Sec3ValidChem</vt:lpstr>
      <vt:lpstr>Sec3ValidIntendedUse</vt:lpstr>
      <vt:lpstr>Sec3ValidPurpose</vt:lpstr>
      <vt:lpstr>StartDate</vt:lpstr>
      <vt:lpstr>StartRowS2</vt:lpstr>
      <vt:lpstr>SubmissionType</vt:lpstr>
      <vt:lpstr>SubTSelection</vt:lpstr>
      <vt:lpstr>Table2</vt:lpstr>
      <vt:lpstr>TransactionType</vt:lpstr>
      <vt:lpstr>UsedIntendedUses</vt:lpstr>
      <vt:lpstr>ValidCountry</vt:lpstr>
      <vt:lpstr>ValidIntendedUse</vt:lpstr>
      <vt:lpstr>ValidTransactionType</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2020-04-16T18:19:04Z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y fmtid="{D5CDD505-2E9C-101B-9397-08002B2CF9AE}" pid="4" name="AuthorIds_UIVersion_5632">
    <vt:lpwstr>14</vt:lpwstr>
  </property>
</Properties>
</file>