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codeName="{564CA151-5A5B-428A-3C10-775976492406}"/>
  <workbookPr codeName="ThisWorkbook" defaultThemeVersion="124226"/>
  <mc:AlternateContent xmlns:mc="http://schemas.openxmlformats.org/markup-compatibility/2006">
    <mc:Choice Requires="x15">
      <x15ac:absPath xmlns:x15ac="http://schemas.microsoft.com/office/spreadsheetml/2010/11/ac" url="C:\Users\KSleasma\Documents\"/>
    </mc:Choice>
  </mc:AlternateContent>
  <xr:revisionPtr revIDLastSave="0" documentId="13_ncr:1_{242CF58A-AAE4-46AC-B150-5B32CFE053FC}" xr6:coauthVersionLast="44" xr6:coauthVersionMax="45" xr10:uidLastSave="{00000000-0000-0000-0000-000000000000}"/>
  <workbookProtection workbookAlgorithmName="SHA-512" workbookHashValue="MsiXeRdYuJkBWURTPcFZ5acrVU9AXz0CA66sKAxK9NAhgYGLvbmiLkgxhT4oIss4HdEkPFAI1uMx6SQ5k+6CQw==" workbookSaltValue="lCYgddpMqWZ3jLd+Fe2YIg==" workbookSpinCount="100000" lockStructure="1"/>
  <bookViews>
    <workbookView xWindow="-110" yWindow="-110" windowWidth="19420" windowHeight="10420" tabRatio="769" xr2:uid="{00000000-000D-0000-FFFF-FFFF00000000}"/>
  </bookViews>
  <sheets>
    <sheet name="Instructions" sheetId="2" r:id="rId1"/>
    <sheet name="Section 1" sheetId="1" r:id="rId2"/>
    <sheet name="Section 2" sheetId="3" r:id="rId3"/>
    <sheet name="Reference List" sheetId="11" r:id="rId4"/>
    <sheet name="Lists" sheetId="7" state="hidden" r:id="rId5"/>
    <sheet name="Checks" sheetId="9" state="hidden" r:id="rId6"/>
    <sheet name="OutputForCSV" sheetId="10" state="hidden" r:id="rId7"/>
  </sheets>
  <definedNames>
    <definedName name="AllError">Checks!$D$10</definedName>
    <definedName name="ChemicalList">Lists!$B$3:$B$68</definedName>
    <definedName name="CompName">OutputForCSV!$F$1</definedName>
    <definedName name="CSVDate">Lists!$F$3</definedName>
    <definedName name="FormVersion">OutputForCSV!$D$1</definedName>
    <definedName name="LastCol">OutputForCSV!$J$1</definedName>
    <definedName name="LastRow">OutputForCSV!$A$22</definedName>
    <definedName name="LockStatus">Instructions!$H$15</definedName>
    <definedName name="_xlnm.Print_Area" localSheetId="0">Instructions!$B$2:$D$22</definedName>
    <definedName name="_xlnm.Print_Area" localSheetId="3">'Reference List'!$B$2:$H$24</definedName>
    <definedName name="_xlnm.Print_Area" localSheetId="1">'Section 1'!$B$2:$G$12</definedName>
    <definedName name="_xlnm.Print_Area" localSheetId="2">'Section 2'!$C$2:$F$34</definedName>
    <definedName name="ReportingYear">Lists!$D$3:$D$14</definedName>
    <definedName name="ReportType">Lists!$G$3</definedName>
    <definedName name="ReportYr">'Section 1'!$D$11</definedName>
    <definedName name="Sec1Status">Checks!$D$3</definedName>
    <definedName name="Sec2Blank">Checks!$D$8</definedName>
    <definedName name="Sec2Complete">Checks!$D$7</definedName>
    <definedName name="Sec2Duplicates">Checks!$D$4</definedName>
    <definedName name="Sec2Error">Checks!$D$9</definedName>
    <definedName name="Sec2Negatives">Checks!$D$5</definedName>
    <definedName name="Sec2ValidChem">Checks!$D$6</definedName>
    <definedName name="SubDate">'Section 1'!$D$5</definedName>
    <definedName name="SubmissionType">Lists!$C$3:$C$4</definedName>
    <definedName name="SubTSelection">'Section 1'!$D$10</definedName>
    <definedName name="VersionNumber">Lists!#REF!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 i="7" l="1"/>
  <c r="F11" i="1" s="1"/>
  <c r="D93" i="3"/>
  <c r="D94" i="3"/>
  <c r="D95" i="3"/>
  <c r="D96" i="3"/>
  <c r="D88" i="3"/>
  <c r="D89" i="3"/>
  <c r="D90" i="3"/>
  <c r="D91" i="3"/>
  <c r="D92" i="3"/>
  <c r="D82" i="3"/>
  <c r="D83" i="3"/>
  <c r="D84" i="3"/>
  <c r="D85" i="3"/>
  <c r="D86" i="3"/>
  <c r="D87" i="3"/>
  <c r="D78" i="3"/>
  <c r="D79" i="3"/>
  <c r="D80" i="3"/>
  <c r="D81"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35" i="3"/>
  <c r="D14" i="1"/>
  <c r="D13" i="1"/>
  <c r="J23" i="3"/>
  <c r="K23" i="3"/>
  <c r="L23" i="3"/>
  <c r="J24" i="3"/>
  <c r="K24" i="3"/>
  <c r="L24" i="3"/>
  <c r="J25" i="3"/>
  <c r="K25" i="3"/>
  <c r="L25" i="3"/>
  <c r="J26" i="3"/>
  <c r="K26" i="3"/>
  <c r="L26" i="3"/>
  <c r="J27" i="3"/>
  <c r="K27" i="3"/>
  <c r="L27" i="3"/>
  <c r="H27" i="3" s="1"/>
  <c r="J28" i="3"/>
  <c r="K28" i="3"/>
  <c r="L28" i="3"/>
  <c r="J29" i="3"/>
  <c r="K29" i="3"/>
  <c r="L29" i="3"/>
  <c r="J30" i="3"/>
  <c r="K30" i="3"/>
  <c r="H30" i="3" s="1"/>
  <c r="L30" i="3"/>
  <c r="J31" i="3"/>
  <c r="K31" i="3"/>
  <c r="L31" i="3"/>
  <c r="J32" i="3"/>
  <c r="K32" i="3"/>
  <c r="L32" i="3"/>
  <c r="J33" i="3"/>
  <c r="H33" i="3" s="1"/>
  <c r="K33" i="3"/>
  <c r="L33" i="3"/>
  <c r="H32" i="3"/>
  <c r="H28" i="3"/>
  <c r="H24" i="3"/>
  <c r="H29" i="3"/>
  <c r="H25" i="3"/>
  <c r="H26" i="3"/>
  <c r="H31" i="3"/>
  <c r="H23" i="3"/>
  <c r="F10" i="1"/>
  <c r="I10" i="1"/>
  <c r="K22" i="3"/>
  <c r="H22" i="3" s="1"/>
  <c r="K21" i="3"/>
  <c r="K14" i="3"/>
  <c r="L22" i="3"/>
  <c r="L21" i="3"/>
  <c r="L20" i="3"/>
  <c r="L19" i="3"/>
  <c r="L18" i="3"/>
  <c r="L17" i="3"/>
  <c r="D6" i="9" s="1"/>
  <c r="L16" i="3"/>
  <c r="L15" i="3"/>
  <c r="L14" i="3"/>
  <c r="J22" i="3"/>
  <c r="J21" i="3"/>
  <c r="J20" i="3"/>
  <c r="J19" i="3"/>
  <c r="H19" i="3" s="1"/>
  <c r="J18" i="3"/>
  <c r="H18" i="3" s="1"/>
  <c r="J17" i="3"/>
  <c r="J16" i="3"/>
  <c r="J15" i="3"/>
  <c r="J14" i="3"/>
  <c r="H21" i="3"/>
  <c r="H14" i="3"/>
  <c r="D4" i="9"/>
  <c r="D5" i="9"/>
  <c r="E6" i="3"/>
  <c r="H1" i="10"/>
  <c r="G1" i="10"/>
  <c r="F1" i="10"/>
  <c r="K20" i="3"/>
  <c r="H20" i="3" s="1"/>
  <c r="K19" i="3"/>
  <c r="K18" i="3"/>
  <c r="K17" i="3"/>
  <c r="H17" i="3" s="1"/>
  <c r="K16" i="3"/>
  <c r="H16" i="3" s="1"/>
  <c r="K15" i="3"/>
  <c r="H15" i="3" s="1"/>
  <c r="A14" i="3"/>
  <c r="E5" i="3"/>
  <c r="F9" i="1"/>
  <c r="D5" i="1"/>
  <c r="E1" i="10" s="1"/>
  <c r="A15" i="3"/>
  <c r="I15" i="3" s="1"/>
  <c r="I14" i="3"/>
  <c r="A16" i="3"/>
  <c r="I16" i="3" s="1"/>
  <c r="A17" i="3"/>
  <c r="I17" i="3" s="1"/>
  <c r="A18" i="3"/>
  <c r="A19" i="3"/>
  <c r="I18" i="3"/>
  <c r="I19" i="3"/>
  <c r="A20" i="3"/>
  <c r="I20" i="3" s="1"/>
  <c r="A21" i="3"/>
  <c r="I21" i="3"/>
  <c r="A22" i="3"/>
  <c r="I22" i="3"/>
  <c r="A23" i="3"/>
  <c r="I23" i="3" s="1"/>
  <c r="A24" i="3"/>
  <c r="I24" i="3" s="1"/>
  <c r="A25" i="3"/>
  <c r="I25" i="3" s="1"/>
  <c r="A26" i="3"/>
  <c r="I26" i="3"/>
  <c r="A27" i="3"/>
  <c r="I27" i="3" s="1"/>
  <c r="A28" i="3"/>
  <c r="I28" i="3" s="1"/>
  <c r="A29" i="3"/>
  <c r="I29" i="3" s="1"/>
  <c r="A30" i="3"/>
  <c r="I30" i="3"/>
  <c r="A31" i="3"/>
  <c r="I31" i="3" s="1"/>
  <c r="A32" i="3"/>
  <c r="I32" i="3" s="1"/>
  <c r="A33" i="3"/>
  <c r="C7" i="10"/>
  <c r="B7" i="10" s="1"/>
  <c r="D9" i="10"/>
  <c r="I33" i="3"/>
  <c r="D19" i="10"/>
  <c r="I11" i="1" l="1"/>
  <c r="D3" i="9"/>
  <c r="D8" i="9"/>
  <c r="C20" i="10"/>
  <c r="B20" i="10" s="1"/>
  <c r="C10" i="10"/>
  <c r="B10" i="10" s="1"/>
  <c r="D7" i="10"/>
  <c r="C6" i="10"/>
  <c r="B6" i="10" s="1"/>
  <c r="C16" i="10"/>
  <c r="B16" i="10" s="1"/>
  <c r="D18" i="10"/>
  <c r="C14" i="10"/>
  <c r="B14" i="10" s="1"/>
  <c r="C5" i="10"/>
  <c r="B5" i="10" s="1"/>
  <c r="D5" i="10"/>
  <c r="D3" i="10"/>
  <c r="C21" i="10"/>
  <c r="B21" i="10" s="1"/>
  <c r="D21" i="10"/>
  <c r="D16" i="10"/>
  <c r="C11" i="10"/>
  <c r="B11" i="10" s="1"/>
  <c r="D8" i="10"/>
  <c r="D2" i="10"/>
  <c r="D15" i="9" s="1"/>
  <c r="D20" i="10"/>
  <c r="C19" i="10"/>
  <c r="B19" i="10" s="1"/>
  <c r="C15" i="10"/>
  <c r="B15" i="10" s="1"/>
  <c r="D12" i="10"/>
  <c r="D10" i="10"/>
  <c r="C4" i="10"/>
  <c r="B4" i="10" s="1"/>
  <c r="D7" i="9"/>
  <c r="D9" i="9" s="1"/>
  <c r="D14" i="10"/>
  <c r="D13" i="10"/>
  <c r="D11" i="10"/>
  <c r="C8" i="10"/>
  <c r="B8" i="10" s="1"/>
  <c r="C2" i="10"/>
  <c r="B2" i="10" s="1"/>
  <c r="F3" i="7"/>
  <c r="C17" i="10"/>
  <c r="B17" i="10" s="1"/>
  <c r="C18" i="10"/>
  <c r="B18" i="10" s="1"/>
  <c r="D6" i="10"/>
  <c r="C3" i="10"/>
  <c r="B3" i="10" s="1"/>
  <c r="D17" i="10"/>
  <c r="D15" i="10"/>
  <c r="C13" i="10"/>
  <c r="B13" i="10" s="1"/>
  <c r="C12" i="10"/>
  <c r="B12" i="10" s="1"/>
  <c r="C9" i="10"/>
  <c r="B9" i="10" s="1"/>
  <c r="D4" i="10"/>
  <c r="D10"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Emily Golla</author>
  </authors>
  <commentList>
    <comment ref="C9" authorId="0" shapeId="0" xr:uid="{00000000-0006-0000-0100-000001000000}">
      <text>
        <r>
          <rPr>
            <sz val="8"/>
            <color indexed="81"/>
            <rFont val="Tahoma"/>
            <family val="2"/>
          </rPr>
          <t>The company name must match the organization name under which this report is submitted to EPA through CDX.</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Lieberman</author>
    <author>Lauren Flinn</author>
    <author>Cory Jemison</author>
  </authors>
  <commentList>
    <comment ref="D11" authorId="0" shapeId="0" xr:uid="{00000000-0006-0000-0200-000001000000}">
      <text>
        <r>
          <rPr>
            <sz val="8"/>
            <color indexed="81"/>
            <rFont val="Tahoma"/>
            <family val="2"/>
          </rPr>
          <t xml:space="preserve">Select the chemical name from the dropdown list if the controlled substance was transformed during the reporting period.  Each chemical should only appear once in the table.
If </t>
        </r>
        <r>
          <rPr>
            <b/>
            <sz val="8"/>
            <color indexed="81"/>
            <rFont val="Tahoma"/>
            <family val="2"/>
          </rPr>
          <t xml:space="preserve">copying and pasting data </t>
        </r>
        <r>
          <rPr>
            <sz val="8"/>
            <color indexed="81"/>
            <rFont val="Tahoma"/>
            <family val="2"/>
          </rPr>
          <t>into the table, please refer to the Reference List for the valid list of chemical names.</t>
        </r>
      </text>
    </comment>
    <comment ref="E11" authorId="1" shapeId="0" xr:uid="{00000000-0006-0000-0200-000002000000}">
      <text>
        <r>
          <rPr>
            <sz val="8"/>
            <color indexed="81"/>
            <rFont val="Tahoma"/>
            <family val="2"/>
          </rPr>
          <t>Enter the quantity (kg) of the chemical transformed during the reporting period.</t>
        </r>
      </text>
    </comment>
    <comment ref="J13" authorId="2" shapeId="0" xr:uid="{00000000-0006-0000-0200-000003000000}">
      <text>
        <r>
          <rPr>
            <b/>
            <sz val="9"/>
            <color indexed="81"/>
            <rFont val="Tahoma"/>
            <family val="2"/>
          </rPr>
          <t>Cory Jemison:</t>
        </r>
        <r>
          <rPr>
            <sz val="9"/>
            <color indexed="81"/>
            <rFont val="Tahoma"/>
            <family val="2"/>
          </rPr>
          <t xml:space="preserve">
Each chemical name can only appear once </t>
        </r>
      </text>
    </comment>
    <comment ref="K13" authorId="2" shapeId="0" xr:uid="{00000000-0006-0000-0200-000004000000}">
      <text>
        <r>
          <rPr>
            <b/>
            <sz val="9"/>
            <color indexed="81"/>
            <rFont val="Tahoma"/>
            <family val="2"/>
          </rPr>
          <t>Cory Jemison:</t>
        </r>
        <r>
          <rPr>
            <sz val="9"/>
            <color indexed="81"/>
            <rFont val="Tahoma"/>
            <family val="2"/>
          </rPr>
          <t xml:space="preserve">
if a chemical is chosen, that chemical must have production associated with it.</t>
        </r>
      </text>
    </comment>
    <comment ref="L13" authorId="2" shapeId="0" xr:uid="{00000000-0006-0000-0200-000005000000}">
      <text>
        <r>
          <rPr>
            <b/>
            <sz val="9"/>
            <color indexed="81"/>
            <rFont val="Tahoma"/>
            <family val="2"/>
          </rPr>
          <t>Cory Jemison:</t>
        </r>
        <r>
          <rPr>
            <sz val="9"/>
            <color indexed="81"/>
            <rFont val="Tahoma"/>
            <family val="2"/>
          </rPr>
          <t xml:space="preserve">
Chemical name must be a valid field (i.e., selection from dropdown list)</t>
        </r>
      </text>
    </comment>
    <comment ref="A14" authorId="2" shapeId="0" xr:uid="{00000000-0006-0000-0200-000006000000}">
      <text>
        <r>
          <rPr>
            <b/>
            <sz val="9"/>
            <color indexed="81"/>
            <rFont val="Tahoma"/>
            <family val="2"/>
          </rPr>
          <t>Cory Jemison:</t>
        </r>
        <r>
          <rPr>
            <sz val="9"/>
            <color indexed="81"/>
            <rFont val="Tahoma"/>
            <family val="2"/>
          </rPr>
          <t xml:space="preserve">
This column will be hidden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Cory Jemison</author>
  </authors>
  <commentList>
    <comment ref="A1" authorId="0" shapeId="0" xr:uid="{00000000-0006-0000-0600-000001000000}">
      <text>
        <r>
          <rPr>
            <b/>
            <sz val="9"/>
            <color indexed="81"/>
            <rFont val="Tahoma"/>
            <family val="2"/>
          </rPr>
          <t>Cory Jemison:</t>
        </r>
        <r>
          <rPr>
            <sz val="9"/>
            <color indexed="81"/>
            <rFont val="Tahoma"/>
            <family val="2"/>
          </rPr>
          <t xml:space="preserve">
This column is for formula purposes only and will not be brought into the actual CSV file.</t>
        </r>
      </text>
    </comment>
    <comment ref="J1" authorId="0" shapeId="0" xr:uid="{00000000-0006-0000-0600-000002000000}">
      <text>
        <r>
          <rPr>
            <b/>
            <sz val="9"/>
            <color indexed="81"/>
            <rFont val="Tahoma"/>
            <family val="2"/>
          </rPr>
          <t>Cory Jemison:</t>
        </r>
        <r>
          <rPr>
            <sz val="9"/>
            <color indexed="81"/>
            <rFont val="Tahoma"/>
            <family val="2"/>
          </rPr>
          <t xml:space="preserve">
Used for export to CSV</t>
        </r>
      </text>
    </comment>
    <comment ref="A22" authorId="0" shapeId="0" xr:uid="{00000000-0006-0000-0600-000003000000}">
      <text>
        <r>
          <rPr>
            <b/>
            <sz val="9"/>
            <color indexed="81"/>
            <rFont val="Tahoma"/>
            <family val="2"/>
          </rPr>
          <t>Cory Jemison:</t>
        </r>
        <r>
          <rPr>
            <sz val="9"/>
            <color indexed="81"/>
            <rFont val="Tahoma"/>
            <family val="2"/>
          </rPr>
          <t xml:space="preserve">
Used for Export to CSV</t>
        </r>
      </text>
    </comment>
  </commentList>
</comments>
</file>

<file path=xl/sharedStrings.xml><?xml version="1.0" encoding="utf-8"?>
<sst xmlns="http://schemas.openxmlformats.org/spreadsheetml/2006/main" count="273" uniqueCount="186">
  <si>
    <t>Stratospheric Ozone Protection Program</t>
  </si>
  <si>
    <t>U.S. Environmental Protection Agency</t>
  </si>
  <si>
    <t xml:space="preserve">Section 1: Report Identification Information </t>
  </si>
  <si>
    <t>Instructions</t>
  </si>
  <si>
    <t>Chemical Name</t>
  </si>
  <si>
    <t>Net Production</t>
  </si>
  <si>
    <t>Selection</t>
  </si>
  <si>
    <t>kg</t>
  </si>
  <si>
    <t>HCFC-22</t>
  </si>
  <si>
    <t>HCFC-123a</t>
  </si>
  <si>
    <t>Submission Type</t>
  </si>
  <si>
    <t>Reporting Year:</t>
  </si>
  <si>
    <t>Reporting Year</t>
  </si>
  <si>
    <t>Submission Type:</t>
  </si>
  <si>
    <t>HCFC-124</t>
  </si>
  <si>
    <t>HCFC-124a</t>
  </si>
  <si>
    <t>HCFC-225ca</t>
  </si>
  <si>
    <t>HCFC-123b</t>
  </si>
  <si>
    <t>Original Submission</t>
  </si>
  <si>
    <t>Re-Submittal</t>
  </si>
  <si>
    <t xml:space="preserve">Company Name: </t>
  </si>
  <si>
    <t>Complete all fields below.  No fields may be left blank.</t>
  </si>
  <si>
    <t>Form Type</t>
  </si>
  <si>
    <t>Current Year</t>
  </si>
  <si>
    <t>Section 1</t>
  </si>
  <si>
    <t>Entry</t>
  </si>
  <si>
    <t>Duplicate Check</t>
  </si>
  <si>
    <t>Section 2</t>
  </si>
  <si>
    <t>All</t>
  </si>
  <si>
    <t>Duplicates</t>
  </si>
  <si>
    <r>
      <rPr>
        <b/>
        <sz val="11"/>
        <color theme="1"/>
        <rFont val="Calibri"/>
        <family val="2"/>
        <scheme val="minor"/>
      </rPr>
      <t>Status</t>
    </r>
    <r>
      <rPr>
        <sz val="11"/>
        <color theme="1"/>
        <rFont val="Calibri"/>
        <family val="2"/>
        <scheme val="minor"/>
      </rPr>
      <t xml:space="preserve"> (1 = Incomplete, 0 = Complete)</t>
    </r>
  </si>
  <si>
    <t>Error Check</t>
  </si>
  <si>
    <t>Form Code</t>
  </si>
  <si>
    <t>Class II Producer</t>
  </si>
  <si>
    <t>Class I Producer</t>
  </si>
  <si>
    <t>Class I Importer</t>
  </si>
  <si>
    <t>Class II Importer</t>
  </si>
  <si>
    <t>Class I Exporter</t>
  </si>
  <si>
    <t>Class II Exporter</t>
  </si>
  <si>
    <t>Class I Lab Supplier</t>
  </si>
  <si>
    <t>Class I Destruction</t>
  </si>
  <si>
    <t>Class I Transformation</t>
  </si>
  <si>
    <t>Class II Destruction</t>
  </si>
  <si>
    <t>Class II Transformation</t>
  </si>
  <si>
    <t>MeBr Producer</t>
  </si>
  <si>
    <t>MeBr Importer</t>
  </si>
  <si>
    <t>MeBr Exporter</t>
  </si>
  <si>
    <t>MeBr Destruction</t>
  </si>
  <si>
    <t>MeBr Transformation</t>
  </si>
  <si>
    <t>MeBr Trades</t>
  </si>
  <si>
    <t>Class II Trades</t>
  </si>
  <si>
    <t>Class II RACA</t>
  </si>
  <si>
    <t>Petitions</t>
  </si>
  <si>
    <t>MeBr Distributor of QPS</t>
  </si>
  <si>
    <t>MeBr Pre-2005 Stocks</t>
  </si>
  <si>
    <t>MeBr Sales of CU</t>
  </si>
  <si>
    <t>MBQPS</t>
  </si>
  <si>
    <t>MB05S</t>
  </si>
  <si>
    <t>PETIT</t>
  </si>
  <si>
    <t>PROD1</t>
  </si>
  <si>
    <t>PROD2</t>
  </si>
  <si>
    <t>PROD3</t>
  </si>
  <si>
    <t>IMPT1</t>
  </si>
  <si>
    <t>IMPT3</t>
  </si>
  <si>
    <t>IMPT2</t>
  </si>
  <si>
    <t>EXPT1</t>
  </si>
  <si>
    <t>EXPT3</t>
  </si>
  <si>
    <t>EXPT2</t>
  </si>
  <si>
    <t>LABS1</t>
  </si>
  <si>
    <t>DEST2</t>
  </si>
  <si>
    <t>DEST3</t>
  </si>
  <si>
    <t>DEST1</t>
  </si>
  <si>
    <t>TRAN2</t>
  </si>
  <si>
    <t>TRAN3</t>
  </si>
  <si>
    <t>TRAN1</t>
  </si>
  <si>
    <t>RACA2</t>
  </si>
  <si>
    <t>TRAD2</t>
  </si>
  <si>
    <t>TRAD3</t>
  </si>
  <si>
    <t>MBCUE</t>
  </si>
  <si>
    <t>Company Name:</t>
  </si>
  <si>
    <t>Reporting Period:</t>
  </si>
  <si>
    <t>Section</t>
  </si>
  <si>
    <t>Check Description</t>
  </si>
  <si>
    <t>LastRow</t>
  </si>
  <si>
    <t>LastColumn</t>
  </si>
  <si>
    <t>Valid Chem Name</t>
  </si>
  <si>
    <t>Active Row?</t>
  </si>
  <si>
    <t>Numerical Checks against Output for CSV</t>
  </si>
  <si>
    <t xml:space="preserve">All information submitted to EPA will be treated as confidential in accordance with 40 CFR Part 2, Subpart B, and will only be disclosed by the means set forth in the subpart. </t>
  </si>
  <si>
    <t>Reference List</t>
  </si>
  <si>
    <t>CFC-11</t>
  </si>
  <si>
    <t>CFC-12</t>
  </si>
  <si>
    <t>CFC-13</t>
  </si>
  <si>
    <t>CFC-111</t>
  </si>
  <si>
    <t>CFC-112</t>
  </si>
  <si>
    <t>CFC-113</t>
  </si>
  <si>
    <t>CFC-114</t>
  </si>
  <si>
    <t>CFC-115</t>
  </si>
  <si>
    <t>CFC-211</t>
  </si>
  <si>
    <t>CFC-212</t>
  </si>
  <si>
    <t>CFC-213</t>
  </si>
  <si>
    <t>CFC-214</t>
  </si>
  <si>
    <t>CFC-215</t>
  </si>
  <si>
    <t>CFC-216</t>
  </si>
  <si>
    <t>CFC-217</t>
  </si>
  <si>
    <t>Halon 1202</t>
  </si>
  <si>
    <t>Halon 1211</t>
  </si>
  <si>
    <t>Halon 1301</t>
  </si>
  <si>
    <t>Halon 2402</t>
  </si>
  <si>
    <t>CBM</t>
  </si>
  <si>
    <t>CCL4</t>
  </si>
  <si>
    <t>CH3CCL3</t>
  </si>
  <si>
    <t>HBFCs</t>
  </si>
  <si>
    <t>HCFC-31</t>
  </si>
  <si>
    <t>HCFC-121</t>
  </si>
  <si>
    <t>HCFC-131</t>
  </si>
  <si>
    <t>HCFC-132b</t>
  </si>
  <si>
    <t>HCFC-133a</t>
  </si>
  <si>
    <t>HCFC-151</t>
  </si>
  <si>
    <t>HCFC-223</t>
  </si>
  <si>
    <t>HCFC-226</t>
  </si>
  <si>
    <t>HCFC-231</t>
  </si>
  <si>
    <t>HCFC-235</t>
  </si>
  <si>
    <t>HCFC-241</t>
  </si>
  <si>
    <t>HCFC-252</t>
  </si>
  <si>
    <t>HCFC-253</t>
  </si>
  <si>
    <t>HCFC-261</t>
  </si>
  <si>
    <t>HCFC-262</t>
  </si>
  <si>
    <t>HCFC-271</t>
  </si>
  <si>
    <t>TRANS</t>
  </si>
  <si>
    <t>Section 2: Transformation Data</t>
  </si>
  <si>
    <t>Quantity Transformed</t>
  </si>
  <si>
    <r>
      <t xml:space="preserve">In the table below, enter the quantity of each controlled substance that was transformed during the reporting period. </t>
    </r>
    <r>
      <rPr>
        <b/>
        <i/>
        <sz val="10"/>
        <color theme="1"/>
        <rFont val="Calibri"/>
        <family val="2"/>
        <scheme val="minor"/>
      </rPr>
      <t/>
    </r>
  </si>
  <si>
    <t>Negative Number</t>
  </si>
  <si>
    <t>Checks (1 = error)</t>
  </si>
  <si>
    <t>Check Type</t>
  </si>
  <si>
    <t>Stopper</t>
  </si>
  <si>
    <t>Valid Production Check</t>
  </si>
  <si>
    <t>Row Completeness</t>
  </si>
  <si>
    <t>Filled Out?</t>
  </si>
  <si>
    <r>
      <rPr>
        <b/>
        <sz val="10"/>
        <color theme="1"/>
        <rFont val="Calibri"/>
        <family val="2"/>
        <scheme val="minor"/>
      </rPr>
      <t>Copying and Pasting Data:</t>
    </r>
    <r>
      <rPr>
        <sz val="10"/>
        <color theme="1"/>
        <rFont val="Calibri"/>
        <family val="2"/>
        <scheme val="minor"/>
      </rPr>
      <t xml:space="preserve"> If data are pasted into this reporting form from another spreadsheet, the formatting of specific cells must be consistent with the requirements of the form in order to be </t>
    </r>
  </si>
  <si>
    <r>
      <rPr>
        <sz val="10"/>
        <rFont val="Calibri"/>
        <family val="2"/>
        <scheme val="minor"/>
      </rPr>
      <t>accepted into EPA’s ODS Tracking System. Refer to the</t>
    </r>
    <r>
      <rPr>
        <sz val="10"/>
        <color theme="10"/>
        <rFont val="Calibri"/>
        <family val="2"/>
        <scheme val="minor"/>
      </rPr>
      <t xml:space="preserve"> </t>
    </r>
    <r>
      <rPr>
        <i/>
        <sz val="10"/>
        <color theme="10"/>
        <rFont val="Calibri"/>
        <family val="2"/>
        <scheme val="minor"/>
      </rPr>
      <t>Reference List</t>
    </r>
    <r>
      <rPr>
        <sz val="10"/>
        <color theme="10"/>
        <rFont val="Calibri"/>
        <family val="2"/>
        <scheme val="minor"/>
      </rPr>
      <t xml:space="preserve"> </t>
    </r>
    <r>
      <rPr>
        <sz val="10"/>
        <rFont val="Calibri"/>
        <family val="2"/>
        <scheme val="minor"/>
      </rPr>
      <t>to identify the valid naming scheme for specific data fields. Additionally, select "Paste As Values" when pasting data into the form.</t>
    </r>
  </si>
  <si>
    <t>Second Party Transformation Annual Report</t>
  </si>
  <si>
    <t>CH3Br</t>
  </si>
  <si>
    <t>Second Party Transformation Annual Report (Sec 82.13 and 82.24)</t>
  </si>
  <si>
    <t>Date for CSV Title</t>
  </si>
  <si>
    <t>Form Name for CSV Title</t>
  </si>
  <si>
    <t>Second Party Transformation</t>
  </si>
  <si>
    <t>Annual</t>
  </si>
  <si>
    <r>
      <t xml:space="preserve">Complete this form by filling in the data fields that are highlighted in </t>
    </r>
    <r>
      <rPr>
        <sz val="10"/>
        <color theme="4"/>
        <rFont val="Calibri"/>
        <family val="2"/>
        <scheme val="minor"/>
      </rPr>
      <t>blue</t>
    </r>
    <r>
      <rPr>
        <sz val="10"/>
        <color theme="1"/>
        <rFont val="Calibri"/>
        <family val="2"/>
        <scheme val="minor"/>
      </rPr>
      <t xml:space="preserve">.  Guidance on how to complete individual data fields are provided in comment bubbles. Use the arrows to navigate between the tabs. Once completed, use the 'prepare submission' button in Section 2 to generate your CSV file.  </t>
    </r>
  </si>
  <si>
    <t>https://www.epa.gov/ods-phaseout/ods-recordkeeping-and-reporting</t>
  </si>
  <si>
    <t>HCFC-21</t>
  </si>
  <si>
    <t>HCFC-122</t>
  </si>
  <si>
    <t>HCFC-123</t>
  </si>
  <si>
    <t>HCFC-141b</t>
  </si>
  <si>
    <t>HCFC-142b</t>
  </si>
  <si>
    <t>HCFC-221</t>
  </si>
  <si>
    <t>HCFC-222</t>
  </si>
  <si>
    <t>HCFC-224</t>
  </si>
  <si>
    <t>HCFC-225cb</t>
  </si>
  <si>
    <t>HCFC-232</t>
  </si>
  <si>
    <t>HCFC-233</t>
  </si>
  <si>
    <t>HCFC-234</t>
  </si>
  <si>
    <t>HCFC-242</t>
  </si>
  <si>
    <t>HCFC-243</t>
  </si>
  <si>
    <t>HCFC-244</t>
  </si>
  <si>
    <t>HCFC-251</t>
  </si>
  <si>
    <t>EPA Form #5900-147</t>
  </si>
  <si>
    <r>
      <rPr>
        <b/>
        <i/>
        <sz val="10"/>
        <color theme="1"/>
        <rFont val="Calibri"/>
        <family val="2"/>
        <scheme val="minor"/>
      </rPr>
      <t xml:space="preserve">Copying and Pasting Data: </t>
    </r>
    <r>
      <rPr>
        <i/>
        <sz val="10"/>
        <color theme="1"/>
        <rFont val="Calibri"/>
        <family val="2"/>
        <scheme val="minor"/>
      </rPr>
      <t>If data are pasted into this reporting form from another spreadsheet, the formatting of specific cells must be consistent with the requirements of the form in order to be accepted into EPA’s ODS tracking system.  When copying and pasting data into the form, please ensure consistency with the formatting of the list below.</t>
    </r>
  </si>
  <si>
    <r>
      <rPr>
        <b/>
        <i/>
        <sz val="10"/>
        <color theme="1"/>
        <rFont val="Calibri"/>
        <family val="2"/>
        <scheme val="minor"/>
      </rPr>
      <t xml:space="preserve">Chemical Name List: </t>
    </r>
    <r>
      <rPr>
        <i/>
        <sz val="10"/>
        <color theme="1"/>
        <rFont val="Calibri"/>
        <family val="2"/>
        <scheme val="minor"/>
      </rPr>
      <t xml:space="preserve">The table below lists the valid chemical names that may be used when entering data into Section 2 of this form. </t>
    </r>
  </si>
  <si>
    <r>
      <rPr>
        <i/>
        <sz val="10"/>
        <rFont val="Calibri"/>
        <family val="2"/>
        <scheme val="minor"/>
      </rPr>
      <t xml:space="preserve">If </t>
    </r>
    <r>
      <rPr>
        <b/>
        <i/>
        <sz val="10"/>
        <rFont val="Calibri"/>
        <family val="2"/>
        <scheme val="minor"/>
      </rPr>
      <t>copying and pasting data</t>
    </r>
    <r>
      <rPr>
        <i/>
        <sz val="10"/>
        <rFont val="Calibri"/>
        <family val="2"/>
        <scheme val="minor"/>
      </rPr>
      <t xml:space="preserve"> into the table, please refer to the </t>
    </r>
    <r>
      <rPr>
        <i/>
        <sz val="10"/>
        <color theme="10"/>
        <rFont val="Calibri"/>
        <family val="2"/>
        <scheme val="minor"/>
      </rPr>
      <t>Reference List</t>
    </r>
    <r>
      <rPr>
        <i/>
        <sz val="10"/>
        <rFont val="Calibri"/>
        <family val="2"/>
        <scheme val="minor"/>
      </rPr>
      <t xml:space="preserve"> and the accompanying instructions.</t>
    </r>
  </si>
  <si>
    <r>
      <rPr>
        <b/>
        <sz val="10"/>
        <color theme="1"/>
        <rFont val="Calibri"/>
        <family val="2"/>
        <scheme val="minor"/>
      </rPr>
      <t>Report Submission:</t>
    </r>
    <r>
      <rPr>
        <sz val="10"/>
        <color theme="1"/>
        <rFont val="Calibri"/>
        <family val="2"/>
        <scheme val="minor"/>
      </rPr>
      <t xml:space="preserve"> This Excel file, the generated CSV file, and all supporting attachments should be submitted to EPA through the Central Data Exchange (CDX). Refer to EPA's website for additional information on form submission:</t>
    </r>
  </si>
  <si>
    <t/>
  </si>
  <si>
    <t>x</t>
  </si>
  <si>
    <t>HCFC-141</t>
  </si>
  <si>
    <t>HCFC-141a</t>
  </si>
  <si>
    <t>HCFC-142</t>
  </si>
  <si>
    <t>HCFC-142a</t>
  </si>
  <si>
    <t xml:space="preserve">   Date Prepared:</t>
  </si>
  <si>
    <t>Last Updated: April 2020</t>
  </si>
  <si>
    <t>4</t>
  </si>
  <si>
    <t>Version 5.0</t>
  </si>
  <si>
    <t xml:space="preserve">U.S. Environmental Protection Agency </t>
  </si>
  <si>
    <t>OMB Control Number: 2060-0170</t>
  </si>
  <si>
    <t>This collection of information is approved by OMB under the Paperwork Reduction Act, 44 U.S.C. 3501 et seq. (OMB Control No. 2060-0170). Responses to this collection of information are mandatory (40 CFR 82.13 and 82.24). An agency may not conduct or sponsor, and a person is not required to respond to, a collection of information unless it displays a currently valid OMB control number. The number and expiration date are displayed in the upper right corner of the form. The public reporting and recordkeeping burden for this collection of information is estimated to be 2 hours per response. Send comments on the Agency’s need this formation, the accuracy of the provided burden estimates and any suggested methods for minimizing respondent burden including through the use of automated collection techniques to the Director, Regulatory Support Division, U.S. Environmental Protection Agency (2821T), 1200 Pennsylvania Ave., NW, Washington, D.C. 20460.  Include the OMB control number in any correspondence.  Do not send the completed form to this address.</t>
  </si>
  <si>
    <t xml:space="preserve">                                                                                                                                                                         Expiration Date: 4/16/2023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</si>
</sst>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43" x14ac:knownFonts="1">
    <font>
      <sz val="11"/>
      <color theme="1"/>
      <name val="Calibri"/>
      <family val="2"/>
      <scheme val="minor"/>
    </font>
    <font>
      <sz val="11"/>
      <color theme="1"/>
      <name val="Calibri"/>
      <family val="2"/>
      <scheme val="minor"/>
    </font>
    <font>
      <b/>
      <sz val="11"/>
      <color theme="1"/>
      <name val="Calibri"/>
      <family val="2"/>
      <scheme val="minor"/>
    </font>
    <font>
      <b/>
      <sz val="10"/>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i/>
      <sz val="14"/>
      <color theme="1"/>
      <name val="Calibri"/>
      <family val="2"/>
      <scheme val="minor"/>
    </font>
    <font>
      <sz val="10"/>
      <color theme="1"/>
      <name val="Calibri"/>
      <family val="2"/>
      <scheme val="minor"/>
    </font>
    <font>
      <sz val="13"/>
      <color theme="1"/>
      <name val="Calibri"/>
      <family val="2"/>
      <scheme val="minor"/>
    </font>
    <font>
      <i/>
      <sz val="10"/>
      <color theme="1"/>
      <name val="Calibri"/>
      <family val="2"/>
      <scheme val="minor"/>
    </font>
    <font>
      <i/>
      <sz val="9"/>
      <color theme="1"/>
      <name val="Calibri"/>
      <family val="2"/>
      <scheme val="minor"/>
    </font>
    <font>
      <b/>
      <sz val="10"/>
      <color theme="1"/>
      <name val="Calibri"/>
      <family val="2"/>
      <scheme val="minor"/>
    </font>
    <font>
      <sz val="8"/>
      <color indexed="81"/>
      <name val="Tahoma"/>
      <family val="2"/>
    </font>
    <font>
      <i/>
      <sz val="10"/>
      <name val="Arial"/>
      <family val="2"/>
    </font>
    <font>
      <b/>
      <sz val="8"/>
      <name val="Arial"/>
      <family val="2"/>
    </font>
    <font>
      <sz val="10"/>
      <color theme="1"/>
      <name val="Arial"/>
      <family val="2"/>
    </font>
    <font>
      <sz val="10"/>
      <name val="Calibri"/>
      <family val="2"/>
      <scheme val="minor"/>
    </font>
    <font>
      <sz val="10"/>
      <color indexed="8"/>
      <name val="Calibri"/>
      <family val="2"/>
      <scheme val="minor"/>
    </font>
    <font>
      <u/>
      <sz val="11"/>
      <color theme="10"/>
      <name val="Calibri"/>
      <family val="2"/>
      <scheme val="minor"/>
    </font>
    <font>
      <u/>
      <sz val="10"/>
      <color theme="10"/>
      <name val="Calibri"/>
      <family val="2"/>
      <scheme val="minor"/>
    </font>
    <font>
      <i/>
      <sz val="9"/>
      <name val="Calibri"/>
      <family val="2"/>
      <scheme val="minor"/>
    </font>
    <font>
      <b/>
      <i/>
      <sz val="12"/>
      <color theme="1"/>
      <name val="Calibri"/>
      <family val="2"/>
      <scheme val="minor"/>
    </font>
    <font>
      <sz val="10"/>
      <color rgb="FFC00000"/>
      <name val="Calibri"/>
      <family val="2"/>
      <scheme val="minor"/>
    </font>
    <font>
      <sz val="9"/>
      <color indexed="81"/>
      <name val="Tahoma"/>
      <family val="2"/>
    </font>
    <font>
      <sz val="11"/>
      <color rgb="FFFF0000"/>
      <name val="Calibri"/>
      <family val="2"/>
      <scheme val="minor"/>
    </font>
    <font>
      <b/>
      <sz val="9"/>
      <color indexed="81"/>
      <name val="Tahoma"/>
      <family val="2"/>
    </font>
    <font>
      <sz val="11"/>
      <color theme="0" tint="-4.9989318521683403E-2"/>
      <name val="Calibri"/>
      <family val="2"/>
      <scheme val="minor"/>
    </font>
    <font>
      <sz val="11"/>
      <color theme="0"/>
      <name val="Calibri"/>
      <family val="2"/>
      <scheme val="minor"/>
    </font>
    <font>
      <sz val="8"/>
      <color theme="1"/>
      <name val="Arial"/>
      <family val="2"/>
    </font>
    <font>
      <i/>
      <sz val="11"/>
      <color theme="1"/>
      <name val="Calibri"/>
      <family val="2"/>
      <scheme val="minor"/>
    </font>
    <font>
      <b/>
      <i/>
      <sz val="10"/>
      <color theme="1"/>
      <name val="Calibri"/>
      <family val="2"/>
      <scheme val="minor"/>
    </font>
    <font>
      <sz val="10"/>
      <color theme="4"/>
      <name val="Calibri"/>
      <family val="2"/>
      <scheme val="minor"/>
    </font>
    <font>
      <b/>
      <sz val="8"/>
      <color indexed="81"/>
      <name val="Tahoma"/>
      <family val="2"/>
    </font>
    <font>
      <sz val="10"/>
      <color theme="1"/>
      <name val="Calibri"/>
      <family val="2"/>
    </font>
    <font>
      <sz val="9"/>
      <name val="Arial"/>
      <family val="2"/>
    </font>
    <font>
      <sz val="10"/>
      <color theme="10"/>
      <name val="Calibri"/>
      <family val="2"/>
      <scheme val="minor"/>
    </font>
    <font>
      <i/>
      <sz val="10"/>
      <color theme="10"/>
      <name val="Calibri"/>
      <family val="2"/>
      <scheme val="minor"/>
    </font>
    <font>
      <b/>
      <sz val="10"/>
      <color rgb="FF000000"/>
      <name val="Calibri"/>
      <family val="2"/>
    </font>
    <font>
      <sz val="10"/>
      <color rgb="FF000000"/>
      <name val="Calibri"/>
      <family val="2"/>
    </font>
    <font>
      <i/>
      <sz val="10"/>
      <name val="Calibri"/>
      <family val="2"/>
      <scheme val="minor"/>
    </font>
    <font>
      <i/>
      <u/>
      <sz val="10"/>
      <color theme="10"/>
      <name val="Calibri"/>
      <family val="2"/>
      <scheme val="minor"/>
    </font>
    <font>
      <b/>
      <i/>
      <sz val="10"/>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D9D9D9"/>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19" fillId="0" borderId="0" applyNumberFormat="0" applyFill="0" applyBorder="0" applyAlignment="0" applyProtection="0"/>
  </cellStyleXfs>
  <cellXfs count="161">
    <xf numFmtId="0" fontId="0" fillId="0" borderId="0" xfId="0"/>
    <xf numFmtId="0" fontId="0" fillId="0" borderId="0" xfId="0" applyBorder="1"/>
    <xf numFmtId="0" fontId="2" fillId="0" borderId="0" xfId="0" applyFont="1" applyBorder="1" applyAlignment="1">
      <alignment horizontal="left"/>
    </xf>
    <xf numFmtId="0" fontId="8" fillId="0" borderId="0" xfId="0" applyFont="1"/>
    <xf numFmtId="0" fontId="9" fillId="0" borderId="0" xfId="0" applyFont="1" applyBorder="1" applyAlignment="1">
      <alignment horizontal="center"/>
    </xf>
    <xf numFmtId="0" fontId="8" fillId="0" borderId="0" xfId="0" applyFont="1" applyBorder="1"/>
    <xf numFmtId="0" fontId="4" fillId="0" borderId="0" xfId="0" applyFont="1" applyBorder="1" applyAlignment="1">
      <alignment vertical="center"/>
    </xf>
    <xf numFmtId="0" fontId="11" fillId="0" borderId="0" xfId="0" applyFont="1" applyBorder="1" applyAlignment="1">
      <alignment wrapText="1"/>
    </xf>
    <xf numFmtId="0" fontId="0" fillId="0" borderId="3" xfId="0" applyBorder="1"/>
    <xf numFmtId="0" fontId="0" fillId="0" borderId="5" xfId="0" applyBorder="1" applyAlignment="1"/>
    <xf numFmtId="0" fontId="0" fillId="0" borderId="6" xfId="0" applyBorder="1"/>
    <xf numFmtId="0" fontId="0" fillId="0" borderId="2" xfId="0" applyBorder="1"/>
    <xf numFmtId="0" fontId="0" fillId="0" borderId="2" xfId="0" applyFont="1" applyBorder="1" applyAlignment="1">
      <alignment horizontal="left"/>
    </xf>
    <xf numFmtId="0" fontId="0" fillId="0" borderId="6" xfId="0" applyFont="1" applyBorder="1"/>
    <xf numFmtId="0" fontId="0" fillId="0" borderId="2" xfId="0" applyFont="1" applyBorder="1"/>
    <xf numFmtId="164" fontId="0" fillId="0" borderId="2" xfId="0" applyNumberFormat="1" applyFont="1" applyBorder="1" applyAlignment="1">
      <alignment horizontal="left"/>
    </xf>
    <xf numFmtId="0" fontId="0" fillId="0" borderId="7" xfId="0" applyBorder="1"/>
    <xf numFmtId="0" fontId="0" fillId="0" borderId="8" xfId="0" applyBorder="1"/>
    <xf numFmtId="0" fontId="0" fillId="0" borderId="9" xfId="0" applyBorder="1"/>
    <xf numFmtId="0" fontId="11" fillId="0" borderId="0" xfId="0" applyFont="1"/>
    <xf numFmtId="0" fontId="0" fillId="2" borderId="0" xfId="0" applyFill="1"/>
    <xf numFmtId="0" fontId="6" fillId="2" borderId="0" xfId="0" applyFont="1" applyFill="1"/>
    <xf numFmtId="0" fontId="0" fillId="2" borderId="0" xfId="0" applyFill="1" applyBorder="1"/>
    <xf numFmtId="0" fontId="0" fillId="2" borderId="0" xfId="0" applyFont="1" applyFill="1"/>
    <xf numFmtId="0" fontId="6" fillId="0" borderId="3" xfId="0" applyFont="1" applyFill="1" applyBorder="1"/>
    <xf numFmtId="0" fontId="5" fillId="0" borderId="4" xfId="0" applyFont="1" applyFill="1" applyBorder="1"/>
    <xf numFmtId="0" fontId="6" fillId="0" borderId="4" xfId="0" applyFont="1" applyFill="1" applyBorder="1"/>
    <xf numFmtId="0" fontId="6" fillId="0" borderId="5" xfId="0" applyFont="1" applyFill="1" applyBorder="1"/>
    <xf numFmtId="0" fontId="6" fillId="0" borderId="6" xfId="0" applyFont="1" applyFill="1" applyBorder="1"/>
    <xf numFmtId="0" fontId="7" fillId="0" borderId="0" xfId="0" applyFont="1" applyFill="1" applyBorder="1"/>
    <xf numFmtId="0" fontId="6" fillId="0" borderId="0" xfId="0" applyFont="1" applyFill="1" applyBorder="1"/>
    <xf numFmtId="0" fontId="6" fillId="0" borderId="2" xfId="0" applyFont="1" applyFill="1" applyBorder="1"/>
    <xf numFmtId="0" fontId="0" fillId="0" borderId="6" xfId="0" applyFill="1" applyBorder="1"/>
    <xf numFmtId="0" fontId="0" fillId="0" borderId="0" xfId="0" applyFill="1" applyBorder="1"/>
    <xf numFmtId="0" fontId="4" fillId="0" borderId="0" xfId="0" applyFont="1" applyFill="1" applyBorder="1" applyAlignment="1">
      <alignment vertical="center"/>
    </xf>
    <xf numFmtId="0" fontId="0" fillId="0" borderId="7" xfId="0" applyFill="1" applyBorder="1"/>
    <xf numFmtId="0" fontId="0" fillId="0" borderId="9" xfId="0" applyFill="1" applyBorder="1"/>
    <xf numFmtId="0" fontId="14" fillId="2" borderId="0" xfId="0" applyFont="1" applyFill="1" applyBorder="1" applyProtection="1">
      <protection locked="0"/>
    </xf>
    <xf numFmtId="0" fontId="0" fillId="2" borderId="0" xfId="0" applyFill="1" applyProtection="1">
      <protection locked="0"/>
    </xf>
    <xf numFmtId="0" fontId="0" fillId="2" borderId="0" xfId="0" applyFill="1" applyBorder="1" applyAlignment="1">
      <alignment horizontal="left"/>
    </xf>
    <xf numFmtId="0" fontId="16" fillId="2" borderId="0" xfId="0" applyFont="1" applyFill="1" applyBorder="1" applyProtection="1">
      <protection locked="0"/>
    </xf>
    <xf numFmtId="0" fontId="8" fillId="0" borderId="0" xfId="0" applyFont="1" applyFill="1" applyBorder="1" applyAlignment="1">
      <alignment vertical="center" wrapText="1"/>
    </xf>
    <xf numFmtId="0" fontId="21" fillId="0" borderId="0" xfId="0" applyFont="1" applyBorder="1" applyAlignment="1">
      <alignment wrapText="1"/>
    </xf>
    <xf numFmtId="0" fontId="12" fillId="0" borderId="0" xfId="0" applyFont="1" applyFill="1" applyBorder="1" applyAlignment="1">
      <alignment horizontal="left"/>
    </xf>
    <xf numFmtId="164" fontId="8" fillId="0" borderId="0" xfId="0" applyNumberFormat="1" applyFont="1" applyFill="1" applyBorder="1" applyAlignment="1">
      <alignment horizontal="left"/>
    </xf>
    <xf numFmtId="0" fontId="0" fillId="0" borderId="0" xfId="0" applyAlignment="1">
      <alignment horizontal="center"/>
    </xf>
    <xf numFmtId="0" fontId="17" fillId="2" borderId="1" xfId="0" applyFont="1" applyFill="1" applyBorder="1" applyAlignment="1" applyProtection="1">
      <alignment horizontal="left" vertical="center" wrapText="1"/>
    </xf>
    <xf numFmtId="0" fontId="8" fillId="3" borderId="1" xfId="0" applyFont="1" applyFill="1" applyBorder="1" applyAlignment="1">
      <alignment horizontal="left" vertical="center" wrapText="1"/>
    </xf>
    <xf numFmtId="14" fontId="8" fillId="3" borderId="1" xfId="0" applyNumberFormat="1" applyFont="1" applyFill="1" applyBorder="1" applyAlignment="1">
      <alignment horizontal="left" vertical="center" wrapText="1"/>
    </xf>
    <xf numFmtId="0" fontId="12" fillId="0" borderId="1" xfId="0" applyFont="1" applyBorder="1"/>
    <xf numFmtId="0" fontId="8" fillId="0" borderId="1" xfId="0" applyFont="1" applyBorder="1"/>
    <xf numFmtId="0" fontId="0" fillId="0" borderId="6" xfId="0" applyFill="1" applyBorder="1" applyProtection="1"/>
    <xf numFmtId="0" fontId="14" fillId="0" borderId="6" xfId="0" applyFont="1" applyFill="1" applyBorder="1" applyProtection="1"/>
    <xf numFmtId="0" fontId="16" fillId="0" borderId="6" xfId="0" applyFont="1" applyFill="1" applyBorder="1" applyProtection="1"/>
    <xf numFmtId="0" fontId="0" fillId="0" borderId="7" xfId="0" applyFill="1" applyBorder="1" applyProtection="1"/>
    <xf numFmtId="0" fontId="6" fillId="0" borderId="5" xfId="0" applyFont="1" applyFill="1" applyBorder="1" applyProtection="1"/>
    <xf numFmtId="0" fontId="6" fillId="0" borderId="2" xfId="0" applyFont="1" applyFill="1" applyBorder="1" applyProtection="1"/>
    <xf numFmtId="0" fontId="0" fillId="0" borderId="2" xfId="0" applyFill="1" applyBorder="1" applyProtection="1"/>
    <xf numFmtId="0" fontId="14" fillId="0" borderId="2" xfId="0" applyFont="1" applyFill="1" applyBorder="1" applyProtection="1"/>
    <xf numFmtId="0" fontId="16" fillId="0" borderId="2" xfId="0" applyFont="1" applyFill="1" applyBorder="1" applyProtection="1"/>
    <xf numFmtId="0" fontId="3" fillId="0" borderId="1" xfId="0" applyFont="1" applyBorder="1" applyAlignment="1">
      <alignment horizontal="left"/>
    </xf>
    <xf numFmtId="0" fontId="3" fillId="0" borderId="12" xfId="0" applyFont="1" applyBorder="1" applyAlignment="1">
      <alignment horizontal="left"/>
    </xf>
    <xf numFmtId="0" fontId="8" fillId="0" borderId="12" xfId="0" applyFont="1" applyBorder="1"/>
    <xf numFmtId="0" fontId="2" fillId="2" borderId="0" xfId="0" applyFont="1" applyFill="1" applyProtection="1">
      <protection locked="0"/>
    </xf>
    <xf numFmtId="0" fontId="2" fillId="0" borderId="1" xfId="0" applyFont="1" applyBorder="1"/>
    <xf numFmtId="0" fontId="0" fillId="0" borderId="1" xfId="0" applyBorder="1" applyAlignment="1">
      <alignment horizontal="center" wrapText="1"/>
    </xf>
    <xf numFmtId="0" fontId="0" fillId="0" borderId="1" xfId="0" applyBorder="1"/>
    <xf numFmtId="0" fontId="0" fillId="0" borderId="1" xfId="0" applyFont="1" applyBorder="1"/>
    <xf numFmtId="0" fontId="30" fillId="0" borderId="1" xfId="0" applyFont="1" applyBorder="1" applyAlignment="1">
      <alignment horizontal="right" wrapText="1"/>
    </xf>
    <xf numFmtId="0" fontId="8" fillId="2" borderId="0" xfId="0" applyFont="1" applyFill="1" applyProtection="1"/>
    <xf numFmtId="0" fontId="8" fillId="2" borderId="0" xfId="0" applyFont="1" applyFill="1" applyBorder="1" applyProtection="1"/>
    <xf numFmtId="0" fontId="8" fillId="2" borderId="0" xfId="0" applyFont="1" applyFill="1" applyBorder="1" applyProtection="1">
      <protection locked="0"/>
    </xf>
    <xf numFmtId="0" fontId="0" fillId="2" borderId="10" xfId="0" applyFill="1" applyBorder="1" applyProtection="1"/>
    <xf numFmtId="0" fontId="0" fillId="2" borderId="11" xfId="0" applyFill="1" applyBorder="1" applyProtection="1"/>
    <xf numFmtId="4" fontId="0" fillId="0" borderId="1" xfId="0" applyNumberFormat="1" applyBorder="1"/>
    <xf numFmtId="0" fontId="2" fillId="0" borderId="0" xfId="0" applyFont="1" applyAlignment="1">
      <alignment horizontal="right"/>
    </xf>
    <xf numFmtId="0" fontId="2" fillId="0" borderId="0" xfId="0" applyFont="1" applyAlignment="1"/>
    <xf numFmtId="0" fontId="8" fillId="0" borderId="6" xfId="0" applyFont="1" applyBorder="1"/>
    <xf numFmtId="164" fontId="8" fillId="0" borderId="2" xfId="0" applyNumberFormat="1" applyFont="1" applyBorder="1" applyAlignment="1">
      <alignment horizontal="left"/>
    </xf>
    <xf numFmtId="0" fontId="8" fillId="2" borderId="0" xfId="0" applyFont="1" applyFill="1"/>
    <xf numFmtId="0" fontId="8" fillId="0" borderId="0" xfId="0" applyFont="1" applyFill="1" applyBorder="1" applyAlignment="1">
      <alignment wrapText="1"/>
    </xf>
    <xf numFmtId="0" fontId="2" fillId="0" borderId="0" xfId="0" applyFont="1" applyFill="1" applyBorder="1" applyAlignment="1"/>
    <xf numFmtId="0" fontId="20" fillId="0" borderId="0" xfId="2" applyFont="1" applyFill="1" applyProtection="1"/>
    <xf numFmtId="0" fontId="22" fillId="0" borderId="0" xfId="0" applyFont="1" applyBorder="1" applyAlignment="1">
      <alignment horizontal="left" wrapText="1"/>
    </xf>
    <xf numFmtId="0" fontId="17" fillId="0" borderId="1" xfId="0" applyFont="1" applyFill="1" applyBorder="1"/>
    <xf numFmtId="0" fontId="17" fillId="0" borderId="1" xfId="0" applyFont="1" applyBorder="1"/>
    <xf numFmtId="0" fontId="34" fillId="0" borderId="1" xfId="0" applyFont="1" applyBorder="1" applyAlignment="1">
      <alignment vertical="center" wrapText="1"/>
    </xf>
    <xf numFmtId="4" fontId="17" fillId="0" borderId="0" xfId="0" applyNumberFormat="1" applyFont="1" applyFill="1" applyBorder="1" applyAlignment="1" applyProtection="1">
      <alignment horizontal="left" vertical="center" wrapText="1"/>
    </xf>
    <xf numFmtId="0" fontId="12" fillId="0" borderId="0" xfId="0" applyFont="1" applyBorder="1"/>
    <xf numFmtId="0" fontId="12" fillId="0" borderId="0" xfId="0" applyFont="1" applyBorder="1" applyAlignment="1">
      <alignment horizontal="center" wrapText="1"/>
    </xf>
    <xf numFmtId="0" fontId="29" fillId="0" borderId="0" xfId="0" applyFont="1" applyBorder="1"/>
    <xf numFmtId="0" fontId="0" fillId="2" borderId="13" xfId="0" applyFill="1" applyBorder="1" applyProtection="1"/>
    <xf numFmtId="0" fontId="0" fillId="2" borderId="4" xfId="0" applyFill="1" applyBorder="1" applyAlignment="1"/>
    <xf numFmtId="0" fontId="0" fillId="2" borderId="0" xfId="0" applyFill="1" applyBorder="1" applyAlignment="1"/>
    <xf numFmtId="0" fontId="35" fillId="2" borderId="0" xfId="0" applyFont="1" applyFill="1" applyBorder="1" applyProtection="1">
      <protection locked="0"/>
    </xf>
    <xf numFmtId="1" fontId="8" fillId="0" borderId="0" xfId="0" applyNumberFormat="1" applyFont="1" applyFill="1" applyBorder="1" applyAlignment="1">
      <alignment horizontal="left"/>
    </xf>
    <xf numFmtId="0" fontId="36" fillId="0" borderId="0" xfId="2" applyFont="1" applyFill="1" applyBorder="1" applyAlignment="1">
      <alignment vertical="top" wrapText="1"/>
    </xf>
    <xf numFmtId="49" fontId="8" fillId="3" borderId="1" xfId="0" applyNumberFormat="1" applyFont="1" applyFill="1" applyBorder="1" applyAlignment="1">
      <alignment horizontal="left" vertical="center" wrapText="1"/>
    </xf>
    <xf numFmtId="0" fontId="38" fillId="6" borderId="1" xfId="0" applyFont="1" applyFill="1" applyBorder="1" applyAlignment="1">
      <alignment horizontal="center" vertical="center" wrapText="1"/>
    </xf>
    <xf numFmtId="0" fontId="39" fillId="0" borderId="1" xfId="0" applyFont="1" applyFill="1" applyBorder="1"/>
    <xf numFmtId="0" fontId="0" fillId="2" borderId="0" xfId="0" applyFill="1" applyProtection="1"/>
    <xf numFmtId="0" fontId="6" fillId="2" borderId="0" xfId="0" applyFont="1" applyFill="1" applyProtection="1"/>
    <xf numFmtId="0" fontId="6" fillId="0" borderId="3" xfId="0" applyFont="1" applyBorder="1" applyProtection="1"/>
    <xf numFmtId="0" fontId="5" fillId="0" borderId="4" xfId="0" applyFont="1" applyBorder="1" applyProtection="1"/>
    <xf numFmtId="0" fontId="6" fillId="0" borderId="4" xfId="0" applyFont="1" applyBorder="1" applyProtection="1"/>
    <xf numFmtId="0" fontId="6" fillId="0" borderId="5" xfId="0" applyFont="1" applyBorder="1" applyProtection="1"/>
    <xf numFmtId="0" fontId="6" fillId="0" borderId="6" xfId="0" applyFont="1" applyBorder="1" applyProtection="1"/>
    <xf numFmtId="0" fontId="7" fillId="0" borderId="0" xfId="0" applyFont="1" applyBorder="1" applyProtection="1"/>
    <xf numFmtId="0" fontId="6" fillId="0" borderId="0" xfId="0" applyFont="1" applyBorder="1" applyProtection="1"/>
    <xf numFmtId="0" fontId="6" fillId="0" borderId="2" xfId="0" applyFont="1" applyBorder="1" applyProtection="1"/>
    <xf numFmtId="0" fontId="0" fillId="0" borderId="6" xfId="0" applyBorder="1" applyProtection="1"/>
    <xf numFmtId="0" fontId="12" fillId="0" borderId="0" xfId="0" applyNumberFormat="1" applyFont="1" applyFill="1" applyBorder="1" applyAlignment="1" applyProtection="1">
      <alignment horizontal="left" vertical="center"/>
    </xf>
    <xf numFmtId="14" fontId="8" fillId="0" borderId="0" xfId="0" applyNumberFormat="1" applyFont="1" applyBorder="1" applyAlignment="1" applyProtection="1">
      <alignment horizontal="left" vertical="center"/>
    </xf>
    <xf numFmtId="0" fontId="0" fillId="0" borderId="2" xfId="0" applyBorder="1" applyProtection="1"/>
    <xf numFmtId="0" fontId="12" fillId="0" borderId="0" xfId="0" applyFont="1" applyFill="1" applyBorder="1" applyAlignment="1" applyProtection="1">
      <alignment horizontal="left"/>
    </xf>
    <xf numFmtId="164" fontId="8" fillId="0" borderId="0" xfId="0" applyNumberFormat="1" applyFont="1" applyFill="1" applyBorder="1" applyAlignment="1" applyProtection="1">
      <alignment horizontal="left"/>
    </xf>
    <xf numFmtId="0" fontId="4" fillId="0" borderId="0" xfId="0" applyFont="1" applyBorder="1" applyAlignment="1" applyProtection="1">
      <alignment vertical="center"/>
    </xf>
    <xf numFmtId="0" fontId="0" fillId="0" borderId="0" xfId="0" applyBorder="1" applyProtection="1"/>
    <xf numFmtId="0" fontId="10" fillId="0" borderId="0" xfId="0" applyFont="1" applyFill="1" applyBorder="1" applyAlignment="1" applyProtection="1">
      <alignment horizontal="left" vertical="top" wrapText="1"/>
    </xf>
    <xf numFmtId="0" fontId="28" fillId="0" borderId="0" xfId="0" applyFont="1" applyFill="1" applyAlignment="1" applyProtection="1">
      <alignment horizontal="left"/>
    </xf>
    <xf numFmtId="0" fontId="27" fillId="2" borderId="0" xfId="0" applyFont="1" applyFill="1" applyAlignment="1" applyProtection="1">
      <alignment horizontal="left"/>
    </xf>
    <xf numFmtId="0" fontId="25" fillId="2" borderId="0" xfId="0" applyFont="1" applyFill="1" applyProtection="1"/>
    <xf numFmtId="0" fontId="0" fillId="0" borderId="7" xfId="0" applyBorder="1" applyProtection="1"/>
    <xf numFmtId="0" fontId="0" fillId="0" borderId="8" xfId="0" applyBorder="1" applyProtection="1"/>
    <xf numFmtId="0" fontId="0" fillId="0" borderId="9" xfId="0" applyBorder="1" applyProtection="1"/>
    <xf numFmtId="0" fontId="17" fillId="2" borderId="1" xfId="0" applyNumberFormat="1" applyFont="1" applyFill="1" applyBorder="1" applyAlignment="1" applyProtection="1">
      <alignment horizontal="left" vertical="center" wrapText="1"/>
    </xf>
    <xf numFmtId="0" fontId="10" fillId="0" borderId="0" xfId="0" applyFont="1" applyBorder="1" applyAlignment="1">
      <alignment vertical="center" wrapText="1"/>
    </xf>
    <xf numFmtId="0" fontId="8" fillId="0" borderId="0" xfId="0" applyFont="1" applyBorder="1" applyAlignment="1"/>
    <xf numFmtId="0" fontId="17" fillId="0" borderId="0" xfId="0" applyFont="1" applyBorder="1" applyAlignment="1"/>
    <xf numFmtId="0" fontId="27" fillId="2" borderId="0" xfId="0" applyFont="1" applyFill="1" applyProtection="1"/>
    <xf numFmtId="0" fontId="0" fillId="0" borderId="8" xfId="0" applyFill="1" applyBorder="1" applyAlignment="1"/>
    <xf numFmtId="0" fontId="27" fillId="2" borderId="0" xfId="0" applyFont="1" applyFill="1" applyBorder="1" applyAlignment="1"/>
    <xf numFmtId="0" fontId="27" fillId="2" borderId="4" xfId="0" applyFont="1" applyFill="1" applyBorder="1" applyAlignment="1"/>
    <xf numFmtId="0" fontId="28" fillId="0" borderId="8" xfId="0" applyFont="1" applyFill="1" applyBorder="1" applyAlignment="1"/>
    <xf numFmtId="0" fontId="34" fillId="4" borderId="1" xfId="0" applyFont="1" applyFill="1" applyBorder="1" applyAlignment="1" applyProtection="1">
      <alignment vertical="center" wrapText="1"/>
      <protection locked="0"/>
    </xf>
    <xf numFmtId="0" fontId="0" fillId="0" borderId="8" xfId="0" quotePrefix="1" applyBorder="1" applyProtection="1"/>
    <xf numFmtId="0" fontId="12" fillId="5" borderId="1" xfId="0" applyFont="1" applyFill="1" applyBorder="1" applyAlignment="1">
      <alignment horizontal="left"/>
    </xf>
    <xf numFmtId="0" fontId="8" fillId="4" borderId="1" xfId="0" applyFont="1" applyFill="1" applyBorder="1" applyAlignment="1" applyProtection="1">
      <alignment horizontal="left"/>
      <protection locked="0"/>
    </xf>
    <xf numFmtId="0" fontId="12" fillId="5" borderId="1" xfId="0" applyFont="1" applyFill="1" applyBorder="1" applyAlignment="1" applyProtection="1">
      <alignment horizontal="left"/>
    </xf>
    <xf numFmtId="0" fontId="3" fillId="3" borderId="1" xfId="0" applyFont="1" applyFill="1" applyBorder="1" applyAlignment="1" applyProtection="1">
      <alignment horizontal="center" vertical="center" wrapText="1"/>
    </xf>
    <xf numFmtId="4" fontId="3" fillId="3" borderId="1" xfId="0" applyNumberFormat="1" applyFont="1" applyFill="1" applyBorder="1" applyAlignment="1" applyProtection="1">
      <alignment horizontal="center" vertical="center" wrapText="1"/>
    </xf>
    <xf numFmtId="0" fontId="15" fillId="3" borderId="1" xfId="0" applyFont="1" applyFill="1" applyBorder="1" applyAlignment="1" applyProtection="1">
      <alignment horizontal="center" vertical="center" wrapText="1"/>
    </xf>
    <xf numFmtId="0" fontId="23" fillId="3" borderId="1" xfId="0" applyFont="1" applyFill="1" applyBorder="1" applyProtection="1"/>
    <xf numFmtId="39" fontId="23" fillId="3" borderId="1" xfId="1" applyNumberFormat="1" applyFont="1" applyFill="1" applyBorder="1" applyProtection="1"/>
    <xf numFmtId="0" fontId="18" fillId="4" borderId="1" xfId="0" applyFont="1" applyFill="1" applyBorder="1" applyAlignment="1" applyProtection="1">
      <alignment horizontal="left" vertical="center"/>
      <protection locked="0"/>
    </xf>
    <xf numFmtId="39" fontId="17" fillId="4" borderId="1" xfId="1" applyNumberFormat="1" applyFont="1" applyFill="1" applyBorder="1" applyAlignment="1" applyProtection="1">
      <protection locked="0"/>
    </xf>
    <xf numFmtId="0" fontId="17" fillId="4" borderId="1" xfId="0" applyFont="1" applyFill="1" applyBorder="1" applyProtection="1"/>
    <xf numFmtId="0" fontId="34" fillId="4" borderId="1" xfId="0" applyFont="1" applyFill="1" applyBorder="1" applyAlignment="1" applyProtection="1">
      <alignment vertical="center" wrapText="1"/>
    </xf>
    <xf numFmtId="0" fontId="8" fillId="4" borderId="1" xfId="0" applyFont="1" applyFill="1" applyBorder="1" applyProtection="1"/>
    <xf numFmtId="0" fontId="18" fillId="4" borderId="1" xfId="0" applyFont="1" applyFill="1" applyBorder="1" applyAlignment="1" applyProtection="1">
      <alignment vertical="top"/>
    </xf>
    <xf numFmtId="0" fontId="10" fillId="0" borderId="0" xfId="0" applyFont="1" applyFill="1" applyBorder="1" applyAlignment="1" applyProtection="1">
      <alignment horizontal="left" vertical="top" wrapText="1"/>
    </xf>
    <xf numFmtId="0" fontId="10" fillId="0" borderId="0" xfId="0" applyFont="1" applyFill="1" applyBorder="1" applyAlignment="1">
      <alignment vertical="top" wrapText="1"/>
    </xf>
    <xf numFmtId="0" fontId="37" fillId="0" borderId="0" xfId="2" applyFont="1" applyFill="1" applyBorder="1" applyAlignment="1">
      <alignment horizontal="left" vertical="top" wrapText="1"/>
    </xf>
    <xf numFmtId="0" fontId="41" fillId="0" borderId="0" xfId="2" applyFont="1" applyFill="1" applyBorder="1" applyAlignment="1">
      <alignment horizontal="left" vertical="top" wrapText="1"/>
    </xf>
    <xf numFmtId="0" fontId="10" fillId="0" borderId="0" xfId="0" applyFont="1" applyBorder="1" applyAlignment="1">
      <alignment vertical="center" wrapText="1"/>
    </xf>
    <xf numFmtId="0" fontId="10" fillId="0" borderId="0" xfId="0" applyFont="1" applyBorder="1" applyAlignment="1">
      <alignment horizontal="left" vertical="top" wrapText="1"/>
    </xf>
    <xf numFmtId="0" fontId="3" fillId="5" borderId="1" xfId="0" applyFont="1" applyFill="1" applyBorder="1" applyAlignment="1">
      <alignment horizontal="center" vertical="center"/>
    </xf>
    <xf numFmtId="0" fontId="5" fillId="0" borderId="0" xfId="0" applyFont="1" applyBorder="1" applyAlignment="1">
      <alignment horizontal="center"/>
    </xf>
    <xf numFmtId="0" fontId="0" fillId="0" borderId="2" xfId="0" applyBorder="1" applyAlignment="1"/>
    <xf numFmtId="0" fontId="11" fillId="0" borderId="0" xfId="0" applyFont="1" applyBorder="1" applyAlignment="1">
      <alignment horizontal="center"/>
    </xf>
    <xf numFmtId="0" fontId="11" fillId="0" borderId="4" xfId="0" applyFont="1" applyBorder="1" applyAlignment="1">
      <alignment horizontal="right"/>
    </xf>
  </cellXfs>
  <cellStyles count="3">
    <cellStyle name="Comma" xfId="1" builtinId="3"/>
    <cellStyle name="Hyperlink" xfId="2" builtinId="8"/>
    <cellStyle name="Normal" xfId="0" builtinId="0"/>
  </cellStyles>
  <dxfs count="2">
    <dxf>
      <fill>
        <patternFill>
          <bgColor rgb="FF00B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microsoft.com/office/2006/relationships/vbaProject" Target="vbaProject.bin"/><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hyperlink" Target="#'Section 1'!A1"/></Relationships>
</file>

<file path=xl/drawings/_rels/drawing2.xml.rels><?xml version="1.0" encoding="UTF-8" standalone="yes"?>
<Relationships xmlns="http://schemas.openxmlformats.org/package/2006/relationships"><Relationship Id="rId1" Type="http://schemas.openxmlformats.org/officeDocument/2006/relationships/hyperlink" Target="#Instructions!A1"/></Relationships>
</file>

<file path=xl/drawings/_rels/drawing3.xml.rels><?xml version="1.0" encoding="UTF-8" standalone="yes"?>
<Relationships xmlns="http://schemas.openxmlformats.org/package/2006/relationships"><Relationship Id="rId1" Type="http://schemas.openxmlformats.org/officeDocument/2006/relationships/hyperlink" Target="#'Section 1'!A1"/></Relationships>
</file>

<file path=xl/drawings/_rels/drawing4.xml.rels><?xml version="1.0" encoding="UTF-8" standalone="yes"?>
<Relationships xmlns="http://schemas.openxmlformats.org/package/2006/relationships"><Relationship Id="rId1" Type="http://schemas.openxmlformats.org/officeDocument/2006/relationships/hyperlink" Target="#'Section 2'!A1"/></Relationships>
</file>

<file path=xl/drawings/drawing1.xml><?xml version="1.0" encoding="utf-8"?>
<xdr:wsDr xmlns:xdr="http://schemas.openxmlformats.org/drawingml/2006/spreadsheetDrawing" xmlns:a="http://schemas.openxmlformats.org/drawingml/2006/main">
  <xdr:twoCellAnchor>
    <xdr:from>
      <xdr:col>2</xdr:col>
      <xdr:colOff>3819525</xdr:colOff>
      <xdr:row>7</xdr:row>
      <xdr:rowOff>9524</xdr:rowOff>
    </xdr:from>
    <xdr:to>
      <xdr:col>2</xdr:col>
      <xdr:colOff>5465445</xdr:colOff>
      <xdr:row>10</xdr:row>
      <xdr:rowOff>100964</xdr:rowOff>
    </xdr:to>
    <xdr:sp macro="" textlink="">
      <xdr:nvSpPr>
        <xdr:cNvPr id="2" name="Right Arrow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4208145" y="1083944"/>
          <a:ext cx="1645920" cy="640080"/>
        </a:xfrm>
        <a:prstGeom prst="righ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lang="en-US" sz="1100" b="1"/>
            <a:t>Proceed to Section 1</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2714625</xdr:colOff>
      <xdr:row>3</xdr:row>
      <xdr:rowOff>89535</xdr:rowOff>
    </xdr:from>
    <xdr:to>
      <xdr:col>5</xdr:col>
      <xdr:colOff>135254</xdr:colOff>
      <xdr:row>6</xdr:row>
      <xdr:rowOff>110490</xdr:rowOff>
    </xdr:to>
    <xdr:sp macro="[0]!GoToSection2" textlink="">
      <xdr:nvSpPr>
        <xdr:cNvPr id="3" name="Right Arrow 2">
          <a:extLst>
            <a:ext uri="{FF2B5EF4-FFF2-40B4-BE49-F238E27FC236}">
              <a16:creationId xmlns:a16="http://schemas.microsoft.com/office/drawing/2014/main" id="{00000000-0008-0000-0100-000003000000}"/>
            </a:ext>
          </a:extLst>
        </xdr:cNvPr>
        <xdr:cNvSpPr/>
      </xdr:nvSpPr>
      <xdr:spPr>
        <a:xfrm>
          <a:off x="4371975" y="870585"/>
          <a:ext cx="1554479" cy="640080"/>
        </a:xfrm>
        <a:prstGeom prst="righ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lang="en-US" sz="1100" b="1"/>
            <a:t>Proceed to Section 2</a:t>
          </a:r>
        </a:p>
      </xdr:txBody>
    </xdr:sp>
    <xdr:clientData/>
  </xdr:twoCellAnchor>
  <xdr:twoCellAnchor>
    <xdr:from>
      <xdr:col>3</xdr:col>
      <xdr:colOff>2337433</xdr:colOff>
      <xdr:row>1</xdr:row>
      <xdr:rowOff>196215</xdr:rowOff>
    </xdr:from>
    <xdr:to>
      <xdr:col>3</xdr:col>
      <xdr:colOff>3891913</xdr:colOff>
      <xdr:row>3</xdr:row>
      <xdr:rowOff>196215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4044313" y="379095"/>
          <a:ext cx="1554480" cy="579120"/>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Instructions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2737482</xdr:colOff>
      <xdr:row>1</xdr:row>
      <xdr:rowOff>234315</xdr:rowOff>
    </xdr:from>
    <xdr:to>
      <xdr:col>4</xdr:col>
      <xdr:colOff>4355970</xdr:colOff>
      <xdr:row>4</xdr:row>
      <xdr:rowOff>65913</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4375782" y="417195"/>
          <a:ext cx="1618488" cy="601218"/>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1</a:t>
          </a:r>
        </a:p>
      </xdr:txBody>
    </xdr:sp>
    <xdr:clientData/>
  </xdr:twoCellAnchor>
  <xdr:twoCellAnchor>
    <xdr:from>
      <xdr:col>4</xdr:col>
      <xdr:colOff>3286126</xdr:colOff>
      <xdr:row>4</xdr:row>
      <xdr:rowOff>152400</xdr:rowOff>
    </xdr:from>
    <xdr:to>
      <xdr:col>4</xdr:col>
      <xdr:colOff>4752976</xdr:colOff>
      <xdr:row>6</xdr:row>
      <xdr:rowOff>160020</xdr:rowOff>
    </xdr:to>
    <xdr:sp macro="[0]!PrepareSubmission" textlink="">
      <xdr:nvSpPr>
        <xdr:cNvPr id="5" name="Rectangle 4">
          <a:extLst>
            <a:ext uri="{FF2B5EF4-FFF2-40B4-BE49-F238E27FC236}">
              <a16:creationId xmlns:a16="http://schemas.microsoft.com/office/drawing/2014/main" id="{00000000-0008-0000-0200-000005000000}"/>
            </a:ext>
          </a:extLst>
        </xdr:cNvPr>
        <xdr:cNvSpPr/>
      </xdr:nvSpPr>
      <xdr:spPr>
        <a:xfrm>
          <a:off x="5099686" y="1104900"/>
          <a:ext cx="1466850" cy="373380"/>
        </a:xfrm>
        <a:prstGeom prst="rect">
          <a:avLst/>
        </a:prstGeom>
        <a:solidFill>
          <a:schemeClr val="accent2">
            <a:lumMod val="75000"/>
          </a:schemeClr>
        </a:solidFill>
        <a:ln>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Prepare Submission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497205</xdr:colOff>
      <xdr:row>1</xdr:row>
      <xdr:rowOff>118110</xdr:rowOff>
    </xdr:from>
    <xdr:to>
      <xdr:col>7</xdr:col>
      <xdr:colOff>153924</xdr:colOff>
      <xdr:row>3</xdr:row>
      <xdr:rowOff>179070</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0300-000003000000}"/>
            </a:ext>
          </a:extLst>
        </xdr:cNvPr>
        <xdr:cNvSpPr/>
      </xdr:nvSpPr>
      <xdr:spPr>
        <a:xfrm>
          <a:off x="3888105" y="308610"/>
          <a:ext cx="1580769" cy="651510"/>
        </a:xfrm>
        <a:prstGeom prst="leftArrow">
          <a:avLst/>
        </a:prstGeom>
        <a:solidFill>
          <a:schemeClr val="accent1">
            <a:lumMod val="60000"/>
            <a:lumOff val="40000"/>
          </a:schemeClr>
        </a:solidFill>
        <a:ln>
          <a:solidFill>
            <a:schemeClr val="accent1">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n-US" sz="1100" b="1"/>
            <a:t>Return to Section 2</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pa.gov/ods-phaseout/ods-recordkeeping-and-report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34998626667073579"/>
  </sheetPr>
  <dimension ref="B2:H22"/>
  <sheetViews>
    <sheetView showGridLines="0" tabSelected="1" zoomScaleNormal="100" zoomScaleSheetLayoutView="100" workbookViewId="0">
      <selection activeCell="C5" sqref="C5"/>
    </sheetView>
  </sheetViews>
  <sheetFormatPr defaultColWidth="9.1796875" defaultRowHeight="14.5" x14ac:dyDescent="0.35"/>
  <cols>
    <col min="1" max="1" width="3.26953125" style="20" customWidth="1"/>
    <col min="2" max="2" width="2.26953125" style="20" customWidth="1"/>
    <col min="3" max="3" width="81.26953125" style="20" customWidth="1"/>
    <col min="4" max="4" width="2.453125" style="20" customWidth="1"/>
    <col min="5" max="16384" width="9.1796875" style="20"/>
  </cols>
  <sheetData>
    <row r="2" spans="2:8" ht="23.25" customHeight="1" x14ac:dyDescent="0.35">
      <c r="B2" s="8"/>
      <c r="C2" s="160" t="s">
        <v>183</v>
      </c>
      <c r="D2" s="9"/>
    </row>
    <row r="3" spans="2:8" ht="11.5" customHeight="1" x14ac:dyDescent="0.35">
      <c r="B3" s="10"/>
      <c r="C3" s="159" t="s">
        <v>185</v>
      </c>
      <c r="D3" s="158"/>
    </row>
    <row r="4" spans="2:8" ht="23.25" customHeight="1" x14ac:dyDescent="0.45">
      <c r="B4" s="10"/>
      <c r="C4" s="157" t="s">
        <v>182</v>
      </c>
      <c r="D4" s="158"/>
    </row>
    <row r="5" spans="2:8" ht="17" x14ac:dyDescent="0.4">
      <c r="B5" s="10"/>
      <c r="C5" s="4" t="s">
        <v>0</v>
      </c>
      <c r="D5" s="11"/>
    </row>
    <row r="6" spans="2:8" x14ac:dyDescent="0.35">
      <c r="B6" s="10"/>
      <c r="C6" s="2"/>
      <c r="D6" s="12"/>
    </row>
    <row r="7" spans="2:8" s="23" customFormat="1" ht="15.5" x14ac:dyDescent="0.35">
      <c r="B7" s="13"/>
      <c r="C7" s="83" t="s">
        <v>144</v>
      </c>
      <c r="D7" s="14"/>
    </row>
    <row r="8" spans="2:8" s="23" customFormat="1" x14ac:dyDescent="0.35">
      <c r="B8" s="13"/>
      <c r="C8" s="127" t="s">
        <v>181</v>
      </c>
      <c r="D8" s="15"/>
    </row>
    <row r="9" spans="2:8" s="23" customFormat="1" x14ac:dyDescent="0.35">
      <c r="B9" s="13"/>
      <c r="C9" s="128" t="s">
        <v>179</v>
      </c>
      <c r="D9" s="15"/>
    </row>
    <row r="10" spans="2:8" s="23" customFormat="1" x14ac:dyDescent="0.35">
      <c r="B10" s="13"/>
      <c r="C10" s="5"/>
      <c r="D10" s="15"/>
    </row>
    <row r="11" spans="2:8" s="23" customFormat="1" ht="15.5" x14ac:dyDescent="0.35">
      <c r="B11" s="13"/>
      <c r="C11" s="6" t="s">
        <v>3</v>
      </c>
      <c r="D11" s="15"/>
    </row>
    <row r="12" spans="2:8" s="23" customFormat="1" ht="48" customHeight="1" x14ac:dyDescent="0.35">
      <c r="B12" s="13"/>
      <c r="C12" s="41" t="s">
        <v>149</v>
      </c>
      <c r="D12" s="15"/>
    </row>
    <row r="13" spans="2:8" s="23" customFormat="1" ht="30" customHeight="1" x14ac:dyDescent="0.35">
      <c r="B13" s="13"/>
      <c r="C13" s="80" t="s">
        <v>140</v>
      </c>
      <c r="D13" s="15"/>
    </row>
    <row r="14" spans="2:8" s="23" customFormat="1" ht="31.5" customHeight="1" x14ac:dyDescent="0.35">
      <c r="B14" s="13"/>
      <c r="C14" s="96" t="s">
        <v>141</v>
      </c>
      <c r="D14" s="15"/>
    </row>
    <row r="15" spans="2:8" s="23" customFormat="1" ht="43.9" customHeight="1" x14ac:dyDescent="0.35">
      <c r="B15" s="13"/>
      <c r="C15" s="80" t="s">
        <v>171</v>
      </c>
      <c r="D15" s="15"/>
      <c r="H15" s="63"/>
    </row>
    <row r="16" spans="2:8" s="79" customFormat="1" ht="13.9" customHeight="1" x14ac:dyDescent="0.3">
      <c r="B16" s="77"/>
      <c r="C16" s="82" t="s">
        <v>150</v>
      </c>
      <c r="D16" s="78"/>
    </row>
    <row r="17" spans="2:4" x14ac:dyDescent="0.35">
      <c r="B17" s="10"/>
      <c r="C17" s="1"/>
      <c r="D17" s="11"/>
    </row>
    <row r="18" spans="2:4" ht="24.5" x14ac:dyDescent="0.35">
      <c r="B18" s="10"/>
      <c r="C18" s="7" t="s">
        <v>88</v>
      </c>
      <c r="D18" s="11"/>
    </row>
    <row r="19" spans="2:4" ht="114.5" customHeight="1" x14ac:dyDescent="0.35">
      <c r="B19" s="10"/>
      <c r="C19" s="42" t="s">
        <v>184</v>
      </c>
      <c r="D19" s="11"/>
    </row>
    <row r="20" spans="2:4" ht="12" customHeight="1" x14ac:dyDescent="0.35">
      <c r="B20" s="10"/>
      <c r="C20" s="7"/>
      <c r="D20" s="11"/>
    </row>
    <row r="21" spans="2:4" ht="12" customHeight="1" x14ac:dyDescent="0.35">
      <c r="B21" s="10"/>
      <c r="C21" s="19" t="s">
        <v>167</v>
      </c>
      <c r="D21" s="11"/>
    </row>
    <row r="22" spans="2:4" ht="9" customHeight="1" x14ac:dyDescent="0.35">
      <c r="B22" s="16"/>
      <c r="C22" s="17"/>
      <c r="D22" s="18"/>
    </row>
  </sheetData>
  <hyperlinks>
    <hyperlink ref="C14" location="'Reference List'!A1" display="accepted into EPA’s ODS Tracking System. Refer to the Reference List to identify the valid naming scheme for specific data fields. Additionally, select &quot;Paste As Values&quot; when pasting data into the form." xr:uid="{00000000-0004-0000-0000-000000000000}"/>
    <hyperlink ref="C16" r:id="rId1" xr:uid="{00000000-0004-0000-0000-000001000000}"/>
  </hyperlinks>
  <pageMargins left="0.7" right="0.7" top="0.75" bottom="0.75" header="0.3" footer="0.3"/>
  <pageSetup orientation="portrait" r:id="rId2"/>
  <colBreaks count="1" manualBreakCount="1">
    <brk id="1" max="1048575" man="1"/>
  </colBreak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39997558519241921"/>
  </sheetPr>
  <dimension ref="B2:I14"/>
  <sheetViews>
    <sheetView showGridLines="0" zoomScaleNormal="100" zoomScaleSheetLayoutView="100" workbookViewId="0"/>
  </sheetViews>
  <sheetFormatPr defaultColWidth="9.1796875" defaultRowHeight="14.5" x14ac:dyDescent="0.35"/>
  <cols>
    <col min="1" max="1" width="3.7265625" style="100" customWidth="1"/>
    <col min="2" max="2" width="2.7265625" style="100" customWidth="1"/>
    <col min="3" max="3" width="18.26953125" style="100" customWidth="1"/>
    <col min="4" max="4" width="58.26953125" style="100" customWidth="1"/>
    <col min="5" max="6" width="3.7265625" style="100" customWidth="1"/>
    <col min="7" max="7" width="2.7265625" style="100" customWidth="1"/>
    <col min="8" max="8" width="1.7265625" style="100" customWidth="1"/>
    <col min="9" max="16384" width="9.1796875" style="100"/>
  </cols>
  <sheetData>
    <row r="2" spans="2:9" s="101" customFormat="1" ht="27.75" customHeight="1" x14ac:dyDescent="0.45">
      <c r="B2" s="102"/>
      <c r="C2" s="103" t="s">
        <v>1</v>
      </c>
      <c r="D2" s="104"/>
      <c r="E2" s="104"/>
      <c r="F2" s="104"/>
      <c r="G2" s="105"/>
    </row>
    <row r="3" spans="2:9" s="101" customFormat="1" ht="18.5" x14ac:dyDescent="0.45">
      <c r="B3" s="106"/>
      <c r="C3" s="107" t="s">
        <v>142</v>
      </c>
      <c r="D3" s="108"/>
      <c r="E3" s="108"/>
      <c r="F3" s="108"/>
      <c r="G3" s="109"/>
    </row>
    <row r="4" spans="2:9" s="101" customFormat="1" ht="18.5" x14ac:dyDescent="0.45">
      <c r="B4" s="106"/>
      <c r="C4" s="107"/>
      <c r="D4" s="108"/>
      <c r="E4" s="108"/>
      <c r="F4" s="108"/>
      <c r="G4" s="109"/>
    </row>
    <row r="5" spans="2:9" x14ac:dyDescent="0.35">
      <c r="B5" s="110"/>
      <c r="C5" s="111" t="s">
        <v>178</v>
      </c>
      <c r="D5" s="112">
        <f ca="1">TODAY()</f>
        <v>43937</v>
      </c>
      <c r="E5" s="112"/>
      <c r="F5" s="112"/>
      <c r="G5" s="113"/>
    </row>
    <row r="6" spans="2:9" x14ac:dyDescent="0.35">
      <c r="B6" s="110"/>
      <c r="C6" s="114"/>
      <c r="D6" s="115"/>
      <c r="E6" s="115"/>
      <c r="F6" s="115"/>
      <c r="G6" s="113"/>
    </row>
    <row r="7" spans="2:9" ht="15.5" x14ac:dyDescent="0.35">
      <c r="B7" s="110"/>
      <c r="C7" s="116" t="s">
        <v>2</v>
      </c>
      <c r="D7" s="117"/>
      <c r="E7" s="117"/>
      <c r="F7" s="117"/>
      <c r="G7" s="113"/>
    </row>
    <row r="8" spans="2:9" ht="18" customHeight="1" x14ac:dyDescent="0.35">
      <c r="B8" s="51"/>
      <c r="C8" s="150" t="s">
        <v>21</v>
      </c>
      <c r="D8" s="150"/>
      <c r="E8" s="118"/>
      <c r="F8" s="118"/>
      <c r="G8" s="113"/>
    </row>
    <row r="9" spans="2:9" x14ac:dyDescent="0.35">
      <c r="B9" s="110"/>
      <c r="C9" s="136" t="s">
        <v>20</v>
      </c>
      <c r="D9" s="137"/>
      <c r="E9" s="117"/>
      <c r="F9" s="119">
        <f>IF($D$9=0,1,0)</f>
        <v>1</v>
      </c>
      <c r="G9" s="113"/>
      <c r="H9" s="120"/>
      <c r="I9" s="121"/>
    </row>
    <row r="10" spans="2:9" x14ac:dyDescent="0.35">
      <c r="B10" s="110"/>
      <c r="C10" s="138" t="s">
        <v>13</v>
      </c>
      <c r="D10" s="137"/>
      <c r="E10" s="117"/>
      <c r="F10" s="119">
        <f>IF(OR(SubTSelection=Lists!C3,SubTSelection=Lists!C4),0,1)</f>
        <v>1</v>
      </c>
      <c r="G10" s="113"/>
      <c r="H10" s="120"/>
      <c r="I10" s="121" t="str">
        <f>IF(SubTSelection="","",IF(OR(SubTSelection=Lists!C3,SubTSelection=Lists!C4),"","PLEASE SELECT A VALID SUBMISSION TYPE FROM THE DROPDOWN LIST"))</f>
        <v/>
      </c>
    </row>
    <row r="11" spans="2:9" x14ac:dyDescent="0.35">
      <c r="B11" s="110"/>
      <c r="C11" s="138" t="s">
        <v>11</v>
      </c>
      <c r="D11" s="137"/>
      <c r="E11" s="117"/>
      <c r="F11" s="119">
        <f ca="1">IF(OR($D$11=0,$D$11&gt;Lists!$E$3),1,0)</f>
        <v>1</v>
      </c>
      <c r="G11" s="113"/>
      <c r="H11" s="120"/>
      <c r="I11" s="121" t="str">
        <f ca="1">IF(D11&gt;Lists!E3,"PLEASE CHOOSE A CURRENT OR PAST YEAR","")</f>
        <v/>
      </c>
    </row>
    <row r="12" spans="2:9" ht="14.25" customHeight="1" x14ac:dyDescent="0.35">
      <c r="B12" s="122"/>
      <c r="C12" s="123"/>
      <c r="D12" s="135" t="s">
        <v>172</v>
      </c>
      <c r="E12" s="123"/>
      <c r="F12" s="123"/>
      <c r="G12" s="124"/>
    </row>
    <row r="13" spans="2:9" x14ac:dyDescent="0.35">
      <c r="D13" s="129" t="str">
        <f>Lists!C3</f>
        <v>Original Submission</v>
      </c>
    </row>
    <row r="14" spans="2:9" x14ac:dyDescent="0.35">
      <c r="D14" s="129" t="str">
        <f>Lists!C4</f>
        <v>Re-Submittal</v>
      </c>
    </row>
  </sheetData>
  <sheetProtection algorithmName="SHA-512" hashValue="w0sCYyb1pg8GLYDsYvPge/FOrEI3ykUlQUp/zryGIt6rQHJiX/4Y0cc3sPPtLpXG0MdiMi6n2yeT8Cf3d9t2WA==" saltValue="wxJduzD27iIXQv5mZN82QA==" spinCount="100000" sheet="1" objects="1" scenarios="1"/>
  <mergeCells count="1">
    <mergeCell ref="C8:D8"/>
  </mergeCells>
  <dataValidations count="3">
    <dataValidation type="list" allowBlank="1" showInputMessage="1" showErrorMessage="1" prompt="Select the reporting year for which data in this report applies." sqref="D11" xr:uid="{00000000-0002-0000-0100-000000000000}">
      <formula1>ReportingYear</formula1>
    </dataValidation>
    <dataValidation type="list" allowBlank="1" showInputMessage="1" showErrorMessage="1" prompt="Identify whether this report is an original submission or re-submittal.  Select original submission if you are submitting your report to EPA for the first time.  All subsequent submissions must be identified as a re-submittal." sqref="D10" xr:uid="{00000000-0002-0000-0100-000001000000}">
      <formula1>SubmissionType</formula1>
    </dataValidation>
    <dataValidation type="textLength" operator="lessThanOrEqual" allowBlank="1" showInputMessage="1" showErrorMessage="1" error="Please keep your Company Name to within 200 letters." prompt="Enter the name of the company for which the data in this report applies. The company name must match the organization name under which this report is submitted to EPA through CDX." sqref="D9" xr:uid="{00000000-0002-0000-0100-000002000000}">
      <formula1>200</formula1>
    </dataValidation>
  </dataValidations>
  <pageMargins left="0.7" right="0.7" top="0.75" bottom="0.75" header="0.3" footer="0.3"/>
  <pageSetup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iconSet" priority="14" id="{A30B3FC3-1B3F-47A0-8F83-A962D23C9EEC}">
            <x14:iconSet iconSet="3Symbols" custom="1">
              <x14:cfvo type="percent">
                <xm:f>0</xm:f>
              </x14:cfvo>
              <x14:cfvo type="num">
                <xm:f>0.5</xm:f>
              </x14:cfvo>
              <x14:cfvo type="num">
                <xm:f>1</xm:f>
              </x14:cfvo>
              <x14:cfIcon iconSet="3Symbols" iconId="2"/>
              <x14:cfIcon iconSet="3Symbols" iconId="1"/>
              <x14:cfIcon iconSet="3Symbols" iconId="0"/>
            </x14:iconSet>
          </x14:cfRule>
          <xm:sqref>H9</xm:sqref>
        </x14:conditionalFormatting>
        <x14:conditionalFormatting xmlns:xm="http://schemas.microsoft.com/office/excel/2006/main">
          <x14:cfRule type="iconSet" priority="12" id="{22B5A44C-5191-4CCD-9248-88E9257633F0}">
            <x14:iconSet iconSet="3Symbols" custom="1">
              <x14:cfvo type="percent">
                <xm:f>0</xm:f>
              </x14:cfvo>
              <x14:cfvo type="num">
                <xm:f>0.5</xm:f>
              </x14:cfvo>
              <x14:cfvo type="num">
                <xm:f>1</xm:f>
              </x14:cfvo>
              <x14:cfIcon iconSet="3Symbols" iconId="2"/>
              <x14:cfIcon iconSet="3Symbols" iconId="1"/>
              <x14:cfIcon iconSet="3Symbols" iconId="0"/>
            </x14:iconSet>
          </x14:cfRule>
          <xm:sqref>H10</xm:sqref>
        </x14:conditionalFormatting>
        <x14:conditionalFormatting xmlns:xm="http://schemas.microsoft.com/office/excel/2006/main">
          <x14:cfRule type="iconSet" priority="10" id="{72A7619E-B849-4534-96B1-E14AE92830FA}">
            <x14:iconSet iconSet="3Symbols" custom="1">
              <x14:cfvo type="percent">
                <xm:f>0</xm:f>
              </x14:cfvo>
              <x14:cfvo type="num">
                <xm:f>0.5</xm:f>
              </x14:cfvo>
              <x14:cfvo type="num">
                <xm:f>1</xm:f>
              </x14:cfvo>
              <x14:cfIcon iconSet="3Symbols" iconId="2"/>
              <x14:cfIcon iconSet="3Symbols" iconId="1"/>
              <x14:cfIcon iconSet="3Symbols" iconId="0"/>
            </x14:iconSet>
          </x14:cfRule>
          <xm:sqref>H11</xm:sqref>
        </x14:conditionalFormatting>
        <x14:conditionalFormatting xmlns:xm="http://schemas.microsoft.com/office/excel/2006/main">
          <x14:cfRule type="iconSet" priority="6" id="{DB6B0F1A-F892-4EB6-BF2D-2B57F8236BE3}">
            <x14:iconSet iconSet="3Symbols" custom="1">
              <x14:cfvo type="percent">
                <xm:f>0</xm:f>
              </x14:cfvo>
              <x14:cfvo type="num">
                <xm:f>0.5</xm:f>
              </x14:cfvo>
              <x14:cfvo type="num">
                <xm:f>1</xm:f>
              </x14:cfvo>
              <x14:cfIcon iconSet="3Symbols" iconId="2"/>
              <x14:cfIcon iconSet="3Symbols" iconId="1"/>
              <x14:cfIcon iconSet="3Symbols" iconId="0"/>
            </x14:iconSet>
          </x14:cfRule>
          <xm:sqref>F9</xm:sqref>
        </x14:conditionalFormatting>
        <x14:conditionalFormatting xmlns:xm="http://schemas.microsoft.com/office/excel/2006/main">
          <x14:cfRule type="iconSet" priority="4" id="{3B6EB622-9288-437C-852E-BA6D5630963C}">
            <x14:iconSet iconSet="3Symbols" custom="1">
              <x14:cfvo type="percent">
                <xm:f>0</xm:f>
              </x14:cfvo>
              <x14:cfvo type="num">
                <xm:f>0.5</xm:f>
              </x14:cfvo>
              <x14:cfvo type="num">
                <xm:f>1</xm:f>
              </x14:cfvo>
              <x14:cfIcon iconSet="3Symbols" iconId="2"/>
              <x14:cfIcon iconSet="3Symbols" iconId="1"/>
              <x14:cfIcon iconSet="3Symbols" iconId="0"/>
            </x14:iconSet>
          </x14:cfRule>
          <xm:sqref>F10</xm:sqref>
        </x14:conditionalFormatting>
        <x14:conditionalFormatting xmlns:xm="http://schemas.microsoft.com/office/excel/2006/main">
          <x14:cfRule type="iconSet" priority="2" id="{22FBD93B-5B23-44CF-ABF6-B38572B8EE4C}">
            <x14:iconSet iconSet="3Symbols" custom="1">
              <x14:cfvo type="percent">
                <xm:f>0</xm:f>
              </x14:cfvo>
              <x14:cfvo type="num">
                <xm:f>0.5</xm:f>
              </x14:cfvo>
              <x14:cfvo type="num">
                <xm:f>1</xm:f>
              </x14:cfvo>
              <x14:cfIcon iconSet="3Symbols" iconId="2"/>
              <x14:cfIcon iconSet="3Symbols" iconId="1"/>
              <x14:cfIcon iconSet="3Symbols" iconId="0"/>
            </x14:iconSet>
          </x14:cfRule>
          <xm:sqref>F11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4" tint="0.39997558519241921"/>
  </sheetPr>
  <dimension ref="A2:R98"/>
  <sheetViews>
    <sheetView showGridLines="0" topLeftCell="B1" zoomScaleNormal="100" zoomScaleSheetLayoutView="100" workbookViewId="0">
      <selection activeCell="B1" sqref="B1"/>
    </sheetView>
  </sheetViews>
  <sheetFormatPr defaultColWidth="9.1796875" defaultRowHeight="14.5" x14ac:dyDescent="0.35"/>
  <cols>
    <col min="1" max="1" width="3.453125" style="20" hidden="1" customWidth="1"/>
    <col min="2" max="2" width="3.7265625" style="20" customWidth="1"/>
    <col min="3" max="3" width="2.7265625" style="20" customWidth="1"/>
    <col min="4" max="4" width="20.1796875" style="20" customWidth="1"/>
    <col min="5" max="5" width="73" style="20" customWidth="1"/>
    <col min="6" max="6" width="2.7265625" style="20" customWidth="1"/>
    <col min="7" max="7" width="3" style="20" customWidth="1"/>
    <col min="8" max="8" width="9.1796875" style="20"/>
    <col min="9" max="9" width="9.1796875" style="20" hidden="1" customWidth="1"/>
    <col min="10" max="10" width="14.7265625" style="20" hidden="1" customWidth="1"/>
    <col min="11" max="11" width="15.7265625" style="20" hidden="1" customWidth="1"/>
    <col min="12" max="12" width="9.1796875" style="20" hidden="1" customWidth="1"/>
    <col min="13" max="16384" width="9.1796875" style="20"/>
  </cols>
  <sheetData>
    <row r="2" spans="1:18" s="21" customFormat="1" ht="27.75" customHeight="1" x14ac:dyDescent="0.45">
      <c r="C2" s="24"/>
      <c r="D2" s="25" t="s">
        <v>1</v>
      </c>
      <c r="E2" s="26"/>
      <c r="F2" s="55"/>
    </row>
    <row r="3" spans="1:18" s="21" customFormat="1" ht="18.5" x14ac:dyDescent="0.45">
      <c r="C3" s="28"/>
      <c r="D3" s="29" t="s">
        <v>142</v>
      </c>
      <c r="E3" s="30"/>
      <c r="F3" s="56"/>
    </row>
    <row r="4" spans="1:18" ht="15" customHeight="1" x14ac:dyDescent="0.35">
      <c r="C4" s="10"/>
      <c r="D4" s="1"/>
      <c r="E4" s="1"/>
      <c r="F4" s="57"/>
      <c r="M4" s="38"/>
      <c r="N4" s="38"/>
      <c r="O4" s="38"/>
      <c r="P4" s="38"/>
      <c r="Q4" s="38"/>
      <c r="R4" s="38"/>
    </row>
    <row r="5" spans="1:18" x14ac:dyDescent="0.35">
      <c r="C5" s="10"/>
      <c r="D5" s="43" t="s">
        <v>79</v>
      </c>
      <c r="E5" s="44" t="str">
        <f>IF('Section 1'!D9=0,"",'Section 1'!D9)</f>
        <v/>
      </c>
      <c r="F5" s="57"/>
      <c r="M5" s="38"/>
      <c r="N5" s="38"/>
      <c r="O5" s="38"/>
      <c r="P5" s="38"/>
      <c r="Q5" s="38"/>
      <c r="R5" s="38"/>
    </row>
    <row r="6" spans="1:18" x14ac:dyDescent="0.35">
      <c r="C6" s="10"/>
      <c r="D6" s="43" t="s">
        <v>80</v>
      </c>
      <c r="E6" s="95" t="str">
        <f>IF('Section 1'!D11=0,"",'Section 1'!D11)</f>
        <v/>
      </c>
      <c r="F6" s="57"/>
      <c r="M6" s="38"/>
      <c r="N6" s="38"/>
      <c r="O6" s="38"/>
      <c r="P6" s="38"/>
      <c r="Q6" s="38"/>
      <c r="R6" s="38"/>
    </row>
    <row r="7" spans="1:18" ht="15" customHeight="1" x14ac:dyDescent="0.35">
      <c r="C7" s="32"/>
      <c r="D7" s="33"/>
      <c r="E7" s="33"/>
      <c r="F7" s="57"/>
      <c r="M7" s="38"/>
      <c r="N7" s="38"/>
      <c r="O7" s="38"/>
      <c r="P7" s="38"/>
      <c r="Q7" s="38"/>
      <c r="R7" s="38"/>
    </row>
    <row r="8" spans="1:18" ht="18.75" customHeight="1" x14ac:dyDescent="0.35">
      <c r="C8" s="32"/>
      <c r="D8" s="34" t="s">
        <v>130</v>
      </c>
      <c r="E8" s="33"/>
      <c r="F8" s="57"/>
      <c r="M8" s="38"/>
      <c r="N8" s="38"/>
      <c r="O8" s="38"/>
      <c r="P8" s="38"/>
      <c r="Q8" s="38"/>
      <c r="R8" s="38"/>
    </row>
    <row r="9" spans="1:18" ht="15" customHeight="1" x14ac:dyDescent="0.35">
      <c r="C9" s="51"/>
      <c r="D9" s="151" t="s">
        <v>132</v>
      </c>
      <c r="E9" s="151"/>
      <c r="F9" s="57"/>
      <c r="M9" s="38"/>
      <c r="N9" s="38"/>
      <c r="O9" s="38"/>
      <c r="P9" s="38"/>
      <c r="Q9" s="38"/>
      <c r="R9" s="38"/>
    </row>
    <row r="10" spans="1:18" ht="18.399999999999999" customHeight="1" x14ac:dyDescent="0.35">
      <c r="C10" s="32"/>
      <c r="D10" s="152" t="s">
        <v>170</v>
      </c>
      <c r="E10" s="153"/>
      <c r="F10" s="57"/>
      <c r="L10" s="37"/>
    </row>
    <row r="11" spans="1:18" ht="14.65" customHeight="1" x14ac:dyDescent="0.35">
      <c r="C11" s="51"/>
      <c r="D11" s="139" t="s">
        <v>4</v>
      </c>
      <c r="E11" s="140" t="s">
        <v>131</v>
      </c>
      <c r="F11" s="57"/>
      <c r="M11" s="38"/>
      <c r="N11" s="38"/>
      <c r="O11" s="38"/>
      <c r="P11" s="38"/>
      <c r="Q11" s="38"/>
      <c r="R11" s="38"/>
    </row>
    <row r="12" spans="1:18" s="37" customFormat="1" ht="13" x14ac:dyDescent="0.3">
      <c r="C12" s="52"/>
      <c r="D12" s="141" t="s">
        <v>6</v>
      </c>
      <c r="E12" s="141" t="s">
        <v>7</v>
      </c>
      <c r="F12" s="58"/>
      <c r="I12" s="94" t="s">
        <v>134</v>
      </c>
    </row>
    <row r="13" spans="1:18" s="40" customFormat="1" ht="13" x14ac:dyDescent="0.3">
      <c r="C13" s="53"/>
      <c r="D13" s="142" t="s">
        <v>8</v>
      </c>
      <c r="E13" s="143">
        <v>1500</v>
      </c>
      <c r="F13" s="59"/>
      <c r="I13" s="69" t="s">
        <v>86</v>
      </c>
      <c r="J13" s="70" t="s">
        <v>26</v>
      </c>
      <c r="K13" s="70" t="s">
        <v>137</v>
      </c>
      <c r="L13" s="71" t="s">
        <v>85</v>
      </c>
    </row>
    <row r="14" spans="1:18" s="38" customFormat="1" x14ac:dyDescent="0.35">
      <c r="A14" s="72" t="str">
        <f>IF(D14=0,"",1)</f>
        <v/>
      </c>
      <c r="C14" s="51"/>
      <c r="D14" s="134"/>
      <c r="E14" s="145"/>
      <c r="F14" s="57"/>
      <c r="H14" s="121" t="str">
        <f>IF(SUM(J14:L14)&gt;0,"ROW INCOMPLETE OR INVALID DATA ENTERED; ENTER/EDIT DATA IN REQUIRED FIELDS","")</f>
        <v/>
      </c>
      <c r="I14" s="69" t="str">
        <f>IF(A14="","N","Y")</f>
        <v>N</v>
      </c>
      <c r="J14" s="69">
        <f>IF(D14=0,0,IF(COUNTIF($D$14:$D$33,D14)&gt;1,1,0))</f>
        <v>0</v>
      </c>
      <c r="K14" s="69">
        <f>IF(AND(D14&lt;&gt;0,E14=0),1,0)</f>
        <v>0</v>
      </c>
      <c r="L14" s="69">
        <f t="shared" ref="L14:L22" si="0">IF(D14=0,0,IF(COUNTIF(ChemicalList,D14)&gt;0,0,1))</f>
        <v>0</v>
      </c>
    </row>
    <row r="15" spans="1:18" s="38" customFormat="1" x14ac:dyDescent="0.35">
      <c r="A15" s="73" t="str">
        <f>IF(D15=0,"",MAX($A$14:A14)+1)</f>
        <v/>
      </c>
      <c r="C15" s="51"/>
      <c r="D15" s="134"/>
      <c r="E15" s="145"/>
      <c r="F15" s="57"/>
      <c r="H15" s="121" t="str">
        <f t="shared" ref="H15:H33" si="1">IF(SUM(J15:L15)&gt;0,"ROW INCOMPLETE OR INVALID DATA ENTERED; ENTER/EDIT DATA IN REQUIRED FIELDS","")</f>
        <v/>
      </c>
      <c r="I15" s="69" t="str">
        <f t="shared" ref="I15:I20" si="2">IF(A15="","N","Y")</f>
        <v>N</v>
      </c>
      <c r="J15" s="69">
        <f t="shared" ref="J15:J20" si="3">IF(D15=0,0,IF(COUNTIF($D$14:$D$33,D15)&gt;1,1,0))</f>
        <v>0</v>
      </c>
      <c r="K15" s="69">
        <f t="shared" ref="K15:K22" si="4">IF(AND(D15&lt;&gt;0,E15=0),1,0)</f>
        <v>0</v>
      </c>
      <c r="L15" s="69">
        <f t="shared" si="0"/>
        <v>0</v>
      </c>
    </row>
    <row r="16" spans="1:18" s="38" customFormat="1" x14ac:dyDescent="0.35">
      <c r="A16" s="73" t="str">
        <f>IF(D16=0,"",MAX($A$14:A15)+1)</f>
        <v/>
      </c>
      <c r="C16" s="51"/>
      <c r="D16" s="134"/>
      <c r="E16" s="145"/>
      <c r="F16" s="57"/>
      <c r="H16" s="121" t="str">
        <f t="shared" si="1"/>
        <v/>
      </c>
      <c r="I16" s="69" t="str">
        <f t="shared" si="2"/>
        <v>N</v>
      </c>
      <c r="J16" s="69">
        <f t="shared" si="3"/>
        <v>0</v>
      </c>
      <c r="K16" s="69">
        <f t="shared" si="4"/>
        <v>0</v>
      </c>
      <c r="L16" s="69">
        <f t="shared" si="0"/>
        <v>0</v>
      </c>
    </row>
    <row r="17" spans="1:12" s="38" customFormat="1" x14ac:dyDescent="0.35">
      <c r="A17" s="73" t="str">
        <f>IF(D17=0,"",MAX($A$14:A16)+1)</f>
        <v/>
      </c>
      <c r="C17" s="51"/>
      <c r="D17" s="134"/>
      <c r="E17" s="145"/>
      <c r="F17" s="57"/>
      <c r="H17" s="121" t="str">
        <f t="shared" si="1"/>
        <v/>
      </c>
      <c r="I17" s="69" t="str">
        <f t="shared" si="2"/>
        <v>N</v>
      </c>
      <c r="J17" s="69">
        <f t="shared" si="3"/>
        <v>0</v>
      </c>
      <c r="K17" s="69">
        <f t="shared" si="4"/>
        <v>0</v>
      </c>
      <c r="L17" s="69">
        <f t="shared" si="0"/>
        <v>0</v>
      </c>
    </row>
    <row r="18" spans="1:12" s="38" customFormat="1" x14ac:dyDescent="0.35">
      <c r="A18" s="73" t="str">
        <f>IF(D18=0,"",MAX($A$14:A17)+1)</f>
        <v/>
      </c>
      <c r="C18" s="51"/>
      <c r="D18" s="134"/>
      <c r="E18" s="145"/>
      <c r="F18" s="57"/>
      <c r="H18" s="121" t="str">
        <f t="shared" si="1"/>
        <v/>
      </c>
      <c r="I18" s="69" t="str">
        <f t="shared" si="2"/>
        <v>N</v>
      </c>
      <c r="J18" s="69">
        <f t="shared" si="3"/>
        <v>0</v>
      </c>
      <c r="K18" s="69">
        <f t="shared" si="4"/>
        <v>0</v>
      </c>
      <c r="L18" s="69">
        <f t="shared" si="0"/>
        <v>0</v>
      </c>
    </row>
    <row r="19" spans="1:12" s="38" customFormat="1" x14ac:dyDescent="0.35">
      <c r="A19" s="73" t="str">
        <f>IF(D19=0,"",MAX($A$14:A18)+1)</f>
        <v/>
      </c>
      <c r="C19" s="51"/>
      <c r="D19" s="134"/>
      <c r="E19" s="145"/>
      <c r="F19" s="57"/>
      <c r="H19" s="121" t="str">
        <f t="shared" si="1"/>
        <v/>
      </c>
      <c r="I19" s="69" t="str">
        <f t="shared" si="2"/>
        <v>N</v>
      </c>
      <c r="J19" s="69">
        <f t="shared" si="3"/>
        <v>0</v>
      </c>
      <c r="K19" s="69">
        <f t="shared" si="4"/>
        <v>0</v>
      </c>
      <c r="L19" s="69">
        <f t="shared" si="0"/>
        <v>0</v>
      </c>
    </row>
    <row r="20" spans="1:12" s="38" customFormat="1" x14ac:dyDescent="0.35">
      <c r="A20" s="73" t="str">
        <f>IF(D20=0,"",MAX($A$14:A19)+1)</f>
        <v/>
      </c>
      <c r="C20" s="51"/>
      <c r="D20" s="134"/>
      <c r="E20" s="145"/>
      <c r="F20" s="57"/>
      <c r="H20" s="121" t="str">
        <f t="shared" si="1"/>
        <v/>
      </c>
      <c r="I20" s="69" t="str">
        <f t="shared" si="2"/>
        <v>N</v>
      </c>
      <c r="J20" s="69">
        <f t="shared" si="3"/>
        <v>0</v>
      </c>
      <c r="K20" s="69">
        <f t="shared" si="4"/>
        <v>0</v>
      </c>
      <c r="L20" s="69">
        <f t="shared" si="0"/>
        <v>0</v>
      </c>
    </row>
    <row r="21" spans="1:12" s="38" customFormat="1" x14ac:dyDescent="0.35">
      <c r="A21" s="73" t="str">
        <f>IF(D21=0,"",MAX($A$14:A20)+1)</f>
        <v/>
      </c>
      <c r="C21" s="51"/>
      <c r="D21" s="134"/>
      <c r="E21" s="145"/>
      <c r="F21" s="57"/>
      <c r="H21" s="121" t="str">
        <f t="shared" si="1"/>
        <v/>
      </c>
      <c r="I21" s="69" t="str">
        <f t="shared" ref="I21:I22" si="5">IF(A21="","N","Y")</f>
        <v>N</v>
      </c>
      <c r="J21" s="69">
        <f t="shared" ref="J21:J22" si="6">IF(D21=0,0,IF(COUNTIF($D$14:$D$33,D21)&gt;1,1,0))</f>
        <v>0</v>
      </c>
      <c r="K21" s="69">
        <f t="shared" si="4"/>
        <v>0</v>
      </c>
      <c r="L21" s="69">
        <f t="shared" si="0"/>
        <v>0</v>
      </c>
    </row>
    <row r="22" spans="1:12" s="38" customFormat="1" x14ac:dyDescent="0.35">
      <c r="A22" s="73" t="str">
        <f>IF(D22=0,"",MAX($A$14:A21)+1)</f>
        <v/>
      </c>
      <c r="C22" s="51"/>
      <c r="D22" s="134"/>
      <c r="E22" s="145"/>
      <c r="F22" s="57"/>
      <c r="H22" s="121" t="str">
        <f t="shared" si="1"/>
        <v/>
      </c>
      <c r="I22" s="69" t="str">
        <f t="shared" si="5"/>
        <v>N</v>
      </c>
      <c r="J22" s="69">
        <f t="shared" si="6"/>
        <v>0</v>
      </c>
      <c r="K22" s="69">
        <f t="shared" si="4"/>
        <v>0</v>
      </c>
      <c r="L22" s="69">
        <f t="shared" si="0"/>
        <v>0</v>
      </c>
    </row>
    <row r="23" spans="1:12" s="38" customFormat="1" x14ac:dyDescent="0.35">
      <c r="A23" s="73" t="str">
        <f>IF(D23=0,"",MAX($A$14:A22)+1)</f>
        <v/>
      </c>
      <c r="C23" s="51"/>
      <c r="D23" s="134"/>
      <c r="E23" s="145"/>
      <c r="F23" s="57"/>
      <c r="H23" s="121" t="str">
        <f t="shared" si="1"/>
        <v/>
      </c>
      <c r="I23" s="69" t="str">
        <f t="shared" ref="I23:I33" si="7">IF(A23="","N","Y")</f>
        <v>N</v>
      </c>
      <c r="J23" s="69">
        <f t="shared" ref="J23:J33" si="8">IF(D23=0,0,IF(COUNTIF($D$14:$D$33,D23)&gt;1,1,0))</f>
        <v>0</v>
      </c>
      <c r="K23" s="69">
        <f t="shared" ref="K23:K33" si="9">IF(AND(D23&lt;&gt;0,E23=0),1,0)</f>
        <v>0</v>
      </c>
      <c r="L23" s="69">
        <f t="shared" ref="L23:L33" si="10">IF(D23=0,0,IF(COUNTIF(ChemicalList,D23)&gt;0,0,1))</f>
        <v>0</v>
      </c>
    </row>
    <row r="24" spans="1:12" s="38" customFormat="1" x14ac:dyDescent="0.35">
      <c r="A24" s="73" t="str">
        <f>IF(D24=0,"",MAX($A$14:A23)+1)</f>
        <v/>
      </c>
      <c r="C24" s="51"/>
      <c r="D24" s="134"/>
      <c r="E24" s="145"/>
      <c r="F24" s="57"/>
      <c r="H24" s="121" t="str">
        <f t="shared" si="1"/>
        <v/>
      </c>
      <c r="I24" s="69" t="str">
        <f t="shared" si="7"/>
        <v>N</v>
      </c>
      <c r="J24" s="69">
        <f t="shared" si="8"/>
        <v>0</v>
      </c>
      <c r="K24" s="69">
        <f t="shared" si="9"/>
        <v>0</v>
      </c>
      <c r="L24" s="69">
        <f t="shared" si="10"/>
        <v>0</v>
      </c>
    </row>
    <row r="25" spans="1:12" s="38" customFormat="1" x14ac:dyDescent="0.35">
      <c r="A25" s="73" t="str">
        <f>IF(D25=0,"",MAX($A$14:A24)+1)</f>
        <v/>
      </c>
      <c r="C25" s="51"/>
      <c r="D25" s="134"/>
      <c r="E25" s="145"/>
      <c r="F25" s="57"/>
      <c r="H25" s="121" t="str">
        <f t="shared" si="1"/>
        <v/>
      </c>
      <c r="I25" s="69" t="str">
        <f t="shared" si="7"/>
        <v>N</v>
      </c>
      <c r="J25" s="69">
        <f t="shared" si="8"/>
        <v>0</v>
      </c>
      <c r="K25" s="69">
        <f t="shared" si="9"/>
        <v>0</v>
      </c>
      <c r="L25" s="69">
        <f t="shared" si="10"/>
        <v>0</v>
      </c>
    </row>
    <row r="26" spans="1:12" s="38" customFormat="1" x14ac:dyDescent="0.35">
      <c r="A26" s="73" t="str">
        <f>IF(D26=0,"",MAX($A$14:A25)+1)</f>
        <v/>
      </c>
      <c r="C26" s="51"/>
      <c r="D26" s="134"/>
      <c r="E26" s="145"/>
      <c r="F26" s="57"/>
      <c r="H26" s="121" t="str">
        <f t="shared" si="1"/>
        <v/>
      </c>
      <c r="I26" s="69" t="str">
        <f t="shared" si="7"/>
        <v>N</v>
      </c>
      <c r="J26" s="69">
        <f t="shared" si="8"/>
        <v>0</v>
      </c>
      <c r="K26" s="69">
        <f t="shared" si="9"/>
        <v>0</v>
      </c>
      <c r="L26" s="69">
        <f t="shared" si="10"/>
        <v>0</v>
      </c>
    </row>
    <row r="27" spans="1:12" s="38" customFormat="1" x14ac:dyDescent="0.35">
      <c r="A27" s="73" t="str">
        <f>IF(D27=0,"",MAX($A$14:A26)+1)</f>
        <v/>
      </c>
      <c r="C27" s="51"/>
      <c r="D27" s="134"/>
      <c r="E27" s="145"/>
      <c r="F27" s="57"/>
      <c r="H27" s="121" t="str">
        <f t="shared" si="1"/>
        <v/>
      </c>
      <c r="I27" s="69" t="str">
        <f t="shared" si="7"/>
        <v>N</v>
      </c>
      <c r="J27" s="69">
        <f t="shared" si="8"/>
        <v>0</v>
      </c>
      <c r="K27" s="69">
        <f t="shared" si="9"/>
        <v>0</v>
      </c>
      <c r="L27" s="69">
        <f t="shared" si="10"/>
        <v>0</v>
      </c>
    </row>
    <row r="28" spans="1:12" s="38" customFormat="1" x14ac:dyDescent="0.35">
      <c r="A28" s="73" t="str">
        <f>IF(D28=0,"",MAX($A$14:A27)+1)</f>
        <v/>
      </c>
      <c r="C28" s="51"/>
      <c r="D28" s="144"/>
      <c r="E28" s="145"/>
      <c r="F28" s="57"/>
      <c r="H28" s="121" t="str">
        <f t="shared" si="1"/>
        <v/>
      </c>
      <c r="I28" s="69" t="str">
        <f t="shared" si="7"/>
        <v>N</v>
      </c>
      <c r="J28" s="69">
        <f t="shared" si="8"/>
        <v>0</v>
      </c>
      <c r="K28" s="69">
        <f t="shared" si="9"/>
        <v>0</v>
      </c>
      <c r="L28" s="69">
        <f t="shared" si="10"/>
        <v>0</v>
      </c>
    </row>
    <row r="29" spans="1:12" s="38" customFormat="1" x14ac:dyDescent="0.35">
      <c r="A29" s="73" t="str">
        <f>IF(D29=0,"",MAX($A$14:A28)+1)</f>
        <v/>
      </c>
      <c r="C29" s="51"/>
      <c r="D29" s="144"/>
      <c r="E29" s="145"/>
      <c r="F29" s="57"/>
      <c r="H29" s="121" t="str">
        <f t="shared" si="1"/>
        <v/>
      </c>
      <c r="I29" s="69" t="str">
        <f t="shared" si="7"/>
        <v>N</v>
      </c>
      <c r="J29" s="69">
        <f t="shared" si="8"/>
        <v>0</v>
      </c>
      <c r="K29" s="69">
        <f t="shared" si="9"/>
        <v>0</v>
      </c>
      <c r="L29" s="69">
        <f t="shared" si="10"/>
        <v>0</v>
      </c>
    </row>
    <row r="30" spans="1:12" s="38" customFormat="1" x14ac:dyDescent="0.35">
      <c r="A30" s="73" t="str">
        <f>IF(D30=0,"",MAX($A$14:A29)+1)</f>
        <v/>
      </c>
      <c r="C30" s="51"/>
      <c r="D30" s="144"/>
      <c r="E30" s="145"/>
      <c r="F30" s="57"/>
      <c r="H30" s="121" t="str">
        <f t="shared" si="1"/>
        <v/>
      </c>
      <c r="I30" s="69" t="str">
        <f t="shared" si="7"/>
        <v>N</v>
      </c>
      <c r="J30" s="69">
        <f t="shared" si="8"/>
        <v>0</v>
      </c>
      <c r="K30" s="69">
        <f t="shared" si="9"/>
        <v>0</v>
      </c>
      <c r="L30" s="69">
        <f t="shared" si="10"/>
        <v>0</v>
      </c>
    </row>
    <row r="31" spans="1:12" s="38" customFormat="1" x14ac:dyDescent="0.35">
      <c r="A31" s="73" t="str">
        <f>IF(D31=0,"",MAX($A$14:A30)+1)</f>
        <v/>
      </c>
      <c r="C31" s="51"/>
      <c r="D31" s="144"/>
      <c r="E31" s="145"/>
      <c r="F31" s="57"/>
      <c r="H31" s="121" t="str">
        <f t="shared" si="1"/>
        <v/>
      </c>
      <c r="I31" s="69" t="str">
        <f t="shared" si="7"/>
        <v>N</v>
      </c>
      <c r="J31" s="69">
        <f t="shared" si="8"/>
        <v>0</v>
      </c>
      <c r="K31" s="69">
        <f t="shared" si="9"/>
        <v>0</v>
      </c>
      <c r="L31" s="69">
        <f t="shared" si="10"/>
        <v>0</v>
      </c>
    </row>
    <row r="32" spans="1:12" s="38" customFormat="1" x14ac:dyDescent="0.35">
      <c r="A32" s="73" t="str">
        <f>IF(D32=0,"",MAX($A$14:A31)+1)</f>
        <v/>
      </c>
      <c r="C32" s="51"/>
      <c r="D32" s="144"/>
      <c r="E32" s="145"/>
      <c r="F32" s="57"/>
      <c r="H32" s="121" t="str">
        <f t="shared" si="1"/>
        <v/>
      </c>
      <c r="I32" s="69" t="str">
        <f t="shared" si="7"/>
        <v>N</v>
      </c>
      <c r="J32" s="69">
        <f t="shared" si="8"/>
        <v>0</v>
      </c>
      <c r="K32" s="69">
        <f t="shared" si="9"/>
        <v>0</v>
      </c>
      <c r="L32" s="69">
        <f t="shared" si="10"/>
        <v>0</v>
      </c>
    </row>
    <row r="33" spans="1:18" s="38" customFormat="1" x14ac:dyDescent="0.35">
      <c r="A33" s="91" t="str">
        <f>IF(D33=0,"",MAX($A$14:A32)+1)</f>
        <v/>
      </c>
      <c r="C33" s="51"/>
      <c r="D33" s="144"/>
      <c r="E33" s="145"/>
      <c r="F33" s="57"/>
      <c r="H33" s="121" t="str">
        <f t="shared" si="1"/>
        <v/>
      </c>
      <c r="I33" s="69" t="str">
        <f t="shared" si="7"/>
        <v>N</v>
      </c>
      <c r="J33" s="69">
        <f t="shared" si="8"/>
        <v>0</v>
      </c>
      <c r="K33" s="69">
        <f t="shared" si="9"/>
        <v>0</v>
      </c>
      <c r="L33" s="69">
        <f t="shared" si="10"/>
        <v>0</v>
      </c>
    </row>
    <row r="34" spans="1:18" ht="13.5" customHeight="1" x14ac:dyDescent="0.35">
      <c r="C34" s="54"/>
      <c r="D34" s="133" t="s">
        <v>173</v>
      </c>
      <c r="E34" s="130"/>
      <c r="F34" s="36"/>
      <c r="M34" s="38"/>
      <c r="N34" s="38"/>
      <c r="O34" s="38"/>
      <c r="P34" s="38"/>
      <c r="Q34" s="38"/>
      <c r="R34" s="38"/>
    </row>
    <row r="35" spans="1:18" x14ac:dyDescent="0.35">
      <c r="C35" s="22"/>
      <c r="D35" s="132" t="str">
        <f>Lists!B3</f>
        <v>CFC-11</v>
      </c>
      <c r="E35" s="92"/>
      <c r="F35" s="22"/>
      <c r="M35" s="38"/>
      <c r="N35" s="38"/>
      <c r="O35" s="38"/>
      <c r="P35" s="38"/>
      <c r="Q35" s="38"/>
      <c r="R35" s="38"/>
    </row>
    <row r="36" spans="1:18" x14ac:dyDescent="0.35">
      <c r="C36" s="22"/>
      <c r="D36" s="131" t="str">
        <f>Lists!B4</f>
        <v>CFC-12</v>
      </c>
      <c r="E36" s="93"/>
      <c r="F36" s="22"/>
      <c r="M36" s="38"/>
      <c r="N36" s="38"/>
      <c r="O36" s="38"/>
      <c r="P36" s="38"/>
      <c r="Q36" s="38"/>
      <c r="R36" s="38"/>
    </row>
    <row r="37" spans="1:18" x14ac:dyDescent="0.35">
      <c r="C37" s="22"/>
      <c r="D37" s="131" t="str">
        <f>Lists!B5</f>
        <v>CFC-13</v>
      </c>
      <c r="E37" s="93"/>
      <c r="F37" s="22"/>
      <c r="M37" s="38"/>
      <c r="N37" s="38"/>
      <c r="O37" s="38"/>
      <c r="P37" s="38"/>
      <c r="Q37" s="38"/>
      <c r="R37" s="38"/>
    </row>
    <row r="38" spans="1:18" x14ac:dyDescent="0.35">
      <c r="C38" s="22"/>
      <c r="D38" s="131" t="str">
        <f>Lists!B6</f>
        <v>CFC-111</v>
      </c>
      <c r="E38" s="93"/>
      <c r="F38" s="22"/>
      <c r="M38" s="38"/>
      <c r="N38" s="38"/>
      <c r="O38" s="38"/>
      <c r="P38" s="38"/>
      <c r="Q38" s="38"/>
      <c r="R38" s="38"/>
    </row>
    <row r="39" spans="1:18" x14ac:dyDescent="0.35">
      <c r="C39" s="22"/>
      <c r="D39" s="131" t="str">
        <f>Lists!B7</f>
        <v>CFC-112</v>
      </c>
      <c r="E39" s="93"/>
      <c r="F39" s="22"/>
      <c r="M39" s="38"/>
      <c r="N39" s="38"/>
      <c r="O39" s="38"/>
      <c r="P39" s="38"/>
      <c r="Q39" s="38"/>
      <c r="R39" s="38"/>
    </row>
    <row r="40" spans="1:18" x14ac:dyDescent="0.35">
      <c r="C40" s="22"/>
      <c r="D40" s="131" t="str">
        <f>Lists!B8</f>
        <v>CFC-113</v>
      </c>
      <c r="E40" s="39"/>
      <c r="F40" s="22"/>
    </row>
    <row r="41" spans="1:18" x14ac:dyDescent="0.35">
      <c r="C41" s="22"/>
      <c r="D41" s="131" t="str">
        <f>Lists!B9</f>
        <v>CFC-114</v>
      </c>
      <c r="E41" s="39"/>
      <c r="F41" s="22"/>
    </row>
    <row r="42" spans="1:18" ht="14.25" customHeight="1" x14ac:dyDescent="0.35">
      <c r="C42" s="22"/>
      <c r="D42" s="131" t="str">
        <f>Lists!B10</f>
        <v>CFC-115</v>
      </c>
      <c r="E42" s="22"/>
      <c r="F42" s="22"/>
    </row>
    <row r="43" spans="1:18" x14ac:dyDescent="0.35">
      <c r="D43" s="131" t="str">
        <f>Lists!B11</f>
        <v>CFC-211</v>
      </c>
    </row>
    <row r="44" spans="1:18" x14ac:dyDescent="0.35">
      <c r="D44" s="131" t="str">
        <f>Lists!B12</f>
        <v>CFC-212</v>
      </c>
    </row>
    <row r="45" spans="1:18" x14ac:dyDescent="0.35">
      <c r="D45" s="131" t="str">
        <f>Lists!B13</f>
        <v>CFC-213</v>
      </c>
    </row>
    <row r="46" spans="1:18" x14ac:dyDescent="0.35">
      <c r="D46" s="131" t="str">
        <f>Lists!B14</f>
        <v>CFC-214</v>
      </c>
    </row>
    <row r="47" spans="1:18" x14ac:dyDescent="0.35">
      <c r="D47" s="131" t="str">
        <f>Lists!B15</f>
        <v>CFC-215</v>
      </c>
    </row>
    <row r="48" spans="1:18" x14ac:dyDescent="0.35">
      <c r="D48" s="131" t="str">
        <f>Lists!B16</f>
        <v>CFC-216</v>
      </c>
    </row>
    <row r="49" spans="4:4" x14ac:dyDescent="0.35">
      <c r="D49" s="131" t="str">
        <f>Lists!B17</f>
        <v>CFC-217</v>
      </c>
    </row>
    <row r="50" spans="4:4" x14ac:dyDescent="0.35">
      <c r="D50" s="131" t="str">
        <f>Lists!B18</f>
        <v>Halon 1202</v>
      </c>
    </row>
    <row r="51" spans="4:4" x14ac:dyDescent="0.35">
      <c r="D51" s="131" t="str">
        <f>Lists!B19</f>
        <v>Halon 1211</v>
      </c>
    </row>
    <row r="52" spans="4:4" x14ac:dyDescent="0.35">
      <c r="D52" s="131" t="str">
        <f>Lists!B20</f>
        <v>Halon 1301</v>
      </c>
    </row>
    <row r="53" spans="4:4" x14ac:dyDescent="0.35">
      <c r="D53" s="131" t="str">
        <f>Lists!B21</f>
        <v>Halon 2402</v>
      </c>
    </row>
    <row r="54" spans="4:4" x14ac:dyDescent="0.35">
      <c r="D54" s="131" t="str">
        <f>Lists!B22</f>
        <v>CBM</v>
      </c>
    </row>
    <row r="55" spans="4:4" x14ac:dyDescent="0.35">
      <c r="D55" s="131" t="str">
        <f>Lists!B23</f>
        <v>CCL4</v>
      </c>
    </row>
    <row r="56" spans="4:4" x14ac:dyDescent="0.35">
      <c r="D56" s="131" t="str">
        <f>Lists!B24</f>
        <v>CH3CCL3</v>
      </c>
    </row>
    <row r="57" spans="4:4" x14ac:dyDescent="0.35">
      <c r="D57" s="131" t="str">
        <f>Lists!B25</f>
        <v>HBFCs</v>
      </c>
    </row>
    <row r="58" spans="4:4" x14ac:dyDescent="0.35">
      <c r="D58" s="131" t="str">
        <f>Lists!B26</f>
        <v>CH3Br</v>
      </c>
    </row>
    <row r="59" spans="4:4" x14ac:dyDescent="0.35">
      <c r="D59" s="131" t="str">
        <f>Lists!B27</f>
        <v>HCFC-21</v>
      </c>
    </row>
    <row r="60" spans="4:4" x14ac:dyDescent="0.35">
      <c r="D60" s="131" t="str">
        <f>Lists!B28</f>
        <v>HCFC-22</v>
      </c>
    </row>
    <row r="61" spans="4:4" x14ac:dyDescent="0.35">
      <c r="D61" s="131" t="str">
        <f>Lists!B29</f>
        <v>HCFC-31</v>
      </c>
    </row>
    <row r="62" spans="4:4" x14ac:dyDescent="0.35">
      <c r="D62" s="131" t="str">
        <f>Lists!B30</f>
        <v>HCFC-121</v>
      </c>
    </row>
    <row r="63" spans="4:4" x14ac:dyDescent="0.35">
      <c r="D63" s="131" t="str">
        <f>Lists!B31</f>
        <v>HCFC-122</v>
      </c>
    </row>
    <row r="64" spans="4:4" x14ac:dyDescent="0.35">
      <c r="D64" s="131" t="str">
        <f>Lists!B32</f>
        <v>HCFC-123</v>
      </c>
    </row>
    <row r="65" spans="4:4" x14ac:dyDescent="0.35">
      <c r="D65" s="131" t="str">
        <f>Lists!B33</f>
        <v>HCFC-123a</v>
      </c>
    </row>
    <row r="66" spans="4:4" x14ac:dyDescent="0.35">
      <c r="D66" s="131" t="str">
        <f>Lists!B34</f>
        <v>HCFC-123b</v>
      </c>
    </row>
    <row r="67" spans="4:4" x14ac:dyDescent="0.35">
      <c r="D67" s="131" t="str">
        <f>Lists!B35</f>
        <v>HCFC-124</v>
      </c>
    </row>
    <row r="68" spans="4:4" x14ac:dyDescent="0.35">
      <c r="D68" s="131" t="str">
        <f>Lists!B36</f>
        <v>HCFC-124a</v>
      </c>
    </row>
    <row r="69" spans="4:4" x14ac:dyDescent="0.35">
      <c r="D69" s="131" t="str">
        <f>Lists!B37</f>
        <v>HCFC-131</v>
      </c>
    </row>
    <row r="70" spans="4:4" x14ac:dyDescent="0.35">
      <c r="D70" s="131" t="str">
        <f>Lists!B38</f>
        <v>HCFC-132b</v>
      </c>
    </row>
    <row r="71" spans="4:4" x14ac:dyDescent="0.35">
      <c r="D71" s="131" t="str">
        <f>Lists!B39</f>
        <v>HCFC-133a</v>
      </c>
    </row>
    <row r="72" spans="4:4" x14ac:dyDescent="0.35">
      <c r="D72" s="131" t="str">
        <f>Lists!B42</f>
        <v>HCFC-141b</v>
      </c>
    </row>
    <row r="73" spans="4:4" x14ac:dyDescent="0.35">
      <c r="D73" s="131" t="str">
        <f>Lists!B45</f>
        <v>HCFC-142b</v>
      </c>
    </row>
    <row r="74" spans="4:4" x14ac:dyDescent="0.35">
      <c r="D74" s="131" t="str">
        <f>Lists!B46</f>
        <v>HCFC-151</v>
      </c>
    </row>
    <row r="75" spans="4:4" x14ac:dyDescent="0.35">
      <c r="D75" s="131" t="str">
        <f>Lists!B47</f>
        <v>HCFC-221</v>
      </c>
    </row>
    <row r="76" spans="4:4" x14ac:dyDescent="0.35">
      <c r="D76" s="131" t="str">
        <f>Lists!B48</f>
        <v>HCFC-222</v>
      </c>
    </row>
    <row r="77" spans="4:4" x14ac:dyDescent="0.35">
      <c r="D77" s="131" t="str">
        <f>Lists!B49</f>
        <v>HCFC-223</v>
      </c>
    </row>
    <row r="78" spans="4:4" x14ac:dyDescent="0.35">
      <c r="D78" s="131" t="str">
        <f>Lists!B50</f>
        <v>HCFC-224</v>
      </c>
    </row>
    <row r="79" spans="4:4" x14ac:dyDescent="0.35">
      <c r="D79" s="131" t="str">
        <f>Lists!B51</f>
        <v>HCFC-225ca</v>
      </c>
    </row>
    <row r="80" spans="4:4" x14ac:dyDescent="0.35">
      <c r="D80" s="131" t="str">
        <f>Lists!B52</f>
        <v>HCFC-225cb</v>
      </c>
    </row>
    <row r="81" spans="4:4" x14ac:dyDescent="0.35">
      <c r="D81" s="131" t="str">
        <f>Lists!B53</f>
        <v>HCFC-226</v>
      </c>
    </row>
    <row r="82" spans="4:4" x14ac:dyDescent="0.35">
      <c r="D82" s="131" t="str">
        <f>Lists!B54</f>
        <v>HCFC-231</v>
      </c>
    </row>
    <row r="83" spans="4:4" x14ac:dyDescent="0.35">
      <c r="D83" s="131" t="str">
        <f>Lists!B55</f>
        <v>HCFC-232</v>
      </c>
    </row>
    <row r="84" spans="4:4" x14ac:dyDescent="0.35">
      <c r="D84" s="131" t="str">
        <f>Lists!B56</f>
        <v>HCFC-233</v>
      </c>
    </row>
    <row r="85" spans="4:4" x14ac:dyDescent="0.35">
      <c r="D85" s="131" t="str">
        <f>Lists!B57</f>
        <v>HCFC-234</v>
      </c>
    </row>
    <row r="86" spans="4:4" x14ac:dyDescent="0.35">
      <c r="D86" s="131" t="str">
        <f>Lists!B58</f>
        <v>HCFC-235</v>
      </c>
    </row>
    <row r="87" spans="4:4" x14ac:dyDescent="0.35">
      <c r="D87" s="131" t="str">
        <f>Lists!B59</f>
        <v>HCFC-241</v>
      </c>
    </row>
    <row r="88" spans="4:4" x14ac:dyDescent="0.35">
      <c r="D88" s="131" t="str">
        <f>Lists!B60</f>
        <v>HCFC-242</v>
      </c>
    </row>
    <row r="89" spans="4:4" x14ac:dyDescent="0.35">
      <c r="D89" s="131" t="str">
        <f>Lists!B61</f>
        <v>HCFC-243</v>
      </c>
    </row>
    <row r="90" spans="4:4" x14ac:dyDescent="0.35">
      <c r="D90" s="131" t="str">
        <f>Lists!B62</f>
        <v>HCFC-244</v>
      </c>
    </row>
    <row r="91" spans="4:4" x14ac:dyDescent="0.35">
      <c r="D91" s="131" t="str">
        <f>Lists!B63</f>
        <v>HCFC-251</v>
      </c>
    </row>
    <row r="92" spans="4:4" x14ac:dyDescent="0.35">
      <c r="D92" s="131" t="str">
        <f>Lists!B64</f>
        <v>HCFC-252</v>
      </c>
    </row>
    <row r="93" spans="4:4" x14ac:dyDescent="0.35">
      <c r="D93" s="131" t="str">
        <f>Lists!B65</f>
        <v>HCFC-253</v>
      </c>
    </row>
    <row r="94" spans="4:4" x14ac:dyDescent="0.35">
      <c r="D94" s="131" t="str">
        <f>Lists!B66</f>
        <v>HCFC-261</v>
      </c>
    </row>
    <row r="95" spans="4:4" x14ac:dyDescent="0.35">
      <c r="D95" s="131" t="str">
        <f>Lists!B67</f>
        <v>HCFC-262</v>
      </c>
    </row>
    <row r="96" spans="4:4" x14ac:dyDescent="0.35">
      <c r="D96" s="131" t="str">
        <f>Lists!B68</f>
        <v>HCFC-271</v>
      </c>
    </row>
    <row r="97" spans="4:4" x14ac:dyDescent="0.35">
      <c r="D97" s="131"/>
    </row>
    <row r="98" spans="4:4" x14ac:dyDescent="0.35">
      <c r="D98" s="131"/>
    </row>
  </sheetData>
  <sheetProtection algorithmName="SHA-512" hashValue="VnRNuOD51uY69vYg+NztstNqJwNA+h51CMgnXjymzNYT8va4YFlFN35CaJZmyPxiXBaYvBFXPLh9+vY3d/p4bw==" saltValue="vCRoVAQqJUiko1040V5eag==" spinCount="100000" sheet="1" objects="1" scenarios="1"/>
  <mergeCells count="2">
    <mergeCell ref="D9:E9"/>
    <mergeCell ref="D10:E10"/>
  </mergeCells>
  <dataValidations xWindow="869" yWindow="451" count="8">
    <dataValidation errorStyle="warning" allowBlank="1" errorTitle="U.S. EPA" error="Warning!  The form has auto calculated this value for you.  If you change the value in this cell, you may be misreporting data.  Press cancel to exit this cell without changing the data." sqref="IQ13:IY13 SM13:SU13 ACI13:ACQ13 AME13:AMM13 AWA13:AWI13 BFW13:BGE13 BPS13:BQA13 BZO13:BZW13 CJK13:CJS13 CTG13:CTO13 DDC13:DDK13 DMY13:DNG13 DWU13:DXC13 EGQ13:EGY13 EQM13:EQU13 FAI13:FAQ13 FKE13:FKM13 FUA13:FUI13 GDW13:GEE13 GNS13:GOA13 GXO13:GXW13 HHK13:HHS13 HRG13:HRO13 IBC13:IBK13 IKY13:ILG13 IUU13:IVC13 JEQ13:JEY13 JOM13:JOU13 JYI13:JYQ13 KIE13:KIM13 KSA13:KSI13 LBW13:LCE13 LLS13:LMA13 LVO13:LVW13 MFK13:MFS13 MPG13:MPO13 MZC13:MZK13 NIY13:NJG13 NSU13:NTC13 OCQ13:OCY13 OMM13:OMU13 OWI13:OWQ13 PGE13:PGM13 PQA13:PQI13 PZW13:QAE13 QJS13:QKA13 QTO13:QTW13 RDK13:RDS13 RNG13:RNO13 RXC13:RXK13 SGY13:SHG13 SQU13:SRC13 TAQ13:TAY13 TKM13:TKU13 TUI13:TUQ13 UEE13:UEM13 UOA13:UOI13 UXW13:UYE13 VHS13:VIA13 VRO13:VRW13 WBK13:WBS13 WLG13:WLO13 WVC13:WVK13 D11:E11 D13:E13 SM14:SM33 IQ14:IQ33 WVC14:WVC33 WLG14:WLG33 WBK14:WBK33 VRO14:VRO33 VHS14:VHS33 UXW14:UXW33 UOA14:UOA33 UEE14:UEE33 TUI14:TUI33 TKM14:TKM33 TAQ14:TAQ33 SQU14:SQU33 SGY14:SGY33 RXC14:RXC33 RNG14:RNG33 RDK14:RDK33 QTO14:QTO33 QJS14:QJS33 PZW14:PZW33 PQA14:PQA33 PGE14:PGE33 OWI14:OWI33 OMM14:OMM33 OCQ14:OCQ33 NSU14:NSU33 NIY14:NIY33 MZC14:MZC33 MPG14:MPG33 MFK14:MFK33 LVO14:LVO33 LLS14:LLS33 LBW14:LBW33 KSA14:KSA33 KIE14:KIE33 JYI14:JYI33 JOM14:JOM33 JEQ14:JEQ33 IUU14:IUU33 IKY14:IKY33 IBC14:IBC33 HRG14:HRG33 HHK14:HHK33 GXO14:GXO33 GNS14:GNS33 GDW14:GDW33 FUA14:FUA33 FKE14:FKE33 FAI14:FAI33 EQM14:EQM33 EGQ14:EGQ33 DWU14:DWU33 DMY14:DMY33 DDC14:DDC33 CTG14:CTG33 CJK14:CJK33 BZO14:BZO33 BPS14:BPS33 BFW14:BFW33 AWA14:AWA33 AME14:AME33 ACI14:ACI33" xr:uid="{00000000-0002-0000-0200-000000000000}"/>
    <dataValidation type="decimal" operator="greaterThanOrEqual" allowBlank="1" showInputMessage="1" showErrorMessage="1" prompt="Quantity of gross chemical produced (kg)" sqref="WVE14:WVE15 IS14:IS15 SO14:SO15 ACK14:ACK15 AMG14:AMG15 AWC14:AWC15 BFY14:BFY15 BPU14:BPU15 BZQ14:BZQ15 CJM14:CJM15 CTI14:CTI15 DDE14:DDE15 DNA14:DNA15 DWW14:DWW15 EGS14:EGS15 EQO14:EQO15 FAK14:FAK15 FKG14:FKG15 FUC14:FUC15 GDY14:GDY15 GNU14:GNU15 GXQ14:GXQ15 HHM14:HHM15 HRI14:HRI15 IBE14:IBE15 ILA14:ILA15 IUW14:IUW15 JES14:JES15 JOO14:JOO15 JYK14:JYK15 KIG14:KIG15 KSC14:KSC15 LBY14:LBY15 LLU14:LLU15 LVQ14:LVQ15 MFM14:MFM15 MPI14:MPI15 MZE14:MZE15 NJA14:NJA15 NSW14:NSW15 OCS14:OCS15 OMO14:OMO15 OWK14:OWK15 PGG14:PGG15 PQC14:PQC15 PZY14:PZY15 QJU14:QJU15 QTQ14:QTQ15 RDM14:RDM15 RNI14:RNI15 RXE14:RXE15 SHA14:SHA15 SQW14:SQW15 TAS14:TAS15 TKO14:TKO15 TUK14:TUK15 UEG14:UEG15 UOC14:UOC15 UXY14:UXY15 VHU14:VHU15 VRQ14:VRQ15 WBM14:WBM15 WLI14:WLI15" xr:uid="{00000000-0002-0000-0200-000001000000}">
      <formula1>0</formula1>
    </dataValidation>
    <dataValidation errorStyle="warning" allowBlank="1" showInputMessage="1" showErrorMessage="1" errorTitle="U.S. EPA" error="Warning!  The form has auto calculated this value for you.  If you change the value in this cell, you may be misreporting data.  Press cancel to exit this cell without changing the data." prompt="Cell is automatically calculated to be the difference: B-C-D-E-F-G-H" sqref="WVL13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xr:uid="{00000000-0002-0000-0200-000002000000}"/>
    <dataValidation type="decimal" operator="greaterThanOrEqual" allowBlank="1" showInputMessage="1" showErrorMessage="1" sqref="WVF14:WVK15 WLJ14:WLO15 WBN14:WBS15 VRR14:VRW15 VHV14:VIA15 UXZ14:UYE15 UOD14:UOI15 UEH14:UEM15 TUL14:TUQ15 TKP14:TKU15 TAT14:TAY15 SQX14:SRC15 SHB14:SHG15 RXF14:RXK15 RNJ14:RNO15 RDN14:RDS15 QTR14:QTW15 QJV14:QKA15 PZZ14:QAE15 PQD14:PQI15 PGH14:PGM15 OWL14:OWQ15 OMP14:OMU15 OCT14:OCY15 NSX14:NTC15 NJB14:NJG15 MZF14:MZK15 MPJ14:MPO15 MFN14:MFS15 LVR14:LVW15 LLV14:LMA15 LBZ14:LCE15 KSD14:KSI15 KIH14:KIM15 JYL14:JYQ15 JOP14:JOU15 JET14:JEY15 IUX14:IVC15 ILB14:ILG15 IBF14:IBK15 HRJ14:HRO15 HHN14:HHS15 GXR14:GXW15 GNV14:GOA15 GDZ14:GEE15 FUD14:FUI15 FKH14:FKM15 FAL14:FAQ15 EQP14:EQU15 EGT14:EGY15 DWX14:DXC15 DNB14:DNG15 DDF14:DDK15 CTJ14:CTO15 CJN14:CJS15 BZR14:BZW15 BPV14:BQA15 BFZ14:BGE15 AWD14:AWI15 AMH14:AMM15 ACK16:ACK33 SO16:SO33 IS16:IS33 ACL14:ACQ33 SP14:SU33 IT14:IY33 WVE16:WVK33 WLI16:WLO33 WBM16:WBS33 VRQ16:VRW33 VHU16:VIA33 UXY16:UYE33 UOC16:UOI33 UEG16:UEM33 TUK16:TUQ33 TKO16:TKU33 TAS16:TAY33 SQW16:SRC33 SHA16:SHG33 RXE16:RXK33 RNI16:RNO33 RDM16:RDS33 QTQ16:QTW33 QJU16:QKA33 PZY16:QAE33 PQC16:PQI33 PGG16:PGM33 OWK16:OWQ33 OMO16:OMU33 OCS16:OCY33 NSW16:NTC33 NJA16:NJG33 MZE16:MZK33 MPI16:MPO33 MFM16:MFS33 LVQ16:LVW33 LLU16:LMA33 LBY16:LCE33 KSC16:KSI33 KIG16:KIM33 JYK16:JYQ33 JOO16:JOU33 JES16:JEY33 IUW16:IVC33 ILA16:ILG33 IBE16:IBK33 HRI16:HRO33 HHM16:HHS33 GXQ16:GXW33 GNU16:GOA33 GDY16:GEE33 FUC16:FUI33 FKG16:FKM33 FAK16:FAQ33 EQO16:EQU33 EGS16:EGY33 DWW16:DXC33 DNA16:DNG33 DDE16:DDK33 CTI16:CTO33 CJM16:CJS33 BZQ16:BZW33 BPU16:BQA33 BFY16:BGE33 AWC16:AWI33 AMG16:AMM33" xr:uid="{00000000-0002-0000-0200-000003000000}">
      <formula1>0</formula1>
    </dataValidation>
    <dataValidation type="custom" errorStyle="warning" allowBlank="1" showInputMessage="1" showErrorMessage="1" errorTitle="U.S. EPA" error="Warning!  The form has auto calculated this value for you.  If you change the value in this cell, you may be misreporting data.  Press cancel to exit this cell without changing the data." sqref="SV14:SV33 IZ14:IZ33 WVL14:WVL33 WLP14:WLP33 WBT14:WBT33 VRX14:VRX33 VIB14:VIB33 UYF14:UYF33 UOJ14:UOJ33 UEN14:UEN33 TUR14:TUR33 TKV14:TKV33 TAZ14:TAZ33 SRD14:SRD33 SHH14:SHH33 RXL14:RXL33 RNP14:RNP33 RDT14:RDT33 QTX14:QTX33 QKB14:QKB33 QAF14:QAF33 PQJ14:PQJ33 PGN14:PGN33 OWR14:OWR33 OMV14:OMV33 OCZ14:OCZ33 NTD14:NTD33 NJH14:NJH33 MZL14:MZL33 MPP14:MPP33 MFT14:MFT33 LVX14:LVX33 LMB14:LMB33 LCF14:LCF33 KSJ14:KSJ33 KIN14:KIN33 JYR14:JYR33 JOV14:JOV33 JEZ14:JEZ33 IVD14:IVD33 ILH14:ILH33 IBL14:IBL33 HRP14:HRP33 HHT14:HHT33 GXX14:GXX33 GOB14:GOB33 GEF14:GEF33 FUJ14:FUJ33 FKN14:FKN33 FAR14:FAR33 EQV14:EQV33 EGZ14:EGZ33 DXD14:DXD33 DNH14:DNH33 DDL14:DDL33 CTP14:CTP33 CJT14:CJT33 BZX14:BZX33 BQB14:BQB33 BGF14:BGF33 AWJ14:AWJ33 AMN14:AMN33 ACR14:ACR33" xr:uid="{00000000-0002-0000-0200-000004000000}">
      <formula1>"sdasdfsd"</formula1>
    </dataValidation>
    <dataValidation type="list" allowBlank="1" showInputMessage="1" showErrorMessage="1" sqref="SN14:SN33 IR14:IR33 WVD14:WVD33 WLH14:WLH33 WBL14:WBL33 VRP14:VRP33 VHT14:VHT33 UXX14:UXX33 UOB14:UOB33 UEF14:UEF33 TUJ14:TUJ33 TKN14:TKN33 TAR14:TAR33 SQV14:SQV33 SGZ14:SGZ33 RXD14:RXD33 RNH14:RNH33 RDL14:RDL33 QTP14:QTP33 QJT14:QJT33 PZX14:PZX33 PQB14:PQB33 PGF14:PGF33 OWJ14:OWJ33 OMN14:OMN33 OCR14:OCR33 NSV14:NSV33 NIZ14:NIZ33 MZD14:MZD33 MPH14:MPH33 MFL14:MFL33 LVP14:LVP33 LLT14:LLT33 LBX14:LBX33 KSB14:KSB33 KIF14:KIF33 JYJ14:JYJ33 JON14:JON33 JER14:JER33 IUV14:IUV33 IKZ14:IKZ33 IBD14:IBD33 HRH14:HRH33 HHL14:HHL33 GXP14:GXP33 GNT14:GNT33 GDX14:GDX33 FUB14:FUB33 FKF14:FKF33 FAJ14:FAJ33 EQN14:EQN33 EGR14:EGR33 DWV14:DWV33 DMZ14:DMZ33 DDD14:DDD33 CTH14:CTH33 CJL14:CJL33 BZP14:BZP33 BPT14:BPT33 BFX14:BFX33 AWB14:AWB33 AMF14:AMF33 ACJ14:ACJ33" xr:uid="{00000000-0002-0000-0200-000005000000}">
      <formula1>AllChemicals</formula1>
    </dataValidation>
    <dataValidation type="list" allowBlank="1" showInputMessage="1" showErrorMessage="1" prompt="Select the chemical name of the controlled substance that was transformed during the reporting period. View the Reference List for a valid list of chemical names." sqref="D14:D33" xr:uid="{00000000-0002-0000-0200-000006000000}">
      <formula1>ChemicalList</formula1>
    </dataValidation>
    <dataValidation type="decimal" operator="greaterThan" allowBlank="1" showInputMessage="1" showErrorMessage="1" prompt="Quantity (kg) of chemical transformed " sqref="E14:E33" xr:uid="{00000000-0002-0000-0200-000007000000}">
      <formula1>0</formula1>
    </dataValidation>
  </dataValidations>
  <hyperlinks>
    <hyperlink ref="D10:E10" location="'Reference List'!A1" display="If copying and pasting data into the table, please refer to the Reference List and the accompanying instructions." xr:uid="{00000000-0004-0000-0200-000000000000}"/>
  </hyperlinks>
  <pageMargins left="0.7" right="0.7" top="0.75" bottom="0.75" header="0.3" footer="0.3"/>
  <pageSetup scale="97"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
    <tabColor theme="0" tint="-0.34998626667073579"/>
  </sheetPr>
  <dimension ref="A1:AX168"/>
  <sheetViews>
    <sheetView showGridLines="0" zoomScaleNormal="100" zoomScaleSheetLayoutView="100" workbookViewId="0"/>
  </sheetViews>
  <sheetFormatPr defaultColWidth="8.7265625" defaultRowHeight="14.5" x14ac:dyDescent="0.35"/>
  <cols>
    <col min="1" max="2" width="3.7265625" customWidth="1"/>
    <col min="3" max="7" width="14.453125" customWidth="1"/>
    <col min="8" max="8" width="3.7265625" customWidth="1"/>
  </cols>
  <sheetData>
    <row r="1" spans="1:50" x14ac:dyDescent="0.35">
      <c r="A1" s="20"/>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row>
    <row r="2" spans="1:50" ht="27.75" customHeight="1" x14ac:dyDescent="0.45">
      <c r="A2" s="21"/>
      <c r="B2" s="24"/>
      <c r="C2" s="25" t="s">
        <v>1</v>
      </c>
      <c r="D2" s="25"/>
      <c r="E2" s="25"/>
      <c r="F2" s="26"/>
      <c r="G2" s="26"/>
      <c r="H2" s="27"/>
      <c r="I2" s="21"/>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row>
    <row r="3" spans="1:50" ht="18.5" x14ac:dyDescent="0.45">
      <c r="A3" s="21"/>
      <c r="B3" s="28"/>
      <c r="C3" s="29" t="s">
        <v>142</v>
      </c>
      <c r="D3" s="29"/>
      <c r="E3" s="29"/>
      <c r="F3" s="1"/>
      <c r="G3" s="1"/>
      <c r="H3" s="31"/>
      <c r="I3" s="21"/>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row>
    <row r="4" spans="1:50" ht="17.25" customHeight="1" x14ac:dyDescent="0.45">
      <c r="A4" s="21"/>
      <c r="B4" s="28"/>
      <c r="C4" s="81" t="s">
        <v>89</v>
      </c>
      <c r="D4" s="29"/>
      <c r="E4" s="29"/>
      <c r="F4" s="1"/>
      <c r="G4" s="1"/>
      <c r="H4" s="31"/>
      <c r="I4" s="21"/>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row>
    <row r="5" spans="1:50" ht="11.25" customHeight="1" x14ac:dyDescent="0.45">
      <c r="A5" s="21"/>
      <c r="B5" s="28"/>
      <c r="C5" s="1"/>
      <c r="D5" s="1"/>
      <c r="E5" s="1"/>
      <c r="F5" s="1"/>
      <c r="G5" s="1"/>
      <c r="H5" s="31"/>
      <c r="I5" s="21"/>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row>
    <row r="6" spans="1:50" ht="60.4" customHeight="1" x14ac:dyDescent="0.45">
      <c r="A6" s="21"/>
      <c r="B6" s="28"/>
      <c r="C6" s="155" t="s">
        <v>168</v>
      </c>
      <c r="D6" s="155"/>
      <c r="E6" s="155"/>
      <c r="F6" s="155"/>
      <c r="G6" s="155"/>
      <c r="H6" s="31"/>
      <c r="I6" s="21"/>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row>
    <row r="7" spans="1:50" ht="25.9" customHeight="1" x14ac:dyDescent="0.45">
      <c r="A7" s="21"/>
      <c r="B7" s="28"/>
      <c r="C7" s="154" t="s">
        <v>169</v>
      </c>
      <c r="D7" s="154"/>
      <c r="E7" s="154"/>
      <c r="F7" s="154"/>
      <c r="G7" s="154"/>
      <c r="H7" s="31"/>
      <c r="I7" s="21"/>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row>
    <row r="8" spans="1:50" ht="7.5" customHeight="1" x14ac:dyDescent="0.45">
      <c r="A8" s="21"/>
      <c r="B8" s="28"/>
      <c r="C8" s="126"/>
      <c r="D8" s="126"/>
      <c r="E8" s="126"/>
      <c r="F8" s="126"/>
      <c r="G8" s="126"/>
      <c r="H8" s="31"/>
      <c r="I8" s="21"/>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row>
    <row r="9" spans="1:50" ht="16.5" customHeight="1" x14ac:dyDescent="0.45">
      <c r="A9" s="21"/>
      <c r="B9" s="28"/>
      <c r="C9" s="156" t="s">
        <v>4</v>
      </c>
      <c r="D9" s="156"/>
      <c r="E9" s="156"/>
      <c r="F9" s="156"/>
      <c r="G9" s="156"/>
      <c r="H9" s="31"/>
      <c r="I9" s="21"/>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row>
    <row r="10" spans="1:50" ht="15" customHeight="1" x14ac:dyDescent="0.45">
      <c r="A10" s="21"/>
      <c r="B10" s="28"/>
      <c r="C10" s="146" t="s">
        <v>90</v>
      </c>
      <c r="D10" s="146" t="s">
        <v>104</v>
      </c>
      <c r="E10" s="147" t="s">
        <v>152</v>
      </c>
      <c r="F10" s="147" t="s">
        <v>155</v>
      </c>
      <c r="G10" s="147" t="s">
        <v>123</v>
      </c>
      <c r="H10" s="31"/>
      <c r="I10" s="21"/>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row>
    <row r="11" spans="1:50" ht="15" customHeight="1" x14ac:dyDescent="0.45">
      <c r="A11" s="21"/>
      <c r="B11" s="28"/>
      <c r="C11" s="146" t="s">
        <v>91</v>
      </c>
      <c r="D11" s="146" t="s">
        <v>105</v>
      </c>
      <c r="E11" s="147" t="s">
        <v>153</v>
      </c>
      <c r="F11" s="147" t="s">
        <v>118</v>
      </c>
      <c r="G11" s="147" t="s">
        <v>163</v>
      </c>
      <c r="H11" s="31"/>
      <c r="I11" s="21"/>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row>
    <row r="12" spans="1:50" ht="15" customHeight="1" x14ac:dyDescent="0.45">
      <c r="A12" s="21"/>
      <c r="B12" s="28"/>
      <c r="C12" s="146" t="s">
        <v>92</v>
      </c>
      <c r="D12" s="146" t="s">
        <v>106</v>
      </c>
      <c r="E12" s="147" t="s">
        <v>9</v>
      </c>
      <c r="F12" s="147" t="s">
        <v>156</v>
      </c>
      <c r="G12" s="147" t="s">
        <v>164</v>
      </c>
      <c r="H12" s="31"/>
      <c r="I12" s="21"/>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row>
    <row r="13" spans="1:50" ht="15" customHeight="1" x14ac:dyDescent="0.45">
      <c r="A13" s="21"/>
      <c r="B13" s="28"/>
      <c r="C13" s="146" t="s">
        <v>93</v>
      </c>
      <c r="D13" s="146" t="s">
        <v>107</v>
      </c>
      <c r="E13" s="147" t="s">
        <v>17</v>
      </c>
      <c r="F13" s="147" t="s">
        <v>157</v>
      </c>
      <c r="G13" s="147" t="s">
        <v>165</v>
      </c>
      <c r="H13" s="31"/>
      <c r="I13" s="21"/>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row>
    <row r="14" spans="1:50" ht="15" customHeight="1" x14ac:dyDescent="0.45">
      <c r="A14" s="21"/>
      <c r="B14" s="28"/>
      <c r="C14" s="146" t="s">
        <v>94</v>
      </c>
      <c r="D14" s="146" t="s">
        <v>108</v>
      </c>
      <c r="E14" s="147" t="s">
        <v>14</v>
      </c>
      <c r="F14" s="147" t="s">
        <v>119</v>
      </c>
      <c r="G14" s="147" t="s">
        <v>166</v>
      </c>
      <c r="H14" s="31"/>
      <c r="I14" s="21"/>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row>
    <row r="15" spans="1:50" ht="15" customHeight="1" x14ac:dyDescent="0.45">
      <c r="A15" s="21"/>
      <c r="B15" s="28"/>
      <c r="C15" s="146" t="s">
        <v>95</v>
      </c>
      <c r="D15" s="146" t="s">
        <v>109</v>
      </c>
      <c r="E15" s="147" t="s">
        <v>15</v>
      </c>
      <c r="F15" s="147" t="s">
        <v>158</v>
      </c>
      <c r="G15" s="147" t="s">
        <v>124</v>
      </c>
      <c r="H15" s="31"/>
      <c r="I15" s="21"/>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row>
    <row r="16" spans="1:50" ht="15" customHeight="1" x14ac:dyDescent="0.45">
      <c r="A16" s="21"/>
      <c r="B16" s="28"/>
      <c r="C16" s="146" t="s">
        <v>96</v>
      </c>
      <c r="D16" s="146" t="s">
        <v>110</v>
      </c>
      <c r="E16" s="147" t="s">
        <v>115</v>
      </c>
      <c r="F16" s="147" t="s">
        <v>16</v>
      </c>
      <c r="G16" s="147" t="s">
        <v>125</v>
      </c>
      <c r="H16" s="31"/>
      <c r="I16" s="21"/>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row>
    <row r="17" spans="1:50" ht="15" customHeight="1" x14ac:dyDescent="0.45">
      <c r="A17" s="21"/>
      <c r="B17" s="28"/>
      <c r="C17" s="146" t="s">
        <v>97</v>
      </c>
      <c r="D17" s="146" t="s">
        <v>111</v>
      </c>
      <c r="E17" s="147" t="s">
        <v>116</v>
      </c>
      <c r="F17" s="147" t="s">
        <v>159</v>
      </c>
      <c r="G17" s="147" t="s">
        <v>126</v>
      </c>
      <c r="H17" s="31"/>
      <c r="I17" s="21"/>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row>
    <row r="18" spans="1:50" ht="15" customHeight="1" x14ac:dyDescent="0.45">
      <c r="A18" s="21"/>
      <c r="B18" s="28"/>
      <c r="C18" s="146" t="s">
        <v>98</v>
      </c>
      <c r="D18" s="146" t="s">
        <v>112</v>
      </c>
      <c r="E18" s="147" t="s">
        <v>117</v>
      </c>
      <c r="F18" s="147" t="s">
        <v>120</v>
      </c>
      <c r="G18" s="147" t="s">
        <v>127</v>
      </c>
      <c r="H18" s="31"/>
      <c r="I18" s="21"/>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row>
    <row r="19" spans="1:50" ht="15" customHeight="1" x14ac:dyDescent="0.45">
      <c r="A19" s="21"/>
      <c r="B19" s="28"/>
      <c r="C19" s="146" t="s">
        <v>99</v>
      </c>
      <c r="D19" s="148" t="s">
        <v>143</v>
      </c>
      <c r="E19" s="147" t="s">
        <v>174</v>
      </c>
      <c r="F19" s="147" t="s">
        <v>121</v>
      </c>
      <c r="G19" s="147" t="s">
        <v>128</v>
      </c>
      <c r="H19" s="31"/>
      <c r="I19" s="21"/>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row>
    <row r="20" spans="1:50" ht="15" customHeight="1" x14ac:dyDescent="0.45">
      <c r="A20" s="21"/>
      <c r="B20" s="28"/>
      <c r="C20" s="146" t="s">
        <v>100</v>
      </c>
      <c r="D20" s="147" t="s">
        <v>151</v>
      </c>
      <c r="E20" s="147" t="s">
        <v>175</v>
      </c>
      <c r="F20" s="147" t="s">
        <v>160</v>
      </c>
      <c r="G20" s="149"/>
      <c r="H20" s="31"/>
      <c r="I20" s="21"/>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row>
    <row r="21" spans="1:50" ht="15" customHeight="1" x14ac:dyDescent="0.45">
      <c r="A21" s="21"/>
      <c r="B21" s="28"/>
      <c r="C21" s="146" t="s">
        <v>101</v>
      </c>
      <c r="D21" s="147" t="s">
        <v>8</v>
      </c>
      <c r="E21" s="147" t="s">
        <v>154</v>
      </c>
      <c r="F21" s="147" t="s">
        <v>161</v>
      </c>
      <c r="G21" s="149"/>
      <c r="H21" s="31"/>
      <c r="I21" s="21"/>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row>
    <row r="22" spans="1:50" ht="15" customHeight="1" x14ac:dyDescent="0.45">
      <c r="A22" s="21"/>
      <c r="B22" s="28"/>
      <c r="C22" s="146" t="s">
        <v>102</v>
      </c>
      <c r="D22" s="147" t="s">
        <v>113</v>
      </c>
      <c r="E22" s="147" t="s">
        <v>176</v>
      </c>
      <c r="F22" s="147" t="s">
        <v>162</v>
      </c>
      <c r="G22" s="149"/>
      <c r="H22" s="31"/>
      <c r="I22" s="21"/>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row>
    <row r="23" spans="1:50" ht="15" customHeight="1" x14ac:dyDescent="0.45">
      <c r="A23" s="21"/>
      <c r="B23" s="28"/>
      <c r="C23" s="146" t="s">
        <v>103</v>
      </c>
      <c r="D23" s="147" t="s">
        <v>114</v>
      </c>
      <c r="E23" s="147" t="s">
        <v>177</v>
      </c>
      <c r="F23" s="147" t="s">
        <v>122</v>
      </c>
      <c r="G23" s="149"/>
      <c r="H23" s="31"/>
      <c r="I23" s="21"/>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row>
    <row r="24" spans="1:50" ht="17.649999999999999" customHeight="1" x14ac:dyDescent="0.45">
      <c r="A24" s="20"/>
      <c r="B24" s="35"/>
      <c r="C24" s="17"/>
      <c r="D24" s="17"/>
      <c r="E24" s="17"/>
      <c r="F24" s="17"/>
      <c r="G24" s="17"/>
      <c r="H24" s="18"/>
      <c r="I24" s="21"/>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row>
    <row r="25" spans="1:50" x14ac:dyDescent="0.35">
      <c r="A25" s="20"/>
      <c r="B25" s="22"/>
      <c r="C25" s="38"/>
      <c r="D25" s="38"/>
      <c r="E25" s="38"/>
      <c r="F25" s="38"/>
      <c r="G25" s="38"/>
      <c r="H25" s="38"/>
      <c r="I25" s="38"/>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row>
    <row r="26" spans="1:50" x14ac:dyDescent="0.35">
      <c r="A26" s="20"/>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row>
    <row r="27" spans="1:50" x14ac:dyDescent="0.35">
      <c r="A27" s="20"/>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row>
    <row r="28" spans="1:50" x14ac:dyDescent="0.35">
      <c r="A28" s="20"/>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row>
    <row r="29" spans="1:50" x14ac:dyDescent="0.35">
      <c r="A29" s="20"/>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row>
    <row r="30" spans="1:50" x14ac:dyDescent="0.35">
      <c r="A30" s="20"/>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row>
    <row r="31" spans="1:50" x14ac:dyDescent="0.35">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row>
    <row r="32" spans="1:50" x14ac:dyDescent="0.35">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row>
    <row r="33" spans="1:50" x14ac:dyDescent="0.35">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row>
    <row r="34" spans="1:50" x14ac:dyDescent="0.35">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row>
    <row r="35" spans="1:50" x14ac:dyDescent="0.35">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row>
    <row r="36" spans="1:50" x14ac:dyDescent="0.35">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row>
    <row r="37" spans="1:50" x14ac:dyDescent="0.35">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row>
    <row r="38" spans="1:50" x14ac:dyDescent="0.35">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row>
    <row r="39" spans="1:50" x14ac:dyDescent="0.35">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row>
    <row r="40" spans="1:50" x14ac:dyDescent="0.35">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row>
    <row r="41" spans="1:50" x14ac:dyDescent="0.35">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row>
    <row r="42" spans="1:50" x14ac:dyDescent="0.35">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row>
    <row r="43" spans="1:50" x14ac:dyDescent="0.35">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row>
    <row r="44" spans="1:50" x14ac:dyDescent="0.35">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row>
    <row r="45" spans="1:50" x14ac:dyDescent="0.35">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row>
    <row r="46" spans="1:50" x14ac:dyDescent="0.35">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row>
    <row r="47" spans="1:50" x14ac:dyDescent="0.35">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row>
    <row r="48" spans="1:50" x14ac:dyDescent="0.35">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row>
    <row r="49" spans="1:50" x14ac:dyDescent="0.35">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row>
    <row r="50" spans="1:50" x14ac:dyDescent="0.35">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row>
    <row r="51" spans="1:50" x14ac:dyDescent="0.35">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row>
    <row r="52" spans="1:50" x14ac:dyDescent="0.35">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row>
    <row r="53" spans="1:50" x14ac:dyDescent="0.35">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row>
    <row r="54" spans="1:50" x14ac:dyDescent="0.35">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row>
    <row r="55" spans="1:50" x14ac:dyDescent="0.35">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row>
    <row r="56" spans="1:50" x14ac:dyDescent="0.35">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row>
    <row r="57" spans="1:50" x14ac:dyDescent="0.35">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row>
    <row r="58" spans="1:50" x14ac:dyDescent="0.35">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row>
    <row r="59" spans="1:50" x14ac:dyDescent="0.35">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row>
    <row r="60" spans="1:50" x14ac:dyDescent="0.35">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row>
    <row r="61" spans="1:50" x14ac:dyDescent="0.35">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row>
    <row r="62" spans="1:50" x14ac:dyDescent="0.35">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row>
    <row r="63" spans="1:50" x14ac:dyDescent="0.35">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row>
    <row r="64" spans="1:50" x14ac:dyDescent="0.35">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row>
    <row r="65" spans="1:50" x14ac:dyDescent="0.35">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row>
    <row r="66" spans="1:50" x14ac:dyDescent="0.35">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row>
    <row r="67" spans="1:50" x14ac:dyDescent="0.35">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row>
    <row r="68" spans="1:50" x14ac:dyDescent="0.35">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row>
    <row r="69" spans="1:50" x14ac:dyDescent="0.35">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row>
    <row r="70" spans="1:50" x14ac:dyDescent="0.35">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row>
    <row r="71" spans="1:50" x14ac:dyDescent="0.35">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row>
    <row r="72" spans="1:50" x14ac:dyDescent="0.35">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row>
    <row r="73" spans="1:50" x14ac:dyDescent="0.35">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row>
    <row r="74" spans="1:50" x14ac:dyDescent="0.35">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row>
    <row r="75" spans="1:50" x14ac:dyDescent="0.35">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row>
    <row r="76" spans="1:50" x14ac:dyDescent="0.35">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row>
    <row r="77" spans="1:50" x14ac:dyDescent="0.35">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row>
    <row r="78" spans="1:50" x14ac:dyDescent="0.35">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row>
    <row r="79" spans="1:50" x14ac:dyDescent="0.35">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row>
    <row r="80" spans="1:50" x14ac:dyDescent="0.35">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row>
    <row r="81" spans="1:50" x14ac:dyDescent="0.35">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row>
    <row r="82" spans="1:50" x14ac:dyDescent="0.35">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row>
    <row r="83" spans="1:50" x14ac:dyDescent="0.35">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row>
    <row r="84" spans="1:50" x14ac:dyDescent="0.35">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row>
    <row r="85" spans="1:50" x14ac:dyDescent="0.35">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row>
    <row r="86" spans="1:50" x14ac:dyDescent="0.35">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row>
    <row r="87" spans="1:50" x14ac:dyDescent="0.35">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row>
    <row r="88" spans="1:50" x14ac:dyDescent="0.35">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row>
    <row r="89" spans="1:50" x14ac:dyDescent="0.35">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row>
    <row r="90" spans="1:50" x14ac:dyDescent="0.35">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row>
    <row r="91" spans="1:50" x14ac:dyDescent="0.35">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row>
    <row r="92" spans="1:50" x14ac:dyDescent="0.35">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row>
    <row r="93" spans="1:50" x14ac:dyDescent="0.35">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row>
    <row r="94" spans="1:50" x14ac:dyDescent="0.35">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row>
    <row r="95" spans="1:50" x14ac:dyDescent="0.35">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row>
    <row r="96" spans="1:50" x14ac:dyDescent="0.35">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row>
    <row r="97" spans="1:50" x14ac:dyDescent="0.35">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row>
    <row r="98" spans="1:50" x14ac:dyDescent="0.35">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row>
    <row r="99" spans="1:50" x14ac:dyDescent="0.35">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row>
    <row r="100" spans="1:50" x14ac:dyDescent="0.35">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row>
    <row r="101" spans="1:50" x14ac:dyDescent="0.35">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row>
    <row r="102" spans="1:50" x14ac:dyDescent="0.35">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row>
    <row r="103" spans="1:50" x14ac:dyDescent="0.35">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row>
    <row r="104" spans="1:50" x14ac:dyDescent="0.35">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row>
    <row r="105" spans="1:50" x14ac:dyDescent="0.35">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row>
    <row r="106" spans="1:50" x14ac:dyDescent="0.35">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row>
    <row r="107" spans="1:50" x14ac:dyDescent="0.35">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row>
    <row r="108" spans="1:50" x14ac:dyDescent="0.35">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row>
    <row r="109" spans="1:50" x14ac:dyDescent="0.35">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row>
    <row r="110" spans="1:50" x14ac:dyDescent="0.35">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row>
    <row r="111" spans="1:50" x14ac:dyDescent="0.35">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row>
    <row r="112" spans="1:50" x14ac:dyDescent="0.35">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row>
    <row r="113" spans="1:50" x14ac:dyDescent="0.35">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row>
    <row r="114" spans="1:50" x14ac:dyDescent="0.35">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row>
    <row r="115" spans="1:50" x14ac:dyDescent="0.35">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row>
    <row r="116" spans="1:50" x14ac:dyDescent="0.35">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row>
    <row r="117" spans="1:50" x14ac:dyDescent="0.35">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row>
    <row r="118" spans="1:50" x14ac:dyDescent="0.35">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row>
    <row r="119" spans="1:50" x14ac:dyDescent="0.35">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row>
    <row r="120" spans="1:50" x14ac:dyDescent="0.35">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row>
    <row r="121" spans="1:50" x14ac:dyDescent="0.35">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row>
    <row r="122" spans="1:50" x14ac:dyDescent="0.35">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row>
    <row r="123" spans="1:50" x14ac:dyDescent="0.35">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row>
    <row r="124" spans="1:50" x14ac:dyDescent="0.35">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row>
    <row r="125" spans="1:50" x14ac:dyDescent="0.35">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row>
    <row r="126" spans="1:50" x14ac:dyDescent="0.35">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row>
    <row r="127" spans="1:50" x14ac:dyDescent="0.35">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row>
    <row r="128" spans="1:50" x14ac:dyDescent="0.35">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row>
    <row r="129" spans="1:50" x14ac:dyDescent="0.35">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row>
    <row r="130" spans="1:50" x14ac:dyDescent="0.35">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row>
    <row r="131" spans="1:50" x14ac:dyDescent="0.35">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row>
    <row r="132" spans="1:50" x14ac:dyDescent="0.35">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row>
    <row r="133" spans="1:50" x14ac:dyDescent="0.35">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row>
    <row r="134" spans="1:50" x14ac:dyDescent="0.35">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row>
    <row r="135" spans="1:50" x14ac:dyDescent="0.35">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row>
    <row r="136" spans="1:50" x14ac:dyDescent="0.35">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row>
    <row r="137" spans="1:50" x14ac:dyDescent="0.35">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row>
    <row r="138" spans="1:50" x14ac:dyDescent="0.35">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row>
    <row r="139" spans="1:50" x14ac:dyDescent="0.35">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row>
    <row r="140" spans="1:50" x14ac:dyDescent="0.35">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row>
    <row r="141" spans="1:50" x14ac:dyDescent="0.35">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row>
    <row r="142" spans="1:50" x14ac:dyDescent="0.35">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row>
    <row r="143" spans="1:50" x14ac:dyDescent="0.35">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row>
    <row r="144" spans="1:50" x14ac:dyDescent="0.35">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row>
    <row r="145" spans="1:50" x14ac:dyDescent="0.35">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row>
    <row r="146" spans="1:50" x14ac:dyDescent="0.35">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row>
    <row r="147" spans="1:50" x14ac:dyDescent="0.35">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row>
    <row r="148" spans="1:50" x14ac:dyDescent="0.35">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row>
    <row r="149" spans="1:50" x14ac:dyDescent="0.35">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row>
    <row r="150" spans="1:50" x14ac:dyDescent="0.35">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row>
    <row r="151" spans="1:50" x14ac:dyDescent="0.35">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row>
    <row r="152" spans="1:50" x14ac:dyDescent="0.35">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row>
    <row r="153" spans="1:50" x14ac:dyDescent="0.35">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row>
    <row r="154" spans="1:50" x14ac:dyDescent="0.35">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row>
    <row r="155" spans="1:50" x14ac:dyDescent="0.35">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row>
    <row r="156" spans="1:50" x14ac:dyDescent="0.35">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row>
    <row r="157" spans="1:50" x14ac:dyDescent="0.35">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row>
    <row r="158" spans="1:50" x14ac:dyDescent="0.35">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row>
    <row r="159" spans="1:50" x14ac:dyDescent="0.35">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row>
    <row r="160" spans="1:50" x14ac:dyDescent="0.35">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row>
    <row r="161" spans="1:50" x14ac:dyDescent="0.35">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row>
    <row r="162" spans="1:50" x14ac:dyDescent="0.35">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row>
    <row r="163" spans="1:50" x14ac:dyDescent="0.35">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row>
    <row r="164" spans="1:50" x14ac:dyDescent="0.35">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row>
    <row r="165" spans="1:50" x14ac:dyDescent="0.35">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row>
    <row r="166" spans="1:50" x14ac:dyDescent="0.35">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row>
    <row r="167" spans="1:50" x14ac:dyDescent="0.35">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row>
    <row r="168" spans="1:50" x14ac:dyDescent="0.35">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row>
  </sheetData>
  <sheetProtection algorithmName="SHA-512" hashValue="EgCfipbdoPS7AVVP9IshrEiHxZOEERb76GuHgk4paAke9GpIaEcTjmyDEu1Ez9mEsGKgRefx1T/YA/bXCF/K6g==" saltValue="G3vXPkUnMnhK4e+VfcnkAA==" spinCount="100000" sheet="1" objects="1" scenarios="1"/>
  <mergeCells count="3">
    <mergeCell ref="C7:G7"/>
    <mergeCell ref="C6:G6"/>
    <mergeCell ref="C9:G9"/>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B2:M68"/>
  <sheetViews>
    <sheetView workbookViewId="0">
      <selection activeCell="D3" sqref="D3"/>
    </sheetView>
  </sheetViews>
  <sheetFormatPr defaultColWidth="9.1796875" defaultRowHeight="13" x14ac:dyDescent="0.3"/>
  <cols>
    <col min="1" max="1" width="3.453125" style="3" customWidth="1"/>
    <col min="2" max="2" width="13.26953125" style="3" bestFit="1" customWidth="1"/>
    <col min="3" max="3" width="17.453125" style="3" bestFit="1" customWidth="1"/>
    <col min="4" max="4" width="12.7265625" style="3" bestFit="1" customWidth="1"/>
    <col min="5" max="5" width="11.1796875" style="3" bestFit="1" customWidth="1"/>
    <col min="6" max="6" width="11.453125" style="3" customWidth="1"/>
    <col min="7" max="7" width="23.7265625" style="3" bestFit="1" customWidth="1"/>
    <col min="8" max="8" width="9.1796875" style="3"/>
    <col min="9" max="9" width="23" style="3" bestFit="1" customWidth="1"/>
    <col min="10" max="10" width="9.7265625" style="3" customWidth="1"/>
    <col min="11" max="11" width="9.1796875" style="3"/>
    <col min="12" max="12" width="8.453125" style="3" bestFit="1" customWidth="1"/>
    <col min="13" max="13" width="14.453125" style="3" customWidth="1"/>
    <col min="14" max="16384" width="9.1796875" style="3"/>
  </cols>
  <sheetData>
    <row r="2" spans="2:13" ht="26" x14ac:dyDescent="0.3">
      <c r="B2" s="60" t="s">
        <v>4</v>
      </c>
      <c r="C2" s="61" t="s">
        <v>10</v>
      </c>
      <c r="D2" s="60" t="s">
        <v>12</v>
      </c>
      <c r="E2" s="60" t="s">
        <v>23</v>
      </c>
      <c r="F2" s="98" t="s">
        <v>145</v>
      </c>
      <c r="G2" s="98" t="s">
        <v>146</v>
      </c>
      <c r="I2" s="49" t="s">
        <v>22</v>
      </c>
      <c r="J2" s="49" t="s">
        <v>32</v>
      </c>
      <c r="L2" s="88"/>
      <c r="M2" s="89"/>
    </row>
    <row r="3" spans="2:13" x14ac:dyDescent="0.3">
      <c r="B3" s="84" t="s">
        <v>90</v>
      </c>
      <c r="C3" s="62" t="s">
        <v>18</v>
      </c>
      <c r="D3" s="50">
        <v>2018</v>
      </c>
      <c r="E3" s="50">
        <f ca="1">YEAR(TODAY())</f>
        <v>2020</v>
      </c>
      <c r="F3" s="99" t="str">
        <f ca="1">MONTH(SubDate)&amp;"-"&amp;DAY(SubDate)&amp;"-"&amp;YEAR(SubDate)</f>
        <v>4-16-2020</v>
      </c>
      <c r="G3" s="99" t="s">
        <v>147</v>
      </c>
      <c r="I3" s="50" t="s">
        <v>34</v>
      </c>
      <c r="J3" s="50" t="s">
        <v>59</v>
      </c>
      <c r="L3" s="90"/>
      <c r="M3" s="90"/>
    </row>
    <row r="4" spans="2:13" x14ac:dyDescent="0.3">
      <c r="B4" s="84" t="s">
        <v>91</v>
      </c>
      <c r="C4" s="62" t="s">
        <v>19</v>
      </c>
      <c r="D4" s="50">
        <v>2019</v>
      </c>
      <c r="I4" s="50" t="s">
        <v>44</v>
      </c>
      <c r="J4" s="50" t="s">
        <v>61</v>
      </c>
      <c r="L4" s="90"/>
      <c r="M4" s="90"/>
    </row>
    <row r="5" spans="2:13" x14ac:dyDescent="0.3">
      <c r="B5" s="84" t="s">
        <v>92</v>
      </c>
      <c r="D5" s="50">
        <v>2020</v>
      </c>
      <c r="I5" s="50" t="s">
        <v>33</v>
      </c>
      <c r="J5" s="50" t="s">
        <v>60</v>
      </c>
      <c r="L5" s="90"/>
      <c r="M5" s="90"/>
    </row>
    <row r="6" spans="2:13" x14ac:dyDescent="0.3">
      <c r="B6" s="84" t="s">
        <v>93</v>
      </c>
      <c r="D6" s="50">
        <v>2021</v>
      </c>
      <c r="I6" s="50" t="s">
        <v>35</v>
      </c>
      <c r="J6" s="50" t="s">
        <v>62</v>
      </c>
      <c r="L6" s="90"/>
      <c r="M6" s="90"/>
    </row>
    <row r="7" spans="2:13" x14ac:dyDescent="0.3">
      <c r="B7" s="84" t="s">
        <v>94</v>
      </c>
      <c r="D7" s="50">
        <v>2022</v>
      </c>
      <c r="I7" s="50" t="s">
        <v>45</v>
      </c>
      <c r="J7" s="50" t="s">
        <v>63</v>
      </c>
      <c r="L7" s="90"/>
      <c r="M7" s="90"/>
    </row>
    <row r="8" spans="2:13" x14ac:dyDescent="0.3">
      <c r="B8" s="84" t="s">
        <v>95</v>
      </c>
      <c r="D8" s="50">
        <v>2023</v>
      </c>
      <c r="I8" s="50" t="s">
        <v>36</v>
      </c>
      <c r="J8" s="50" t="s">
        <v>64</v>
      </c>
      <c r="L8" s="90"/>
      <c r="M8" s="90"/>
    </row>
    <row r="9" spans="2:13" x14ac:dyDescent="0.3">
      <c r="B9" s="84" t="s">
        <v>96</v>
      </c>
      <c r="D9" s="50">
        <v>2024</v>
      </c>
      <c r="I9" s="50" t="s">
        <v>37</v>
      </c>
      <c r="J9" s="50" t="s">
        <v>65</v>
      </c>
      <c r="L9" s="90"/>
      <c r="M9" s="90"/>
    </row>
    <row r="10" spans="2:13" x14ac:dyDescent="0.3">
      <c r="B10" s="84" t="s">
        <v>97</v>
      </c>
      <c r="D10" s="50">
        <v>2025</v>
      </c>
      <c r="I10" s="50" t="s">
        <v>46</v>
      </c>
      <c r="J10" s="50" t="s">
        <v>66</v>
      </c>
    </row>
    <row r="11" spans="2:13" x14ac:dyDescent="0.3">
      <c r="B11" s="84" t="s">
        <v>98</v>
      </c>
      <c r="D11" s="50">
        <v>2026</v>
      </c>
      <c r="I11" s="50" t="s">
        <v>38</v>
      </c>
      <c r="J11" s="50" t="s">
        <v>67</v>
      </c>
    </row>
    <row r="12" spans="2:13" x14ac:dyDescent="0.3">
      <c r="B12" s="84" t="s">
        <v>99</v>
      </c>
      <c r="D12" s="50">
        <v>2027</v>
      </c>
      <c r="I12" s="50" t="s">
        <v>39</v>
      </c>
      <c r="J12" s="50" t="s">
        <v>68</v>
      </c>
    </row>
    <row r="13" spans="2:13" x14ac:dyDescent="0.3">
      <c r="B13" s="84" t="s">
        <v>100</v>
      </c>
      <c r="D13" s="50">
        <v>2028</v>
      </c>
      <c r="I13" s="50" t="s">
        <v>40</v>
      </c>
      <c r="J13" s="50" t="s">
        <v>71</v>
      </c>
    </row>
    <row r="14" spans="2:13" x14ac:dyDescent="0.3">
      <c r="B14" s="84" t="s">
        <v>101</v>
      </c>
      <c r="D14" s="50">
        <v>2029</v>
      </c>
      <c r="I14" s="50" t="s">
        <v>47</v>
      </c>
      <c r="J14" s="50" t="s">
        <v>70</v>
      </c>
    </row>
    <row r="15" spans="2:13" x14ac:dyDescent="0.3">
      <c r="B15" s="84" t="s">
        <v>102</v>
      </c>
      <c r="I15" s="50" t="s">
        <v>42</v>
      </c>
      <c r="J15" s="50" t="s">
        <v>69</v>
      </c>
    </row>
    <row r="16" spans="2:13" x14ac:dyDescent="0.3">
      <c r="B16" s="84" t="s">
        <v>103</v>
      </c>
      <c r="I16" s="50" t="s">
        <v>41</v>
      </c>
      <c r="J16" s="50" t="s">
        <v>74</v>
      </c>
    </row>
    <row r="17" spans="2:10" x14ac:dyDescent="0.3">
      <c r="B17" s="84" t="s">
        <v>104</v>
      </c>
      <c r="I17" s="50" t="s">
        <v>48</v>
      </c>
      <c r="J17" s="50" t="s">
        <v>73</v>
      </c>
    </row>
    <row r="18" spans="2:10" x14ac:dyDescent="0.3">
      <c r="B18" s="84" t="s">
        <v>105</v>
      </c>
      <c r="I18" s="50" t="s">
        <v>43</v>
      </c>
      <c r="J18" s="50" t="s">
        <v>72</v>
      </c>
    </row>
    <row r="19" spans="2:10" x14ac:dyDescent="0.3">
      <c r="B19" s="84" t="s">
        <v>106</v>
      </c>
      <c r="I19" s="50" t="s">
        <v>49</v>
      </c>
      <c r="J19" s="50" t="s">
        <v>77</v>
      </c>
    </row>
    <row r="20" spans="2:10" x14ac:dyDescent="0.3">
      <c r="B20" s="84" t="s">
        <v>107</v>
      </c>
      <c r="I20" s="50" t="s">
        <v>50</v>
      </c>
      <c r="J20" s="50" t="s">
        <v>76</v>
      </c>
    </row>
    <row r="21" spans="2:10" x14ac:dyDescent="0.3">
      <c r="B21" s="84" t="s">
        <v>108</v>
      </c>
      <c r="I21" s="50" t="s">
        <v>51</v>
      </c>
      <c r="J21" s="50" t="s">
        <v>75</v>
      </c>
    </row>
    <row r="22" spans="2:10" x14ac:dyDescent="0.3">
      <c r="B22" s="84" t="s">
        <v>109</v>
      </c>
      <c r="I22" s="50" t="s">
        <v>53</v>
      </c>
      <c r="J22" s="50" t="s">
        <v>56</v>
      </c>
    </row>
    <row r="23" spans="2:10" x14ac:dyDescent="0.3">
      <c r="B23" s="84" t="s">
        <v>110</v>
      </c>
      <c r="I23" s="50" t="s">
        <v>54</v>
      </c>
      <c r="J23" s="50" t="s">
        <v>57</v>
      </c>
    </row>
    <row r="24" spans="2:10" x14ac:dyDescent="0.3">
      <c r="B24" s="84" t="s">
        <v>111</v>
      </c>
      <c r="I24" s="50" t="s">
        <v>55</v>
      </c>
      <c r="J24" s="50" t="s">
        <v>78</v>
      </c>
    </row>
    <row r="25" spans="2:10" x14ac:dyDescent="0.3">
      <c r="B25" s="85" t="s">
        <v>112</v>
      </c>
      <c r="I25" s="50" t="s">
        <v>52</v>
      </c>
      <c r="J25" s="50" t="s">
        <v>58</v>
      </c>
    </row>
    <row r="26" spans="2:10" x14ac:dyDescent="0.3">
      <c r="B26" s="50" t="s">
        <v>143</v>
      </c>
    </row>
    <row r="27" spans="2:10" x14ac:dyDescent="0.3">
      <c r="B27" s="86" t="s">
        <v>151</v>
      </c>
    </row>
    <row r="28" spans="2:10" x14ac:dyDescent="0.3">
      <c r="B28" s="86" t="s">
        <v>8</v>
      </c>
    </row>
    <row r="29" spans="2:10" x14ac:dyDescent="0.3">
      <c r="B29" s="86" t="s">
        <v>113</v>
      </c>
    </row>
    <row r="30" spans="2:10" x14ac:dyDescent="0.3">
      <c r="B30" s="86" t="s">
        <v>114</v>
      </c>
    </row>
    <row r="31" spans="2:10" x14ac:dyDescent="0.3">
      <c r="B31" s="86" t="s">
        <v>152</v>
      </c>
    </row>
    <row r="32" spans="2:10" x14ac:dyDescent="0.3">
      <c r="B32" s="86" t="s">
        <v>153</v>
      </c>
    </row>
    <row r="33" spans="2:2" x14ac:dyDescent="0.3">
      <c r="B33" s="86" t="s">
        <v>9</v>
      </c>
    </row>
    <row r="34" spans="2:2" x14ac:dyDescent="0.3">
      <c r="B34" s="86" t="s">
        <v>17</v>
      </c>
    </row>
    <row r="35" spans="2:2" x14ac:dyDescent="0.3">
      <c r="B35" s="86" t="s">
        <v>14</v>
      </c>
    </row>
    <row r="36" spans="2:2" x14ac:dyDescent="0.3">
      <c r="B36" s="86" t="s">
        <v>15</v>
      </c>
    </row>
    <row r="37" spans="2:2" x14ac:dyDescent="0.3">
      <c r="B37" s="86" t="s">
        <v>115</v>
      </c>
    </row>
    <row r="38" spans="2:2" x14ac:dyDescent="0.3">
      <c r="B38" s="86" t="s">
        <v>116</v>
      </c>
    </row>
    <row r="39" spans="2:2" x14ac:dyDescent="0.3">
      <c r="B39" s="86" t="s">
        <v>117</v>
      </c>
    </row>
    <row r="40" spans="2:2" x14ac:dyDescent="0.3">
      <c r="B40" s="86" t="s">
        <v>174</v>
      </c>
    </row>
    <row r="41" spans="2:2" x14ac:dyDescent="0.3">
      <c r="B41" s="86" t="s">
        <v>175</v>
      </c>
    </row>
    <row r="42" spans="2:2" x14ac:dyDescent="0.3">
      <c r="B42" s="86" t="s">
        <v>154</v>
      </c>
    </row>
    <row r="43" spans="2:2" x14ac:dyDescent="0.3">
      <c r="B43" s="86" t="s">
        <v>176</v>
      </c>
    </row>
    <row r="44" spans="2:2" x14ac:dyDescent="0.3">
      <c r="B44" s="86" t="s">
        <v>177</v>
      </c>
    </row>
    <row r="45" spans="2:2" x14ac:dyDescent="0.3">
      <c r="B45" s="86" t="s">
        <v>155</v>
      </c>
    </row>
    <row r="46" spans="2:2" x14ac:dyDescent="0.3">
      <c r="B46" s="86" t="s">
        <v>118</v>
      </c>
    </row>
    <row r="47" spans="2:2" x14ac:dyDescent="0.3">
      <c r="B47" s="86" t="s">
        <v>156</v>
      </c>
    </row>
    <row r="48" spans="2:2" x14ac:dyDescent="0.3">
      <c r="B48" s="86" t="s">
        <v>157</v>
      </c>
    </row>
    <row r="49" spans="2:2" x14ac:dyDescent="0.3">
      <c r="B49" s="86" t="s">
        <v>119</v>
      </c>
    </row>
    <row r="50" spans="2:2" x14ac:dyDescent="0.3">
      <c r="B50" s="86" t="s">
        <v>158</v>
      </c>
    </row>
    <row r="51" spans="2:2" x14ac:dyDescent="0.3">
      <c r="B51" s="86" t="s">
        <v>16</v>
      </c>
    </row>
    <row r="52" spans="2:2" x14ac:dyDescent="0.3">
      <c r="B52" s="86" t="s">
        <v>159</v>
      </c>
    </row>
    <row r="53" spans="2:2" x14ac:dyDescent="0.3">
      <c r="B53" s="86" t="s">
        <v>120</v>
      </c>
    </row>
    <row r="54" spans="2:2" x14ac:dyDescent="0.3">
      <c r="B54" s="86" t="s">
        <v>121</v>
      </c>
    </row>
    <row r="55" spans="2:2" x14ac:dyDescent="0.3">
      <c r="B55" s="86" t="s">
        <v>160</v>
      </c>
    </row>
    <row r="56" spans="2:2" x14ac:dyDescent="0.3">
      <c r="B56" s="86" t="s">
        <v>161</v>
      </c>
    </row>
    <row r="57" spans="2:2" x14ac:dyDescent="0.3">
      <c r="B57" s="86" t="s">
        <v>162</v>
      </c>
    </row>
    <row r="58" spans="2:2" x14ac:dyDescent="0.3">
      <c r="B58" s="86" t="s">
        <v>122</v>
      </c>
    </row>
    <row r="59" spans="2:2" x14ac:dyDescent="0.3">
      <c r="B59" s="86" t="s">
        <v>123</v>
      </c>
    </row>
    <row r="60" spans="2:2" x14ac:dyDescent="0.3">
      <c r="B60" s="86" t="s">
        <v>163</v>
      </c>
    </row>
    <row r="61" spans="2:2" x14ac:dyDescent="0.3">
      <c r="B61" s="86" t="s">
        <v>164</v>
      </c>
    </row>
    <row r="62" spans="2:2" x14ac:dyDescent="0.3">
      <c r="B62" s="86" t="s">
        <v>165</v>
      </c>
    </row>
    <row r="63" spans="2:2" x14ac:dyDescent="0.3">
      <c r="B63" s="86" t="s">
        <v>166</v>
      </c>
    </row>
    <row r="64" spans="2:2" x14ac:dyDescent="0.3">
      <c r="B64" s="86" t="s">
        <v>124</v>
      </c>
    </row>
    <row r="65" spans="2:2" x14ac:dyDescent="0.3">
      <c r="B65" s="86" t="s">
        <v>125</v>
      </c>
    </row>
    <row r="66" spans="2:2" x14ac:dyDescent="0.3">
      <c r="B66" s="86" t="s">
        <v>126</v>
      </c>
    </row>
    <row r="67" spans="2:2" x14ac:dyDescent="0.3">
      <c r="B67" s="86" t="s">
        <v>127</v>
      </c>
    </row>
    <row r="68" spans="2:2" x14ac:dyDescent="0.3">
      <c r="B68" s="86" t="s">
        <v>128</v>
      </c>
    </row>
  </sheetData>
  <sheetProtection algorithmName="SHA-512" hashValue="IElq33YGBqOxOp9szKImQ8ZjVuW8BoYPpfiBc2aEbB5g728IpWAdPQj8kRuU7FULLXrBIkmhNa+jUqpmDKbcxA==" saltValue="FozONQyq/v6w86xo1Xhn/g==" spinCount="100000" sheet="1" objects="1" scenario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B2:E15"/>
  <sheetViews>
    <sheetView workbookViewId="0">
      <selection activeCell="D8" sqref="D8"/>
    </sheetView>
  </sheetViews>
  <sheetFormatPr defaultColWidth="8.7265625" defaultRowHeight="14.5" x14ac:dyDescent="0.35"/>
  <cols>
    <col min="3" max="3" width="23.26953125" bestFit="1" customWidth="1"/>
    <col min="4" max="4" width="20.7265625" customWidth="1"/>
    <col min="5" max="5" width="11" bestFit="1" customWidth="1"/>
  </cols>
  <sheetData>
    <row r="2" spans="2:5" ht="29" x14ac:dyDescent="0.35">
      <c r="B2" s="64" t="s">
        <v>81</v>
      </c>
      <c r="C2" s="64" t="s">
        <v>82</v>
      </c>
      <c r="D2" s="65" t="s">
        <v>30</v>
      </c>
      <c r="E2" t="s">
        <v>135</v>
      </c>
    </row>
    <row r="3" spans="2:5" x14ac:dyDescent="0.35">
      <c r="B3" s="66" t="s">
        <v>24</v>
      </c>
      <c r="C3" s="66" t="s">
        <v>28</v>
      </c>
      <c r="D3" s="66">
        <f ca="1">IF(SUM('Section 1'!F9:F11)&gt;0,1,0)</f>
        <v>1</v>
      </c>
      <c r="E3" t="s">
        <v>136</v>
      </c>
    </row>
    <row r="4" spans="2:5" x14ac:dyDescent="0.35">
      <c r="B4" s="66" t="s">
        <v>27</v>
      </c>
      <c r="C4" s="66" t="s">
        <v>29</v>
      </c>
      <c r="D4" s="66">
        <f>IF(SUM('Section 2'!J14:J33)&gt;0,1,0)</f>
        <v>0</v>
      </c>
      <c r="E4" t="s">
        <v>136</v>
      </c>
    </row>
    <row r="5" spans="2:5" x14ac:dyDescent="0.35">
      <c r="B5" s="66" t="s">
        <v>27</v>
      </c>
      <c r="C5" s="66" t="s">
        <v>133</v>
      </c>
      <c r="D5" s="66">
        <f>IF(MIN('Section 2'!E14:E33)&lt;0,1,0)</f>
        <v>0</v>
      </c>
      <c r="E5" t="s">
        <v>136</v>
      </c>
    </row>
    <row r="6" spans="2:5" x14ac:dyDescent="0.35">
      <c r="B6" s="66" t="s">
        <v>27</v>
      </c>
      <c r="C6" s="66" t="s">
        <v>85</v>
      </c>
      <c r="D6" s="66">
        <f>IF(SUM('Section 2'!L14:L33)&gt;0,1,0)</f>
        <v>0</v>
      </c>
      <c r="E6" t="s">
        <v>136</v>
      </c>
    </row>
    <row r="7" spans="2:5" x14ac:dyDescent="0.35">
      <c r="B7" s="66" t="s">
        <v>27</v>
      </c>
      <c r="C7" s="66" t="s">
        <v>138</v>
      </c>
      <c r="D7" s="66">
        <f>IF(SUM('Section 2'!K14:K33)&gt;0,1,0)</f>
        <v>0</v>
      </c>
      <c r="E7" t="s">
        <v>136</v>
      </c>
    </row>
    <row r="8" spans="2:5" x14ac:dyDescent="0.35">
      <c r="B8" s="66" t="s">
        <v>27</v>
      </c>
      <c r="C8" s="66" t="s">
        <v>139</v>
      </c>
      <c r="D8" s="66">
        <f>IF(COUNTIF('Section 2'!$I$14:$I$33,"Y")=0,1,0)</f>
        <v>1</v>
      </c>
    </row>
    <row r="9" spans="2:5" x14ac:dyDescent="0.35">
      <c r="B9" s="66" t="s">
        <v>27</v>
      </c>
      <c r="C9" s="66" t="s">
        <v>31</v>
      </c>
      <c r="D9" s="66">
        <f>IF(SUM(D4:D8)&gt;0,1,0)</f>
        <v>1</v>
      </c>
      <c r="E9" t="s">
        <v>31</v>
      </c>
    </row>
    <row r="10" spans="2:5" x14ac:dyDescent="0.35">
      <c r="B10" s="66" t="s">
        <v>28</v>
      </c>
      <c r="C10" s="66" t="s">
        <v>31</v>
      </c>
      <c r="D10" s="66">
        <f ca="1">IF(SUM(Sec1Status,Sec2Error)&gt;0,1,0)</f>
        <v>1</v>
      </c>
    </row>
    <row r="14" spans="2:5" x14ac:dyDescent="0.35">
      <c r="B14" s="76" t="s">
        <v>87</v>
      </c>
      <c r="C14" s="75"/>
    </row>
    <row r="15" spans="2:5" x14ac:dyDescent="0.35">
      <c r="B15" s="67" t="s">
        <v>27</v>
      </c>
      <c r="C15" s="68" t="s">
        <v>5</v>
      </c>
      <c r="D15" s="74">
        <f>SUMIF('Section 2'!$I$14:$I$33,"Y",'Section 2'!E14:E33)-(SUM(OutputForCSV!D2:D21))</f>
        <v>0</v>
      </c>
    </row>
  </sheetData>
  <sheetProtection algorithmName="SHA-512" hashValue="HLAwxkHe6Eu3ecLzbAO2IH1xJ21rYWAVSAjVqlvCNopkJ1vmUlMV5B59WZ6yHkS3Od/ePuqICSPqgTJptyBn0A==" saltValue="zACeKMeV25KbeC96Kk1fPQ==" spinCount="100000" sheet="1" objects="1" scenarios="1"/>
  <conditionalFormatting sqref="D15">
    <cfRule type="cellIs" dxfId="1" priority="3" operator="notEqual">
      <formula>0</formula>
    </cfRule>
    <cfRule type="cellIs" dxfId="0" priority="4" operator="equal">
      <formula>0</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J22"/>
  <sheetViews>
    <sheetView workbookViewId="0">
      <selection activeCell="D2" sqref="D2"/>
    </sheetView>
  </sheetViews>
  <sheetFormatPr defaultColWidth="8.7265625" defaultRowHeight="14.5" x14ac:dyDescent="0.35"/>
  <cols>
    <col min="1" max="1" width="6.1796875" customWidth="1"/>
    <col min="2" max="3" width="13.26953125" bestFit="1" customWidth="1"/>
    <col min="4" max="4" width="14.7265625" customWidth="1"/>
    <col min="5" max="5" width="15.1796875" customWidth="1"/>
    <col min="6" max="6" width="14.7265625" customWidth="1"/>
    <col min="7" max="7" width="15.26953125" customWidth="1"/>
    <col min="8" max="8" width="15.7265625" customWidth="1"/>
    <col min="9" max="9" width="14.26953125" customWidth="1"/>
    <col min="10" max="10" width="12.453125" customWidth="1"/>
    <col min="11" max="11" width="11.26953125" bestFit="1" customWidth="1"/>
  </cols>
  <sheetData>
    <row r="1" spans="1:10" x14ac:dyDescent="0.35">
      <c r="A1" t="s">
        <v>25</v>
      </c>
      <c r="B1" s="47">
        <v>1</v>
      </c>
      <c r="C1" s="47" t="s">
        <v>129</v>
      </c>
      <c r="D1" s="97" t="s">
        <v>180</v>
      </c>
      <c r="E1" s="48">
        <f ca="1">'Section 1'!D5</f>
        <v>43937</v>
      </c>
      <c r="F1" s="47">
        <f>'Section 1'!D9</f>
        <v>0</v>
      </c>
      <c r="G1" s="47">
        <f>'Section 1'!D10</f>
        <v>0</v>
      </c>
      <c r="H1" s="47">
        <f>'Section 1'!D11</f>
        <v>0</v>
      </c>
      <c r="I1" s="47" t="s">
        <v>148</v>
      </c>
      <c r="J1" t="s">
        <v>84</v>
      </c>
    </row>
    <row r="2" spans="1:10" x14ac:dyDescent="0.35">
      <c r="A2" s="45">
        <v>1</v>
      </c>
      <c r="B2" s="46" t="str">
        <f>IF(C2="","",2)</f>
        <v/>
      </c>
      <c r="C2" s="46" t="str">
        <f>IFERROR(VLOOKUP($A2,'Section 2'!$A$14:$E$33,COLUMNS('Section 2'!$A$14:D$14),0),"")</f>
        <v/>
      </c>
      <c r="D2" s="125" t="str">
        <f>IFERROR(VLOOKUP($A2,'Section 2'!$A$14:$E$33,COLUMNS('Section 2'!$A$14:E$14),0),"")</f>
        <v/>
      </c>
      <c r="E2" s="87"/>
      <c r="F2" s="87"/>
      <c r="G2" s="87"/>
      <c r="H2" s="87"/>
      <c r="I2" s="87"/>
    </row>
    <row r="3" spans="1:10" x14ac:dyDescent="0.35">
      <c r="A3" s="45">
        <v>2</v>
      </c>
      <c r="B3" s="46" t="str">
        <f t="shared" ref="B3:B10" si="0">IF(C3="","",2)</f>
        <v/>
      </c>
      <c r="C3" s="46" t="str">
        <f>IFERROR(VLOOKUP($A3,'Section 2'!$A$14:$E$33,COLUMNS('Section 2'!$A$14:D$14),0),"")</f>
        <v/>
      </c>
      <c r="D3" s="125" t="str">
        <f>IFERROR(VLOOKUP($A3,'Section 2'!$A$14:$E$33,COLUMNS('Section 2'!$A$14:E$14),0),"")</f>
        <v/>
      </c>
      <c r="E3" s="87"/>
      <c r="F3" s="87"/>
      <c r="G3" s="87"/>
      <c r="H3" s="87"/>
      <c r="I3" s="87"/>
    </row>
    <row r="4" spans="1:10" x14ac:dyDescent="0.35">
      <c r="A4" s="45">
        <v>3</v>
      </c>
      <c r="B4" s="46" t="str">
        <f t="shared" si="0"/>
        <v/>
      </c>
      <c r="C4" s="46" t="str">
        <f>IFERROR(VLOOKUP($A4,'Section 2'!$A$14:$E$33,COLUMNS('Section 2'!$A$14:D$14),0),"")</f>
        <v/>
      </c>
      <c r="D4" s="125" t="str">
        <f>IFERROR(VLOOKUP($A4,'Section 2'!$A$14:$E$33,COLUMNS('Section 2'!$A$14:E$14),0),"")</f>
        <v/>
      </c>
      <c r="E4" s="87"/>
      <c r="F4" s="87"/>
      <c r="G4" s="87"/>
      <c r="H4" s="87"/>
      <c r="I4" s="87"/>
    </row>
    <row r="5" spans="1:10" x14ac:dyDescent="0.35">
      <c r="A5" s="45">
        <v>4</v>
      </c>
      <c r="B5" s="46" t="str">
        <f t="shared" si="0"/>
        <v/>
      </c>
      <c r="C5" s="46" t="str">
        <f>IFERROR(VLOOKUP($A5,'Section 2'!$A$14:$E$33,COLUMNS('Section 2'!$A$14:D$14),0),"")</f>
        <v/>
      </c>
      <c r="D5" s="125" t="str">
        <f>IFERROR(VLOOKUP($A5,'Section 2'!$A$14:$E$33,COLUMNS('Section 2'!$A$14:E$14),0),"")</f>
        <v/>
      </c>
      <c r="E5" s="87"/>
      <c r="F5" s="87"/>
      <c r="G5" s="87"/>
      <c r="H5" s="87"/>
      <c r="I5" s="87"/>
    </row>
    <row r="6" spans="1:10" x14ac:dyDescent="0.35">
      <c r="A6" s="45">
        <v>5</v>
      </c>
      <c r="B6" s="46" t="str">
        <f t="shared" si="0"/>
        <v/>
      </c>
      <c r="C6" s="46" t="str">
        <f>IFERROR(VLOOKUP($A6,'Section 2'!$A$14:$E$33,COLUMNS('Section 2'!$A$14:D$14),0),"")</f>
        <v/>
      </c>
      <c r="D6" s="125" t="str">
        <f>IFERROR(VLOOKUP($A6,'Section 2'!$A$14:$E$33,COLUMNS('Section 2'!$A$14:E$14),0),"")</f>
        <v/>
      </c>
      <c r="E6" s="87"/>
      <c r="F6" s="87"/>
      <c r="G6" s="87"/>
      <c r="H6" s="87"/>
      <c r="I6" s="87"/>
    </row>
    <row r="7" spans="1:10" x14ac:dyDescent="0.35">
      <c r="A7" s="45">
        <v>6</v>
      </c>
      <c r="B7" s="46" t="str">
        <f t="shared" si="0"/>
        <v/>
      </c>
      <c r="C7" s="46" t="str">
        <f>IFERROR(VLOOKUP($A7,'Section 2'!$A$14:$E$33,COLUMNS('Section 2'!$A$14:D$14),0),"")</f>
        <v/>
      </c>
      <c r="D7" s="125" t="str">
        <f>IFERROR(VLOOKUP($A7,'Section 2'!$A$14:$E$33,COLUMNS('Section 2'!$A$14:E$14),0),"")</f>
        <v/>
      </c>
      <c r="E7" s="87"/>
      <c r="F7" s="87"/>
      <c r="G7" s="87"/>
      <c r="H7" s="87"/>
      <c r="I7" s="87"/>
    </row>
    <row r="8" spans="1:10" x14ac:dyDescent="0.35">
      <c r="A8" s="45">
        <v>7</v>
      </c>
      <c r="B8" s="46" t="str">
        <f t="shared" si="0"/>
        <v/>
      </c>
      <c r="C8" s="46" t="str">
        <f>IFERROR(VLOOKUP($A8,'Section 2'!$A$14:$E$33,COLUMNS('Section 2'!$A$14:D$14),0),"")</f>
        <v/>
      </c>
      <c r="D8" s="125" t="str">
        <f>IFERROR(VLOOKUP($A8,'Section 2'!$A$14:$E$33,COLUMNS('Section 2'!$A$14:E$14),0),"")</f>
        <v/>
      </c>
      <c r="E8" s="87"/>
      <c r="F8" s="87"/>
      <c r="G8" s="87"/>
      <c r="H8" s="87"/>
      <c r="I8" s="87"/>
    </row>
    <row r="9" spans="1:10" x14ac:dyDescent="0.35">
      <c r="A9" s="45">
        <v>8</v>
      </c>
      <c r="B9" s="46" t="str">
        <f t="shared" si="0"/>
        <v/>
      </c>
      <c r="C9" s="46" t="str">
        <f>IFERROR(VLOOKUP($A9,'Section 2'!$A$14:$E$33,COLUMNS('Section 2'!$A$14:D$14),0),"")</f>
        <v/>
      </c>
      <c r="D9" s="125" t="str">
        <f>IFERROR(VLOOKUP($A9,'Section 2'!$A$14:$E$33,COLUMNS('Section 2'!$A$14:E$14),0),"")</f>
        <v/>
      </c>
      <c r="E9" s="87"/>
      <c r="F9" s="87"/>
      <c r="G9" s="87"/>
      <c r="H9" s="87"/>
      <c r="I9" s="87"/>
    </row>
    <row r="10" spans="1:10" x14ac:dyDescent="0.35">
      <c r="A10" s="45">
        <v>9</v>
      </c>
      <c r="B10" s="46" t="str">
        <f t="shared" si="0"/>
        <v/>
      </c>
      <c r="C10" s="46" t="str">
        <f>IFERROR(VLOOKUP($A10,'Section 2'!$A$14:$E$33,COLUMNS('Section 2'!$A$14:D$14),0),"")</f>
        <v/>
      </c>
      <c r="D10" s="125" t="str">
        <f>IFERROR(VLOOKUP($A10,'Section 2'!$A$14:$E$33,COLUMNS('Section 2'!$A$14:E$14),0),"")</f>
        <v/>
      </c>
      <c r="E10" s="87"/>
      <c r="F10" s="87"/>
      <c r="G10" s="87"/>
      <c r="H10" s="87"/>
      <c r="I10" s="87"/>
    </row>
    <row r="11" spans="1:10" x14ac:dyDescent="0.35">
      <c r="A11" s="45">
        <v>10</v>
      </c>
      <c r="B11" s="46" t="str">
        <f t="shared" ref="B11:B21" si="1">IF(C11="","",2)</f>
        <v/>
      </c>
      <c r="C11" s="46" t="str">
        <f>IFERROR(VLOOKUP($A11,'Section 2'!$A$14:$E$33,COLUMNS('Section 2'!$A$14:D$14),0),"")</f>
        <v/>
      </c>
      <c r="D11" s="125" t="str">
        <f>IFERROR(VLOOKUP($A11,'Section 2'!$A$14:$E$33,COLUMNS('Section 2'!$A$14:E$14),0),"")</f>
        <v/>
      </c>
      <c r="E11" s="87"/>
      <c r="F11" s="87"/>
      <c r="G11" s="87"/>
      <c r="H11" s="87"/>
      <c r="I11" s="87"/>
    </row>
    <row r="12" spans="1:10" x14ac:dyDescent="0.35">
      <c r="A12" s="45">
        <v>11</v>
      </c>
      <c r="B12" s="46" t="str">
        <f t="shared" si="1"/>
        <v/>
      </c>
      <c r="C12" s="46" t="str">
        <f>IFERROR(VLOOKUP($A12,'Section 2'!$A$14:$E$33,COLUMNS('Section 2'!$A$14:D$14),0),"")</f>
        <v/>
      </c>
      <c r="D12" s="125" t="str">
        <f>IFERROR(VLOOKUP($A12,'Section 2'!$A$14:$E$33,COLUMNS('Section 2'!$A$14:E$14),0),"")</f>
        <v/>
      </c>
      <c r="E12" s="87"/>
      <c r="F12" s="87"/>
      <c r="G12" s="87"/>
      <c r="H12" s="87"/>
      <c r="I12" s="87"/>
    </row>
    <row r="13" spans="1:10" x14ac:dyDescent="0.35">
      <c r="A13" s="45">
        <v>12</v>
      </c>
      <c r="B13" s="46" t="str">
        <f t="shared" si="1"/>
        <v/>
      </c>
      <c r="C13" s="46" t="str">
        <f>IFERROR(VLOOKUP($A13,'Section 2'!$A$14:$E$33,COLUMNS('Section 2'!$A$14:D$14),0),"")</f>
        <v/>
      </c>
      <c r="D13" s="125" t="str">
        <f>IFERROR(VLOOKUP($A13,'Section 2'!$A$14:$E$33,COLUMNS('Section 2'!$A$14:E$14),0),"")</f>
        <v/>
      </c>
      <c r="E13" s="87"/>
      <c r="F13" s="87"/>
      <c r="G13" s="87"/>
      <c r="H13" s="87"/>
      <c r="I13" s="87"/>
    </row>
    <row r="14" spans="1:10" x14ac:dyDescent="0.35">
      <c r="A14" s="45">
        <v>13</v>
      </c>
      <c r="B14" s="46" t="str">
        <f t="shared" si="1"/>
        <v/>
      </c>
      <c r="C14" s="46" t="str">
        <f>IFERROR(VLOOKUP($A14,'Section 2'!$A$14:$E$33,COLUMNS('Section 2'!$A$14:D$14),0),"")</f>
        <v/>
      </c>
      <c r="D14" s="125" t="str">
        <f>IFERROR(VLOOKUP($A14,'Section 2'!$A$14:$E$33,COLUMNS('Section 2'!$A$14:E$14),0),"")</f>
        <v/>
      </c>
      <c r="E14" s="87"/>
      <c r="F14" s="87"/>
      <c r="G14" s="87"/>
      <c r="H14" s="87"/>
      <c r="I14" s="87"/>
    </row>
    <row r="15" spans="1:10" x14ac:dyDescent="0.35">
      <c r="A15" s="45">
        <v>14</v>
      </c>
      <c r="B15" s="46" t="str">
        <f t="shared" si="1"/>
        <v/>
      </c>
      <c r="C15" s="46" t="str">
        <f>IFERROR(VLOOKUP($A15,'Section 2'!$A$14:$E$33,COLUMNS('Section 2'!$A$14:D$14),0),"")</f>
        <v/>
      </c>
      <c r="D15" s="125" t="str">
        <f>IFERROR(VLOOKUP($A15,'Section 2'!$A$14:$E$33,COLUMNS('Section 2'!$A$14:E$14),0),"")</f>
        <v/>
      </c>
      <c r="E15" s="87"/>
      <c r="F15" s="87"/>
      <c r="G15" s="87"/>
      <c r="H15" s="87"/>
      <c r="I15" s="87"/>
    </row>
    <row r="16" spans="1:10" x14ac:dyDescent="0.35">
      <c r="A16" s="45">
        <v>15</v>
      </c>
      <c r="B16" s="46" t="str">
        <f t="shared" si="1"/>
        <v/>
      </c>
      <c r="C16" s="46" t="str">
        <f>IFERROR(VLOOKUP($A16,'Section 2'!$A$14:$E$33,COLUMNS('Section 2'!$A$14:D$14),0),"")</f>
        <v/>
      </c>
      <c r="D16" s="125" t="str">
        <f>IFERROR(VLOOKUP($A16,'Section 2'!$A$14:$E$33,COLUMNS('Section 2'!$A$14:E$14),0),"")</f>
        <v/>
      </c>
      <c r="E16" s="87"/>
      <c r="F16" s="87"/>
      <c r="G16" s="87"/>
      <c r="H16" s="87"/>
      <c r="I16" s="87"/>
    </row>
    <row r="17" spans="1:9" x14ac:dyDescent="0.35">
      <c r="A17" s="45">
        <v>16</v>
      </c>
      <c r="B17" s="46" t="str">
        <f t="shared" si="1"/>
        <v/>
      </c>
      <c r="C17" s="46" t="str">
        <f>IFERROR(VLOOKUP($A17,'Section 2'!$A$14:$E$33,COLUMNS('Section 2'!$A$14:D$14),0),"")</f>
        <v/>
      </c>
      <c r="D17" s="125" t="str">
        <f>IFERROR(VLOOKUP($A17,'Section 2'!$A$14:$E$33,COLUMNS('Section 2'!$A$14:E$14),0),"")</f>
        <v/>
      </c>
      <c r="E17" s="87"/>
      <c r="F17" s="87"/>
      <c r="G17" s="87"/>
      <c r="H17" s="87"/>
      <c r="I17" s="87"/>
    </row>
    <row r="18" spans="1:9" x14ac:dyDescent="0.35">
      <c r="A18" s="45">
        <v>17</v>
      </c>
      <c r="B18" s="46" t="str">
        <f t="shared" si="1"/>
        <v/>
      </c>
      <c r="C18" s="46" t="str">
        <f>IFERROR(VLOOKUP($A18,'Section 2'!$A$14:$E$33,COLUMNS('Section 2'!$A$14:D$14),0),"")</f>
        <v/>
      </c>
      <c r="D18" s="125" t="str">
        <f>IFERROR(VLOOKUP($A18,'Section 2'!$A$14:$E$33,COLUMNS('Section 2'!$A$14:E$14),0),"")</f>
        <v/>
      </c>
      <c r="E18" s="87"/>
      <c r="F18" s="87"/>
      <c r="G18" s="87"/>
      <c r="H18" s="87"/>
      <c r="I18" s="87"/>
    </row>
    <row r="19" spans="1:9" x14ac:dyDescent="0.35">
      <c r="A19" s="45">
        <v>18</v>
      </c>
      <c r="B19" s="46" t="str">
        <f t="shared" si="1"/>
        <v/>
      </c>
      <c r="C19" s="46" t="str">
        <f>IFERROR(VLOOKUP($A19,'Section 2'!$A$14:$E$33,COLUMNS('Section 2'!$A$14:D$14),0),"")</f>
        <v/>
      </c>
      <c r="D19" s="125" t="str">
        <f>IFERROR(VLOOKUP($A19,'Section 2'!$A$14:$E$33,COLUMNS('Section 2'!$A$14:E$14),0),"")</f>
        <v/>
      </c>
      <c r="E19" s="87"/>
      <c r="F19" s="87"/>
      <c r="G19" s="87"/>
      <c r="H19" s="87"/>
      <c r="I19" s="87"/>
    </row>
    <row r="20" spans="1:9" x14ac:dyDescent="0.35">
      <c r="A20" s="45">
        <v>19</v>
      </c>
      <c r="B20" s="46" t="str">
        <f t="shared" si="1"/>
        <v/>
      </c>
      <c r="C20" s="46" t="str">
        <f>IFERROR(VLOOKUP($A20,'Section 2'!$A$14:$E$33,COLUMNS('Section 2'!$A$14:D$14),0),"")</f>
        <v/>
      </c>
      <c r="D20" s="125" t="str">
        <f>IFERROR(VLOOKUP($A20,'Section 2'!$A$14:$E$33,COLUMNS('Section 2'!$A$14:E$14),0),"")</f>
        <v/>
      </c>
      <c r="E20" s="87"/>
      <c r="F20" s="87"/>
      <c r="G20" s="87"/>
      <c r="H20" s="87"/>
      <c r="I20" s="87"/>
    </row>
    <row r="21" spans="1:9" x14ac:dyDescent="0.35">
      <c r="A21" s="45">
        <v>20</v>
      </c>
      <c r="B21" s="46" t="str">
        <f t="shared" si="1"/>
        <v/>
      </c>
      <c r="C21" s="46" t="str">
        <f>IFERROR(VLOOKUP($A21,'Section 2'!$A$14:$E$33,COLUMNS('Section 2'!$A$14:D$14),0),"")</f>
        <v/>
      </c>
      <c r="D21" s="125" t="str">
        <f>IFERROR(VLOOKUP($A21,'Section 2'!$A$14:$E$33,COLUMNS('Section 2'!$A$14:E$14),0),"")</f>
        <v/>
      </c>
      <c r="E21" s="87"/>
      <c r="F21" s="87"/>
      <c r="G21" s="87"/>
      <c r="H21" s="87"/>
      <c r="I21" s="87"/>
    </row>
    <row r="22" spans="1:9" x14ac:dyDescent="0.35">
      <c r="A22" t="s">
        <v>83</v>
      </c>
    </row>
  </sheetData>
  <sheetProtection algorithmName="SHA-512" hashValue="afR0APJiBW/LRyutxiwZxJDz7HsZSLjKTsNcVsKB81Y4U1Uxv1n2q2iRiJ283VBD7hTpbOjYkZ/1gpQDMLETCA==" saltValue="wWsSjO1DmQ9Ygqn8XkOB9w==" spinCount="100000" sheet="1" objects="1" scenarios="1"/>
  <dataValidations count="1">
    <dataValidation errorStyle="warning" allowBlank="1" errorTitle="U.S. EPA" error="Warning!  The form has auto calculated this value for you.  If you change the value in this cell, you may be misreporting data.  Press cancel to exit this cell without changing the data." sqref="B2:I21" xr:uid="{00000000-0002-0000-0600-000000000000}"/>
  </dataValidation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D8CAB4E93A64045B93DD5D88E19BBCD" ma:contentTypeVersion="11" ma:contentTypeDescription="Create a new document." ma:contentTypeScope="" ma:versionID="307d2dfb0a56ddc371ba81d7de447a1b">
  <xsd:schema xmlns:xsd="http://www.w3.org/2001/XMLSchema" xmlns:xs="http://www.w3.org/2001/XMLSchema" xmlns:p="http://schemas.microsoft.com/office/2006/metadata/properties" xmlns:ns2="506e8920-8709-453c-ac34-7beb15a2da9c" xmlns:ns3="b7fdcd74-2a7d-4d58-b4f7-f623844b553a" targetNamespace="http://schemas.microsoft.com/office/2006/metadata/properties" ma:root="true" ma:fieldsID="1396e1893ed2b04a7145c90ed898919f" ns2:_="" ns3:_="">
    <xsd:import namespace="506e8920-8709-453c-ac34-7beb15a2da9c"/>
    <xsd:import namespace="b7fdcd74-2a7d-4d58-b4f7-f623844b553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6e8920-8709-453c-ac34-7beb15a2da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7fdcd74-2a7d-4d58-b4f7-f623844b553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5380F69-54D9-44C7-B9AB-5556B8AD2F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6e8920-8709-453c-ac34-7beb15a2da9c"/>
    <ds:schemaRef ds:uri="b7fdcd74-2a7d-4d58-b4f7-f623844b55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E30C7A9-B6EE-4720-BB90-844AEFB68963}">
  <ds:schemaRefs>
    <ds:schemaRef ds:uri="http://schemas.microsoft.com/office/2006/metadata/properties"/>
    <ds:schemaRef ds:uri="http://purl.org/dc/elements/1.1/"/>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b7fdcd74-2a7d-4d58-b4f7-f623844b553a"/>
    <ds:schemaRef ds:uri="506e8920-8709-453c-ac34-7beb15a2da9c"/>
    <ds:schemaRef ds:uri="http://www.w3.org/XML/1998/namespace"/>
    <ds:schemaRef ds:uri="http://purl.org/dc/dcmitype/"/>
  </ds:schemaRefs>
</ds:datastoreItem>
</file>

<file path=customXml/itemProps3.xml><?xml version="1.0" encoding="utf-8"?>
<ds:datastoreItem xmlns:ds="http://schemas.openxmlformats.org/officeDocument/2006/customXml" ds:itemID="{5459F802-243A-4235-9F93-FA3ADB692DB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25</vt:i4>
      </vt:variant>
    </vt:vector>
  </HeadingPairs>
  <TitlesOfParts>
    <vt:vector size="32" baseType="lpstr">
      <vt:lpstr>Instructions</vt:lpstr>
      <vt:lpstr>Section 1</vt:lpstr>
      <vt:lpstr>Section 2</vt:lpstr>
      <vt:lpstr>Reference List</vt:lpstr>
      <vt:lpstr>Lists</vt:lpstr>
      <vt:lpstr>Checks</vt:lpstr>
      <vt:lpstr>OutputForCSV</vt:lpstr>
      <vt:lpstr>AllError</vt:lpstr>
      <vt:lpstr>ChemicalList</vt:lpstr>
      <vt:lpstr>CompName</vt:lpstr>
      <vt:lpstr>CSVDate</vt:lpstr>
      <vt:lpstr>FormVersion</vt:lpstr>
      <vt:lpstr>LastCol</vt:lpstr>
      <vt:lpstr>LastRow</vt:lpstr>
      <vt:lpstr>LockStatus</vt:lpstr>
      <vt:lpstr>Instructions!Print_Area</vt:lpstr>
      <vt:lpstr>'Reference List'!Print_Area</vt:lpstr>
      <vt:lpstr>'Section 1'!Print_Area</vt:lpstr>
      <vt:lpstr>'Section 2'!Print_Area</vt:lpstr>
      <vt:lpstr>ReportingYear</vt:lpstr>
      <vt:lpstr>ReportType</vt:lpstr>
      <vt:lpstr>ReportYr</vt:lpstr>
      <vt:lpstr>Sec1Status</vt:lpstr>
      <vt:lpstr>Sec2Blank</vt:lpstr>
      <vt:lpstr>Sec2Complete</vt:lpstr>
      <vt:lpstr>Sec2Duplicates</vt:lpstr>
      <vt:lpstr>Sec2Error</vt:lpstr>
      <vt:lpstr>Sec2Negatives</vt:lpstr>
      <vt:lpstr>Sec2ValidChem</vt:lpstr>
      <vt:lpstr>SubDate</vt:lpstr>
      <vt:lpstr>SubmissionType</vt:lpstr>
      <vt:lpstr>SubTSelection</vt:lpstr>
    </vt:vector>
  </TitlesOfParts>
  <Company>ICF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Golla</dc:creator>
  <cp:lastModifiedBy>Katherine Sleasman</cp:lastModifiedBy>
  <cp:lastPrinted>2015-03-19T16:38:11Z</cp:lastPrinted>
  <dcterms:created xsi:type="dcterms:W3CDTF">2015-03-18T20:34:42Z</dcterms:created>
  <dcterms:modified xsi:type="dcterms:W3CDTF">2020-04-16T16:47:11Z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0x010100ED8CAB4E93A64045B93DD5D88E19BBCD</vt:lpwstr>
  </property>
  <property fmtid="{D5CDD505-2E9C-101B-9397-08002B2CF9AE}" pid="3" name="AuthorIds_UIVersion_1024">
    <vt:lpwstr>24</vt:lpwstr>
  </property>
  <property fmtid="{D5CDD505-2E9C-101B-9397-08002B2CF9AE}" pid="4" name="AuthorIds_UIVersion_512">
    <vt:lpwstr>23</vt:lpwstr>
  </property>
</Properties>
</file>