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da\rd\SHARED\DCWA2\Innovation_Center\Regulations\Paperwork Reduction Act\RBS\0570-NEW Food Supply Chain\"/>
    </mc:Choice>
  </mc:AlternateContent>
  <xr:revisionPtr revIDLastSave="0" documentId="13_ncr:1_{ADF3ED2D-9D73-4164-90BD-388A03558D2F}" xr6:coauthVersionLast="46" xr6:coauthVersionMax="46" xr10:uidLastSave="{00000000-0000-0000-0000-000000000000}"/>
  <bookViews>
    <workbookView xWindow="28680" yWindow="-2010" windowWidth="25440" windowHeight="15390" xr2:uid="{00000000-000D-0000-FFFF-FFFF00000000}"/>
  </bookViews>
  <sheets>
    <sheet name="Included - Burden Hours" sheetId="1" r:id="rId1"/>
    <sheet name="Not Included - Burden Hours" sheetId="3" r:id="rId2"/>
    <sheet name="Forms Approved Other Pkgs" sheetId="2" state="hidden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1" i="1" l="1"/>
  <c r="F81" i="1"/>
  <c r="D81" i="1"/>
  <c r="J81" i="1"/>
  <c r="F67" i="1"/>
  <c r="H67" i="1" s="1"/>
  <c r="J67" i="1" s="1"/>
  <c r="F69" i="1"/>
  <c r="H69" i="1" s="1"/>
  <c r="J69" i="1" s="1"/>
  <c r="F70" i="1"/>
  <c r="H70" i="1" s="1"/>
  <c r="J70" i="1" s="1"/>
  <c r="F71" i="1"/>
  <c r="H71" i="1" s="1"/>
  <c r="J71" i="1" s="1"/>
  <c r="F73" i="1"/>
  <c r="H73" i="1" s="1"/>
  <c r="J73" i="1" s="1"/>
  <c r="F72" i="1"/>
  <c r="H72" i="1" s="1"/>
  <c r="J72" i="1" s="1"/>
  <c r="F61" i="1"/>
  <c r="H61" i="1" s="1"/>
  <c r="J61" i="1" s="1"/>
  <c r="F77" i="1"/>
  <c r="H77" i="1" s="1"/>
  <c r="J77" i="1" s="1"/>
  <c r="F49" i="1"/>
  <c r="H49" i="1" s="1"/>
  <c r="J49" i="1" s="1"/>
  <c r="F47" i="1"/>
  <c r="H47" i="1" s="1"/>
  <c r="J47" i="1" s="1"/>
  <c r="F50" i="1"/>
  <c r="H50" i="1" s="1"/>
  <c r="J50" i="1" s="1"/>
  <c r="D10" i="3"/>
  <c r="F10" i="3"/>
  <c r="H10" i="3"/>
  <c r="F63" i="1"/>
  <c r="H63" i="1" s="1"/>
  <c r="J63" i="1" s="1"/>
  <c r="F54" i="1"/>
  <c r="H54" i="1" s="1"/>
  <c r="J54" i="1" s="1"/>
  <c r="F20" i="1"/>
  <c r="H20" i="1" s="1"/>
  <c r="J20" i="1" s="1"/>
  <c r="F3" i="3"/>
  <c r="H3" i="3" s="1"/>
  <c r="J3" i="3" s="1"/>
  <c r="J10" i="3" s="1"/>
  <c r="F59" i="1" l="1"/>
  <c r="H59" i="1" s="1"/>
  <c r="J59" i="1" s="1"/>
  <c r="F53" i="1"/>
  <c r="H53" i="1" s="1"/>
  <c r="J53" i="1" s="1"/>
  <c r="F48" i="1"/>
  <c r="H48" i="1" s="1"/>
  <c r="J48" i="1" s="1"/>
  <c r="F56" i="1"/>
  <c r="H56" i="1" s="1"/>
  <c r="J56" i="1" s="1"/>
  <c r="F44" i="1"/>
  <c r="H44" i="1" s="1"/>
  <c r="J44" i="1" s="1"/>
  <c r="F46" i="1"/>
  <c r="H46" i="1" s="1"/>
  <c r="J46" i="1" s="1"/>
  <c r="F43" i="1"/>
  <c r="H43" i="1" s="1"/>
  <c r="J43" i="1" s="1"/>
  <c r="F45" i="1"/>
  <c r="H45" i="1" s="1"/>
  <c r="J45" i="1" s="1"/>
  <c r="F51" i="1"/>
  <c r="H51" i="1" s="1"/>
  <c r="J51" i="1" s="1"/>
  <c r="F42" i="1"/>
  <c r="H42" i="1" s="1"/>
  <c r="J42" i="1" s="1"/>
  <c r="F41" i="1"/>
  <c r="H41" i="1" s="1"/>
  <c r="J41" i="1" s="1"/>
  <c r="F40" i="1"/>
  <c r="H40" i="1" s="1"/>
  <c r="J40" i="1" s="1"/>
  <c r="F39" i="1"/>
  <c r="H39" i="1" s="1"/>
  <c r="J39" i="1" s="1"/>
  <c r="F38" i="1"/>
  <c r="H38" i="1" s="1"/>
  <c r="J38" i="1" s="1"/>
  <c r="F37" i="1"/>
  <c r="H37" i="1" s="1"/>
  <c r="J37" i="1" s="1"/>
  <c r="F26" i="1"/>
  <c r="H26" i="1" s="1"/>
  <c r="J26" i="1" s="1"/>
  <c r="F35" i="1"/>
  <c r="H35" i="1" s="1"/>
  <c r="J35" i="1" s="1"/>
  <c r="F55" i="1"/>
  <c r="H55" i="1" s="1"/>
  <c r="J55" i="1" s="1"/>
  <c r="F34" i="1"/>
  <c r="F52" i="1"/>
  <c r="H52" i="1" s="1"/>
  <c r="J52" i="1" s="1"/>
  <c r="F33" i="1"/>
  <c r="H33" i="1" s="1"/>
  <c r="J33" i="1" s="1"/>
  <c r="F62" i="1"/>
  <c r="H62" i="1" s="1"/>
  <c r="J62" i="1" s="1"/>
  <c r="F32" i="1"/>
  <c r="H32" i="1" s="1"/>
  <c r="J32" i="1" s="1"/>
  <c r="F64" i="1"/>
  <c r="H64" i="1" s="1"/>
  <c r="J64" i="1" s="1"/>
  <c r="F31" i="1"/>
  <c r="H31" i="1" s="1"/>
  <c r="J31" i="1" s="1"/>
  <c r="F30" i="1"/>
  <c r="H30" i="1" s="1"/>
  <c r="J30" i="1" s="1"/>
  <c r="F28" i="1"/>
  <c r="H28" i="1" s="1"/>
  <c r="J28" i="1" s="1"/>
  <c r="F27" i="1"/>
  <c r="H27" i="1" s="1"/>
  <c r="J27" i="1" s="1"/>
  <c r="F24" i="1"/>
  <c r="H24" i="1" s="1"/>
  <c r="J24" i="1" s="1"/>
  <c r="F23" i="1"/>
  <c r="H23" i="1" s="1"/>
  <c r="J23" i="1" s="1"/>
  <c r="H34" i="1" l="1"/>
  <c r="F22" i="1"/>
  <c r="H22" i="1" s="1"/>
  <c r="J22" i="1" s="1"/>
  <c r="F65" i="1"/>
  <c r="H65" i="1" s="1"/>
  <c r="J65" i="1" s="1"/>
  <c r="F19" i="1"/>
  <c r="H19" i="1" s="1"/>
  <c r="J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J15" i="1" s="1"/>
  <c r="F14" i="1"/>
  <c r="H14" i="1" s="1"/>
  <c r="J14" i="1" s="1"/>
  <c r="F13" i="1"/>
  <c r="H13" i="1" s="1"/>
  <c r="J13" i="1" s="1"/>
  <c r="F12" i="1"/>
  <c r="H12" i="1" s="1"/>
  <c r="J12" i="1" s="1"/>
  <c r="F11" i="1"/>
  <c r="H11" i="1" s="1"/>
  <c r="J11" i="1" s="1"/>
  <c r="F10" i="1"/>
  <c r="H10" i="1" s="1"/>
  <c r="J10" i="1" s="1"/>
  <c r="F9" i="1"/>
  <c r="H9" i="1" s="1"/>
  <c r="J9" i="1" s="1"/>
  <c r="F8" i="1"/>
  <c r="H8" i="1" s="1"/>
  <c r="J8" i="1" s="1"/>
  <c r="F60" i="1"/>
  <c r="H60" i="1" s="1"/>
  <c r="J60" i="1" s="1"/>
  <c r="F6" i="1"/>
  <c r="H6" i="1" s="1"/>
  <c r="J6" i="1" s="1"/>
  <c r="J34" i="1" l="1"/>
  <c r="F76" i="1"/>
  <c r="H76" i="1" s="1"/>
  <c r="J76" i="1" s="1"/>
  <c r="F68" i="1" l="1"/>
  <c r="H68" i="1" l="1"/>
  <c r="F22" i="2"/>
  <c r="H22" i="2" s="1"/>
  <c r="J22" i="2" s="1"/>
  <c r="J21" i="2"/>
  <c r="H21" i="2"/>
  <c r="F21" i="2"/>
  <c r="F20" i="2"/>
  <c r="H20" i="2" s="1"/>
  <c r="J20" i="2" s="1"/>
  <c r="H19" i="2"/>
  <c r="J19" i="2" s="1"/>
  <c r="F19" i="2"/>
  <c r="F18" i="2"/>
  <c r="H18" i="2" s="1"/>
  <c r="J18" i="2" s="1"/>
  <c r="F17" i="2"/>
  <c r="H17" i="2" s="1"/>
  <c r="J17" i="2" s="1"/>
  <c r="F16" i="2"/>
  <c r="H16" i="2" s="1"/>
  <c r="J16" i="2" s="1"/>
  <c r="H14" i="2"/>
  <c r="J14" i="2" s="1"/>
  <c r="F14" i="2"/>
  <c r="F13" i="2"/>
  <c r="H13" i="2" s="1"/>
  <c r="J13" i="2" s="1"/>
  <c r="H12" i="2"/>
  <c r="J12" i="2" s="1"/>
  <c r="F12" i="2"/>
  <c r="F11" i="2"/>
  <c r="H11" i="2" s="1"/>
  <c r="J11" i="2" s="1"/>
  <c r="H10" i="2"/>
  <c r="J10" i="2" s="1"/>
  <c r="F10" i="2"/>
  <c r="F9" i="2"/>
  <c r="H9" i="2" s="1"/>
  <c r="J9" i="2" s="1"/>
  <c r="F8" i="2"/>
  <c r="H8" i="2" s="1"/>
  <c r="J8" i="2" s="1"/>
  <c r="F7" i="2"/>
  <c r="H7" i="2" s="1"/>
  <c r="J7" i="2" s="1"/>
  <c r="H6" i="2"/>
  <c r="J6" i="2" s="1"/>
  <c r="F6" i="2"/>
  <c r="F5" i="2"/>
  <c r="H5" i="2" s="1"/>
  <c r="J5" i="2" s="1"/>
  <c r="H4" i="2"/>
  <c r="J4" i="2" s="1"/>
  <c r="F4" i="2"/>
  <c r="F3" i="2"/>
  <c r="H3" i="2" s="1"/>
  <c r="J3" i="2" s="1"/>
  <c r="H2" i="2"/>
  <c r="J2" i="2" s="1"/>
  <c r="F2" i="2"/>
  <c r="J68" i="1" l="1"/>
</calcChain>
</file>

<file path=xl/sharedStrings.xml><?xml version="1.0" encoding="utf-8"?>
<sst xmlns="http://schemas.openxmlformats.org/spreadsheetml/2006/main" count="269" uniqueCount="209">
  <si>
    <t>OMB No. 0572-NEW  - Food Supply Chain Guarantee Loan Program</t>
  </si>
  <si>
    <t xml:space="preserve">USDA Rural Business-Cooperative Service </t>
  </si>
  <si>
    <t xml:space="preserve">Section of Notice </t>
  </si>
  <si>
    <t>Title</t>
  </si>
  <si>
    <t>Form No. (if any)</t>
  </si>
  <si>
    <t>No. of Respondents</t>
  </si>
  <si>
    <t>Reports Filed</t>
  </si>
  <si>
    <t>Total Responses (D) x (E)</t>
  </si>
  <si>
    <t>Estimated No. of Hours per response</t>
  </si>
  <si>
    <t>Estimated Total 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</si>
  <si>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</si>
  <si>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</si>
  <si>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</si>
  <si>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</si>
  <si>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</si>
  <si>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</si>
  <si>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</si>
  <si>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</si>
  <si>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</si>
  <si>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</si>
  <si>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</si>
  <si>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</si>
  <si>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Reporting Requirements -  NonForms</t>
  </si>
  <si>
    <t>D.(b)(1)</t>
  </si>
  <si>
    <t>Preliminary eligibility review</t>
  </si>
  <si>
    <t>Written</t>
  </si>
  <si>
    <t>D.(b)(2)</t>
  </si>
  <si>
    <t>APPLICATION</t>
  </si>
  <si>
    <t>D.(b)(2)(ii) and (c)</t>
  </si>
  <si>
    <t>Credit Evaluation</t>
  </si>
  <si>
    <t>D.(b)(2)(iii), F.(9) and H.(c)(4)</t>
  </si>
  <si>
    <t>Environmental information</t>
  </si>
  <si>
    <t>D.(b)(2)(iv)((A)-(E)</t>
  </si>
  <si>
    <t>Financial Statements (historical, current and pro-forma)</t>
  </si>
  <si>
    <t>D.(b)(2)(v)</t>
  </si>
  <si>
    <t>Identify known relationship or association with Agency employee</t>
  </si>
  <si>
    <t>D.(b)(2)(vi)</t>
  </si>
  <si>
    <t>Credit Report</t>
  </si>
  <si>
    <t>D.(b)(2)(vii)</t>
  </si>
  <si>
    <t>Executive Summary</t>
  </si>
  <si>
    <t>D.(b)(2)(viii)</t>
  </si>
  <si>
    <t>Organizational Documents</t>
  </si>
  <si>
    <t>D.(b)(2)(x)</t>
  </si>
  <si>
    <t>Intergovernmental Consultation</t>
  </si>
  <si>
    <t>D.(b)(2)(xi)</t>
  </si>
  <si>
    <t>Evidence of Compliance with USDA or FDA</t>
  </si>
  <si>
    <t>D.(b)(2)(xiii)</t>
  </si>
  <si>
    <t>Feasibility Study</t>
  </si>
  <si>
    <t>D.(b)(2)(xiv)</t>
  </si>
  <si>
    <t>Appraisal Reports</t>
  </si>
  <si>
    <t>D.(d)</t>
  </si>
  <si>
    <t>Lender's Evaluation</t>
  </si>
  <si>
    <t xml:space="preserve">D.(a)(2)(i) and H.(e)(2), </t>
  </si>
  <si>
    <t>SAM Registration</t>
  </si>
  <si>
    <t>Online</t>
  </si>
  <si>
    <t>F.(a)</t>
  </si>
  <si>
    <t>CONDITIONAL COMMITMENT</t>
  </si>
  <si>
    <t>F.(a)(1)(ii)</t>
  </si>
  <si>
    <t>Cancellation</t>
  </si>
  <si>
    <t>F.(a)(3)</t>
  </si>
  <si>
    <t>Change Request</t>
  </si>
  <si>
    <t>F.(a)(5)</t>
  </si>
  <si>
    <t>Modification and Expiration</t>
  </si>
  <si>
    <t>F.(b)</t>
  </si>
  <si>
    <t>CHANGES PRIOR TO LOAN CLOSING</t>
  </si>
  <si>
    <t>C.(f)(4)</t>
  </si>
  <si>
    <t>Change in Interest Rate</t>
  </si>
  <si>
    <t>F.(b)(1)</t>
  </si>
  <si>
    <t>Change in Borrower</t>
  </si>
  <si>
    <t>F.(b)(2)</t>
  </si>
  <si>
    <t>Transfer of Lender</t>
  </si>
  <si>
    <t>F.(c)</t>
  </si>
  <si>
    <t>LOAN CLOSING AND ITEMS PRECEDENT TO ISSUANCE OF LOAN NOTE GUARANTEE</t>
  </si>
  <si>
    <t>F.(c)(1)</t>
  </si>
  <si>
    <t>Draft Loan Agreement</t>
  </si>
  <si>
    <t>F.(c)(2) and (c)(4)(i)</t>
  </si>
  <si>
    <t>Loan Closing Documentation and Certification</t>
  </si>
  <si>
    <t>F.(c)(3) and (f)(1)</t>
  </si>
  <si>
    <t>Request Loan Note Guarantee Prior to Project Completion</t>
  </si>
  <si>
    <t>F.(c)(4)(iii)</t>
  </si>
  <si>
    <t>Cancellation of Obligation</t>
  </si>
  <si>
    <t>F.(e)(7)(v)(A)</t>
  </si>
  <si>
    <t>Construction Inspection Notification</t>
  </si>
  <si>
    <t>H.(e)(1)</t>
  </si>
  <si>
    <t>Request for Lender Approval</t>
  </si>
  <si>
    <t>F.(c)(10)</t>
  </si>
  <si>
    <t>SERVICING ACTIVITIES</t>
  </si>
  <si>
    <t>Loan classification</t>
  </si>
  <si>
    <t>Agency and lender conference</t>
  </si>
  <si>
    <t>Annual financial reports</t>
  </si>
  <si>
    <t>Liquidation plan</t>
  </si>
  <si>
    <t>Liquidation reports</t>
  </si>
  <si>
    <t>Repurchase from holder</t>
  </si>
  <si>
    <t>Release of collateral</t>
  </si>
  <si>
    <t>Loan transfer and assumption</t>
  </si>
  <si>
    <t>Changes in borrower organization</t>
  </si>
  <si>
    <t>Subordination of lien position</t>
  </si>
  <si>
    <t>Additional Expenditures and Loans - Request for approval</t>
  </si>
  <si>
    <t>Protective advances</t>
  </si>
  <si>
    <t>Litigation</t>
  </si>
  <si>
    <t xml:space="preserve">Loss claim information </t>
  </si>
  <si>
    <t>Interest rate change and or adjustment</t>
  </si>
  <si>
    <t>Replacement of Loan Note Guarantee or Assignment Guarantee Agreement</t>
  </si>
  <si>
    <t>Termination of loan note guarantee</t>
  </si>
  <si>
    <t>Maintenance of SAM registration</t>
  </si>
  <si>
    <t>Appeals</t>
  </si>
  <si>
    <t>Substitution of lender</t>
  </si>
  <si>
    <t>Reporting Requirements - FORMS -Approved under this collection</t>
  </si>
  <si>
    <t>PROCESSING ACTIVITIES</t>
  </si>
  <si>
    <t>RD 4281-16</t>
  </si>
  <si>
    <t>D.(b)(2)(i)</t>
  </si>
  <si>
    <t>Application for Food Supply Chain Loan Guarantee</t>
  </si>
  <si>
    <t>RD 4281-1</t>
  </si>
  <si>
    <t>C.(i)(4)</t>
  </si>
  <si>
    <t>Unconditional Guarantee</t>
  </si>
  <si>
    <t>RD 4281-11</t>
  </si>
  <si>
    <t>F.(c)(4)(i)(B)</t>
  </si>
  <si>
    <t>Assignment Guarantee Agreement</t>
  </si>
  <si>
    <t>RD 4281-12</t>
  </si>
  <si>
    <t>F.(c)(2)(ii)</t>
  </si>
  <si>
    <t>Guaranteed Loan Closing Report</t>
  </si>
  <si>
    <t>RD 4281-4</t>
  </si>
  <si>
    <t>F.(c)(2)(i) and H.(f)</t>
  </si>
  <si>
    <t xml:space="preserve">Lender's Agreement </t>
  </si>
  <si>
    <t>RD 4281-8</t>
  </si>
  <si>
    <t>F.(a)(1)(i) and F.(a)(4)</t>
  </si>
  <si>
    <t>Conditional Commitment</t>
  </si>
  <si>
    <t>RD 4281-9</t>
  </si>
  <si>
    <t>Guaranteed Loan Borrower Status</t>
  </si>
  <si>
    <t>RD 4281-2</t>
  </si>
  <si>
    <t>Guaranteed Loan Borrower Default Status</t>
  </si>
  <si>
    <t>RD 4281-3</t>
  </si>
  <si>
    <t>Guaranteed Loan Report of Loss - Bankruptcy Reorg w/no Collateral</t>
  </si>
  <si>
    <t>RD 4281-5</t>
  </si>
  <si>
    <t>Guaranteed Loan Report of Loss - Estimated Loss</t>
  </si>
  <si>
    <t>RD 4281-6</t>
  </si>
  <si>
    <t>Guaranteed Loan Report of Loss - Bankruptcy Reorg w/Collateral</t>
  </si>
  <si>
    <t>RD 4281-7</t>
  </si>
  <si>
    <t>Lender's Guaranteed Loan Payment to USDA</t>
  </si>
  <si>
    <t>RD 4281-13</t>
  </si>
  <si>
    <t>Guaranteed Loan Report of Loss - Interest Loss/Recovery or Voluntary Payment</t>
  </si>
  <si>
    <t>RD 4281-14</t>
  </si>
  <si>
    <t>Reporting Requirements - FORMS -Approved under other collections and included in burden</t>
  </si>
  <si>
    <t xml:space="preserve">PROCESSING </t>
  </si>
  <si>
    <t>Disclosure of Lobbying Activities</t>
  </si>
  <si>
    <t>SF-LLL</t>
  </si>
  <si>
    <t>Equal Opportunity Agreement - Construction Projects only</t>
  </si>
  <si>
    <t>400-1</t>
  </si>
  <si>
    <t>SERVICING</t>
  </si>
  <si>
    <t>TOTAL</t>
  </si>
  <si>
    <t>Estimated No. of Manhours per response</t>
  </si>
  <si>
    <t>Estimated Total Manhours (F) x (G)</t>
  </si>
  <si>
    <t>Reporting Requirements - Approved under other numbers and not included in burden</t>
  </si>
  <si>
    <t>D.(b)(2)(ix)</t>
  </si>
  <si>
    <t>Annual Report Pursuant to sections 13 or 15(d) of the Securities Exchange Act of 1934</t>
  </si>
  <si>
    <t>SEC Form 10-K</t>
  </si>
  <si>
    <t>FORMS APPROVED UNDER OTHER OMB NUMBERS  (For Reporting Purposes Only-Not Counted in Average Yearly Total)</t>
  </si>
  <si>
    <t>4284.1115(b)(2)(i)</t>
  </si>
  <si>
    <t>Application for Federral Assistance</t>
  </si>
  <si>
    <t>SF-424       (4040-0004)</t>
  </si>
  <si>
    <t>4284.1115(b)(2)(ii)</t>
  </si>
  <si>
    <t>Budget Information - Non-Construction Programs</t>
  </si>
  <si>
    <t>SF 424A (4040-0006)</t>
  </si>
  <si>
    <t>4284.1115(b)(2)(iii)</t>
  </si>
  <si>
    <t>Budget Information - Construction Programs</t>
  </si>
  <si>
    <t>SF-424C (4040-0008)</t>
  </si>
  <si>
    <t>4284.115(b)(2)(iv)</t>
  </si>
  <si>
    <t>Assurances - Construction Programs</t>
  </si>
  <si>
    <t>SF-424D (4040-0009)</t>
  </si>
  <si>
    <t>4284.1120(g)</t>
  </si>
  <si>
    <t>Request for Advance or Reimbursement</t>
  </si>
  <si>
    <t>SF-270        (4040-0012)</t>
  </si>
  <si>
    <t>Outlay Report and Request for Reimbursement for Construction Projects</t>
  </si>
  <si>
    <t>SF-271      (4040-0011)</t>
  </si>
  <si>
    <t>4824.1120(h)(1)</t>
  </si>
  <si>
    <t>Federal Financial Report</t>
  </si>
  <si>
    <t>SF-425      (4040-0014)</t>
  </si>
  <si>
    <t>SF LLL        (4040-0013)</t>
  </si>
  <si>
    <t>4284.1108(c)</t>
  </si>
  <si>
    <t>Compliance Review</t>
  </si>
  <si>
    <t>RD 400-8 (0575-0018 and 0575-0062)</t>
  </si>
  <si>
    <t>4284.1115(b)(v)</t>
  </si>
  <si>
    <t>Equal Opportunity Agreement</t>
  </si>
  <si>
    <t>RD 400-1 (0575-0018)</t>
  </si>
  <si>
    <t>4284.1119(b)</t>
  </si>
  <si>
    <t>Request for Obligation of Funds</t>
  </si>
  <si>
    <t>RD 1940-1 (0570-0061 and 0570-0062)</t>
  </si>
  <si>
    <t>Letter of Intent to Meet Conditions</t>
  </si>
  <si>
    <t>RD 1942-46 (0575-0015)</t>
  </si>
  <si>
    <t>4284.1103; 4284.1110(g); 4284.1119(c),(e) and (f); 4284.1120; 4284.1120(c);</t>
  </si>
  <si>
    <t>Rural Business-Cooperative Service Financial Assistance Agreement</t>
  </si>
  <si>
    <t>RD 4280-2 (0570-0067)</t>
  </si>
  <si>
    <t>System for Award Management (SAM) Registration Representation and Certifications  (For Reporting Purposes Only-Not Counted in Average Yearly Total)</t>
  </si>
  <si>
    <t>Certification Regarding Debarment, Suspension &amp; Other Resp. Matters-Primary Covered Trans.</t>
  </si>
  <si>
    <t>AD-1047 (0505-0027)</t>
  </si>
  <si>
    <t>Certification Regarding Debarment, Suspension, Ineligibility and Voluntary Exclusion - Lower Tier Covered Transactions"</t>
  </si>
  <si>
    <t>AD-1048 (0505-0027)</t>
  </si>
  <si>
    <t>Certification Regarding Drug-Free Workplace Requirements (Grants) Alternative I - For Grantees Other Than Individuals</t>
  </si>
  <si>
    <t>AD-1049 (0505-0027)</t>
  </si>
  <si>
    <t>Assurance Agreement</t>
  </si>
  <si>
    <t>RD 400-4 (0575-0018)</t>
  </si>
  <si>
    <t>Representations Regarding Felony Corporation and Tax Delinquent Status for Corporate Applicants</t>
  </si>
  <si>
    <t>AD-3030 (0505-0025)</t>
  </si>
  <si>
    <t>Assurances - Non-Construction Program</t>
  </si>
  <si>
    <t>SF-424B (4040-0007)</t>
  </si>
  <si>
    <t>Assurance Regarding Felony Conviction or Tax Delinquent Status for Corporate Applicants</t>
  </si>
  <si>
    <t>AD-3031 (0505-0025)</t>
  </si>
  <si>
    <t>Account and User CreationD.</t>
  </si>
  <si>
    <t>D.(a)(2)(iii)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</si>
</sst>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&quot;$&quot;#,##0"/>
    <numFmt numFmtId="167" formatCode="0.0000"/>
    <numFmt numFmtId="168" formatCode="#,##0.000"/>
    <numFmt numFmtId="169" formatCode="_(&quot;$&quot;* #,##0_);_(&quot;$&quot;* \(#,##0\);_(&quot;$&quot;* &quot;-&quot;??_);_(@_)"/>
    <numFmt numFmtId="170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  <protection locked="0"/>
    </xf>
    <xf numFmtId="3" fontId="2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4" fontId="3" fillId="0" borderId="8" xfId="1" applyNumberFormat="1" applyFont="1" applyFill="1" applyBorder="1" applyAlignment="1">
      <alignment horizontal="center" vertical="center"/>
    </xf>
    <xf numFmtId="165" fontId="3" fillId="0" borderId="8" xfId="0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37" fontId="3" fillId="0" borderId="8" xfId="0" applyNumberFormat="1" applyFont="1" applyFill="1" applyBorder="1" applyAlignment="1" applyProtection="1">
      <alignment horizontal="left" vertical="center" wrapText="1"/>
    </xf>
    <xf numFmtId="1" fontId="2" fillId="0" borderId="8" xfId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 wrapText="1"/>
    </xf>
    <xf numFmtId="0" fontId="4" fillId="0" borderId="0" xfId="0" applyFont="1"/>
    <xf numFmtId="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8" xfId="0" applyFont="1" applyBorder="1" applyAlignment="1">
      <alignment horizontal="center" vertical="center"/>
    </xf>
    <xf numFmtId="168" fontId="3" fillId="0" borderId="8" xfId="1" applyNumberFormat="1" applyFont="1" applyFill="1" applyBorder="1" applyAlignment="1">
      <alignment horizontal="center" vertical="center"/>
    </xf>
    <xf numFmtId="37" fontId="3" fillId="0" borderId="10" xfId="0" applyNumberFormat="1" applyFont="1" applyFill="1" applyBorder="1" applyAlignment="1" applyProtection="1">
      <alignment horizontal="left" vertical="center"/>
    </xf>
    <xf numFmtId="37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>
      <alignment vertical="center" wrapText="1"/>
    </xf>
    <xf numFmtId="167" fontId="3" fillId="0" borderId="8" xfId="0" applyNumberFormat="1" applyFont="1" applyFill="1" applyBorder="1" applyAlignment="1">
      <alignment horizontal="center" vertical="center" wrapText="1"/>
    </xf>
    <xf numFmtId="3" fontId="3" fillId="0" borderId="13" xfId="1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" fontId="3" fillId="0" borderId="13" xfId="1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" fontId="3" fillId="2" borderId="14" xfId="1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37" fontId="2" fillId="2" borderId="9" xfId="0" applyNumberFormat="1" applyFont="1" applyFill="1" applyBorder="1" applyAlignment="1" applyProtection="1">
      <alignment horizontal="left" vertical="center"/>
    </xf>
    <xf numFmtId="4" fontId="3" fillId="2" borderId="14" xfId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4" fontId="3" fillId="0" borderId="13" xfId="1" applyNumberFormat="1" applyFont="1" applyFill="1" applyBorder="1" applyAlignment="1">
      <alignment horizontal="center" vertical="center"/>
    </xf>
    <xf numFmtId="0" fontId="3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0" xfId="0" applyFill="1"/>
    <xf numFmtId="0" fontId="0" fillId="0" borderId="0" xfId="0" applyFont="1" applyFill="1"/>
    <xf numFmtId="166" fontId="0" fillId="0" borderId="0" xfId="0" applyNumberFormat="1" applyFill="1"/>
    <xf numFmtId="1" fontId="3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6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3" fontId="3" fillId="2" borderId="8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6" fontId="7" fillId="0" borderId="8" xfId="0" applyNumberFormat="1" applyFont="1" applyFill="1" applyBorder="1" applyAlignment="1">
      <alignment horizontal="center" vertical="center"/>
    </xf>
    <xf numFmtId="0" fontId="0" fillId="0" borderId="0" xfId="0" applyBorder="1"/>
    <xf numFmtId="0" fontId="3" fillId="0" borderId="10" xfId="0" applyFont="1" applyFill="1" applyBorder="1" applyAlignment="1">
      <alignment horizontal="center" vertical="center" wrapText="1"/>
    </xf>
    <xf numFmtId="37" fontId="3" fillId="0" borderId="8" xfId="0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>
      <alignment vertical="center"/>
    </xf>
    <xf numFmtId="164" fontId="3" fillId="2" borderId="1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ill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37" fontId="3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/>
    </xf>
    <xf numFmtId="0" fontId="0" fillId="0" borderId="0" xfId="0" applyFill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37" fontId="3" fillId="0" borderId="10" xfId="0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/>
    </xf>
    <xf numFmtId="0" fontId="3" fillId="3" borderId="9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13" xfId="1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" fontId="3" fillId="3" borderId="13" xfId="1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166" fontId="3" fillId="3" borderId="8" xfId="1" applyNumberFormat="1" applyFont="1" applyFill="1" applyBorder="1" applyAlignment="1">
      <alignment horizontal="center" vertical="center"/>
    </xf>
    <xf numFmtId="37" fontId="8" fillId="2" borderId="8" xfId="0" applyNumberFormat="1" applyFont="1" applyFill="1" applyBorder="1" applyAlignment="1" applyProtection="1">
      <alignment horizontal="left" vertical="center" wrapText="1"/>
    </xf>
    <xf numFmtId="37" fontId="8" fillId="3" borderId="8" xfId="0" applyNumberFormat="1" applyFont="1" applyFill="1" applyBorder="1" applyAlignment="1" applyProtection="1">
      <alignment horizontal="left" vertical="center" wrapText="1"/>
    </xf>
    <xf numFmtId="0" fontId="3" fillId="0" borderId="8" xfId="2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top"/>
    </xf>
    <xf numFmtId="4" fontId="3" fillId="0" borderId="8" xfId="3" applyNumberFormat="1" applyFont="1" applyFill="1" applyBorder="1" applyAlignment="1">
      <alignment horizontal="center" vertical="top"/>
    </xf>
    <xf numFmtId="37" fontId="3" fillId="0" borderId="12" xfId="0" applyNumberFormat="1" applyFont="1" applyFill="1" applyBorder="1" applyAlignment="1" applyProtection="1">
      <alignment horizontal="right" vertical="center" wrapText="1"/>
    </xf>
    <xf numFmtId="0" fontId="3" fillId="2" borderId="13" xfId="0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wrapText="1"/>
    </xf>
    <xf numFmtId="0" fontId="0" fillId="0" borderId="8" xfId="0" applyBorder="1" applyAlignment="1">
      <alignment horizontal="right"/>
    </xf>
    <xf numFmtId="0" fontId="8" fillId="2" borderId="8" xfId="0" applyFont="1" applyFill="1" applyBorder="1" applyAlignment="1">
      <alignment vertical="center"/>
    </xf>
    <xf numFmtId="0" fontId="3" fillId="0" borderId="8" xfId="2" applyFont="1" applyFill="1" applyBorder="1" applyAlignment="1">
      <alignment horizontal="left" vertical="center" wrapText="1"/>
    </xf>
    <xf numFmtId="0" fontId="3" fillId="0" borderId="8" xfId="2" applyFont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/>
    </xf>
    <xf numFmtId="4" fontId="3" fillId="0" borderId="8" xfId="2" applyNumberFormat="1" applyFont="1" applyFill="1" applyBorder="1" applyAlignment="1">
      <alignment horizontal="center" vertical="top"/>
    </xf>
    <xf numFmtId="166" fontId="3" fillId="0" borderId="8" xfId="1" applyNumberFormat="1" applyFont="1" applyFill="1" applyBorder="1" applyAlignment="1">
      <alignment horizontal="right" vertical="center"/>
    </xf>
    <xf numFmtId="166" fontId="3" fillId="2" borderId="8" xfId="1" applyNumberFormat="1" applyFont="1" applyFill="1" applyBorder="1" applyAlignment="1">
      <alignment horizontal="right" vertical="center"/>
    </xf>
    <xf numFmtId="166" fontId="3" fillId="3" borderId="13" xfId="1" applyNumberFormat="1" applyFont="1" applyFill="1" applyBorder="1" applyAlignment="1">
      <alignment horizontal="right" vertical="center"/>
    </xf>
    <xf numFmtId="166" fontId="3" fillId="3" borderId="8" xfId="1" applyNumberFormat="1" applyFont="1" applyFill="1" applyBorder="1" applyAlignment="1">
      <alignment horizontal="right" vertical="center"/>
    </xf>
    <xf numFmtId="166" fontId="3" fillId="0" borderId="8" xfId="2" applyNumberFormat="1" applyFont="1" applyFill="1" applyBorder="1" applyAlignment="1">
      <alignment vertical="top"/>
    </xf>
    <xf numFmtId="4" fontId="3" fillId="0" borderId="13" xfId="3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37" fontId="3" fillId="4" borderId="8" xfId="0" applyNumberFormat="1" applyFont="1" applyFill="1" applyBorder="1" applyAlignment="1" applyProtection="1">
      <alignment horizontal="left" vertical="center" wrapText="1"/>
    </xf>
    <xf numFmtId="0" fontId="3" fillId="4" borderId="8" xfId="0" applyFont="1" applyFill="1" applyBorder="1" applyAlignment="1">
      <alignment horizontal="center" vertical="center" wrapText="1"/>
    </xf>
    <xf numFmtId="3" fontId="3" fillId="4" borderId="8" xfId="1" applyNumberFormat="1" applyFont="1" applyFill="1" applyBorder="1" applyAlignment="1">
      <alignment horizontal="center" vertical="center"/>
    </xf>
    <xf numFmtId="0" fontId="3" fillId="4" borderId="8" xfId="2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 wrapText="1"/>
    </xf>
    <xf numFmtId="2" fontId="3" fillId="0" borderId="13" xfId="0" applyNumberFormat="1" applyFont="1" applyFill="1" applyBorder="1" applyAlignment="1">
      <alignment horizontal="center" vertical="center"/>
    </xf>
    <xf numFmtId="166" fontId="3" fillId="0" borderId="13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horizontal="center" vertical="top"/>
    </xf>
    <xf numFmtId="167" fontId="3" fillId="0" borderId="6" xfId="0" applyNumberFormat="1" applyFont="1" applyFill="1" applyBorder="1" applyAlignment="1">
      <alignment horizontal="left" vertical="center" wrapText="1"/>
    </xf>
    <xf numFmtId="37" fontId="3" fillId="0" borderId="12" xfId="0" applyNumberFormat="1" applyFont="1" applyFill="1" applyBorder="1" applyAlignment="1" applyProtection="1">
      <alignment horizontal="left" vertical="center"/>
    </xf>
    <xf numFmtId="37" fontId="3" fillId="0" borderId="10" xfId="0" applyNumberFormat="1" applyFont="1" applyFill="1" applyBorder="1" applyAlignment="1" applyProtection="1">
      <alignment horizontal="left" vertical="top" wrapText="1"/>
    </xf>
    <xf numFmtId="4" fontId="3" fillId="0" borderId="13" xfId="1" applyNumberFormat="1" applyFont="1" applyFill="1" applyBorder="1" applyAlignment="1">
      <alignment horizontal="center" vertical="top"/>
    </xf>
    <xf numFmtId="4" fontId="3" fillId="0" borderId="13" xfId="2" applyNumberFormat="1" applyFont="1" applyFill="1" applyBorder="1" applyAlignment="1">
      <alignment horizontal="center" vertical="top"/>
    </xf>
    <xf numFmtId="4" fontId="3" fillId="0" borderId="13" xfId="3" applyNumberFormat="1" applyFont="1" applyFill="1" applyBorder="1" applyAlignment="1">
      <alignment horizontal="center" vertical="top"/>
    </xf>
    <xf numFmtId="170" fontId="7" fillId="0" borderId="8" xfId="1" applyNumberFormat="1" applyFont="1" applyFill="1" applyBorder="1" applyAlignment="1">
      <alignment horizontal="center" vertical="center"/>
    </xf>
    <xf numFmtId="2" fontId="3" fillId="0" borderId="13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9" fontId="5" fillId="0" borderId="8" xfId="4" applyNumberFormat="1" applyFont="1" applyBorder="1" applyAlignment="1">
      <alignment horizontal="right" vertical="center"/>
    </xf>
    <xf numFmtId="167" fontId="2" fillId="2" borderId="9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9" xfId="0" applyNumberFormat="1" applyFont="1" applyFill="1" applyBorder="1" applyAlignment="1">
      <alignment horizontal="center" vertical="center" wrapText="1"/>
    </xf>
    <xf numFmtId="167" fontId="2" fillId="2" borderId="14" xfId="0" applyNumberFormat="1" applyFont="1" applyFill="1" applyBorder="1" applyAlignment="1">
      <alignment horizontal="center" vertical="center" wrapText="1"/>
    </xf>
    <xf numFmtId="167" fontId="2" fillId="2" borderId="10" xfId="0" applyNumberFormat="1" applyFont="1" applyFill="1" applyBorder="1" applyAlignment="1">
      <alignment horizontal="center" vertical="center" wrapText="1"/>
    </xf>
    <xf numFmtId="37" fontId="8" fillId="3" borderId="9" xfId="0" applyNumberFormat="1" applyFont="1" applyFill="1" applyBorder="1" applyAlignment="1" applyProtection="1">
      <alignment horizontal="left" vertical="center" wrapText="1"/>
    </xf>
    <xf numFmtId="37" fontId="8" fillId="3" borderId="10" xfId="0" applyNumberFormat="1" applyFont="1" applyFill="1" applyBorder="1" applyAlignment="1" applyProtection="1">
      <alignment horizontal="left" vertical="center" wrapText="1"/>
    </xf>
    <xf numFmtId="37" fontId="2" fillId="2" borderId="9" xfId="0" applyNumberFormat="1" applyFont="1" applyFill="1" applyBorder="1" applyAlignment="1" applyProtection="1">
      <alignment horizontal="center" vertical="center"/>
    </xf>
    <xf numFmtId="37" fontId="2" fillId="2" borderId="14" xfId="0" applyNumberFormat="1" applyFont="1" applyFill="1" applyBorder="1" applyAlignment="1" applyProtection="1">
      <alignment horizontal="center" vertical="center"/>
    </xf>
    <xf numFmtId="37" fontId="2" fillId="2" borderId="10" xfId="0" applyNumberFormat="1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 applyProtection="1">
      <alignment horizontal="center" vertical="center" wrapText="1"/>
    </xf>
    <xf numFmtId="37" fontId="2" fillId="2" borderId="14" xfId="0" applyNumberFormat="1" applyFont="1" applyFill="1" applyBorder="1" applyAlignment="1" applyProtection="1">
      <alignment horizontal="center" vertical="center" wrapText="1"/>
    </xf>
    <xf numFmtId="37" fontId="2" fillId="2" borderId="10" xfId="0" applyNumberFormat="1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vertical="center" wrapText="1"/>
    </xf>
    <xf numFmtId="0" fontId="2" fillId="2" borderId="14" xfId="0" applyNumberFormat="1" applyFont="1" applyFill="1" applyBorder="1" applyAlignment="1">
      <alignment vertical="center" wrapText="1"/>
    </xf>
    <xf numFmtId="0" fontId="2" fillId="2" borderId="10" xfId="0" applyNumberFormat="1" applyFont="1" applyFill="1" applyBorder="1" applyAlignment="1">
      <alignment vertical="center" wrapText="1"/>
    </xf>
  </cellXfs>
  <cellStyles count="5">
    <cellStyle name="Comma" xfId="1" builtinId="3"/>
    <cellStyle name="Currency" xfId="4" builtinId="4"/>
    <cellStyle name="Normal" xfId="0" builtinId="0"/>
    <cellStyle name="Normal 2" xfId="3" xr:uid="{5C0CB8FB-E8AC-4129-9526-2CC74A365B81}"/>
    <cellStyle name="Normal 7" xfId="2" xr:uid="{4ED14E32-C98B-4E75-A5E1-7D295F022E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5"/>
  <sheetViews>
    <sheetView tabSelected="1" zoomScale="115" zoomScaleNormal="115" workbookViewId="0">
      <pane xSplit="1" ySplit="3" topLeftCell="B34" activePane="bottomRight" state="frozen"/>
      <selection pane="topRight"/>
      <selection pane="bottomLeft"/>
      <selection pane="bottomRight" activeCell="O38" sqref="O38"/>
    </sheetView>
  </sheetViews>
  <sheetFormatPr defaultRowHeight="15" x14ac:dyDescent="0.25"/>
  <cols>
    <col min="1" max="1" width="16.5703125" style="95" customWidth="1"/>
    <col min="2" max="2" width="42.42578125" customWidth="1"/>
    <col min="3" max="3" width="12.85546875" style="96" customWidth="1"/>
    <col min="4" max="4" width="12" customWidth="1"/>
    <col min="5" max="5" width="7.7109375" bestFit="1" customWidth="1"/>
    <col min="6" max="6" width="11.42578125" customWidth="1"/>
    <col min="7" max="7" width="10.28515625" customWidth="1"/>
    <col min="8" max="8" width="12.7109375" bestFit="1" customWidth="1"/>
    <col min="9" max="9" width="7.28515625" bestFit="1" customWidth="1"/>
    <col min="10" max="10" width="12.42578125" bestFit="1" customWidth="1"/>
    <col min="11" max="11" width="9" customWidth="1"/>
  </cols>
  <sheetData>
    <row r="1" spans="1:10" x14ac:dyDescent="0.2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51" x14ac:dyDescent="0.25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5" t="s">
        <v>11</v>
      </c>
    </row>
    <row r="4" spans="1:10" x14ac:dyDescent="0.25">
      <c r="A4" s="45" t="s">
        <v>12</v>
      </c>
      <c r="B4" s="6" t="s">
        <v>13</v>
      </c>
      <c r="C4" s="6" t="s">
        <v>14</v>
      </c>
      <c r="D4" s="6" t="s">
        <v>15</v>
      </c>
      <c r="E4" s="6" t="s">
        <v>16</v>
      </c>
      <c r="F4" s="6" t="s">
        <v>17</v>
      </c>
      <c r="G4" s="7" t="s">
        <v>18</v>
      </c>
      <c r="H4" s="6" t="s">
        <v>19</v>
      </c>
      <c r="I4" s="8" t="s">
        <v>20</v>
      </c>
      <c r="J4" s="41" t="s">
        <v>21</v>
      </c>
    </row>
    <row r="5" spans="1:10" x14ac:dyDescent="0.25">
      <c r="A5" s="20"/>
      <c r="B5" s="76" t="s">
        <v>22</v>
      </c>
      <c r="C5" s="77"/>
      <c r="D5" s="78"/>
      <c r="E5" s="79"/>
      <c r="F5" s="78"/>
      <c r="G5" s="80"/>
      <c r="H5" s="78"/>
      <c r="I5" s="79"/>
      <c r="J5" s="81"/>
    </row>
    <row r="6" spans="1:10" x14ac:dyDescent="0.25">
      <c r="A6" s="93" t="s">
        <v>23</v>
      </c>
      <c r="B6" s="98" t="s">
        <v>24</v>
      </c>
      <c r="C6" s="97" t="s">
        <v>25</v>
      </c>
      <c r="D6" s="104">
        <v>25</v>
      </c>
      <c r="E6" s="104">
        <v>1</v>
      </c>
      <c r="F6" s="57">
        <f t="shared" ref="F6:F22" si="0">SUM(D6*E6)</f>
        <v>25</v>
      </c>
      <c r="G6" s="120">
        <v>2</v>
      </c>
      <c r="H6" s="57">
        <f t="shared" ref="H6:H22" si="1">SUM(F6*G6)</f>
        <v>50</v>
      </c>
      <c r="I6" s="58">
        <v>48.01</v>
      </c>
      <c r="J6" s="128">
        <f t="shared" ref="J6:J22" si="2">SUM(H6*I6)</f>
        <v>2400.5</v>
      </c>
    </row>
    <row r="7" spans="1:10" x14ac:dyDescent="0.25">
      <c r="A7" s="93" t="s">
        <v>26</v>
      </c>
      <c r="B7" s="113" t="s">
        <v>27</v>
      </c>
      <c r="C7" s="82"/>
      <c r="D7" s="83"/>
      <c r="E7" s="84"/>
      <c r="F7" s="74"/>
      <c r="G7" s="92"/>
      <c r="H7" s="74"/>
      <c r="I7" s="85"/>
      <c r="J7" s="129"/>
    </row>
    <row r="8" spans="1:10" x14ac:dyDescent="0.25">
      <c r="A8" s="93" t="s">
        <v>28</v>
      </c>
      <c r="B8" s="100" t="s">
        <v>29</v>
      </c>
      <c r="C8" s="101" t="s">
        <v>25</v>
      </c>
      <c r="D8" s="12">
        <v>150</v>
      </c>
      <c r="E8" s="13">
        <v>1</v>
      </c>
      <c r="F8" s="57">
        <f t="shared" si="0"/>
        <v>150</v>
      </c>
      <c r="G8" s="120">
        <v>10</v>
      </c>
      <c r="H8" s="57">
        <f t="shared" si="1"/>
        <v>1500</v>
      </c>
      <c r="I8" s="58">
        <v>48.01</v>
      </c>
      <c r="J8" s="128">
        <f t="shared" si="2"/>
        <v>72015</v>
      </c>
    </row>
    <row r="9" spans="1:10" ht="25.5" x14ac:dyDescent="0.25">
      <c r="A9" s="93" t="s">
        <v>30</v>
      </c>
      <c r="B9" s="90" t="s">
        <v>31</v>
      </c>
      <c r="C9" s="89" t="s">
        <v>25</v>
      </c>
      <c r="D9" s="12">
        <v>150</v>
      </c>
      <c r="E9" s="13">
        <v>1</v>
      </c>
      <c r="F9" s="57">
        <f t="shared" si="0"/>
        <v>150</v>
      </c>
      <c r="G9" s="120">
        <v>1</v>
      </c>
      <c r="H9" s="57">
        <f t="shared" si="1"/>
        <v>150</v>
      </c>
      <c r="I9" s="58">
        <v>48.01</v>
      </c>
      <c r="J9" s="128">
        <f t="shared" si="2"/>
        <v>7201.5</v>
      </c>
    </row>
    <row r="10" spans="1:10" ht="25.5" x14ac:dyDescent="0.25">
      <c r="A10" s="93" t="s">
        <v>32</v>
      </c>
      <c r="B10" s="90" t="s">
        <v>33</v>
      </c>
      <c r="C10" s="89" t="s">
        <v>25</v>
      </c>
      <c r="D10" s="12">
        <v>150</v>
      </c>
      <c r="E10" s="13">
        <v>1</v>
      </c>
      <c r="F10" s="57">
        <f t="shared" si="0"/>
        <v>150</v>
      </c>
      <c r="G10" s="120">
        <v>5</v>
      </c>
      <c r="H10" s="57">
        <f t="shared" si="1"/>
        <v>750</v>
      </c>
      <c r="I10" s="58">
        <v>48.01</v>
      </c>
      <c r="J10" s="128">
        <f t="shared" si="2"/>
        <v>36007.5</v>
      </c>
    </row>
    <row r="11" spans="1:10" ht="25.5" x14ac:dyDescent="0.25">
      <c r="A11" s="93" t="s">
        <v>34</v>
      </c>
      <c r="B11" s="99" t="s">
        <v>35</v>
      </c>
      <c r="C11" s="89" t="s">
        <v>25</v>
      </c>
      <c r="D11" s="12">
        <v>5</v>
      </c>
      <c r="E11" s="13">
        <v>1</v>
      </c>
      <c r="F11" s="57">
        <f t="shared" si="0"/>
        <v>5</v>
      </c>
      <c r="G11" s="120">
        <v>1</v>
      </c>
      <c r="H11" s="57">
        <f t="shared" si="1"/>
        <v>5</v>
      </c>
      <c r="I11" s="58">
        <v>48.01</v>
      </c>
      <c r="J11" s="128">
        <f t="shared" si="2"/>
        <v>240.04999999999998</v>
      </c>
    </row>
    <row r="12" spans="1:10" x14ac:dyDescent="0.25">
      <c r="A12" s="93" t="s">
        <v>36</v>
      </c>
      <c r="B12" s="90" t="s">
        <v>37</v>
      </c>
      <c r="C12" s="11" t="s">
        <v>25</v>
      </c>
      <c r="D12" s="12">
        <v>250</v>
      </c>
      <c r="E12" s="13">
        <v>1</v>
      </c>
      <c r="F12" s="57">
        <f t="shared" si="0"/>
        <v>250</v>
      </c>
      <c r="G12" s="120">
        <v>1</v>
      </c>
      <c r="H12" s="57">
        <f t="shared" si="1"/>
        <v>250</v>
      </c>
      <c r="I12" s="58">
        <v>48.01</v>
      </c>
      <c r="J12" s="128">
        <f t="shared" si="2"/>
        <v>12002.5</v>
      </c>
    </row>
    <row r="13" spans="1:10" x14ac:dyDescent="0.25">
      <c r="A13" s="93" t="s">
        <v>38</v>
      </c>
      <c r="B13" s="90" t="s">
        <v>39</v>
      </c>
      <c r="C13" s="11" t="s">
        <v>25</v>
      </c>
      <c r="D13" s="12">
        <v>150</v>
      </c>
      <c r="E13" s="13">
        <v>1</v>
      </c>
      <c r="F13" s="57">
        <f t="shared" si="0"/>
        <v>150</v>
      </c>
      <c r="G13" s="120">
        <v>2</v>
      </c>
      <c r="H13" s="57">
        <f t="shared" si="1"/>
        <v>300</v>
      </c>
      <c r="I13" s="58">
        <v>48.01</v>
      </c>
      <c r="J13" s="128">
        <f t="shared" si="2"/>
        <v>14403</v>
      </c>
    </row>
    <row r="14" spans="1:10" x14ac:dyDescent="0.25">
      <c r="A14" s="93" t="s">
        <v>40</v>
      </c>
      <c r="B14" s="90" t="s">
        <v>41</v>
      </c>
      <c r="C14" s="11" t="s">
        <v>25</v>
      </c>
      <c r="D14" s="12">
        <v>250</v>
      </c>
      <c r="E14" s="13">
        <v>1</v>
      </c>
      <c r="F14" s="57">
        <f t="shared" si="0"/>
        <v>250</v>
      </c>
      <c r="G14" s="120">
        <v>1</v>
      </c>
      <c r="H14" s="57">
        <f t="shared" si="1"/>
        <v>250</v>
      </c>
      <c r="I14" s="58">
        <v>48.01</v>
      </c>
      <c r="J14" s="128">
        <f t="shared" si="2"/>
        <v>12002.5</v>
      </c>
    </row>
    <row r="15" spans="1:10" x14ac:dyDescent="0.25">
      <c r="A15" s="93" t="s">
        <v>42</v>
      </c>
      <c r="B15" s="90" t="s">
        <v>43</v>
      </c>
      <c r="C15" s="157" t="s">
        <v>25</v>
      </c>
      <c r="D15" s="55">
        <v>100</v>
      </c>
      <c r="E15" s="56">
        <v>1</v>
      </c>
      <c r="F15" s="57">
        <f t="shared" si="0"/>
        <v>100</v>
      </c>
      <c r="G15" s="120">
        <v>2</v>
      </c>
      <c r="H15" s="57">
        <f t="shared" si="1"/>
        <v>200</v>
      </c>
      <c r="I15" s="58">
        <v>48.01</v>
      </c>
      <c r="J15" s="128">
        <f t="shared" si="2"/>
        <v>9602</v>
      </c>
    </row>
    <row r="16" spans="1:10" x14ac:dyDescent="0.25">
      <c r="A16" s="93" t="s">
        <v>44</v>
      </c>
      <c r="B16" s="90" t="s">
        <v>45</v>
      </c>
      <c r="C16" s="157" t="s">
        <v>25</v>
      </c>
      <c r="D16" s="55">
        <v>150</v>
      </c>
      <c r="E16" s="56">
        <v>1</v>
      </c>
      <c r="F16" s="57">
        <f t="shared" si="0"/>
        <v>150</v>
      </c>
      <c r="G16" s="120">
        <v>0.5</v>
      </c>
      <c r="H16" s="57">
        <f t="shared" si="1"/>
        <v>75</v>
      </c>
      <c r="I16" s="58">
        <v>48.01</v>
      </c>
      <c r="J16" s="128">
        <f t="shared" si="2"/>
        <v>3600.75</v>
      </c>
    </row>
    <row r="17" spans="1:10" x14ac:dyDescent="0.25">
      <c r="A17" s="93" t="s">
        <v>46</v>
      </c>
      <c r="B17" s="90" t="s">
        <v>47</v>
      </c>
      <c r="C17" s="157" t="s">
        <v>25</v>
      </c>
      <c r="D17" s="55">
        <v>150</v>
      </c>
      <c r="E17" s="56">
        <v>1</v>
      </c>
      <c r="F17" s="57">
        <f t="shared" si="0"/>
        <v>150</v>
      </c>
      <c r="G17" s="120">
        <v>5</v>
      </c>
      <c r="H17" s="57">
        <f t="shared" si="1"/>
        <v>750</v>
      </c>
      <c r="I17" s="58">
        <v>48.01</v>
      </c>
      <c r="J17" s="128">
        <f t="shared" si="2"/>
        <v>36007.5</v>
      </c>
    </row>
    <row r="18" spans="1:10" x14ac:dyDescent="0.25">
      <c r="A18" s="93" t="s">
        <v>48</v>
      </c>
      <c r="B18" s="90" t="s">
        <v>49</v>
      </c>
      <c r="C18" s="157" t="s">
        <v>25</v>
      </c>
      <c r="D18" s="55">
        <v>225</v>
      </c>
      <c r="E18" s="56">
        <v>1</v>
      </c>
      <c r="F18" s="57">
        <f t="shared" si="0"/>
        <v>225</v>
      </c>
      <c r="G18" s="120">
        <v>2</v>
      </c>
      <c r="H18" s="57">
        <f t="shared" si="1"/>
        <v>450</v>
      </c>
      <c r="I18" s="58">
        <v>48.01</v>
      </c>
      <c r="J18" s="128">
        <f t="shared" si="2"/>
        <v>21604.5</v>
      </c>
    </row>
    <row r="19" spans="1:10" x14ac:dyDescent="0.25">
      <c r="A19" s="93" t="s">
        <v>50</v>
      </c>
      <c r="B19" s="90" t="s">
        <v>51</v>
      </c>
      <c r="C19" s="157" t="s">
        <v>25</v>
      </c>
      <c r="D19" s="55">
        <v>150</v>
      </c>
      <c r="E19" s="56">
        <v>1</v>
      </c>
      <c r="F19" s="57">
        <f>SUM(D19*E19)</f>
        <v>150</v>
      </c>
      <c r="G19" s="120">
        <v>10</v>
      </c>
      <c r="H19" s="57">
        <f>SUM(F19*G19)</f>
        <v>1500</v>
      </c>
      <c r="I19" s="58">
        <v>48.01</v>
      </c>
      <c r="J19" s="128">
        <f>SUM(H19*I19)</f>
        <v>72015</v>
      </c>
    </row>
    <row r="20" spans="1:10" ht="30" x14ac:dyDescent="0.25">
      <c r="A20" s="95" t="s">
        <v>52</v>
      </c>
      <c r="B20" s="118" t="s">
        <v>53</v>
      </c>
      <c r="C20" s="97" t="s">
        <v>54</v>
      </c>
      <c r="D20" s="153">
        <v>150</v>
      </c>
      <c r="E20" s="49">
        <v>1</v>
      </c>
      <c r="F20" s="49">
        <f>SUM(D20*E20)</f>
        <v>150</v>
      </c>
      <c r="G20" s="153">
        <v>2</v>
      </c>
      <c r="H20" s="49">
        <f>SUM(F20*G20)</f>
        <v>300</v>
      </c>
      <c r="I20" s="58">
        <v>48.01</v>
      </c>
      <c r="J20" s="154">
        <f>SUM(H20*I20)</f>
        <v>14403</v>
      </c>
    </row>
    <row r="21" spans="1:10" x14ac:dyDescent="0.25">
      <c r="A21" s="105" t="s">
        <v>55</v>
      </c>
      <c r="B21" s="114" t="s">
        <v>56</v>
      </c>
      <c r="C21" s="106"/>
      <c r="D21" s="107"/>
      <c r="E21" s="108"/>
      <c r="F21" s="109"/>
      <c r="G21" s="110"/>
      <c r="H21" s="109"/>
      <c r="I21" s="111"/>
      <c r="J21" s="130"/>
    </row>
    <row r="22" spans="1:10" x14ac:dyDescent="0.25">
      <c r="A22" s="93" t="s">
        <v>57</v>
      </c>
      <c r="B22" s="90" t="s">
        <v>58</v>
      </c>
      <c r="C22" s="157" t="s">
        <v>25</v>
      </c>
      <c r="D22" s="55">
        <v>10</v>
      </c>
      <c r="E22" s="56">
        <v>1</v>
      </c>
      <c r="F22" s="57">
        <f t="shared" si="0"/>
        <v>10</v>
      </c>
      <c r="G22" s="120">
        <v>0.5</v>
      </c>
      <c r="H22" s="57">
        <f t="shared" si="1"/>
        <v>5</v>
      </c>
      <c r="I22" s="58">
        <v>48.01</v>
      </c>
      <c r="J22" s="128">
        <f t="shared" si="2"/>
        <v>240.04999999999998</v>
      </c>
    </row>
    <row r="23" spans="1:10" x14ac:dyDescent="0.25">
      <c r="A23" s="93" t="s">
        <v>59</v>
      </c>
      <c r="B23" s="90" t="s">
        <v>60</v>
      </c>
      <c r="C23" s="157" t="s">
        <v>25</v>
      </c>
      <c r="D23" s="55">
        <v>100</v>
      </c>
      <c r="E23" s="56">
        <v>1</v>
      </c>
      <c r="F23" s="57">
        <f t="shared" ref="F23:F24" si="3">SUM(D23*E23)</f>
        <v>100</v>
      </c>
      <c r="G23" s="120">
        <v>2</v>
      </c>
      <c r="H23" s="57">
        <f t="shared" ref="H23:H24" si="4">SUM(F23*G23)</f>
        <v>200</v>
      </c>
      <c r="I23" s="58">
        <v>48.01</v>
      </c>
      <c r="J23" s="128">
        <f t="shared" ref="J23:J24" si="5">SUM(H23*I23)</f>
        <v>9602</v>
      </c>
    </row>
    <row r="24" spans="1:10" x14ac:dyDescent="0.25">
      <c r="A24" s="93" t="s">
        <v>61</v>
      </c>
      <c r="B24" s="90" t="s">
        <v>62</v>
      </c>
      <c r="C24" s="157" t="s">
        <v>25</v>
      </c>
      <c r="D24" s="55">
        <v>100</v>
      </c>
      <c r="E24" s="56">
        <v>1</v>
      </c>
      <c r="F24" s="57">
        <f t="shared" si="3"/>
        <v>100</v>
      </c>
      <c r="G24" s="120">
        <v>2</v>
      </c>
      <c r="H24" s="57">
        <f t="shared" si="4"/>
        <v>200</v>
      </c>
      <c r="I24" s="58">
        <v>48.01</v>
      </c>
      <c r="J24" s="128">
        <f t="shared" si="5"/>
        <v>9602</v>
      </c>
    </row>
    <row r="25" spans="1:10" x14ac:dyDescent="0.25">
      <c r="A25" s="105" t="s">
        <v>63</v>
      </c>
      <c r="B25" s="114" t="s">
        <v>64</v>
      </c>
      <c r="C25" s="106"/>
      <c r="D25" s="107"/>
      <c r="E25" s="119"/>
      <c r="F25" s="109"/>
      <c r="G25" s="110"/>
      <c r="H25" s="109"/>
      <c r="I25" s="111"/>
      <c r="J25" s="131"/>
    </row>
    <row r="26" spans="1:10" x14ac:dyDescent="0.25">
      <c r="A26" s="121" t="s">
        <v>65</v>
      </c>
      <c r="B26" s="122" t="s">
        <v>66</v>
      </c>
      <c r="C26" s="97" t="s">
        <v>25</v>
      </c>
      <c r="D26" s="104">
        <v>20</v>
      </c>
      <c r="E26" s="56">
        <v>1</v>
      </c>
      <c r="F26" s="57">
        <f>SUM(D26*E26)</f>
        <v>20</v>
      </c>
      <c r="G26" s="142">
        <v>0.25</v>
      </c>
      <c r="H26" s="57">
        <f>SUM(F26*G26)</f>
        <v>5</v>
      </c>
      <c r="I26" s="58">
        <v>48.01</v>
      </c>
      <c r="J26" s="128">
        <f>SUM(H26*I26)</f>
        <v>240.04999999999998</v>
      </c>
    </row>
    <row r="27" spans="1:10" x14ac:dyDescent="0.25">
      <c r="A27" s="93" t="s">
        <v>67</v>
      </c>
      <c r="B27" s="90" t="s">
        <v>68</v>
      </c>
      <c r="C27" s="157" t="s">
        <v>25</v>
      </c>
      <c r="D27" s="55">
        <v>5</v>
      </c>
      <c r="E27" s="56">
        <v>1</v>
      </c>
      <c r="F27" s="57">
        <f>SUM(D27*E27)</f>
        <v>5</v>
      </c>
      <c r="G27" s="120">
        <v>5</v>
      </c>
      <c r="H27" s="57">
        <f>SUM(F27*G27)</f>
        <v>25</v>
      </c>
      <c r="I27" s="58">
        <v>48.01</v>
      </c>
      <c r="J27" s="128">
        <f>SUM(H27*I27)</f>
        <v>1200.25</v>
      </c>
    </row>
    <row r="28" spans="1:10" x14ac:dyDescent="0.25">
      <c r="A28" s="93" t="s">
        <v>69</v>
      </c>
      <c r="B28" s="90" t="s">
        <v>70</v>
      </c>
      <c r="C28" s="157" t="s">
        <v>25</v>
      </c>
      <c r="D28" s="55">
        <v>5</v>
      </c>
      <c r="E28" s="56">
        <v>1</v>
      </c>
      <c r="F28" s="57">
        <f t="shared" ref="F28" si="6">SUM(D28*E28)</f>
        <v>5</v>
      </c>
      <c r="G28" s="120">
        <v>10</v>
      </c>
      <c r="H28" s="57">
        <f t="shared" ref="H28" si="7">SUM(F28*G28)</f>
        <v>50</v>
      </c>
      <c r="I28" s="58">
        <v>48.01</v>
      </c>
      <c r="J28" s="128">
        <f t="shared" ref="J28" si="8">SUM(H28*I28)</f>
        <v>2400.5</v>
      </c>
    </row>
    <row r="29" spans="1:10" ht="25.5" customHeight="1" x14ac:dyDescent="0.25">
      <c r="A29" s="105" t="s">
        <v>71</v>
      </c>
      <c r="B29" s="164" t="s">
        <v>72</v>
      </c>
      <c r="C29" s="165"/>
      <c r="D29" s="107"/>
      <c r="E29" s="119"/>
      <c r="F29" s="109"/>
      <c r="G29" s="110"/>
      <c r="H29" s="109"/>
      <c r="I29" s="111"/>
      <c r="J29" s="112"/>
    </row>
    <row r="30" spans="1:10" x14ac:dyDescent="0.25">
      <c r="A30" s="93" t="s">
        <v>73</v>
      </c>
      <c r="B30" s="90" t="s">
        <v>74</v>
      </c>
      <c r="C30" s="157" t="s">
        <v>25</v>
      </c>
      <c r="D30" s="55">
        <v>150</v>
      </c>
      <c r="E30" s="56">
        <v>1</v>
      </c>
      <c r="F30" s="57">
        <f t="shared" ref="F30:F35" si="9">SUM(D30*E30)</f>
        <v>150</v>
      </c>
      <c r="G30" s="120">
        <v>1</v>
      </c>
      <c r="H30" s="57">
        <f t="shared" ref="H30:H35" si="10">SUM(F30*G30)</f>
        <v>150</v>
      </c>
      <c r="I30" s="58">
        <v>48.01</v>
      </c>
      <c r="J30" s="128">
        <f t="shared" ref="J30:J42" si="11">SUM(H30*I30)</f>
        <v>7201.5</v>
      </c>
    </row>
    <row r="31" spans="1:10" ht="25.5" x14ac:dyDescent="0.25">
      <c r="A31" s="93" t="s">
        <v>75</v>
      </c>
      <c r="B31" s="90" t="s">
        <v>76</v>
      </c>
      <c r="C31" s="157" t="s">
        <v>25</v>
      </c>
      <c r="D31" s="55">
        <v>150</v>
      </c>
      <c r="E31" s="56">
        <v>1</v>
      </c>
      <c r="F31" s="57">
        <f t="shared" si="9"/>
        <v>150</v>
      </c>
      <c r="G31" s="120">
        <v>4</v>
      </c>
      <c r="H31" s="57">
        <f t="shared" si="10"/>
        <v>600</v>
      </c>
      <c r="I31" s="58">
        <v>48.01</v>
      </c>
      <c r="J31" s="128">
        <f t="shared" si="11"/>
        <v>28806</v>
      </c>
    </row>
    <row r="32" spans="1:10" ht="25.5" x14ac:dyDescent="0.25">
      <c r="A32" s="93" t="s">
        <v>77</v>
      </c>
      <c r="B32" s="90" t="s">
        <v>78</v>
      </c>
      <c r="C32" s="157" t="s">
        <v>25</v>
      </c>
      <c r="D32" s="55">
        <v>75</v>
      </c>
      <c r="E32" s="56">
        <v>1</v>
      </c>
      <c r="F32" s="57">
        <f>SUM(D32*E32)</f>
        <v>75</v>
      </c>
      <c r="G32" s="120">
        <v>4</v>
      </c>
      <c r="H32" s="57">
        <f>SUM(F32*G32)</f>
        <v>300</v>
      </c>
      <c r="I32" s="58">
        <v>48.01</v>
      </c>
      <c r="J32" s="128">
        <f t="shared" si="11"/>
        <v>14403</v>
      </c>
    </row>
    <row r="33" spans="1:10" x14ac:dyDescent="0.25">
      <c r="A33" s="93" t="s">
        <v>79</v>
      </c>
      <c r="B33" s="37" t="s">
        <v>80</v>
      </c>
      <c r="C33" s="157" t="s">
        <v>25</v>
      </c>
      <c r="D33" s="55">
        <v>10</v>
      </c>
      <c r="E33" s="56">
        <v>1</v>
      </c>
      <c r="F33" s="57">
        <f t="shared" si="9"/>
        <v>10</v>
      </c>
      <c r="G33" s="120">
        <v>1</v>
      </c>
      <c r="H33" s="57">
        <f t="shared" si="10"/>
        <v>10</v>
      </c>
      <c r="I33" s="58">
        <v>48.01</v>
      </c>
      <c r="J33" s="128">
        <f t="shared" si="11"/>
        <v>480.09999999999997</v>
      </c>
    </row>
    <row r="34" spans="1:10" x14ac:dyDescent="0.25">
      <c r="A34" s="93" t="s">
        <v>81</v>
      </c>
      <c r="B34" s="37" t="s">
        <v>82</v>
      </c>
      <c r="C34" s="157" t="s">
        <v>25</v>
      </c>
      <c r="D34" s="55">
        <v>75</v>
      </c>
      <c r="E34" s="56">
        <v>12</v>
      </c>
      <c r="F34" s="57">
        <f t="shared" si="9"/>
        <v>900</v>
      </c>
      <c r="G34" s="120">
        <v>2</v>
      </c>
      <c r="H34" s="57">
        <f t="shared" si="10"/>
        <v>1800</v>
      </c>
      <c r="I34" s="58">
        <v>48.01</v>
      </c>
      <c r="J34" s="128">
        <f t="shared" si="11"/>
        <v>86418</v>
      </c>
    </row>
    <row r="35" spans="1:10" x14ac:dyDescent="0.25">
      <c r="A35" s="93" t="s">
        <v>83</v>
      </c>
      <c r="B35" s="37" t="s">
        <v>84</v>
      </c>
      <c r="C35" s="157" t="s">
        <v>25</v>
      </c>
      <c r="D35" s="55">
        <v>30</v>
      </c>
      <c r="E35" s="56">
        <v>1</v>
      </c>
      <c r="F35" s="57">
        <f t="shared" si="9"/>
        <v>30</v>
      </c>
      <c r="G35" s="120">
        <v>12</v>
      </c>
      <c r="H35" s="57">
        <f t="shared" si="10"/>
        <v>360</v>
      </c>
      <c r="I35" s="58">
        <v>48.01</v>
      </c>
      <c r="J35" s="128">
        <f t="shared" si="11"/>
        <v>17283.599999999999</v>
      </c>
    </row>
    <row r="36" spans="1:10" x14ac:dyDescent="0.25">
      <c r="A36" s="169" t="s">
        <v>85</v>
      </c>
      <c r="B36" s="123" t="s">
        <v>86</v>
      </c>
      <c r="C36" s="91"/>
      <c r="D36" s="78"/>
      <c r="E36" s="79"/>
      <c r="F36" s="74"/>
      <c r="G36" s="92"/>
      <c r="H36" s="74"/>
      <c r="I36" s="85"/>
      <c r="J36" s="81"/>
    </row>
    <row r="37" spans="1:10" x14ac:dyDescent="0.25">
      <c r="A37" s="170"/>
      <c r="B37" s="125" t="s">
        <v>87</v>
      </c>
      <c r="C37" s="157" t="s">
        <v>25</v>
      </c>
      <c r="D37" s="55">
        <v>225</v>
      </c>
      <c r="E37" s="55">
        <v>1</v>
      </c>
      <c r="F37" s="57">
        <f t="shared" ref="F37:F42" si="12">SUM(D37*E37)</f>
        <v>225</v>
      </c>
      <c r="G37" s="133">
        <v>0.25</v>
      </c>
      <c r="H37" s="57">
        <f t="shared" ref="H37:H42" si="13">SUM(F37*G37)</f>
        <v>56.25</v>
      </c>
      <c r="I37" s="58">
        <v>48.01</v>
      </c>
      <c r="J37" s="128">
        <f t="shared" si="11"/>
        <v>2700.5625</v>
      </c>
    </row>
    <row r="38" spans="1:10" x14ac:dyDescent="0.25">
      <c r="A38" s="170"/>
      <c r="B38" s="124" t="s">
        <v>88</v>
      </c>
      <c r="C38" s="157" t="s">
        <v>25</v>
      </c>
      <c r="D38" s="12">
        <v>150</v>
      </c>
      <c r="E38" s="12">
        <v>1</v>
      </c>
      <c r="F38" s="57">
        <f t="shared" si="12"/>
        <v>150</v>
      </c>
      <c r="G38" s="134">
        <v>1</v>
      </c>
      <c r="H38" s="57">
        <f t="shared" si="13"/>
        <v>150</v>
      </c>
      <c r="I38" s="58">
        <v>48.01</v>
      </c>
      <c r="J38" s="128">
        <f t="shared" si="11"/>
        <v>7201.5</v>
      </c>
    </row>
    <row r="39" spans="1:10" x14ac:dyDescent="0.25">
      <c r="A39" s="170"/>
      <c r="B39" s="124" t="s">
        <v>89</v>
      </c>
      <c r="C39" s="157" t="s">
        <v>25</v>
      </c>
      <c r="D39" s="12">
        <v>150</v>
      </c>
      <c r="E39" s="12">
        <v>1</v>
      </c>
      <c r="F39" s="57">
        <f t="shared" si="12"/>
        <v>150</v>
      </c>
      <c r="G39" s="134">
        <v>15</v>
      </c>
      <c r="H39" s="57">
        <f t="shared" si="13"/>
        <v>2250</v>
      </c>
      <c r="I39" s="58">
        <v>48.01</v>
      </c>
      <c r="J39" s="128">
        <f t="shared" si="11"/>
        <v>108022.5</v>
      </c>
    </row>
    <row r="40" spans="1:10" ht="15" customHeight="1" x14ac:dyDescent="0.25">
      <c r="A40" s="170"/>
      <c r="B40" s="124" t="s">
        <v>90</v>
      </c>
      <c r="C40" s="157" t="s">
        <v>25</v>
      </c>
      <c r="D40" s="12">
        <v>8</v>
      </c>
      <c r="E40" s="12">
        <v>1</v>
      </c>
      <c r="F40" s="57">
        <f t="shared" si="12"/>
        <v>8</v>
      </c>
      <c r="G40" s="134">
        <v>40</v>
      </c>
      <c r="H40" s="57">
        <f t="shared" si="13"/>
        <v>320</v>
      </c>
      <c r="I40" s="58">
        <v>48.01</v>
      </c>
      <c r="J40" s="128">
        <f t="shared" si="11"/>
        <v>15363.199999999999</v>
      </c>
    </row>
    <row r="41" spans="1:10" x14ac:dyDescent="0.25">
      <c r="A41" s="170"/>
      <c r="B41" s="124" t="s">
        <v>91</v>
      </c>
      <c r="C41" s="157" t="s">
        <v>25</v>
      </c>
      <c r="D41" s="12">
        <v>32</v>
      </c>
      <c r="E41" s="12">
        <v>1</v>
      </c>
      <c r="F41" s="57">
        <f t="shared" si="12"/>
        <v>32</v>
      </c>
      <c r="G41" s="134">
        <v>2.5</v>
      </c>
      <c r="H41" s="57">
        <f t="shared" si="13"/>
        <v>80</v>
      </c>
      <c r="I41" s="58">
        <v>48.01</v>
      </c>
      <c r="J41" s="128">
        <f t="shared" si="11"/>
        <v>3840.7999999999997</v>
      </c>
    </row>
    <row r="42" spans="1:10" x14ac:dyDescent="0.25">
      <c r="A42" s="170"/>
      <c r="B42" s="124" t="s">
        <v>92</v>
      </c>
      <c r="C42" s="157" t="s">
        <v>25</v>
      </c>
      <c r="D42" s="12">
        <v>50</v>
      </c>
      <c r="E42" s="12">
        <v>1</v>
      </c>
      <c r="F42" s="57">
        <f t="shared" si="12"/>
        <v>50</v>
      </c>
      <c r="G42" s="134">
        <v>0.5</v>
      </c>
      <c r="H42" s="57">
        <f t="shared" si="13"/>
        <v>25</v>
      </c>
      <c r="I42" s="58">
        <v>48.01</v>
      </c>
      <c r="J42" s="128">
        <f t="shared" si="11"/>
        <v>1200.25</v>
      </c>
    </row>
    <row r="43" spans="1:10" x14ac:dyDescent="0.25">
      <c r="A43" s="170"/>
      <c r="B43" s="124" t="s">
        <v>93</v>
      </c>
      <c r="C43" s="157" t="s">
        <v>25</v>
      </c>
      <c r="D43" s="12">
        <v>15</v>
      </c>
      <c r="E43" s="12">
        <v>1</v>
      </c>
      <c r="F43" s="57">
        <f t="shared" ref="F43:F56" si="14">SUM(D43*E43)</f>
        <v>15</v>
      </c>
      <c r="G43" s="16">
        <v>2</v>
      </c>
      <c r="H43" s="57">
        <f t="shared" ref="H43:H53" si="15">SUM(F43*G43)</f>
        <v>30</v>
      </c>
      <c r="I43" s="58">
        <v>48.01</v>
      </c>
      <c r="J43" s="128">
        <f t="shared" ref="J43:J53" si="16">SUM(H43*I43)</f>
        <v>1440.3</v>
      </c>
    </row>
    <row r="44" spans="1:10" x14ac:dyDescent="0.25">
      <c r="A44" s="170"/>
      <c r="B44" s="124" t="s">
        <v>94</v>
      </c>
      <c r="C44" s="157" t="s">
        <v>25</v>
      </c>
      <c r="D44" s="12">
        <v>5</v>
      </c>
      <c r="E44" s="12">
        <v>1</v>
      </c>
      <c r="F44" s="57">
        <f t="shared" si="14"/>
        <v>5</v>
      </c>
      <c r="G44" s="16">
        <v>3.5</v>
      </c>
      <c r="H44" s="57">
        <f t="shared" si="15"/>
        <v>17.5</v>
      </c>
      <c r="I44" s="58">
        <v>48.01</v>
      </c>
      <c r="J44" s="128">
        <f t="shared" si="16"/>
        <v>840.17499999999995</v>
      </c>
    </row>
    <row r="45" spans="1:10" x14ac:dyDescent="0.25">
      <c r="A45" s="170"/>
      <c r="B45" s="124" t="s">
        <v>95</v>
      </c>
      <c r="C45" s="157" t="s">
        <v>25</v>
      </c>
      <c r="D45" s="12">
        <v>5</v>
      </c>
      <c r="E45" s="12">
        <v>1</v>
      </c>
      <c r="F45" s="57">
        <f t="shared" si="14"/>
        <v>5</v>
      </c>
      <c r="G45" s="134">
        <v>1</v>
      </c>
      <c r="H45" s="57">
        <f t="shared" si="15"/>
        <v>5</v>
      </c>
      <c r="I45" s="58">
        <v>48.01</v>
      </c>
      <c r="J45" s="128">
        <f t="shared" si="16"/>
        <v>240.04999999999998</v>
      </c>
    </row>
    <row r="46" spans="1:10" x14ac:dyDescent="0.25">
      <c r="A46" s="170"/>
      <c r="B46" s="124" t="s">
        <v>96</v>
      </c>
      <c r="C46" s="157" t="s">
        <v>25</v>
      </c>
      <c r="D46" s="12">
        <v>10</v>
      </c>
      <c r="E46" s="12">
        <v>1</v>
      </c>
      <c r="F46" s="57">
        <f t="shared" si="14"/>
        <v>10</v>
      </c>
      <c r="G46" s="16">
        <v>2</v>
      </c>
      <c r="H46" s="57">
        <f t="shared" si="15"/>
        <v>20</v>
      </c>
      <c r="I46" s="58">
        <v>48.01</v>
      </c>
      <c r="J46" s="128">
        <f t="shared" si="16"/>
        <v>960.19999999999993</v>
      </c>
    </row>
    <row r="47" spans="1:10" ht="25.5" x14ac:dyDescent="0.25">
      <c r="A47" s="170"/>
      <c r="B47" s="140" t="s">
        <v>97</v>
      </c>
      <c r="C47" s="157" t="s">
        <v>25</v>
      </c>
      <c r="D47" s="139">
        <v>20</v>
      </c>
      <c r="E47" s="12">
        <v>1</v>
      </c>
      <c r="F47" s="57">
        <f t="shared" si="14"/>
        <v>20</v>
      </c>
      <c r="G47" s="16">
        <v>6</v>
      </c>
      <c r="H47" s="57">
        <f t="shared" si="15"/>
        <v>120</v>
      </c>
      <c r="I47" s="58">
        <v>48.01</v>
      </c>
      <c r="J47" s="128">
        <f t="shared" si="16"/>
        <v>5761.2</v>
      </c>
    </row>
    <row r="48" spans="1:10" x14ac:dyDescent="0.25">
      <c r="A48" s="170"/>
      <c r="B48" s="140" t="s">
        <v>98</v>
      </c>
      <c r="C48" s="157" t="s">
        <v>25</v>
      </c>
      <c r="D48" s="139">
        <v>8</v>
      </c>
      <c r="E48" s="12">
        <v>1</v>
      </c>
      <c r="F48" s="57">
        <f t="shared" si="14"/>
        <v>8</v>
      </c>
      <c r="G48" s="134">
        <v>1</v>
      </c>
      <c r="H48" s="57">
        <f t="shared" si="15"/>
        <v>8</v>
      </c>
      <c r="I48" s="58">
        <v>48.01</v>
      </c>
      <c r="J48" s="128">
        <f t="shared" si="16"/>
        <v>384.08</v>
      </c>
    </row>
    <row r="49" spans="1:15" x14ac:dyDescent="0.25">
      <c r="A49" s="170"/>
      <c r="B49" s="140" t="s">
        <v>99</v>
      </c>
      <c r="C49" s="157" t="s">
        <v>25</v>
      </c>
      <c r="D49" s="139">
        <v>2</v>
      </c>
      <c r="E49" s="12">
        <v>12</v>
      </c>
      <c r="F49" s="57">
        <f t="shared" si="14"/>
        <v>24</v>
      </c>
      <c r="G49" s="134">
        <v>2</v>
      </c>
      <c r="H49" s="57">
        <f t="shared" si="15"/>
        <v>48</v>
      </c>
      <c r="I49" s="58">
        <v>48.01</v>
      </c>
      <c r="J49" s="128">
        <f t="shared" si="16"/>
        <v>2304.48</v>
      </c>
    </row>
    <row r="50" spans="1:15" x14ac:dyDescent="0.25">
      <c r="A50" s="170"/>
      <c r="B50" s="140" t="s">
        <v>100</v>
      </c>
      <c r="C50" s="157" t="s">
        <v>25</v>
      </c>
      <c r="D50" s="139">
        <v>8</v>
      </c>
      <c r="E50" s="12">
        <v>2</v>
      </c>
      <c r="F50" s="57">
        <f t="shared" si="14"/>
        <v>16</v>
      </c>
      <c r="G50" s="16">
        <v>1</v>
      </c>
      <c r="H50" s="57">
        <f t="shared" si="15"/>
        <v>16</v>
      </c>
      <c r="I50" s="58">
        <v>48.01</v>
      </c>
      <c r="J50" s="128">
        <f t="shared" si="16"/>
        <v>768.16</v>
      </c>
    </row>
    <row r="51" spans="1:15" x14ac:dyDescent="0.25">
      <c r="A51" s="170"/>
      <c r="B51" s="126" t="s">
        <v>101</v>
      </c>
      <c r="C51" s="157" t="s">
        <v>25</v>
      </c>
      <c r="D51" s="12">
        <v>5</v>
      </c>
      <c r="E51" s="12">
        <v>1</v>
      </c>
      <c r="F51" s="57">
        <f t="shared" si="14"/>
        <v>5</v>
      </c>
      <c r="G51" s="134">
        <v>0.5</v>
      </c>
      <c r="H51" s="57">
        <f t="shared" si="15"/>
        <v>2.5</v>
      </c>
      <c r="I51" s="58">
        <v>48.01</v>
      </c>
      <c r="J51" s="128">
        <f t="shared" si="16"/>
        <v>120.02499999999999</v>
      </c>
    </row>
    <row r="52" spans="1:15" ht="25.5" x14ac:dyDescent="0.25">
      <c r="A52" s="170"/>
      <c r="B52" s="37" t="s">
        <v>102</v>
      </c>
      <c r="C52" s="157" t="s">
        <v>25</v>
      </c>
      <c r="D52" s="55">
        <v>2</v>
      </c>
      <c r="E52" s="56">
        <v>1</v>
      </c>
      <c r="F52" s="57">
        <f t="shared" si="14"/>
        <v>2</v>
      </c>
      <c r="G52" s="120">
        <v>5</v>
      </c>
      <c r="H52" s="57">
        <f t="shared" si="15"/>
        <v>10</v>
      </c>
      <c r="I52" s="58">
        <v>48.01</v>
      </c>
      <c r="J52" s="128">
        <f t="shared" si="16"/>
        <v>480.09999999999997</v>
      </c>
    </row>
    <row r="53" spans="1:15" x14ac:dyDescent="0.25">
      <c r="A53" s="170"/>
      <c r="B53" s="124" t="s">
        <v>103</v>
      </c>
      <c r="C53" s="157" t="s">
        <v>25</v>
      </c>
      <c r="D53" s="12">
        <v>15</v>
      </c>
      <c r="E53" s="12">
        <v>1</v>
      </c>
      <c r="F53" s="57">
        <f t="shared" si="14"/>
        <v>15</v>
      </c>
      <c r="G53" s="134">
        <v>0.5</v>
      </c>
      <c r="H53" s="57">
        <f t="shared" si="15"/>
        <v>7.5</v>
      </c>
      <c r="I53" s="58">
        <v>48.01</v>
      </c>
      <c r="J53" s="128">
        <f t="shared" si="16"/>
        <v>360.07499999999999</v>
      </c>
    </row>
    <row r="54" spans="1:15" x14ac:dyDescent="0.25">
      <c r="A54" s="170"/>
      <c r="B54" s="124" t="s">
        <v>104</v>
      </c>
      <c r="C54" s="115" t="s">
        <v>54</v>
      </c>
      <c r="D54" s="12">
        <v>75</v>
      </c>
      <c r="E54" s="12">
        <v>1</v>
      </c>
      <c r="F54" s="57">
        <f t="shared" si="14"/>
        <v>75</v>
      </c>
      <c r="G54" s="134">
        <v>1</v>
      </c>
      <c r="H54" s="57">
        <f t="shared" ref="H54" si="17">SUM(F54*G54)</f>
        <v>75</v>
      </c>
      <c r="I54" s="58">
        <v>48.01</v>
      </c>
      <c r="J54" s="128">
        <f t="shared" ref="J54" si="18">SUM(H54*I54)</f>
        <v>3600.75</v>
      </c>
    </row>
    <row r="55" spans="1:15" x14ac:dyDescent="0.25">
      <c r="A55" s="170"/>
      <c r="B55" s="37" t="s">
        <v>105</v>
      </c>
      <c r="C55" s="157" t="s">
        <v>25</v>
      </c>
      <c r="D55" s="55">
        <v>2</v>
      </c>
      <c r="E55" s="56">
        <v>1</v>
      </c>
      <c r="F55" s="57">
        <f t="shared" si="14"/>
        <v>2</v>
      </c>
      <c r="G55" s="120">
        <v>20</v>
      </c>
      <c r="H55" s="57">
        <f>SUM(F55*G55)</f>
        <v>40</v>
      </c>
      <c r="I55" s="58">
        <v>48.01</v>
      </c>
      <c r="J55" s="128">
        <f>SUM(H55*I55)</f>
        <v>1920.3999999999999</v>
      </c>
    </row>
    <row r="56" spans="1:15" x14ac:dyDescent="0.25">
      <c r="A56" s="170"/>
      <c r="B56" s="140" t="s">
        <v>106</v>
      </c>
      <c r="C56" s="157" t="s">
        <v>25</v>
      </c>
      <c r="D56" s="139">
        <v>3</v>
      </c>
      <c r="E56" s="12">
        <v>1</v>
      </c>
      <c r="F56" s="57">
        <f t="shared" si="14"/>
        <v>3</v>
      </c>
      <c r="G56" s="16">
        <v>3.5</v>
      </c>
      <c r="H56" s="57">
        <f>SUM(F56*G56)</f>
        <v>10.5</v>
      </c>
      <c r="I56" s="58">
        <v>48.01</v>
      </c>
      <c r="J56" s="128">
        <f>SUM(H56*I56)</f>
        <v>504.10499999999996</v>
      </c>
    </row>
    <row r="57" spans="1:15" x14ac:dyDescent="0.25">
      <c r="A57" s="94"/>
      <c r="B57" s="166" t="s">
        <v>107</v>
      </c>
      <c r="C57" s="167"/>
      <c r="D57" s="167"/>
      <c r="E57" s="167"/>
      <c r="F57" s="167"/>
      <c r="G57" s="167"/>
      <c r="H57" s="167"/>
      <c r="I57" s="167"/>
      <c r="J57" s="168"/>
    </row>
    <row r="58" spans="1:15" x14ac:dyDescent="0.25">
      <c r="A58" s="94"/>
      <c r="B58" s="166" t="s">
        <v>108</v>
      </c>
      <c r="C58" s="167"/>
      <c r="D58" s="167"/>
      <c r="E58" s="167"/>
      <c r="F58" s="167"/>
      <c r="G58" s="167"/>
      <c r="H58" s="167"/>
      <c r="I58" s="167"/>
      <c r="J58" s="168"/>
    </row>
    <row r="59" spans="1:15" x14ac:dyDescent="0.25">
      <c r="A59" s="158" t="s">
        <v>208</v>
      </c>
      <c r="B59" s="137" t="s">
        <v>207</v>
      </c>
      <c r="C59" s="11" t="s">
        <v>109</v>
      </c>
      <c r="D59" s="12">
        <v>75</v>
      </c>
      <c r="E59" s="13">
        <v>2</v>
      </c>
      <c r="F59" s="57">
        <f t="shared" ref="F59" si="19">SUM(D59*E59)</f>
        <v>150</v>
      </c>
      <c r="G59" s="120">
        <v>0.5</v>
      </c>
      <c r="H59" s="57">
        <f t="shared" ref="H59" si="20">SUM(F59*G59)</f>
        <v>75</v>
      </c>
      <c r="I59" s="58">
        <v>48.01</v>
      </c>
      <c r="J59" s="128">
        <f t="shared" ref="J59" si="21">SUM(H59*I59)</f>
        <v>3600.75</v>
      </c>
      <c r="K59" s="44"/>
      <c r="O59" s="88"/>
    </row>
    <row r="60" spans="1:15" ht="25.5" x14ac:dyDescent="0.25">
      <c r="A60" s="93" t="s">
        <v>110</v>
      </c>
      <c r="B60" s="137" t="s">
        <v>111</v>
      </c>
      <c r="C60" s="141" t="s">
        <v>112</v>
      </c>
      <c r="D60" s="55">
        <v>225</v>
      </c>
      <c r="E60" s="56">
        <v>1</v>
      </c>
      <c r="F60" s="57">
        <f t="shared" ref="F60:F65" si="22">SUM(D60*E60)</f>
        <v>225</v>
      </c>
      <c r="G60" s="120">
        <v>10</v>
      </c>
      <c r="H60" s="57">
        <f t="shared" ref="H60:H65" si="23">SUM(F60*G60)</f>
        <v>2250</v>
      </c>
      <c r="I60" s="58">
        <v>48.01</v>
      </c>
      <c r="J60" s="128">
        <f t="shared" ref="J60:J65" si="24">SUM(H60*I60)</f>
        <v>108022.5</v>
      </c>
      <c r="K60" s="44"/>
      <c r="O60" s="88"/>
    </row>
    <row r="61" spans="1:15" x14ac:dyDescent="0.25">
      <c r="A61" s="93" t="s">
        <v>113</v>
      </c>
      <c r="B61" s="37" t="s">
        <v>114</v>
      </c>
      <c r="C61" s="157" t="s">
        <v>115</v>
      </c>
      <c r="D61" s="55">
        <v>300</v>
      </c>
      <c r="E61" s="56">
        <v>1</v>
      </c>
      <c r="F61" s="57">
        <f t="shared" si="22"/>
        <v>300</v>
      </c>
      <c r="G61" s="120">
        <v>0.5</v>
      </c>
      <c r="H61" s="57">
        <f t="shared" si="23"/>
        <v>150</v>
      </c>
      <c r="I61" s="58">
        <v>48.01</v>
      </c>
      <c r="J61" s="128">
        <f t="shared" si="24"/>
        <v>7201.5</v>
      </c>
      <c r="K61" s="44"/>
      <c r="O61" s="88"/>
    </row>
    <row r="62" spans="1:15" ht="18.75" customHeight="1" x14ac:dyDescent="0.25">
      <c r="A62" s="93" t="s">
        <v>116</v>
      </c>
      <c r="B62" s="37" t="s">
        <v>117</v>
      </c>
      <c r="C62" s="138" t="s">
        <v>118</v>
      </c>
      <c r="D62" s="12">
        <v>225</v>
      </c>
      <c r="E62" s="13">
        <v>1</v>
      </c>
      <c r="F62" s="57">
        <f t="shared" si="22"/>
        <v>225</v>
      </c>
      <c r="G62" s="120">
        <v>1</v>
      </c>
      <c r="H62" s="57">
        <f t="shared" si="23"/>
        <v>225</v>
      </c>
      <c r="I62" s="58">
        <v>48.01</v>
      </c>
      <c r="J62" s="128">
        <f t="shared" si="24"/>
        <v>10802.25</v>
      </c>
      <c r="K62" s="44"/>
      <c r="O62" s="88"/>
    </row>
    <row r="63" spans="1:15" x14ac:dyDescent="0.25">
      <c r="A63" s="145" t="s">
        <v>119</v>
      </c>
      <c r="B63" s="146" t="s">
        <v>120</v>
      </c>
      <c r="C63" s="141" t="s">
        <v>121</v>
      </c>
      <c r="D63" s="55">
        <v>225</v>
      </c>
      <c r="E63" s="56">
        <v>1</v>
      </c>
      <c r="F63" s="57">
        <f t="shared" si="22"/>
        <v>225</v>
      </c>
      <c r="G63" s="120">
        <v>1</v>
      </c>
      <c r="H63" s="57">
        <f t="shared" si="23"/>
        <v>225</v>
      </c>
      <c r="I63" s="58">
        <v>48.01</v>
      </c>
      <c r="J63" s="143">
        <f t="shared" si="24"/>
        <v>10802.25</v>
      </c>
      <c r="K63" s="44"/>
      <c r="O63" s="88"/>
    </row>
    <row r="64" spans="1:15" x14ac:dyDescent="0.25">
      <c r="A64" s="20" t="s">
        <v>122</v>
      </c>
      <c r="B64" s="147" t="s">
        <v>123</v>
      </c>
      <c r="C64" s="138" t="s">
        <v>124</v>
      </c>
      <c r="D64" s="12">
        <v>75</v>
      </c>
      <c r="E64" s="13">
        <v>1</v>
      </c>
      <c r="F64" s="57">
        <f t="shared" si="22"/>
        <v>75</v>
      </c>
      <c r="G64" s="120">
        <v>0.5</v>
      </c>
      <c r="H64" s="57">
        <f t="shared" si="23"/>
        <v>37.5</v>
      </c>
      <c r="I64" s="58">
        <v>48.01</v>
      </c>
      <c r="J64" s="128">
        <f t="shared" si="24"/>
        <v>1800.375</v>
      </c>
      <c r="K64" s="44"/>
      <c r="O64" s="88"/>
    </row>
    <row r="65" spans="1:15" ht="25.5" x14ac:dyDescent="0.25">
      <c r="A65" s="20" t="s">
        <v>125</v>
      </c>
      <c r="B65" s="52" t="s">
        <v>126</v>
      </c>
      <c r="C65" s="138" t="s">
        <v>127</v>
      </c>
      <c r="D65" s="12">
        <v>225</v>
      </c>
      <c r="E65" s="13">
        <v>1</v>
      </c>
      <c r="F65" s="57">
        <f t="shared" si="22"/>
        <v>225</v>
      </c>
      <c r="G65" s="120">
        <v>1.5</v>
      </c>
      <c r="H65" s="57">
        <f t="shared" si="23"/>
        <v>337.5</v>
      </c>
      <c r="I65" s="58">
        <v>48.01</v>
      </c>
      <c r="J65" s="128">
        <f t="shared" si="24"/>
        <v>16203.375</v>
      </c>
      <c r="K65" s="44"/>
      <c r="O65" s="88"/>
    </row>
    <row r="66" spans="1:15" x14ac:dyDescent="0.25">
      <c r="A66" s="82"/>
      <c r="B66" s="171" t="s">
        <v>86</v>
      </c>
      <c r="C66" s="172"/>
      <c r="D66" s="172"/>
      <c r="E66" s="172"/>
      <c r="F66" s="172"/>
      <c r="G66" s="172"/>
      <c r="H66" s="172"/>
      <c r="I66" s="172"/>
      <c r="J66" s="173"/>
      <c r="K66" s="44"/>
      <c r="O66" s="88"/>
    </row>
    <row r="67" spans="1:15" x14ac:dyDescent="0.25">
      <c r="A67" s="169" t="s">
        <v>85</v>
      </c>
      <c r="B67" s="137" t="s">
        <v>128</v>
      </c>
      <c r="C67" s="11" t="s">
        <v>129</v>
      </c>
      <c r="D67" s="144">
        <v>225</v>
      </c>
      <c r="E67" s="144">
        <v>2</v>
      </c>
      <c r="F67" s="116">
        <f t="shared" ref="F67" si="25">SUM(D67*E67)</f>
        <v>450</v>
      </c>
      <c r="G67" s="127">
        <v>0.5</v>
      </c>
      <c r="H67" s="117">
        <f t="shared" ref="H67" si="26">SUM(F67*G67)</f>
        <v>225</v>
      </c>
      <c r="I67" s="58">
        <v>48.01</v>
      </c>
      <c r="J67" s="132">
        <f t="shared" ref="J67" si="27">SUM(H67*I67)</f>
        <v>10802.25</v>
      </c>
      <c r="K67" s="44"/>
      <c r="O67" s="88"/>
    </row>
    <row r="68" spans="1:15" x14ac:dyDescent="0.25">
      <c r="A68" s="170"/>
      <c r="B68" s="137" t="s">
        <v>130</v>
      </c>
      <c r="C68" s="11" t="s">
        <v>131</v>
      </c>
      <c r="D68" s="144">
        <v>60</v>
      </c>
      <c r="E68" s="144">
        <v>4</v>
      </c>
      <c r="F68" s="148">
        <f t="shared" ref="F68:F73" si="28">SUM(D68*E68)</f>
        <v>240</v>
      </c>
      <c r="G68" s="149">
        <v>0.5</v>
      </c>
      <c r="H68" s="150">
        <f t="shared" ref="H68:H73" si="29">SUM(F68*G68)</f>
        <v>120</v>
      </c>
      <c r="I68" s="58">
        <v>48.01</v>
      </c>
      <c r="J68" s="132">
        <f t="shared" ref="J68:J73" si="30">SUM(H68*I68)</f>
        <v>5761.2</v>
      </c>
      <c r="K68" s="44"/>
      <c r="O68" s="88"/>
    </row>
    <row r="69" spans="1:15" ht="25.5" x14ac:dyDescent="0.25">
      <c r="A69" s="170"/>
      <c r="B69" s="137" t="s">
        <v>132</v>
      </c>
      <c r="C69" s="11" t="s">
        <v>133</v>
      </c>
      <c r="D69" s="12">
        <v>1</v>
      </c>
      <c r="E69" s="13">
        <v>1</v>
      </c>
      <c r="F69" s="57">
        <f t="shared" si="28"/>
        <v>1</v>
      </c>
      <c r="G69" s="120">
        <v>1</v>
      </c>
      <c r="H69" s="57">
        <f t="shared" si="29"/>
        <v>1</v>
      </c>
      <c r="I69" s="58">
        <v>48.01</v>
      </c>
      <c r="J69" s="128">
        <f t="shared" si="30"/>
        <v>48.01</v>
      </c>
      <c r="K69" s="44"/>
      <c r="O69" s="88"/>
    </row>
    <row r="70" spans="1:15" ht="25.5" x14ac:dyDescent="0.25">
      <c r="A70" s="170"/>
      <c r="B70" s="137" t="s">
        <v>134</v>
      </c>
      <c r="C70" s="11" t="s">
        <v>135</v>
      </c>
      <c r="D70" s="12">
        <v>3</v>
      </c>
      <c r="E70" s="13">
        <v>1</v>
      </c>
      <c r="F70" s="57">
        <f t="shared" si="28"/>
        <v>3</v>
      </c>
      <c r="G70" s="120">
        <v>2</v>
      </c>
      <c r="H70" s="57">
        <f t="shared" si="29"/>
        <v>6</v>
      </c>
      <c r="I70" s="58">
        <v>48.01</v>
      </c>
      <c r="J70" s="128">
        <f t="shared" si="30"/>
        <v>288.06</v>
      </c>
      <c r="K70" s="44"/>
      <c r="O70" s="88"/>
    </row>
    <row r="71" spans="1:15" ht="25.5" x14ac:dyDescent="0.25">
      <c r="A71" s="170"/>
      <c r="B71" s="137" t="s">
        <v>136</v>
      </c>
      <c r="C71" s="11" t="s">
        <v>137</v>
      </c>
      <c r="D71" s="12">
        <v>1</v>
      </c>
      <c r="E71" s="13">
        <v>1</v>
      </c>
      <c r="F71" s="57">
        <f t="shared" si="28"/>
        <v>1</v>
      </c>
      <c r="G71" s="142">
        <v>0.5</v>
      </c>
      <c r="H71" s="57">
        <f t="shared" si="29"/>
        <v>0.5</v>
      </c>
      <c r="I71" s="58">
        <v>48.01</v>
      </c>
      <c r="J71" s="128">
        <f t="shared" si="30"/>
        <v>24.004999999999999</v>
      </c>
      <c r="K71" s="44"/>
      <c r="O71" s="88"/>
    </row>
    <row r="72" spans="1:15" x14ac:dyDescent="0.25">
      <c r="A72" s="170"/>
      <c r="B72" s="137" t="s">
        <v>138</v>
      </c>
      <c r="C72" s="11" t="s">
        <v>139</v>
      </c>
      <c r="D72" s="12">
        <v>3</v>
      </c>
      <c r="E72" s="13">
        <v>2</v>
      </c>
      <c r="F72" s="14">
        <f t="shared" si="28"/>
        <v>6</v>
      </c>
      <c r="G72" s="15">
        <v>0.5</v>
      </c>
      <c r="H72" s="14">
        <f t="shared" si="29"/>
        <v>3</v>
      </c>
      <c r="I72" s="58">
        <v>48.01</v>
      </c>
      <c r="J72" s="128">
        <f t="shared" si="30"/>
        <v>144.03</v>
      </c>
      <c r="K72" s="44"/>
      <c r="O72" s="88"/>
    </row>
    <row r="73" spans="1:15" ht="25.5" x14ac:dyDescent="0.25">
      <c r="A73" s="174"/>
      <c r="B73" s="137" t="s">
        <v>140</v>
      </c>
      <c r="C73" s="11" t="s">
        <v>141</v>
      </c>
      <c r="D73" s="12">
        <v>1</v>
      </c>
      <c r="E73" s="13">
        <v>1</v>
      </c>
      <c r="F73" s="57">
        <f t="shared" si="28"/>
        <v>1</v>
      </c>
      <c r="G73" s="142">
        <v>3.42</v>
      </c>
      <c r="H73" s="152">
        <f t="shared" si="29"/>
        <v>3.42</v>
      </c>
      <c r="I73" s="58">
        <v>48.01</v>
      </c>
      <c r="J73" s="128">
        <f t="shared" si="30"/>
        <v>164.1942</v>
      </c>
      <c r="K73" s="44"/>
      <c r="O73" s="88"/>
    </row>
    <row r="74" spans="1:15" x14ac:dyDescent="0.25">
      <c r="A74" s="94"/>
      <c r="B74" s="166" t="s">
        <v>142</v>
      </c>
      <c r="C74" s="167"/>
      <c r="D74" s="167"/>
      <c r="E74" s="167"/>
      <c r="F74" s="167"/>
      <c r="G74" s="167"/>
      <c r="H74" s="167"/>
      <c r="I74" s="167"/>
      <c r="J74" s="168"/>
    </row>
    <row r="75" spans="1:15" x14ac:dyDescent="0.25">
      <c r="A75" s="161" t="s">
        <v>143</v>
      </c>
      <c r="B75" s="162"/>
      <c r="C75" s="162"/>
      <c r="D75" s="162"/>
      <c r="E75" s="162"/>
      <c r="F75" s="162"/>
      <c r="G75" s="162"/>
      <c r="H75" s="162"/>
      <c r="I75" s="162"/>
      <c r="J75" s="163"/>
    </row>
    <row r="76" spans="1:15" s="72" customFormat="1" x14ac:dyDescent="0.25">
      <c r="A76" s="93" t="s">
        <v>26</v>
      </c>
      <c r="B76" s="52" t="s">
        <v>144</v>
      </c>
      <c r="C76" s="138" t="s">
        <v>145</v>
      </c>
      <c r="D76" s="139">
        <v>150</v>
      </c>
      <c r="E76" s="13">
        <v>1</v>
      </c>
      <c r="F76" s="57">
        <f t="shared" ref="F76:F77" si="31">SUM(D76*E76)</f>
        <v>150</v>
      </c>
      <c r="G76" s="142">
        <v>0.25</v>
      </c>
      <c r="H76" s="57">
        <f t="shared" ref="H76:H77" si="32">SUM(F76*G76)</f>
        <v>37.5</v>
      </c>
      <c r="I76" s="58">
        <v>48.01</v>
      </c>
      <c r="J76" s="128">
        <f t="shared" ref="J76:J77" si="33">SUM(H76*I76)</f>
        <v>1800.375</v>
      </c>
    </row>
    <row r="77" spans="1:15" s="72" customFormat="1" ht="25.5" x14ac:dyDescent="0.25">
      <c r="A77" s="93" t="s">
        <v>26</v>
      </c>
      <c r="B77" s="52" t="s">
        <v>146</v>
      </c>
      <c r="C77" s="138" t="s">
        <v>147</v>
      </c>
      <c r="D77" s="139">
        <v>75</v>
      </c>
      <c r="E77" s="13">
        <v>1</v>
      </c>
      <c r="F77" s="57">
        <f t="shared" si="31"/>
        <v>75</v>
      </c>
      <c r="G77" s="142">
        <v>0.25</v>
      </c>
      <c r="H77" s="57">
        <f t="shared" si="32"/>
        <v>18.75</v>
      </c>
      <c r="I77" s="58">
        <v>48.01</v>
      </c>
      <c r="J77" s="128">
        <f t="shared" si="33"/>
        <v>900.1875</v>
      </c>
    </row>
    <row r="78" spans="1:15" s="72" customFormat="1" x14ac:dyDescent="0.25">
      <c r="A78" s="161" t="s">
        <v>148</v>
      </c>
      <c r="B78" s="162"/>
      <c r="C78" s="162"/>
      <c r="D78" s="162"/>
      <c r="E78" s="162"/>
      <c r="F78" s="162"/>
      <c r="G78" s="162"/>
      <c r="H78" s="162"/>
      <c r="I78" s="162"/>
      <c r="J78" s="163"/>
    </row>
    <row r="79" spans="1:15" s="71" customFormat="1" x14ac:dyDescent="0.25">
      <c r="A79" s="11"/>
      <c r="B79" s="51"/>
      <c r="C79" s="11"/>
      <c r="D79" s="12"/>
      <c r="E79" s="13"/>
      <c r="F79" s="57"/>
      <c r="G79" s="16"/>
      <c r="H79" s="14"/>
      <c r="I79" s="58"/>
      <c r="J79" s="18"/>
    </row>
    <row r="80" spans="1:15" x14ac:dyDescent="0.25">
      <c r="A80" s="11"/>
      <c r="B80" s="53"/>
      <c r="C80" s="11"/>
      <c r="D80" s="12"/>
      <c r="E80" s="13"/>
      <c r="F80" s="57"/>
      <c r="G80" s="16"/>
      <c r="H80" s="14"/>
      <c r="I80" s="58"/>
      <c r="J80" s="18"/>
    </row>
    <row r="81" spans="1:10" x14ac:dyDescent="0.25">
      <c r="A81" s="19"/>
      <c r="B81" s="21" t="s">
        <v>149</v>
      </c>
      <c r="C81" s="22"/>
      <c r="D81" s="151">
        <f>SUM(D76:D77,D69:D73,D67:D68,D59:D65,D50:D56,D37:D49,D31:D35,D30,D26:D28,D22:D24,D17:D20,D8:D16,D6)</f>
        <v>5444</v>
      </c>
      <c r="E81" s="135"/>
      <c r="F81" s="151">
        <f>SUM(F76:F77,F69:F73,F67:F68,F59:F65,F50:F56,F37:F49,F31:F35,F30,F26:F28,F22:F24,F17:F20,F8:F16,F6)</f>
        <v>6782</v>
      </c>
      <c r="G81" s="136"/>
      <c r="H81" s="151">
        <f>SUM(H76:H77,H69:H73,H67:H68,H59:H65,H50:H56,H37:H49,H31:H35,H30,H26:H28,H22:H24,H17:H20,H8:H16,H6)</f>
        <v>17241.419999999998</v>
      </c>
      <c r="I81" s="86"/>
      <c r="J81" s="87">
        <f>SUM(J76:J77,J69:J73,J67:J68,J59:J65,J50:J56,J37:J49,J31:J35,J30,J26:J28,J22:J24,J17:J20,J8:J16,J6)</f>
        <v>827760.57419999992</v>
      </c>
    </row>
    <row r="82" spans="1:10" x14ac:dyDescent="0.25">
      <c r="A82" s="19"/>
      <c r="B82" s="21"/>
      <c r="C82" s="28"/>
      <c r="D82" s="29"/>
      <c r="E82" s="29"/>
      <c r="F82" s="29"/>
      <c r="G82" s="24"/>
      <c r="H82" s="39"/>
      <c r="I82" s="32"/>
      <c r="J82" s="30"/>
    </row>
    <row r="105" spans="1:10" x14ac:dyDescent="0.25">
      <c r="A105" s="47"/>
      <c r="B105" s="36"/>
      <c r="C105" s="10"/>
      <c r="D105" s="10"/>
      <c r="E105" s="10"/>
      <c r="F105" s="10"/>
      <c r="G105" s="10"/>
      <c r="H105" s="10"/>
      <c r="I105" s="10"/>
      <c r="J105" s="10"/>
    </row>
  </sheetData>
  <sortState xmlns:xlrd2="http://schemas.microsoft.com/office/spreadsheetml/2017/richdata2" ref="A68:J73">
    <sortCondition ref="C68:C73"/>
  </sortState>
  <mergeCells count="11">
    <mergeCell ref="A1:J1"/>
    <mergeCell ref="A2:J2"/>
    <mergeCell ref="A78:J78"/>
    <mergeCell ref="A75:J75"/>
    <mergeCell ref="B29:C29"/>
    <mergeCell ref="B57:J57"/>
    <mergeCell ref="B74:J74"/>
    <mergeCell ref="A36:A56"/>
    <mergeCell ref="B58:J58"/>
    <mergeCell ref="B66:J66"/>
    <mergeCell ref="A67:A73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7-5D71-4BFE-8435-1622A59910FE}">
  <dimension ref="A1:J10"/>
  <sheetViews>
    <sheetView workbookViewId="0">
      <selection activeCell="J21" sqref="J21"/>
    </sheetView>
  </sheetViews>
  <sheetFormatPr defaultRowHeight="15" x14ac:dyDescent="0.25"/>
  <cols>
    <col min="1" max="1" width="11.85546875" customWidth="1"/>
    <col min="2" max="2" width="19.28515625" customWidth="1"/>
    <col min="3" max="3" width="10.85546875" customWidth="1"/>
    <col min="4" max="4" width="12.42578125" customWidth="1"/>
    <col min="6" max="6" width="11.28515625" customWidth="1"/>
  </cols>
  <sheetData>
    <row r="1" spans="1:10" ht="63.75" x14ac:dyDescent="0.25">
      <c r="A1" s="1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102" t="s">
        <v>7</v>
      </c>
      <c r="G1" s="4" t="s">
        <v>150</v>
      </c>
      <c r="H1" s="3" t="s">
        <v>151</v>
      </c>
      <c r="I1" s="3" t="s">
        <v>10</v>
      </c>
      <c r="J1" s="5" t="s">
        <v>11</v>
      </c>
    </row>
    <row r="2" spans="1:10" x14ac:dyDescent="0.25">
      <c r="A2" s="155"/>
      <c r="B2" s="64" t="s">
        <v>152</v>
      </c>
      <c r="C2" s="75"/>
      <c r="D2" s="59"/>
      <c r="E2" s="60"/>
      <c r="F2" s="74"/>
      <c r="G2" s="65"/>
      <c r="H2" s="61"/>
      <c r="I2" s="62"/>
      <c r="J2" s="63"/>
    </row>
    <row r="3" spans="1:10" s="72" customFormat="1" ht="69.75" customHeight="1" x14ac:dyDescent="0.25">
      <c r="A3" s="20" t="s">
        <v>153</v>
      </c>
      <c r="B3" s="103" t="s">
        <v>154</v>
      </c>
      <c r="C3" s="11" t="s">
        <v>155</v>
      </c>
      <c r="D3" s="12">
        <v>8</v>
      </c>
      <c r="E3" s="13">
        <v>1</v>
      </c>
      <c r="F3" s="57">
        <f t="shared" ref="F3" si="0">SUM(D3*E3)</f>
        <v>8</v>
      </c>
      <c r="G3" s="120">
        <v>1</v>
      </c>
      <c r="H3" s="57">
        <f t="shared" ref="H3" si="1">SUM(F3*G3)</f>
        <v>8</v>
      </c>
      <c r="I3" s="58">
        <v>47.8</v>
      </c>
      <c r="J3" s="18">
        <f t="shared" ref="J3" si="2">SUM(H3*I3)</f>
        <v>382.4</v>
      </c>
    </row>
    <row r="4" spans="1:10" s="72" customFormat="1" x14ac:dyDescent="0.25">
      <c r="A4" s="54"/>
      <c r="B4" s="52"/>
      <c r="C4" s="11"/>
      <c r="D4" s="12"/>
      <c r="E4" s="13"/>
      <c r="F4" s="57"/>
      <c r="G4" s="15"/>
      <c r="H4" s="14"/>
      <c r="I4" s="58"/>
      <c r="J4" s="18"/>
    </row>
    <row r="5" spans="1:10" s="72" customFormat="1" x14ac:dyDescent="0.25">
      <c r="A5" s="54"/>
      <c r="B5" s="51"/>
      <c r="C5" s="11"/>
      <c r="D5" s="12"/>
      <c r="E5" s="13"/>
      <c r="F5" s="57"/>
      <c r="G5" s="15"/>
      <c r="H5" s="14"/>
      <c r="I5" s="58"/>
      <c r="J5" s="18"/>
    </row>
    <row r="6" spans="1:10" s="72" customFormat="1" x14ac:dyDescent="0.25">
      <c r="A6" s="54"/>
      <c r="B6" s="51"/>
      <c r="C6" s="11"/>
      <c r="D6" s="12"/>
      <c r="E6" s="13"/>
      <c r="F6" s="57"/>
      <c r="G6" s="16"/>
      <c r="H6" s="14"/>
      <c r="I6" s="58"/>
      <c r="J6" s="18"/>
    </row>
    <row r="7" spans="1:10" s="71" customFormat="1" x14ac:dyDescent="0.25">
      <c r="A7" s="11"/>
      <c r="B7" s="53"/>
      <c r="C7" s="11"/>
      <c r="D7" s="12"/>
      <c r="E7" s="13"/>
      <c r="F7" s="57"/>
      <c r="G7" s="16"/>
      <c r="H7" s="14"/>
      <c r="I7" s="58"/>
      <c r="J7" s="18"/>
    </row>
    <row r="8" spans="1:10" s="71" customFormat="1" x14ac:dyDescent="0.25">
      <c r="A8" s="11"/>
      <c r="B8" s="51"/>
      <c r="C8" s="11"/>
      <c r="D8" s="12"/>
      <c r="E8" s="13"/>
      <c r="F8" s="57"/>
      <c r="G8" s="16"/>
      <c r="H8" s="14"/>
      <c r="I8" s="58"/>
      <c r="J8" s="18"/>
    </row>
    <row r="9" spans="1:10" x14ac:dyDescent="0.25">
      <c r="A9" s="11"/>
      <c r="B9" s="53"/>
      <c r="C9" s="11"/>
      <c r="D9" s="12"/>
      <c r="E9" s="13"/>
      <c r="F9" s="57"/>
      <c r="G9" s="16"/>
      <c r="H9" s="14"/>
      <c r="I9" s="58"/>
      <c r="J9" s="18"/>
    </row>
    <row r="10" spans="1:10" x14ac:dyDescent="0.25">
      <c r="A10" s="19"/>
      <c r="B10" s="21" t="s">
        <v>149</v>
      </c>
      <c r="C10" s="22"/>
      <c r="D10" s="9">
        <f>SUM(D3:D9)</f>
        <v>8</v>
      </c>
      <c r="E10" s="23"/>
      <c r="F10" s="9">
        <f>SUM(F3:F9)</f>
        <v>8</v>
      </c>
      <c r="G10" s="24"/>
      <c r="H10" s="38">
        <f>SUM(H3:H9)</f>
        <v>8</v>
      </c>
      <c r="I10" s="25"/>
      <c r="J10" s="26">
        <f>SUM(J3:J9)</f>
        <v>382.4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59E1-BA42-4AFB-8687-F1B88E1103E9}">
  <dimension ref="A1:L22"/>
  <sheetViews>
    <sheetView workbookViewId="0">
      <selection activeCell="M10" sqref="M10"/>
    </sheetView>
  </sheetViews>
  <sheetFormatPr defaultRowHeight="15" x14ac:dyDescent="0.25"/>
  <sheetData>
    <row r="1" spans="1:12" x14ac:dyDescent="0.25">
      <c r="A1" s="46"/>
      <c r="B1" s="27" t="s">
        <v>156</v>
      </c>
      <c r="C1" s="28"/>
      <c r="D1" s="33"/>
      <c r="E1" s="32"/>
      <c r="F1" s="33"/>
      <c r="G1" s="24"/>
      <c r="H1" s="40"/>
      <c r="I1" s="32"/>
      <c r="J1" s="29"/>
    </row>
    <row r="2" spans="1:12" s="71" customFormat="1" ht="63.75" x14ac:dyDescent="0.25">
      <c r="A2" s="11" t="s">
        <v>157</v>
      </c>
      <c r="B2" s="37" t="s">
        <v>158</v>
      </c>
      <c r="C2" s="11" t="s">
        <v>159</v>
      </c>
      <c r="D2" s="12">
        <v>10</v>
      </c>
      <c r="E2" s="13">
        <v>1</v>
      </c>
      <c r="F2" s="14">
        <f t="shared" ref="F2:F14" si="0">SUM(D2*E2)</f>
        <v>10</v>
      </c>
      <c r="G2" s="15">
        <v>1.1000000000000001</v>
      </c>
      <c r="H2" s="14">
        <f t="shared" ref="H2:H14" si="1">SUM(F2*G2)</f>
        <v>11</v>
      </c>
      <c r="I2" s="58">
        <v>82.39</v>
      </c>
      <c r="J2" s="18">
        <f t="shared" ref="J2:J14" si="2">SUM(H2*I2)</f>
        <v>906.29</v>
      </c>
      <c r="L2" s="73"/>
    </row>
    <row r="3" spans="1:12" s="71" customFormat="1" ht="38.25" x14ac:dyDescent="0.25">
      <c r="A3" s="11" t="s">
        <v>160</v>
      </c>
      <c r="B3" s="34" t="s">
        <v>161</v>
      </c>
      <c r="C3" s="11" t="s">
        <v>162</v>
      </c>
      <c r="D3" s="12">
        <v>10</v>
      </c>
      <c r="E3" s="13">
        <v>1</v>
      </c>
      <c r="F3" s="14">
        <f t="shared" si="0"/>
        <v>10</v>
      </c>
      <c r="G3" s="16">
        <v>1.8</v>
      </c>
      <c r="H3" s="14">
        <f t="shared" si="1"/>
        <v>18</v>
      </c>
      <c r="I3" s="58">
        <v>82.39</v>
      </c>
      <c r="J3" s="18">
        <f t="shared" si="2"/>
        <v>1483.02</v>
      </c>
    </row>
    <row r="4" spans="1:12" s="71" customFormat="1" ht="76.5" x14ac:dyDescent="0.25">
      <c r="A4" s="11" t="s">
        <v>163</v>
      </c>
      <c r="B4" s="43" t="s">
        <v>164</v>
      </c>
      <c r="C4" s="11" t="s">
        <v>165</v>
      </c>
      <c r="D4" s="12">
        <v>5</v>
      </c>
      <c r="E4" s="35">
        <v>1</v>
      </c>
      <c r="F4" s="14">
        <f t="shared" si="0"/>
        <v>5</v>
      </c>
      <c r="G4" s="16">
        <v>2</v>
      </c>
      <c r="H4" s="14">
        <f t="shared" si="1"/>
        <v>10</v>
      </c>
      <c r="I4" s="58">
        <v>82.39</v>
      </c>
      <c r="J4" s="18">
        <f t="shared" si="2"/>
        <v>823.9</v>
      </c>
    </row>
    <row r="5" spans="1:12" s="71" customFormat="1" ht="63.75" x14ac:dyDescent="0.25">
      <c r="A5" s="11" t="s">
        <v>166</v>
      </c>
      <c r="B5" s="43" t="s">
        <v>167</v>
      </c>
      <c r="C5" s="11" t="s">
        <v>168</v>
      </c>
      <c r="D5" s="12">
        <v>5</v>
      </c>
      <c r="E5" s="35">
        <v>1</v>
      </c>
      <c r="F5" s="14">
        <f t="shared" si="0"/>
        <v>5</v>
      </c>
      <c r="G5" s="16">
        <v>0.25</v>
      </c>
      <c r="H5" s="14">
        <f t="shared" si="1"/>
        <v>1.25</v>
      </c>
      <c r="I5" s="58">
        <v>82.39</v>
      </c>
      <c r="J5" s="18">
        <f t="shared" si="2"/>
        <v>102.9875</v>
      </c>
    </row>
    <row r="6" spans="1:12" s="71" customFormat="1" ht="76.5" x14ac:dyDescent="0.25">
      <c r="A6" s="11" t="s">
        <v>169</v>
      </c>
      <c r="B6" s="20" t="s">
        <v>170</v>
      </c>
      <c r="C6" s="11" t="s">
        <v>171</v>
      </c>
      <c r="D6" s="12">
        <v>10</v>
      </c>
      <c r="E6" s="35">
        <v>4</v>
      </c>
      <c r="F6" s="14">
        <f t="shared" si="0"/>
        <v>40</v>
      </c>
      <c r="G6" s="16">
        <v>1</v>
      </c>
      <c r="H6" s="14">
        <f t="shared" si="1"/>
        <v>40</v>
      </c>
      <c r="I6" s="58">
        <v>82.39</v>
      </c>
      <c r="J6" s="18">
        <f t="shared" si="2"/>
        <v>3295.6</v>
      </c>
    </row>
    <row r="7" spans="1:12" s="71" customFormat="1" ht="24.95" customHeight="1" x14ac:dyDescent="0.25">
      <c r="A7" s="11" t="s">
        <v>169</v>
      </c>
      <c r="B7" s="20" t="s">
        <v>172</v>
      </c>
      <c r="C7" s="11" t="s">
        <v>173</v>
      </c>
      <c r="D7" s="12">
        <v>5</v>
      </c>
      <c r="E7" s="35">
        <v>4</v>
      </c>
      <c r="F7" s="14">
        <f t="shared" si="0"/>
        <v>20</v>
      </c>
      <c r="G7" s="16">
        <v>1</v>
      </c>
      <c r="H7" s="14">
        <f t="shared" si="1"/>
        <v>20</v>
      </c>
      <c r="I7" s="58">
        <v>82.39</v>
      </c>
      <c r="J7" s="18">
        <f t="shared" si="2"/>
        <v>1647.8</v>
      </c>
    </row>
    <row r="8" spans="1:12" s="71" customFormat="1" ht="24.95" customHeight="1" x14ac:dyDescent="0.25">
      <c r="A8" s="11" t="s">
        <v>174</v>
      </c>
      <c r="B8" s="20" t="s">
        <v>175</v>
      </c>
      <c r="C8" s="11" t="s">
        <v>176</v>
      </c>
      <c r="D8" s="12">
        <v>10</v>
      </c>
      <c r="E8" s="35">
        <v>2</v>
      </c>
      <c r="F8" s="14">
        <f t="shared" si="0"/>
        <v>20</v>
      </c>
      <c r="G8" s="16">
        <v>1</v>
      </c>
      <c r="H8" s="14">
        <f t="shared" si="1"/>
        <v>20</v>
      </c>
      <c r="I8" s="58">
        <v>82.39</v>
      </c>
      <c r="J8" s="18">
        <f t="shared" si="2"/>
        <v>1647.8</v>
      </c>
    </row>
    <row r="9" spans="1:12" ht="51" x14ac:dyDescent="0.25">
      <c r="A9" s="11"/>
      <c r="B9" s="20" t="s">
        <v>144</v>
      </c>
      <c r="C9" s="11" t="s">
        <v>177</v>
      </c>
      <c r="D9" s="12">
        <v>10</v>
      </c>
      <c r="E9" s="13">
        <v>1</v>
      </c>
      <c r="F9" s="14">
        <f t="shared" si="0"/>
        <v>10</v>
      </c>
      <c r="G9" s="50">
        <v>0.125</v>
      </c>
      <c r="H9" s="14">
        <f t="shared" si="1"/>
        <v>1.25</v>
      </c>
      <c r="I9" s="58">
        <v>82.39</v>
      </c>
      <c r="J9" s="18">
        <f t="shared" si="2"/>
        <v>102.9875</v>
      </c>
    </row>
    <row r="10" spans="1:12" ht="63.75" x14ac:dyDescent="0.25">
      <c r="A10" s="11" t="s">
        <v>178</v>
      </c>
      <c r="B10" s="20" t="s">
        <v>179</v>
      </c>
      <c r="C10" s="11" t="s">
        <v>180</v>
      </c>
      <c r="D10" s="12">
        <v>10</v>
      </c>
      <c r="E10" s="13">
        <v>1</v>
      </c>
      <c r="F10" s="14">
        <f t="shared" si="0"/>
        <v>10</v>
      </c>
      <c r="G10" s="16">
        <v>8</v>
      </c>
      <c r="H10" s="14">
        <f t="shared" si="1"/>
        <v>80</v>
      </c>
      <c r="I10" s="17">
        <v>82.39</v>
      </c>
      <c r="J10" s="18">
        <f t="shared" si="2"/>
        <v>6591.2</v>
      </c>
    </row>
    <row r="11" spans="1:12" ht="63.75" x14ac:dyDescent="0.25">
      <c r="A11" s="11" t="s">
        <v>181</v>
      </c>
      <c r="B11" s="20" t="s">
        <v>182</v>
      </c>
      <c r="C11" s="11" t="s">
        <v>183</v>
      </c>
      <c r="D11" s="12">
        <v>10</v>
      </c>
      <c r="E11" s="13">
        <v>1</v>
      </c>
      <c r="F11" s="14">
        <f t="shared" si="0"/>
        <v>10</v>
      </c>
      <c r="G11" s="16">
        <v>0.1</v>
      </c>
      <c r="H11" s="14">
        <f t="shared" si="1"/>
        <v>1</v>
      </c>
      <c r="I11" s="58">
        <v>82.39</v>
      </c>
      <c r="J11" s="18">
        <f t="shared" si="2"/>
        <v>82.39</v>
      </c>
    </row>
    <row r="12" spans="1:12" ht="63.75" x14ac:dyDescent="0.25">
      <c r="A12" s="11" t="s">
        <v>184</v>
      </c>
      <c r="B12" s="20" t="s">
        <v>185</v>
      </c>
      <c r="C12" s="31" t="s">
        <v>186</v>
      </c>
      <c r="D12" s="12">
        <v>10</v>
      </c>
      <c r="E12" s="13">
        <v>1</v>
      </c>
      <c r="F12" s="14">
        <f t="shared" si="0"/>
        <v>10</v>
      </c>
      <c r="G12" s="16">
        <v>0.25</v>
      </c>
      <c r="H12" s="14">
        <f t="shared" si="1"/>
        <v>2.5</v>
      </c>
      <c r="I12" s="58">
        <v>82.39</v>
      </c>
      <c r="J12" s="18">
        <f t="shared" si="2"/>
        <v>205.97499999999999</v>
      </c>
    </row>
    <row r="13" spans="1:12" ht="63.75" x14ac:dyDescent="0.25">
      <c r="A13" s="11" t="s">
        <v>184</v>
      </c>
      <c r="B13" s="20" t="s">
        <v>187</v>
      </c>
      <c r="C13" s="11" t="s">
        <v>188</v>
      </c>
      <c r="D13" s="12">
        <v>10</v>
      </c>
      <c r="E13" s="13">
        <v>1</v>
      </c>
      <c r="F13" s="14">
        <f t="shared" si="0"/>
        <v>10</v>
      </c>
      <c r="G13" s="16">
        <v>1</v>
      </c>
      <c r="H13" s="14">
        <f t="shared" si="1"/>
        <v>10</v>
      </c>
      <c r="I13" s="58">
        <v>82.39</v>
      </c>
      <c r="J13" s="18">
        <f t="shared" si="2"/>
        <v>823.9</v>
      </c>
    </row>
    <row r="14" spans="1:12" ht="140.25" x14ac:dyDescent="0.25">
      <c r="A14" s="11" t="s">
        <v>189</v>
      </c>
      <c r="B14" s="69" t="s">
        <v>190</v>
      </c>
      <c r="C14" s="11" t="s">
        <v>191</v>
      </c>
      <c r="D14" s="12">
        <v>10</v>
      </c>
      <c r="E14" s="13">
        <v>1</v>
      </c>
      <c r="F14" s="14">
        <f t="shared" si="0"/>
        <v>10</v>
      </c>
      <c r="G14" s="16">
        <v>1</v>
      </c>
      <c r="H14" s="14">
        <f t="shared" si="1"/>
        <v>10</v>
      </c>
      <c r="I14" s="17">
        <v>82.39</v>
      </c>
      <c r="J14" s="18">
        <f t="shared" si="2"/>
        <v>823.9</v>
      </c>
    </row>
    <row r="15" spans="1:12" ht="25.5" customHeight="1" x14ac:dyDescent="0.25">
      <c r="A15" s="66"/>
      <c r="B15" s="175" t="s">
        <v>192</v>
      </c>
      <c r="C15" s="176"/>
      <c r="D15" s="176"/>
      <c r="E15" s="176"/>
      <c r="F15" s="176"/>
      <c r="G15" s="176"/>
      <c r="H15" s="176"/>
      <c r="I15" s="176"/>
      <c r="J15" s="177"/>
    </row>
    <row r="16" spans="1:12" ht="178.5" x14ac:dyDescent="0.25">
      <c r="A16" s="11"/>
      <c r="B16" s="67" t="s">
        <v>193</v>
      </c>
      <c r="C16" s="157" t="s">
        <v>194</v>
      </c>
      <c r="D16" s="55">
        <v>10</v>
      </c>
      <c r="E16" s="56">
        <v>1</v>
      </c>
      <c r="F16" s="57">
        <f t="shared" ref="F16:F22" si="3">SUM(D16*E16)</f>
        <v>10</v>
      </c>
      <c r="G16" s="68">
        <v>0.25</v>
      </c>
      <c r="H16" s="57">
        <f t="shared" ref="H16:H22" si="4">SUM(F16*G16)</f>
        <v>2.5</v>
      </c>
      <c r="I16" s="58">
        <v>82.39</v>
      </c>
      <c r="J16" s="18">
        <f t="shared" ref="J16:J22" si="5">SUM(H16*I16)</f>
        <v>205.97499999999999</v>
      </c>
    </row>
    <row r="17" spans="1:10" ht="217.5" x14ac:dyDescent="0.25">
      <c r="A17" s="70"/>
      <c r="B17" s="48" t="s">
        <v>195</v>
      </c>
      <c r="C17" s="156" t="s">
        <v>196</v>
      </c>
      <c r="D17" s="49">
        <v>10</v>
      </c>
      <c r="E17" s="49">
        <v>1</v>
      </c>
      <c r="F17" s="49">
        <f t="shared" si="3"/>
        <v>10</v>
      </c>
      <c r="G17" s="49">
        <v>0.25</v>
      </c>
      <c r="H17" s="49">
        <f t="shared" si="4"/>
        <v>2.5</v>
      </c>
      <c r="I17" s="58">
        <v>82.39</v>
      </c>
      <c r="J17" s="18">
        <f t="shared" si="5"/>
        <v>205.97499999999999</v>
      </c>
    </row>
    <row r="18" spans="1:10" ht="216.75" x14ac:dyDescent="0.25">
      <c r="A18" s="11"/>
      <c r="B18" s="69" t="s">
        <v>197</v>
      </c>
      <c r="C18" s="11" t="s">
        <v>198</v>
      </c>
      <c r="D18" s="12">
        <v>10</v>
      </c>
      <c r="E18" s="13">
        <v>1</v>
      </c>
      <c r="F18" s="14">
        <f t="shared" si="3"/>
        <v>10</v>
      </c>
      <c r="G18" s="16">
        <v>0.25</v>
      </c>
      <c r="H18" s="14">
        <f t="shared" si="4"/>
        <v>2.5</v>
      </c>
      <c r="I18" s="58">
        <v>82.39</v>
      </c>
      <c r="J18" s="18">
        <f t="shared" si="5"/>
        <v>205.97499999999999</v>
      </c>
    </row>
    <row r="19" spans="1:10" ht="51" x14ac:dyDescent="0.25">
      <c r="A19" s="11"/>
      <c r="B19" s="37" t="s">
        <v>199</v>
      </c>
      <c r="C19" s="11" t="s">
        <v>200</v>
      </c>
      <c r="D19" s="12">
        <v>10</v>
      </c>
      <c r="E19" s="13">
        <v>1</v>
      </c>
      <c r="F19" s="14">
        <f t="shared" si="3"/>
        <v>10</v>
      </c>
      <c r="G19" s="42">
        <v>0.25</v>
      </c>
      <c r="H19" s="14">
        <f t="shared" si="4"/>
        <v>2.5</v>
      </c>
      <c r="I19" s="58">
        <v>82.39</v>
      </c>
      <c r="J19" s="18">
        <f t="shared" si="5"/>
        <v>205.97499999999999</v>
      </c>
    </row>
    <row r="20" spans="1:10" ht="165.75" x14ac:dyDescent="0.25">
      <c r="A20" s="11"/>
      <c r="B20" s="69" t="s">
        <v>201</v>
      </c>
      <c r="C20" s="11" t="s">
        <v>202</v>
      </c>
      <c r="D20" s="12">
        <v>10</v>
      </c>
      <c r="E20" s="13">
        <v>1</v>
      </c>
      <c r="F20" s="14">
        <f t="shared" si="3"/>
        <v>10</v>
      </c>
      <c r="G20" s="16">
        <v>0.25</v>
      </c>
      <c r="H20" s="14">
        <f t="shared" si="4"/>
        <v>2.5</v>
      </c>
      <c r="I20" s="58">
        <v>82.39</v>
      </c>
      <c r="J20" s="18">
        <f t="shared" si="5"/>
        <v>205.97499999999999</v>
      </c>
    </row>
    <row r="21" spans="1:10" ht="63.75" x14ac:dyDescent="0.25">
      <c r="A21" s="11"/>
      <c r="B21" s="20" t="s">
        <v>203</v>
      </c>
      <c r="C21" s="11" t="s">
        <v>204</v>
      </c>
      <c r="D21" s="12">
        <v>10</v>
      </c>
      <c r="E21" s="13">
        <v>1</v>
      </c>
      <c r="F21" s="14">
        <f t="shared" si="3"/>
        <v>10</v>
      </c>
      <c r="G21" s="16">
        <v>0.75</v>
      </c>
      <c r="H21" s="14">
        <f t="shared" si="4"/>
        <v>7.5</v>
      </c>
      <c r="I21" s="58">
        <v>82.39</v>
      </c>
      <c r="J21" s="18">
        <f t="shared" si="5"/>
        <v>617.92499999999995</v>
      </c>
    </row>
    <row r="22" spans="1:10" ht="153" x14ac:dyDescent="0.25">
      <c r="A22" s="11"/>
      <c r="B22" s="69" t="s">
        <v>205</v>
      </c>
      <c r="C22" s="11" t="s">
        <v>206</v>
      </c>
      <c r="D22" s="12">
        <v>10</v>
      </c>
      <c r="E22" s="13">
        <v>1</v>
      </c>
      <c r="F22" s="14">
        <f t="shared" si="3"/>
        <v>10</v>
      </c>
      <c r="G22" s="16">
        <v>0.25</v>
      </c>
      <c r="H22" s="14">
        <f t="shared" si="4"/>
        <v>2.5</v>
      </c>
      <c r="I22" s="58">
        <v>82.39</v>
      </c>
      <c r="J22" s="18">
        <f t="shared" si="5"/>
        <v>205.97499999999999</v>
      </c>
    </row>
  </sheetData>
  <mergeCells count="1">
    <mergeCell ref="B15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654E5FDC1BF542998DEB82411A1779" ma:contentTypeVersion="8" ma:contentTypeDescription="Create a new document." ma:contentTypeScope="" ma:versionID="5b4bc5b1aad1d13997554752b8ed4e3b">
  <xsd:schema xmlns:xsd="http://www.w3.org/2001/XMLSchema" xmlns:xs="http://www.w3.org/2001/XMLSchema" xmlns:p="http://schemas.microsoft.com/office/2006/metadata/properties" xmlns:ns2="5a404b74-d374-4aad-b91c-db1fadb1a89d" xmlns:ns3="cb4b864c-553a-4dea-ae26-c61e77245e4f" targetNamespace="http://schemas.microsoft.com/office/2006/metadata/properties" ma:root="true" ma:fieldsID="6612ca05d1e2cd157819477ffe51e412" ns2:_="" ns3:_="">
    <xsd:import namespace="5a404b74-d374-4aad-b91c-db1fadb1a89d"/>
    <xsd:import namespace="cb4b864c-553a-4dea-ae26-c61e77245e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404b74-d374-4aad-b91c-db1fadb1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b864c-553a-4dea-ae26-c61e77245e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5A77D1-91E5-405D-BFF2-F4C87B05B3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1A6C06-9307-4244-A243-849147E92B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404b74-d374-4aad-b91c-db1fadb1a89d"/>
    <ds:schemaRef ds:uri="cb4b864c-553a-4dea-ae26-c61e77245e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FD1497-8AEE-45EA-A5D0-859A9429756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b4b864c-553a-4dea-ae26-c61e77245e4f"/>
    <ds:schemaRef ds:uri="5a404b74-d374-4aad-b91c-db1fadb1a89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Included - Burden Hours</vt:lpstr>
      <vt:lpstr>Not Included - Burden Hours</vt:lpstr>
      <vt:lpstr>Forms Approved Other Pkgs</vt:lpstr>
    </vt:vector>
  </TitlesOfParts>
  <Manager/>
  <Company>USDA OCIO-ITS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jeanne.jacobs</dc:creator>
  <cp:keywords/>
  <dc:description/>
  <cp:lastModifiedBy>Woolard, Susan - RD, Washington, DC</cp:lastModifiedBy>
  <cp:revision/>
  <dcterms:created xsi:type="dcterms:W3CDTF">2013-02-22T16:43:02Z</dcterms:created>
  <dcterms:modified xsi:type="dcterms:W3CDTF">2021-11-16T19:10:26Z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0x010100F4654E5FDC1BF542998DEB82411A1779</vt:lpwstr>
  </property>
</Properties>
</file>