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<sst xmlns="http://schemas.openxmlformats.org/spreadsheetml/2006/main" count="138" uniqueCount="88">
  <si>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</si>
  <si>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</si>
  <si>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</si>
  <si>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</si>
  <si>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</si>
  <si>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</si>
  <si>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</si>
  <si>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</si>
  <si>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</si>
  <si>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</si>
  <si>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</si>
  <si>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</si>
  <si>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</si>
  <si>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</si>
  <si>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</si>
  <si>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</si>
  <si>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</si>
  <si>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</si>
  <si>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</si>
  <si>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</si>
  <si>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</si>
  <si>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</si>
  <si>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</si>
  <si>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</si>
  <si>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</si>
  <si>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</si>
  <si>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</si>
  <si>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</si>
  <si>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</si>
  <si>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14</t>
  </si>
  <si>
    <t>Application for use of More than one Official Device - Approval</t>
  </si>
  <si>
    <t>Application for Use of More Than One Official Device - Recording Information</t>
  </si>
  <si>
    <t>5</t>
  </si>
  <si>
    <t>Application/Approval of an Approved Tagging Site - Review Application</t>
  </si>
  <si>
    <t>13</t>
  </si>
  <si>
    <t>Application/Approval of an Approved Tagging Site - Evaluation</t>
  </si>
  <si>
    <t>9</t>
  </si>
  <si>
    <t>Evaluation of States and Tribes - Preparation</t>
  </si>
  <si>
    <t>Evaluation of States and Tribes - Records Analysis</t>
  </si>
  <si>
    <t>Evaluation of States and Tribes - Recording Information</t>
  </si>
  <si>
    <t>Documentation of Completion of Performance Measures - Evaluation</t>
  </si>
  <si>
    <t>Documentation of Completion of Performance Measures - Recording Information</t>
  </si>
  <si>
    <t>Commuter Herd Agreement</t>
  </si>
  <si>
    <t>Collection of ID Devices at Slaughter - Preparation and Review of Procedures</t>
  </si>
  <si>
    <t>Collection of ID Devices at Slaughter - Recording Information</t>
  </si>
  <si>
    <t>Collection of ID Devices at Slaughter - Analysis and Reporting</t>
  </si>
  <si>
    <t>Obtaining Official Eartags for Cattle not Currently ID'd - Shipment Preparation</t>
  </si>
  <si>
    <t>Obtaining Official Eartags for Cattle not Currently ID'd - Record Review</t>
  </si>
  <si>
    <t xml:space="preserve">Official Identification Device Distribution Records - Tags Issued </t>
  </si>
  <si>
    <t>Official Identification Device Distribution Records - Tags Applied</t>
  </si>
  <si>
    <t>Official Identification Device Distribution Records - Recording Information</t>
  </si>
  <si>
    <t>Official Identification Device Distribution Records - Evaluation of Systems</t>
  </si>
  <si>
    <t>Certificate of Veteinary Inspection</t>
  </si>
  <si>
    <t>Removal or Loss of Official Identification Devices - Approval of Replacement</t>
  </si>
  <si>
    <t>Removal or Loss of Official Identification Devices - Recording Information</t>
  </si>
  <si>
    <t>Reporting for Lost tags / Retagging Animal Records</t>
  </si>
  <si>
    <t>Review of Premises ID Records</t>
  </si>
  <si>
    <t>Review of Nonparticipant Registration</t>
  </si>
  <si>
    <t>AIN Device Manufacturer Application (All Tags)</t>
  </si>
  <si>
    <t>AIN Device Manufacturer Updates (All Tags)</t>
  </si>
  <si>
    <t>AIN Device Manager Agreement (All Tags)</t>
  </si>
  <si>
    <t>AIN Device Manager Updates (All Tags)</t>
  </si>
  <si>
    <t>State /Tribe/Territory Implementation of Cooperative Agreement (including quarterly reports)</t>
  </si>
  <si>
    <t>1890s, 1994 Land Grant, Tribal, Hispanic outreach/educationcooperative agreement (including quarterly reports)</t>
  </si>
  <si>
    <t>Review of ADT Road Maps by Assistant Directors</t>
  </si>
  <si>
    <t>Final Review/Approval of Road Maps by District Office</t>
  </si>
  <si>
    <t>Receive and record tag orders from States and Tribes</t>
  </si>
  <si>
    <t>Receive and record tag orders from Businesses</t>
  </si>
  <si>
    <t>Program Site Tag Information Sheet</t>
  </si>
  <si>
    <t>Record of tags issued to field employees - database entry</t>
  </si>
  <si>
    <t>Record of tags issued to field employees - data collected</t>
  </si>
  <si>
    <t>Record of tags issued to field employees - data recorded</t>
  </si>
  <si>
    <t>Maintain list of States and Tribes offering NUES tags to Producers on APHIS Web site</t>
  </si>
  <si>
    <t>Receive report of lost, stolen, or misused tags</t>
  </si>
  <si>
    <t>Record report of lost, stolen, or misused tags</t>
  </si>
  <si>
    <t>Eartag disribution plan - receive report from States</t>
  </si>
  <si>
    <t>Eartag disribution plan - receive report from Tribes</t>
  </si>
  <si>
    <t>Maintain list of authorized manufacturers</t>
  </si>
  <si>
    <t>Manage inventory at warehouse</t>
  </si>
  <si>
    <t>Provide Tribal-specific codes</t>
  </si>
  <si>
    <t>Oversight and review of State and Tribal Distribution Records and Inventory Control</t>
  </si>
  <si>
    <t>Removal of eartags - receive and approve request</t>
  </si>
  <si>
    <t>Removal of eartags - record request</t>
  </si>
  <si>
    <t>DHIA eartag distribution plan - approval and written agreement for block of numbers to be used</t>
  </si>
  <si>
    <t>VS 1-63, Location identification system implementation request</t>
  </si>
  <si>
    <t>DHIA recordkeeping system review and approval</t>
  </si>
  <si>
    <t>Receive DHIA monthly report of records</t>
  </si>
  <si>
    <t>OMB Control No.
0579-0327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</si>
</sst>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1" fillId="0" borderId="10" xfId="57" applyFont="1" applyBorder="1" applyAlignment="1">
      <alignment wrapText="1"/>
      <protection/>
    </xf>
    <xf numFmtId="0" fontId="1" fillId="0" borderId="10" xfId="57" applyFont="1" applyFill="1" applyBorder="1" applyAlignment="1">
      <alignment wrapText="1"/>
      <protection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140" zoomScaleNormal="140" zoomScalePageLayoutView="0" workbookViewId="0" topLeftCell="A1">
      <selection activeCell="L8" sqref="L8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9" t="s">
        <v>26</v>
      </c>
      <c r="B1" s="50"/>
      <c r="C1" s="50"/>
      <c r="D1" s="50"/>
      <c r="E1" s="50"/>
      <c r="F1" s="50"/>
      <c r="G1" s="50"/>
      <c r="H1" s="50"/>
      <c r="I1" s="16"/>
      <c r="J1" s="16"/>
      <c r="K1" s="1"/>
    </row>
    <row r="2" spans="1:11" ht="24.75" customHeight="1">
      <c r="A2" s="47"/>
      <c r="B2" s="48"/>
      <c r="C2" s="48"/>
      <c r="D2" s="48"/>
      <c r="E2" s="48"/>
      <c r="F2" s="48"/>
      <c r="G2" s="48"/>
      <c r="H2" s="54" t="s">
        <v>87</v>
      </c>
      <c r="I2" s="55"/>
      <c r="J2" s="16"/>
      <c r="K2" s="8">
        <v>43276</v>
      </c>
    </row>
    <row r="3" spans="1:11" ht="33.75" customHeight="1">
      <c r="A3" s="51" t="s">
        <v>15</v>
      </c>
      <c r="B3" s="51"/>
      <c r="C3" s="17" t="s">
        <v>0</v>
      </c>
      <c r="D3" s="18" t="s">
        <v>16</v>
      </c>
      <c r="E3" s="19" t="s">
        <v>17</v>
      </c>
      <c r="F3" s="53" t="s">
        <v>18</v>
      </c>
      <c r="G3" s="53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52" t="s">
        <v>1</v>
      </c>
      <c r="B5" s="52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 customHeight="1">
      <c r="A6" s="2"/>
      <c r="B6" s="2" t="s">
        <v>30</v>
      </c>
      <c r="C6" s="5">
        <v>416</v>
      </c>
      <c r="D6" s="29">
        <v>0.083</v>
      </c>
      <c r="E6" s="5">
        <f aca="true" t="shared" si="0" ref="E6:E17">+C6*D6</f>
        <v>34.528</v>
      </c>
      <c r="F6" s="21" t="s">
        <v>29</v>
      </c>
      <c r="G6" s="25">
        <v>60.4</v>
      </c>
      <c r="H6" s="26">
        <f aca="true" t="shared" si="1" ref="H6:H17">+E6*G6</f>
        <v>2085.4912</v>
      </c>
      <c r="I6" s="26">
        <f aca="true" t="shared" si="2" ref="I6:I17">+H6*0.139</f>
        <v>289.88327680000003</v>
      </c>
      <c r="J6" s="26">
        <f aca="true" t="shared" si="3" ref="J6:J17">+H6+I6</f>
        <v>2375.3744768</v>
      </c>
      <c r="K6" s="2"/>
    </row>
    <row r="7" spans="1:11" ht="22.5">
      <c r="A7" s="2"/>
      <c r="B7" s="43" t="s">
        <v>31</v>
      </c>
      <c r="C7" s="5">
        <v>416</v>
      </c>
      <c r="D7" s="29">
        <v>0.25</v>
      </c>
      <c r="E7" s="5">
        <f t="shared" si="0"/>
        <v>104</v>
      </c>
      <c r="F7" s="21" t="s">
        <v>32</v>
      </c>
      <c r="G7" s="25">
        <v>19.56</v>
      </c>
      <c r="H7" s="26">
        <f t="shared" si="1"/>
        <v>2034.2399999999998</v>
      </c>
      <c r="I7" s="26">
        <f t="shared" si="2"/>
        <v>282.75936</v>
      </c>
      <c r="J7" s="26">
        <f t="shared" si="3"/>
        <v>2316.99936</v>
      </c>
      <c r="K7" s="2"/>
    </row>
    <row r="8" spans="1:11" s="31" customFormat="1" ht="22.5">
      <c r="A8" s="30"/>
      <c r="B8" s="43" t="s">
        <v>33</v>
      </c>
      <c r="C8" s="32">
        <v>1100</v>
      </c>
      <c r="D8" s="33">
        <v>0.8</v>
      </c>
      <c r="E8" s="32">
        <v>88</v>
      </c>
      <c r="F8" s="34" t="s">
        <v>34</v>
      </c>
      <c r="G8" s="35">
        <v>51.11</v>
      </c>
      <c r="H8" s="36">
        <f t="shared" si="1"/>
        <v>4497.68</v>
      </c>
      <c r="I8" s="36">
        <f t="shared" si="2"/>
        <v>625.1775200000001</v>
      </c>
      <c r="J8" s="36">
        <f t="shared" si="3"/>
        <v>5122.8575200000005</v>
      </c>
      <c r="K8" s="30"/>
    </row>
    <row r="9" spans="1:11" s="31" customFormat="1" ht="22.5">
      <c r="A9" s="30"/>
      <c r="B9" s="43" t="s">
        <v>35</v>
      </c>
      <c r="C9" s="32">
        <v>1100</v>
      </c>
      <c r="D9" s="33">
        <v>1</v>
      </c>
      <c r="E9" s="32">
        <v>1100</v>
      </c>
      <c r="F9" s="34" t="s">
        <v>36</v>
      </c>
      <c r="G9" s="35">
        <v>29.64</v>
      </c>
      <c r="H9" s="36">
        <v>8.2672</v>
      </c>
      <c r="I9" s="36">
        <v>1.1491408</v>
      </c>
      <c r="J9" s="36">
        <f t="shared" si="3"/>
        <v>9.4163408</v>
      </c>
      <c r="K9" s="30"/>
    </row>
    <row r="10" spans="1:11" s="31" customFormat="1" ht="12.75">
      <c r="A10" s="30"/>
      <c r="B10" s="44" t="s">
        <v>37</v>
      </c>
      <c r="C10" s="5">
        <v>1</v>
      </c>
      <c r="D10" s="29">
        <v>8</v>
      </c>
      <c r="E10" s="5">
        <f t="shared" si="0"/>
        <v>8</v>
      </c>
      <c r="F10" s="21" t="s">
        <v>29</v>
      </c>
      <c r="G10" s="25">
        <v>60.4</v>
      </c>
      <c r="H10" s="26">
        <f t="shared" si="1"/>
        <v>483.2</v>
      </c>
      <c r="I10" s="26">
        <f t="shared" si="2"/>
        <v>67.1648</v>
      </c>
      <c r="J10" s="26">
        <f t="shared" si="3"/>
        <v>550.3648</v>
      </c>
      <c r="K10" s="2"/>
    </row>
    <row r="11" spans="1:11" s="31" customFormat="1" ht="12.75">
      <c r="A11" s="30"/>
      <c r="B11" s="2" t="s">
        <v>38</v>
      </c>
      <c r="C11" s="5">
        <v>1</v>
      </c>
      <c r="D11" s="29">
        <v>8</v>
      </c>
      <c r="E11" s="5">
        <f t="shared" si="0"/>
        <v>8</v>
      </c>
      <c r="F11" s="21" t="s">
        <v>34</v>
      </c>
      <c r="G11" s="25">
        <v>51.11</v>
      </c>
      <c r="H11" s="26">
        <f t="shared" si="1"/>
        <v>408.88</v>
      </c>
      <c r="I11" s="26">
        <f t="shared" si="2"/>
        <v>56.834320000000005</v>
      </c>
      <c r="J11" s="26">
        <f t="shared" si="3"/>
        <v>465.71432</v>
      </c>
      <c r="K11" s="2"/>
    </row>
    <row r="12" spans="1:11" ht="12.75">
      <c r="A12" s="2"/>
      <c r="B12" s="44" t="s">
        <v>39</v>
      </c>
      <c r="C12" s="5">
        <v>1</v>
      </c>
      <c r="D12" s="29">
        <v>4</v>
      </c>
      <c r="E12" s="5">
        <f t="shared" si="0"/>
        <v>4</v>
      </c>
      <c r="F12" s="21" t="s">
        <v>32</v>
      </c>
      <c r="G12" s="25">
        <v>19.56</v>
      </c>
      <c r="H12" s="26">
        <f t="shared" si="1"/>
        <v>78.24</v>
      </c>
      <c r="I12" s="26">
        <f t="shared" si="2"/>
        <v>10.87536</v>
      </c>
      <c r="J12" s="26">
        <f t="shared" si="3"/>
        <v>89.11536</v>
      </c>
      <c r="K12" s="2"/>
    </row>
    <row r="13" spans="1:11" ht="22.5">
      <c r="A13" s="2"/>
      <c r="B13" s="44" t="s">
        <v>40</v>
      </c>
      <c r="C13" s="5">
        <v>1</v>
      </c>
      <c r="D13" s="29">
        <v>4</v>
      </c>
      <c r="E13" s="5">
        <f t="shared" si="0"/>
        <v>4</v>
      </c>
      <c r="F13" s="21" t="s">
        <v>29</v>
      </c>
      <c r="G13" s="25">
        <v>60.4</v>
      </c>
      <c r="H13" s="26">
        <f t="shared" si="1"/>
        <v>241.6</v>
      </c>
      <c r="I13" s="26">
        <f t="shared" si="2"/>
        <v>33.5824</v>
      </c>
      <c r="J13" s="26">
        <f t="shared" si="3"/>
        <v>275.1824</v>
      </c>
      <c r="K13" s="2"/>
    </row>
    <row r="14" spans="1:11" s="31" customFormat="1" ht="22.5">
      <c r="A14" s="30"/>
      <c r="B14" s="44" t="s">
        <v>41</v>
      </c>
      <c r="C14" s="32">
        <v>1</v>
      </c>
      <c r="D14" s="33">
        <v>2</v>
      </c>
      <c r="E14" s="32">
        <f t="shared" si="0"/>
        <v>2</v>
      </c>
      <c r="F14" s="34" t="s">
        <v>36</v>
      </c>
      <c r="G14" s="35">
        <v>29.64</v>
      </c>
      <c r="H14" s="36">
        <f t="shared" si="1"/>
        <v>59.28</v>
      </c>
      <c r="I14" s="36">
        <f t="shared" si="2"/>
        <v>8.239920000000001</v>
      </c>
      <c r="J14" s="36">
        <f t="shared" si="3"/>
        <v>67.51992</v>
      </c>
      <c r="K14" s="30"/>
    </row>
    <row r="15" spans="1:11" s="31" customFormat="1" ht="12.75">
      <c r="A15" s="30"/>
      <c r="B15" s="30" t="s">
        <v>42</v>
      </c>
      <c r="C15" s="32">
        <v>1280</v>
      </c>
      <c r="D15" s="33">
        <v>1</v>
      </c>
      <c r="E15" s="32">
        <f t="shared" si="0"/>
        <v>1280</v>
      </c>
      <c r="F15" s="34" t="s">
        <v>36</v>
      </c>
      <c r="G15" s="35">
        <v>29.64</v>
      </c>
      <c r="H15" s="36">
        <f t="shared" si="1"/>
        <v>37939.2</v>
      </c>
      <c r="I15" s="36">
        <f t="shared" si="2"/>
        <v>5273.5488000000005</v>
      </c>
      <c r="J15" s="36">
        <f t="shared" si="3"/>
        <v>43212.7488</v>
      </c>
      <c r="K15" s="30"/>
    </row>
    <row r="16" spans="1:11" ht="22.5">
      <c r="A16" s="30"/>
      <c r="B16" s="43" t="s">
        <v>43</v>
      </c>
      <c r="C16" s="32">
        <v>1280</v>
      </c>
      <c r="D16" s="33">
        <v>2</v>
      </c>
      <c r="E16" s="32">
        <f t="shared" si="0"/>
        <v>2560</v>
      </c>
      <c r="F16" s="34" t="s">
        <v>36</v>
      </c>
      <c r="G16" s="35">
        <v>29.64</v>
      </c>
      <c r="H16" s="36">
        <f t="shared" si="1"/>
        <v>75878.4</v>
      </c>
      <c r="I16" s="36">
        <f t="shared" si="2"/>
        <v>10547.097600000001</v>
      </c>
      <c r="J16" s="36">
        <f t="shared" si="3"/>
        <v>86425.4976</v>
      </c>
      <c r="K16" s="30"/>
    </row>
    <row r="17" spans="1:11" s="31" customFormat="1" ht="22.5">
      <c r="A17" s="30"/>
      <c r="B17" s="43" t="s">
        <v>44</v>
      </c>
      <c r="C17" s="32">
        <v>260</v>
      </c>
      <c r="D17" s="33">
        <v>1</v>
      </c>
      <c r="E17" s="32">
        <f t="shared" si="0"/>
        <v>260</v>
      </c>
      <c r="F17" s="34" t="s">
        <v>32</v>
      </c>
      <c r="G17" s="35">
        <v>19.56</v>
      </c>
      <c r="H17" s="36">
        <f t="shared" si="1"/>
        <v>5085.599999999999</v>
      </c>
      <c r="I17" s="36">
        <f t="shared" si="2"/>
        <v>706.8984</v>
      </c>
      <c r="J17" s="36">
        <f t="shared" si="3"/>
        <v>5792.4983999999995</v>
      </c>
      <c r="K17" s="30"/>
    </row>
    <row r="18" spans="1:11" s="31" customFormat="1" ht="22.5">
      <c r="A18" s="2"/>
      <c r="B18" s="43" t="s">
        <v>45</v>
      </c>
      <c r="C18" s="5">
        <v>4</v>
      </c>
      <c r="D18" s="29">
        <v>4</v>
      </c>
      <c r="E18" s="5">
        <f>+C18*D18</f>
        <v>16</v>
      </c>
      <c r="F18" s="21" t="s">
        <v>34</v>
      </c>
      <c r="G18" s="25">
        <v>51.11</v>
      </c>
      <c r="H18" s="26">
        <f aca="true" t="shared" si="4" ref="H18:H29">+E18*G18</f>
        <v>817.76</v>
      </c>
      <c r="I18" s="26">
        <f aca="true" t="shared" si="5" ref="I18:I29">+H18*0.139</f>
        <v>113.66864000000001</v>
      </c>
      <c r="J18" s="26">
        <f aca="true" t="shared" si="6" ref="J18:J29">+H18+I18</f>
        <v>931.42864</v>
      </c>
      <c r="K18" s="2"/>
    </row>
    <row r="19" spans="1:11" s="31" customFormat="1" ht="22.5">
      <c r="A19" s="2"/>
      <c r="B19" s="43" t="s">
        <v>46</v>
      </c>
      <c r="C19" s="5">
        <v>18860</v>
      </c>
      <c r="D19" s="29">
        <v>0.5</v>
      </c>
      <c r="E19" s="5">
        <f>+C19*D19</f>
        <v>9430</v>
      </c>
      <c r="F19" s="21" t="s">
        <v>36</v>
      </c>
      <c r="G19" s="25">
        <v>29.64</v>
      </c>
      <c r="H19" s="26">
        <f t="shared" si="4"/>
        <v>279505.2</v>
      </c>
      <c r="I19" s="26">
        <f t="shared" si="5"/>
        <v>38851.2228</v>
      </c>
      <c r="J19" s="26">
        <f t="shared" si="6"/>
        <v>318356.4228</v>
      </c>
      <c r="K19" s="2"/>
    </row>
    <row r="20" spans="1:11" s="31" customFormat="1" ht="22.5">
      <c r="A20" s="2"/>
      <c r="B20" s="43" t="s">
        <v>47</v>
      </c>
      <c r="C20" s="5">
        <v>12</v>
      </c>
      <c r="D20" s="29">
        <v>2</v>
      </c>
      <c r="E20" s="5">
        <f aca="true" t="shared" si="7" ref="E20:E30">+C20*D20</f>
        <v>24</v>
      </c>
      <c r="F20" s="21" t="s">
        <v>36</v>
      </c>
      <c r="G20" s="25">
        <v>29.64</v>
      </c>
      <c r="H20" s="26">
        <f t="shared" si="4"/>
        <v>711.36</v>
      </c>
      <c r="I20" s="26">
        <f t="shared" si="5"/>
        <v>98.87904000000002</v>
      </c>
      <c r="J20" s="26">
        <f t="shared" si="6"/>
        <v>810.23904</v>
      </c>
      <c r="K20" s="2"/>
    </row>
    <row r="21" spans="1:11" s="31" customFormat="1" ht="22.5">
      <c r="A21" s="2"/>
      <c r="B21" s="43" t="s">
        <v>48</v>
      </c>
      <c r="C21" s="5">
        <v>1300</v>
      </c>
      <c r="D21" s="29">
        <v>0.17</v>
      </c>
      <c r="E21" s="5">
        <f t="shared" si="7"/>
        <v>221.00000000000003</v>
      </c>
      <c r="F21" s="21" t="s">
        <v>36</v>
      </c>
      <c r="G21" s="25">
        <v>29.64</v>
      </c>
      <c r="H21" s="26">
        <f t="shared" si="4"/>
        <v>6550.440000000001</v>
      </c>
      <c r="I21" s="26">
        <f t="shared" si="5"/>
        <v>910.5111600000002</v>
      </c>
      <c r="J21" s="26">
        <f t="shared" si="6"/>
        <v>7460.951160000001</v>
      </c>
      <c r="K21" s="2"/>
    </row>
    <row r="22" spans="1:11" s="31" customFormat="1" ht="22.5">
      <c r="A22" s="2"/>
      <c r="B22" s="43" t="s">
        <v>49</v>
      </c>
      <c r="C22" s="5">
        <v>1000</v>
      </c>
      <c r="D22" s="29">
        <v>0.17</v>
      </c>
      <c r="E22" s="5">
        <f t="shared" si="7"/>
        <v>170</v>
      </c>
      <c r="F22" s="21" t="s">
        <v>36</v>
      </c>
      <c r="G22" s="25">
        <v>29.64</v>
      </c>
      <c r="H22" s="26">
        <f t="shared" si="4"/>
        <v>5038.8</v>
      </c>
      <c r="I22" s="26">
        <f t="shared" si="5"/>
        <v>700.3932000000001</v>
      </c>
      <c r="J22" s="26">
        <f t="shared" si="6"/>
        <v>5739.193200000001</v>
      </c>
      <c r="K22" s="2"/>
    </row>
    <row r="23" spans="1:11" s="31" customFormat="1" ht="22.5">
      <c r="A23" s="2"/>
      <c r="B23" s="43" t="s">
        <v>50</v>
      </c>
      <c r="C23" s="5">
        <v>18860</v>
      </c>
      <c r="D23" s="29">
        <v>0.5</v>
      </c>
      <c r="E23" s="5">
        <f t="shared" si="7"/>
        <v>9430</v>
      </c>
      <c r="F23" s="21" t="s">
        <v>32</v>
      </c>
      <c r="G23" s="25">
        <v>19.56</v>
      </c>
      <c r="H23" s="26">
        <f t="shared" si="4"/>
        <v>184450.8</v>
      </c>
      <c r="I23" s="26">
        <f t="shared" si="5"/>
        <v>25638.661200000002</v>
      </c>
      <c r="J23" s="26">
        <f t="shared" si="6"/>
        <v>210089.4612</v>
      </c>
      <c r="K23" s="2"/>
    </row>
    <row r="24" spans="1:11" s="31" customFormat="1" ht="22.5">
      <c r="A24" s="2"/>
      <c r="B24" s="43" t="s">
        <v>51</v>
      </c>
      <c r="C24" s="5">
        <v>12</v>
      </c>
      <c r="D24" s="29">
        <v>1</v>
      </c>
      <c r="E24" s="5">
        <f>+C24*D24</f>
        <v>12</v>
      </c>
      <c r="F24" s="21" t="s">
        <v>36</v>
      </c>
      <c r="G24" s="25">
        <v>29.64</v>
      </c>
      <c r="H24" s="26">
        <f t="shared" si="4"/>
        <v>355.68</v>
      </c>
      <c r="I24" s="26">
        <f t="shared" si="5"/>
        <v>49.43952000000001</v>
      </c>
      <c r="J24" s="26">
        <f t="shared" si="6"/>
        <v>405.11952</v>
      </c>
      <c r="K24" s="2"/>
    </row>
    <row r="25" spans="1:11" s="31" customFormat="1" ht="12.75">
      <c r="A25" s="2"/>
      <c r="B25" s="2" t="s">
        <v>52</v>
      </c>
      <c r="C25" s="5">
        <v>287500</v>
      </c>
      <c r="D25" s="29">
        <v>1</v>
      </c>
      <c r="E25" s="5">
        <f t="shared" si="7"/>
        <v>287500</v>
      </c>
      <c r="F25" s="21" t="s">
        <v>36</v>
      </c>
      <c r="G25" s="25">
        <v>29.64</v>
      </c>
      <c r="H25" s="26">
        <f t="shared" si="4"/>
        <v>8521500</v>
      </c>
      <c r="I25" s="26">
        <f t="shared" si="5"/>
        <v>1184488.5</v>
      </c>
      <c r="J25" s="26">
        <f t="shared" si="6"/>
        <v>9705988.5</v>
      </c>
      <c r="K25" s="2"/>
    </row>
    <row r="26" spans="1:11" s="31" customFormat="1" ht="22.5">
      <c r="A26" s="2"/>
      <c r="B26" s="44" t="s">
        <v>53</v>
      </c>
      <c r="C26" s="5">
        <v>500</v>
      </c>
      <c r="D26" s="29">
        <v>0.08</v>
      </c>
      <c r="E26" s="5">
        <f>+C26*D26</f>
        <v>40</v>
      </c>
      <c r="F26" s="21" t="s">
        <v>29</v>
      </c>
      <c r="G26" s="25">
        <v>60.4</v>
      </c>
      <c r="H26" s="26">
        <f>+E26*G26</f>
        <v>2416</v>
      </c>
      <c r="I26" s="26">
        <f>+H26*0.139</f>
        <v>335.824</v>
      </c>
      <c r="J26" s="26">
        <f>+H26+I26</f>
        <v>2751.824</v>
      </c>
      <c r="K26" s="2"/>
    </row>
    <row r="27" spans="1:11" s="31" customFormat="1" ht="22.5">
      <c r="A27" s="2"/>
      <c r="B27" s="44" t="s">
        <v>54</v>
      </c>
      <c r="C27" s="5">
        <v>500</v>
      </c>
      <c r="D27" s="29">
        <v>0.08</v>
      </c>
      <c r="E27" s="5">
        <f>+C27*D27</f>
        <v>40</v>
      </c>
      <c r="F27" s="21" t="s">
        <v>32</v>
      </c>
      <c r="G27" s="25">
        <v>19.56</v>
      </c>
      <c r="H27" s="26">
        <f>+E27*G27</f>
        <v>782.4</v>
      </c>
      <c r="I27" s="26">
        <f>+H27*0.139</f>
        <v>108.7536</v>
      </c>
      <c r="J27" s="26">
        <f>+H27+I27</f>
        <v>891.1536</v>
      </c>
      <c r="K27" s="2"/>
    </row>
    <row r="28" spans="1:11" ht="12.75">
      <c r="A28" s="2"/>
      <c r="B28" s="44" t="s">
        <v>55</v>
      </c>
      <c r="C28" s="5">
        <v>125</v>
      </c>
      <c r="D28" s="29">
        <v>0.08</v>
      </c>
      <c r="E28" s="5">
        <f t="shared" si="7"/>
        <v>10</v>
      </c>
      <c r="F28" s="21" t="s">
        <v>32</v>
      </c>
      <c r="G28" s="25">
        <v>19.56</v>
      </c>
      <c r="H28" s="26">
        <f t="shared" si="4"/>
        <v>195.6</v>
      </c>
      <c r="I28" s="26">
        <f t="shared" si="5"/>
        <v>27.1884</v>
      </c>
      <c r="J28" s="26">
        <f t="shared" si="6"/>
        <v>222.7884</v>
      </c>
      <c r="K28" s="2"/>
    </row>
    <row r="29" spans="1:11" ht="12.75">
      <c r="A29" s="2"/>
      <c r="B29" s="2" t="s">
        <v>56</v>
      </c>
      <c r="C29" s="5">
        <v>80000</v>
      </c>
      <c r="D29" s="29">
        <v>0.5</v>
      </c>
      <c r="E29" s="5">
        <f t="shared" si="7"/>
        <v>40000</v>
      </c>
      <c r="F29" s="21" t="s">
        <v>32</v>
      </c>
      <c r="G29" s="25">
        <v>19.56</v>
      </c>
      <c r="H29" s="26">
        <f t="shared" si="4"/>
        <v>782400</v>
      </c>
      <c r="I29" s="26">
        <f t="shared" si="5"/>
        <v>108753.6</v>
      </c>
      <c r="J29" s="26">
        <f t="shared" si="6"/>
        <v>891153.6</v>
      </c>
      <c r="K29" s="2"/>
    </row>
    <row r="30" spans="1:11" ht="12.75">
      <c r="A30" s="30"/>
      <c r="B30" s="30" t="s">
        <v>57</v>
      </c>
      <c r="C30" s="32">
        <v>100</v>
      </c>
      <c r="D30" s="33">
        <v>0.5</v>
      </c>
      <c r="E30" s="32">
        <f t="shared" si="7"/>
        <v>50</v>
      </c>
      <c r="F30" s="34" t="s">
        <v>32</v>
      </c>
      <c r="G30" s="35">
        <v>19.56</v>
      </c>
      <c r="H30" s="36">
        <f aca="true" t="shared" si="8" ref="H30:H38">+E30*G30</f>
        <v>977.9999999999999</v>
      </c>
      <c r="I30" s="36">
        <f aca="true" t="shared" si="9" ref="I30:I38">+H30*0.139</f>
        <v>135.942</v>
      </c>
      <c r="J30" s="36">
        <f aca="true" t="shared" si="10" ref="J30:J38">+H30+I30</f>
        <v>1113.942</v>
      </c>
      <c r="K30" s="30"/>
    </row>
    <row r="31" spans="1:11" ht="12.75">
      <c r="A31" s="2"/>
      <c r="B31" s="2" t="s">
        <v>58</v>
      </c>
      <c r="C31" s="5">
        <v>7</v>
      </c>
      <c r="D31" s="29">
        <v>2</v>
      </c>
      <c r="E31" s="5">
        <f aca="true" t="shared" si="11" ref="E31:E38">+C31*D31</f>
        <v>14</v>
      </c>
      <c r="F31" s="21" t="s">
        <v>29</v>
      </c>
      <c r="G31" s="25">
        <v>60.4</v>
      </c>
      <c r="H31" s="26">
        <f t="shared" si="8"/>
        <v>845.6</v>
      </c>
      <c r="I31" s="26">
        <f t="shared" si="9"/>
        <v>117.53840000000001</v>
      </c>
      <c r="J31" s="26">
        <f t="shared" si="10"/>
        <v>963.1384</v>
      </c>
      <c r="K31" s="2"/>
    </row>
    <row r="32" spans="1:11" ht="12.75">
      <c r="A32" s="30"/>
      <c r="B32" s="30" t="s">
        <v>59</v>
      </c>
      <c r="C32" s="32">
        <v>975</v>
      </c>
      <c r="D32" s="33">
        <v>1</v>
      </c>
      <c r="E32" s="32">
        <f t="shared" si="11"/>
        <v>975</v>
      </c>
      <c r="F32" s="34" t="s">
        <v>29</v>
      </c>
      <c r="G32" s="35">
        <v>60.4</v>
      </c>
      <c r="H32" s="36">
        <f t="shared" si="8"/>
        <v>58890</v>
      </c>
      <c r="I32" s="36">
        <f t="shared" si="9"/>
        <v>8185.710000000001</v>
      </c>
      <c r="J32" s="36">
        <f t="shared" si="10"/>
        <v>67075.71</v>
      </c>
      <c r="K32" s="30"/>
    </row>
    <row r="33" spans="1:11" ht="12.75">
      <c r="A33" s="30"/>
      <c r="B33" s="2" t="s">
        <v>77</v>
      </c>
      <c r="C33" s="32">
        <v>4</v>
      </c>
      <c r="D33" s="33">
        <v>0.5</v>
      </c>
      <c r="E33" s="32">
        <f t="shared" si="11"/>
        <v>2</v>
      </c>
      <c r="F33" s="34" t="s">
        <v>36</v>
      </c>
      <c r="G33" s="35">
        <v>29.64</v>
      </c>
      <c r="H33" s="36">
        <f t="shared" si="8"/>
        <v>59.28</v>
      </c>
      <c r="I33" s="36">
        <f t="shared" si="9"/>
        <v>8.239920000000001</v>
      </c>
      <c r="J33" s="36">
        <f t="shared" si="10"/>
        <v>67.51992</v>
      </c>
      <c r="K33" s="30"/>
    </row>
    <row r="34" spans="1:11" ht="12.75">
      <c r="A34" s="30"/>
      <c r="B34" s="30" t="s">
        <v>60</v>
      </c>
      <c r="C34" s="32">
        <v>490</v>
      </c>
      <c r="D34" s="33">
        <v>1</v>
      </c>
      <c r="E34" s="32">
        <f t="shared" si="11"/>
        <v>490</v>
      </c>
      <c r="F34" s="34" t="s">
        <v>29</v>
      </c>
      <c r="G34" s="35">
        <v>60.4</v>
      </c>
      <c r="H34" s="36">
        <f t="shared" si="8"/>
        <v>29596</v>
      </c>
      <c r="I34" s="36">
        <f t="shared" si="9"/>
        <v>4113.844</v>
      </c>
      <c r="J34" s="36">
        <f t="shared" si="10"/>
        <v>33709.844</v>
      </c>
      <c r="K34" s="30"/>
    </row>
    <row r="35" spans="1:11" ht="12.75">
      <c r="A35" s="30"/>
      <c r="B35" s="30" t="s">
        <v>61</v>
      </c>
      <c r="C35" s="32">
        <v>24500</v>
      </c>
      <c r="D35" s="33">
        <v>1</v>
      </c>
      <c r="E35" s="32">
        <f t="shared" si="11"/>
        <v>24500</v>
      </c>
      <c r="F35" s="34" t="s">
        <v>29</v>
      </c>
      <c r="G35" s="35">
        <v>60.4</v>
      </c>
      <c r="H35" s="36">
        <f t="shared" si="8"/>
        <v>1479800</v>
      </c>
      <c r="I35" s="36">
        <f t="shared" si="9"/>
        <v>205692.2</v>
      </c>
      <c r="J35" s="36">
        <f t="shared" si="10"/>
        <v>1685492.2</v>
      </c>
      <c r="K35" s="30"/>
    </row>
    <row r="36" spans="1:11" ht="22.5">
      <c r="A36" s="30"/>
      <c r="B36" s="45" t="s">
        <v>62</v>
      </c>
      <c r="C36" s="32">
        <v>70</v>
      </c>
      <c r="D36" s="33">
        <v>10</v>
      </c>
      <c r="E36" s="32">
        <f t="shared" si="11"/>
        <v>700</v>
      </c>
      <c r="F36" s="34" t="s">
        <v>29</v>
      </c>
      <c r="G36" s="35">
        <v>60.4</v>
      </c>
      <c r="H36" s="36">
        <f t="shared" si="8"/>
        <v>42280</v>
      </c>
      <c r="I36" s="36">
        <f t="shared" si="9"/>
        <v>5876.92</v>
      </c>
      <c r="J36" s="36">
        <f t="shared" si="10"/>
        <v>48156.92</v>
      </c>
      <c r="K36" s="30"/>
    </row>
    <row r="37" spans="1:11" ht="33.75">
      <c r="A37" s="30"/>
      <c r="B37" s="46" t="s">
        <v>63</v>
      </c>
      <c r="C37" s="37">
        <v>10</v>
      </c>
      <c r="D37" s="38">
        <v>10</v>
      </c>
      <c r="E37" s="37">
        <f t="shared" si="11"/>
        <v>100</v>
      </c>
      <c r="F37" s="39" t="s">
        <v>29</v>
      </c>
      <c r="G37" s="35">
        <v>60.4</v>
      </c>
      <c r="H37" s="40">
        <f t="shared" si="8"/>
        <v>6040</v>
      </c>
      <c r="I37" s="40">
        <f t="shared" si="9"/>
        <v>839.5600000000001</v>
      </c>
      <c r="J37" s="40">
        <f t="shared" si="10"/>
        <v>6879.56</v>
      </c>
      <c r="K37" s="30"/>
    </row>
    <row r="38" spans="1:11" ht="12.75">
      <c r="A38" s="30"/>
      <c r="B38" s="2" t="s">
        <v>64</v>
      </c>
      <c r="C38" s="32">
        <v>54</v>
      </c>
      <c r="D38" s="33">
        <v>2</v>
      </c>
      <c r="E38" s="32">
        <f t="shared" si="11"/>
        <v>108</v>
      </c>
      <c r="F38" s="34" t="s">
        <v>29</v>
      </c>
      <c r="G38" s="35">
        <v>60.4</v>
      </c>
      <c r="H38" s="36">
        <f t="shared" si="8"/>
        <v>6523.2</v>
      </c>
      <c r="I38" s="36">
        <f t="shared" si="9"/>
        <v>906.7248000000001</v>
      </c>
      <c r="J38" s="36">
        <f t="shared" si="10"/>
        <v>7429.9248</v>
      </c>
      <c r="K38" s="30"/>
    </row>
    <row r="39" spans="1:11" ht="12.75">
      <c r="A39" s="30"/>
      <c r="B39" s="2" t="s">
        <v>65</v>
      </c>
      <c r="C39" s="32">
        <v>54</v>
      </c>
      <c r="D39" s="33">
        <v>1</v>
      </c>
      <c r="E39" s="32">
        <f aca="true" t="shared" si="12" ref="E39:E55">+C39*D39</f>
        <v>54</v>
      </c>
      <c r="F39" s="34" t="s">
        <v>29</v>
      </c>
      <c r="G39" s="35">
        <v>60.4</v>
      </c>
      <c r="H39" s="36">
        <f aca="true" t="shared" si="13" ref="H39:H55">+E39*G39</f>
        <v>3261.6</v>
      </c>
      <c r="I39" s="36">
        <f aca="true" t="shared" si="14" ref="I39:I55">+H39*0.139</f>
        <v>453.36240000000004</v>
      </c>
      <c r="J39" s="36">
        <f aca="true" t="shared" si="15" ref="J39:J55">+H39+I39</f>
        <v>3714.9624</v>
      </c>
      <c r="K39" s="30"/>
    </row>
    <row r="40" spans="1:11" ht="12.75">
      <c r="A40" s="30"/>
      <c r="B40" s="30" t="s">
        <v>66</v>
      </c>
      <c r="C40" s="32">
        <v>156</v>
      </c>
      <c r="D40" s="33">
        <v>0.25</v>
      </c>
      <c r="E40" s="32">
        <f t="shared" si="12"/>
        <v>39</v>
      </c>
      <c r="F40" s="34" t="s">
        <v>36</v>
      </c>
      <c r="G40" s="35">
        <v>29.64</v>
      </c>
      <c r="H40" s="36">
        <f t="shared" si="13"/>
        <v>1155.96</v>
      </c>
      <c r="I40" s="36">
        <f t="shared" si="14"/>
        <v>160.67844000000002</v>
      </c>
      <c r="J40" s="36">
        <f t="shared" si="15"/>
        <v>1316.6384400000002</v>
      </c>
      <c r="K40" s="30"/>
    </row>
    <row r="41" spans="1:11" ht="12.75">
      <c r="A41" s="30"/>
      <c r="B41" s="41" t="s">
        <v>67</v>
      </c>
      <c r="C41" s="32">
        <v>1366925</v>
      </c>
      <c r="D41" s="33">
        <v>0.25</v>
      </c>
      <c r="E41" s="32">
        <f t="shared" si="12"/>
        <v>341731.25</v>
      </c>
      <c r="F41" s="34" t="s">
        <v>36</v>
      </c>
      <c r="G41" s="35">
        <v>29.64</v>
      </c>
      <c r="H41" s="36">
        <f t="shared" si="13"/>
        <v>10128914.25</v>
      </c>
      <c r="I41" s="36">
        <f t="shared" si="14"/>
        <v>1407919.0807500002</v>
      </c>
      <c r="J41" s="36">
        <f t="shared" si="15"/>
        <v>11536833.33075</v>
      </c>
      <c r="K41" s="30"/>
    </row>
    <row r="42" spans="1:11" ht="12.75">
      <c r="A42" s="30"/>
      <c r="B42" s="41" t="s">
        <v>68</v>
      </c>
      <c r="C42" s="32">
        <v>9</v>
      </c>
      <c r="D42" s="33">
        <v>0.5</v>
      </c>
      <c r="E42" s="32">
        <f>+C42*D42</f>
        <v>4.5</v>
      </c>
      <c r="F42" s="34" t="s">
        <v>36</v>
      </c>
      <c r="G42" s="35">
        <v>29.64</v>
      </c>
      <c r="H42" s="36">
        <f>+E42*G42</f>
        <v>133.38</v>
      </c>
      <c r="I42" s="36">
        <f>+H42*0.139</f>
        <v>18.539820000000002</v>
      </c>
      <c r="J42" s="36">
        <f>+H42+I42</f>
        <v>151.91982</v>
      </c>
      <c r="K42" s="30"/>
    </row>
    <row r="43" spans="1:11" ht="12.75">
      <c r="A43" s="30"/>
      <c r="B43" s="2" t="s">
        <v>69</v>
      </c>
      <c r="C43" s="32">
        <v>200</v>
      </c>
      <c r="D43" s="33">
        <v>0.17</v>
      </c>
      <c r="E43" s="32">
        <f>+C43*D43</f>
        <v>34</v>
      </c>
      <c r="F43" s="34" t="s">
        <v>32</v>
      </c>
      <c r="G43" s="35">
        <v>19.56</v>
      </c>
      <c r="H43" s="36">
        <f>+E43*G43</f>
        <v>665.04</v>
      </c>
      <c r="I43" s="36">
        <f>+H43*0.139</f>
        <v>92.44056</v>
      </c>
      <c r="J43" s="36">
        <f>+H43+I43</f>
        <v>757.48056</v>
      </c>
      <c r="K43" s="30"/>
    </row>
    <row r="44" spans="1:11" ht="12.75">
      <c r="A44" s="30"/>
      <c r="B44" s="2" t="s">
        <v>70</v>
      </c>
      <c r="C44" s="32">
        <v>1000</v>
      </c>
      <c r="D44" s="33">
        <v>1</v>
      </c>
      <c r="E44" s="32">
        <f>+C44*D44</f>
        <v>1000</v>
      </c>
      <c r="F44" s="34" t="s">
        <v>36</v>
      </c>
      <c r="G44" s="35">
        <v>29.64</v>
      </c>
      <c r="H44" s="36">
        <f>+E44*G44</f>
        <v>29640</v>
      </c>
      <c r="I44" s="36">
        <f>+H44*0.139</f>
        <v>4119.96</v>
      </c>
      <c r="J44" s="36">
        <f>+H44+I44</f>
        <v>33759.96</v>
      </c>
      <c r="K44" s="30"/>
    </row>
    <row r="45" spans="1:11" ht="12.75">
      <c r="A45" s="30"/>
      <c r="B45" s="2" t="s">
        <v>71</v>
      </c>
      <c r="C45" s="32">
        <v>1000</v>
      </c>
      <c r="D45" s="33">
        <v>1</v>
      </c>
      <c r="E45" s="32">
        <f>+C45*D45</f>
        <v>1000</v>
      </c>
      <c r="F45" s="34" t="s">
        <v>32</v>
      </c>
      <c r="G45" s="35">
        <v>19.56</v>
      </c>
      <c r="H45" s="36">
        <f>+E45*G45</f>
        <v>19560</v>
      </c>
      <c r="I45" s="36">
        <f>+H45*0.139</f>
        <v>2718.84</v>
      </c>
      <c r="J45" s="36">
        <f>+H45+I45</f>
        <v>22278.84</v>
      </c>
      <c r="K45" s="30"/>
    </row>
    <row r="46" spans="1:11" ht="22.5">
      <c r="A46" s="30"/>
      <c r="B46" s="46" t="s">
        <v>72</v>
      </c>
      <c r="C46" s="32">
        <v>4</v>
      </c>
      <c r="D46" s="33">
        <v>1</v>
      </c>
      <c r="E46" s="32">
        <f t="shared" si="12"/>
        <v>4</v>
      </c>
      <c r="F46" s="34" t="s">
        <v>36</v>
      </c>
      <c r="G46" s="35">
        <v>29.64</v>
      </c>
      <c r="H46" s="36">
        <f t="shared" si="13"/>
        <v>118.56</v>
      </c>
      <c r="I46" s="36">
        <f t="shared" si="14"/>
        <v>16.479840000000003</v>
      </c>
      <c r="J46" s="36">
        <f t="shared" si="15"/>
        <v>135.03984</v>
      </c>
      <c r="K46" s="30"/>
    </row>
    <row r="47" spans="1:11" ht="12.75">
      <c r="A47" s="30"/>
      <c r="B47" s="2" t="s">
        <v>75</v>
      </c>
      <c r="C47" s="32">
        <v>45</v>
      </c>
      <c r="D47" s="33">
        <v>0.25</v>
      </c>
      <c r="E47" s="32">
        <f>+C47*D47</f>
        <v>11.25</v>
      </c>
      <c r="F47" s="34" t="s">
        <v>29</v>
      </c>
      <c r="G47" s="35">
        <v>60.4</v>
      </c>
      <c r="H47" s="36">
        <f>+E47*G47</f>
        <v>679.5</v>
      </c>
      <c r="I47" s="36">
        <f>+H47*0.139</f>
        <v>94.4505</v>
      </c>
      <c r="J47" s="36">
        <f>+H47+I47</f>
        <v>773.9505</v>
      </c>
      <c r="K47" s="30"/>
    </row>
    <row r="48" spans="1:11" ht="12.75">
      <c r="A48" s="30"/>
      <c r="B48" s="2" t="s">
        <v>76</v>
      </c>
      <c r="C48" s="32">
        <v>5</v>
      </c>
      <c r="D48" s="33">
        <v>0.25</v>
      </c>
      <c r="E48" s="32">
        <f>+C48*D48</f>
        <v>1.25</v>
      </c>
      <c r="F48" s="34" t="s">
        <v>29</v>
      </c>
      <c r="G48" s="35">
        <v>60.4</v>
      </c>
      <c r="H48" s="36">
        <f>+E48*G48</f>
        <v>75.5</v>
      </c>
      <c r="I48" s="36">
        <f>+H48*0.139</f>
        <v>10.4945</v>
      </c>
      <c r="J48" s="36">
        <f>+H48+I48</f>
        <v>85.9945</v>
      </c>
      <c r="K48" s="30"/>
    </row>
    <row r="49" spans="1:11" ht="12.75">
      <c r="A49" s="30"/>
      <c r="B49" s="2" t="s">
        <v>78</v>
      </c>
      <c r="C49" s="32">
        <v>260</v>
      </c>
      <c r="D49" s="33">
        <v>1</v>
      </c>
      <c r="E49" s="32">
        <f>+C49*D49</f>
        <v>260</v>
      </c>
      <c r="F49" s="34" t="s">
        <v>36</v>
      </c>
      <c r="G49" s="35">
        <v>29.64</v>
      </c>
      <c r="H49" s="36">
        <f>+E49*G49</f>
        <v>7706.400000000001</v>
      </c>
      <c r="I49" s="36">
        <f>+H49*0.139</f>
        <v>1071.1896000000002</v>
      </c>
      <c r="J49" s="36">
        <f>+H49+I49</f>
        <v>8777.589600000001</v>
      </c>
      <c r="K49" s="30"/>
    </row>
    <row r="50" spans="1:11" ht="12.75">
      <c r="A50" s="30"/>
      <c r="B50" s="30" t="s">
        <v>79</v>
      </c>
      <c r="C50" s="32">
        <v>2</v>
      </c>
      <c r="D50" s="33">
        <v>0.17</v>
      </c>
      <c r="E50" s="32">
        <v>1</v>
      </c>
      <c r="F50" s="34" t="s">
        <v>36</v>
      </c>
      <c r="G50" s="35">
        <v>29.64</v>
      </c>
      <c r="H50" s="36">
        <f>+E50*G50</f>
        <v>29.64</v>
      </c>
      <c r="I50" s="36">
        <f>+H50*0.139</f>
        <v>4.119960000000001</v>
      </c>
      <c r="J50" s="36">
        <f>+H50+I50</f>
        <v>33.75996</v>
      </c>
      <c r="K50" s="30"/>
    </row>
    <row r="51" spans="1:11" ht="22.5">
      <c r="A51" s="30"/>
      <c r="B51" s="45" t="s">
        <v>80</v>
      </c>
      <c r="C51" s="32">
        <v>4</v>
      </c>
      <c r="D51" s="33">
        <v>8</v>
      </c>
      <c r="E51" s="32">
        <f>+C51*D51</f>
        <v>32</v>
      </c>
      <c r="F51" s="34" t="s">
        <v>36</v>
      </c>
      <c r="G51" s="35">
        <v>29.64</v>
      </c>
      <c r="H51" s="36">
        <f>+E51*G51</f>
        <v>948.48</v>
      </c>
      <c r="I51" s="36">
        <f>+H51*0.139</f>
        <v>131.83872000000002</v>
      </c>
      <c r="J51" s="36">
        <f>+H51+I51</f>
        <v>1080.31872</v>
      </c>
      <c r="K51" s="30"/>
    </row>
    <row r="52" spans="1:11" ht="12.75">
      <c r="A52" s="30"/>
      <c r="B52" s="30" t="s">
        <v>73</v>
      </c>
      <c r="C52" s="32">
        <v>668</v>
      </c>
      <c r="D52" s="33">
        <v>0.17</v>
      </c>
      <c r="E52" s="32">
        <f t="shared" si="12"/>
        <v>113.56</v>
      </c>
      <c r="F52" s="34" t="s">
        <v>29</v>
      </c>
      <c r="G52" s="35">
        <v>60.4</v>
      </c>
      <c r="H52" s="36">
        <f t="shared" si="13"/>
        <v>6859.024</v>
      </c>
      <c r="I52" s="36">
        <f t="shared" si="14"/>
        <v>953.4043360000002</v>
      </c>
      <c r="J52" s="36">
        <f t="shared" si="15"/>
        <v>7812.428336000001</v>
      </c>
      <c r="K52" s="30"/>
    </row>
    <row r="53" spans="1:11" ht="12.75">
      <c r="A53" s="30"/>
      <c r="B53" s="30" t="s">
        <v>74</v>
      </c>
      <c r="C53" s="32">
        <v>668</v>
      </c>
      <c r="D53" s="33">
        <v>0.08</v>
      </c>
      <c r="E53" s="32">
        <f t="shared" si="12"/>
        <v>53.44</v>
      </c>
      <c r="F53" s="34" t="s">
        <v>32</v>
      </c>
      <c r="G53" s="35">
        <v>19.56</v>
      </c>
      <c r="H53" s="36">
        <f t="shared" si="13"/>
        <v>1045.2864</v>
      </c>
      <c r="I53" s="36">
        <f t="shared" si="14"/>
        <v>145.2948096</v>
      </c>
      <c r="J53" s="36">
        <f t="shared" si="15"/>
        <v>1190.5812096</v>
      </c>
      <c r="K53" s="30"/>
    </row>
    <row r="54" spans="1:11" ht="12.75">
      <c r="A54" s="30"/>
      <c r="B54" s="2" t="s">
        <v>81</v>
      </c>
      <c r="C54" s="32">
        <v>208</v>
      </c>
      <c r="D54" s="33">
        <v>0.17</v>
      </c>
      <c r="E54" s="32">
        <f t="shared" si="12"/>
        <v>35.36</v>
      </c>
      <c r="F54" s="34" t="s">
        <v>29</v>
      </c>
      <c r="G54" s="35">
        <v>60.4</v>
      </c>
      <c r="H54" s="36">
        <f t="shared" si="13"/>
        <v>2135.744</v>
      </c>
      <c r="I54" s="36">
        <f t="shared" si="14"/>
        <v>296.868416</v>
      </c>
      <c r="J54" s="36">
        <f t="shared" si="15"/>
        <v>2432.612416</v>
      </c>
      <c r="K54" s="30"/>
    </row>
    <row r="55" spans="1:11" ht="12.75">
      <c r="A55" s="30"/>
      <c r="B55" s="2" t="s">
        <v>82</v>
      </c>
      <c r="C55" s="32">
        <v>208</v>
      </c>
      <c r="D55" s="33">
        <v>0.08</v>
      </c>
      <c r="E55" s="32">
        <f t="shared" si="12"/>
        <v>16.64</v>
      </c>
      <c r="F55" s="34" t="s">
        <v>32</v>
      </c>
      <c r="G55" s="35">
        <v>19.56</v>
      </c>
      <c r="H55" s="36">
        <f t="shared" si="13"/>
        <v>325.47839999999997</v>
      </c>
      <c r="I55" s="36">
        <f t="shared" si="14"/>
        <v>45.2414976</v>
      </c>
      <c r="J55" s="36">
        <f t="shared" si="15"/>
        <v>370.71989759999997</v>
      </c>
      <c r="K55" s="30"/>
    </row>
    <row r="56" spans="1:11" s="31" customFormat="1" ht="22.5">
      <c r="A56" s="30"/>
      <c r="B56" s="46" t="s">
        <v>83</v>
      </c>
      <c r="C56" s="32">
        <v>50</v>
      </c>
      <c r="D56" s="33">
        <v>1</v>
      </c>
      <c r="E56" s="32">
        <f>+C56*D56</f>
        <v>50</v>
      </c>
      <c r="F56" s="34" t="s">
        <v>29</v>
      </c>
      <c r="G56" s="35">
        <v>60.4</v>
      </c>
      <c r="H56" s="36">
        <f>+E56*G56</f>
        <v>3020</v>
      </c>
      <c r="I56" s="36">
        <f>+H56*0.139</f>
        <v>419.78000000000003</v>
      </c>
      <c r="J56" s="36">
        <f>+H56+I56</f>
        <v>3439.78</v>
      </c>
      <c r="K56" s="30"/>
    </row>
    <row r="57" spans="1:11" ht="22.5">
      <c r="A57" s="30"/>
      <c r="B57" s="45" t="s">
        <v>84</v>
      </c>
      <c r="C57" s="32">
        <v>25</v>
      </c>
      <c r="D57" s="33">
        <v>0.5</v>
      </c>
      <c r="E57" s="32">
        <f>+C57*D57</f>
        <v>12.5</v>
      </c>
      <c r="F57" s="34" t="s">
        <v>29</v>
      </c>
      <c r="G57" s="35">
        <v>60.4</v>
      </c>
      <c r="H57" s="36">
        <f>+E57*G57</f>
        <v>755</v>
      </c>
      <c r="I57" s="36">
        <f>+H57*0.139</f>
        <v>104.94500000000001</v>
      </c>
      <c r="J57" s="36">
        <f>+H57+I57</f>
        <v>859.945</v>
      </c>
      <c r="K57" s="30"/>
    </row>
    <row r="58" spans="1:12" ht="12.75">
      <c r="A58" s="2"/>
      <c r="B58" s="30" t="s">
        <v>85</v>
      </c>
      <c r="C58" s="5">
        <v>50</v>
      </c>
      <c r="D58" s="29">
        <v>1</v>
      </c>
      <c r="E58" s="5">
        <f>+C58*D58</f>
        <v>50</v>
      </c>
      <c r="F58" s="21" t="s">
        <v>36</v>
      </c>
      <c r="G58" s="25">
        <v>29.64</v>
      </c>
      <c r="H58" s="26">
        <f>+E58*G58</f>
        <v>1482</v>
      </c>
      <c r="I58" s="26">
        <f>+H58*0.139</f>
        <v>205.99800000000002</v>
      </c>
      <c r="J58" s="26">
        <f>+H58+I58</f>
        <v>1687.998</v>
      </c>
      <c r="K58" s="2"/>
      <c r="L58" s="31"/>
    </row>
    <row r="59" spans="1:11" s="31" customFormat="1" ht="12.75">
      <c r="A59" s="2"/>
      <c r="B59" s="30" t="s">
        <v>86</v>
      </c>
      <c r="C59" s="5">
        <v>50</v>
      </c>
      <c r="D59" s="29">
        <v>0.25</v>
      </c>
      <c r="E59" s="5">
        <f>+C59*D59</f>
        <v>12.5</v>
      </c>
      <c r="F59" s="21" t="s">
        <v>36</v>
      </c>
      <c r="G59" s="25">
        <v>29.64</v>
      </c>
      <c r="H59" s="26">
        <f>+E59*G59</f>
        <v>370.5</v>
      </c>
      <c r="I59" s="26">
        <f>+H59*0.139</f>
        <v>51.499500000000005</v>
      </c>
      <c r="J59" s="26">
        <f>+H59+I59</f>
        <v>421.9995</v>
      </c>
      <c r="K59" s="2"/>
    </row>
    <row r="60" spans="1:11" s="31" customFormat="1" ht="12.75">
      <c r="A60" s="28" t="s">
        <v>25</v>
      </c>
      <c r="B60" s="2"/>
      <c r="C60" s="5"/>
      <c r="D60" s="24"/>
      <c r="E60" s="5">
        <f>SUM(E6:E59)</f>
        <v>723800.7779999999</v>
      </c>
      <c r="F60" s="27"/>
      <c r="G60" s="25"/>
      <c r="H60" s="26">
        <f>SUM(H6:H59)</f>
        <v>21747417.541199997</v>
      </c>
      <c r="I60" s="26">
        <f>SUM(I6:I59)</f>
        <v>3022891.0382267996</v>
      </c>
      <c r="J60" s="26">
        <f>SUM(J6:J59)</f>
        <v>24770308.579426803</v>
      </c>
      <c r="K60" s="2"/>
    </row>
    <row r="61" spans="1:11" s="31" customFormat="1" ht="12.75">
      <c r="A61" s="1" t="s">
        <v>28</v>
      </c>
      <c r="B61" s="1"/>
      <c r="C61" s="1"/>
      <c r="D61" s="10"/>
      <c r="E61" s="11"/>
      <c r="F61" s="13"/>
      <c r="G61" s="14"/>
      <c r="H61" s="11"/>
      <c r="I61" s="16"/>
      <c r="J61" s="16"/>
      <c r="K61" s="1"/>
    </row>
    <row r="62" spans="1:11" s="31" customFormat="1" ht="12.75">
      <c r="A62" s="1" t="s">
        <v>27</v>
      </c>
      <c r="B62" s="1"/>
      <c r="C62" s="1"/>
      <c r="D62" s="10"/>
      <c r="E62" s="11"/>
      <c r="F62" s="13"/>
      <c r="G62" s="14"/>
      <c r="H62" s="11"/>
      <c r="I62" s="16"/>
      <c r="J62" s="16"/>
      <c r="K62" s="1"/>
    </row>
    <row r="63" spans="1:11" s="31" customFormat="1" ht="12.75">
      <c r="A63" s="1"/>
      <c r="B63" s="1"/>
      <c r="C63" s="1"/>
      <c r="D63" s="10"/>
      <c r="E63" s="11"/>
      <c r="F63" s="13"/>
      <c r="G63" s="14"/>
      <c r="H63" s="11"/>
      <c r="I63" s="16"/>
      <c r="J63" s="16"/>
      <c r="K63" s="1"/>
    </row>
    <row r="64" spans="1:11" s="31" customFormat="1" ht="12.75">
      <c r="A64" s="1"/>
      <c r="B64" s="1"/>
      <c r="C64" s="1"/>
      <c r="D64" s="10"/>
      <c r="E64" s="11"/>
      <c r="F64" s="13"/>
      <c r="G64" s="14"/>
      <c r="H64" s="11"/>
      <c r="I64" s="16"/>
      <c r="J64" s="16"/>
      <c r="K64" s="1"/>
    </row>
    <row r="65" spans="1:11" s="31" customFormat="1" ht="12.75">
      <c r="A65" s="1"/>
      <c r="B65" s="1"/>
      <c r="C65" s="1"/>
      <c r="D65" s="10"/>
      <c r="E65" s="11"/>
      <c r="F65" s="13"/>
      <c r="G65" s="14"/>
      <c r="H65" s="11"/>
      <c r="I65" s="16"/>
      <c r="J65" s="16"/>
      <c r="K65" s="1"/>
    </row>
    <row r="66" spans="1:11" s="31" customFormat="1" ht="12.75">
      <c r="A66" s="1"/>
      <c r="B66" s="1"/>
      <c r="C66" s="1"/>
      <c r="D66" s="10"/>
      <c r="E66" s="11"/>
      <c r="F66" s="13"/>
      <c r="G66" s="14"/>
      <c r="H66" s="11"/>
      <c r="I66" s="16"/>
      <c r="J66" s="16"/>
      <c r="K66" s="1"/>
    </row>
    <row r="67" spans="1:11" s="31" customFormat="1" ht="12.75">
      <c r="A67" s="1"/>
      <c r="B67" s="1"/>
      <c r="C67" s="1"/>
      <c r="D67" s="10"/>
      <c r="E67" s="11"/>
      <c r="F67" s="13"/>
      <c r="G67" s="14"/>
      <c r="H67" s="11"/>
      <c r="I67" s="16"/>
      <c r="J67" s="16"/>
      <c r="K67" s="1"/>
    </row>
    <row r="75" spans="1:11" s="1" customFormat="1" ht="12.75">
      <c r="A75"/>
      <c r="B75"/>
      <c r="C75"/>
      <c r="D75" s="9"/>
      <c r="E75" s="7"/>
      <c r="F75" s="12"/>
      <c r="G75" s="4"/>
      <c r="H75" s="7"/>
      <c r="I75" s="15"/>
      <c r="J75" s="15"/>
      <c r="K75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Hardy, Kimberly A - APHIS</cp:lastModifiedBy>
  <cp:lastPrinted>2013-06-20T18:32:06Z</cp:lastPrinted>
  <dcterms:created xsi:type="dcterms:W3CDTF">2001-05-15T11:23:39Z</dcterms:created>
  <dcterms:modified xsi:type="dcterms:W3CDTF">2018-06-25T17:24:08Z</dcterms:modified>
  <cp:category/>
  <cp:version/>
  <cp:contentType/>
  <cp:contentStatus/>
</cp:coreProperties>
</file>