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drawings/drawing1.xml" ContentType="application/vnd.openxmlformats-officedocument.drawing+xml"/>
  <Override PartName="/xl/calcChain.xml" ContentType="application/vnd.openxmlformats-officedocument.spreadsheetml.calcChain+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codeName="{4470D2CD-2249-CD33-4A35-6F278624656F}"/>
  <workbookPr codeName="ThisWorkbook"/>
  <mc:AlternateContent xmlns:mc="http://schemas.openxmlformats.org/markup-compatibility/2006">
    <mc:Choice Requires="x15">
      <x15ac:absPath xmlns:x15ac="http://schemas.microsoft.com/office/spreadsheetml/2010/11/ac" url="https://usepa-my.sharepoint.com/personal/purdy_mark_epa_gov/Documents/ICRs/2060-0377/"/>
    </mc:Choice>
  </mc:AlternateContent>
  <xr:revisionPtr revIDLastSave="0" documentId="8_{055AD3E8-EF83-452E-A8A4-784AAA86AEFD}" xr6:coauthVersionLast="46" xr6:coauthVersionMax="46" xr10:uidLastSave="{00000000-0000-0000-0000-000000000000}"/>
  <bookViews>
    <workbookView xWindow="-19310" yWindow="1360" windowWidth="19420" windowHeight="10420" tabRatio="821" xr2:uid="{00000000-000D-0000-FFFF-FFFF00000000}"/>
  </bookViews>
  <sheets>
    <sheet name="Welcome" sheetId="1" r:id="rId1"/>
    <sheet name="Facility_Info" sheetId="48" r:id="rId2"/>
    <sheet name="Facility_Info_upload" sheetId="25" state="hidden" r:id="rId3"/>
    <sheet name="Unit_Info" sheetId="2" r:id="rId4"/>
    <sheet name="Monitoring_Equipment" sheetId="6" r:id="rId5"/>
    <sheet name="COMS_Summary" sheetId="45" state="hidden" r:id="rId6"/>
    <sheet name="CPMS_Summary" sheetId="47" state="hidden" r:id="rId7"/>
    <sheet name="COMS1" sheetId="19" state="hidden" r:id="rId8"/>
    <sheet name="CPMS1" sheetId="17" state="hidden" r:id="rId9"/>
    <sheet name="COMS2" sheetId="27" state="hidden" r:id="rId10"/>
    <sheet name="CPMS2" sheetId="37" state="hidden" r:id="rId11"/>
    <sheet name="COMS3" sheetId="28" state="hidden" r:id="rId12"/>
    <sheet name="CPMS3" sheetId="40" state="hidden" r:id="rId13"/>
    <sheet name="COMS4" sheetId="29" state="hidden" r:id="rId14"/>
    <sheet name="CPMS4" sheetId="39" state="hidden" r:id="rId15"/>
    <sheet name="COMS5" sheetId="30" state="hidden" r:id="rId16"/>
    <sheet name="CPMS5" sheetId="41" state="hidden" r:id="rId17"/>
    <sheet name="COMS6" sheetId="31" state="hidden" r:id="rId18"/>
    <sheet name="CPMS6" sheetId="42" state="hidden" r:id="rId19"/>
    <sheet name="COMS7" sheetId="32" state="hidden" r:id="rId20"/>
    <sheet name="CPMS7" sheetId="38" state="hidden" r:id="rId21"/>
    <sheet name="COMS8" sheetId="33" state="hidden" r:id="rId22"/>
    <sheet name="CPMS8" sheetId="43" state="hidden" r:id="rId23"/>
    <sheet name="COMS9" sheetId="35" state="hidden" r:id="rId24"/>
    <sheet name="CPMS9" sheetId="36" state="hidden" r:id="rId25"/>
    <sheet name="COMS10" sheetId="34" state="hidden" r:id="rId26"/>
    <sheet name="CPMS10" sheetId="44" state="hidden" r:id="rId27"/>
    <sheet name="CMS_Process_Control_Changes" sheetId="13" r:id="rId28"/>
    <sheet name="Certification" sheetId="49" r:id="rId29"/>
    <sheet name="CMS_Detail (_____)" sheetId="21" r:id="rId30"/>
    <sheet name="EE_Detail (_____)" sheetId="22" r:id="rId31"/>
    <sheet name="Failures (_____)" sheetId="26" r:id="rId32"/>
    <sheet name="Revisions" sheetId="50" r:id="rId33"/>
    <sheet name="Worksheet Map" sheetId="60" state="hidden" r:id="rId34"/>
    <sheet name="Violations" sheetId="18" state="hidden" r:id="rId35"/>
    <sheet name="Lists" sheetId="46" state="hidden" r:id="rId36"/>
    <sheet name="dropdown menus" sheetId="3" state="hidden" r:id="rId37"/>
    <sheet name="ESRI_MAPINFO_SHEET" sheetId="51" state="veryHidden" r:id="rId38"/>
  </sheets>
  <definedNames>
    <definedName name="COMSLIST" localSheetId="28">Lists!$A$2:$A$11</definedName>
    <definedName name="COMSLIST">Lists!$A$2:$A$11</definedName>
    <definedName name="CPMSList" localSheetId="28">Lists!$H$2:$H$11</definedName>
    <definedName name="CPMSList">Lists!$H$2:$H$11</definedName>
    <definedName name="_xlnm.Print_Area" localSheetId="29">'CMS_Detail (_____)'!$A$1:$I$125</definedName>
    <definedName name="_xlnm.Print_Area" localSheetId="27">CMS_Process_Control_Changes!$C$5:$C$31</definedName>
    <definedName name="_xlnm.Print_Area" localSheetId="7">COMS1!$A$1:$I$56</definedName>
    <definedName name="_xlnm.Print_Area" localSheetId="25">COMS10!$A$1:$I$58</definedName>
    <definedName name="_xlnm.Print_Area" localSheetId="9">COMS2!$A$1:$I$57</definedName>
    <definedName name="_xlnm.Print_Area" localSheetId="11">COMS3!$A$1:$I$56</definedName>
    <definedName name="_xlnm.Print_Area" localSheetId="13">COMS4!$A$1:$I$58</definedName>
    <definedName name="_xlnm.Print_Area" localSheetId="15">COMS5!$A$1:$I$58</definedName>
    <definedName name="_xlnm.Print_Area" localSheetId="17">COMS6!$A$1:$I$58</definedName>
    <definedName name="_xlnm.Print_Area" localSheetId="19">COMS7!$A$1:$I$58</definedName>
    <definedName name="_xlnm.Print_Area" localSheetId="21">COMS8!$A$1:$I$58</definedName>
    <definedName name="_xlnm.Print_Area" localSheetId="23">COMS9!$A$1:$I$58</definedName>
    <definedName name="_xlnm.Print_Area" localSheetId="8">CPMS1!$A$3:$I$1048576,CPMS1!$J$3:$Q$45</definedName>
    <definedName name="_xlnm.Print_Area" localSheetId="26">CPMS10!$A$3:$I$1048576,CPMS10!$J$3:$Q$45</definedName>
    <definedName name="_xlnm.Print_Area" localSheetId="10">CPMS2!$A$3:$I$1048576,CPMS2!$J$3:$Q$45</definedName>
    <definedName name="_xlnm.Print_Area" localSheetId="12">CPMS3!$A$3:$I$1048576,CPMS3!$J$3:$XFD$45</definedName>
    <definedName name="_xlnm.Print_Area" localSheetId="14">CPMS4!$A$3:$I$1048576,CPMS4!$J$3:$Q$45</definedName>
    <definedName name="_xlnm.Print_Area" localSheetId="16">CPMS5!$A$3:$I$1048576,CPMS5!$J$3:$Q$45</definedName>
    <definedName name="_xlnm.Print_Area" localSheetId="18">CPMS6!$A$3:$I$1048576,CPMS6!$J$3:$Q$45</definedName>
    <definedName name="_xlnm.Print_Area" localSheetId="20">CPMS7!$A$3:$I$1048576,CPMS7!$J$3:$Q$45</definedName>
    <definedName name="_xlnm.Print_Area" localSheetId="22">CPMS8!$A$3:$I$1048576,CPMS8!$J$3:$Q$45</definedName>
    <definedName name="_xlnm.Print_Area" localSheetId="24">CPMS9!$A$3:$I$1048576,CPMS9!$J$3:$Q$45</definedName>
    <definedName name="_xlnm.Print_Area" localSheetId="36">'dropdown menus'!$A$1:$B$77</definedName>
    <definedName name="_xlnm.Print_Area" localSheetId="30">'EE_Detail (_____)'!$A$1:$J$60</definedName>
    <definedName name="_xlnm.Print_Area" localSheetId="1">Facility_Info!$A$2:$B$33</definedName>
    <definedName name="_xlnm.Print_Area" localSheetId="2">Facility_Info_upload!$B$1:$R$24</definedName>
    <definedName name="_xlnm.Print_Area" localSheetId="31">'Failures (_____)'!$A$2:$L$57</definedName>
    <definedName name="_xlnm.Print_Area" localSheetId="4">Monitoring_Equipment!$B$1:$I$52</definedName>
    <definedName name="_xlnm.Print_Area" localSheetId="3">Unit_Info!$B$1:$Q$40</definedName>
    <definedName name="_xlnm.Print_Area" localSheetId="34">Violations!$A$1:$E$23</definedName>
    <definedName name="_xlnm.Print_Area" localSheetId="0">Welcome!$A$1:$P$38</definedName>
    <definedName name="_xlnm.Print_Titles" localSheetId="29">'CMS_Detail (_____)'!$21:$21</definedName>
    <definedName name="_xlnm.Print_Titles" localSheetId="8">CPMS1!$A:$A</definedName>
    <definedName name="_xlnm.Print_Titles" localSheetId="26">CPMS10!$A:$A</definedName>
    <definedName name="_xlnm.Print_Titles" localSheetId="10">CPMS2!$A:$A</definedName>
    <definedName name="_xlnm.Print_Titles" localSheetId="12">CPMS3!$A:$A</definedName>
    <definedName name="_xlnm.Print_Titles" localSheetId="14">CPMS4!$A:$A</definedName>
    <definedName name="_xlnm.Print_Titles" localSheetId="16">CPMS5!$A:$A</definedName>
    <definedName name="_xlnm.Print_Titles" localSheetId="18">CPMS6!$A:$A</definedName>
    <definedName name="_xlnm.Print_Titles" localSheetId="20">CPMS7!$A:$A</definedName>
    <definedName name="_xlnm.Print_Titles" localSheetId="22">CPMS8!$A:$A</definedName>
    <definedName name="_xlnm.Print_Titles" localSheetId="24">CPMS9!$A:$A</definedName>
    <definedName name="_xlnm.Print_Titles" localSheetId="2">Facility_Info_upload!$1:$5</definedName>
    <definedName name="Process_Unit_Emission_Point">OFFSET(Monitoring_Equipment!$E$24,0,0,SUMPRODUCT(--(Monitoring_Equipment!$E$24:$E$52&lt;&gt;"")),1)</definedName>
    <definedName name="processname">OFFSET('dropdown menus'!$B$109,0,0,SUMPRODUCT(--('dropdown menus'!$B$109:$B$118&lt;&gt;"")),1)</definedName>
    <definedName name="sheetname">REPLACE(GET.WORKBOOK(1),1,FIND("]",GET.WORKBOOK(1)),"")</definedName>
    <definedName name="UnitID">OFFSET('dropdown menus'!$B$109,0,0,SUMPRODUCT(--('dropdown menus'!$B$109:$B$118&lt;&gt;"")),1)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30" i="34" l="1"/>
  <c r="H29" i="34"/>
  <c r="I28" i="34"/>
  <c r="H28" i="34"/>
  <c r="I27" i="34"/>
  <c r="H27" i="34"/>
  <c r="G30" i="34"/>
  <c r="F29" i="34"/>
  <c r="G28" i="34"/>
  <c r="F28" i="34"/>
  <c r="G27" i="34"/>
  <c r="F27" i="34"/>
  <c r="E30" i="34"/>
  <c r="D29" i="34"/>
  <c r="E28" i="34"/>
  <c r="D28" i="34"/>
  <c r="E27" i="34"/>
  <c r="D27" i="34"/>
  <c r="I38" i="34"/>
  <c r="G38" i="34"/>
  <c r="E38" i="34"/>
  <c r="H50" i="34"/>
  <c r="H49" i="34"/>
  <c r="H48" i="34"/>
  <c r="F50" i="34"/>
  <c r="F49" i="34"/>
  <c r="F48" i="34"/>
  <c r="D50" i="34"/>
  <c r="D49" i="34"/>
  <c r="D48" i="34"/>
  <c r="B50" i="34"/>
  <c r="B49" i="34"/>
  <c r="B48" i="34"/>
  <c r="C38" i="34"/>
  <c r="C30" i="34"/>
  <c r="C28" i="34"/>
  <c r="C27" i="34"/>
  <c r="B29" i="34"/>
  <c r="B28" i="34"/>
  <c r="B27" i="34"/>
  <c r="I30" i="35"/>
  <c r="H29" i="35"/>
  <c r="I28" i="35"/>
  <c r="H28" i="35"/>
  <c r="I27" i="35"/>
  <c r="H27" i="35"/>
  <c r="G30" i="35"/>
  <c r="F29" i="35"/>
  <c r="G28" i="35"/>
  <c r="F28" i="35"/>
  <c r="G27" i="35"/>
  <c r="F27" i="35"/>
  <c r="E30" i="35"/>
  <c r="D29" i="35"/>
  <c r="E28" i="35"/>
  <c r="D28" i="35"/>
  <c r="E27" i="35"/>
  <c r="D27" i="35"/>
  <c r="I38" i="35"/>
  <c r="G38" i="35"/>
  <c r="E38" i="35"/>
  <c r="H50" i="35"/>
  <c r="H49" i="35"/>
  <c r="H48" i="35"/>
  <c r="F50" i="35"/>
  <c r="F49" i="35"/>
  <c r="F48" i="35"/>
  <c r="D50" i="35"/>
  <c r="D49" i="35"/>
  <c r="D48" i="35"/>
  <c r="B50" i="35"/>
  <c r="B49" i="35"/>
  <c r="B48" i="35"/>
  <c r="C38" i="35"/>
  <c r="C30" i="35"/>
  <c r="C28" i="35"/>
  <c r="C27" i="35"/>
  <c r="B29" i="35"/>
  <c r="B28" i="35"/>
  <c r="B27" i="35"/>
  <c r="I30" i="33"/>
  <c r="H29" i="33"/>
  <c r="I28" i="33"/>
  <c r="H28" i="33"/>
  <c r="I27" i="33"/>
  <c r="H27" i="33"/>
  <c r="G30" i="33"/>
  <c r="F29" i="33"/>
  <c r="G28" i="33"/>
  <c r="F28" i="33"/>
  <c r="G27" i="33"/>
  <c r="F27" i="33"/>
  <c r="E30" i="33"/>
  <c r="D29" i="33"/>
  <c r="E28" i="33"/>
  <c r="D28" i="33"/>
  <c r="E27" i="33"/>
  <c r="D27" i="33"/>
  <c r="I38" i="33"/>
  <c r="G38" i="33"/>
  <c r="E38" i="33"/>
  <c r="H50" i="33"/>
  <c r="H49" i="33"/>
  <c r="H48" i="33"/>
  <c r="F50" i="33"/>
  <c r="F49" i="33"/>
  <c r="F48" i="33"/>
  <c r="D50" i="33"/>
  <c r="D49" i="33"/>
  <c r="D48" i="33"/>
  <c r="B49" i="33"/>
  <c r="B50" i="33" s="1"/>
  <c r="B48" i="33"/>
  <c r="C38" i="33"/>
  <c r="C28" i="33"/>
  <c r="C30" i="33" s="1"/>
  <c r="C27" i="33"/>
  <c r="B28" i="33"/>
  <c r="B29" i="33" s="1"/>
  <c r="B27" i="33"/>
  <c r="I30" i="32"/>
  <c r="H29" i="32"/>
  <c r="I28" i="32"/>
  <c r="H28" i="32"/>
  <c r="I27" i="32"/>
  <c r="H27" i="32"/>
  <c r="G30" i="32"/>
  <c r="F29" i="32"/>
  <c r="G28" i="32"/>
  <c r="F28" i="32"/>
  <c r="G27" i="32"/>
  <c r="F27" i="32"/>
  <c r="E30" i="32"/>
  <c r="D29" i="32"/>
  <c r="E28" i="32"/>
  <c r="D28" i="32"/>
  <c r="E27" i="32"/>
  <c r="D27" i="32"/>
  <c r="I38" i="32"/>
  <c r="G38" i="32"/>
  <c r="E38" i="32"/>
  <c r="H50" i="32"/>
  <c r="H49" i="32"/>
  <c r="H48" i="32"/>
  <c r="F50" i="32"/>
  <c r="F49" i="32"/>
  <c r="F48" i="32"/>
  <c r="D50" i="32"/>
  <c r="D49" i="32"/>
  <c r="D48" i="32"/>
  <c r="B50" i="32"/>
  <c r="B49" i="32"/>
  <c r="B48" i="32"/>
  <c r="C38" i="32"/>
  <c r="C30" i="32"/>
  <c r="C28" i="32"/>
  <c r="C27" i="32"/>
  <c r="B29" i="32"/>
  <c r="B28" i="32"/>
  <c r="B27" i="32"/>
  <c r="I30" i="30"/>
  <c r="H29" i="30"/>
  <c r="I28" i="30"/>
  <c r="H28" i="30"/>
  <c r="I27" i="30"/>
  <c r="H27" i="30"/>
  <c r="G30" i="30"/>
  <c r="F29" i="30"/>
  <c r="G28" i="30"/>
  <c r="F28" i="30"/>
  <c r="G27" i="30"/>
  <c r="F27" i="30"/>
  <c r="E28" i="30"/>
  <c r="E30" i="30" s="1"/>
  <c r="D28" i="30"/>
  <c r="D29" i="30" s="1"/>
  <c r="E27" i="30"/>
  <c r="D27" i="30"/>
  <c r="I38" i="30"/>
  <c r="G38" i="30"/>
  <c r="E38" i="30"/>
  <c r="H50" i="30"/>
  <c r="H49" i="30"/>
  <c r="H48" i="30"/>
  <c r="F50" i="30"/>
  <c r="F49" i="30"/>
  <c r="F48" i="30"/>
  <c r="D48" i="30"/>
  <c r="D49" i="30" s="1"/>
  <c r="D50" i="30" s="1"/>
  <c r="B49" i="30"/>
  <c r="B50" i="30" s="1"/>
  <c r="B48" i="30"/>
  <c r="C38" i="30"/>
  <c r="C30" i="30"/>
  <c r="C28" i="30"/>
  <c r="C27" i="30"/>
  <c r="B28" i="30"/>
  <c r="B29" i="30" s="1"/>
  <c r="B27" i="30"/>
  <c r="I30" i="29"/>
  <c r="H29" i="29"/>
  <c r="I28" i="29"/>
  <c r="H28" i="29"/>
  <c r="I27" i="29"/>
  <c r="H27" i="29"/>
  <c r="G30" i="29"/>
  <c r="F29" i="29"/>
  <c r="G28" i="29"/>
  <c r="F28" i="29"/>
  <c r="G27" i="29"/>
  <c r="F27" i="29"/>
  <c r="E30" i="29"/>
  <c r="D29" i="29"/>
  <c r="E28" i="29"/>
  <c r="D28" i="29"/>
  <c r="E27" i="29"/>
  <c r="D27" i="29"/>
  <c r="I38" i="29"/>
  <c r="G38" i="29"/>
  <c r="E38" i="29"/>
  <c r="H50" i="29"/>
  <c r="H49" i="29"/>
  <c r="H48" i="29"/>
  <c r="F50" i="29"/>
  <c r="F49" i="29"/>
  <c r="F48" i="29"/>
  <c r="D50" i="29"/>
  <c r="D49" i="29"/>
  <c r="D48" i="29"/>
  <c r="B50" i="29"/>
  <c r="B49" i="29"/>
  <c r="B48" i="29"/>
  <c r="C38" i="29"/>
  <c r="C30" i="29"/>
  <c r="C28" i="29"/>
  <c r="C27" i="29"/>
  <c r="B29" i="29"/>
  <c r="B28" i="29"/>
  <c r="B27" i="29"/>
  <c r="I30" i="28"/>
  <c r="H29" i="28"/>
  <c r="I28" i="28"/>
  <c r="H28" i="28"/>
  <c r="I27" i="28"/>
  <c r="H27" i="28"/>
  <c r="G30" i="28"/>
  <c r="F29" i="28"/>
  <c r="G28" i="28"/>
  <c r="F28" i="28"/>
  <c r="G27" i="28"/>
  <c r="F27" i="28"/>
  <c r="D28" i="28"/>
  <c r="D29" i="28" s="1"/>
  <c r="E27" i="28"/>
  <c r="E28" i="28" s="1"/>
  <c r="E30" i="28" s="1"/>
  <c r="D27" i="28"/>
  <c r="I38" i="28"/>
  <c r="G38" i="28"/>
  <c r="E38" i="28"/>
  <c r="H50" i="28"/>
  <c r="H49" i="28"/>
  <c r="H48" i="28"/>
  <c r="F50" i="28"/>
  <c r="F49" i="28"/>
  <c r="F48" i="28"/>
  <c r="D48" i="28"/>
  <c r="D49" i="28" s="1"/>
  <c r="D50" i="28" s="1"/>
  <c r="B49" i="28"/>
  <c r="B50" i="28" s="1"/>
  <c r="B48" i="28"/>
  <c r="C38" i="28"/>
  <c r="C28" i="28"/>
  <c r="C30" i="28" s="1"/>
  <c r="C27" i="28"/>
  <c r="B29" i="28"/>
  <c r="B28" i="28"/>
  <c r="B27" i="28"/>
  <c r="I38" i="19"/>
  <c r="I30" i="27"/>
  <c r="H29" i="27"/>
  <c r="I28" i="27"/>
  <c r="H28" i="27"/>
  <c r="I27" i="27"/>
  <c r="H27" i="27"/>
  <c r="G30" i="27"/>
  <c r="F29" i="27"/>
  <c r="G28" i="27"/>
  <c r="F28" i="27"/>
  <c r="G27" i="27"/>
  <c r="F27" i="27"/>
  <c r="E30" i="27"/>
  <c r="D29" i="27"/>
  <c r="E28" i="27"/>
  <c r="D28" i="27"/>
  <c r="E27" i="27"/>
  <c r="D27" i="27"/>
  <c r="I38" i="27"/>
  <c r="G38" i="27"/>
  <c r="E38" i="27"/>
  <c r="H50" i="27"/>
  <c r="H49" i="27"/>
  <c r="H48" i="27"/>
  <c r="F50" i="27"/>
  <c r="F49" i="27"/>
  <c r="F48" i="27"/>
  <c r="D50" i="27"/>
  <c r="D49" i="27"/>
  <c r="D48" i="27"/>
  <c r="B50" i="27"/>
  <c r="B49" i="27"/>
  <c r="B48" i="27"/>
  <c r="C38" i="27"/>
  <c r="C30" i="27"/>
  <c r="C28" i="27"/>
  <c r="C27" i="27"/>
  <c r="B29" i="27"/>
  <c r="B28" i="27"/>
  <c r="B27" i="27"/>
  <c r="I30" i="19"/>
  <c r="H29" i="19"/>
  <c r="I28" i="19"/>
  <c r="H28" i="19"/>
  <c r="I27" i="19"/>
  <c r="H27" i="19"/>
  <c r="G28" i="19"/>
  <c r="G30" i="19" s="1"/>
  <c r="F28" i="19"/>
  <c r="F29" i="19" s="1"/>
  <c r="G27" i="19"/>
  <c r="F27" i="19"/>
  <c r="E28" i="19"/>
  <c r="E30" i="19" s="1"/>
  <c r="D28" i="19"/>
  <c r="D29" i="19" s="1"/>
  <c r="E27" i="19"/>
  <c r="D27" i="19"/>
  <c r="G38" i="19"/>
  <c r="E38" i="19"/>
  <c r="H50" i="19"/>
  <c r="H49" i="19"/>
  <c r="H48" i="19"/>
  <c r="F48" i="19"/>
  <c r="F49" i="19" s="1"/>
  <c r="F50" i="19" s="1"/>
  <c r="D48" i="19"/>
  <c r="D49" i="19" s="1"/>
  <c r="D50" i="19" s="1"/>
  <c r="B49" i="19"/>
  <c r="B50" i="19" s="1"/>
  <c r="B48" i="19"/>
  <c r="C38" i="19"/>
  <c r="C28" i="19"/>
  <c r="C30" i="19" s="1"/>
  <c r="C27" i="19"/>
  <c r="B29" i="19"/>
  <c r="B28" i="19"/>
  <c r="B27" i="19"/>
  <c r="AH23" i="47" l="1"/>
  <c r="AI23" i="47" s="1"/>
  <c r="AJ23" i="47" s="1"/>
  <c r="AK23" i="47" s="1"/>
  <c r="AL23" i="47" s="1"/>
  <c r="AM23" i="47" s="1"/>
  <c r="AN23" i="47" s="1"/>
  <c r="AO23" i="47" s="1"/>
  <c r="AG23" i="47"/>
  <c r="X23" i="47"/>
  <c r="Y23" i="47"/>
  <c r="Z23" i="47"/>
  <c r="AA23" i="47"/>
  <c r="W23" i="47"/>
  <c r="P23" i="47"/>
  <c r="Q23" i="47" s="1"/>
  <c r="R23" i="47" s="1"/>
  <c r="S23" i="47" s="1"/>
  <c r="T23" i="47" s="1"/>
  <c r="U23" i="47" s="1"/>
  <c r="O23" i="47"/>
  <c r="AF14" i="45"/>
  <c r="AG14" i="45" s="1"/>
  <c r="AH14" i="45" s="1"/>
  <c r="AE14" i="45"/>
  <c r="P44" i="44"/>
  <c r="P43" i="44"/>
  <c r="P42" i="44"/>
  <c r="N44" i="44"/>
  <c r="N43" i="44"/>
  <c r="N42" i="44"/>
  <c r="L44" i="44"/>
  <c r="L43" i="44"/>
  <c r="L42" i="44"/>
  <c r="J44" i="44"/>
  <c r="J43" i="44"/>
  <c r="J42" i="44"/>
  <c r="H44" i="44"/>
  <c r="H43" i="44"/>
  <c r="H42" i="44"/>
  <c r="F44" i="44"/>
  <c r="F43" i="44"/>
  <c r="F42" i="44"/>
  <c r="D44" i="44"/>
  <c r="D43" i="44"/>
  <c r="D42" i="44"/>
  <c r="Q30" i="44"/>
  <c r="P29" i="44"/>
  <c r="P28" i="44"/>
  <c r="Q27" i="44"/>
  <c r="P27" i="44"/>
  <c r="O30" i="44"/>
  <c r="N29" i="44"/>
  <c r="N28" i="44"/>
  <c r="O27" i="44"/>
  <c r="N27" i="44"/>
  <c r="M30" i="44"/>
  <c r="L29" i="44"/>
  <c r="L28" i="44"/>
  <c r="M27" i="44"/>
  <c r="L27" i="44"/>
  <c r="K30" i="44"/>
  <c r="J29" i="44"/>
  <c r="J28" i="44"/>
  <c r="K27" i="44"/>
  <c r="J27" i="44"/>
  <c r="I30" i="44"/>
  <c r="H29" i="44"/>
  <c r="H28" i="44"/>
  <c r="I27" i="44"/>
  <c r="H27" i="44"/>
  <c r="G30" i="44"/>
  <c r="F29" i="44"/>
  <c r="F28" i="44"/>
  <c r="G27" i="44"/>
  <c r="F27" i="44"/>
  <c r="E30" i="44"/>
  <c r="D29" i="44"/>
  <c r="D28" i="44"/>
  <c r="E27" i="44"/>
  <c r="D27" i="44"/>
  <c r="C30" i="44"/>
  <c r="C30" i="36"/>
  <c r="B44" i="44"/>
  <c r="B43" i="44"/>
  <c r="B42" i="44"/>
  <c r="C32" i="44"/>
  <c r="B32" i="44"/>
  <c r="C27" i="44"/>
  <c r="B29" i="44"/>
  <c r="B28" i="44"/>
  <c r="B27" i="44"/>
  <c r="P44" i="36"/>
  <c r="P43" i="36"/>
  <c r="P42" i="36"/>
  <c r="N44" i="36"/>
  <c r="N43" i="36"/>
  <c r="N42" i="36"/>
  <c r="L44" i="36"/>
  <c r="L43" i="36"/>
  <c r="L42" i="36"/>
  <c r="J44" i="36"/>
  <c r="J43" i="36"/>
  <c r="J42" i="36"/>
  <c r="H44" i="36"/>
  <c r="H43" i="36"/>
  <c r="H42" i="36"/>
  <c r="F42" i="36"/>
  <c r="F43" i="36" s="1"/>
  <c r="F44" i="36" s="1"/>
  <c r="D42" i="36"/>
  <c r="D43" i="36" s="1"/>
  <c r="D44" i="36" s="1"/>
  <c r="Q30" i="36"/>
  <c r="P29" i="36"/>
  <c r="P28" i="36"/>
  <c r="Q27" i="36"/>
  <c r="P27" i="36"/>
  <c r="O30" i="36"/>
  <c r="N29" i="36"/>
  <c r="N28" i="36"/>
  <c r="O27" i="36"/>
  <c r="N27" i="36"/>
  <c r="M30" i="36"/>
  <c r="L29" i="36"/>
  <c r="L28" i="36"/>
  <c r="M27" i="36"/>
  <c r="L27" i="36"/>
  <c r="K30" i="36"/>
  <c r="J29" i="36"/>
  <c r="J28" i="36"/>
  <c r="K27" i="36"/>
  <c r="J27" i="36"/>
  <c r="I30" i="36"/>
  <c r="H29" i="36"/>
  <c r="H28" i="36"/>
  <c r="I27" i="36"/>
  <c r="H27" i="36"/>
  <c r="G27" i="36"/>
  <c r="G30" i="36" s="1"/>
  <c r="F27" i="36"/>
  <c r="F28" i="36" s="1"/>
  <c r="F29" i="36" s="1"/>
  <c r="E27" i="36"/>
  <c r="E30" i="36" s="1"/>
  <c r="D27" i="36"/>
  <c r="D28" i="36" s="1"/>
  <c r="D29" i="36" s="1"/>
  <c r="B42" i="36"/>
  <c r="B43" i="36" s="1"/>
  <c r="B44" i="36" s="1"/>
  <c r="C27" i="36"/>
  <c r="B27" i="36"/>
  <c r="B28" i="36" s="1"/>
  <c r="B29" i="36" s="1"/>
  <c r="P44" i="43"/>
  <c r="P43" i="43"/>
  <c r="P42" i="43"/>
  <c r="N44" i="43"/>
  <c r="N43" i="43"/>
  <c r="N42" i="43"/>
  <c r="L44" i="43"/>
  <c r="L43" i="43"/>
  <c r="L42" i="43"/>
  <c r="J44" i="43"/>
  <c r="J43" i="43"/>
  <c r="J42" i="43"/>
  <c r="H44" i="43"/>
  <c r="H43" i="43"/>
  <c r="H42" i="43"/>
  <c r="F44" i="43"/>
  <c r="F43" i="43"/>
  <c r="F42" i="43"/>
  <c r="D44" i="43"/>
  <c r="D43" i="43"/>
  <c r="D42" i="43"/>
  <c r="Q30" i="43"/>
  <c r="P29" i="43"/>
  <c r="P28" i="43"/>
  <c r="Q27" i="43"/>
  <c r="P27" i="43"/>
  <c r="O30" i="43"/>
  <c r="N29" i="43"/>
  <c r="N28" i="43"/>
  <c r="O27" i="43"/>
  <c r="N27" i="43"/>
  <c r="M30" i="43"/>
  <c r="L29" i="43"/>
  <c r="L28" i="43"/>
  <c r="M27" i="43"/>
  <c r="L27" i="43"/>
  <c r="K30" i="43"/>
  <c r="J29" i="43"/>
  <c r="J28" i="43"/>
  <c r="K27" i="43"/>
  <c r="J27" i="43"/>
  <c r="I30" i="43"/>
  <c r="H29" i="43"/>
  <c r="H28" i="43"/>
  <c r="I27" i="43"/>
  <c r="H27" i="43"/>
  <c r="G30" i="43"/>
  <c r="F29" i="43"/>
  <c r="F28" i="43"/>
  <c r="G27" i="43"/>
  <c r="F27" i="43"/>
  <c r="E30" i="43"/>
  <c r="D29" i="43"/>
  <c r="D28" i="43"/>
  <c r="E27" i="43"/>
  <c r="D27" i="43"/>
  <c r="C30" i="43"/>
  <c r="B44" i="43"/>
  <c r="B43" i="43"/>
  <c r="B42" i="43"/>
  <c r="C32" i="43"/>
  <c r="B32" i="43"/>
  <c r="C27" i="43"/>
  <c r="B29" i="43"/>
  <c r="B28" i="43"/>
  <c r="B27" i="43"/>
  <c r="P44" i="38"/>
  <c r="P43" i="38"/>
  <c r="P42" i="38"/>
  <c r="N44" i="38"/>
  <c r="N43" i="38"/>
  <c r="N42" i="38"/>
  <c r="L44" i="38"/>
  <c r="L43" i="38"/>
  <c r="L42" i="38"/>
  <c r="J44" i="38"/>
  <c r="J43" i="38"/>
  <c r="J42" i="38"/>
  <c r="H44" i="38"/>
  <c r="H43" i="38"/>
  <c r="H42" i="38"/>
  <c r="F44" i="38"/>
  <c r="F43" i="38"/>
  <c r="F42" i="38"/>
  <c r="D42" i="38"/>
  <c r="D43" i="38" s="1"/>
  <c r="D44" i="38" s="1"/>
  <c r="Q30" i="38"/>
  <c r="P29" i="38"/>
  <c r="P28" i="38"/>
  <c r="Q27" i="38"/>
  <c r="P27" i="38"/>
  <c r="O30" i="38"/>
  <c r="N29" i="38"/>
  <c r="N28" i="38"/>
  <c r="O27" i="38"/>
  <c r="N27" i="38"/>
  <c r="M30" i="38"/>
  <c r="L29" i="38"/>
  <c r="L28" i="38"/>
  <c r="M27" i="38"/>
  <c r="L27" i="38"/>
  <c r="K30" i="38"/>
  <c r="J29" i="38"/>
  <c r="J28" i="38"/>
  <c r="K27" i="38"/>
  <c r="J27" i="38"/>
  <c r="I30" i="38"/>
  <c r="H29" i="38"/>
  <c r="H28" i="38"/>
  <c r="I27" i="38"/>
  <c r="H27" i="38"/>
  <c r="G30" i="38"/>
  <c r="F29" i="38"/>
  <c r="F28" i="38"/>
  <c r="G27" i="38"/>
  <c r="F27" i="38"/>
  <c r="E27" i="38"/>
  <c r="E30" i="38" s="1"/>
  <c r="D27" i="38"/>
  <c r="D28" i="38" s="1"/>
  <c r="D29" i="38" s="1"/>
  <c r="B43" i="38"/>
  <c r="B44" i="38" s="1"/>
  <c r="B42" i="38"/>
  <c r="C27" i="38"/>
  <c r="C30" i="38" s="1"/>
  <c r="B28" i="38"/>
  <c r="B29" i="38" s="1"/>
  <c r="B27" i="38"/>
  <c r="P44" i="42"/>
  <c r="P43" i="42"/>
  <c r="P42" i="42"/>
  <c r="N44" i="42"/>
  <c r="N43" i="42"/>
  <c r="N42" i="42"/>
  <c r="L44" i="42"/>
  <c r="L43" i="42"/>
  <c r="L42" i="42"/>
  <c r="J44" i="42"/>
  <c r="J43" i="42"/>
  <c r="J42" i="42"/>
  <c r="H44" i="42"/>
  <c r="H43" i="42"/>
  <c r="H42" i="42"/>
  <c r="F44" i="42"/>
  <c r="F43" i="42"/>
  <c r="F42" i="42"/>
  <c r="D44" i="42"/>
  <c r="D43" i="42"/>
  <c r="D42" i="42"/>
  <c r="Q30" i="42"/>
  <c r="P29" i="42"/>
  <c r="P28" i="42"/>
  <c r="Q27" i="42"/>
  <c r="P27" i="42"/>
  <c r="O30" i="42"/>
  <c r="N29" i="42"/>
  <c r="N28" i="42"/>
  <c r="O27" i="42"/>
  <c r="N27" i="42"/>
  <c r="M30" i="42"/>
  <c r="L29" i="42"/>
  <c r="L28" i="42"/>
  <c r="M27" i="42"/>
  <c r="L27" i="42"/>
  <c r="K30" i="42"/>
  <c r="J29" i="42"/>
  <c r="J28" i="42"/>
  <c r="K27" i="42"/>
  <c r="J27" i="42"/>
  <c r="I30" i="42"/>
  <c r="H29" i="42"/>
  <c r="H28" i="42"/>
  <c r="I27" i="42"/>
  <c r="H27" i="42"/>
  <c r="G30" i="42"/>
  <c r="F29" i="42"/>
  <c r="F28" i="42"/>
  <c r="G27" i="42"/>
  <c r="F27" i="42"/>
  <c r="E30" i="42"/>
  <c r="D29" i="42"/>
  <c r="D28" i="42"/>
  <c r="E27" i="42"/>
  <c r="D27" i="42"/>
  <c r="C30" i="42"/>
  <c r="B42" i="42"/>
  <c r="B43" i="42" s="1"/>
  <c r="B44" i="42" s="1"/>
  <c r="C27" i="42"/>
  <c r="B27" i="42"/>
  <c r="B28" i="42" s="1"/>
  <c r="B29" i="42" s="1"/>
  <c r="P44" i="41"/>
  <c r="P43" i="41"/>
  <c r="P42" i="41"/>
  <c r="N44" i="41"/>
  <c r="N43" i="41"/>
  <c r="N42" i="41"/>
  <c r="L44" i="41"/>
  <c r="L43" i="41"/>
  <c r="L42" i="41"/>
  <c r="J44" i="41"/>
  <c r="J43" i="41"/>
  <c r="J42" i="41"/>
  <c r="H44" i="41"/>
  <c r="H43" i="41"/>
  <c r="H42" i="41"/>
  <c r="F44" i="41"/>
  <c r="F43" i="41"/>
  <c r="F42" i="41"/>
  <c r="D44" i="41"/>
  <c r="D43" i="41"/>
  <c r="D42" i="41"/>
  <c r="Q30" i="41"/>
  <c r="P29" i="41"/>
  <c r="P28" i="41"/>
  <c r="Q27" i="41"/>
  <c r="P27" i="41"/>
  <c r="O30" i="41"/>
  <c r="N29" i="41"/>
  <c r="N28" i="41"/>
  <c r="O27" i="41"/>
  <c r="N27" i="41"/>
  <c r="M30" i="41"/>
  <c r="L29" i="41"/>
  <c r="L28" i="41"/>
  <c r="M27" i="41"/>
  <c r="L27" i="41"/>
  <c r="K30" i="41"/>
  <c r="J29" i="41"/>
  <c r="J28" i="41"/>
  <c r="K27" i="41"/>
  <c r="J27" i="41"/>
  <c r="I30" i="41"/>
  <c r="H29" i="41"/>
  <c r="H28" i="41"/>
  <c r="I27" i="41"/>
  <c r="H27" i="41"/>
  <c r="G30" i="41"/>
  <c r="F29" i="41"/>
  <c r="F28" i="41"/>
  <c r="G27" i="41"/>
  <c r="F27" i="41"/>
  <c r="E30" i="41"/>
  <c r="D29" i="41"/>
  <c r="D28" i="41"/>
  <c r="E27" i="41"/>
  <c r="D27" i="41"/>
  <c r="C30" i="41"/>
  <c r="B44" i="41"/>
  <c r="B43" i="41"/>
  <c r="B42" i="41"/>
  <c r="C32" i="41"/>
  <c r="B32" i="41"/>
  <c r="B29" i="41"/>
  <c r="C27" i="41"/>
  <c r="B28" i="41"/>
  <c r="B27" i="41"/>
  <c r="P44" i="39" l="1"/>
  <c r="P43" i="39"/>
  <c r="P42" i="39"/>
  <c r="N44" i="39"/>
  <c r="N43" i="39"/>
  <c r="N42" i="39"/>
  <c r="L44" i="39"/>
  <c r="L43" i="39"/>
  <c r="L42" i="39"/>
  <c r="J44" i="39"/>
  <c r="J43" i="39"/>
  <c r="J42" i="39"/>
  <c r="H44" i="39"/>
  <c r="H43" i="39"/>
  <c r="H42" i="39"/>
  <c r="F44" i="39"/>
  <c r="F43" i="39"/>
  <c r="F42" i="39"/>
  <c r="D42" i="39"/>
  <c r="D43" i="39" s="1"/>
  <c r="D44" i="39" s="1"/>
  <c r="Q30" i="39"/>
  <c r="P29" i="39"/>
  <c r="P28" i="39"/>
  <c r="Q27" i="39"/>
  <c r="P27" i="39"/>
  <c r="O30" i="39"/>
  <c r="N29" i="39"/>
  <c r="N28" i="39"/>
  <c r="O27" i="39"/>
  <c r="N27" i="39"/>
  <c r="M30" i="39"/>
  <c r="L29" i="39"/>
  <c r="L28" i="39"/>
  <c r="M27" i="39"/>
  <c r="L27" i="39"/>
  <c r="K30" i="39"/>
  <c r="J29" i="39"/>
  <c r="J28" i="39"/>
  <c r="K27" i="39"/>
  <c r="J27" i="39"/>
  <c r="I30" i="39"/>
  <c r="H29" i="39"/>
  <c r="H28" i="39"/>
  <c r="I27" i="39"/>
  <c r="H27" i="39"/>
  <c r="G30" i="39"/>
  <c r="F29" i="39"/>
  <c r="F28" i="39"/>
  <c r="G27" i="39"/>
  <c r="F27" i="39"/>
  <c r="E30" i="39"/>
  <c r="E27" i="39"/>
  <c r="D27" i="39"/>
  <c r="D28" i="39" s="1"/>
  <c r="D29" i="39" s="1"/>
  <c r="B42" i="39"/>
  <c r="B43" i="39" s="1"/>
  <c r="B44" i="39" s="1"/>
  <c r="B28" i="39"/>
  <c r="B29" i="39" s="1"/>
  <c r="C27" i="39"/>
  <c r="C30" i="39" s="1"/>
  <c r="B27" i="39"/>
  <c r="P44" i="40"/>
  <c r="P43" i="40"/>
  <c r="P42" i="40"/>
  <c r="N44" i="40"/>
  <c r="N43" i="40"/>
  <c r="N42" i="40"/>
  <c r="L44" i="40"/>
  <c r="L43" i="40"/>
  <c r="L42" i="40"/>
  <c r="J44" i="40"/>
  <c r="J43" i="40"/>
  <c r="J42" i="40"/>
  <c r="H44" i="40"/>
  <c r="H43" i="40"/>
  <c r="H42" i="40"/>
  <c r="F44" i="40"/>
  <c r="F43" i="40"/>
  <c r="F42" i="40"/>
  <c r="D44" i="40"/>
  <c r="D43" i="40"/>
  <c r="D42" i="40"/>
  <c r="Q30" i="40"/>
  <c r="P29" i="40"/>
  <c r="P28" i="40"/>
  <c r="Q27" i="40"/>
  <c r="P27" i="40"/>
  <c r="O30" i="40"/>
  <c r="N29" i="40"/>
  <c r="N28" i="40"/>
  <c r="O27" i="40"/>
  <c r="N27" i="40"/>
  <c r="M30" i="40"/>
  <c r="L29" i="40"/>
  <c r="L28" i="40"/>
  <c r="M27" i="40"/>
  <c r="L27" i="40"/>
  <c r="K30" i="40"/>
  <c r="J29" i="40"/>
  <c r="J28" i="40"/>
  <c r="K27" i="40"/>
  <c r="J27" i="40"/>
  <c r="I30" i="40"/>
  <c r="H29" i="40"/>
  <c r="H28" i="40"/>
  <c r="I27" i="40"/>
  <c r="H27" i="40"/>
  <c r="G30" i="40"/>
  <c r="F29" i="40"/>
  <c r="F28" i="40"/>
  <c r="G27" i="40"/>
  <c r="F27" i="40"/>
  <c r="E30" i="40"/>
  <c r="D29" i="40"/>
  <c r="D28" i="40"/>
  <c r="E27" i="40"/>
  <c r="D27" i="40"/>
  <c r="C30" i="40"/>
  <c r="B44" i="40"/>
  <c r="B43" i="40"/>
  <c r="B42" i="40"/>
  <c r="C32" i="40"/>
  <c r="B32" i="40"/>
  <c r="B29" i="40"/>
  <c r="B28" i="40"/>
  <c r="C27" i="40"/>
  <c r="B27" i="40"/>
  <c r="Q30" i="37" l="1"/>
  <c r="O30" i="37"/>
  <c r="M30" i="37"/>
  <c r="K30" i="37"/>
  <c r="I30" i="37"/>
  <c r="G30" i="37"/>
  <c r="K30" i="17"/>
  <c r="Q30" i="17"/>
  <c r="O30" i="17"/>
  <c r="M30" i="17"/>
  <c r="I30" i="17"/>
  <c r="G30" i="17"/>
  <c r="E30" i="17"/>
  <c r="C30" i="17"/>
  <c r="P29" i="37" l="1"/>
  <c r="P28" i="37"/>
  <c r="Q27" i="37"/>
  <c r="P27" i="37"/>
  <c r="N29" i="37"/>
  <c r="N28" i="37"/>
  <c r="O27" i="37"/>
  <c r="N27" i="37"/>
  <c r="L29" i="37"/>
  <c r="L28" i="37"/>
  <c r="M27" i="37"/>
  <c r="L27" i="37"/>
  <c r="J29" i="37"/>
  <c r="J28" i="37"/>
  <c r="K27" i="37"/>
  <c r="J27" i="37"/>
  <c r="H29" i="37"/>
  <c r="H28" i="37"/>
  <c r="I27" i="37"/>
  <c r="H27" i="37"/>
  <c r="F29" i="37"/>
  <c r="F28" i="37"/>
  <c r="G27" i="37"/>
  <c r="F27" i="37"/>
  <c r="E27" i="37"/>
  <c r="E30" i="37" s="1"/>
  <c r="D27" i="37"/>
  <c r="D28" i="37" s="1"/>
  <c r="D29" i="37" s="1"/>
  <c r="C27" i="37"/>
  <c r="C30" i="37" s="1"/>
  <c r="P44" i="37"/>
  <c r="P43" i="37"/>
  <c r="P42" i="37"/>
  <c r="N44" i="37"/>
  <c r="N43" i="37"/>
  <c r="N42" i="37"/>
  <c r="L44" i="37"/>
  <c r="L43" i="37"/>
  <c r="L42" i="37"/>
  <c r="J44" i="37"/>
  <c r="J43" i="37"/>
  <c r="J42" i="37"/>
  <c r="H44" i="37"/>
  <c r="H43" i="37"/>
  <c r="H42" i="37"/>
  <c r="F44" i="37"/>
  <c r="F43" i="37"/>
  <c r="F42" i="37"/>
  <c r="D42" i="37"/>
  <c r="D43" i="37" s="1"/>
  <c r="D44" i="37" s="1"/>
  <c r="B42" i="37"/>
  <c r="B43" i="37" s="1"/>
  <c r="B44" i="37" s="1"/>
  <c r="B28" i="37"/>
  <c r="B29" i="37" s="1"/>
  <c r="B27" i="37"/>
  <c r="P44" i="17"/>
  <c r="P43" i="17"/>
  <c r="P42" i="17"/>
  <c r="N44" i="17"/>
  <c r="N43" i="17"/>
  <c r="N42" i="17"/>
  <c r="L44" i="17"/>
  <c r="L43" i="17"/>
  <c r="L42" i="17"/>
  <c r="J44" i="17"/>
  <c r="J43" i="17"/>
  <c r="J42" i="17"/>
  <c r="H44" i="17"/>
  <c r="H43" i="17"/>
  <c r="H42" i="17"/>
  <c r="F44" i="17"/>
  <c r="F43" i="17"/>
  <c r="F42" i="17"/>
  <c r="D44" i="17"/>
  <c r="D43" i="17"/>
  <c r="D42" i="17"/>
  <c r="B43" i="17"/>
  <c r="B44" i="17" s="1"/>
  <c r="B42" i="17"/>
  <c r="B27" i="17"/>
  <c r="P29" i="17"/>
  <c r="P28" i="17"/>
  <c r="Q27" i="17"/>
  <c r="P27" i="17"/>
  <c r="N29" i="17"/>
  <c r="N28" i="17"/>
  <c r="O27" i="17"/>
  <c r="N27" i="17"/>
  <c r="L29" i="17"/>
  <c r="L28" i="17"/>
  <c r="M27" i="17"/>
  <c r="L27" i="17"/>
  <c r="J29" i="17"/>
  <c r="J28" i="17"/>
  <c r="K27" i="17"/>
  <c r="J27" i="17"/>
  <c r="H29" i="17"/>
  <c r="H28" i="17"/>
  <c r="I27" i="17"/>
  <c r="H27" i="17"/>
  <c r="F29" i="17"/>
  <c r="F28" i="17"/>
  <c r="G27" i="17"/>
  <c r="F27" i="17"/>
  <c r="D29" i="17"/>
  <c r="D28" i="17"/>
  <c r="E27" i="17"/>
  <c r="D27" i="17"/>
  <c r="C32" i="17"/>
  <c r="B32" i="17"/>
  <c r="B28" i="17"/>
  <c r="B29" i="17" s="1"/>
  <c r="C27" i="17"/>
  <c r="X23" i="44" l="1"/>
  <c r="W23" i="44"/>
  <c r="V23" i="44"/>
  <c r="X22" i="44"/>
  <c r="W22" i="44"/>
  <c r="V22" i="44"/>
  <c r="X21" i="44"/>
  <c r="W21" i="44"/>
  <c r="V21" i="44"/>
  <c r="X20" i="44"/>
  <c r="W20" i="44"/>
  <c r="V20" i="44"/>
  <c r="X19" i="44"/>
  <c r="W19" i="44"/>
  <c r="V19" i="44"/>
  <c r="W25" i="44" s="1"/>
  <c r="Z25" i="44" s="1"/>
  <c r="X18" i="44"/>
  <c r="W18" i="44"/>
  <c r="V18" i="44"/>
  <c r="X17" i="44"/>
  <c r="W17" i="44"/>
  <c r="V17" i="44"/>
  <c r="X23" i="36"/>
  <c r="W23" i="36"/>
  <c r="V23" i="36"/>
  <c r="X22" i="36"/>
  <c r="W22" i="36"/>
  <c r="V22" i="36"/>
  <c r="X21" i="36"/>
  <c r="W21" i="36"/>
  <c r="V21" i="36"/>
  <c r="X20" i="36"/>
  <c r="W20" i="36"/>
  <c r="V20" i="36"/>
  <c r="V19" i="36"/>
  <c r="V18" i="36"/>
  <c r="V17" i="36"/>
  <c r="W26" i="43"/>
  <c r="Z26" i="43" s="1"/>
  <c r="X23" i="43"/>
  <c r="W23" i="43"/>
  <c r="V23" i="43"/>
  <c r="X22" i="43"/>
  <c r="W22" i="43"/>
  <c r="V22" i="43"/>
  <c r="X21" i="43"/>
  <c r="W21" i="43"/>
  <c r="V21" i="43"/>
  <c r="X20" i="43"/>
  <c r="W20" i="43"/>
  <c r="V20" i="43"/>
  <c r="X19" i="43"/>
  <c r="W19" i="43"/>
  <c r="V19" i="43"/>
  <c r="X18" i="43"/>
  <c r="W18" i="43"/>
  <c r="V18" i="43"/>
  <c r="X17" i="43"/>
  <c r="W17" i="43"/>
  <c r="V17" i="43"/>
  <c r="W25" i="43" s="1"/>
  <c r="Z25" i="43" s="1"/>
  <c r="X23" i="38"/>
  <c r="W23" i="38"/>
  <c r="V23" i="38"/>
  <c r="X22" i="38"/>
  <c r="W22" i="38"/>
  <c r="V22" i="38"/>
  <c r="X21" i="38"/>
  <c r="W21" i="38"/>
  <c r="V21" i="38"/>
  <c r="X20" i="38"/>
  <c r="W20" i="38"/>
  <c r="V20" i="38"/>
  <c r="X19" i="38"/>
  <c r="W19" i="38"/>
  <c r="V19" i="38"/>
  <c r="V18" i="38"/>
  <c r="V17" i="38"/>
  <c r="W26" i="38" s="1"/>
  <c r="Z26" i="38" s="1"/>
  <c r="X23" i="42"/>
  <c r="W23" i="42"/>
  <c r="V23" i="42"/>
  <c r="X22" i="42"/>
  <c r="W22" i="42"/>
  <c r="V22" i="42"/>
  <c r="X21" i="42"/>
  <c r="W21" i="42"/>
  <c r="V21" i="42"/>
  <c r="X20" i="42"/>
  <c r="W20" i="42"/>
  <c r="V20" i="42"/>
  <c r="X19" i="42"/>
  <c r="W19" i="42"/>
  <c r="V19" i="42"/>
  <c r="X18" i="42"/>
  <c r="W18" i="42"/>
  <c r="V18" i="42"/>
  <c r="V17" i="42"/>
  <c r="X23" i="41"/>
  <c r="W23" i="41"/>
  <c r="V23" i="41"/>
  <c r="X22" i="41"/>
  <c r="W22" i="41"/>
  <c r="V22" i="41"/>
  <c r="X21" i="41"/>
  <c r="W21" i="41"/>
  <c r="V21" i="41"/>
  <c r="X20" i="41"/>
  <c r="W20" i="41"/>
  <c r="V20" i="41"/>
  <c r="X19" i="41"/>
  <c r="W19" i="41"/>
  <c r="V19" i="41"/>
  <c r="W25" i="41" s="1"/>
  <c r="Z25" i="41" s="1"/>
  <c r="X18" i="41"/>
  <c r="W18" i="41"/>
  <c r="V18" i="41"/>
  <c r="W26" i="41" s="1"/>
  <c r="Z26" i="41" s="1"/>
  <c r="X17" i="41"/>
  <c r="W17" i="41"/>
  <c r="V17" i="41"/>
  <c r="X23" i="39"/>
  <c r="W23" i="39"/>
  <c r="V23" i="39"/>
  <c r="X22" i="39"/>
  <c r="W22" i="39"/>
  <c r="V22" i="39"/>
  <c r="X21" i="39"/>
  <c r="W21" i="39"/>
  <c r="V21" i="39"/>
  <c r="X20" i="39"/>
  <c r="W20" i="39"/>
  <c r="V20" i="39"/>
  <c r="X19" i="39"/>
  <c r="W19" i="39"/>
  <c r="V19" i="39"/>
  <c r="V18" i="39"/>
  <c r="V17" i="39"/>
  <c r="W26" i="39" s="1"/>
  <c r="Z26" i="39" s="1"/>
  <c r="W26" i="40"/>
  <c r="Z26" i="40" s="1"/>
  <c r="X23" i="40"/>
  <c r="W23" i="40"/>
  <c r="V23" i="40"/>
  <c r="X22" i="40"/>
  <c r="W22" i="40"/>
  <c r="V22" i="40"/>
  <c r="X21" i="40"/>
  <c r="W21" i="40"/>
  <c r="V21" i="40"/>
  <c r="X20" i="40"/>
  <c r="W20" i="40"/>
  <c r="V20" i="40"/>
  <c r="X19" i="40"/>
  <c r="W19" i="40"/>
  <c r="V19" i="40"/>
  <c r="X18" i="40"/>
  <c r="W18" i="40"/>
  <c r="V18" i="40"/>
  <c r="W25" i="40" s="1"/>
  <c r="Z25" i="40" s="1"/>
  <c r="X17" i="40"/>
  <c r="W17" i="40"/>
  <c r="V17" i="40"/>
  <c r="X23" i="17"/>
  <c r="W23" i="17"/>
  <c r="V23" i="17"/>
  <c r="X22" i="17"/>
  <c r="W22" i="17"/>
  <c r="V22" i="17"/>
  <c r="X21" i="17"/>
  <c r="W21" i="17"/>
  <c r="V21" i="17"/>
  <c r="X20" i="17"/>
  <c r="W20" i="17"/>
  <c r="V20" i="17"/>
  <c r="X19" i="17"/>
  <c r="W19" i="17"/>
  <c r="V19" i="17"/>
  <c r="X18" i="17"/>
  <c r="W18" i="17"/>
  <c r="V18" i="17"/>
  <c r="X17" i="17"/>
  <c r="W17" i="17"/>
  <c r="V17" i="17"/>
  <c r="W26" i="17" s="1"/>
  <c r="Z26" i="17" s="1"/>
  <c r="W26" i="44" l="1"/>
  <c r="Z26" i="44" s="1"/>
  <c r="W26" i="42"/>
  <c r="Z26" i="42" s="1"/>
  <c r="W25" i="42"/>
  <c r="Z25" i="42" s="1"/>
  <c r="W25" i="39"/>
  <c r="Z25" i="39" s="1"/>
  <c r="W26" i="36"/>
  <c r="Z26" i="36" s="1"/>
  <c r="W25" i="17"/>
  <c r="Z25" i="17" s="1"/>
  <c r="C8" i="26"/>
  <c r="C12" i="22"/>
  <c r="G11" i="21"/>
  <c r="J5" i="44"/>
  <c r="B5" i="44"/>
  <c r="B5" i="34"/>
  <c r="J5" i="36"/>
  <c r="B5" i="36"/>
  <c r="J5" i="43"/>
  <c r="B5" i="43"/>
  <c r="J5" i="38"/>
  <c r="B5" i="38"/>
  <c r="J5" i="42"/>
  <c r="B5" i="42"/>
  <c r="J5" i="41"/>
  <c r="B5" i="41"/>
  <c r="J5" i="39"/>
  <c r="B5" i="39"/>
  <c r="J5" i="40"/>
  <c r="B5" i="40"/>
  <c r="J5" i="37"/>
  <c r="B5" i="37"/>
  <c r="J5" i="17"/>
  <c r="B5" i="17"/>
  <c r="B5" i="35"/>
  <c r="B5" i="33"/>
  <c r="B5" i="32"/>
  <c r="B5" i="31"/>
  <c r="B5" i="30"/>
  <c r="B5" i="29"/>
  <c r="B5" i="28"/>
  <c r="B5" i="27"/>
  <c r="B5" i="19"/>
  <c r="P34" i="44" l="1"/>
  <c r="N34" i="44"/>
  <c r="L34" i="44"/>
  <c r="J34" i="44"/>
  <c r="H34" i="44"/>
  <c r="F34" i="44"/>
  <c r="D34" i="44"/>
  <c r="B34" i="44"/>
  <c r="P34" i="36"/>
  <c r="N34" i="36"/>
  <c r="L34" i="36"/>
  <c r="J34" i="36"/>
  <c r="H34" i="36"/>
  <c r="F34" i="36"/>
  <c r="D34" i="36"/>
  <c r="B34" i="36"/>
  <c r="P34" i="43"/>
  <c r="N34" i="43"/>
  <c r="L34" i="43"/>
  <c r="J34" i="43"/>
  <c r="H34" i="43"/>
  <c r="F34" i="43"/>
  <c r="D34" i="43"/>
  <c r="B34" i="43"/>
  <c r="P34" i="38"/>
  <c r="N34" i="38"/>
  <c r="L34" i="38"/>
  <c r="J34" i="38"/>
  <c r="H34" i="38"/>
  <c r="F34" i="38"/>
  <c r="D34" i="38"/>
  <c r="B34" i="38"/>
  <c r="P34" i="42"/>
  <c r="N34" i="42"/>
  <c r="L34" i="42"/>
  <c r="J34" i="42"/>
  <c r="H34" i="42"/>
  <c r="F34" i="42"/>
  <c r="D34" i="42"/>
  <c r="B34" i="42"/>
  <c r="P34" i="41"/>
  <c r="N34" i="41"/>
  <c r="L34" i="41"/>
  <c r="J34" i="41"/>
  <c r="H34" i="41"/>
  <c r="F34" i="41"/>
  <c r="D34" i="41"/>
  <c r="B34" i="41"/>
  <c r="P34" i="39"/>
  <c r="N34" i="39"/>
  <c r="L34" i="39"/>
  <c r="J34" i="39"/>
  <c r="H34" i="39"/>
  <c r="F34" i="39"/>
  <c r="D34" i="39"/>
  <c r="B34" i="39"/>
  <c r="P34" i="40"/>
  <c r="N34" i="40"/>
  <c r="L34" i="40"/>
  <c r="J34" i="40"/>
  <c r="H34" i="40"/>
  <c r="F34" i="40"/>
  <c r="D34" i="40"/>
  <c r="B34" i="40"/>
  <c r="P34" i="37"/>
  <c r="N34" i="37"/>
  <c r="L34" i="37"/>
  <c r="J34" i="37"/>
  <c r="H34" i="37"/>
  <c r="F34" i="37"/>
  <c r="D34" i="37"/>
  <c r="B34" i="37"/>
  <c r="H40" i="34"/>
  <c r="F40" i="34"/>
  <c r="D40" i="34"/>
  <c r="B40" i="34"/>
  <c r="H40" i="35"/>
  <c r="F40" i="35"/>
  <c r="D40" i="35"/>
  <c r="B40" i="35"/>
  <c r="H40" i="33"/>
  <c r="F40" i="33"/>
  <c r="D40" i="33"/>
  <c r="B40" i="33"/>
  <c r="H40" i="32"/>
  <c r="F40" i="32"/>
  <c r="D40" i="32"/>
  <c r="B40" i="32"/>
  <c r="H40" i="31"/>
  <c r="F40" i="31"/>
  <c r="D40" i="31"/>
  <c r="B40" i="31"/>
  <c r="H40" i="30"/>
  <c r="F40" i="30"/>
  <c r="D40" i="30"/>
  <c r="B40" i="30"/>
  <c r="H40" i="29"/>
  <c r="F40" i="29"/>
  <c r="D40" i="29"/>
  <c r="B40" i="29"/>
  <c r="H40" i="28"/>
  <c r="F40" i="28"/>
  <c r="D40" i="28"/>
  <c r="B40" i="28"/>
  <c r="H40" i="27"/>
  <c r="F40" i="27"/>
  <c r="D40" i="27"/>
  <c r="B40" i="27"/>
  <c r="P34" i="17"/>
  <c r="N34" i="17"/>
  <c r="L34" i="17"/>
  <c r="J34" i="17"/>
  <c r="H34" i="17"/>
  <c r="F34" i="17"/>
  <c r="D34" i="17"/>
  <c r="B34" i="17"/>
  <c r="H40" i="19"/>
  <c r="F40" i="19"/>
  <c r="D40" i="19"/>
  <c r="B40" i="19"/>
  <c r="C138" i="3"/>
  <c r="C139" i="3"/>
  <c r="C140" i="3"/>
  <c r="C141" i="3"/>
  <c r="C142" i="3"/>
  <c r="C143" i="3"/>
  <c r="C144" i="3"/>
  <c r="C145" i="3"/>
  <c r="C146" i="3"/>
  <c r="C147" i="3"/>
  <c r="C148" i="3"/>
  <c r="C149" i="3"/>
  <c r="C150" i="3"/>
  <c r="C151" i="3"/>
  <c r="C152" i="3"/>
  <c r="C153" i="3"/>
  <c r="B9" i="44"/>
  <c r="X24" i="44" s="1"/>
  <c r="B8" i="44"/>
  <c r="B7" i="44"/>
  <c r="B6" i="44"/>
  <c r="B9" i="36"/>
  <c r="X24" i="36" s="1"/>
  <c r="X26" i="36" s="1"/>
  <c r="AA26" i="36" s="1"/>
  <c r="B8" i="36"/>
  <c r="B7" i="36"/>
  <c r="B6" i="36"/>
  <c r="B9" i="43"/>
  <c r="X24" i="43" s="1"/>
  <c r="B8" i="43"/>
  <c r="B7" i="43"/>
  <c r="B6" i="43"/>
  <c r="B9" i="38"/>
  <c r="X24" i="38" s="1"/>
  <c r="X26" i="38" s="1"/>
  <c r="AA26" i="38" s="1"/>
  <c r="B8" i="38"/>
  <c r="B7" i="38"/>
  <c r="B6" i="38"/>
  <c r="B9" i="42"/>
  <c r="B8" i="42"/>
  <c r="B7" i="42"/>
  <c r="B6" i="42"/>
  <c r="B9" i="41"/>
  <c r="X24" i="41" s="1"/>
  <c r="B8" i="41"/>
  <c r="B7" i="41"/>
  <c r="B6" i="41"/>
  <c r="B9" i="39"/>
  <c r="B8" i="39"/>
  <c r="B7" i="39"/>
  <c r="B6" i="39"/>
  <c r="B9" i="40"/>
  <c r="X24" i="40" s="1"/>
  <c r="B8" i="40"/>
  <c r="B7" i="40"/>
  <c r="B6" i="40"/>
  <c r="B9" i="37"/>
  <c r="X24" i="37" s="1"/>
  <c r="B8" i="37"/>
  <c r="B7" i="37"/>
  <c r="B6" i="37"/>
  <c r="B9" i="17"/>
  <c r="X24" i="17" s="1"/>
  <c r="B8" i="17"/>
  <c r="B7" i="17"/>
  <c r="B6" i="17"/>
  <c r="B9" i="34"/>
  <c r="B8" i="34"/>
  <c r="B7" i="34"/>
  <c r="B6" i="34"/>
  <c r="B9" i="35"/>
  <c r="B8" i="35"/>
  <c r="B7" i="35"/>
  <c r="B6" i="35"/>
  <c r="B9" i="33"/>
  <c r="B8" i="33"/>
  <c r="B7" i="33"/>
  <c r="B6" i="33"/>
  <c r="B9" i="32"/>
  <c r="B8" i="32"/>
  <c r="B7" i="32"/>
  <c r="B6" i="32"/>
  <c r="B9" i="31"/>
  <c r="B8" i="31"/>
  <c r="B7" i="31"/>
  <c r="B6" i="31"/>
  <c r="B9" i="30"/>
  <c r="B8" i="30"/>
  <c r="B7" i="30"/>
  <c r="B6" i="30"/>
  <c r="B9" i="29"/>
  <c r="B8" i="29"/>
  <c r="B7" i="29"/>
  <c r="B6" i="29"/>
  <c r="B9" i="28"/>
  <c r="B8" i="28"/>
  <c r="B7" i="28"/>
  <c r="B6" i="28"/>
  <c r="B9" i="27"/>
  <c r="B8" i="27"/>
  <c r="B7" i="27"/>
  <c r="B6" i="27"/>
  <c r="B9" i="19"/>
  <c r="B8" i="19"/>
  <c r="B7" i="19"/>
  <c r="B6" i="19"/>
  <c r="C125" i="3"/>
  <c r="C126" i="3"/>
  <c r="C127" i="3"/>
  <c r="C128" i="3"/>
  <c r="C129" i="3"/>
  <c r="C130" i="3"/>
  <c r="C131" i="3"/>
  <c r="C132" i="3"/>
  <c r="C133" i="3"/>
  <c r="C134" i="3"/>
  <c r="C135" i="3"/>
  <c r="C136" i="3"/>
  <c r="C137" i="3"/>
  <c r="C124" i="3"/>
  <c r="X26" i="44" l="1"/>
  <c r="AA26" i="44" s="1"/>
  <c r="X25" i="44"/>
  <c r="AA25" i="44" s="1"/>
  <c r="X26" i="43"/>
  <c r="AA26" i="43" s="1"/>
  <c r="X25" i="43"/>
  <c r="AA25" i="43" s="1"/>
  <c r="B32" i="42"/>
  <c r="C32" i="42"/>
  <c r="X24" i="42"/>
  <c r="X26" i="41"/>
  <c r="AA26" i="41" s="1"/>
  <c r="X25" i="41"/>
  <c r="AA25" i="41" s="1"/>
  <c r="C32" i="39"/>
  <c r="B32" i="39"/>
  <c r="X24" i="39"/>
  <c r="X26" i="40"/>
  <c r="AA26" i="40" s="1"/>
  <c r="X25" i="40"/>
  <c r="AA25" i="40" s="1"/>
  <c r="X26" i="17"/>
  <c r="AA26" i="17" s="1"/>
  <c r="X25" i="17"/>
  <c r="AA25" i="17" s="1"/>
  <c r="I38" i="31"/>
  <c r="G38" i="31"/>
  <c r="E38" i="31"/>
  <c r="C38" i="31"/>
  <c r="X26" i="42" l="1"/>
  <c r="AA26" i="42" s="1"/>
  <c r="X25" i="42"/>
  <c r="AA25" i="42" s="1"/>
  <c r="X26" i="39"/>
  <c r="AA26" i="39" s="1"/>
  <c r="X25" i="39"/>
  <c r="AA25" i="39" s="1"/>
  <c r="AL14" i="45"/>
  <c r="AM14" i="45" s="1"/>
  <c r="AN14" i="45" s="1"/>
  <c r="AO14" i="45" s="1"/>
  <c r="AP14" i="45" s="1"/>
  <c r="AQ14" i="45" s="1"/>
  <c r="AR14" i="45" s="1"/>
  <c r="AS14" i="45" s="1"/>
  <c r="W14" i="45"/>
  <c r="X14" i="45" s="1"/>
  <c r="Y14" i="45" s="1"/>
  <c r="Z14" i="45" s="1"/>
  <c r="AA14" i="45" s="1"/>
  <c r="AB14" i="45" s="1"/>
  <c r="P14" i="45"/>
  <c r="Q14" i="45" s="1"/>
  <c r="R14" i="45" s="1"/>
  <c r="S14" i="45" s="1"/>
  <c r="T14" i="45" s="1"/>
  <c r="U14" i="45" s="1"/>
  <c r="O14" i="45"/>
  <c r="J14" i="45"/>
  <c r="K14" i="45" s="1"/>
  <c r="L14" i="45" s="1"/>
  <c r="I14" i="45"/>
  <c r="B24" i="13"/>
  <c r="F122" i="21" l="1"/>
  <c r="V23" i="37" l="1"/>
  <c r="V22" i="37"/>
  <c r="V21" i="37"/>
  <c r="V20" i="37"/>
  <c r="V19" i="37"/>
  <c r="V18" i="37"/>
  <c r="V17" i="37"/>
  <c r="X26" i="37" s="1"/>
  <c r="AA26" i="37" s="1"/>
  <c r="W17" i="37"/>
  <c r="W26" i="37" l="1"/>
  <c r="Z26" i="37" s="1"/>
  <c r="C110" i="3" l="1"/>
  <c r="C111" i="3"/>
  <c r="C112" i="3"/>
  <c r="C113" i="3"/>
  <c r="C114" i="3"/>
  <c r="C115" i="3"/>
  <c r="C116" i="3"/>
  <c r="C117" i="3"/>
  <c r="C118" i="3"/>
  <c r="D118" i="3" s="1"/>
  <c r="C109" i="3"/>
  <c r="D124" i="3"/>
  <c r="E124" i="3" s="1"/>
  <c r="D116" i="3" l="1"/>
  <c r="D112" i="3"/>
  <c r="D115" i="3"/>
  <c r="D114" i="3"/>
  <c r="D117" i="3"/>
  <c r="D111" i="3"/>
  <c r="D113" i="3"/>
  <c r="D109" i="3"/>
  <c r="E109" i="3" s="1"/>
  <c r="D110" i="3"/>
  <c r="E110" i="3" l="1"/>
  <c r="I3" i="46"/>
  <c r="I4" i="46" s="1"/>
  <c r="I5" i="46" s="1"/>
  <c r="I6" i="46" s="1"/>
  <c r="I7" i="46" s="1"/>
  <c r="I8" i="46" s="1"/>
  <c r="I9" i="46" s="1"/>
  <c r="I10" i="46" s="1"/>
  <c r="I11" i="46" s="1"/>
  <c r="I12" i="46" s="1"/>
  <c r="I13" i="46" s="1"/>
  <c r="I14" i="46" s="1"/>
  <c r="I15" i="46" s="1"/>
  <c r="I16" i="46" s="1"/>
  <c r="I17" i="46" s="1"/>
  <c r="I18" i="46" s="1"/>
  <c r="I19" i="46" s="1"/>
  <c r="I20" i="46" s="1"/>
  <c r="I21" i="46" s="1"/>
  <c r="I22" i="46" s="1"/>
  <c r="I23" i="46" s="1"/>
  <c r="I24" i="46" s="1"/>
  <c r="I25" i="46" s="1"/>
  <c r="I26" i="46" s="1"/>
  <c r="I27" i="46" s="1"/>
  <c r="I28" i="46" s="1"/>
  <c r="I29" i="46" s="1"/>
  <c r="I30" i="46" s="1"/>
  <c r="I31" i="46" s="1"/>
  <c r="I32" i="46" s="1"/>
  <c r="I33" i="46" s="1"/>
  <c r="I34" i="46" s="1"/>
  <c r="I35" i="46" s="1"/>
  <c r="I36" i="46" s="1"/>
  <c r="I37" i="46" s="1"/>
  <c r="I38" i="46" s="1"/>
  <c r="I39" i="46" s="1"/>
  <c r="I40" i="46" s="1"/>
  <c r="I41" i="46" s="1"/>
  <c r="I42" i="46" s="1"/>
  <c r="I43" i="46" s="1"/>
  <c r="I44" i="46" s="1"/>
  <c r="I45" i="46" s="1"/>
  <c r="I46" i="46" s="1"/>
  <c r="I47" i="46" s="1"/>
  <c r="I48" i="46" s="1"/>
  <c r="I49" i="46" s="1"/>
  <c r="I50" i="46" s="1"/>
  <c r="I51" i="46" s="1"/>
  <c r="I52" i="46" s="1"/>
  <c r="I53" i="46" s="1"/>
  <c r="I54" i="46" s="1"/>
  <c r="I55" i="46" s="1"/>
  <c r="I56" i="46" s="1"/>
  <c r="I57" i="46" s="1"/>
  <c r="I58" i="46" s="1"/>
  <c r="I59" i="46" s="1"/>
  <c r="I60" i="46" s="1"/>
  <c r="I61" i="46" s="1"/>
  <c r="I62" i="46" s="1"/>
  <c r="I63" i="46" s="1"/>
  <c r="I64" i="46" s="1"/>
  <c r="I65" i="46" s="1"/>
  <c r="I66" i="46" s="1"/>
  <c r="I67" i="46" s="1"/>
  <c r="I68" i="46" s="1"/>
  <c r="I69" i="46" s="1"/>
  <c r="I70" i="46" s="1"/>
  <c r="I71" i="46" s="1"/>
  <c r="I72" i="46" s="1"/>
  <c r="I73" i="46" s="1"/>
  <c r="I74" i="46" s="1"/>
  <c r="I75" i="46" s="1"/>
  <c r="I76" i="46" s="1"/>
  <c r="I77" i="46" s="1"/>
  <c r="I78" i="46" s="1"/>
  <c r="I79" i="46" s="1"/>
  <c r="I80" i="46" s="1"/>
  <c r="I81" i="46" s="1"/>
  <c r="E111" i="3" l="1"/>
  <c r="E112" i="3" l="1"/>
  <c r="J10" i="43"/>
  <c r="J10" i="36"/>
  <c r="J10" i="44"/>
  <c r="M3" i="44"/>
  <c r="M3" i="36"/>
  <c r="M3" i="43"/>
  <c r="J10" i="38"/>
  <c r="M3" i="38"/>
  <c r="J10" i="42"/>
  <c r="M3" i="42"/>
  <c r="J10" i="41"/>
  <c r="J10" i="39"/>
  <c r="M3" i="41"/>
  <c r="M3" i="39"/>
  <c r="J10" i="40"/>
  <c r="M3" i="40"/>
  <c r="J10" i="37"/>
  <c r="M3" i="37"/>
  <c r="E3" i="37"/>
  <c r="F13" i="37"/>
  <c r="H13" i="37" s="1"/>
  <c r="W19" i="37"/>
  <c r="J10" i="17"/>
  <c r="M3" i="17"/>
  <c r="P13" i="44"/>
  <c r="N13" i="44"/>
  <c r="L13" i="44"/>
  <c r="J13" i="44"/>
  <c r="P13" i="36"/>
  <c r="N13" i="36"/>
  <c r="L13" i="36"/>
  <c r="J13" i="36"/>
  <c r="P13" i="43"/>
  <c r="N13" i="43"/>
  <c r="L13" i="43"/>
  <c r="J13" i="43"/>
  <c r="P13" i="38"/>
  <c r="N13" i="38"/>
  <c r="L13" i="38"/>
  <c r="J13" i="38"/>
  <c r="P13" i="42"/>
  <c r="N13" i="42"/>
  <c r="L13" i="42"/>
  <c r="J13" i="42"/>
  <c r="P13" i="41"/>
  <c r="N13" i="41"/>
  <c r="L13" i="41"/>
  <c r="J13" i="41"/>
  <c r="P13" i="39"/>
  <c r="N13" i="39"/>
  <c r="L13" i="39"/>
  <c r="J13" i="39"/>
  <c r="P13" i="40"/>
  <c r="N13" i="40"/>
  <c r="L13" i="40"/>
  <c r="J13" i="40"/>
  <c r="P13" i="37"/>
  <c r="N13" i="37"/>
  <c r="L13" i="37"/>
  <c r="J13" i="37"/>
  <c r="P13" i="17"/>
  <c r="N13" i="17"/>
  <c r="L13" i="17"/>
  <c r="J13" i="17"/>
  <c r="X22" i="37" l="1"/>
  <c r="W23" i="37"/>
  <c r="W20" i="37"/>
  <c r="X23" i="37"/>
  <c r="X18" i="37"/>
  <c r="X20" i="37"/>
  <c r="W21" i="37"/>
  <c r="W18" i="37"/>
  <c r="W25" i="37" s="1"/>
  <c r="Z25" i="37" s="1"/>
  <c r="B32" i="37" s="1"/>
  <c r="X21" i="37"/>
  <c r="W22" i="37"/>
  <c r="X19" i="37"/>
  <c r="E113" i="3"/>
  <c r="E114" i="3" s="1"/>
  <c r="A1" i="26"/>
  <c r="A1" i="22"/>
  <c r="A1" i="21"/>
  <c r="E115" i="3" l="1"/>
  <c r="C1" i="13"/>
  <c r="C5" i="13"/>
  <c r="C4" i="13"/>
  <c r="C3" i="13"/>
  <c r="C2" i="13"/>
  <c r="E1" i="6"/>
  <c r="C1" i="2"/>
  <c r="A1" i="48"/>
  <c r="E116" i="3" l="1"/>
  <c r="C5" i="49"/>
  <c r="C4" i="49"/>
  <c r="C3" i="49"/>
  <c r="C2" i="49"/>
  <c r="E117" i="3" l="1"/>
  <c r="C11" i="26"/>
  <c r="E118" i="3" l="1"/>
  <c r="B112" i="3" s="1"/>
  <c r="R24" i="25"/>
  <c r="Q24" i="25"/>
  <c r="P24" i="25"/>
  <c r="O24" i="25"/>
  <c r="N24" i="25"/>
  <c r="M24" i="25"/>
  <c r="L24" i="25"/>
  <c r="K24" i="25"/>
  <c r="J24" i="25"/>
  <c r="I24" i="25"/>
  <c r="H24" i="25"/>
  <c r="G24" i="25"/>
  <c r="F24" i="25"/>
  <c r="E24" i="25"/>
  <c r="D24" i="25"/>
  <c r="C24" i="25"/>
  <c r="B10" i="48"/>
  <c r="B109" i="3" l="1"/>
  <c r="B118" i="3"/>
  <c r="B110" i="3"/>
  <c r="B113" i="3"/>
  <c r="B116" i="3"/>
  <c r="B114" i="3"/>
  <c r="B117" i="3"/>
  <c r="B115" i="3"/>
  <c r="B111" i="3"/>
  <c r="B4" i="40"/>
  <c r="B4" i="35"/>
  <c r="B4" i="30"/>
  <c r="B4" i="36"/>
  <c r="B4" i="32"/>
  <c r="B4" i="37"/>
  <c r="B4" i="29"/>
  <c r="B4" i="38"/>
  <c r="B4" i="17"/>
  <c r="B4" i="42"/>
  <c r="B4" i="43"/>
  <c r="B4" i="39"/>
  <c r="B4" i="34"/>
  <c r="B4" i="31"/>
  <c r="B4" i="27"/>
  <c r="B4" i="41"/>
  <c r="B4" i="28"/>
  <c r="B4" i="44"/>
  <c r="B4" i="33"/>
  <c r="J4" i="36"/>
  <c r="J4" i="44"/>
  <c r="J4" i="43"/>
  <c r="J4" i="38"/>
  <c r="J4" i="42"/>
  <c r="J4" i="39"/>
  <c r="J4" i="40"/>
  <c r="J4" i="37"/>
  <c r="J4" i="41"/>
  <c r="J4" i="17"/>
  <c r="B24" i="25"/>
  <c r="D9" i="2"/>
  <c r="D8" i="2"/>
  <c r="B52" i="6" l="1"/>
  <c r="B51" i="6"/>
  <c r="B50" i="6"/>
  <c r="B49" i="6"/>
  <c r="B48" i="6"/>
  <c r="B47" i="6"/>
  <c r="B46" i="6"/>
  <c r="B45" i="6"/>
  <c r="B44" i="6"/>
  <c r="B43" i="6"/>
  <c r="B42" i="6"/>
  <c r="B41" i="6"/>
  <c r="B40" i="6"/>
  <c r="B39" i="6"/>
  <c r="B38" i="6"/>
  <c r="B37" i="6"/>
  <c r="B36" i="6"/>
  <c r="B35" i="6"/>
  <c r="B34" i="6"/>
  <c r="B33" i="6"/>
  <c r="B32" i="6"/>
  <c r="B31" i="6"/>
  <c r="B30" i="6"/>
  <c r="B29" i="6"/>
  <c r="B28" i="6"/>
  <c r="B27" i="6"/>
  <c r="B26" i="6"/>
  <c r="B25" i="6"/>
  <c r="B33" i="2"/>
  <c r="B32" i="2"/>
  <c r="B31" i="2"/>
  <c r="B30" i="2"/>
  <c r="B29" i="2"/>
  <c r="B28" i="2"/>
  <c r="B27" i="2"/>
  <c r="B26" i="2"/>
  <c r="B25" i="2"/>
  <c r="B24" i="2"/>
  <c r="C5" i="47" l="1"/>
  <c r="C4" i="47"/>
  <c r="C3" i="47"/>
  <c r="C2" i="47"/>
  <c r="H13" i="44"/>
  <c r="F13" i="44"/>
  <c r="D13" i="44"/>
  <c r="H13" i="36"/>
  <c r="H13" i="43"/>
  <c r="F13" i="43"/>
  <c r="D13" i="43"/>
  <c r="H13" i="38"/>
  <c r="F13" i="38"/>
  <c r="H13" i="42"/>
  <c r="H13" i="41"/>
  <c r="F13" i="41"/>
  <c r="D13" i="41"/>
  <c r="H13" i="39"/>
  <c r="H13" i="40"/>
  <c r="B13" i="17"/>
  <c r="D13" i="17" s="1"/>
  <c r="B13" i="19"/>
  <c r="D13" i="19" s="1"/>
  <c r="F13" i="19" s="1"/>
  <c r="H13" i="19" s="1"/>
  <c r="B13" i="29"/>
  <c r="B13" i="27"/>
  <c r="H13" i="27"/>
  <c r="H13" i="29"/>
  <c r="H13" i="30"/>
  <c r="H13" i="31"/>
  <c r="H13" i="32"/>
  <c r="H13" i="33"/>
  <c r="H13" i="35"/>
  <c r="H13" i="34"/>
  <c r="F13" i="27"/>
  <c r="F13" i="29"/>
  <c r="F13" i="31"/>
  <c r="F13" i="33"/>
  <c r="F13" i="34"/>
  <c r="D13" i="27"/>
  <c r="D13" i="29"/>
  <c r="D13" i="31"/>
  <c r="D13" i="33"/>
  <c r="D13" i="35"/>
  <c r="C5" i="45"/>
  <c r="C4" i="45"/>
  <c r="C3" i="45"/>
  <c r="C2" i="45"/>
  <c r="E5" i="6"/>
  <c r="E4" i="6"/>
  <c r="E3" i="6"/>
  <c r="E2" i="6"/>
  <c r="C5" i="2"/>
  <c r="C4" i="2"/>
  <c r="C3" i="2"/>
  <c r="C2" i="2"/>
  <c r="C5" i="25"/>
  <c r="C4" i="25"/>
  <c r="C3" i="25"/>
  <c r="C2" i="25"/>
  <c r="F13" i="17" l="1"/>
  <c r="H13" i="17" s="1"/>
  <c r="B13" i="28"/>
  <c r="B13" i="37" l="1"/>
  <c r="F13" i="39"/>
  <c r="D13" i="28"/>
  <c r="E3" i="44"/>
  <c r="E3" i="36"/>
  <c r="E3" i="43"/>
  <c r="E3" i="38"/>
  <c r="E3" i="42"/>
  <c r="E3" i="41"/>
  <c r="E3" i="39"/>
  <c r="E3" i="40"/>
  <c r="E3" i="17"/>
  <c r="E3" i="34"/>
  <c r="E3" i="35"/>
  <c r="E3" i="33"/>
  <c r="E3" i="32"/>
  <c r="E3" i="31"/>
  <c r="E3" i="30"/>
  <c r="E3" i="29"/>
  <c r="E3" i="28"/>
  <c r="E3" i="27"/>
  <c r="Z43" i="2"/>
  <c r="Z44" i="2"/>
  <c r="Z45" i="2"/>
  <c r="Z46" i="2"/>
  <c r="Z47" i="2"/>
  <c r="Z48" i="2"/>
  <c r="Z49" i="2"/>
  <c r="Z50" i="2"/>
  <c r="Z51" i="2"/>
  <c r="Z52" i="2"/>
  <c r="Z53" i="2"/>
  <c r="Z54" i="2"/>
  <c r="Z55" i="2"/>
  <c r="Z56" i="2"/>
  <c r="Z57" i="2"/>
  <c r="Z58" i="2"/>
  <c r="Z59" i="2"/>
  <c r="Z60" i="2"/>
  <c r="Z61" i="2"/>
  <c r="Z62" i="2"/>
  <c r="AA43" i="2"/>
  <c r="AA54" i="2"/>
  <c r="AB54" i="2"/>
  <c r="AC54" i="2"/>
  <c r="AA55" i="2"/>
  <c r="AB55" i="2"/>
  <c r="AC55" i="2"/>
  <c r="AA56" i="2"/>
  <c r="AB56" i="2"/>
  <c r="AC56" i="2"/>
  <c r="AA57" i="2"/>
  <c r="AB57" i="2"/>
  <c r="AC57" i="2"/>
  <c r="AA58" i="2"/>
  <c r="AB58" i="2"/>
  <c r="AC58" i="2"/>
  <c r="AA59" i="2"/>
  <c r="AB59" i="2"/>
  <c r="AC59" i="2"/>
  <c r="AA60" i="2"/>
  <c r="AB60" i="2"/>
  <c r="AC60" i="2"/>
  <c r="AA61" i="2"/>
  <c r="AB61" i="2"/>
  <c r="AC61" i="2"/>
  <c r="AA62" i="2"/>
  <c r="AB62" i="2"/>
  <c r="AC62" i="2"/>
  <c r="AC53" i="2"/>
  <c r="AB53" i="2"/>
  <c r="AA53" i="2"/>
  <c r="AA44" i="2"/>
  <c r="AB44" i="2"/>
  <c r="AC44" i="2"/>
  <c r="AA45" i="2"/>
  <c r="AB45" i="2"/>
  <c r="AC45" i="2"/>
  <c r="AA46" i="2"/>
  <c r="AB46" i="2"/>
  <c r="AC46" i="2"/>
  <c r="AA47" i="2"/>
  <c r="AB47" i="2"/>
  <c r="AC47" i="2"/>
  <c r="AA48" i="2"/>
  <c r="AB48" i="2"/>
  <c r="AC48" i="2"/>
  <c r="AA49" i="2"/>
  <c r="AB49" i="2"/>
  <c r="AC49" i="2"/>
  <c r="AA50" i="2"/>
  <c r="AB50" i="2"/>
  <c r="AC50" i="2"/>
  <c r="AA51" i="2"/>
  <c r="AB51" i="2"/>
  <c r="AC51" i="2"/>
  <c r="AA52" i="2"/>
  <c r="AB52" i="2"/>
  <c r="AC52" i="2"/>
  <c r="AC43" i="2"/>
  <c r="AB43" i="2"/>
  <c r="E3" i="19"/>
  <c r="D13" i="37" l="1"/>
  <c r="B13" i="40"/>
  <c r="F13" i="28"/>
  <c r="U33" i="2"/>
  <c r="Y62" i="2" s="1"/>
  <c r="U32" i="2"/>
  <c r="Y61" i="2" s="1"/>
  <c r="U31" i="2"/>
  <c r="Y60" i="2" s="1"/>
  <c r="U30" i="2"/>
  <c r="Y59" i="2" s="1"/>
  <c r="U29" i="2"/>
  <c r="Y58" i="2" s="1"/>
  <c r="U28" i="2"/>
  <c r="Y57" i="2" s="1"/>
  <c r="U27" i="2"/>
  <c r="Y56" i="2" s="1"/>
  <c r="U26" i="2"/>
  <c r="Y55" i="2" s="1"/>
  <c r="U25" i="2"/>
  <c r="Y54" i="2" s="1"/>
  <c r="T33" i="2"/>
  <c r="Y52" i="2" s="1"/>
  <c r="T32" i="2"/>
  <c r="Y51" i="2" s="1"/>
  <c r="T31" i="2"/>
  <c r="Y50" i="2" s="1"/>
  <c r="T30" i="2"/>
  <c r="Y49" i="2" s="1"/>
  <c r="T29" i="2"/>
  <c r="Y48" i="2" s="1"/>
  <c r="T28" i="2"/>
  <c r="Y47" i="2" s="1"/>
  <c r="T27" i="2"/>
  <c r="Y46" i="2" s="1"/>
  <c r="T26" i="2"/>
  <c r="Y45" i="2" s="1"/>
  <c r="T25" i="2"/>
  <c r="Y44" i="2" s="1"/>
  <c r="U24" i="2"/>
  <c r="Y53" i="2" s="1"/>
  <c r="T24" i="2"/>
  <c r="Y43" i="2" s="1"/>
  <c r="J6" i="44" l="1"/>
  <c r="J6" i="17"/>
  <c r="J7" i="40"/>
  <c r="J6" i="39"/>
  <c r="J6" i="41"/>
  <c r="J7" i="42"/>
  <c r="J6" i="38"/>
  <c r="J7" i="43"/>
  <c r="J7" i="36"/>
  <c r="J7" i="44"/>
  <c r="J8" i="40"/>
  <c r="J7" i="39"/>
  <c r="J7" i="41"/>
  <c r="J8" i="42"/>
  <c r="J7" i="38"/>
  <c r="J8" i="43"/>
  <c r="J6" i="36"/>
  <c r="J9" i="37"/>
  <c r="J6" i="37"/>
  <c r="J7" i="37"/>
  <c r="J8" i="37"/>
  <c r="J8" i="17"/>
  <c r="J6" i="40"/>
  <c r="J8" i="39"/>
  <c r="J8" i="41"/>
  <c r="J6" i="42"/>
  <c r="J8" i="38"/>
  <c r="J6" i="43"/>
  <c r="J8" i="36"/>
  <c r="J8" i="44"/>
  <c r="J7" i="17"/>
  <c r="J9" i="17"/>
  <c r="J9" i="40"/>
  <c r="J9" i="39"/>
  <c r="J9" i="41"/>
  <c r="J9" i="42"/>
  <c r="J9" i="38"/>
  <c r="J9" i="43"/>
  <c r="J9" i="36"/>
  <c r="J9" i="44"/>
  <c r="H13" i="28"/>
  <c r="D13" i="40"/>
  <c r="W17" i="42"/>
  <c r="X18" i="39"/>
  <c r="W18" i="39"/>
  <c r="W17" i="39"/>
  <c r="W17" i="38"/>
  <c r="W19" i="36"/>
  <c r="W18" i="36"/>
  <c r="W17" i="36"/>
  <c r="H42" i="35"/>
  <c r="F42" i="35"/>
  <c r="D42" i="35"/>
  <c r="B42" i="35"/>
  <c r="H42" i="34"/>
  <c r="F42" i="34"/>
  <c r="D42" i="34"/>
  <c r="B42" i="34"/>
  <c r="H42" i="33"/>
  <c r="F42" i="33"/>
  <c r="D42" i="33"/>
  <c r="B42" i="33"/>
  <c r="H42" i="32"/>
  <c r="F42" i="32"/>
  <c r="D42" i="32"/>
  <c r="B42" i="32"/>
  <c r="H48" i="31"/>
  <c r="H49" i="31" s="1"/>
  <c r="H50" i="31" s="1"/>
  <c r="F48" i="31"/>
  <c r="F49" i="31" s="1"/>
  <c r="F50" i="31" s="1"/>
  <c r="D48" i="31"/>
  <c r="D49" i="31" s="1"/>
  <c r="D50" i="31" s="1"/>
  <c r="B48" i="31"/>
  <c r="B49" i="31" s="1"/>
  <c r="B50" i="31" s="1"/>
  <c r="H42" i="31"/>
  <c r="F42" i="31"/>
  <c r="D42" i="31"/>
  <c r="B42" i="31"/>
  <c r="I27" i="31"/>
  <c r="I28" i="31" s="1"/>
  <c r="I30" i="31" s="1"/>
  <c r="H27" i="31"/>
  <c r="G27" i="31"/>
  <c r="G28" i="31" s="1"/>
  <c r="G30" i="31" s="1"/>
  <c r="F27" i="31"/>
  <c r="E27" i="31"/>
  <c r="E28" i="31" s="1"/>
  <c r="E30" i="31" s="1"/>
  <c r="D27" i="31"/>
  <c r="C27" i="31"/>
  <c r="C28" i="31" s="1"/>
  <c r="C30" i="31" s="1"/>
  <c r="B27" i="31"/>
  <c r="H42" i="30"/>
  <c r="F42" i="30"/>
  <c r="D42" i="30"/>
  <c r="B42" i="30"/>
  <c r="H42" i="29"/>
  <c r="F42" i="29"/>
  <c r="D42" i="29"/>
  <c r="B42" i="29"/>
  <c r="H42" i="28"/>
  <c r="F42" i="28"/>
  <c r="D42" i="28"/>
  <c r="B42" i="28"/>
  <c r="W25" i="36" l="1"/>
  <c r="Z25" i="36" s="1"/>
  <c r="B32" i="36" s="1"/>
  <c r="X19" i="36"/>
  <c r="X18" i="36"/>
  <c r="X25" i="36" s="1"/>
  <c r="AA25" i="36" s="1"/>
  <c r="C32" i="36" s="1"/>
  <c r="X17" i="36"/>
  <c r="W18" i="38"/>
  <c r="W25" i="38" s="1"/>
  <c r="Z25" i="38" s="1"/>
  <c r="B32" i="38" s="1"/>
  <c r="X18" i="38"/>
  <c r="X17" i="38"/>
  <c r="X25" i="38" s="1"/>
  <c r="AA25" i="38" s="1"/>
  <c r="C32" i="38" s="1"/>
  <c r="X17" i="42"/>
  <c r="X17" i="39"/>
  <c r="D28" i="31"/>
  <c r="D29" i="31" s="1"/>
  <c r="F28" i="31"/>
  <c r="F29" i="31" s="1"/>
  <c r="H28" i="31"/>
  <c r="H29" i="31" s="1"/>
  <c r="X17" i="37"/>
  <c r="X25" i="37" s="1"/>
  <c r="AA25" i="37" s="1"/>
  <c r="C32" i="37" s="1"/>
  <c r="F13" i="40"/>
  <c r="B13" i="39" s="1"/>
  <c r="D13" i="39" s="1"/>
  <c r="B13" i="30"/>
  <c r="B28" i="31"/>
  <c r="B29" i="31" s="1"/>
  <c r="B13" i="41"/>
  <c r="H42" i="27"/>
  <c r="F42" i="27"/>
  <c r="D42" i="27"/>
  <c r="B42" i="27"/>
  <c r="B13" i="42" l="1"/>
  <c r="D13" i="30"/>
  <c r="B13" i="31" s="1"/>
  <c r="B13" i="32" s="1"/>
  <c r="F13" i="35"/>
  <c r="B13" i="34"/>
  <c r="D13" i="34" s="1"/>
  <c r="F8" i="6"/>
  <c r="F13" i="30" l="1"/>
  <c r="D13" i="32"/>
  <c r="F13" i="32" s="1"/>
  <c r="D13" i="42"/>
  <c r="F13" i="42" s="1"/>
  <c r="B13" i="35"/>
  <c r="C15" i="22"/>
  <c r="G14" i="21"/>
  <c r="B13" i="33" l="1"/>
  <c r="B13" i="38"/>
  <c r="D13" i="38" s="1"/>
  <c r="B13" i="43"/>
  <c r="B13" i="44" s="1"/>
  <c r="B13" i="36" l="1"/>
  <c r="D13" i="36" l="1"/>
  <c r="F13" i="36" s="1"/>
  <c r="C55" i="22" l="1"/>
  <c r="L49" i="26"/>
  <c r="L50" i="26" s="1"/>
  <c r="I49" i="26"/>
  <c r="I50" i="26" s="1"/>
  <c r="C7" i="26"/>
  <c r="G10" i="21" l="1"/>
  <c r="C11" i="22"/>
  <c r="B4" i="19" l="1"/>
  <c r="F9" i="6"/>
  <c r="C54" i="22" l="1"/>
  <c r="H42" i="19" l="1"/>
  <c r="F42" i="19"/>
  <c r="D42" i="19"/>
  <c r="B42" i="19"/>
  <c r="C16" i="46" a="1"/>
  <c r="C27" i="46" a="1"/>
  <c r="C30" i="46" a="1"/>
  <c r="C24" i="46" a="1"/>
  <c r="C5" i="46" a="1"/>
  <c r="C31" i="46" a="1"/>
  <c r="C13" i="46" a="1"/>
  <c r="C39" i="46" a="1"/>
  <c r="C4" i="46" a="1"/>
  <c r="C7" i="46" a="1"/>
  <c r="C33" i="46" a="1"/>
  <c r="C2" i="46" a="1"/>
  <c r="C36" i="46" a="1"/>
  <c r="C26" i="46" a="1"/>
  <c r="C12" i="46" a="1"/>
  <c r="C14" i="46" a="1"/>
  <c r="C15" i="46" a="1"/>
  <c r="C41" i="46" a="1"/>
  <c r="C8" i="46" a="1"/>
  <c r="C17" i="46" a="1"/>
  <c r="C9" i="46" a="1"/>
  <c r="C6" i="46" a="1"/>
  <c r="C18" i="46" a="1"/>
  <c r="C11" i="46" a="1"/>
  <c r="C19" i="46" a="1"/>
  <c r="C37" i="46" a="1"/>
  <c r="C35" i="46" a="1"/>
  <c r="C38" i="46" a="1"/>
  <c r="C32" i="46" a="1"/>
  <c r="C29" i="46" a="1"/>
  <c r="C3" i="46" a="1"/>
  <c r="C21" i="46" a="1"/>
  <c r="C40" i="46" a="1"/>
  <c r="C28" i="46" a="1"/>
  <c r="C34" i="46" a="1"/>
  <c r="C23" i="46" a="1"/>
  <c r="C22" i="46" a="1"/>
  <c r="C20" i="46" a="1"/>
  <c r="C25" i="46" a="1"/>
  <c r="C10" i="46" a="1"/>
  <c r="C4" i="46" l="1"/>
  <c r="C25" i="46"/>
  <c r="C41" i="46"/>
  <c r="C40" i="46"/>
  <c r="C15" i="46"/>
  <c r="C38" i="46"/>
  <c r="C24" i="46"/>
  <c r="C7" i="46"/>
  <c r="C22" i="46"/>
  <c r="C8" i="46"/>
  <c r="C37" i="46"/>
  <c r="C34" i="46"/>
  <c r="C18" i="46"/>
  <c r="C39" i="46"/>
  <c r="C36" i="46"/>
  <c r="C20" i="46"/>
  <c r="C6" i="46"/>
  <c r="C21" i="46"/>
  <c r="C13" i="46"/>
  <c r="C5" i="46"/>
  <c r="C31" i="46"/>
  <c r="C30" i="46"/>
  <c r="C14" i="46"/>
  <c r="C33" i="46"/>
  <c r="C32" i="46"/>
  <c r="C16" i="46"/>
  <c r="C35" i="46"/>
  <c r="C19" i="46"/>
  <c r="C11" i="46"/>
  <c r="C3" i="46"/>
  <c r="C2" i="46"/>
  <c r="C23" i="46"/>
  <c r="C26" i="46"/>
  <c r="C10" i="46"/>
  <c r="C27" i="46"/>
  <c r="C28" i="46"/>
  <c r="C12" i="46"/>
  <c r="C29" i="46"/>
  <c r="C17" i="46"/>
  <c r="C9" i="46"/>
  <c r="J52" i="46" a="1"/>
  <c r="J58" i="46" a="1"/>
  <c r="J22" i="46" a="1"/>
  <c r="J27" i="46" a="1"/>
  <c r="J44" i="46" a="1"/>
  <c r="J33" i="46" a="1"/>
  <c r="J35" i="46" a="1"/>
  <c r="J24" i="46" a="1"/>
  <c r="J80" i="46" a="1"/>
  <c r="J18" i="46" a="1"/>
  <c r="J12" i="46" a="1"/>
  <c r="J36" i="46" a="1"/>
  <c r="J81" i="46" a="1"/>
  <c r="J17" i="46" a="1"/>
  <c r="J8" i="46" a="1"/>
  <c r="J77" i="46" a="1"/>
  <c r="J75" i="46" a="1"/>
  <c r="J45" i="46" a="1"/>
  <c r="J60" i="46" a="1"/>
  <c r="J57" i="46" a="1"/>
  <c r="J21" i="46" a="1"/>
  <c r="J28" i="46" a="1"/>
  <c r="J11" i="46" a="1"/>
  <c r="J54" i="46" a="1"/>
  <c r="J30" i="46" a="1"/>
  <c r="J47" i="46" a="1"/>
  <c r="J49" i="46" a="1"/>
  <c r="J19" i="46" a="1"/>
  <c r="J64" i="46" a="1"/>
  <c r="J46" i="46" a="1"/>
  <c r="J68" i="46" a="1"/>
  <c r="J55" i="46" a="1"/>
  <c r="J48" i="46" a="1"/>
  <c r="J50" i="46" a="1"/>
  <c r="J2" i="46" a="1"/>
  <c r="J29" i="46" a="1"/>
  <c r="J63" i="46" a="1"/>
  <c r="J15" i="46" a="1"/>
  <c r="J26" i="46" a="1"/>
  <c r="J25" i="46" a="1"/>
  <c r="J56" i="46" a="1"/>
  <c r="J43" i="46" a="1"/>
  <c r="J69" i="46" a="1"/>
  <c r="J76" i="46" a="1"/>
  <c r="J65" i="46" a="1"/>
  <c r="J67" i="46" a="1"/>
  <c r="J34" i="46" a="1"/>
  <c r="J3" i="46" a="1"/>
  <c r="J5" i="46" a="1"/>
  <c r="J53" i="46" a="1"/>
  <c r="J66" i="46" a="1"/>
  <c r="J31" i="46" a="1"/>
  <c r="J7" i="46" a="1"/>
  <c r="J42" i="46" a="1"/>
  <c r="J79" i="46" a="1"/>
  <c r="J41" i="46" a="1"/>
  <c r="J70" i="46" a="1"/>
  <c r="J39" i="46" a="1"/>
  <c r="J16" i="46" a="1"/>
  <c r="J32" i="46" a="1"/>
  <c r="J73" i="46" a="1"/>
  <c r="J14" i="46" a="1"/>
  <c r="J9" i="46" a="1"/>
  <c r="J13" i="46" a="1"/>
  <c r="J20" i="46" a="1"/>
  <c r="J71" i="46" a="1"/>
  <c r="J59" i="46" a="1"/>
  <c r="J61" i="46" a="1"/>
  <c r="J40" i="46" a="1"/>
  <c r="J72" i="46" a="1"/>
  <c r="J6" i="46" a="1"/>
  <c r="J74" i="46" a="1"/>
  <c r="J23" i="46" a="1"/>
  <c r="J4" i="46" a="1"/>
  <c r="J51" i="46" a="1"/>
  <c r="J37" i="46" a="1"/>
  <c r="J62" i="46" a="1"/>
  <c r="J38" i="46" a="1"/>
  <c r="J78" i="46" a="1"/>
  <c r="J10" i="46" a="1"/>
  <c r="M45" i="45" l="1"/>
  <c r="AD45" i="45"/>
  <c r="AH45" i="45"/>
  <c r="AE45" i="45"/>
  <c r="AI45" i="45"/>
  <c r="AG45" i="45"/>
  <c r="AF45" i="45"/>
  <c r="M39" i="45"/>
  <c r="AD39" i="45"/>
  <c r="AH39" i="45"/>
  <c r="AG39" i="45"/>
  <c r="AE39" i="45"/>
  <c r="AI39" i="45"/>
  <c r="AF39" i="45"/>
  <c r="M50" i="45"/>
  <c r="AF50" i="45"/>
  <c r="AG50" i="45"/>
  <c r="AI50" i="45"/>
  <c r="AD50" i="45"/>
  <c r="AH50" i="45"/>
  <c r="AE50" i="45"/>
  <c r="M55" i="45"/>
  <c r="AD55" i="45"/>
  <c r="AH55" i="45"/>
  <c r="AG55" i="45"/>
  <c r="AE55" i="45"/>
  <c r="AI55" i="45"/>
  <c r="AF55" i="45"/>
  <c r="M42" i="45"/>
  <c r="AF42" i="45"/>
  <c r="AG42" i="45"/>
  <c r="AI42" i="45"/>
  <c r="AD42" i="45"/>
  <c r="AH42" i="45"/>
  <c r="AE42" i="45"/>
  <c r="M62" i="45"/>
  <c r="AF62" i="45"/>
  <c r="AI62" i="45"/>
  <c r="AG62" i="45"/>
  <c r="AD62" i="45"/>
  <c r="AH62" i="45"/>
  <c r="AE62" i="45"/>
  <c r="M49" i="45"/>
  <c r="AD49" i="45"/>
  <c r="AH49" i="45"/>
  <c r="AG49" i="45"/>
  <c r="AE49" i="45"/>
  <c r="AI49" i="45"/>
  <c r="AF49" i="45"/>
  <c r="M57" i="45"/>
  <c r="AD57" i="45"/>
  <c r="AH57" i="45"/>
  <c r="AG57" i="45"/>
  <c r="AE57" i="45"/>
  <c r="AI57" i="45"/>
  <c r="AF57" i="45"/>
  <c r="M35" i="45"/>
  <c r="AD35" i="45"/>
  <c r="AH35" i="45"/>
  <c r="AE35" i="45"/>
  <c r="AI35" i="45"/>
  <c r="AG35" i="45"/>
  <c r="AF35" i="45"/>
  <c r="M51" i="45"/>
  <c r="AD51" i="45"/>
  <c r="AH51" i="45"/>
  <c r="AG51" i="45"/>
  <c r="AE51" i="45"/>
  <c r="AI51" i="45"/>
  <c r="AF51" i="45"/>
  <c r="M52" i="45"/>
  <c r="AF52" i="45"/>
  <c r="AG52" i="45"/>
  <c r="AI52" i="45"/>
  <c r="AD52" i="45"/>
  <c r="AH52" i="45"/>
  <c r="AE52" i="45"/>
  <c r="M47" i="45"/>
  <c r="AD47" i="45"/>
  <c r="AH47" i="45"/>
  <c r="AE47" i="45"/>
  <c r="AI47" i="45"/>
  <c r="AG47" i="45"/>
  <c r="AF47" i="45"/>
  <c r="M41" i="45"/>
  <c r="AD41" i="45"/>
  <c r="AH41" i="45"/>
  <c r="AG41" i="45"/>
  <c r="AE41" i="45"/>
  <c r="AI41" i="45"/>
  <c r="AF41" i="45"/>
  <c r="M56" i="45"/>
  <c r="AF56" i="45"/>
  <c r="AG56" i="45"/>
  <c r="AI56" i="45"/>
  <c r="AD56" i="45"/>
  <c r="AH56" i="45"/>
  <c r="AE56" i="45"/>
  <c r="M36" i="45"/>
  <c r="AF36" i="45"/>
  <c r="AG36" i="45"/>
  <c r="AI36" i="45"/>
  <c r="AD36" i="45"/>
  <c r="AH36" i="45"/>
  <c r="AE36" i="45"/>
  <c r="M58" i="45"/>
  <c r="AF58" i="45"/>
  <c r="AG58" i="45"/>
  <c r="AI58" i="45"/>
  <c r="AD58" i="45"/>
  <c r="AH58" i="45"/>
  <c r="AE58" i="45"/>
  <c r="M59" i="45"/>
  <c r="AD59" i="45"/>
  <c r="AH59" i="45"/>
  <c r="AG59" i="45"/>
  <c r="AE59" i="45"/>
  <c r="AI59" i="45"/>
  <c r="AF59" i="45"/>
  <c r="M46" i="45"/>
  <c r="AF46" i="45"/>
  <c r="AI46" i="45"/>
  <c r="AG46" i="45"/>
  <c r="AD46" i="45"/>
  <c r="AH46" i="45"/>
  <c r="AE46" i="45"/>
  <c r="M63" i="45"/>
  <c r="AD63" i="45"/>
  <c r="AH63" i="45"/>
  <c r="AE63" i="45"/>
  <c r="AI63" i="45"/>
  <c r="AG63" i="45"/>
  <c r="AF63" i="45"/>
  <c r="M38" i="45"/>
  <c r="AF38" i="45"/>
  <c r="AG38" i="45"/>
  <c r="AE38" i="45"/>
  <c r="AD38" i="45"/>
  <c r="AH38" i="45"/>
  <c r="AI38" i="45"/>
  <c r="M43" i="45"/>
  <c r="AD43" i="45"/>
  <c r="AH43" i="45"/>
  <c r="AG43" i="45"/>
  <c r="AE43" i="45"/>
  <c r="AI43" i="45"/>
  <c r="AF43" i="45"/>
  <c r="M61" i="45"/>
  <c r="AD61" i="45"/>
  <c r="AH61" i="45"/>
  <c r="AG61" i="45"/>
  <c r="AE61" i="45"/>
  <c r="AI61" i="45"/>
  <c r="AF61" i="45"/>
  <c r="M60" i="45"/>
  <c r="AF60" i="45"/>
  <c r="AG60" i="45"/>
  <c r="AI60" i="45"/>
  <c r="AD60" i="45"/>
  <c r="AH60" i="45"/>
  <c r="AE60" i="45"/>
  <c r="M34" i="45"/>
  <c r="AF34" i="45"/>
  <c r="AI34" i="45"/>
  <c r="AG34" i="45"/>
  <c r="AD34" i="45"/>
  <c r="AH34" i="45"/>
  <c r="AE34" i="45"/>
  <c r="M48" i="45"/>
  <c r="AF48" i="45"/>
  <c r="AG48" i="45"/>
  <c r="AI48" i="45"/>
  <c r="AD48" i="45"/>
  <c r="AH48" i="45"/>
  <c r="AE48" i="45"/>
  <c r="M33" i="45"/>
  <c r="AD33" i="45"/>
  <c r="AH33" i="45"/>
  <c r="AE33" i="45"/>
  <c r="AI33" i="45"/>
  <c r="AG33" i="45"/>
  <c r="AF33" i="45"/>
  <c r="M54" i="45"/>
  <c r="AF54" i="45"/>
  <c r="AG54" i="45"/>
  <c r="AI54" i="45"/>
  <c r="AD54" i="45"/>
  <c r="AH54" i="45"/>
  <c r="AE54" i="45"/>
  <c r="M53" i="45"/>
  <c r="AD53" i="45"/>
  <c r="AH53" i="45"/>
  <c r="AG53" i="45"/>
  <c r="AE53" i="45"/>
  <c r="AI53" i="45"/>
  <c r="AF53" i="45"/>
  <c r="M40" i="45"/>
  <c r="AF40" i="45"/>
  <c r="AG40" i="45"/>
  <c r="AI40" i="45"/>
  <c r="AD40" i="45"/>
  <c r="AH40" i="45"/>
  <c r="AE40" i="45"/>
  <c r="M44" i="45"/>
  <c r="AF44" i="45"/>
  <c r="AI44" i="45"/>
  <c r="AG44" i="45"/>
  <c r="AD44" i="45"/>
  <c r="AH44" i="45"/>
  <c r="AE44" i="45"/>
  <c r="M37" i="45"/>
  <c r="AD37" i="45"/>
  <c r="AH37" i="45"/>
  <c r="AG37" i="45"/>
  <c r="AE37" i="45"/>
  <c r="AI37" i="45"/>
  <c r="AF37" i="45"/>
  <c r="F50" i="45"/>
  <c r="J50" i="45"/>
  <c r="O50" i="45"/>
  <c r="S50" i="45"/>
  <c r="W50" i="45"/>
  <c r="AA50" i="45"/>
  <c r="AK50" i="45"/>
  <c r="AO50" i="45"/>
  <c r="AS50" i="45"/>
  <c r="E50" i="45"/>
  <c r="K50" i="45"/>
  <c r="Q50" i="45"/>
  <c r="V50" i="45"/>
  <c r="AB50" i="45"/>
  <c r="AM50" i="45"/>
  <c r="AR50" i="45"/>
  <c r="G50" i="45"/>
  <c r="L50" i="45"/>
  <c r="R50" i="45"/>
  <c r="X50" i="45"/>
  <c r="AC50" i="45"/>
  <c r="AN50" i="45"/>
  <c r="C50" i="45"/>
  <c r="B50" i="45" s="1"/>
  <c r="H50" i="45"/>
  <c r="N50" i="45"/>
  <c r="T50" i="45"/>
  <c r="Y50" i="45"/>
  <c r="AJ50" i="45"/>
  <c r="AP50" i="45"/>
  <c r="I50" i="45"/>
  <c r="AL50" i="45"/>
  <c r="P50" i="45"/>
  <c r="AQ50" i="45"/>
  <c r="U50" i="45"/>
  <c r="D50" i="45"/>
  <c r="Z50" i="45"/>
  <c r="D41" i="45"/>
  <c r="H41" i="45"/>
  <c r="L41" i="45"/>
  <c r="Q41" i="45"/>
  <c r="U41" i="45"/>
  <c r="Y41" i="45"/>
  <c r="AC41" i="45"/>
  <c r="AM41" i="45"/>
  <c r="AQ41" i="45"/>
  <c r="C41" i="45"/>
  <c r="B41" i="45" s="1"/>
  <c r="I41" i="45"/>
  <c r="O41" i="45"/>
  <c r="T41" i="45"/>
  <c r="Z41" i="45"/>
  <c r="AK41" i="45"/>
  <c r="AP41" i="45"/>
  <c r="F41" i="45"/>
  <c r="N41" i="45"/>
  <c r="V41" i="45"/>
  <c r="AB41" i="45"/>
  <c r="AO41" i="45"/>
  <c r="G41" i="45"/>
  <c r="P41" i="45"/>
  <c r="W41" i="45"/>
  <c r="AJ41" i="45"/>
  <c r="AR41" i="45"/>
  <c r="J41" i="45"/>
  <c r="R41" i="45"/>
  <c r="X41" i="45"/>
  <c r="AL41" i="45"/>
  <c r="AS41" i="45"/>
  <c r="E41" i="45"/>
  <c r="K41" i="45"/>
  <c r="S41" i="45"/>
  <c r="AA41" i="45"/>
  <c r="AN41" i="45"/>
  <c r="F56" i="45"/>
  <c r="J56" i="45"/>
  <c r="O56" i="45"/>
  <c r="S56" i="45"/>
  <c r="W56" i="45"/>
  <c r="AA56" i="45"/>
  <c r="AK56" i="45"/>
  <c r="AO56" i="45"/>
  <c r="AS56" i="45"/>
  <c r="C56" i="45"/>
  <c r="B56" i="45" s="1"/>
  <c r="H56" i="45"/>
  <c r="N56" i="45"/>
  <c r="T56" i="45"/>
  <c r="Y56" i="45"/>
  <c r="AJ56" i="45"/>
  <c r="AP56" i="45"/>
  <c r="D56" i="45"/>
  <c r="I56" i="45"/>
  <c r="P56" i="45"/>
  <c r="U56" i="45"/>
  <c r="Z56" i="45"/>
  <c r="AL56" i="45"/>
  <c r="AQ56" i="45"/>
  <c r="E56" i="45"/>
  <c r="K56" i="45"/>
  <c r="Q56" i="45"/>
  <c r="V56" i="45"/>
  <c r="AB56" i="45"/>
  <c r="AM56" i="45"/>
  <c r="AR56" i="45"/>
  <c r="G56" i="45"/>
  <c r="AC56" i="45"/>
  <c r="L56" i="45"/>
  <c r="AN56" i="45"/>
  <c r="R56" i="45"/>
  <c r="X56" i="45"/>
  <c r="F63" i="45"/>
  <c r="J63" i="45"/>
  <c r="O63" i="45"/>
  <c r="S63" i="45"/>
  <c r="W63" i="45"/>
  <c r="AA63" i="45"/>
  <c r="AK63" i="45"/>
  <c r="AO63" i="45"/>
  <c r="AS63" i="45"/>
  <c r="G63" i="45"/>
  <c r="L63" i="45"/>
  <c r="R63" i="45"/>
  <c r="X63" i="45"/>
  <c r="AC63" i="45"/>
  <c r="AN63" i="45"/>
  <c r="C63" i="45"/>
  <c r="B63" i="45" s="1"/>
  <c r="H63" i="45"/>
  <c r="N63" i="45"/>
  <c r="T63" i="45"/>
  <c r="Y63" i="45"/>
  <c r="AJ63" i="45"/>
  <c r="AP63" i="45"/>
  <c r="D63" i="45"/>
  <c r="I63" i="45"/>
  <c r="P63" i="45"/>
  <c r="U63" i="45"/>
  <c r="Z63" i="45"/>
  <c r="AL63" i="45"/>
  <c r="AQ63" i="45"/>
  <c r="K63" i="45"/>
  <c r="AM63" i="45"/>
  <c r="Q63" i="45"/>
  <c r="AR63" i="45"/>
  <c r="V63" i="45"/>
  <c r="E63" i="45"/>
  <c r="AB63" i="45"/>
  <c r="D45" i="45"/>
  <c r="H45" i="45"/>
  <c r="L45" i="45"/>
  <c r="Q45" i="45"/>
  <c r="U45" i="45"/>
  <c r="Y45" i="45"/>
  <c r="AC45" i="45"/>
  <c r="AM45" i="45"/>
  <c r="AQ45" i="45"/>
  <c r="C45" i="45"/>
  <c r="B45" i="45" s="1"/>
  <c r="I45" i="45"/>
  <c r="O45" i="45"/>
  <c r="T45" i="45"/>
  <c r="Z45" i="45"/>
  <c r="AK45" i="45"/>
  <c r="AP45" i="45"/>
  <c r="E45" i="45"/>
  <c r="K45" i="45"/>
  <c r="S45" i="45"/>
  <c r="AA45" i="45"/>
  <c r="AN45" i="45"/>
  <c r="F45" i="45"/>
  <c r="N45" i="45"/>
  <c r="V45" i="45"/>
  <c r="AB45" i="45"/>
  <c r="AO45" i="45"/>
  <c r="G45" i="45"/>
  <c r="P45" i="45"/>
  <c r="W45" i="45"/>
  <c r="AJ45" i="45"/>
  <c r="AR45" i="45"/>
  <c r="J45" i="45"/>
  <c r="AS45" i="45"/>
  <c r="R45" i="45"/>
  <c r="X45" i="45"/>
  <c r="AL45" i="45"/>
  <c r="D42" i="45"/>
  <c r="H42" i="45"/>
  <c r="L42" i="45"/>
  <c r="Q42" i="45"/>
  <c r="U42" i="45"/>
  <c r="Y42" i="45"/>
  <c r="AC42" i="45"/>
  <c r="AM42" i="45"/>
  <c r="AQ42" i="45"/>
  <c r="E42" i="45"/>
  <c r="J42" i="45"/>
  <c r="P42" i="45"/>
  <c r="V42" i="45"/>
  <c r="AA42" i="45"/>
  <c r="AL42" i="45"/>
  <c r="AR42" i="45"/>
  <c r="F42" i="45"/>
  <c r="N42" i="45"/>
  <c r="T42" i="45"/>
  <c r="AB42" i="45"/>
  <c r="AO42" i="45"/>
  <c r="G42" i="45"/>
  <c r="O42" i="45"/>
  <c r="W42" i="45"/>
  <c r="AJ42" i="45"/>
  <c r="AP42" i="45"/>
  <c r="I42" i="45"/>
  <c r="R42" i="45"/>
  <c r="X42" i="45"/>
  <c r="AK42" i="45"/>
  <c r="AS42" i="45"/>
  <c r="C42" i="45"/>
  <c r="B42" i="45" s="1"/>
  <c r="K42" i="45"/>
  <c r="S42" i="45"/>
  <c r="Z42" i="45"/>
  <c r="AN42" i="45"/>
  <c r="F62" i="45"/>
  <c r="J62" i="45"/>
  <c r="O62" i="45"/>
  <c r="S62" i="45"/>
  <c r="W62" i="45"/>
  <c r="AA62" i="45"/>
  <c r="AK62" i="45"/>
  <c r="AO62" i="45"/>
  <c r="AS62" i="45"/>
  <c r="E62" i="45"/>
  <c r="K62" i="45"/>
  <c r="Q62" i="45"/>
  <c r="V62" i="45"/>
  <c r="AB62" i="45"/>
  <c r="AM62" i="45"/>
  <c r="AR62" i="45"/>
  <c r="G62" i="45"/>
  <c r="L62" i="45"/>
  <c r="R62" i="45"/>
  <c r="X62" i="45"/>
  <c r="AC62" i="45"/>
  <c r="AN62" i="45"/>
  <c r="C62" i="45"/>
  <c r="B62" i="45" s="1"/>
  <c r="H62" i="45"/>
  <c r="N62" i="45"/>
  <c r="T62" i="45"/>
  <c r="Y62" i="45"/>
  <c r="AJ62" i="45"/>
  <c r="AP62" i="45"/>
  <c r="D62" i="45"/>
  <c r="Z62" i="45"/>
  <c r="I62" i="45"/>
  <c r="AL62" i="45"/>
  <c r="P62" i="45"/>
  <c r="AQ62" i="45"/>
  <c r="U62" i="45"/>
  <c r="F49" i="45"/>
  <c r="J49" i="45"/>
  <c r="O49" i="45"/>
  <c r="S49" i="45"/>
  <c r="W49" i="45"/>
  <c r="AA49" i="45"/>
  <c r="AK49" i="45"/>
  <c r="AO49" i="45"/>
  <c r="AS49" i="45"/>
  <c r="D49" i="45"/>
  <c r="I49" i="45"/>
  <c r="P49" i="45"/>
  <c r="U49" i="45"/>
  <c r="Z49" i="45"/>
  <c r="AL49" i="45"/>
  <c r="AQ49" i="45"/>
  <c r="E49" i="45"/>
  <c r="K49" i="45"/>
  <c r="Q49" i="45"/>
  <c r="V49" i="45"/>
  <c r="AB49" i="45"/>
  <c r="AM49" i="45"/>
  <c r="AR49" i="45"/>
  <c r="G49" i="45"/>
  <c r="L49" i="45"/>
  <c r="R49" i="45"/>
  <c r="X49" i="45"/>
  <c r="AC49" i="45"/>
  <c r="AN49" i="45"/>
  <c r="C49" i="45"/>
  <c r="B49" i="45" s="1"/>
  <c r="Y49" i="45"/>
  <c r="H49" i="45"/>
  <c r="AJ49" i="45"/>
  <c r="N49" i="45"/>
  <c r="AP49" i="45"/>
  <c r="T49" i="45"/>
  <c r="D36" i="45"/>
  <c r="H36" i="45"/>
  <c r="L36" i="45"/>
  <c r="Q36" i="45"/>
  <c r="U36" i="45"/>
  <c r="Y36" i="45"/>
  <c r="AC36" i="45"/>
  <c r="AM36" i="45"/>
  <c r="AQ36" i="45"/>
  <c r="G36" i="45"/>
  <c r="N36" i="45"/>
  <c r="S36" i="45"/>
  <c r="X36" i="45"/>
  <c r="AJ36" i="45"/>
  <c r="AO36" i="45"/>
  <c r="I36" i="45"/>
  <c r="P36" i="45"/>
  <c r="W36" i="45"/>
  <c r="AK36" i="45"/>
  <c r="AR36" i="45"/>
  <c r="C36" i="45"/>
  <c r="B36" i="45" s="1"/>
  <c r="J36" i="45"/>
  <c r="R36" i="45"/>
  <c r="Z36" i="45"/>
  <c r="AL36" i="45"/>
  <c r="AS36" i="45"/>
  <c r="E36" i="45"/>
  <c r="K36" i="45"/>
  <c r="T36" i="45"/>
  <c r="AA36" i="45"/>
  <c r="AN36" i="45"/>
  <c r="F36" i="45"/>
  <c r="O36" i="45"/>
  <c r="V36" i="45"/>
  <c r="AB36" i="45"/>
  <c r="AP36" i="45"/>
  <c r="F58" i="45"/>
  <c r="J58" i="45"/>
  <c r="O58" i="45"/>
  <c r="S58" i="45"/>
  <c r="W58" i="45"/>
  <c r="AA58" i="45"/>
  <c r="AK58" i="45"/>
  <c r="AO58" i="45"/>
  <c r="AS58" i="45"/>
  <c r="E58" i="45"/>
  <c r="K58" i="45"/>
  <c r="Q58" i="45"/>
  <c r="V58" i="45"/>
  <c r="AB58" i="45"/>
  <c r="AM58" i="45"/>
  <c r="AR58" i="45"/>
  <c r="G58" i="45"/>
  <c r="L58" i="45"/>
  <c r="R58" i="45"/>
  <c r="X58" i="45"/>
  <c r="AC58" i="45"/>
  <c r="AN58" i="45"/>
  <c r="C58" i="45"/>
  <c r="B58" i="45" s="1"/>
  <c r="H58" i="45"/>
  <c r="N58" i="45"/>
  <c r="T58" i="45"/>
  <c r="Y58" i="45"/>
  <c r="AJ58" i="45"/>
  <c r="AP58" i="45"/>
  <c r="U58" i="45"/>
  <c r="D58" i="45"/>
  <c r="Z58" i="45"/>
  <c r="I58" i="45"/>
  <c r="AL58" i="45"/>
  <c r="P58" i="45"/>
  <c r="AQ58" i="45"/>
  <c r="D46" i="45"/>
  <c r="H46" i="45"/>
  <c r="E46" i="45"/>
  <c r="J46" i="45"/>
  <c r="O46" i="45"/>
  <c r="S46" i="45"/>
  <c r="W46" i="45"/>
  <c r="AA46" i="45"/>
  <c r="AK46" i="45"/>
  <c r="AO46" i="45"/>
  <c r="AS46" i="45"/>
  <c r="C46" i="45"/>
  <c r="B46" i="45" s="1"/>
  <c r="K46" i="45"/>
  <c r="Q46" i="45"/>
  <c r="V46" i="45"/>
  <c r="AB46" i="45"/>
  <c r="AM46" i="45"/>
  <c r="AR46" i="45"/>
  <c r="F46" i="45"/>
  <c r="L46" i="45"/>
  <c r="R46" i="45"/>
  <c r="X46" i="45"/>
  <c r="AC46" i="45"/>
  <c r="AN46" i="45"/>
  <c r="G46" i="45"/>
  <c r="N46" i="45"/>
  <c r="T46" i="45"/>
  <c r="Y46" i="45"/>
  <c r="AJ46" i="45"/>
  <c r="AP46" i="45"/>
  <c r="Z46" i="45"/>
  <c r="I46" i="45"/>
  <c r="AL46" i="45"/>
  <c r="P46" i="45"/>
  <c r="AQ46" i="45"/>
  <c r="U46" i="45"/>
  <c r="F51" i="45"/>
  <c r="J51" i="45"/>
  <c r="O51" i="45"/>
  <c r="S51" i="45"/>
  <c r="W51" i="45"/>
  <c r="AA51" i="45"/>
  <c r="AK51" i="45"/>
  <c r="AO51" i="45"/>
  <c r="AS51" i="45"/>
  <c r="G51" i="45"/>
  <c r="L51" i="45"/>
  <c r="R51" i="45"/>
  <c r="X51" i="45"/>
  <c r="AC51" i="45"/>
  <c r="AN51" i="45"/>
  <c r="C51" i="45"/>
  <c r="B51" i="45" s="1"/>
  <c r="H51" i="45"/>
  <c r="N51" i="45"/>
  <c r="T51" i="45"/>
  <c r="Y51" i="45"/>
  <c r="AJ51" i="45"/>
  <c r="AP51" i="45"/>
  <c r="D51" i="45"/>
  <c r="I51" i="45"/>
  <c r="P51" i="45"/>
  <c r="U51" i="45"/>
  <c r="Z51" i="45"/>
  <c r="AL51" i="45"/>
  <c r="AQ51" i="45"/>
  <c r="Q51" i="45"/>
  <c r="AR51" i="45"/>
  <c r="V51" i="45"/>
  <c r="E51" i="45"/>
  <c r="AB51" i="45"/>
  <c r="K51" i="45"/>
  <c r="AM51" i="45"/>
  <c r="D38" i="45"/>
  <c r="H38" i="45"/>
  <c r="L38" i="45"/>
  <c r="Q38" i="45"/>
  <c r="U38" i="45"/>
  <c r="Y38" i="45"/>
  <c r="AC38" i="45"/>
  <c r="AM38" i="45"/>
  <c r="AQ38" i="45"/>
  <c r="E38" i="45"/>
  <c r="J38" i="45"/>
  <c r="P38" i="45"/>
  <c r="V38" i="45"/>
  <c r="AA38" i="45"/>
  <c r="AL38" i="45"/>
  <c r="AR38" i="45"/>
  <c r="G38" i="45"/>
  <c r="O38" i="45"/>
  <c r="W38" i="45"/>
  <c r="AJ38" i="45"/>
  <c r="AP38" i="45"/>
  <c r="I38" i="45"/>
  <c r="R38" i="45"/>
  <c r="X38" i="45"/>
  <c r="AK38" i="45"/>
  <c r="AS38" i="45"/>
  <c r="C38" i="45"/>
  <c r="B38" i="45" s="1"/>
  <c r="K38" i="45"/>
  <c r="S38" i="45"/>
  <c r="Z38" i="45"/>
  <c r="AN38" i="45"/>
  <c r="F38" i="45"/>
  <c r="N38" i="45"/>
  <c r="T38" i="45"/>
  <c r="AB38" i="45"/>
  <c r="AO38" i="45"/>
  <c r="F52" i="45"/>
  <c r="J52" i="45"/>
  <c r="O52" i="45"/>
  <c r="S52" i="45"/>
  <c r="W52" i="45"/>
  <c r="AA52" i="45"/>
  <c r="AK52" i="45"/>
  <c r="AO52" i="45"/>
  <c r="AS52" i="45"/>
  <c r="C52" i="45"/>
  <c r="B52" i="45" s="1"/>
  <c r="H52" i="45"/>
  <c r="N52" i="45"/>
  <c r="T52" i="45"/>
  <c r="Y52" i="45"/>
  <c r="AJ52" i="45"/>
  <c r="AP52" i="45"/>
  <c r="D52" i="45"/>
  <c r="I52" i="45"/>
  <c r="P52" i="45"/>
  <c r="U52" i="45"/>
  <c r="Z52" i="45"/>
  <c r="AL52" i="45"/>
  <c r="AQ52" i="45"/>
  <c r="E52" i="45"/>
  <c r="K52" i="45"/>
  <c r="Q52" i="45"/>
  <c r="V52" i="45"/>
  <c r="AB52" i="45"/>
  <c r="AM52" i="45"/>
  <c r="AR52" i="45"/>
  <c r="X52" i="45"/>
  <c r="G52" i="45"/>
  <c r="AC52" i="45"/>
  <c r="L52" i="45"/>
  <c r="AN52" i="45"/>
  <c r="R52" i="45"/>
  <c r="D43" i="45"/>
  <c r="H43" i="45"/>
  <c r="L43" i="45"/>
  <c r="Q43" i="45"/>
  <c r="U43" i="45"/>
  <c r="Y43" i="45"/>
  <c r="AC43" i="45"/>
  <c r="AM43" i="45"/>
  <c r="AQ43" i="45"/>
  <c r="F43" i="45"/>
  <c r="K43" i="45"/>
  <c r="R43" i="45"/>
  <c r="W43" i="45"/>
  <c r="AB43" i="45"/>
  <c r="AN43" i="45"/>
  <c r="AS43" i="45"/>
  <c r="E43" i="45"/>
  <c r="N43" i="45"/>
  <c r="T43" i="45"/>
  <c r="AA43" i="45"/>
  <c r="AO43" i="45"/>
  <c r="G43" i="45"/>
  <c r="O43" i="45"/>
  <c r="V43" i="45"/>
  <c r="AJ43" i="45"/>
  <c r="AP43" i="45"/>
  <c r="I43" i="45"/>
  <c r="P43" i="45"/>
  <c r="X43" i="45"/>
  <c r="AK43" i="45"/>
  <c r="AR43" i="45"/>
  <c r="C43" i="45"/>
  <c r="B43" i="45" s="1"/>
  <c r="J43" i="45"/>
  <c r="S43" i="45"/>
  <c r="Z43" i="45"/>
  <c r="AL43" i="45"/>
  <c r="F61" i="45"/>
  <c r="J61" i="45"/>
  <c r="O61" i="45"/>
  <c r="S61" i="45"/>
  <c r="W61" i="45"/>
  <c r="AA61" i="45"/>
  <c r="AK61" i="45"/>
  <c r="AO61" i="45"/>
  <c r="AS61" i="45"/>
  <c r="D61" i="45"/>
  <c r="I61" i="45"/>
  <c r="P61" i="45"/>
  <c r="U61" i="45"/>
  <c r="Z61" i="45"/>
  <c r="AL61" i="45"/>
  <c r="AQ61" i="45"/>
  <c r="E61" i="45"/>
  <c r="K61" i="45"/>
  <c r="Q61" i="45"/>
  <c r="V61" i="45"/>
  <c r="AB61" i="45"/>
  <c r="AM61" i="45"/>
  <c r="AR61" i="45"/>
  <c r="G61" i="45"/>
  <c r="L61" i="45"/>
  <c r="R61" i="45"/>
  <c r="X61" i="45"/>
  <c r="AC61" i="45"/>
  <c r="AN61" i="45"/>
  <c r="T61" i="45"/>
  <c r="C61" i="45"/>
  <c r="B61" i="45" s="1"/>
  <c r="Y61" i="45"/>
  <c r="H61" i="45"/>
  <c r="AJ61" i="45"/>
  <c r="N61" i="45"/>
  <c r="AP61" i="45"/>
  <c r="F60" i="45"/>
  <c r="J60" i="45"/>
  <c r="O60" i="45"/>
  <c r="S60" i="45"/>
  <c r="W60" i="45"/>
  <c r="AA60" i="45"/>
  <c r="AK60" i="45"/>
  <c r="AO60" i="45"/>
  <c r="AS60" i="45"/>
  <c r="C60" i="45"/>
  <c r="B60" i="45" s="1"/>
  <c r="H60" i="45"/>
  <c r="N60" i="45"/>
  <c r="T60" i="45"/>
  <c r="Y60" i="45"/>
  <c r="AJ60" i="45"/>
  <c r="AP60" i="45"/>
  <c r="D60" i="45"/>
  <c r="I60" i="45"/>
  <c r="P60" i="45"/>
  <c r="U60" i="45"/>
  <c r="Z60" i="45"/>
  <c r="AL60" i="45"/>
  <c r="AQ60" i="45"/>
  <c r="E60" i="45"/>
  <c r="K60" i="45"/>
  <c r="Q60" i="45"/>
  <c r="V60" i="45"/>
  <c r="AB60" i="45"/>
  <c r="AM60" i="45"/>
  <c r="AR60" i="45"/>
  <c r="L60" i="45"/>
  <c r="AN60" i="45"/>
  <c r="R60" i="45"/>
  <c r="X60" i="45"/>
  <c r="G60" i="45"/>
  <c r="AC60" i="45"/>
  <c r="F47" i="45"/>
  <c r="J47" i="45"/>
  <c r="O47" i="45"/>
  <c r="S47" i="45"/>
  <c r="W47" i="45"/>
  <c r="AA47" i="45"/>
  <c r="AK47" i="45"/>
  <c r="AO47" i="45"/>
  <c r="AS47" i="45"/>
  <c r="G47" i="45"/>
  <c r="L47" i="45"/>
  <c r="R47" i="45"/>
  <c r="X47" i="45"/>
  <c r="AC47" i="45"/>
  <c r="AN47" i="45"/>
  <c r="C47" i="45"/>
  <c r="B47" i="45" s="1"/>
  <c r="H47" i="45"/>
  <c r="N47" i="45"/>
  <c r="T47" i="45"/>
  <c r="Y47" i="45"/>
  <c r="AJ47" i="45"/>
  <c r="AP47" i="45"/>
  <c r="D47" i="45"/>
  <c r="I47" i="45"/>
  <c r="P47" i="45"/>
  <c r="U47" i="45"/>
  <c r="Z47" i="45"/>
  <c r="AL47" i="45"/>
  <c r="AQ47" i="45"/>
  <c r="K47" i="45"/>
  <c r="AM47" i="45"/>
  <c r="Q47" i="45"/>
  <c r="AR47" i="45"/>
  <c r="V47" i="45"/>
  <c r="E47" i="45"/>
  <c r="AB47" i="45"/>
  <c r="F55" i="45"/>
  <c r="J55" i="45"/>
  <c r="O55" i="45"/>
  <c r="S55" i="45"/>
  <c r="W55" i="45"/>
  <c r="AA55" i="45"/>
  <c r="AK55" i="45"/>
  <c r="AO55" i="45"/>
  <c r="AS55" i="45"/>
  <c r="G55" i="45"/>
  <c r="L55" i="45"/>
  <c r="R55" i="45"/>
  <c r="X55" i="45"/>
  <c r="AC55" i="45"/>
  <c r="AN55" i="45"/>
  <c r="C55" i="45"/>
  <c r="B55" i="45" s="1"/>
  <c r="H55" i="45"/>
  <c r="N55" i="45"/>
  <c r="T55" i="45"/>
  <c r="Y55" i="45"/>
  <c r="AJ55" i="45"/>
  <c r="AP55" i="45"/>
  <c r="D55" i="45"/>
  <c r="I55" i="45"/>
  <c r="P55" i="45"/>
  <c r="U55" i="45"/>
  <c r="Z55" i="45"/>
  <c r="AL55" i="45"/>
  <c r="AQ55" i="45"/>
  <c r="V55" i="45"/>
  <c r="E55" i="45"/>
  <c r="AB55" i="45"/>
  <c r="K55" i="45"/>
  <c r="AM55" i="45"/>
  <c r="Q55" i="45"/>
  <c r="AR55" i="45"/>
  <c r="D39" i="45"/>
  <c r="H39" i="45"/>
  <c r="L39" i="45"/>
  <c r="Q39" i="45"/>
  <c r="U39" i="45"/>
  <c r="Y39" i="45"/>
  <c r="AC39" i="45"/>
  <c r="AM39" i="45"/>
  <c r="AQ39" i="45"/>
  <c r="F39" i="45"/>
  <c r="K39" i="45"/>
  <c r="R39" i="45"/>
  <c r="W39" i="45"/>
  <c r="AB39" i="45"/>
  <c r="AN39" i="45"/>
  <c r="AS39" i="45"/>
  <c r="G39" i="45"/>
  <c r="O39" i="45"/>
  <c r="V39" i="45"/>
  <c r="AJ39" i="45"/>
  <c r="AP39" i="45"/>
  <c r="I39" i="45"/>
  <c r="P39" i="45"/>
  <c r="X39" i="45"/>
  <c r="AK39" i="45"/>
  <c r="AR39" i="45"/>
  <c r="C39" i="45"/>
  <c r="B39" i="45" s="1"/>
  <c r="J39" i="45"/>
  <c r="S39" i="45"/>
  <c r="Z39" i="45"/>
  <c r="AL39" i="45"/>
  <c r="E39" i="45"/>
  <c r="N39" i="45"/>
  <c r="T39" i="45"/>
  <c r="AA39" i="45"/>
  <c r="AO39" i="45"/>
  <c r="F57" i="45"/>
  <c r="J57" i="45"/>
  <c r="O57" i="45"/>
  <c r="S57" i="45"/>
  <c r="W57" i="45"/>
  <c r="AA57" i="45"/>
  <c r="AK57" i="45"/>
  <c r="AO57" i="45"/>
  <c r="AS57" i="45"/>
  <c r="D57" i="45"/>
  <c r="I57" i="45"/>
  <c r="P57" i="45"/>
  <c r="U57" i="45"/>
  <c r="Z57" i="45"/>
  <c r="AL57" i="45"/>
  <c r="AQ57" i="45"/>
  <c r="E57" i="45"/>
  <c r="K57" i="45"/>
  <c r="Q57" i="45"/>
  <c r="V57" i="45"/>
  <c r="AB57" i="45"/>
  <c r="AM57" i="45"/>
  <c r="AR57" i="45"/>
  <c r="G57" i="45"/>
  <c r="L57" i="45"/>
  <c r="R57" i="45"/>
  <c r="X57" i="45"/>
  <c r="AC57" i="45"/>
  <c r="AN57" i="45"/>
  <c r="N57" i="45"/>
  <c r="AP57" i="45"/>
  <c r="T57" i="45"/>
  <c r="C57" i="45"/>
  <c r="B57" i="45" s="1"/>
  <c r="Y57" i="45"/>
  <c r="H57" i="45"/>
  <c r="AJ57" i="45"/>
  <c r="F59" i="45"/>
  <c r="J59" i="45"/>
  <c r="O59" i="45"/>
  <c r="S59" i="45"/>
  <c r="W59" i="45"/>
  <c r="AA59" i="45"/>
  <c r="AK59" i="45"/>
  <c r="AO59" i="45"/>
  <c r="AS59" i="45"/>
  <c r="G59" i="45"/>
  <c r="L59" i="45"/>
  <c r="R59" i="45"/>
  <c r="X59" i="45"/>
  <c r="AC59" i="45"/>
  <c r="AN59" i="45"/>
  <c r="C59" i="45"/>
  <c r="B59" i="45" s="1"/>
  <c r="H59" i="45"/>
  <c r="N59" i="45"/>
  <c r="T59" i="45"/>
  <c r="Y59" i="45"/>
  <c r="AJ59" i="45"/>
  <c r="AP59" i="45"/>
  <c r="D59" i="45"/>
  <c r="I59" i="45"/>
  <c r="P59" i="45"/>
  <c r="U59" i="45"/>
  <c r="Z59" i="45"/>
  <c r="AL59" i="45"/>
  <c r="AQ59" i="45"/>
  <c r="E59" i="45"/>
  <c r="AB59" i="45"/>
  <c r="K59" i="45"/>
  <c r="AM59" i="45"/>
  <c r="Q59" i="45"/>
  <c r="AR59" i="45"/>
  <c r="V59" i="45"/>
  <c r="F48" i="45"/>
  <c r="J48" i="45"/>
  <c r="O48" i="45"/>
  <c r="S48" i="45"/>
  <c r="W48" i="45"/>
  <c r="AA48" i="45"/>
  <c r="AK48" i="45"/>
  <c r="AO48" i="45"/>
  <c r="AS48" i="45"/>
  <c r="C48" i="45"/>
  <c r="B48" i="45" s="1"/>
  <c r="H48" i="45"/>
  <c r="N48" i="45"/>
  <c r="T48" i="45"/>
  <c r="Y48" i="45"/>
  <c r="AJ48" i="45"/>
  <c r="AP48" i="45"/>
  <c r="D48" i="45"/>
  <c r="I48" i="45"/>
  <c r="P48" i="45"/>
  <c r="U48" i="45"/>
  <c r="Z48" i="45"/>
  <c r="AL48" i="45"/>
  <c r="AQ48" i="45"/>
  <c r="E48" i="45"/>
  <c r="K48" i="45"/>
  <c r="Q48" i="45"/>
  <c r="V48" i="45"/>
  <c r="AB48" i="45"/>
  <c r="AM48" i="45"/>
  <c r="AR48" i="45"/>
  <c r="R48" i="45"/>
  <c r="X48" i="45"/>
  <c r="G48" i="45"/>
  <c r="AC48" i="45"/>
  <c r="L48" i="45"/>
  <c r="AN48" i="45"/>
  <c r="F54" i="45"/>
  <c r="J54" i="45"/>
  <c r="O54" i="45"/>
  <c r="S54" i="45"/>
  <c r="W54" i="45"/>
  <c r="AA54" i="45"/>
  <c r="AK54" i="45"/>
  <c r="AO54" i="45"/>
  <c r="AS54" i="45"/>
  <c r="E54" i="45"/>
  <c r="K54" i="45"/>
  <c r="Q54" i="45"/>
  <c r="V54" i="45"/>
  <c r="AB54" i="45"/>
  <c r="AM54" i="45"/>
  <c r="AR54" i="45"/>
  <c r="G54" i="45"/>
  <c r="L54" i="45"/>
  <c r="R54" i="45"/>
  <c r="X54" i="45"/>
  <c r="AC54" i="45"/>
  <c r="AN54" i="45"/>
  <c r="C54" i="45"/>
  <c r="B54" i="45" s="1"/>
  <c r="H54" i="45"/>
  <c r="N54" i="45"/>
  <c r="T54" i="45"/>
  <c r="Y54" i="45"/>
  <c r="AJ54" i="45"/>
  <c r="AP54" i="45"/>
  <c r="P54" i="45"/>
  <c r="AQ54" i="45"/>
  <c r="U54" i="45"/>
  <c r="D54" i="45"/>
  <c r="Z54" i="45"/>
  <c r="I54" i="45"/>
  <c r="AL54" i="45"/>
  <c r="F53" i="45"/>
  <c r="J53" i="45"/>
  <c r="O53" i="45"/>
  <c r="S53" i="45"/>
  <c r="W53" i="45"/>
  <c r="AA53" i="45"/>
  <c r="AK53" i="45"/>
  <c r="AO53" i="45"/>
  <c r="AS53" i="45"/>
  <c r="D53" i="45"/>
  <c r="I53" i="45"/>
  <c r="P53" i="45"/>
  <c r="U53" i="45"/>
  <c r="Z53" i="45"/>
  <c r="AL53" i="45"/>
  <c r="AQ53" i="45"/>
  <c r="E53" i="45"/>
  <c r="K53" i="45"/>
  <c r="Q53" i="45"/>
  <c r="V53" i="45"/>
  <c r="AB53" i="45"/>
  <c r="AM53" i="45"/>
  <c r="AR53" i="45"/>
  <c r="G53" i="45"/>
  <c r="L53" i="45"/>
  <c r="R53" i="45"/>
  <c r="X53" i="45"/>
  <c r="AC53" i="45"/>
  <c r="AN53" i="45"/>
  <c r="H53" i="45"/>
  <c r="AJ53" i="45"/>
  <c r="N53" i="45"/>
  <c r="AP53" i="45"/>
  <c r="T53" i="45"/>
  <c r="C53" i="45"/>
  <c r="B53" i="45" s="1"/>
  <c r="Y53" i="45"/>
  <c r="D40" i="45"/>
  <c r="H40" i="45"/>
  <c r="L40" i="45"/>
  <c r="Q40" i="45"/>
  <c r="U40" i="45"/>
  <c r="Y40" i="45"/>
  <c r="AC40" i="45"/>
  <c r="AM40" i="45"/>
  <c r="AQ40" i="45"/>
  <c r="G40" i="45"/>
  <c r="N40" i="45"/>
  <c r="S40" i="45"/>
  <c r="X40" i="45"/>
  <c r="AJ40" i="45"/>
  <c r="AO40" i="45"/>
  <c r="F40" i="45"/>
  <c r="O40" i="45"/>
  <c r="V40" i="45"/>
  <c r="AB40" i="45"/>
  <c r="AP40" i="45"/>
  <c r="I40" i="45"/>
  <c r="P40" i="45"/>
  <c r="W40" i="45"/>
  <c r="AK40" i="45"/>
  <c r="AR40" i="45"/>
  <c r="C40" i="45"/>
  <c r="B40" i="45" s="1"/>
  <c r="J40" i="45"/>
  <c r="R40" i="45"/>
  <c r="Z40" i="45"/>
  <c r="AL40" i="45"/>
  <c r="AS40" i="45"/>
  <c r="E40" i="45"/>
  <c r="K40" i="45"/>
  <c r="T40" i="45"/>
  <c r="AA40" i="45"/>
  <c r="AN40" i="45"/>
  <c r="D44" i="45"/>
  <c r="H44" i="45"/>
  <c r="L44" i="45"/>
  <c r="Q44" i="45"/>
  <c r="U44" i="45"/>
  <c r="Y44" i="45"/>
  <c r="AC44" i="45"/>
  <c r="AM44" i="45"/>
  <c r="AQ44" i="45"/>
  <c r="G44" i="45"/>
  <c r="N44" i="45"/>
  <c r="S44" i="45"/>
  <c r="X44" i="45"/>
  <c r="AJ44" i="45"/>
  <c r="AO44" i="45"/>
  <c r="E44" i="45"/>
  <c r="K44" i="45"/>
  <c r="T44" i="45"/>
  <c r="AA44" i="45"/>
  <c r="AN44" i="45"/>
  <c r="F44" i="45"/>
  <c r="O44" i="45"/>
  <c r="V44" i="45"/>
  <c r="AB44" i="45"/>
  <c r="AP44" i="45"/>
  <c r="I44" i="45"/>
  <c r="P44" i="45"/>
  <c r="W44" i="45"/>
  <c r="AK44" i="45"/>
  <c r="AR44" i="45"/>
  <c r="C44" i="45"/>
  <c r="B44" i="45" s="1"/>
  <c r="J44" i="45"/>
  <c r="R44" i="45"/>
  <c r="Z44" i="45"/>
  <c r="AL44" i="45"/>
  <c r="AS44" i="45"/>
  <c r="D37" i="45"/>
  <c r="H37" i="45"/>
  <c r="L37" i="45"/>
  <c r="Q37" i="45"/>
  <c r="U37" i="45"/>
  <c r="Y37" i="45"/>
  <c r="AC37" i="45"/>
  <c r="AM37" i="45"/>
  <c r="AQ37" i="45"/>
  <c r="C37" i="45"/>
  <c r="B37" i="45" s="1"/>
  <c r="I37" i="45"/>
  <c r="O37" i="45"/>
  <c r="T37" i="45"/>
  <c r="Z37" i="45"/>
  <c r="AK37" i="45"/>
  <c r="AP37" i="45"/>
  <c r="G37" i="45"/>
  <c r="P37" i="45"/>
  <c r="W37" i="45"/>
  <c r="AJ37" i="45"/>
  <c r="AR37" i="45"/>
  <c r="J37" i="45"/>
  <c r="R37" i="45"/>
  <c r="X37" i="45"/>
  <c r="AL37" i="45"/>
  <c r="AS37" i="45"/>
  <c r="E37" i="45"/>
  <c r="K37" i="45"/>
  <c r="S37" i="45"/>
  <c r="AA37" i="45"/>
  <c r="AN37" i="45"/>
  <c r="F37" i="45"/>
  <c r="N37" i="45"/>
  <c r="V37" i="45"/>
  <c r="AB37" i="45"/>
  <c r="AO37" i="45"/>
  <c r="J5" i="46"/>
  <c r="J13" i="46"/>
  <c r="J21" i="46"/>
  <c r="J29" i="46"/>
  <c r="J37" i="46"/>
  <c r="J71" i="46"/>
  <c r="J67" i="46"/>
  <c r="J3" i="46"/>
  <c r="J7" i="46"/>
  <c r="J11" i="46"/>
  <c r="J15" i="46"/>
  <c r="J19" i="46"/>
  <c r="J23" i="46"/>
  <c r="J27" i="46"/>
  <c r="J31" i="46"/>
  <c r="J35" i="46"/>
  <c r="J39" i="46"/>
  <c r="J61" i="46"/>
  <c r="J64" i="46"/>
  <c r="J66" i="46"/>
  <c r="J9" i="46"/>
  <c r="J17" i="46"/>
  <c r="J25" i="46"/>
  <c r="J33" i="46"/>
  <c r="J45" i="46"/>
  <c r="J77" i="46"/>
  <c r="J78" i="46"/>
  <c r="J60" i="46"/>
  <c r="J62" i="46"/>
  <c r="J2" i="46"/>
  <c r="J4" i="46"/>
  <c r="J6" i="46"/>
  <c r="J8" i="46"/>
  <c r="J10" i="46"/>
  <c r="J12" i="46"/>
  <c r="J14" i="46"/>
  <c r="J16" i="46"/>
  <c r="J18" i="46"/>
  <c r="J20" i="46"/>
  <c r="J22" i="46"/>
  <c r="J24" i="46"/>
  <c r="J26" i="46"/>
  <c r="J28" i="46"/>
  <c r="J30" i="46"/>
  <c r="J32" i="46"/>
  <c r="J34" i="46"/>
  <c r="J36" i="46"/>
  <c r="J38" i="46"/>
  <c r="J40" i="46"/>
  <c r="J80" i="46"/>
  <c r="J65" i="46"/>
  <c r="J48" i="46"/>
  <c r="J55" i="46"/>
  <c r="J50" i="46"/>
  <c r="J74" i="46"/>
  <c r="J49" i="46"/>
  <c r="J44" i="46"/>
  <c r="J51" i="46"/>
  <c r="J46" i="46"/>
  <c r="J76" i="46"/>
  <c r="J53" i="46"/>
  <c r="J73" i="46"/>
  <c r="J72" i="46"/>
  <c r="J56" i="46"/>
  <c r="J79" i="46"/>
  <c r="J63" i="46"/>
  <c r="J47" i="46"/>
  <c r="J58" i="46"/>
  <c r="J42" i="46"/>
  <c r="J41" i="46"/>
  <c r="J57" i="46"/>
  <c r="J70" i="46"/>
  <c r="J69" i="46"/>
  <c r="J68" i="46"/>
  <c r="J52" i="46"/>
  <c r="J75" i="46"/>
  <c r="J59" i="46"/>
  <c r="J43" i="46"/>
  <c r="J54" i="46"/>
  <c r="J81" i="46"/>
  <c r="D35" i="45"/>
  <c r="G35" i="45"/>
  <c r="E35" i="45"/>
  <c r="F35" i="45"/>
  <c r="C35" i="45"/>
  <c r="F33" i="45"/>
  <c r="F34" i="45"/>
  <c r="G34" i="45"/>
  <c r="D33" i="45"/>
  <c r="C33" i="45"/>
  <c r="G33" i="45"/>
  <c r="E34" i="45"/>
  <c r="C34" i="45"/>
  <c r="D34" i="45"/>
  <c r="E33" i="45"/>
  <c r="C32" i="45"/>
  <c r="G32" i="45"/>
  <c r="F30" i="45"/>
  <c r="E32" i="45"/>
  <c r="F32" i="45"/>
  <c r="G31" i="45"/>
  <c r="G30" i="45"/>
  <c r="C31" i="45"/>
  <c r="E30" i="45"/>
  <c r="E31" i="45"/>
  <c r="D32" i="45"/>
  <c r="C30" i="45"/>
  <c r="F31" i="45"/>
  <c r="D31" i="45"/>
  <c r="D30" i="45"/>
  <c r="F27" i="45"/>
  <c r="E26" i="45"/>
  <c r="G26" i="45"/>
  <c r="F29" i="45"/>
  <c r="D25" i="45"/>
  <c r="C27" i="45"/>
  <c r="G27" i="45"/>
  <c r="F28" i="45"/>
  <c r="C29" i="45"/>
  <c r="E29" i="45"/>
  <c r="G25" i="45"/>
  <c r="F24" i="45"/>
  <c r="C26" i="45"/>
  <c r="D27" i="45"/>
  <c r="D29" i="45"/>
  <c r="E25" i="45"/>
  <c r="D24" i="45"/>
  <c r="C28" i="45"/>
  <c r="F25" i="45"/>
  <c r="E28" i="45"/>
  <c r="G29" i="45"/>
  <c r="D26" i="45"/>
  <c r="G24" i="45"/>
  <c r="E27" i="45"/>
  <c r="C25" i="45"/>
  <c r="F26" i="45"/>
  <c r="D28" i="45"/>
  <c r="C24" i="45"/>
  <c r="E24" i="45"/>
  <c r="G28" i="45"/>
  <c r="D38" i="46" a="1"/>
  <c r="D31" i="46" a="1"/>
  <c r="D10" i="46" a="1"/>
  <c r="K47" i="46" a="1"/>
  <c r="D4" i="46" a="1"/>
  <c r="D37" i="46" a="1"/>
  <c r="D6" i="46" a="1"/>
  <c r="D41" i="46" a="1"/>
  <c r="D24" i="46" a="1"/>
  <c r="K76" i="46" a="1"/>
  <c r="K72" i="46" a="1"/>
  <c r="D35" i="46" a="1"/>
  <c r="K78" i="46" a="1"/>
  <c r="D9" i="46" a="1"/>
  <c r="D27" i="46" a="1"/>
  <c r="K55" i="46" a="1"/>
  <c r="K60" i="46" a="1"/>
  <c r="K75" i="46" a="1"/>
  <c r="K77" i="46" a="1"/>
  <c r="D16" i="46" a="1"/>
  <c r="D21" i="46" a="1"/>
  <c r="K61" i="46" a="1"/>
  <c r="K64" i="46" a="1"/>
  <c r="D14" i="46" a="1"/>
  <c r="K44" i="46" a="1"/>
  <c r="K70" i="46" a="1"/>
  <c r="K54" i="46" a="1"/>
  <c r="D11" i="46" a="1"/>
  <c r="D29" i="46" a="1"/>
  <c r="D20" i="46" a="1"/>
  <c r="D34" i="46" a="1"/>
  <c r="K81" i="46" a="1"/>
  <c r="K43" i="46" a="1"/>
  <c r="K80" i="46" a="1"/>
  <c r="D33" i="46" a="1"/>
  <c r="K67" i="46" a="1"/>
  <c r="D3" i="46" a="1"/>
  <c r="D19" i="46" a="1"/>
  <c r="D30" i="46" a="1"/>
  <c r="D2" i="46" a="1"/>
  <c r="K65" i="46" a="1"/>
  <c r="K46" i="46" a="1"/>
  <c r="D18" i="46" a="1"/>
  <c r="D40" i="46" a="1"/>
  <c r="D39" i="46" a="1"/>
  <c r="D7" i="46" a="1"/>
  <c r="K52" i="46" a="1"/>
  <c r="K57" i="46" a="1"/>
  <c r="K59" i="46" a="1"/>
  <c r="K66" i="46" a="1"/>
  <c r="K62" i="46" a="1"/>
  <c r="D26" i="46" a="1"/>
  <c r="K51" i="46" a="1"/>
  <c r="K68" i="46" a="1"/>
  <c r="D13" i="46" a="1"/>
  <c r="D8" i="46" a="1"/>
  <c r="D22" i="46" a="1"/>
  <c r="D36" i="46" a="1"/>
  <c r="K58" i="46" a="1"/>
  <c r="D32" i="46" a="1"/>
  <c r="D12" i="46" a="1"/>
  <c r="D23" i="46" a="1"/>
  <c r="D17" i="46" a="1"/>
  <c r="D15" i="46" a="1"/>
  <c r="D5" i="46" a="1"/>
  <c r="K73" i="46" a="1"/>
  <c r="K74" i="46" a="1"/>
  <c r="K56" i="46" a="1"/>
  <c r="K79" i="46" a="1"/>
  <c r="K63" i="46" a="1"/>
  <c r="D28" i="46" a="1"/>
  <c r="K53" i="46" a="1"/>
  <c r="K45" i="46" a="1"/>
  <c r="D25" i="46" a="1"/>
  <c r="K49" i="46" a="1"/>
  <c r="K48" i="46" a="1"/>
  <c r="K42" i="46" a="1"/>
  <c r="K50" i="46" a="1"/>
  <c r="K71" i="46" a="1"/>
  <c r="K69" i="46" a="1"/>
  <c r="C94" i="47" l="1"/>
  <c r="B94" i="47" s="1"/>
  <c r="G94" i="47"/>
  <c r="K94" i="47"/>
  <c r="O94" i="47"/>
  <c r="S94" i="47"/>
  <c r="W94" i="47"/>
  <c r="AA94" i="47"/>
  <c r="AE94" i="47"/>
  <c r="AI94" i="47"/>
  <c r="AM94" i="47"/>
  <c r="D94" i="47"/>
  <c r="H94" i="47"/>
  <c r="L94" i="47"/>
  <c r="P94" i="47"/>
  <c r="T94" i="47"/>
  <c r="X94" i="47"/>
  <c r="AB94" i="47"/>
  <c r="AF94" i="47"/>
  <c r="AJ94" i="47"/>
  <c r="AN94" i="47"/>
  <c r="I94" i="47"/>
  <c r="Q94" i="47"/>
  <c r="Y94" i="47"/>
  <c r="AG94" i="47"/>
  <c r="AO94" i="47"/>
  <c r="E94" i="47"/>
  <c r="U94" i="47"/>
  <c r="AK94" i="47"/>
  <c r="F94" i="47"/>
  <c r="N94" i="47"/>
  <c r="AD94" i="47"/>
  <c r="J94" i="47"/>
  <c r="R94" i="47"/>
  <c r="Z94" i="47"/>
  <c r="AH94" i="47"/>
  <c r="M94" i="47"/>
  <c r="AC94" i="47"/>
  <c r="V94" i="47"/>
  <c r="AL94" i="47"/>
  <c r="C96" i="47"/>
  <c r="B96" i="47" s="1"/>
  <c r="G96" i="47"/>
  <c r="K96" i="47"/>
  <c r="O96" i="47"/>
  <c r="S96" i="47"/>
  <c r="W96" i="47"/>
  <c r="AA96" i="47"/>
  <c r="AE96" i="47"/>
  <c r="AI96" i="47"/>
  <c r="AM96" i="47"/>
  <c r="D96" i="47"/>
  <c r="H96" i="47"/>
  <c r="L96" i="47"/>
  <c r="P96" i="47"/>
  <c r="T96" i="47"/>
  <c r="X96" i="47"/>
  <c r="AB96" i="47"/>
  <c r="AF96" i="47"/>
  <c r="AJ96" i="47"/>
  <c r="AN96" i="47"/>
  <c r="I96" i="47"/>
  <c r="Q96" i="47"/>
  <c r="Y96" i="47"/>
  <c r="AG96" i="47"/>
  <c r="AO96" i="47"/>
  <c r="E96" i="47"/>
  <c r="U96" i="47"/>
  <c r="AK96" i="47"/>
  <c r="N96" i="47"/>
  <c r="AD96" i="47"/>
  <c r="AL96" i="47"/>
  <c r="J96" i="47"/>
  <c r="R96" i="47"/>
  <c r="Z96" i="47"/>
  <c r="AH96" i="47"/>
  <c r="M96" i="47"/>
  <c r="AC96" i="47"/>
  <c r="F96" i="47"/>
  <c r="V96" i="47"/>
  <c r="F86" i="47"/>
  <c r="J86" i="47"/>
  <c r="N86" i="47"/>
  <c r="R86" i="47"/>
  <c r="V86" i="47"/>
  <c r="Z86" i="47"/>
  <c r="AD86" i="47"/>
  <c r="AH86" i="47"/>
  <c r="AL86" i="47"/>
  <c r="C86" i="47"/>
  <c r="B86" i="47" s="1"/>
  <c r="G86" i="47"/>
  <c r="K86" i="47"/>
  <c r="O86" i="47"/>
  <c r="S86" i="47"/>
  <c r="W86" i="47"/>
  <c r="AA86" i="47"/>
  <c r="AE86" i="47"/>
  <c r="AI86" i="47"/>
  <c r="AM86" i="47"/>
  <c r="D86" i="47"/>
  <c r="H86" i="47"/>
  <c r="L86" i="47"/>
  <c r="P86" i="47"/>
  <c r="T86" i="47"/>
  <c r="X86" i="47"/>
  <c r="AB86" i="47"/>
  <c r="AF86" i="47"/>
  <c r="AJ86" i="47"/>
  <c r="AN86" i="47"/>
  <c r="E86" i="47"/>
  <c r="U86" i="47"/>
  <c r="AK86" i="47"/>
  <c r="I86" i="47"/>
  <c r="Y86" i="47"/>
  <c r="AO86" i="47"/>
  <c r="AC86" i="47"/>
  <c r="Q86" i="47"/>
  <c r="AG86" i="47"/>
  <c r="M86" i="47"/>
  <c r="C95" i="47"/>
  <c r="B95" i="47" s="1"/>
  <c r="G95" i="47"/>
  <c r="K95" i="47"/>
  <c r="O95" i="47"/>
  <c r="S95" i="47"/>
  <c r="W95" i="47"/>
  <c r="AA95" i="47"/>
  <c r="AE95" i="47"/>
  <c r="AI95" i="47"/>
  <c r="AM95" i="47"/>
  <c r="D95" i="47"/>
  <c r="H95" i="47"/>
  <c r="L95" i="47"/>
  <c r="P95" i="47"/>
  <c r="T95" i="47"/>
  <c r="X95" i="47"/>
  <c r="AB95" i="47"/>
  <c r="AF95" i="47"/>
  <c r="AJ95" i="47"/>
  <c r="AN95" i="47"/>
  <c r="I95" i="47"/>
  <c r="Q95" i="47"/>
  <c r="Y95" i="47"/>
  <c r="AG95" i="47"/>
  <c r="AO95" i="47"/>
  <c r="M95" i="47"/>
  <c r="AC95" i="47"/>
  <c r="F95" i="47"/>
  <c r="V95" i="47"/>
  <c r="AL95" i="47"/>
  <c r="J95" i="47"/>
  <c r="R95" i="47"/>
  <c r="Z95" i="47"/>
  <c r="AH95" i="47"/>
  <c r="E95" i="47"/>
  <c r="U95" i="47"/>
  <c r="AK95" i="47"/>
  <c r="N95" i="47"/>
  <c r="AD95" i="47"/>
  <c r="C99" i="47"/>
  <c r="B99" i="47" s="1"/>
  <c r="G99" i="47"/>
  <c r="K99" i="47"/>
  <c r="O99" i="47"/>
  <c r="S99" i="47"/>
  <c r="W99" i="47"/>
  <c r="AA99" i="47"/>
  <c r="AE99" i="47"/>
  <c r="AI99" i="47"/>
  <c r="AM99" i="47"/>
  <c r="D99" i="47"/>
  <c r="I99" i="47"/>
  <c r="N99" i="47"/>
  <c r="T99" i="47"/>
  <c r="Y99" i="47"/>
  <c r="AD99" i="47"/>
  <c r="AJ99" i="47"/>
  <c r="AO99" i="47"/>
  <c r="F99" i="47"/>
  <c r="L99" i="47"/>
  <c r="V99" i="47"/>
  <c r="AG99" i="47"/>
  <c r="H99" i="47"/>
  <c r="R99" i="47"/>
  <c r="AC99" i="47"/>
  <c r="AH99" i="47"/>
  <c r="E99" i="47"/>
  <c r="J99" i="47"/>
  <c r="P99" i="47"/>
  <c r="U99" i="47"/>
  <c r="Z99" i="47"/>
  <c r="AF99" i="47"/>
  <c r="AK99" i="47"/>
  <c r="Q99" i="47"/>
  <c r="AB99" i="47"/>
  <c r="AL99" i="47"/>
  <c r="M99" i="47"/>
  <c r="X99" i="47"/>
  <c r="AN99" i="47"/>
  <c r="C93" i="47"/>
  <c r="B93" i="47" s="1"/>
  <c r="G93" i="47"/>
  <c r="K93" i="47"/>
  <c r="O93" i="47"/>
  <c r="S93" i="47"/>
  <c r="W93" i="47"/>
  <c r="AA93" i="47"/>
  <c r="AE93" i="47"/>
  <c r="AI93" i="47"/>
  <c r="AM93" i="47"/>
  <c r="D93" i="47"/>
  <c r="H93" i="47"/>
  <c r="L93" i="47"/>
  <c r="P93" i="47"/>
  <c r="T93" i="47"/>
  <c r="X93" i="47"/>
  <c r="AB93" i="47"/>
  <c r="AF93" i="47"/>
  <c r="AJ93" i="47"/>
  <c r="AN93" i="47"/>
  <c r="I93" i="47"/>
  <c r="Q93" i="47"/>
  <c r="Y93" i="47"/>
  <c r="AG93" i="47"/>
  <c r="AO93" i="47"/>
  <c r="M93" i="47"/>
  <c r="AC93" i="47"/>
  <c r="N93" i="47"/>
  <c r="AD93" i="47"/>
  <c r="J93" i="47"/>
  <c r="R93" i="47"/>
  <c r="Z93" i="47"/>
  <c r="AH93" i="47"/>
  <c r="E93" i="47"/>
  <c r="U93" i="47"/>
  <c r="AK93" i="47"/>
  <c r="F93" i="47"/>
  <c r="V93" i="47"/>
  <c r="AL93" i="47"/>
  <c r="F91" i="47"/>
  <c r="J91" i="47"/>
  <c r="N91" i="47"/>
  <c r="R91" i="47"/>
  <c r="V91" i="47"/>
  <c r="Z91" i="47"/>
  <c r="AD91" i="47"/>
  <c r="AH91" i="47"/>
  <c r="AL91" i="47"/>
  <c r="C91" i="47"/>
  <c r="B91" i="47" s="1"/>
  <c r="G91" i="47"/>
  <c r="K91" i="47"/>
  <c r="O91" i="47"/>
  <c r="S91" i="47"/>
  <c r="W91" i="47"/>
  <c r="AA91" i="47"/>
  <c r="AE91" i="47"/>
  <c r="AI91" i="47"/>
  <c r="AM91" i="47"/>
  <c r="D91" i="47"/>
  <c r="H91" i="47"/>
  <c r="L91" i="47"/>
  <c r="P91" i="47"/>
  <c r="T91" i="47"/>
  <c r="X91" i="47"/>
  <c r="AB91" i="47"/>
  <c r="AF91" i="47"/>
  <c r="AJ91" i="47"/>
  <c r="AN91" i="47"/>
  <c r="M91" i="47"/>
  <c r="AC91" i="47"/>
  <c r="Q91" i="47"/>
  <c r="AG91" i="47"/>
  <c r="U91" i="47"/>
  <c r="E91" i="47"/>
  <c r="AO91" i="47"/>
  <c r="Y91" i="47"/>
  <c r="AK91" i="47"/>
  <c r="I91" i="47"/>
  <c r="C101" i="47"/>
  <c r="B101" i="47" s="1"/>
  <c r="G101" i="47"/>
  <c r="K101" i="47"/>
  <c r="O101" i="47"/>
  <c r="S101" i="47"/>
  <c r="W101" i="47"/>
  <c r="AA101" i="47"/>
  <c r="D101" i="47"/>
  <c r="I101" i="47"/>
  <c r="N101" i="47"/>
  <c r="T101" i="47"/>
  <c r="Y101" i="47"/>
  <c r="AD101" i="47"/>
  <c r="AH101" i="47"/>
  <c r="AL101" i="47"/>
  <c r="F101" i="47"/>
  <c r="Q101" i="47"/>
  <c r="V101" i="47"/>
  <c r="AF101" i="47"/>
  <c r="AN101" i="47"/>
  <c r="M101" i="47"/>
  <c r="X101" i="47"/>
  <c r="AG101" i="47"/>
  <c r="AO101" i="47"/>
  <c r="E101" i="47"/>
  <c r="J101" i="47"/>
  <c r="P101" i="47"/>
  <c r="U101" i="47"/>
  <c r="Z101" i="47"/>
  <c r="AE101" i="47"/>
  <c r="AI101" i="47"/>
  <c r="AM101" i="47"/>
  <c r="L101" i="47"/>
  <c r="AB101" i="47"/>
  <c r="AJ101" i="47"/>
  <c r="H101" i="47"/>
  <c r="R101" i="47"/>
  <c r="AC101" i="47"/>
  <c r="AK101" i="47"/>
  <c r="F84" i="47"/>
  <c r="J84" i="47"/>
  <c r="N84" i="47"/>
  <c r="R84" i="47"/>
  <c r="V84" i="47"/>
  <c r="Z84" i="47"/>
  <c r="AD84" i="47"/>
  <c r="AH84" i="47"/>
  <c r="AL84" i="47"/>
  <c r="C84" i="47"/>
  <c r="B84" i="47" s="1"/>
  <c r="G84" i="47"/>
  <c r="K84" i="47"/>
  <c r="O84" i="47"/>
  <c r="S84" i="47"/>
  <c r="W84" i="47"/>
  <c r="AA84" i="47"/>
  <c r="AE84" i="47"/>
  <c r="AI84" i="47"/>
  <c r="AM84" i="47"/>
  <c r="D84" i="47"/>
  <c r="H84" i="47"/>
  <c r="L84" i="47"/>
  <c r="P84" i="47"/>
  <c r="T84" i="47"/>
  <c r="X84" i="47"/>
  <c r="AB84" i="47"/>
  <c r="AF84" i="47"/>
  <c r="AJ84" i="47"/>
  <c r="AN84" i="47"/>
  <c r="E84" i="47"/>
  <c r="U84" i="47"/>
  <c r="AK84" i="47"/>
  <c r="I84" i="47"/>
  <c r="Y84" i="47"/>
  <c r="AO84" i="47"/>
  <c r="M84" i="47"/>
  <c r="AC84" i="47"/>
  <c r="Q84" i="47"/>
  <c r="AG84" i="47"/>
  <c r="F87" i="47"/>
  <c r="J87" i="47"/>
  <c r="N87" i="47"/>
  <c r="R87" i="47"/>
  <c r="V87" i="47"/>
  <c r="Z87" i="47"/>
  <c r="AD87" i="47"/>
  <c r="AH87" i="47"/>
  <c r="AL87" i="47"/>
  <c r="C87" i="47"/>
  <c r="B87" i="47" s="1"/>
  <c r="G87" i="47"/>
  <c r="K87" i="47"/>
  <c r="O87" i="47"/>
  <c r="S87" i="47"/>
  <c r="W87" i="47"/>
  <c r="AA87" i="47"/>
  <c r="AE87" i="47"/>
  <c r="AI87" i="47"/>
  <c r="AM87" i="47"/>
  <c r="D87" i="47"/>
  <c r="H87" i="47"/>
  <c r="L87" i="47"/>
  <c r="P87" i="47"/>
  <c r="T87" i="47"/>
  <c r="X87" i="47"/>
  <c r="AB87" i="47"/>
  <c r="AF87" i="47"/>
  <c r="AJ87" i="47"/>
  <c r="AN87" i="47"/>
  <c r="M87" i="47"/>
  <c r="AC87" i="47"/>
  <c r="Q87" i="47"/>
  <c r="AG87" i="47"/>
  <c r="U87" i="47"/>
  <c r="AO87" i="47"/>
  <c r="Y87" i="47"/>
  <c r="E87" i="47"/>
  <c r="AK87" i="47"/>
  <c r="I87" i="47"/>
  <c r="C100" i="47"/>
  <c r="B100" i="47" s="1"/>
  <c r="G100" i="47"/>
  <c r="K100" i="47"/>
  <c r="O100" i="47"/>
  <c r="S100" i="47"/>
  <c r="W100" i="47"/>
  <c r="AA100" i="47"/>
  <c r="AE100" i="47"/>
  <c r="AI100" i="47"/>
  <c r="AM100" i="47"/>
  <c r="F100" i="47"/>
  <c r="L100" i="47"/>
  <c r="Q100" i="47"/>
  <c r="V100" i="47"/>
  <c r="AB100" i="47"/>
  <c r="AG100" i="47"/>
  <c r="AL100" i="47"/>
  <c r="D100" i="47"/>
  <c r="N100" i="47"/>
  <c r="Y100" i="47"/>
  <c r="AJ100" i="47"/>
  <c r="E100" i="47"/>
  <c r="P100" i="47"/>
  <c r="U100" i="47"/>
  <c r="AF100" i="47"/>
  <c r="H100" i="47"/>
  <c r="M100" i="47"/>
  <c r="R100" i="47"/>
  <c r="X100" i="47"/>
  <c r="AC100" i="47"/>
  <c r="AH100" i="47"/>
  <c r="AN100" i="47"/>
  <c r="I100" i="47"/>
  <c r="T100" i="47"/>
  <c r="AD100" i="47"/>
  <c r="AO100" i="47"/>
  <c r="J100" i="47"/>
  <c r="Z100" i="47"/>
  <c r="AK100" i="47"/>
  <c r="F89" i="47"/>
  <c r="J89" i="47"/>
  <c r="N89" i="47"/>
  <c r="R89" i="47"/>
  <c r="V89" i="47"/>
  <c r="Z89" i="47"/>
  <c r="AD89" i="47"/>
  <c r="AH89" i="47"/>
  <c r="AL89" i="47"/>
  <c r="C89" i="47"/>
  <c r="B89" i="47" s="1"/>
  <c r="G89" i="47"/>
  <c r="K89" i="47"/>
  <c r="O89" i="47"/>
  <c r="S89" i="47"/>
  <c r="W89" i="47"/>
  <c r="AA89" i="47"/>
  <c r="AE89" i="47"/>
  <c r="AI89" i="47"/>
  <c r="AM89" i="47"/>
  <c r="D89" i="47"/>
  <c r="H89" i="47"/>
  <c r="L89" i="47"/>
  <c r="P89" i="47"/>
  <c r="T89" i="47"/>
  <c r="X89" i="47"/>
  <c r="AB89" i="47"/>
  <c r="AF89" i="47"/>
  <c r="AJ89" i="47"/>
  <c r="AN89" i="47"/>
  <c r="M89" i="47"/>
  <c r="AC89" i="47"/>
  <c r="Q89" i="47"/>
  <c r="AG89" i="47"/>
  <c r="E89" i="47"/>
  <c r="AK89" i="47"/>
  <c r="I89" i="47"/>
  <c r="AO89" i="47"/>
  <c r="U89" i="47"/>
  <c r="Y89" i="47"/>
  <c r="F90" i="47"/>
  <c r="J90" i="47"/>
  <c r="N90" i="47"/>
  <c r="R90" i="47"/>
  <c r="V90" i="47"/>
  <c r="Z90" i="47"/>
  <c r="AD90" i="47"/>
  <c r="AH90" i="47"/>
  <c r="AL90" i="47"/>
  <c r="C90" i="47"/>
  <c r="B90" i="47" s="1"/>
  <c r="G90" i="47"/>
  <c r="K90" i="47"/>
  <c r="O90" i="47"/>
  <c r="S90" i="47"/>
  <c r="W90" i="47"/>
  <c r="AA90" i="47"/>
  <c r="AE90" i="47"/>
  <c r="AI90" i="47"/>
  <c r="AM90" i="47"/>
  <c r="D90" i="47"/>
  <c r="H90" i="47"/>
  <c r="L90" i="47"/>
  <c r="P90" i="47"/>
  <c r="T90" i="47"/>
  <c r="X90" i="47"/>
  <c r="AB90" i="47"/>
  <c r="AF90" i="47"/>
  <c r="AJ90" i="47"/>
  <c r="AN90" i="47"/>
  <c r="E90" i="47"/>
  <c r="U90" i="47"/>
  <c r="AK90" i="47"/>
  <c r="I90" i="47"/>
  <c r="Y90" i="47"/>
  <c r="AO90" i="47"/>
  <c r="AC90" i="47"/>
  <c r="Q90" i="47"/>
  <c r="AG90" i="47"/>
  <c r="M90" i="47"/>
  <c r="F85" i="47"/>
  <c r="J85" i="47"/>
  <c r="N85" i="47"/>
  <c r="R85" i="47"/>
  <c r="V85" i="47"/>
  <c r="Z85" i="47"/>
  <c r="AD85" i="47"/>
  <c r="AH85" i="47"/>
  <c r="AL85" i="47"/>
  <c r="C85" i="47"/>
  <c r="B85" i="47" s="1"/>
  <c r="G85" i="47"/>
  <c r="K85" i="47"/>
  <c r="O85" i="47"/>
  <c r="S85" i="47"/>
  <c r="W85" i="47"/>
  <c r="AA85" i="47"/>
  <c r="AE85" i="47"/>
  <c r="AI85" i="47"/>
  <c r="AM85" i="47"/>
  <c r="D85" i="47"/>
  <c r="H85" i="47"/>
  <c r="L85" i="47"/>
  <c r="P85" i="47"/>
  <c r="T85" i="47"/>
  <c r="X85" i="47"/>
  <c r="AB85" i="47"/>
  <c r="AF85" i="47"/>
  <c r="AJ85" i="47"/>
  <c r="AN85" i="47"/>
  <c r="M85" i="47"/>
  <c r="AC85" i="47"/>
  <c r="Q85" i="47"/>
  <c r="AG85" i="47"/>
  <c r="E85" i="47"/>
  <c r="AK85" i="47"/>
  <c r="Y85" i="47"/>
  <c r="I85" i="47"/>
  <c r="AO85" i="47"/>
  <c r="U85" i="47"/>
  <c r="F102" i="47"/>
  <c r="J102" i="47"/>
  <c r="N102" i="47"/>
  <c r="R102" i="47"/>
  <c r="V102" i="47"/>
  <c r="Z102" i="47"/>
  <c r="AD102" i="47"/>
  <c r="AH102" i="47"/>
  <c r="AL102" i="47"/>
  <c r="H102" i="47"/>
  <c r="P102" i="47"/>
  <c r="X102" i="47"/>
  <c r="AF102" i="47"/>
  <c r="AN102" i="47"/>
  <c r="I102" i="47"/>
  <c r="Q102" i="47"/>
  <c r="Y102" i="47"/>
  <c r="C102" i="47"/>
  <c r="B102" i="47" s="1"/>
  <c r="G102" i="47"/>
  <c r="K102" i="47"/>
  <c r="O102" i="47"/>
  <c r="S102" i="47"/>
  <c r="W102" i="47"/>
  <c r="AA102" i="47"/>
  <c r="AE102" i="47"/>
  <c r="AI102" i="47"/>
  <c r="AM102" i="47"/>
  <c r="D102" i="47"/>
  <c r="L102" i="47"/>
  <c r="T102" i="47"/>
  <c r="AB102" i="47"/>
  <c r="AJ102" i="47"/>
  <c r="E102" i="47"/>
  <c r="M102" i="47"/>
  <c r="U102" i="47"/>
  <c r="AC102" i="47"/>
  <c r="AG102" i="47"/>
  <c r="AO102" i="47"/>
  <c r="AK102" i="47"/>
  <c r="F103" i="47"/>
  <c r="J103" i="47"/>
  <c r="N103" i="47"/>
  <c r="R103" i="47"/>
  <c r="V103" i="47"/>
  <c r="Z103" i="47"/>
  <c r="AD103" i="47"/>
  <c r="AH103" i="47"/>
  <c r="AL103" i="47"/>
  <c r="H103" i="47"/>
  <c r="L103" i="47"/>
  <c r="T103" i="47"/>
  <c r="AB103" i="47"/>
  <c r="AJ103" i="47"/>
  <c r="C103" i="47"/>
  <c r="B103" i="47" s="1"/>
  <c r="G103" i="47"/>
  <c r="K103" i="47"/>
  <c r="O103" i="47"/>
  <c r="S103" i="47"/>
  <c r="W103" i="47"/>
  <c r="AA103" i="47"/>
  <c r="AE103" i="47"/>
  <c r="AI103" i="47"/>
  <c r="AM103" i="47"/>
  <c r="D103" i="47"/>
  <c r="P103" i="47"/>
  <c r="X103" i="47"/>
  <c r="AF103" i="47"/>
  <c r="AN103" i="47"/>
  <c r="I103" i="47"/>
  <c r="Y103" i="47"/>
  <c r="AO103" i="47"/>
  <c r="AG103" i="47"/>
  <c r="E103" i="47"/>
  <c r="AK103" i="47"/>
  <c r="M103" i="47"/>
  <c r="AC103" i="47"/>
  <c r="Q103" i="47"/>
  <c r="U103" i="47"/>
  <c r="C97" i="47"/>
  <c r="B97" i="47" s="1"/>
  <c r="G97" i="47"/>
  <c r="K97" i="47"/>
  <c r="O97" i="47"/>
  <c r="S97" i="47"/>
  <c r="W97" i="47"/>
  <c r="AA97" i="47"/>
  <c r="AE97" i="47"/>
  <c r="AI97" i="47"/>
  <c r="AM97" i="47"/>
  <c r="D97" i="47"/>
  <c r="H97" i="47"/>
  <c r="L97" i="47"/>
  <c r="P97" i="47"/>
  <c r="T97" i="47"/>
  <c r="X97" i="47"/>
  <c r="AB97" i="47"/>
  <c r="AF97" i="47"/>
  <c r="AJ97" i="47"/>
  <c r="AN97" i="47"/>
  <c r="I97" i="47"/>
  <c r="Q97" i="47"/>
  <c r="Y97" i="47"/>
  <c r="AG97" i="47"/>
  <c r="AO97" i="47"/>
  <c r="E97" i="47"/>
  <c r="U97" i="47"/>
  <c r="AK97" i="47"/>
  <c r="N97" i="47"/>
  <c r="AD97" i="47"/>
  <c r="J97" i="47"/>
  <c r="R97" i="47"/>
  <c r="Z97" i="47"/>
  <c r="AH97" i="47"/>
  <c r="M97" i="47"/>
  <c r="AC97" i="47"/>
  <c r="F97" i="47"/>
  <c r="V97" i="47"/>
  <c r="AL97" i="47"/>
  <c r="F92" i="47"/>
  <c r="J92" i="47"/>
  <c r="N92" i="47"/>
  <c r="R92" i="47"/>
  <c r="C92" i="47"/>
  <c r="B92" i="47" s="1"/>
  <c r="G92" i="47"/>
  <c r="K92" i="47"/>
  <c r="D92" i="47"/>
  <c r="H92" i="47"/>
  <c r="L92" i="47"/>
  <c r="P92" i="47"/>
  <c r="T92" i="47"/>
  <c r="E92" i="47"/>
  <c r="Q92" i="47"/>
  <c r="W92" i="47"/>
  <c r="AA92" i="47"/>
  <c r="AE92" i="47"/>
  <c r="AI92" i="47"/>
  <c r="AM92" i="47"/>
  <c r="I92" i="47"/>
  <c r="S92" i="47"/>
  <c r="X92" i="47"/>
  <c r="AB92" i="47"/>
  <c r="AF92" i="47"/>
  <c r="AJ92" i="47"/>
  <c r="AN92" i="47"/>
  <c r="M92" i="47"/>
  <c r="Y92" i="47"/>
  <c r="AG92" i="47"/>
  <c r="AO92" i="47"/>
  <c r="U92" i="47"/>
  <c r="AK92" i="47"/>
  <c r="AD92" i="47"/>
  <c r="AL92" i="47"/>
  <c r="O92" i="47"/>
  <c r="Z92" i="47"/>
  <c r="AH92" i="47"/>
  <c r="AC92" i="47"/>
  <c r="V92" i="47"/>
  <c r="C98" i="47"/>
  <c r="B98" i="47" s="1"/>
  <c r="G98" i="47"/>
  <c r="K98" i="47"/>
  <c r="O98" i="47"/>
  <c r="S98" i="47"/>
  <c r="W98" i="47"/>
  <c r="AA98" i="47"/>
  <c r="AE98" i="47"/>
  <c r="AI98" i="47"/>
  <c r="AM98" i="47"/>
  <c r="D98" i="47"/>
  <c r="H98" i="47"/>
  <c r="L98" i="47"/>
  <c r="P98" i="47"/>
  <c r="T98" i="47"/>
  <c r="X98" i="47"/>
  <c r="AB98" i="47"/>
  <c r="AF98" i="47"/>
  <c r="I98" i="47"/>
  <c r="Q98" i="47"/>
  <c r="Y98" i="47"/>
  <c r="AG98" i="47"/>
  <c r="AL98" i="47"/>
  <c r="M98" i="47"/>
  <c r="AC98" i="47"/>
  <c r="AO98" i="47"/>
  <c r="F98" i="47"/>
  <c r="V98" i="47"/>
  <c r="AK98" i="47"/>
  <c r="J98" i="47"/>
  <c r="R98" i="47"/>
  <c r="Z98" i="47"/>
  <c r="AH98" i="47"/>
  <c r="AN98" i="47"/>
  <c r="E98" i="47"/>
  <c r="U98" i="47"/>
  <c r="AJ98" i="47"/>
  <c r="N98" i="47"/>
  <c r="AD98" i="47"/>
  <c r="F88" i="47"/>
  <c r="J88" i="47"/>
  <c r="N88" i="47"/>
  <c r="R88" i="47"/>
  <c r="V88" i="47"/>
  <c r="Z88" i="47"/>
  <c r="AD88" i="47"/>
  <c r="AH88" i="47"/>
  <c r="AL88" i="47"/>
  <c r="C88" i="47"/>
  <c r="B88" i="47" s="1"/>
  <c r="G88" i="47"/>
  <c r="K88" i="47"/>
  <c r="O88" i="47"/>
  <c r="S88" i="47"/>
  <c r="W88" i="47"/>
  <c r="AA88" i="47"/>
  <c r="AE88" i="47"/>
  <c r="AI88" i="47"/>
  <c r="AM88" i="47"/>
  <c r="D88" i="47"/>
  <c r="H88" i="47"/>
  <c r="L88" i="47"/>
  <c r="P88" i="47"/>
  <c r="T88" i="47"/>
  <c r="X88" i="47"/>
  <c r="AB88" i="47"/>
  <c r="AF88" i="47"/>
  <c r="AJ88" i="47"/>
  <c r="AN88" i="47"/>
  <c r="E88" i="47"/>
  <c r="U88" i="47"/>
  <c r="AK88" i="47"/>
  <c r="I88" i="47"/>
  <c r="Y88" i="47"/>
  <c r="AO88" i="47"/>
  <c r="M88" i="47"/>
  <c r="AG88" i="47"/>
  <c r="Q88" i="47"/>
  <c r="AC88" i="47"/>
  <c r="E74" i="47"/>
  <c r="I74" i="47"/>
  <c r="M74" i="47"/>
  <c r="Q74" i="47"/>
  <c r="U74" i="47"/>
  <c r="Y74" i="47"/>
  <c r="AC74" i="47"/>
  <c r="AG74" i="47"/>
  <c r="AK74" i="47"/>
  <c r="AO74" i="47"/>
  <c r="F74" i="47"/>
  <c r="J74" i="47"/>
  <c r="N74" i="47"/>
  <c r="R74" i="47"/>
  <c r="V74" i="47"/>
  <c r="Z74" i="47"/>
  <c r="AD74" i="47"/>
  <c r="AH74" i="47"/>
  <c r="AL74" i="47"/>
  <c r="C74" i="47"/>
  <c r="B74" i="47" s="1"/>
  <c r="G74" i="47"/>
  <c r="K74" i="47"/>
  <c r="O74" i="47"/>
  <c r="S74" i="47"/>
  <c r="W74" i="47"/>
  <c r="AA74" i="47"/>
  <c r="AE74" i="47"/>
  <c r="AI74" i="47"/>
  <c r="AM74" i="47"/>
  <c r="L74" i="47"/>
  <c r="AB74" i="47"/>
  <c r="P74" i="47"/>
  <c r="AF74" i="47"/>
  <c r="X74" i="47"/>
  <c r="D74" i="47"/>
  <c r="T74" i="47"/>
  <c r="AJ74" i="47"/>
  <c r="H74" i="47"/>
  <c r="AN74" i="47"/>
  <c r="F69" i="47"/>
  <c r="J69" i="47"/>
  <c r="N69" i="47"/>
  <c r="R69" i="47"/>
  <c r="V69" i="47"/>
  <c r="Z69" i="47"/>
  <c r="AD69" i="47"/>
  <c r="AH69" i="47"/>
  <c r="AL69" i="47"/>
  <c r="C69" i="47"/>
  <c r="B69" i="47" s="1"/>
  <c r="G69" i="47"/>
  <c r="K69" i="47"/>
  <c r="O69" i="47"/>
  <c r="S69" i="47"/>
  <c r="W69" i="47"/>
  <c r="AA69" i="47"/>
  <c r="AE69" i="47"/>
  <c r="AI69" i="47"/>
  <c r="AM69" i="47"/>
  <c r="D69" i="47"/>
  <c r="H69" i="47"/>
  <c r="L69" i="47"/>
  <c r="P69" i="47"/>
  <c r="T69" i="47"/>
  <c r="X69" i="47"/>
  <c r="AB69" i="47"/>
  <c r="AF69" i="47"/>
  <c r="AJ69" i="47"/>
  <c r="AN69" i="47"/>
  <c r="M69" i="47"/>
  <c r="AC69" i="47"/>
  <c r="Q69" i="47"/>
  <c r="AG69" i="47"/>
  <c r="E69" i="47"/>
  <c r="U69" i="47"/>
  <c r="AK69" i="47"/>
  <c r="I69" i="47"/>
  <c r="Y69" i="47"/>
  <c r="AO69" i="47"/>
  <c r="D72" i="47"/>
  <c r="H72" i="47"/>
  <c r="L72" i="47"/>
  <c r="P72" i="47"/>
  <c r="T72" i="47"/>
  <c r="E72" i="47"/>
  <c r="J72" i="47"/>
  <c r="O72" i="47"/>
  <c r="U72" i="47"/>
  <c r="Y72" i="47"/>
  <c r="AC72" i="47"/>
  <c r="AG72" i="47"/>
  <c r="AK72" i="47"/>
  <c r="AO72" i="47"/>
  <c r="F72" i="47"/>
  <c r="K72" i="47"/>
  <c r="Q72" i="47"/>
  <c r="V72" i="47"/>
  <c r="Z72" i="47"/>
  <c r="AD72" i="47"/>
  <c r="AH72" i="47"/>
  <c r="AL72" i="47"/>
  <c r="G72" i="47"/>
  <c r="M72" i="47"/>
  <c r="R72" i="47"/>
  <c r="W72" i="47"/>
  <c r="AA72" i="47"/>
  <c r="AE72" i="47"/>
  <c r="AI72" i="47"/>
  <c r="AM72" i="47"/>
  <c r="I72" i="47"/>
  <c r="AB72" i="47"/>
  <c r="N72" i="47"/>
  <c r="AF72" i="47"/>
  <c r="C72" i="47"/>
  <c r="B72" i="47" s="1"/>
  <c r="AN72" i="47"/>
  <c r="S72" i="47"/>
  <c r="AJ72" i="47"/>
  <c r="X72" i="47"/>
  <c r="C83" i="47"/>
  <c r="B83" i="47" s="1"/>
  <c r="G83" i="47"/>
  <c r="K83" i="47"/>
  <c r="O83" i="47"/>
  <c r="S83" i="47"/>
  <c r="W83" i="47"/>
  <c r="AA83" i="47"/>
  <c r="AE83" i="47"/>
  <c r="AI83" i="47"/>
  <c r="AM83" i="47"/>
  <c r="D83" i="47"/>
  <c r="H83" i="47"/>
  <c r="L83" i="47"/>
  <c r="P83" i="47"/>
  <c r="T83" i="47"/>
  <c r="X83" i="47"/>
  <c r="AB83" i="47"/>
  <c r="AF83" i="47"/>
  <c r="AJ83" i="47"/>
  <c r="AN83" i="47"/>
  <c r="E83" i="47"/>
  <c r="I83" i="47"/>
  <c r="M83" i="47"/>
  <c r="Q83" i="47"/>
  <c r="U83" i="47"/>
  <c r="Y83" i="47"/>
  <c r="AC83" i="47"/>
  <c r="AG83" i="47"/>
  <c r="AK83" i="47"/>
  <c r="AO83" i="47"/>
  <c r="F83" i="47"/>
  <c r="V83" i="47"/>
  <c r="AL83" i="47"/>
  <c r="AH83" i="47"/>
  <c r="J83" i="47"/>
  <c r="Z83" i="47"/>
  <c r="R83" i="47"/>
  <c r="N83" i="47"/>
  <c r="AD83" i="47"/>
  <c r="C81" i="47"/>
  <c r="B81" i="47" s="1"/>
  <c r="G81" i="47"/>
  <c r="K81" i="47"/>
  <c r="O81" i="47"/>
  <c r="S81" i="47"/>
  <c r="W81" i="47"/>
  <c r="AA81" i="47"/>
  <c r="AE81" i="47"/>
  <c r="AI81" i="47"/>
  <c r="AM81" i="47"/>
  <c r="D81" i="47"/>
  <c r="H81" i="47"/>
  <c r="L81" i="47"/>
  <c r="P81" i="47"/>
  <c r="T81" i="47"/>
  <c r="X81" i="47"/>
  <c r="AB81" i="47"/>
  <c r="AF81" i="47"/>
  <c r="AJ81" i="47"/>
  <c r="AN81" i="47"/>
  <c r="E81" i="47"/>
  <c r="I81" i="47"/>
  <c r="M81" i="47"/>
  <c r="Q81" i="47"/>
  <c r="U81" i="47"/>
  <c r="Y81" i="47"/>
  <c r="AC81" i="47"/>
  <c r="AG81" i="47"/>
  <c r="AK81" i="47"/>
  <c r="AO81" i="47"/>
  <c r="F81" i="47"/>
  <c r="V81" i="47"/>
  <c r="AL81" i="47"/>
  <c r="R81" i="47"/>
  <c r="J81" i="47"/>
  <c r="Z81" i="47"/>
  <c r="N81" i="47"/>
  <c r="AD81" i="47"/>
  <c r="AH81" i="47"/>
  <c r="F64" i="47"/>
  <c r="J64" i="47"/>
  <c r="N64" i="47"/>
  <c r="R64" i="47"/>
  <c r="V64" i="47"/>
  <c r="Z64" i="47"/>
  <c r="AD64" i="47"/>
  <c r="AH64" i="47"/>
  <c r="AL64" i="47"/>
  <c r="C64" i="47"/>
  <c r="B64" i="47" s="1"/>
  <c r="G64" i="47"/>
  <c r="K64" i="47"/>
  <c r="O64" i="47"/>
  <c r="S64" i="47"/>
  <c r="W64" i="47"/>
  <c r="AA64" i="47"/>
  <c r="AE64" i="47"/>
  <c r="AI64" i="47"/>
  <c r="AM64" i="47"/>
  <c r="D64" i="47"/>
  <c r="H64" i="47"/>
  <c r="L64" i="47"/>
  <c r="P64" i="47"/>
  <c r="T64" i="47"/>
  <c r="X64" i="47"/>
  <c r="AB64" i="47"/>
  <c r="AF64" i="47"/>
  <c r="AJ64" i="47"/>
  <c r="AN64" i="47"/>
  <c r="E64" i="47"/>
  <c r="U64" i="47"/>
  <c r="AK64" i="47"/>
  <c r="I64" i="47"/>
  <c r="Y64" i="47"/>
  <c r="AO64" i="47"/>
  <c r="M64" i="47"/>
  <c r="AC64" i="47"/>
  <c r="Q64" i="47"/>
  <c r="AG64" i="47"/>
  <c r="E75" i="47"/>
  <c r="I75" i="47"/>
  <c r="M75" i="47"/>
  <c r="Q75" i="47"/>
  <c r="U75" i="47"/>
  <c r="Y75" i="47"/>
  <c r="AC75" i="47"/>
  <c r="AG75" i="47"/>
  <c r="AK75" i="47"/>
  <c r="AO75" i="47"/>
  <c r="F75" i="47"/>
  <c r="J75" i="47"/>
  <c r="N75" i="47"/>
  <c r="R75" i="47"/>
  <c r="V75" i="47"/>
  <c r="Z75" i="47"/>
  <c r="AD75" i="47"/>
  <c r="AH75" i="47"/>
  <c r="AL75" i="47"/>
  <c r="C75" i="47"/>
  <c r="B75" i="47" s="1"/>
  <c r="G75" i="47"/>
  <c r="K75" i="47"/>
  <c r="O75" i="47"/>
  <c r="S75" i="47"/>
  <c r="W75" i="47"/>
  <c r="AA75" i="47"/>
  <c r="AE75" i="47"/>
  <c r="AI75" i="47"/>
  <c r="AM75" i="47"/>
  <c r="D75" i="47"/>
  <c r="T75" i="47"/>
  <c r="AJ75" i="47"/>
  <c r="H75" i="47"/>
  <c r="X75" i="47"/>
  <c r="AN75" i="47"/>
  <c r="P75" i="47"/>
  <c r="L75" i="47"/>
  <c r="AB75" i="47"/>
  <c r="AF75" i="47"/>
  <c r="F66" i="47"/>
  <c r="J66" i="47"/>
  <c r="N66" i="47"/>
  <c r="R66" i="47"/>
  <c r="V66" i="47"/>
  <c r="Z66" i="47"/>
  <c r="AD66" i="47"/>
  <c r="AH66" i="47"/>
  <c r="AL66" i="47"/>
  <c r="C66" i="47"/>
  <c r="B66" i="47" s="1"/>
  <c r="G66" i="47"/>
  <c r="K66" i="47"/>
  <c r="O66" i="47"/>
  <c r="S66" i="47"/>
  <c r="W66" i="47"/>
  <c r="AA66" i="47"/>
  <c r="AE66" i="47"/>
  <c r="AI66" i="47"/>
  <c r="AM66" i="47"/>
  <c r="D66" i="47"/>
  <c r="H66" i="47"/>
  <c r="L66" i="47"/>
  <c r="P66" i="47"/>
  <c r="T66" i="47"/>
  <c r="X66" i="47"/>
  <c r="AB66" i="47"/>
  <c r="AF66" i="47"/>
  <c r="AJ66" i="47"/>
  <c r="AN66" i="47"/>
  <c r="E66" i="47"/>
  <c r="U66" i="47"/>
  <c r="AK66" i="47"/>
  <c r="I66" i="47"/>
  <c r="Y66" i="47"/>
  <c r="AO66" i="47"/>
  <c r="M66" i="47"/>
  <c r="AC66" i="47"/>
  <c r="Q66" i="47"/>
  <c r="AG66" i="47"/>
  <c r="E77" i="47"/>
  <c r="I77" i="47"/>
  <c r="M77" i="47"/>
  <c r="Q77" i="47"/>
  <c r="U77" i="47"/>
  <c r="Y77" i="47"/>
  <c r="AC77" i="47"/>
  <c r="AG77" i="47"/>
  <c r="AK77" i="47"/>
  <c r="AO77" i="47"/>
  <c r="F77" i="47"/>
  <c r="J77" i="47"/>
  <c r="N77" i="47"/>
  <c r="R77" i="47"/>
  <c r="V77" i="47"/>
  <c r="Z77" i="47"/>
  <c r="AD77" i="47"/>
  <c r="AH77" i="47"/>
  <c r="AL77" i="47"/>
  <c r="C77" i="47"/>
  <c r="B77" i="47" s="1"/>
  <c r="G77" i="47"/>
  <c r="K77" i="47"/>
  <c r="O77" i="47"/>
  <c r="S77" i="47"/>
  <c r="W77" i="47"/>
  <c r="AA77" i="47"/>
  <c r="AE77" i="47"/>
  <c r="AI77" i="47"/>
  <c r="AM77" i="47"/>
  <c r="D77" i="47"/>
  <c r="T77" i="47"/>
  <c r="AJ77" i="47"/>
  <c r="H77" i="47"/>
  <c r="X77" i="47"/>
  <c r="AN77" i="47"/>
  <c r="AF77" i="47"/>
  <c r="L77" i="47"/>
  <c r="AB77" i="47"/>
  <c r="P77" i="47"/>
  <c r="F67" i="47"/>
  <c r="J67" i="47"/>
  <c r="N67" i="47"/>
  <c r="R67" i="47"/>
  <c r="V67" i="47"/>
  <c r="Z67" i="47"/>
  <c r="AD67" i="47"/>
  <c r="AH67" i="47"/>
  <c r="AL67" i="47"/>
  <c r="C67" i="47"/>
  <c r="B67" i="47" s="1"/>
  <c r="G67" i="47"/>
  <c r="K67" i="47"/>
  <c r="O67" i="47"/>
  <c r="S67" i="47"/>
  <c r="W67" i="47"/>
  <c r="AA67" i="47"/>
  <c r="AE67" i="47"/>
  <c r="AI67" i="47"/>
  <c r="AM67" i="47"/>
  <c r="D67" i="47"/>
  <c r="H67" i="47"/>
  <c r="L67" i="47"/>
  <c r="P67" i="47"/>
  <c r="T67" i="47"/>
  <c r="X67" i="47"/>
  <c r="AB67" i="47"/>
  <c r="AF67" i="47"/>
  <c r="AJ67" i="47"/>
  <c r="AN67" i="47"/>
  <c r="M67" i="47"/>
  <c r="AC67" i="47"/>
  <c r="Q67" i="47"/>
  <c r="AG67" i="47"/>
  <c r="E67" i="47"/>
  <c r="U67" i="47"/>
  <c r="AK67" i="47"/>
  <c r="Y67" i="47"/>
  <c r="AO67" i="47"/>
  <c r="I67" i="47"/>
  <c r="E76" i="47"/>
  <c r="I76" i="47"/>
  <c r="M76" i="47"/>
  <c r="Q76" i="47"/>
  <c r="U76" i="47"/>
  <c r="Y76" i="47"/>
  <c r="AC76" i="47"/>
  <c r="AG76" i="47"/>
  <c r="AK76" i="47"/>
  <c r="AO76" i="47"/>
  <c r="F76" i="47"/>
  <c r="J76" i="47"/>
  <c r="N76" i="47"/>
  <c r="R76" i="47"/>
  <c r="V76" i="47"/>
  <c r="Z76" i="47"/>
  <c r="AD76" i="47"/>
  <c r="AH76" i="47"/>
  <c r="AL76" i="47"/>
  <c r="C76" i="47"/>
  <c r="B76" i="47" s="1"/>
  <c r="G76" i="47"/>
  <c r="K76" i="47"/>
  <c r="O76" i="47"/>
  <c r="S76" i="47"/>
  <c r="W76" i="47"/>
  <c r="AA76" i="47"/>
  <c r="AE76" i="47"/>
  <c r="AI76" i="47"/>
  <c r="AM76" i="47"/>
  <c r="L76" i="47"/>
  <c r="AB76" i="47"/>
  <c r="P76" i="47"/>
  <c r="AF76" i="47"/>
  <c r="H76" i="47"/>
  <c r="AN76" i="47"/>
  <c r="D76" i="47"/>
  <c r="T76" i="47"/>
  <c r="AJ76" i="47"/>
  <c r="X76" i="47"/>
  <c r="C79" i="47"/>
  <c r="B79" i="47" s="1"/>
  <c r="G79" i="47"/>
  <c r="K79" i="47"/>
  <c r="O79" i="47"/>
  <c r="S79" i="47"/>
  <c r="W79" i="47"/>
  <c r="AA79" i="47"/>
  <c r="AE79" i="47"/>
  <c r="AI79" i="47"/>
  <c r="AM79" i="47"/>
  <c r="V79" i="47"/>
  <c r="AH79" i="47"/>
  <c r="D79" i="47"/>
  <c r="H79" i="47"/>
  <c r="L79" i="47"/>
  <c r="P79" i="47"/>
  <c r="T79" i="47"/>
  <c r="X79" i="47"/>
  <c r="AB79" i="47"/>
  <c r="AF79" i="47"/>
  <c r="AJ79" i="47"/>
  <c r="AN79" i="47"/>
  <c r="N79" i="47"/>
  <c r="Z79" i="47"/>
  <c r="E79" i="47"/>
  <c r="I79" i="47"/>
  <c r="M79" i="47"/>
  <c r="Q79" i="47"/>
  <c r="U79" i="47"/>
  <c r="Y79" i="47"/>
  <c r="AC79" i="47"/>
  <c r="AG79" i="47"/>
  <c r="AK79" i="47"/>
  <c r="AO79" i="47"/>
  <c r="F79" i="47"/>
  <c r="J79" i="47"/>
  <c r="R79" i="47"/>
  <c r="AD79" i="47"/>
  <c r="AL79" i="47"/>
  <c r="F68" i="47"/>
  <c r="J68" i="47"/>
  <c r="N68" i="47"/>
  <c r="R68" i="47"/>
  <c r="V68" i="47"/>
  <c r="Z68" i="47"/>
  <c r="AD68" i="47"/>
  <c r="AH68" i="47"/>
  <c r="AL68" i="47"/>
  <c r="C68" i="47"/>
  <c r="B68" i="47" s="1"/>
  <c r="G68" i="47"/>
  <c r="K68" i="47"/>
  <c r="O68" i="47"/>
  <c r="S68" i="47"/>
  <c r="W68" i="47"/>
  <c r="AA68" i="47"/>
  <c r="AE68" i="47"/>
  <c r="AI68" i="47"/>
  <c r="AM68" i="47"/>
  <c r="D68" i="47"/>
  <c r="H68" i="47"/>
  <c r="L68" i="47"/>
  <c r="P68" i="47"/>
  <c r="T68" i="47"/>
  <c r="X68" i="47"/>
  <c r="AB68" i="47"/>
  <c r="AF68" i="47"/>
  <c r="AJ68" i="47"/>
  <c r="AN68" i="47"/>
  <c r="E68" i="47"/>
  <c r="U68" i="47"/>
  <c r="AK68" i="47"/>
  <c r="I68" i="47"/>
  <c r="Y68" i="47"/>
  <c r="AO68" i="47"/>
  <c r="M68" i="47"/>
  <c r="AC68" i="47"/>
  <c r="AG68" i="47"/>
  <c r="Q68" i="47"/>
  <c r="F65" i="47"/>
  <c r="J65" i="47"/>
  <c r="N65" i="47"/>
  <c r="R65" i="47"/>
  <c r="V65" i="47"/>
  <c r="Z65" i="47"/>
  <c r="AD65" i="47"/>
  <c r="AH65" i="47"/>
  <c r="AL65" i="47"/>
  <c r="C65" i="47"/>
  <c r="B65" i="47" s="1"/>
  <c r="G65" i="47"/>
  <c r="K65" i="47"/>
  <c r="O65" i="47"/>
  <c r="S65" i="47"/>
  <c r="W65" i="47"/>
  <c r="AA65" i="47"/>
  <c r="AE65" i="47"/>
  <c r="AI65" i="47"/>
  <c r="AM65" i="47"/>
  <c r="D65" i="47"/>
  <c r="H65" i="47"/>
  <c r="L65" i="47"/>
  <c r="P65" i="47"/>
  <c r="T65" i="47"/>
  <c r="X65" i="47"/>
  <c r="AB65" i="47"/>
  <c r="AF65" i="47"/>
  <c r="AJ65" i="47"/>
  <c r="AN65" i="47"/>
  <c r="M65" i="47"/>
  <c r="AC65" i="47"/>
  <c r="Q65" i="47"/>
  <c r="AG65" i="47"/>
  <c r="E65" i="47"/>
  <c r="U65" i="47"/>
  <c r="AK65" i="47"/>
  <c r="AO65" i="47"/>
  <c r="I65" i="47"/>
  <c r="Y65" i="47"/>
  <c r="E73" i="47"/>
  <c r="I73" i="47"/>
  <c r="M73" i="47"/>
  <c r="Q73" i="47"/>
  <c r="U73" i="47"/>
  <c r="Y73" i="47"/>
  <c r="AC73" i="47"/>
  <c r="AG73" i="47"/>
  <c r="AK73" i="47"/>
  <c r="AO73" i="47"/>
  <c r="F73" i="47"/>
  <c r="J73" i="47"/>
  <c r="N73" i="47"/>
  <c r="R73" i="47"/>
  <c r="V73" i="47"/>
  <c r="Z73" i="47"/>
  <c r="AD73" i="47"/>
  <c r="AH73" i="47"/>
  <c r="AL73" i="47"/>
  <c r="C73" i="47"/>
  <c r="B73" i="47" s="1"/>
  <c r="G73" i="47"/>
  <c r="K73" i="47"/>
  <c r="O73" i="47"/>
  <c r="S73" i="47"/>
  <c r="W73" i="47"/>
  <c r="AA73" i="47"/>
  <c r="AE73" i="47"/>
  <c r="AI73" i="47"/>
  <c r="AM73" i="47"/>
  <c r="D73" i="47"/>
  <c r="T73" i="47"/>
  <c r="AJ73" i="47"/>
  <c r="H73" i="47"/>
  <c r="X73" i="47"/>
  <c r="AN73" i="47"/>
  <c r="AF73" i="47"/>
  <c r="L73" i="47"/>
  <c r="AB73" i="47"/>
  <c r="P73" i="47"/>
  <c r="C80" i="47"/>
  <c r="B80" i="47" s="1"/>
  <c r="G80" i="47"/>
  <c r="K80" i="47"/>
  <c r="O80" i="47"/>
  <c r="S80" i="47"/>
  <c r="W80" i="47"/>
  <c r="AA80" i="47"/>
  <c r="AE80" i="47"/>
  <c r="AI80" i="47"/>
  <c r="AM80" i="47"/>
  <c r="F80" i="47"/>
  <c r="R80" i="47"/>
  <c r="D80" i="47"/>
  <c r="H80" i="47"/>
  <c r="L80" i="47"/>
  <c r="P80" i="47"/>
  <c r="T80" i="47"/>
  <c r="X80" i="47"/>
  <c r="AB80" i="47"/>
  <c r="AF80" i="47"/>
  <c r="AJ80" i="47"/>
  <c r="AN80" i="47"/>
  <c r="N80" i="47"/>
  <c r="Z80" i="47"/>
  <c r="E80" i="47"/>
  <c r="I80" i="47"/>
  <c r="M80" i="47"/>
  <c r="Q80" i="47"/>
  <c r="U80" i="47"/>
  <c r="Y80" i="47"/>
  <c r="AC80" i="47"/>
  <c r="AG80" i="47"/>
  <c r="AK80" i="47"/>
  <c r="AO80" i="47"/>
  <c r="J80" i="47"/>
  <c r="V80" i="47"/>
  <c r="AD80" i="47"/>
  <c r="AH80" i="47"/>
  <c r="AL80" i="47"/>
  <c r="E78" i="47"/>
  <c r="I78" i="47"/>
  <c r="F78" i="47"/>
  <c r="J78" i="47"/>
  <c r="C78" i="47"/>
  <c r="B78" i="47" s="1"/>
  <c r="G78" i="47"/>
  <c r="K78" i="47"/>
  <c r="O78" i="47"/>
  <c r="S78" i="47"/>
  <c r="W78" i="47"/>
  <c r="AA78" i="47"/>
  <c r="AE78" i="47"/>
  <c r="AI78" i="47"/>
  <c r="AM78" i="47"/>
  <c r="AL78" i="47"/>
  <c r="L78" i="47"/>
  <c r="P78" i="47"/>
  <c r="T78" i="47"/>
  <c r="X78" i="47"/>
  <c r="AB78" i="47"/>
  <c r="AF78" i="47"/>
  <c r="AJ78" i="47"/>
  <c r="AN78" i="47"/>
  <c r="N78" i="47"/>
  <c r="V78" i="47"/>
  <c r="AD78" i="47"/>
  <c r="D78" i="47"/>
  <c r="M78" i="47"/>
  <c r="Q78" i="47"/>
  <c r="U78" i="47"/>
  <c r="Y78" i="47"/>
  <c r="AC78" i="47"/>
  <c r="AG78" i="47"/>
  <c r="AK78" i="47"/>
  <c r="AO78" i="47"/>
  <c r="H78" i="47"/>
  <c r="R78" i="47"/>
  <c r="Z78" i="47"/>
  <c r="AH78" i="47"/>
  <c r="F71" i="47"/>
  <c r="J71" i="47"/>
  <c r="C71" i="47"/>
  <c r="B71" i="47" s="1"/>
  <c r="G71" i="47"/>
  <c r="K71" i="47"/>
  <c r="D71" i="47"/>
  <c r="H71" i="47"/>
  <c r="L71" i="47"/>
  <c r="P71" i="47"/>
  <c r="T71" i="47"/>
  <c r="X71" i="47"/>
  <c r="AB71" i="47"/>
  <c r="AF71" i="47"/>
  <c r="AJ71" i="47"/>
  <c r="AN71" i="47"/>
  <c r="M71" i="47"/>
  <c r="R71" i="47"/>
  <c r="W71" i="47"/>
  <c r="AC71" i="47"/>
  <c r="AH71" i="47"/>
  <c r="AM71" i="47"/>
  <c r="N71" i="47"/>
  <c r="S71" i="47"/>
  <c r="Y71" i="47"/>
  <c r="AD71" i="47"/>
  <c r="AI71" i="47"/>
  <c r="AO71" i="47"/>
  <c r="E71" i="47"/>
  <c r="O71" i="47"/>
  <c r="U71" i="47"/>
  <c r="Z71" i="47"/>
  <c r="AE71" i="47"/>
  <c r="AK71" i="47"/>
  <c r="AA71" i="47"/>
  <c r="V71" i="47"/>
  <c r="I71" i="47"/>
  <c r="AG71" i="47"/>
  <c r="Q71" i="47"/>
  <c r="AL71" i="47"/>
  <c r="F70" i="47"/>
  <c r="J70" i="47"/>
  <c r="N70" i="47"/>
  <c r="R70" i="47"/>
  <c r="V70" i="47"/>
  <c r="Z70" i="47"/>
  <c r="AD70" i="47"/>
  <c r="AH70" i="47"/>
  <c r="AL70" i="47"/>
  <c r="C70" i="47"/>
  <c r="B70" i="47" s="1"/>
  <c r="G70" i="47"/>
  <c r="K70" i="47"/>
  <c r="O70" i="47"/>
  <c r="S70" i="47"/>
  <c r="W70" i="47"/>
  <c r="AA70" i="47"/>
  <c r="AE70" i="47"/>
  <c r="AI70" i="47"/>
  <c r="AM70" i="47"/>
  <c r="D70" i="47"/>
  <c r="H70" i="47"/>
  <c r="L70" i="47"/>
  <c r="P70" i="47"/>
  <c r="T70" i="47"/>
  <c r="X70" i="47"/>
  <c r="AB70" i="47"/>
  <c r="AF70" i="47"/>
  <c r="AJ70" i="47"/>
  <c r="AN70" i="47"/>
  <c r="E70" i="47"/>
  <c r="U70" i="47"/>
  <c r="AK70" i="47"/>
  <c r="I70" i="47"/>
  <c r="Y70" i="47"/>
  <c r="AO70" i="47"/>
  <c r="M70" i="47"/>
  <c r="AC70" i="47"/>
  <c r="AG70" i="47"/>
  <c r="Q70" i="47"/>
  <c r="C82" i="47"/>
  <c r="B82" i="47" s="1"/>
  <c r="G82" i="47"/>
  <c r="K82" i="47"/>
  <c r="O82" i="47"/>
  <c r="S82" i="47"/>
  <c r="W82" i="47"/>
  <c r="AA82" i="47"/>
  <c r="AE82" i="47"/>
  <c r="AI82" i="47"/>
  <c r="AM82" i="47"/>
  <c r="D82" i="47"/>
  <c r="H82" i="47"/>
  <c r="L82" i="47"/>
  <c r="P82" i="47"/>
  <c r="T82" i="47"/>
  <c r="X82" i="47"/>
  <c r="AB82" i="47"/>
  <c r="AF82" i="47"/>
  <c r="AJ82" i="47"/>
  <c r="AN82" i="47"/>
  <c r="E82" i="47"/>
  <c r="I82" i="47"/>
  <c r="M82" i="47"/>
  <c r="Q82" i="47"/>
  <c r="U82" i="47"/>
  <c r="Y82" i="47"/>
  <c r="AC82" i="47"/>
  <c r="AG82" i="47"/>
  <c r="AK82" i="47"/>
  <c r="AO82" i="47"/>
  <c r="N82" i="47"/>
  <c r="AD82" i="47"/>
  <c r="Z82" i="47"/>
  <c r="R82" i="47"/>
  <c r="AH82" i="47"/>
  <c r="J82" i="47"/>
  <c r="F82" i="47"/>
  <c r="V82" i="47"/>
  <c r="AL82" i="47"/>
  <c r="AD60" i="47"/>
  <c r="AC60" i="47"/>
  <c r="AC44" i="47"/>
  <c r="AD44" i="47"/>
  <c r="AD41" i="47"/>
  <c r="AC41" i="47"/>
  <c r="AD51" i="47"/>
  <c r="AC51" i="47"/>
  <c r="AC52" i="47"/>
  <c r="AD52" i="47"/>
  <c r="AD57" i="47"/>
  <c r="AC57" i="47"/>
  <c r="AC36" i="47"/>
  <c r="AD36" i="47"/>
  <c r="AD55" i="47"/>
  <c r="AC55" i="47"/>
  <c r="AD58" i="47"/>
  <c r="AC58" i="47"/>
  <c r="AD50" i="47"/>
  <c r="AC50" i="47"/>
  <c r="AD42" i="47"/>
  <c r="AC42" i="47"/>
  <c r="AD47" i="47"/>
  <c r="AC47" i="47"/>
  <c r="AD53" i="47"/>
  <c r="AC53" i="47"/>
  <c r="AD37" i="47"/>
  <c r="AC37" i="47"/>
  <c r="AD43" i="47"/>
  <c r="AC43" i="47"/>
  <c r="AD63" i="47"/>
  <c r="AC63" i="47"/>
  <c r="AC56" i="47"/>
  <c r="AD56" i="47"/>
  <c r="AC48" i="47"/>
  <c r="AD48" i="47"/>
  <c r="AC40" i="47"/>
  <c r="AD40" i="47"/>
  <c r="AD39" i="47"/>
  <c r="AC39" i="47"/>
  <c r="AD49" i="47"/>
  <c r="AC49" i="47"/>
  <c r="AD35" i="47"/>
  <c r="AC35" i="47"/>
  <c r="AD62" i="47"/>
  <c r="AC62" i="47"/>
  <c r="AD54" i="47"/>
  <c r="AC54" i="47"/>
  <c r="AD46" i="47"/>
  <c r="AC46" i="47"/>
  <c r="AD38" i="47"/>
  <c r="AC38" i="47"/>
  <c r="AD61" i="47"/>
  <c r="AC61" i="47"/>
  <c r="AD45" i="47"/>
  <c r="AC45" i="47"/>
  <c r="AD59" i="47"/>
  <c r="AC59" i="47"/>
  <c r="B35" i="45"/>
  <c r="B34" i="45"/>
  <c r="B33" i="45"/>
  <c r="B32" i="45"/>
  <c r="B31" i="45"/>
  <c r="B30" i="45"/>
  <c r="B29" i="45"/>
  <c r="B28" i="45"/>
  <c r="B27" i="45"/>
  <c r="B26" i="45"/>
  <c r="B25" i="45"/>
  <c r="D60" i="47"/>
  <c r="H60" i="47"/>
  <c r="L60" i="47"/>
  <c r="P60" i="47"/>
  <c r="T60" i="47"/>
  <c r="X60" i="47"/>
  <c r="AB60" i="47"/>
  <c r="AH60" i="47"/>
  <c r="AL60" i="47"/>
  <c r="K60" i="47"/>
  <c r="AA60" i="47"/>
  <c r="AO60" i="47"/>
  <c r="E60" i="47"/>
  <c r="I60" i="47"/>
  <c r="M60" i="47"/>
  <c r="Q60" i="47"/>
  <c r="U60" i="47"/>
  <c r="Y60" i="47"/>
  <c r="AE60" i="47"/>
  <c r="AI60" i="47"/>
  <c r="AM60" i="47"/>
  <c r="C60" i="47"/>
  <c r="B60" i="47" s="1"/>
  <c r="O60" i="47"/>
  <c r="W60" i="47"/>
  <c r="AK60" i="47"/>
  <c r="F60" i="47"/>
  <c r="J60" i="47"/>
  <c r="N60" i="47"/>
  <c r="R60" i="47"/>
  <c r="V60" i="47"/>
  <c r="Z60" i="47"/>
  <c r="AF60" i="47"/>
  <c r="AJ60" i="47"/>
  <c r="AN60" i="47"/>
  <c r="G60" i="47"/>
  <c r="S60" i="47"/>
  <c r="AG60" i="47"/>
  <c r="F52" i="47"/>
  <c r="J52" i="47"/>
  <c r="N52" i="47"/>
  <c r="R52" i="47"/>
  <c r="V52" i="47"/>
  <c r="Z52" i="47"/>
  <c r="AF52" i="47"/>
  <c r="AJ52" i="47"/>
  <c r="AN52" i="47"/>
  <c r="C52" i="47"/>
  <c r="B52" i="47" s="1"/>
  <c r="G52" i="47"/>
  <c r="K52" i="47"/>
  <c r="O52" i="47"/>
  <c r="S52" i="47"/>
  <c r="W52" i="47"/>
  <c r="AA52" i="47"/>
  <c r="AG52" i="47"/>
  <c r="AK52" i="47"/>
  <c r="AO52" i="47"/>
  <c r="D52" i="47"/>
  <c r="H52" i="47"/>
  <c r="L52" i="47"/>
  <c r="P52" i="47"/>
  <c r="T52" i="47"/>
  <c r="X52" i="47"/>
  <c r="AB52" i="47"/>
  <c r="AH52" i="47"/>
  <c r="AL52" i="47"/>
  <c r="M52" i="47"/>
  <c r="AE52" i="47"/>
  <c r="Q52" i="47"/>
  <c r="AI52" i="47"/>
  <c r="Y52" i="47"/>
  <c r="E52" i="47"/>
  <c r="U52" i="47"/>
  <c r="AM52" i="47"/>
  <c r="I52" i="47"/>
  <c r="F44" i="47"/>
  <c r="J44" i="47"/>
  <c r="N44" i="47"/>
  <c r="R44" i="47"/>
  <c r="V44" i="47"/>
  <c r="Z44" i="47"/>
  <c r="AF44" i="47"/>
  <c r="AJ44" i="47"/>
  <c r="AN44" i="47"/>
  <c r="C44" i="47"/>
  <c r="B44" i="47" s="1"/>
  <c r="G44" i="47"/>
  <c r="K44" i="47"/>
  <c r="O44" i="47"/>
  <c r="S44" i="47"/>
  <c r="W44" i="47"/>
  <c r="AA44" i="47"/>
  <c r="AG44" i="47"/>
  <c r="AK44" i="47"/>
  <c r="AO44" i="47"/>
  <c r="D44" i="47"/>
  <c r="H44" i="47"/>
  <c r="L44" i="47"/>
  <c r="P44" i="47"/>
  <c r="T44" i="47"/>
  <c r="X44" i="47"/>
  <c r="AB44" i="47"/>
  <c r="AH44" i="47"/>
  <c r="AL44" i="47"/>
  <c r="M44" i="47"/>
  <c r="AE44" i="47"/>
  <c r="Q44" i="47"/>
  <c r="AI44" i="47"/>
  <c r="Y44" i="47"/>
  <c r="E44" i="47"/>
  <c r="U44" i="47"/>
  <c r="AM44" i="47"/>
  <c r="I44" i="47"/>
  <c r="D55" i="47"/>
  <c r="H55" i="47"/>
  <c r="L55" i="47"/>
  <c r="P55" i="47"/>
  <c r="T55" i="47"/>
  <c r="X55" i="47"/>
  <c r="AB55" i="47"/>
  <c r="AH55" i="47"/>
  <c r="AL55" i="47"/>
  <c r="E55" i="47"/>
  <c r="I55" i="47"/>
  <c r="M55" i="47"/>
  <c r="Q55" i="47"/>
  <c r="U55" i="47"/>
  <c r="Y55" i="47"/>
  <c r="AE55" i="47"/>
  <c r="AI55" i="47"/>
  <c r="AM55" i="47"/>
  <c r="F55" i="47"/>
  <c r="N55" i="47"/>
  <c r="V55" i="47"/>
  <c r="AF55" i="47"/>
  <c r="AN55" i="47"/>
  <c r="K55" i="47"/>
  <c r="AK55" i="47"/>
  <c r="G55" i="47"/>
  <c r="O55" i="47"/>
  <c r="W55" i="47"/>
  <c r="AG55" i="47"/>
  <c r="AO55" i="47"/>
  <c r="C55" i="47"/>
  <c r="B55" i="47" s="1"/>
  <c r="AA55" i="47"/>
  <c r="J55" i="47"/>
  <c r="R55" i="47"/>
  <c r="Z55" i="47"/>
  <c r="AJ55" i="47"/>
  <c r="S55" i="47"/>
  <c r="D41" i="47"/>
  <c r="H41" i="47"/>
  <c r="L41" i="47"/>
  <c r="P41" i="47"/>
  <c r="T41" i="47"/>
  <c r="X41" i="47"/>
  <c r="AB41" i="47"/>
  <c r="AH41" i="47"/>
  <c r="AL41" i="47"/>
  <c r="E41" i="47"/>
  <c r="I41" i="47"/>
  <c r="M41" i="47"/>
  <c r="Q41" i="47"/>
  <c r="U41" i="47"/>
  <c r="Y41" i="47"/>
  <c r="AE41" i="47"/>
  <c r="AI41" i="47"/>
  <c r="AM41" i="47"/>
  <c r="F41" i="47"/>
  <c r="J41" i="47"/>
  <c r="N41" i="47"/>
  <c r="R41" i="47"/>
  <c r="V41" i="47"/>
  <c r="Z41" i="47"/>
  <c r="AF41" i="47"/>
  <c r="AJ41" i="47"/>
  <c r="AN41" i="47"/>
  <c r="O41" i="47"/>
  <c r="AG41" i="47"/>
  <c r="C41" i="47"/>
  <c r="B41" i="47" s="1"/>
  <c r="S41" i="47"/>
  <c r="AK41" i="47"/>
  <c r="AA41" i="47"/>
  <c r="G41" i="47"/>
  <c r="W41" i="47"/>
  <c r="AO41" i="47"/>
  <c r="K41" i="47"/>
  <c r="D51" i="47"/>
  <c r="H51" i="47"/>
  <c r="L51" i="47"/>
  <c r="P51" i="47"/>
  <c r="T51" i="47"/>
  <c r="X51" i="47"/>
  <c r="AB51" i="47"/>
  <c r="AH51" i="47"/>
  <c r="AL51" i="47"/>
  <c r="E51" i="47"/>
  <c r="I51" i="47"/>
  <c r="M51" i="47"/>
  <c r="Q51" i="47"/>
  <c r="U51" i="47"/>
  <c r="Y51" i="47"/>
  <c r="AE51" i="47"/>
  <c r="AI51" i="47"/>
  <c r="AM51" i="47"/>
  <c r="F51" i="47"/>
  <c r="J51" i="47"/>
  <c r="N51" i="47"/>
  <c r="R51" i="47"/>
  <c r="V51" i="47"/>
  <c r="Z51" i="47"/>
  <c r="AF51" i="47"/>
  <c r="AJ51" i="47"/>
  <c r="AN51" i="47"/>
  <c r="C51" i="47"/>
  <c r="B51" i="47" s="1"/>
  <c r="S51" i="47"/>
  <c r="AK51" i="47"/>
  <c r="G51" i="47"/>
  <c r="W51" i="47"/>
  <c r="AO51" i="47"/>
  <c r="AG51" i="47"/>
  <c r="K51" i="47"/>
  <c r="AA51" i="47"/>
  <c r="O51" i="47"/>
  <c r="D58" i="47"/>
  <c r="H58" i="47"/>
  <c r="L58" i="47"/>
  <c r="P58" i="47"/>
  <c r="T58" i="47"/>
  <c r="X58" i="47"/>
  <c r="AB58" i="47"/>
  <c r="AH58" i="47"/>
  <c r="AL58" i="47"/>
  <c r="C58" i="47"/>
  <c r="B58" i="47" s="1"/>
  <c r="O58" i="47"/>
  <c r="AA58" i="47"/>
  <c r="E58" i="47"/>
  <c r="I58" i="47"/>
  <c r="M58" i="47"/>
  <c r="Q58" i="47"/>
  <c r="U58" i="47"/>
  <c r="Y58" i="47"/>
  <c r="AE58" i="47"/>
  <c r="AI58" i="47"/>
  <c r="AM58" i="47"/>
  <c r="K58" i="47"/>
  <c r="S58" i="47"/>
  <c r="AG58" i="47"/>
  <c r="F58" i="47"/>
  <c r="J58" i="47"/>
  <c r="N58" i="47"/>
  <c r="R58" i="47"/>
  <c r="V58" i="47"/>
  <c r="Z58" i="47"/>
  <c r="AF58" i="47"/>
  <c r="AJ58" i="47"/>
  <c r="AN58" i="47"/>
  <c r="G58" i="47"/>
  <c r="W58" i="47"/>
  <c r="AK58" i="47"/>
  <c r="AO58" i="47"/>
  <c r="F50" i="47"/>
  <c r="J50" i="47"/>
  <c r="N50" i="47"/>
  <c r="R50" i="47"/>
  <c r="V50" i="47"/>
  <c r="Z50" i="47"/>
  <c r="AF50" i="47"/>
  <c r="AJ50" i="47"/>
  <c r="AN50" i="47"/>
  <c r="C50" i="47"/>
  <c r="B50" i="47" s="1"/>
  <c r="G50" i="47"/>
  <c r="K50" i="47"/>
  <c r="O50" i="47"/>
  <c r="S50" i="47"/>
  <c r="W50" i="47"/>
  <c r="AA50" i="47"/>
  <c r="AG50" i="47"/>
  <c r="AK50" i="47"/>
  <c r="AO50" i="47"/>
  <c r="D50" i="47"/>
  <c r="H50" i="47"/>
  <c r="L50" i="47"/>
  <c r="P50" i="47"/>
  <c r="T50" i="47"/>
  <c r="X50" i="47"/>
  <c r="AB50" i="47"/>
  <c r="AH50" i="47"/>
  <c r="AL50" i="47"/>
  <c r="I50" i="47"/>
  <c r="Y50" i="47"/>
  <c r="E50" i="47"/>
  <c r="M50" i="47"/>
  <c r="AE50" i="47"/>
  <c r="U50" i="47"/>
  <c r="Q50" i="47"/>
  <c r="AI50" i="47"/>
  <c r="AM50" i="47"/>
  <c r="F42" i="47"/>
  <c r="J42" i="47"/>
  <c r="N42" i="47"/>
  <c r="R42" i="47"/>
  <c r="V42" i="47"/>
  <c r="Z42" i="47"/>
  <c r="AF42" i="47"/>
  <c r="AJ42" i="47"/>
  <c r="AN42" i="47"/>
  <c r="C42" i="47"/>
  <c r="B42" i="47" s="1"/>
  <c r="G42" i="47"/>
  <c r="K42" i="47"/>
  <c r="O42" i="47"/>
  <c r="S42" i="47"/>
  <c r="W42" i="47"/>
  <c r="AA42" i="47"/>
  <c r="AG42" i="47"/>
  <c r="AK42" i="47"/>
  <c r="AO42" i="47"/>
  <c r="D42" i="47"/>
  <c r="H42" i="47"/>
  <c r="L42" i="47"/>
  <c r="P42" i="47"/>
  <c r="T42" i="47"/>
  <c r="X42" i="47"/>
  <c r="AB42" i="47"/>
  <c r="AH42" i="47"/>
  <c r="AL42" i="47"/>
  <c r="I42" i="47"/>
  <c r="Y42" i="47"/>
  <c r="M42" i="47"/>
  <c r="AE42" i="47"/>
  <c r="U42" i="47"/>
  <c r="Q42" i="47"/>
  <c r="AI42" i="47"/>
  <c r="E42" i="47"/>
  <c r="AM42" i="47"/>
  <c r="D47" i="47"/>
  <c r="H47" i="47"/>
  <c r="L47" i="47"/>
  <c r="P47" i="47"/>
  <c r="T47" i="47"/>
  <c r="X47" i="47"/>
  <c r="AB47" i="47"/>
  <c r="AH47" i="47"/>
  <c r="AL47" i="47"/>
  <c r="E47" i="47"/>
  <c r="I47" i="47"/>
  <c r="M47" i="47"/>
  <c r="Q47" i="47"/>
  <c r="U47" i="47"/>
  <c r="Y47" i="47"/>
  <c r="AE47" i="47"/>
  <c r="AI47" i="47"/>
  <c r="AM47" i="47"/>
  <c r="F47" i="47"/>
  <c r="J47" i="47"/>
  <c r="N47" i="47"/>
  <c r="R47" i="47"/>
  <c r="V47" i="47"/>
  <c r="Z47" i="47"/>
  <c r="AF47" i="47"/>
  <c r="AJ47" i="47"/>
  <c r="AN47" i="47"/>
  <c r="K47" i="47"/>
  <c r="AA47" i="47"/>
  <c r="O47" i="47"/>
  <c r="AG47" i="47"/>
  <c r="W47" i="47"/>
  <c r="C47" i="47"/>
  <c r="B47" i="47" s="1"/>
  <c r="S47" i="47"/>
  <c r="AK47" i="47"/>
  <c r="G47" i="47"/>
  <c r="AO47" i="47"/>
  <c r="D53" i="47"/>
  <c r="H53" i="47"/>
  <c r="L53" i="47"/>
  <c r="P53" i="47"/>
  <c r="T53" i="47"/>
  <c r="X53" i="47"/>
  <c r="AB53" i="47"/>
  <c r="AH53" i="47"/>
  <c r="AL53" i="47"/>
  <c r="E53" i="47"/>
  <c r="I53" i="47"/>
  <c r="M53" i="47"/>
  <c r="Q53" i="47"/>
  <c r="U53" i="47"/>
  <c r="Y53" i="47"/>
  <c r="AE53" i="47"/>
  <c r="AI53" i="47"/>
  <c r="AM53" i="47"/>
  <c r="F53" i="47"/>
  <c r="J53" i="47"/>
  <c r="N53" i="47"/>
  <c r="R53" i="47"/>
  <c r="V53" i="47"/>
  <c r="Z53" i="47"/>
  <c r="AF53" i="47"/>
  <c r="AJ53" i="47"/>
  <c r="AN53" i="47"/>
  <c r="G53" i="47"/>
  <c r="W53" i="47"/>
  <c r="AO53" i="47"/>
  <c r="AK53" i="47"/>
  <c r="K53" i="47"/>
  <c r="AA53" i="47"/>
  <c r="S53" i="47"/>
  <c r="O53" i="47"/>
  <c r="AG53" i="47"/>
  <c r="C53" i="47"/>
  <c r="B53" i="47" s="1"/>
  <c r="D43" i="47"/>
  <c r="H43" i="47"/>
  <c r="L43" i="47"/>
  <c r="P43" i="47"/>
  <c r="T43" i="47"/>
  <c r="X43" i="47"/>
  <c r="AB43" i="47"/>
  <c r="AH43" i="47"/>
  <c r="AL43" i="47"/>
  <c r="E43" i="47"/>
  <c r="I43" i="47"/>
  <c r="M43" i="47"/>
  <c r="Q43" i="47"/>
  <c r="U43" i="47"/>
  <c r="Y43" i="47"/>
  <c r="AE43" i="47"/>
  <c r="AI43" i="47"/>
  <c r="AM43" i="47"/>
  <c r="F43" i="47"/>
  <c r="J43" i="47"/>
  <c r="N43" i="47"/>
  <c r="R43" i="47"/>
  <c r="V43" i="47"/>
  <c r="Z43" i="47"/>
  <c r="AF43" i="47"/>
  <c r="AJ43" i="47"/>
  <c r="AN43" i="47"/>
  <c r="C43" i="47"/>
  <c r="B43" i="47" s="1"/>
  <c r="S43" i="47"/>
  <c r="AK43" i="47"/>
  <c r="G43" i="47"/>
  <c r="W43" i="47"/>
  <c r="AO43" i="47"/>
  <c r="AG43" i="47"/>
  <c r="K43" i="47"/>
  <c r="AA43" i="47"/>
  <c r="O43" i="47"/>
  <c r="F57" i="47"/>
  <c r="J57" i="47"/>
  <c r="N57" i="47"/>
  <c r="R57" i="47"/>
  <c r="V57" i="47"/>
  <c r="Z57" i="47"/>
  <c r="AF57" i="47"/>
  <c r="AJ57" i="47"/>
  <c r="AN57" i="47"/>
  <c r="E57" i="47"/>
  <c r="Q57" i="47"/>
  <c r="AE57" i="47"/>
  <c r="C57" i="47"/>
  <c r="B57" i="47" s="1"/>
  <c r="G57" i="47"/>
  <c r="K57" i="47"/>
  <c r="O57" i="47"/>
  <c r="S57" i="47"/>
  <c r="W57" i="47"/>
  <c r="AA57" i="47"/>
  <c r="AG57" i="47"/>
  <c r="AK57" i="47"/>
  <c r="AO57" i="47"/>
  <c r="M57" i="47"/>
  <c r="Y57" i="47"/>
  <c r="AM57" i="47"/>
  <c r="D57" i="47"/>
  <c r="H57" i="47"/>
  <c r="L57" i="47"/>
  <c r="P57" i="47"/>
  <c r="T57" i="47"/>
  <c r="X57" i="47"/>
  <c r="AB57" i="47"/>
  <c r="AH57" i="47"/>
  <c r="AL57" i="47"/>
  <c r="I57" i="47"/>
  <c r="U57" i="47"/>
  <c r="AI57" i="47"/>
  <c r="F63" i="47"/>
  <c r="J63" i="47"/>
  <c r="N63" i="47"/>
  <c r="R63" i="47"/>
  <c r="V63" i="47"/>
  <c r="Z63" i="47"/>
  <c r="AF63" i="47"/>
  <c r="AJ63" i="47"/>
  <c r="AN63" i="47"/>
  <c r="AK63" i="47"/>
  <c r="I63" i="47"/>
  <c r="U63" i="47"/>
  <c r="AI63" i="47"/>
  <c r="C63" i="47"/>
  <c r="B63" i="47" s="1"/>
  <c r="G63" i="47"/>
  <c r="K63" i="47"/>
  <c r="O63" i="47"/>
  <c r="S63" i="47"/>
  <c r="W63" i="47"/>
  <c r="AA63" i="47"/>
  <c r="AG63" i="47"/>
  <c r="AO63" i="47"/>
  <c r="M63" i="47"/>
  <c r="Y63" i="47"/>
  <c r="D63" i="47"/>
  <c r="H63" i="47"/>
  <c r="L63" i="47"/>
  <c r="P63" i="47"/>
  <c r="T63" i="47"/>
  <c r="X63" i="47"/>
  <c r="AB63" i="47"/>
  <c r="AH63" i="47"/>
  <c r="AL63" i="47"/>
  <c r="E63" i="47"/>
  <c r="Q63" i="47"/>
  <c r="AE63" i="47"/>
  <c r="AM63" i="47"/>
  <c r="F56" i="47"/>
  <c r="C56" i="47"/>
  <c r="B56" i="47" s="1"/>
  <c r="G56" i="47"/>
  <c r="H56" i="47"/>
  <c r="L56" i="47"/>
  <c r="P56" i="47"/>
  <c r="T56" i="47"/>
  <c r="X56" i="47"/>
  <c r="AB56" i="47"/>
  <c r="AH56" i="47"/>
  <c r="AL56" i="47"/>
  <c r="S56" i="47"/>
  <c r="AG56" i="47"/>
  <c r="I56" i="47"/>
  <c r="M56" i="47"/>
  <c r="Q56" i="47"/>
  <c r="U56" i="47"/>
  <c r="Y56" i="47"/>
  <c r="AE56" i="47"/>
  <c r="AI56" i="47"/>
  <c r="AM56" i="47"/>
  <c r="K56" i="47"/>
  <c r="W56" i="47"/>
  <c r="AO56" i="47"/>
  <c r="D56" i="47"/>
  <c r="J56" i="47"/>
  <c r="N56" i="47"/>
  <c r="R56" i="47"/>
  <c r="V56" i="47"/>
  <c r="Z56" i="47"/>
  <c r="AF56" i="47"/>
  <c r="AJ56" i="47"/>
  <c r="AN56" i="47"/>
  <c r="E56" i="47"/>
  <c r="O56" i="47"/>
  <c r="AA56" i="47"/>
  <c r="AK56" i="47"/>
  <c r="F48" i="47"/>
  <c r="J48" i="47"/>
  <c r="N48" i="47"/>
  <c r="R48" i="47"/>
  <c r="V48" i="47"/>
  <c r="Z48" i="47"/>
  <c r="AF48" i="47"/>
  <c r="AJ48" i="47"/>
  <c r="AN48" i="47"/>
  <c r="C48" i="47"/>
  <c r="B48" i="47" s="1"/>
  <c r="G48" i="47"/>
  <c r="K48" i="47"/>
  <c r="O48" i="47"/>
  <c r="S48" i="47"/>
  <c r="W48" i="47"/>
  <c r="AA48" i="47"/>
  <c r="AG48" i="47"/>
  <c r="AK48" i="47"/>
  <c r="AO48" i="47"/>
  <c r="D48" i="47"/>
  <c r="H48" i="47"/>
  <c r="L48" i="47"/>
  <c r="P48" i="47"/>
  <c r="T48" i="47"/>
  <c r="X48" i="47"/>
  <c r="AB48" i="47"/>
  <c r="AH48" i="47"/>
  <c r="AL48" i="47"/>
  <c r="E48" i="47"/>
  <c r="U48" i="47"/>
  <c r="AM48" i="47"/>
  <c r="I48" i="47"/>
  <c r="Y48" i="47"/>
  <c r="Q48" i="47"/>
  <c r="M48" i="47"/>
  <c r="AE48" i="47"/>
  <c r="AI48" i="47"/>
  <c r="C40" i="47"/>
  <c r="B40" i="47" s="1"/>
  <c r="G40" i="47"/>
  <c r="K40" i="47"/>
  <c r="O40" i="47"/>
  <c r="S40" i="47"/>
  <c r="W40" i="47"/>
  <c r="D40" i="47"/>
  <c r="H40" i="47"/>
  <c r="L40" i="47"/>
  <c r="P40" i="47"/>
  <c r="E40" i="47"/>
  <c r="I40" i="47"/>
  <c r="M40" i="47"/>
  <c r="Q40" i="47"/>
  <c r="J40" i="47"/>
  <c r="U40" i="47"/>
  <c r="Z40" i="47"/>
  <c r="AF40" i="47"/>
  <c r="AJ40" i="47"/>
  <c r="AN40" i="47"/>
  <c r="N40" i="47"/>
  <c r="V40" i="47"/>
  <c r="AA40" i="47"/>
  <c r="AG40" i="47"/>
  <c r="AK40" i="47"/>
  <c r="AO40" i="47"/>
  <c r="R40" i="47"/>
  <c r="X40" i="47"/>
  <c r="AB40" i="47"/>
  <c r="AH40" i="47"/>
  <c r="AL40" i="47"/>
  <c r="T40" i="47"/>
  <c r="AM40" i="47"/>
  <c r="Y40" i="47"/>
  <c r="AI40" i="47"/>
  <c r="AE40" i="47"/>
  <c r="F40" i="47"/>
  <c r="E39" i="47"/>
  <c r="I39" i="47"/>
  <c r="M39" i="47"/>
  <c r="Q39" i="47"/>
  <c r="U39" i="47"/>
  <c r="Y39" i="47"/>
  <c r="AE39" i="47"/>
  <c r="AI39" i="47"/>
  <c r="AM39" i="47"/>
  <c r="F39" i="47"/>
  <c r="J39" i="47"/>
  <c r="N39" i="47"/>
  <c r="R39" i="47"/>
  <c r="V39" i="47"/>
  <c r="Z39" i="47"/>
  <c r="AF39" i="47"/>
  <c r="AJ39" i="47"/>
  <c r="AN39" i="47"/>
  <c r="C39" i="47"/>
  <c r="B39" i="47" s="1"/>
  <c r="G39" i="47"/>
  <c r="K39" i="47"/>
  <c r="O39" i="47"/>
  <c r="S39" i="47"/>
  <c r="W39" i="47"/>
  <c r="AA39" i="47"/>
  <c r="AG39" i="47"/>
  <c r="AK39" i="47"/>
  <c r="AO39" i="47"/>
  <c r="P39" i="47"/>
  <c r="AH39" i="47"/>
  <c r="D39" i="47"/>
  <c r="T39" i="47"/>
  <c r="AL39" i="47"/>
  <c r="H39" i="47"/>
  <c r="X39" i="47"/>
  <c r="L39" i="47"/>
  <c r="AB39" i="47"/>
  <c r="D49" i="47"/>
  <c r="H49" i="47"/>
  <c r="L49" i="47"/>
  <c r="P49" i="47"/>
  <c r="T49" i="47"/>
  <c r="X49" i="47"/>
  <c r="AB49" i="47"/>
  <c r="AH49" i="47"/>
  <c r="AL49" i="47"/>
  <c r="E49" i="47"/>
  <c r="I49" i="47"/>
  <c r="M49" i="47"/>
  <c r="Q49" i="47"/>
  <c r="U49" i="47"/>
  <c r="Y49" i="47"/>
  <c r="AE49" i="47"/>
  <c r="AI49" i="47"/>
  <c r="AM49" i="47"/>
  <c r="F49" i="47"/>
  <c r="J49" i="47"/>
  <c r="N49" i="47"/>
  <c r="R49" i="47"/>
  <c r="V49" i="47"/>
  <c r="Z49" i="47"/>
  <c r="AF49" i="47"/>
  <c r="AJ49" i="47"/>
  <c r="AN49" i="47"/>
  <c r="O49" i="47"/>
  <c r="AG49" i="47"/>
  <c r="C49" i="47"/>
  <c r="B49" i="47" s="1"/>
  <c r="S49" i="47"/>
  <c r="AK49" i="47"/>
  <c r="K49" i="47"/>
  <c r="G49" i="47"/>
  <c r="W49" i="47"/>
  <c r="AO49" i="47"/>
  <c r="AA49" i="47"/>
  <c r="D62" i="47"/>
  <c r="H62" i="47"/>
  <c r="L62" i="47"/>
  <c r="P62" i="47"/>
  <c r="T62" i="47"/>
  <c r="X62" i="47"/>
  <c r="AB62" i="47"/>
  <c r="AH62" i="47"/>
  <c r="AL62" i="47"/>
  <c r="G62" i="47"/>
  <c r="S62" i="47"/>
  <c r="AG62" i="47"/>
  <c r="E62" i="47"/>
  <c r="I62" i="47"/>
  <c r="M62" i="47"/>
  <c r="Q62" i="47"/>
  <c r="U62" i="47"/>
  <c r="Y62" i="47"/>
  <c r="AE62" i="47"/>
  <c r="AI62" i="47"/>
  <c r="AM62" i="47"/>
  <c r="K62" i="47"/>
  <c r="W62" i="47"/>
  <c r="AO62" i="47"/>
  <c r="F62" i="47"/>
  <c r="J62" i="47"/>
  <c r="N62" i="47"/>
  <c r="R62" i="47"/>
  <c r="V62" i="47"/>
  <c r="Z62" i="47"/>
  <c r="AF62" i="47"/>
  <c r="AJ62" i="47"/>
  <c r="AN62" i="47"/>
  <c r="C62" i="47"/>
  <c r="B62" i="47" s="1"/>
  <c r="O62" i="47"/>
  <c r="AA62" i="47"/>
  <c r="AK62" i="47"/>
  <c r="F54" i="47"/>
  <c r="J54" i="47"/>
  <c r="N54" i="47"/>
  <c r="R54" i="47"/>
  <c r="V54" i="47"/>
  <c r="Z54" i="47"/>
  <c r="AF54" i="47"/>
  <c r="AJ54" i="47"/>
  <c r="AN54" i="47"/>
  <c r="C54" i="47"/>
  <c r="B54" i="47" s="1"/>
  <c r="G54" i="47"/>
  <c r="K54" i="47"/>
  <c r="O54" i="47"/>
  <c r="S54" i="47"/>
  <c r="W54" i="47"/>
  <c r="AA54" i="47"/>
  <c r="AG54" i="47"/>
  <c r="AK54" i="47"/>
  <c r="AO54" i="47"/>
  <c r="D54" i="47"/>
  <c r="H54" i="47"/>
  <c r="L54" i="47"/>
  <c r="P54" i="47"/>
  <c r="T54" i="47"/>
  <c r="X54" i="47"/>
  <c r="AB54" i="47"/>
  <c r="AH54" i="47"/>
  <c r="AL54" i="47"/>
  <c r="Q54" i="47"/>
  <c r="AI54" i="47"/>
  <c r="E54" i="47"/>
  <c r="U54" i="47"/>
  <c r="AM54" i="47"/>
  <c r="M54" i="47"/>
  <c r="I54" i="47"/>
  <c r="Y54" i="47"/>
  <c r="AE54" i="47"/>
  <c r="F46" i="47"/>
  <c r="J46" i="47"/>
  <c r="N46" i="47"/>
  <c r="R46" i="47"/>
  <c r="V46" i="47"/>
  <c r="Z46" i="47"/>
  <c r="AF46" i="47"/>
  <c r="AJ46" i="47"/>
  <c r="AN46" i="47"/>
  <c r="C46" i="47"/>
  <c r="B46" i="47" s="1"/>
  <c r="G46" i="47"/>
  <c r="K46" i="47"/>
  <c r="O46" i="47"/>
  <c r="S46" i="47"/>
  <c r="W46" i="47"/>
  <c r="AA46" i="47"/>
  <c r="AG46" i="47"/>
  <c r="AK46" i="47"/>
  <c r="AO46" i="47"/>
  <c r="D46" i="47"/>
  <c r="H46" i="47"/>
  <c r="L46" i="47"/>
  <c r="P46" i="47"/>
  <c r="T46" i="47"/>
  <c r="X46" i="47"/>
  <c r="AB46" i="47"/>
  <c r="AH46" i="47"/>
  <c r="AL46" i="47"/>
  <c r="Q46" i="47"/>
  <c r="AI46" i="47"/>
  <c r="E46" i="47"/>
  <c r="U46" i="47"/>
  <c r="AM46" i="47"/>
  <c r="AE46" i="47"/>
  <c r="I46" i="47"/>
  <c r="Y46" i="47"/>
  <c r="M46" i="47"/>
  <c r="F61" i="47"/>
  <c r="J61" i="47"/>
  <c r="N61" i="47"/>
  <c r="R61" i="47"/>
  <c r="V61" i="47"/>
  <c r="Z61" i="47"/>
  <c r="AF61" i="47"/>
  <c r="AJ61" i="47"/>
  <c r="AN61" i="47"/>
  <c r="M61" i="47"/>
  <c r="Y61" i="47"/>
  <c r="AM61" i="47"/>
  <c r="C61" i="47"/>
  <c r="B61" i="47" s="1"/>
  <c r="G61" i="47"/>
  <c r="K61" i="47"/>
  <c r="O61" i="47"/>
  <c r="S61" i="47"/>
  <c r="W61" i="47"/>
  <c r="AA61" i="47"/>
  <c r="AG61" i="47"/>
  <c r="AK61" i="47"/>
  <c r="AO61" i="47"/>
  <c r="E61" i="47"/>
  <c r="U61" i="47"/>
  <c r="AI61" i="47"/>
  <c r="D61" i="47"/>
  <c r="H61" i="47"/>
  <c r="L61" i="47"/>
  <c r="P61" i="47"/>
  <c r="T61" i="47"/>
  <c r="X61" i="47"/>
  <c r="AB61" i="47"/>
  <c r="AH61" i="47"/>
  <c r="AL61" i="47"/>
  <c r="I61" i="47"/>
  <c r="Q61" i="47"/>
  <c r="AE61" i="47"/>
  <c r="D45" i="47"/>
  <c r="H45" i="47"/>
  <c r="L45" i="47"/>
  <c r="P45" i="47"/>
  <c r="T45" i="47"/>
  <c r="X45" i="47"/>
  <c r="AB45" i="47"/>
  <c r="AH45" i="47"/>
  <c r="AL45" i="47"/>
  <c r="E45" i="47"/>
  <c r="I45" i="47"/>
  <c r="M45" i="47"/>
  <c r="Q45" i="47"/>
  <c r="U45" i="47"/>
  <c r="Y45" i="47"/>
  <c r="AE45" i="47"/>
  <c r="AI45" i="47"/>
  <c r="AM45" i="47"/>
  <c r="F45" i="47"/>
  <c r="J45" i="47"/>
  <c r="N45" i="47"/>
  <c r="R45" i="47"/>
  <c r="V45" i="47"/>
  <c r="Z45" i="47"/>
  <c r="AF45" i="47"/>
  <c r="AJ45" i="47"/>
  <c r="AN45" i="47"/>
  <c r="G45" i="47"/>
  <c r="W45" i="47"/>
  <c r="AO45" i="47"/>
  <c r="K45" i="47"/>
  <c r="AA45" i="47"/>
  <c r="S45" i="47"/>
  <c r="AK45" i="47"/>
  <c r="O45" i="47"/>
  <c r="AG45" i="47"/>
  <c r="C45" i="47"/>
  <c r="B45" i="47" s="1"/>
  <c r="F59" i="47"/>
  <c r="J59" i="47"/>
  <c r="N59" i="47"/>
  <c r="R59" i="47"/>
  <c r="V59" i="47"/>
  <c r="Z59" i="47"/>
  <c r="AF59" i="47"/>
  <c r="AJ59" i="47"/>
  <c r="AN59" i="47"/>
  <c r="I59" i="47"/>
  <c r="U59" i="47"/>
  <c r="AI59" i="47"/>
  <c r="C59" i="47"/>
  <c r="B59" i="47" s="1"/>
  <c r="G59" i="47"/>
  <c r="K59" i="47"/>
  <c r="O59" i="47"/>
  <c r="S59" i="47"/>
  <c r="W59" i="47"/>
  <c r="AA59" i="47"/>
  <c r="AG59" i="47"/>
  <c r="AK59" i="47"/>
  <c r="AO59" i="47"/>
  <c r="E59" i="47"/>
  <c r="Q59" i="47"/>
  <c r="Y59" i="47"/>
  <c r="D59" i="47"/>
  <c r="H59" i="47"/>
  <c r="L59" i="47"/>
  <c r="P59" i="47"/>
  <c r="T59" i="47"/>
  <c r="X59" i="47"/>
  <c r="AB59" i="47"/>
  <c r="AH59" i="47"/>
  <c r="AL59" i="47"/>
  <c r="M59" i="47"/>
  <c r="AE59" i="47"/>
  <c r="AM59" i="47"/>
  <c r="D38" i="46"/>
  <c r="E38" i="46" s="1"/>
  <c r="D16" i="46"/>
  <c r="E16" i="46" s="1"/>
  <c r="D29" i="46"/>
  <c r="E29" i="46" s="1"/>
  <c r="K81" i="46"/>
  <c r="L81" i="46" s="1"/>
  <c r="K70" i="46"/>
  <c r="L70" i="46" s="1"/>
  <c r="K76" i="46"/>
  <c r="L76" i="46" s="1"/>
  <c r="K48" i="46"/>
  <c r="L48" i="46" s="1"/>
  <c r="K66" i="46"/>
  <c r="L66" i="46" s="1"/>
  <c r="D22" i="46"/>
  <c r="E22" i="46" s="1"/>
  <c r="D11" i="46"/>
  <c r="D8" i="46"/>
  <c r="D30" i="46"/>
  <c r="E30" i="46" s="1"/>
  <c r="D14" i="46"/>
  <c r="E14" i="46" s="1"/>
  <c r="D35" i="46"/>
  <c r="E35" i="46" s="1"/>
  <c r="D34" i="46"/>
  <c r="E34" i="46" s="1"/>
  <c r="D24" i="46"/>
  <c r="E24" i="46" s="1"/>
  <c r="D2" i="46"/>
  <c r="D33" i="46"/>
  <c r="E33" i="46" s="1"/>
  <c r="K54" i="46"/>
  <c r="L54" i="46" s="1"/>
  <c r="K52" i="46"/>
  <c r="L52" i="46" s="1"/>
  <c r="K57" i="46"/>
  <c r="L57" i="46" s="1"/>
  <c r="K47" i="46"/>
  <c r="L47" i="46" s="1"/>
  <c r="K72" i="46"/>
  <c r="L72" i="46" s="1"/>
  <c r="K46" i="46"/>
  <c r="L46" i="46" s="1"/>
  <c r="K74" i="46"/>
  <c r="L74" i="46" s="1"/>
  <c r="K65" i="46"/>
  <c r="L65" i="46" s="1"/>
  <c r="K78" i="46"/>
  <c r="L78" i="46" s="1"/>
  <c r="K64" i="46"/>
  <c r="L64" i="46" s="1"/>
  <c r="K67" i="46"/>
  <c r="L67" i="46" s="1"/>
  <c r="D32" i="46"/>
  <c r="E32" i="46" s="1"/>
  <c r="D10" i="46"/>
  <c r="D6" i="46"/>
  <c r="D26" i="46"/>
  <c r="E26" i="46" s="1"/>
  <c r="D12" i="46"/>
  <c r="D39" i="46"/>
  <c r="E39" i="46" s="1"/>
  <c r="D27" i="46"/>
  <c r="E27" i="46" s="1"/>
  <c r="D36" i="46"/>
  <c r="E36" i="46" s="1"/>
  <c r="D17" i="46"/>
  <c r="E17" i="46" s="1"/>
  <c r="D23" i="46"/>
  <c r="E23" i="46" s="1"/>
  <c r="D9" i="46"/>
  <c r="K43" i="46"/>
  <c r="L43" i="46" s="1"/>
  <c r="K68" i="46"/>
  <c r="L68" i="46" s="1"/>
  <c r="K63" i="46"/>
  <c r="L63" i="46" s="1"/>
  <c r="K73" i="46"/>
  <c r="L73" i="46" s="1"/>
  <c r="K51" i="46"/>
  <c r="L51" i="46" s="1"/>
  <c r="K50" i="46"/>
  <c r="L50" i="46" s="1"/>
  <c r="K80" i="46"/>
  <c r="L80" i="46" s="1"/>
  <c r="K77" i="46"/>
  <c r="L77" i="46" s="1"/>
  <c r="K61" i="46"/>
  <c r="L61" i="46" s="1"/>
  <c r="K71" i="46"/>
  <c r="L71" i="46" s="1"/>
  <c r="D25" i="46"/>
  <c r="E25" i="46" s="1"/>
  <c r="D21" i="46"/>
  <c r="E21" i="46" s="1"/>
  <c r="B24" i="45"/>
  <c r="D20" i="46"/>
  <c r="E20" i="46" s="1"/>
  <c r="K75" i="46"/>
  <c r="L75" i="46" s="1"/>
  <c r="K58" i="46"/>
  <c r="L58" i="46" s="1"/>
  <c r="K56" i="46"/>
  <c r="L56" i="46" s="1"/>
  <c r="K49" i="46"/>
  <c r="L49" i="46" s="1"/>
  <c r="K60" i="46"/>
  <c r="L60" i="46" s="1"/>
  <c r="D4" i="46"/>
  <c r="D15" i="46"/>
  <c r="E15" i="46" s="1"/>
  <c r="D18" i="46"/>
  <c r="E18" i="46" s="1"/>
  <c r="D31" i="46"/>
  <c r="E31" i="46" s="1"/>
  <c r="D3" i="46"/>
  <c r="D41" i="46"/>
  <c r="E41" i="46" s="1"/>
  <c r="D37" i="46"/>
  <c r="E37" i="46" s="1"/>
  <c r="D7" i="46"/>
  <c r="D5" i="46"/>
  <c r="D19" i="46"/>
  <c r="E19" i="46" s="1"/>
  <c r="D28" i="46"/>
  <c r="E28" i="46" s="1"/>
  <c r="D13" i="46"/>
  <c r="D40" i="46"/>
  <c r="E40" i="46" s="1"/>
  <c r="K59" i="46"/>
  <c r="L59" i="46" s="1"/>
  <c r="K69" i="46"/>
  <c r="L69" i="46" s="1"/>
  <c r="K42" i="46"/>
  <c r="L42" i="46" s="1"/>
  <c r="K79" i="46"/>
  <c r="L79" i="46" s="1"/>
  <c r="K53" i="46"/>
  <c r="L53" i="46" s="1"/>
  <c r="K44" i="46"/>
  <c r="L44" i="46" s="1"/>
  <c r="K55" i="46"/>
  <c r="L55" i="46" s="1"/>
  <c r="K62" i="46"/>
  <c r="L62" i="46" s="1"/>
  <c r="K45" i="46"/>
  <c r="L45" i="46" s="1"/>
  <c r="E38" i="47"/>
  <c r="C38" i="47"/>
  <c r="F38" i="47"/>
  <c r="G38" i="47"/>
  <c r="D38" i="47"/>
  <c r="C37" i="47"/>
  <c r="G37" i="47"/>
  <c r="E37" i="47"/>
  <c r="D37" i="47"/>
  <c r="F37" i="47"/>
  <c r="E35" i="47"/>
  <c r="E36" i="47"/>
  <c r="D36" i="47"/>
  <c r="G35" i="47"/>
  <c r="C35" i="47"/>
  <c r="D35" i="47"/>
  <c r="G36" i="47"/>
  <c r="C36" i="47"/>
  <c r="F36" i="47"/>
  <c r="F35" i="47"/>
  <c r="D34" i="47"/>
  <c r="G34" i="47"/>
  <c r="F34" i="47"/>
  <c r="C34" i="47"/>
  <c r="E34" i="47"/>
  <c r="M32" i="45"/>
  <c r="M31" i="45"/>
  <c r="M30" i="45"/>
  <c r="E29" i="47"/>
  <c r="F28" i="47"/>
  <c r="C24" i="47"/>
  <c r="E26" i="47"/>
  <c r="C33" i="47"/>
  <c r="C27" i="47"/>
  <c r="C28" i="47"/>
  <c r="G32" i="47"/>
  <c r="D25" i="47"/>
  <c r="C26" i="47"/>
  <c r="M28" i="45"/>
  <c r="F24" i="47"/>
  <c r="C25" i="47"/>
  <c r="F27" i="47"/>
  <c r="F29" i="47"/>
  <c r="E32" i="47"/>
  <c r="D32" i="47"/>
  <c r="F26" i="47"/>
  <c r="G28" i="47"/>
  <c r="F32" i="47"/>
  <c r="C32" i="47"/>
  <c r="D31" i="47"/>
  <c r="G24" i="47"/>
  <c r="E27" i="47"/>
  <c r="M27" i="45"/>
  <c r="G33" i="47"/>
  <c r="G27" i="47"/>
  <c r="D27" i="47"/>
  <c r="D33" i="47"/>
  <c r="G30" i="47"/>
  <c r="E24" i="47"/>
  <c r="G31" i="47"/>
  <c r="F25" i="47"/>
  <c r="E25" i="47"/>
  <c r="G29" i="47"/>
  <c r="C29" i="47"/>
  <c r="G26" i="47"/>
  <c r="D26" i="47"/>
  <c r="D29" i="47"/>
  <c r="F33" i="47"/>
  <c r="D28" i="47"/>
  <c r="D30" i="47"/>
  <c r="M29" i="45"/>
  <c r="G25" i="47"/>
  <c r="E31" i="47"/>
  <c r="F31" i="47"/>
  <c r="D24" i="47"/>
  <c r="F30" i="47"/>
  <c r="M24" i="45"/>
  <c r="E28" i="47"/>
  <c r="E33" i="47"/>
  <c r="C30" i="47"/>
  <c r="C31" i="47"/>
  <c r="E30" i="47"/>
  <c r="M26" i="45"/>
  <c r="M25" i="45"/>
  <c r="K10" i="46" a="1"/>
  <c r="K21" i="46" a="1"/>
  <c r="K39" i="46" a="1"/>
  <c r="K36" i="46" a="1"/>
  <c r="K15" i="46" a="1"/>
  <c r="K3" i="46" a="1"/>
  <c r="K29" i="46" a="1"/>
  <c r="K20" i="46" a="1"/>
  <c r="K2" i="46" a="1"/>
  <c r="K22" i="46" a="1"/>
  <c r="K37" i="46" a="1"/>
  <c r="K33" i="46" a="1"/>
  <c r="K9" i="46" a="1"/>
  <c r="K38" i="46" a="1"/>
  <c r="K41" i="46" a="1"/>
  <c r="K32" i="46" a="1"/>
  <c r="K12" i="46" a="1"/>
  <c r="K7" i="46" a="1"/>
  <c r="K34" i="46" a="1"/>
  <c r="K14" i="46" a="1"/>
  <c r="K18" i="46" a="1"/>
  <c r="K26" i="46" a="1"/>
  <c r="K6" i="46" a="1"/>
  <c r="K40" i="46" a="1"/>
  <c r="K16" i="46" a="1"/>
  <c r="K5" i="46" a="1"/>
  <c r="K19" i="46" a="1"/>
  <c r="K17" i="46" a="1"/>
  <c r="K30" i="46" a="1"/>
  <c r="K27" i="46" a="1"/>
  <c r="K31" i="46" a="1"/>
  <c r="K24" i="46" a="1"/>
  <c r="K13" i="46" a="1"/>
  <c r="K28" i="46" a="1"/>
  <c r="K35" i="46" a="1"/>
  <c r="K8" i="46" a="1"/>
  <c r="K4" i="46" a="1"/>
  <c r="K11" i="46" a="1"/>
  <c r="K23" i="46" a="1"/>
  <c r="K25" i="46" a="1"/>
  <c r="B38" i="47" l="1"/>
  <c r="B37" i="47"/>
  <c r="B36" i="47"/>
  <c r="B35" i="47"/>
  <c r="B34" i="47"/>
  <c r="B33" i="47"/>
  <c r="B32" i="47"/>
  <c r="E13" i="46"/>
  <c r="E12" i="46"/>
  <c r="E11" i="46"/>
  <c r="E10" i="46"/>
  <c r="E9" i="46"/>
  <c r="E8" i="46"/>
  <c r="E7" i="46"/>
  <c r="B31" i="47"/>
  <c r="B30" i="47"/>
  <c r="B29" i="47"/>
  <c r="B28" i="47"/>
  <c r="B27" i="47"/>
  <c r="B26" i="47"/>
  <c r="B25" i="47"/>
  <c r="E6" i="46"/>
  <c r="E5" i="46"/>
  <c r="E4" i="46"/>
  <c r="E3" i="46"/>
  <c r="B24" i="47"/>
  <c r="K37" i="46"/>
  <c r="L37" i="46" s="1"/>
  <c r="K6" i="46"/>
  <c r="K30" i="46"/>
  <c r="L30" i="46" s="1"/>
  <c r="K39" i="46"/>
  <c r="L39" i="46" s="1"/>
  <c r="K27" i="46"/>
  <c r="L27" i="46" s="1"/>
  <c r="K10" i="46"/>
  <c r="K7" i="46"/>
  <c r="K17" i="46"/>
  <c r="L17" i="46" s="1"/>
  <c r="K2" i="46"/>
  <c r="K20" i="46"/>
  <c r="L20" i="46" s="1"/>
  <c r="K28" i="46"/>
  <c r="L28" i="46" s="1"/>
  <c r="K29" i="46"/>
  <c r="L29" i="46" s="1"/>
  <c r="K33" i="46"/>
  <c r="L33" i="46" s="1"/>
  <c r="K22" i="46"/>
  <c r="L22" i="46" s="1"/>
  <c r="K19" i="46"/>
  <c r="L19" i="46" s="1"/>
  <c r="K32" i="46"/>
  <c r="L32" i="46" s="1"/>
  <c r="K3" i="46"/>
  <c r="K26" i="46"/>
  <c r="L26" i="46" s="1"/>
  <c r="K34" i="46"/>
  <c r="L34" i="46" s="1"/>
  <c r="K41" i="46"/>
  <c r="L41" i="46" s="1"/>
  <c r="K15" i="46"/>
  <c r="K12" i="46"/>
  <c r="K35" i="46"/>
  <c r="L35" i="46" s="1"/>
  <c r="K38" i="46"/>
  <c r="L38" i="46" s="1"/>
  <c r="K16" i="46"/>
  <c r="K21" i="46"/>
  <c r="L21" i="46" s="1"/>
  <c r="K5" i="46"/>
  <c r="K23" i="46"/>
  <c r="L23" i="46" s="1"/>
  <c r="K9" i="46"/>
  <c r="K8" i="46"/>
  <c r="K24" i="46"/>
  <c r="L24" i="46" s="1"/>
  <c r="K40" i="46"/>
  <c r="L40" i="46" s="1"/>
  <c r="K13" i="46"/>
  <c r="K11" i="46"/>
  <c r="K18" i="46"/>
  <c r="L18" i="46" s="1"/>
  <c r="K31" i="46"/>
  <c r="L31" i="46" s="1"/>
  <c r="K25" i="46"/>
  <c r="L25" i="46" s="1"/>
  <c r="K4" i="46"/>
  <c r="K36" i="46"/>
  <c r="L36" i="46" s="1"/>
  <c r="K14" i="46"/>
  <c r="E2" i="46"/>
  <c r="U35" i="45"/>
  <c r="R35" i="45"/>
  <c r="O35" i="45"/>
  <c r="AP35" i="45"/>
  <c r="AO35" i="45"/>
  <c r="AL35" i="45"/>
  <c r="Q35" i="45"/>
  <c r="S35" i="45"/>
  <c r="AQ35" i="45"/>
  <c r="AK35" i="45"/>
  <c r="AN35" i="45"/>
  <c r="AJ35" i="45"/>
  <c r="L35" i="45"/>
  <c r="N35" i="45"/>
  <c r="J35" i="45"/>
  <c r="T35" i="45"/>
  <c r="AM35" i="45"/>
  <c r="AS35" i="45"/>
  <c r="AR35" i="45"/>
  <c r="I35" i="45"/>
  <c r="P35" i="45"/>
  <c r="K35" i="45"/>
  <c r="H35" i="45"/>
  <c r="AR34" i="45"/>
  <c r="J34" i="45"/>
  <c r="Q33" i="45"/>
  <c r="AS33" i="45"/>
  <c r="K33" i="45"/>
  <c r="U34" i="45"/>
  <c r="N33" i="45"/>
  <c r="I33" i="45"/>
  <c r="O34" i="45"/>
  <c r="N34" i="45"/>
  <c r="O33" i="45"/>
  <c r="L34" i="45"/>
  <c r="I34" i="45"/>
  <c r="T33" i="45"/>
  <c r="AR33" i="45"/>
  <c r="AK34" i="45"/>
  <c r="AN34" i="45"/>
  <c r="AO33" i="45"/>
  <c r="AQ34" i="45"/>
  <c r="AK33" i="45"/>
  <c r="AP33" i="45"/>
  <c r="K34" i="45"/>
  <c r="AP34" i="45"/>
  <c r="AM33" i="45"/>
  <c r="AL34" i="45"/>
  <c r="Q34" i="45"/>
  <c r="T34" i="45"/>
  <c r="AN33" i="45"/>
  <c r="P33" i="45"/>
  <c r="AJ33" i="45"/>
  <c r="J33" i="45"/>
  <c r="AM34" i="45"/>
  <c r="S34" i="45"/>
  <c r="S33" i="45"/>
  <c r="L33" i="45"/>
  <c r="P34" i="45"/>
  <c r="AJ34" i="45"/>
  <c r="H33" i="45"/>
  <c r="AS34" i="45"/>
  <c r="R34" i="45"/>
  <c r="H34" i="45"/>
  <c r="R33" i="45"/>
  <c r="AQ33" i="45"/>
  <c r="AL33" i="45"/>
  <c r="U33" i="45"/>
  <c r="AO34" i="45"/>
  <c r="Q32" i="45"/>
  <c r="AK32" i="45"/>
  <c r="P32" i="45"/>
  <c r="T32" i="45"/>
  <c r="AP32" i="45"/>
  <c r="S32" i="45"/>
  <c r="K30" i="45"/>
  <c r="AS30" i="45"/>
  <c r="AM30" i="45"/>
  <c r="Q30" i="45"/>
  <c r="U30" i="45"/>
  <c r="AR30" i="45"/>
  <c r="R31" i="45"/>
  <c r="T30" i="45"/>
  <c r="J30" i="45"/>
  <c r="AQ31" i="45"/>
  <c r="N30" i="45"/>
  <c r="AQ30" i="45"/>
  <c r="J32" i="45"/>
  <c r="AM32" i="45"/>
  <c r="O32" i="45"/>
  <c r="I32" i="45"/>
  <c r="AQ32" i="45"/>
  <c r="AR32" i="45"/>
  <c r="S30" i="45"/>
  <c r="Q31" i="45"/>
  <c r="J31" i="45"/>
  <c r="AK30" i="45"/>
  <c r="N31" i="45"/>
  <c r="AP30" i="45"/>
  <c r="K31" i="45"/>
  <c r="AS31" i="45"/>
  <c r="I31" i="45"/>
  <c r="I30" i="45"/>
  <c r="L31" i="45"/>
  <c r="AN31" i="45"/>
  <c r="AL30" i="45"/>
  <c r="K32" i="45"/>
  <c r="U32" i="45"/>
  <c r="AO32" i="45"/>
  <c r="R32" i="45"/>
  <c r="AJ32" i="45"/>
  <c r="AS32" i="45"/>
  <c r="P31" i="45"/>
  <c r="H31" i="45"/>
  <c r="L32" i="45"/>
  <c r="N32" i="45"/>
  <c r="T31" i="45"/>
  <c r="R30" i="45"/>
  <c r="AN30" i="45"/>
  <c r="AL31" i="45"/>
  <c r="AL32" i="45"/>
  <c r="O30" i="45"/>
  <c r="AR31" i="45"/>
  <c r="AO31" i="45"/>
  <c r="H32" i="45"/>
  <c r="U31" i="45"/>
  <c r="H30" i="45"/>
  <c r="AP31" i="45"/>
  <c r="P30" i="45"/>
  <c r="AN32" i="45"/>
  <c r="L30" i="45"/>
  <c r="AJ30" i="45"/>
  <c r="AK31" i="45"/>
  <c r="AM31" i="45"/>
  <c r="AJ31" i="45"/>
  <c r="O31" i="45"/>
  <c r="S31" i="45"/>
  <c r="AO30" i="45"/>
  <c r="J29" i="45"/>
  <c r="AK24" i="45"/>
  <c r="AO29" i="45"/>
  <c r="AC27" i="47"/>
  <c r="R28" i="45"/>
  <c r="AN25" i="45"/>
  <c r="P26" i="45"/>
  <c r="AQ26" i="45"/>
  <c r="H28" i="45"/>
  <c r="N27" i="45"/>
  <c r="AM28" i="45"/>
  <c r="AC29" i="47"/>
  <c r="U25" i="45"/>
  <c r="O28" i="45"/>
  <c r="AM29" i="45"/>
  <c r="P24" i="45"/>
  <c r="L24" i="45"/>
  <c r="L27" i="45"/>
  <c r="AR29" i="45"/>
  <c r="L26" i="45"/>
  <c r="U29" i="45"/>
  <c r="R26" i="45"/>
  <c r="L28" i="45"/>
  <c r="R29" i="45"/>
  <c r="T27" i="45"/>
  <c r="S28" i="45"/>
  <c r="AJ28" i="45"/>
  <c r="AL28" i="45"/>
  <c r="AD24" i="45"/>
  <c r="I28" i="45"/>
  <c r="AK27" i="45"/>
  <c r="AS26" i="45"/>
  <c r="R25" i="45"/>
  <c r="N29" i="45"/>
  <c r="O24" i="45"/>
  <c r="L25" i="45"/>
  <c r="AN29" i="45"/>
  <c r="N26" i="45"/>
  <c r="AN26" i="45"/>
  <c r="AM26" i="45"/>
  <c r="AL29" i="45"/>
  <c r="Q24" i="45"/>
  <c r="AJ26" i="45"/>
  <c r="S26" i="45"/>
  <c r="Q25" i="45"/>
  <c r="AS29" i="45"/>
  <c r="AK28" i="45"/>
  <c r="AO28" i="45"/>
  <c r="AJ24" i="45"/>
  <c r="AO26" i="45"/>
  <c r="P25" i="45"/>
  <c r="AR28" i="45"/>
  <c r="AC25" i="47"/>
  <c r="AP26" i="45"/>
  <c r="AM24" i="45"/>
  <c r="AP29" i="45"/>
  <c r="AS27" i="45"/>
  <c r="R27" i="45"/>
  <c r="K24" i="45"/>
  <c r="I29" i="45"/>
  <c r="AQ24" i="45"/>
  <c r="AP28" i="45"/>
  <c r="AJ25" i="45"/>
  <c r="U28" i="45"/>
  <c r="J24" i="45"/>
  <c r="AK26" i="45"/>
  <c r="H25" i="45"/>
  <c r="Q27" i="45"/>
  <c r="AN24" i="45"/>
  <c r="AP27" i="45"/>
  <c r="N28" i="45"/>
  <c r="AS25" i="45"/>
  <c r="AL24" i="45"/>
  <c r="AC32" i="47"/>
  <c r="S24" i="45"/>
  <c r="AK29" i="45"/>
  <c r="H24" i="45"/>
  <c r="K29" i="45"/>
  <c r="AL27" i="45"/>
  <c r="J28" i="45"/>
  <c r="AS24" i="45"/>
  <c r="I27" i="45"/>
  <c r="H26" i="45"/>
  <c r="P29" i="45"/>
  <c r="T25" i="45"/>
  <c r="AO25" i="45"/>
  <c r="AL25" i="45"/>
  <c r="AN27" i="45"/>
  <c r="I26" i="45"/>
  <c r="O29" i="45"/>
  <c r="Q28" i="45"/>
  <c r="U26" i="45"/>
  <c r="AQ28" i="45"/>
  <c r="V24" i="45"/>
  <c r="T24" i="45"/>
  <c r="I24" i="45"/>
  <c r="AJ27" i="45"/>
  <c r="H29" i="45"/>
  <c r="AP24" i="45"/>
  <c r="R24" i="45"/>
  <c r="AJ29" i="45"/>
  <c r="J25" i="45"/>
  <c r="N24" i="45"/>
  <c r="AN28" i="45"/>
  <c r="P28" i="45"/>
  <c r="T28" i="45"/>
  <c r="O26" i="45"/>
  <c r="Q26" i="45"/>
  <c r="L29" i="45"/>
  <c r="O27" i="45"/>
  <c r="AC24" i="47"/>
  <c r="AC31" i="47"/>
  <c r="U24" i="45"/>
  <c r="AK25" i="45"/>
  <c r="Q29" i="45"/>
  <c r="K26" i="45"/>
  <c r="U27" i="45"/>
  <c r="S27" i="45"/>
  <c r="AR26" i="45"/>
  <c r="K25" i="45"/>
  <c r="AR27" i="45"/>
  <c r="T26" i="45"/>
  <c r="K27" i="45"/>
  <c r="S25" i="45"/>
  <c r="Z24" i="45"/>
  <c r="AP25" i="45"/>
  <c r="T29" i="45"/>
  <c r="O25" i="45"/>
  <c r="AO27" i="45"/>
  <c r="AR25" i="45"/>
  <c r="S29" i="45"/>
  <c r="AM27" i="45"/>
  <c r="I25" i="45"/>
  <c r="J26" i="45"/>
  <c r="AR24" i="45"/>
  <c r="P27" i="45"/>
  <c r="J27" i="45"/>
  <c r="AM25" i="45"/>
  <c r="AQ25" i="45"/>
  <c r="AQ27" i="45"/>
  <c r="K28" i="45"/>
  <c r="AS28" i="45"/>
  <c r="AO24" i="45"/>
  <c r="N25" i="45"/>
  <c r="AL26" i="45"/>
  <c r="AQ29" i="45"/>
  <c r="H27" i="45"/>
  <c r="AC24" i="45"/>
  <c r="AC26" i="47"/>
  <c r="AC33" i="47"/>
  <c r="AC28" i="47"/>
  <c r="L16" i="46" l="1"/>
  <c r="L15" i="46"/>
  <c r="L14" i="46"/>
  <c r="L13" i="46"/>
  <c r="L12" i="46"/>
  <c r="L11" i="46"/>
  <c r="L10" i="46"/>
  <c r="L9" i="46"/>
  <c r="L8" i="46"/>
  <c r="L7" i="46"/>
  <c r="L6" i="46"/>
  <c r="L5" i="46"/>
  <c r="L4" i="46"/>
  <c r="L3" i="46"/>
  <c r="L2" i="46"/>
  <c r="U38" i="47"/>
  <c r="S38" i="47"/>
  <c r="R38" i="47"/>
  <c r="M38" i="47"/>
  <c r="T38" i="47"/>
  <c r="AN38" i="47"/>
  <c r="AL38" i="47"/>
  <c r="O38" i="47"/>
  <c r="AM38" i="47"/>
  <c r="AK38" i="47"/>
  <c r="AO38" i="47"/>
  <c r="AF38" i="47"/>
  <c r="AG38" i="47"/>
  <c r="J38" i="47"/>
  <c r="L38" i="47"/>
  <c r="P38" i="47"/>
  <c r="N38" i="47"/>
  <c r="Q38" i="47"/>
  <c r="H38" i="47"/>
  <c r="AJ38" i="47"/>
  <c r="I38" i="47"/>
  <c r="AH38" i="47"/>
  <c r="K38" i="47"/>
  <c r="AI38" i="47"/>
  <c r="AE38" i="47"/>
  <c r="S37" i="47"/>
  <c r="Q37" i="47"/>
  <c r="AO37" i="47"/>
  <c r="AM37" i="47"/>
  <c r="L37" i="47"/>
  <c r="AG37" i="47"/>
  <c r="M37" i="47"/>
  <c r="AK37" i="47"/>
  <c r="AI37" i="47"/>
  <c r="AH37" i="47"/>
  <c r="R37" i="47"/>
  <c r="I37" i="47"/>
  <c r="T37" i="47"/>
  <c r="AJ37" i="47"/>
  <c r="AE37" i="47"/>
  <c r="P37" i="47"/>
  <c r="N37" i="47"/>
  <c r="H37" i="47"/>
  <c r="J37" i="47"/>
  <c r="AL37" i="47"/>
  <c r="AF37" i="47"/>
  <c r="U37" i="47"/>
  <c r="K37" i="47"/>
  <c r="O37" i="47"/>
  <c r="AN37" i="47"/>
  <c r="Z37" i="47"/>
  <c r="W37" i="47"/>
  <c r="V37" i="47"/>
  <c r="AA37" i="47"/>
  <c r="AB37" i="47"/>
  <c r="X37" i="47"/>
  <c r="Y37" i="47"/>
  <c r="X38" i="47"/>
  <c r="V38" i="47"/>
  <c r="AB38" i="47"/>
  <c r="Y38" i="47"/>
  <c r="Z38" i="47"/>
  <c r="W38" i="47"/>
  <c r="AA38" i="47"/>
  <c r="AK36" i="47"/>
  <c r="H36" i="47"/>
  <c r="O35" i="47"/>
  <c r="Z35" i="45"/>
  <c r="Q36" i="47"/>
  <c r="M36" i="47"/>
  <c r="AK35" i="47"/>
  <c r="S35" i="47"/>
  <c r="S36" i="47"/>
  <c r="AL36" i="47"/>
  <c r="AI35" i="47"/>
  <c r="AO35" i="47"/>
  <c r="Y35" i="45"/>
  <c r="AN35" i="47"/>
  <c r="AA35" i="45"/>
  <c r="W36" i="47"/>
  <c r="AH35" i="47"/>
  <c r="AB36" i="47"/>
  <c r="U36" i="47"/>
  <c r="J36" i="47"/>
  <c r="AF36" i="47"/>
  <c r="Q35" i="47"/>
  <c r="AG35" i="47"/>
  <c r="AB35" i="45"/>
  <c r="K36" i="47"/>
  <c r="I36" i="47"/>
  <c r="N35" i="47"/>
  <c r="AI36" i="47"/>
  <c r="AO36" i="47"/>
  <c r="AM35" i="47"/>
  <c r="Z36" i="47"/>
  <c r="AF35" i="47"/>
  <c r="P36" i="47"/>
  <c r="AE36" i="47"/>
  <c r="L36" i="47"/>
  <c r="M35" i="47"/>
  <c r="I35" i="47"/>
  <c r="AN36" i="47"/>
  <c r="R36" i="47"/>
  <c r="L35" i="47"/>
  <c r="AH36" i="47"/>
  <c r="AJ35" i="47"/>
  <c r="R35" i="47"/>
  <c r="AA36" i="47"/>
  <c r="AG36" i="47"/>
  <c r="H35" i="47"/>
  <c r="X35" i="45"/>
  <c r="AJ36" i="47"/>
  <c r="N36" i="47"/>
  <c r="AE35" i="47"/>
  <c r="X36" i="47"/>
  <c r="T36" i="47"/>
  <c r="U35" i="47"/>
  <c r="J35" i="47"/>
  <c r="V35" i="45"/>
  <c r="O36" i="47"/>
  <c r="K35" i="47"/>
  <c r="T35" i="47"/>
  <c r="W35" i="45"/>
  <c r="AM36" i="47"/>
  <c r="V36" i="47"/>
  <c r="AL35" i="47"/>
  <c r="AC35" i="45"/>
  <c r="Y36" i="47"/>
  <c r="P35" i="47"/>
  <c r="V35" i="47"/>
  <c r="AA35" i="47"/>
  <c r="Y35" i="47"/>
  <c r="Z35" i="47"/>
  <c r="X35" i="47"/>
  <c r="AB35" i="47"/>
  <c r="W35" i="47"/>
  <c r="AA33" i="45"/>
  <c r="Z33" i="45"/>
  <c r="AA34" i="45"/>
  <c r="AB34" i="45"/>
  <c r="W34" i="45"/>
  <c r="Z34" i="45"/>
  <c r="V33" i="45"/>
  <c r="AB33" i="45"/>
  <c r="Y33" i="45"/>
  <c r="W33" i="45"/>
  <c r="AC33" i="45"/>
  <c r="AC34" i="45"/>
  <c r="V34" i="45"/>
  <c r="X34" i="45"/>
  <c r="Y34" i="45"/>
  <c r="X33" i="45"/>
  <c r="AK34" i="47"/>
  <c r="AH34" i="47"/>
  <c r="AD34" i="47"/>
  <c r="P34" i="47"/>
  <c r="Q34" i="47"/>
  <c r="H34" i="47"/>
  <c r="AM34" i="47"/>
  <c r="AO34" i="47"/>
  <c r="AJ34" i="47"/>
  <c r="AL34" i="47"/>
  <c r="AF34" i="47"/>
  <c r="S34" i="47"/>
  <c r="W34" i="47"/>
  <c r="L34" i="47"/>
  <c r="AC34" i="47"/>
  <c r="M34" i="47"/>
  <c r="K34" i="47"/>
  <c r="AG34" i="47"/>
  <c r="N34" i="47"/>
  <c r="R34" i="47"/>
  <c r="T34" i="47"/>
  <c r="U34" i="47"/>
  <c r="AE34" i="47"/>
  <c r="AB34" i="47"/>
  <c r="O34" i="47"/>
  <c r="AI34" i="47"/>
  <c r="J34" i="47"/>
  <c r="I34" i="47"/>
  <c r="X34" i="47"/>
  <c r="AN34" i="47"/>
  <c r="Z34" i="47"/>
  <c r="V34" i="47"/>
  <c r="AI32" i="45"/>
  <c r="AE32" i="45"/>
  <c r="AF32" i="45"/>
  <c r="AA32" i="45"/>
  <c r="AH31" i="45"/>
  <c r="AI30" i="45"/>
  <c r="AA30" i="45"/>
  <c r="AA31" i="45"/>
  <c r="AB30" i="45"/>
  <c r="Y32" i="45"/>
  <c r="AH30" i="45"/>
  <c r="AG31" i="45"/>
  <c r="Z30" i="45"/>
  <c r="AC30" i="45"/>
  <c r="W32" i="45"/>
  <c r="V32" i="45"/>
  <c r="AH32" i="45"/>
  <c r="AE31" i="45"/>
  <c r="X31" i="45"/>
  <c r="AD32" i="45"/>
  <c r="X32" i="45"/>
  <c r="AG30" i="45"/>
  <c r="W30" i="45"/>
  <c r="X30" i="45"/>
  <c r="AB31" i="45"/>
  <c r="Z32" i="45"/>
  <c r="AC32" i="45"/>
  <c r="AB32" i="45"/>
  <c r="AE30" i="45"/>
  <c r="AF30" i="45"/>
  <c r="AI31" i="45"/>
  <c r="Z31" i="45"/>
  <c r="AC31" i="45"/>
  <c r="Y30" i="45"/>
  <c r="V30" i="45"/>
  <c r="W31" i="45"/>
  <c r="V31" i="45"/>
  <c r="AG32" i="45"/>
  <c r="AD31" i="45"/>
  <c r="AD30" i="45"/>
  <c r="AF31" i="45"/>
  <c r="Y31" i="45"/>
  <c r="AI32" i="47"/>
  <c r="M29" i="47"/>
  <c r="X26" i="47"/>
  <c r="AG26" i="47"/>
  <c r="AA27" i="45"/>
  <c r="S29" i="47"/>
  <c r="M25" i="47"/>
  <c r="AG25" i="45"/>
  <c r="AL24" i="47"/>
  <c r="P32" i="47"/>
  <c r="AL28" i="47"/>
  <c r="AL32" i="47"/>
  <c r="Z25" i="47"/>
  <c r="L32" i="47"/>
  <c r="AG28" i="45"/>
  <c r="AK31" i="47"/>
  <c r="W25" i="45"/>
  <c r="J31" i="47"/>
  <c r="AK28" i="47"/>
  <c r="AN25" i="47"/>
  <c r="AG28" i="47"/>
  <c r="AB24" i="47"/>
  <c r="AK33" i="47"/>
  <c r="AK25" i="47"/>
  <c r="AN30" i="47"/>
  <c r="AN27" i="47"/>
  <c r="H33" i="47"/>
  <c r="AF24" i="45"/>
  <c r="AF26" i="45"/>
  <c r="AH31" i="47"/>
  <c r="I25" i="47"/>
  <c r="AE31" i="47"/>
  <c r="AC29" i="45"/>
  <c r="AM30" i="47"/>
  <c r="AC28" i="45"/>
  <c r="U33" i="47"/>
  <c r="AF28" i="47"/>
  <c r="AO25" i="47"/>
  <c r="AI24" i="47"/>
  <c r="AM32" i="47"/>
  <c r="AJ26" i="47"/>
  <c r="U31" i="47"/>
  <c r="AB29" i="45"/>
  <c r="T32" i="47"/>
  <c r="AA25" i="45"/>
  <c r="V28" i="45"/>
  <c r="K28" i="47"/>
  <c r="AI30" i="47"/>
  <c r="AL26" i="47"/>
  <c r="T29" i="47"/>
  <c r="Z32" i="47"/>
  <c r="AH26" i="45"/>
  <c r="J27" i="47"/>
  <c r="Q26" i="47"/>
  <c r="AG33" i="47"/>
  <c r="AA29" i="45"/>
  <c r="U32" i="47"/>
  <c r="AN28" i="47"/>
  <c r="AD26" i="45"/>
  <c r="U25" i="47"/>
  <c r="AJ31" i="47"/>
  <c r="R31" i="47"/>
  <c r="S33" i="47"/>
  <c r="P30" i="47"/>
  <c r="AJ28" i="47"/>
  <c r="H26" i="47"/>
  <c r="AI33" i="47"/>
  <c r="Y25" i="45"/>
  <c r="O27" i="47"/>
  <c r="U27" i="47"/>
  <c r="AI25" i="47"/>
  <c r="AH29" i="45"/>
  <c r="M28" i="47"/>
  <c r="AG29" i="45"/>
  <c r="K33" i="47"/>
  <c r="W26" i="45"/>
  <c r="U24" i="47"/>
  <c r="AI31" i="47"/>
  <c r="AE29" i="45"/>
  <c r="AH30" i="47"/>
  <c r="Q30" i="47"/>
  <c r="V25" i="45"/>
  <c r="V27" i="45"/>
  <c r="AG27" i="47"/>
  <c r="AE28" i="45"/>
  <c r="AI29" i="47"/>
  <c r="AH24" i="45"/>
  <c r="K32" i="47"/>
  <c r="AG31" i="47"/>
  <c r="H27" i="47"/>
  <c r="AH27" i="47"/>
  <c r="N29" i="47"/>
  <c r="AE25" i="47"/>
  <c r="AG27" i="45"/>
  <c r="AN29" i="47"/>
  <c r="X24" i="45"/>
  <c r="AE29" i="47"/>
  <c r="Q24" i="47"/>
  <c r="AJ25" i="47"/>
  <c r="AH33" i="47"/>
  <c r="Q29" i="47"/>
  <c r="AG30" i="47"/>
  <c r="S30" i="47"/>
  <c r="AO32" i="47"/>
  <c r="U28" i="47"/>
  <c r="AN26" i="47"/>
  <c r="J26" i="47"/>
  <c r="AE27" i="45"/>
  <c r="AK30" i="47"/>
  <c r="O32" i="47"/>
  <c r="AO24" i="47"/>
  <c r="AH24" i="47"/>
  <c r="L31" i="47"/>
  <c r="Y29" i="45"/>
  <c r="AD28" i="45"/>
  <c r="J32" i="47"/>
  <c r="AD29" i="47"/>
  <c r="M27" i="47"/>
  <c r="AC25" i="45"/>
  <c r="M31" i="47"/>
  <c r="Z29" i="45"/>
  <c r="V26" i="47"/>
  <c r="AH27" i="45"/>
  <c r="AD30" i="47"/>
  <c r="W27" i="45"/>
  <c r="M33" i="47"/>
  <c r="U29" i="47"/>
  <c r="Z28" i="47"/>
  <c r="K24" i="47"/>
  <c r="O28" i="47"/>
  <c r="AI26" i="45"/>
  <c r="AK24" i="47"/>
  <c r="K25" i="47"/>
  <c r="AM25" i="47"/>
  <c r="AE24" i="47"/>
  <c r="V26" i="45"/>
  <c r="AA26" i="47"/>
  <c r="AE25" i="45"/>
  <c r="X28" i="45"/>
  <c r="AJ27" i="47"/>
  <c r="AA24" i="45"/>
  <c r="AK27" i="47"/>
  <c r="L33" i="47"/>
  <c r="Q28" i="47"/>
  <c r="AI28" i="45"/>
  <c r="L24" i="47"/>
  <c r="I31" i="47"/>
  <c r="S27" i="47"/>
  <c r="AA28" i="47"/>
  <c r="P33" i="47"/>
  <c r="O33" i="47"/>
  <c r="Q33" i="47"/>
  <c r="S32" i="47"/>
  <c r="AO26" i="47"/>
  <c r="Z27" i="45"/>
  <c r="AF26" i="47"/>
  <c r="N25" i="47"/>
  <c r="H28" i="47"/>
  <c r="AN32" i="47"/>
  <c r="S31" i="47"/>
  <c r="AI24" i="45"/>
  <c r="N28" i="47"/>
  <c r="Q27" i="47"/>
  <c r="L25" i="47"/>
  <c r="AL31" i="47"/>
  <c r="K27" i="47"/>
  <c r="AB33" i="47"/>
  <c r="I30" i="47"/>
  <c r="R30" i="47"/>
  <c r="O25" i="47"/>
  <c r="AF25" i="47"/>
  <c r="U26" i="47"/>
  <c r="H29" i="47"/>
  <c r="T31" i="47"/>
  <c r="J25" i="47"/>
  <c r="AA24" i="47"/>
  <c r="AM33" i="47"/>
  <c r="AJ30" i="47"/>
  <c r="AF29" i="45"/>
  <c r="AF27" i="45"/>
  <c r="AE30" i="47"/>
  <c r="AK29" i="47"/>
  <c r="W30" i="47"/>
  <c r="R26" i="47"/>
  <c r="X26" i="45"/>
  <c r="AK26" i="47"/>
  <c r="AD25" i="47"/>
  <c r="AO29" i="47"/>
  <c r="I33" i="47"/>
  <c r="AO27" i="47"/>
  <c r="AA26" i="45"/>
  <c r="AD32" i="47"/>
  <c r="R32" i="47"/>
  <c r="AO28" i="47"/>
  <c r="AM24" i="47"/>
  <c r="AJ32" i="47"/>
  <c r="AJ29" i="47"/>
  <c r="P26" i="47"/>
  <c r="R33" i="47"/>
  <c r="O31" i="47"/>
  <c r="AG32" i="47"/>
  <c r="AI29" i="45"/>
  <c r="O24" i="47"/>
  <c r="AD26" i="47"/>
  <c r="H32" i="47"/>
  <c r="AC26" i="45"/>
  <c r="Z28" i="45"/>
  <c r="AI28" i="47"/>
  <c r="AF33" i="47"/>
  <c r="AE32" i="47"/>
  <c r="H31" i="47"/>
  <c r="V29" i="47"/>
  <c r="Y27" i="45"/>
  <c r="S28" i="47"/>
  <c r="AN24" i="47"/>
  <c r="AE26" i="45"/>
  <c r="M32" i="47"/>
  <c r="AG29" i="47"/>
  <c r="W29" i="45"/>
  <c r="AO30" i="47"/>
  <c r="J28" i="47"/>
  <c r="AF31" i="47"/>
  <c r="AF30" i="47"/>
  <c r="AI27" i="47"/>
  <c r="L30" i="47"/>
  <c r="P24" i="47"/>
  <c r="AE28" i="47"/>
  <c r="R28" i="47"/>
  <c r="Z25" i="45"/>
  <c r="N27" i="47"/>
  <c r="AB25" i="45"/>
  <c r="AC30" i="47"/>
  <c r="S25" i="47"/>
  <c r="AJ24" i="47"/>
  <c r="Y25" i="47"/>
  <c r="T28" i="47"/>
  <c r="K30" i="47"/>
  <c r="T33" i="47"/>
  <c r="AG24" i="47"/>
  <c r="Q25" i="47"/>
  <c r="K26" i="47"/>
  <c r="AM26" i="47"/>
  <c r="U30" i="47"/>
  <c r="M26" i="47"/>
  <c r="I27" i="47"/>
  <c r="AI25" i="45"/>
  <c r="AK32" i="47"/>
  <c r="AE26" i="47"/>
  <c r="I32" i="47"/>
  <c r="N24" i="47"/>
  <c r="AH25" i="47"/>
  <c r="M24" i="47"/>
  <c r="AL27" i="47"/>
  <c r="Y32" i="47"/>
  <c r="N31" i="47"/>
  <c r="T25" i="47"/>
  <c r="AA31" i="47"/>
  <c r="AA27" i="47"/>
  <c r="L27" i="47"/>
  <c r="AF28" i="45"/>
  <c r="AM29" i="47"/>
  <c r="AF29" i="47"/>
  <c r="J33" i="47"/>
  <c r="L28" i="47"/>
  <c r="T30" i="47"/>
  <c r="X25" i="45"/>
  <c r="AH28" i="45"/>
  <c r="T26" i="47"/>
  <c r="AM31" i="47"/>
  <c r="AI26" i="47"/>
  <c r="N33" i="47"/>
  <c r="I29" i="47"/>
  <c r="AN31" i="47"/>
  <c r="AG26" i="45"/>
  <c r="AH29" i="47"/>
  <c r="H30" i="47"/>
  <c r="AM28" i="47"/>
  <c r="AD24" i="47"/>
  <c r="AB27" i="45"/>
  <c r="J29" i="47"/>
  <c r="R27" i="47"/>
  <c r="AG24" i="45"/>
  <c r="Y28" i="45"/>
  <c r="R29" i="47"/>
  <c r="AH26" i="47"/>
  <c r="AG25" i="47"/>
  <c r="K29" i="47"/>
  <c r="R25" i="47"/>
  <c r="J24" i="47"/>
  <c r="N32" i="47"/>
  <c r="I26" i="47"/>
  <c r="O26" i="47"/>
  <c r="L29" i="47"/>
  <c r="AE24" i="45"/>
  <c r="I24" i="47"/>
  <c r="Q32" i="47"/>
  <c r="AE33" i="47"/>
  <c r="P28" i="47"/>
  <c r="W26" i="47"/>
  <c r="AB24" i="45"/>
  <c r="J30" i="47"/>
  <c r="AL30" i="47"/>
  <c r="X27" i="45"/>
  <c r="N26" i="47"/>
  <c r="Z26" i="45"/>
  <c r="AF32" i="47"/>
  <c r="AD27" i="45"/>
  <c r="AA28" i="45"/>
  <c r="AL25" i="47"/>
  <c r="M30" i="47"/>
  <c r="K31" i="47"/>
  <c r="AB26" i="45"/>
  <c r="AM27" i="47"/>
  <c r="X29" i="45"/>
  <c r="S24" i="47"/>
  <c r="W28" i="45"/>
  <c r="P25" i="47"/>
  <c r="AI27" i="45"/>
  <c r="AL33" i="47"/>
  <c r="W24" i="45"/>
  <c r="O30" i="47"/>
  <c r="AJ33" i="47"/>
  <c r="AL29" i="47"/>
  <c r="AD29" i="45"/>
  <c r="Y24" i="45"/>
  <c r="AH28" i="47"/>
  <c r="Y26" i="45"/>
  <c r="Q31" i="47"/>
  <c r="Z30" i="47"/>
  <c r="H25" i="47"/>
  <c r="L26" i="47"/>
  <c r="I28" i="47"/>
  <c r="P27" i="47"/>
  <c r="S26" i="47"/>
  <c r="AO31" i="47"/>
  <c r="AC27" i="45"/>
  <c r="AH25" i="45"/>
  <c r="T27" i="47"/>
  <c r="AF27" i="47"/>
  <c r="AF25" i="45"/>
  <c r="AF24" i="47"/>
  <c r="N30" i="47"/>
  <c r="AN33" i="47"/>
  <c r="AB31" i="47"/>
  <c r="P29" i="47"/>
  <c r="P31" i="47"/>
  <c r="H24" i="47"/>
  <c r="R24" i="47"/>
  <c r="O29" i="47"/>
  <c r="AE27" i="47"/>
  <c r="AD33" i="47"/>
  <c r="AB26" i="47"/>
  <c r="T24" i="47"/>
  <c r="AB28" i="45"/>
  <c r="AO33" i="47"/>
  <c r="AD25" i="45"/>
  <c r="AD31" i="47"/>
  <c r="AH32" i="47"/>
  <c r="V29" i="45"/>
  <c r="B24" i="6" l="1"/>
  <c r="AA34" i="47"/>
  <c r="Y34" i="47"/>
  <c r="W25" i="47"/>
  <c r="AB30" i="47"/>
  <c r="X32" i="47"/>
  <c r="Z24" i="47"/>
  <c r="V24" i="47"/>
  <c r="X24" i="47"/>
  <c r="V31" i="47"/>
  <c r="Y27" i="47"/>
  <c r="W29" i="47"/>
  <c r="Y28" i="47"/>
  <c r="Y29" i="47"/>
  <c r="AA25" i="47"/>
  <c r="W28" i="47"/>
  <c r="AA30" i="47"/>
  <c r="X33" i="47"/>
  <c r="AB32" i="47"/>
  <c r="X28" i="47"/>
  <c r="X31" i="47"/>
  <c r="V32" i="47"/>
  <c r="W32" i="47"/>
  <c r="AD28" i="47"/>
  <c r="AB29" i="47"/>
  <c r="AB28" i="47"/>
  <c r="AA33" i="47"/>
  <c r="V25" i="47"/>
  <c r="Y30" i="47"/>
  <c r="Y24" i="47"/>
  <c r="AB25" i="47"/>
  <c r="W27" i="47"/>
  <c r="AA32" i="47"/>
  <c r="V33" i="47"/>
  <c r="AA29" i="47"/>
  <c r="Z33" i="47"/>
  <c r="Z27" i="47"/>
  <c r="X25" i="47"/>
  <c r="W33" i="47"/>
  <c r="V27" i="47"/>
  <c r="Y31" i="47"/>
  <c r="V28" i="47"/>
  <c r="X29" i="47"/>
  <c r="AD27" i="47"/>
  <c r="X27" i="47"/>
  <c r="W31" i="47"/>
  <c r="AB27" i="47"/>
  <c r="V30" i="47"/>
  <c r="W24" i="47"/>
  <c r="X30" i="47"/>
  <c r="Y26" i="47"/>
  <c r="Z29" i="47"/>
  <c r="Y33" i="47"/>
  <c r="Z26" i="47"/>
  <c r="Z31" i="47"/>
  <c r="D144" i="3" l="1"/>
  <c r="E144" i="3" s="1"/>
  <c r="D125" i="3"/>
  <c r="E125" i="3" s="1"/>
  <c r="D140" i="3"/>
  <c r="E140" i="3" s="1"/>
  <c r="D127" i="3"/>
  <c r="D152" i="3"/>
  <c r="E152" i="3" s="1"/>
  <c r="D126" i="3"/>
  <c r="D137" i="3"/>
  <c r="D128" i="3"/>
  <c r="D146" i="3"/>
  <c r="E146" i="3" s="1"/>
  <c r="D130" i="3"/>
  <c r="D139" i="3"/>
  <c r="E139" i="3" s="1"/>
  <c r="D147" i="3"/>
  <c r="E147" i="3" s="1"/>
  <c r="D131" i="3"/>
  <c r="D145" i="3"/>
  <c r="E145" i="3" s="1"/>
  <c r="D138" i="3"/>
  <c r="E138" i="3" s="1"/>
  <c r="D134" i="3"/>
  <c r="E134" i="3" s="1"/>
  <c r="D129" i="3"/>
  <c r="D141" i="3"/>
  <c r="E141" i="3" s="1"/>
  <c r="D135" i="3"/>
  <c r="D150" i="3"/>
  <c r="E150" i="3" s="1"/>
  <c r="D132" i="3"/>
  <c r="D149" i="3"/>
  <c r="E149" i="3" s="1"/>
  <c r="D153" i="3"/>
  <c r="E153" i="3" s="1"/>
  <c r="D133" i="3"/>
  <c r="D143" i="3"/>
  <c r="E143" i="3" s="1"/>
  <c r="D151" i="3"/>
  <c r="E151" i="3" s="1"/>
  <c r="D136" i="3"/>
  <c r="D148" i="3"/>
  <c r="E148" i="3" s="1"/>
  <c r="D142" i="3"/>
  <c r="E142" i="3" s="1"/>
  <c r="E126" i="3" l="1"/>
  <c r="E127" i="3" l="1"/>
  <c r="E128" i="3" l="1"/>
  <c r="E129" i="3" l="1"/>
  <c r="E130" i="3" l="1"/>
  <c r="E131" i="3" l="1"/>
  <c r="E132" i="3" l="1"/>
  <c r="E133" i="3" l="1"/>
  <c r="E135" i="3" l="1"/>
  <c r="E136" i="3" l="1"/>
  <c r="E137" i="3" l="1"/>
  <c r="B124" i="3" s="1"/>
  <c r="B134" i="3" l="1"/>
  <c r="B125" i="3"/>
  <c r="B127" i="3"/>
  <c r="B126" i="3"/>
  <c r="B132" i="3"/>
  <c r="B129" i="3"/>
  <c r="B128" i="3"/>
  <c r="B131" i="3"/>
  <c r="B153" i="3"/>
  <c r="B133" i="3"/>
  <c r="B130" i="3"/>
  <c r="B150" i="3"/>
  <c r="B142" i="3"/>
  <c r="B138" i="3"/>
  <c r="B143" i="3"/>
  <c r="B144" i="3"/>
  <c r="B145" i="3"/>
  <c r="B136" i="3"/>
  <c r="B137" i="3"/>
  <c r="B141" i="3"/>
  <c r="B151" i="3"/>
  <c r="B139" i="3"/>
  <c r="B148" i="3"/>
  <c r="B149" i="3"/>
  <c r="B146" i="3"/>
  <c r="B140" i="3"/>
  <c r="B135" i="3"/>
  <c r="B152" i="3"/>
  <c r="B147" i="3"/>
</calcChain>
</file>

<file path=xl/sharedStrings.xml><?xml version="1.0" encoding="utf-8"?>
<sst xmlns="http://schemas.openxmlformats.org/spreadsheetml/2006/main" count="2687" uniqueCount="603">
  <si>
    <t>Recovery Furnace</t>
  </si>
  <si>
    <t>Smelt Dissolving Tank</t>
  </si>
  <si>
    <t>Lime Kiln</t>
  </si>
  <si>
    <t>Sulfite Combustion Unit</t>
  </si>
  <si>
    <t>Semichemical Combustion Unit</t>
  </si>
  <si>
    <t>APCD</t>
  </si>
  <si>
    <t>Electrostatic Precipitator (ESP)</t>
  </si>
  <si>
    <t>Wet Scrubber</t>
  </si>
  <si>
    <t>Count</t>
  </si>
  <si>
    <t>Yes</t>
  </si>
  <si>
    <t>No</t>
  </si>
  <si>
    <t>N/A</t>
  </si>
  <si>
    <t>Generic Y/N/NA</t>
  </si>
  <si>
    <t>Exceedance Reasons</t>
  </si>
  <si>
    <t>Startup/shutdown</t>
  </si>
  <si>
    <t>Control equipment problems</t>
  </si>
  <si>
    <t>Description of changes to CMS, processes, or controls since last reporting period.</t>
  </si>
  <si>
    <t>RTO</t>
  </si>
  <si>
    <t>CMS Downtime Reasons</t>
  </si>
  <si>
    <t>Process Unit ID</t>
  </si>
  <si>
    <t>Process Unit Type</t>
  </si>
  <si>
    <t>Process Unit Description</t>
  </si>
  <si>
    <t>Air Pollution Control Device Type</t>
  </si>
  <si>
    <t xml:space="preserve"> Monitoring Equipment Description</t>
  </si>
  <si>
    <t>Parameters</t>
  </si>
  <si>
    <t>RTO temperature</t>
  </si>
  <si>
    <t>Scrubber pressure drop</t>
  </si>
  <si>
    <t>SDT scrubber fan amperage</t>
  </si>
  <si>
    <t>3-hour</t>
  </si>
  <si>
    <t>gr/dscf @ 8% O2</t>
  </si>
  <si>
    <t>lb/ton BLS</t>
  </si>
  <si>
    <t>Summary Report – Gaseous and Opacity Excess Emissions and Continuous Monitoring System Performance</t>
  </si>
  <si>
    <t>Company and Site Name</t>
  </si>
  <si>
    <t>Reporting period dates (beginning date, ending date)</t>
  </si>
  <si>
    <t>Operating parameter</t>
  </si>
  <si>
    <t>Averaging period</t>
  </si>
  <si>
    <t>Duration</t>
  </si>
  <si>
    <t>Hours</t>
  </si>
  <si>
    <t>a. Startup/Shutdown</t>
  </si>
  <si>
    <t>b. Control Equipment Problems</t>
  </si>
  <si>
    <t>c. Process Problems</t>
  </si>
  <si>
    <t>d. Other known causes</t>
  </si>
  <si>
    <t>e. Unknown causes</t>
  </si>
  <si>
    <t>2. Total duration of excess emissions</t>
  </si>
  <si>
    <t>Minutes</t>
  </si>
  <si>
    <t>1. CMS downtime in reporting period due to:</t>
  </si>
  <si>
    <t>b. Non-monitor equipment malfunctions</t>
  </si>
  <si>
    <t>2. Total CMS downtime</t>
  </si>
  <si>
    <t>Any 3-hour average is below the minimum limit</t>
  </si>
  <si>
    <t>Any 1-hour average is below the minimum limit</t>
  </si>
  <si>
    <t>Any 3-hour average is below the minimum limit except during S/S</t>
  </si>
  <si>
    <t>Alternative parameter</t>
  </si>
  <si>
    <t>Any 3-hour average does not meet the operating limit</t>
  </si>
  <si>
    <t>Hog fuel dryer at Cosmopolis, WA mill</t>
  </si>
  <si>
    <t>Bag leak detection system alarm sounds</t>
  </si>
  <si>
    <t>Corrective action during times when spent liquor or lime mud is fired - §63.864(k)(1)</t>
  </si>
  <si>
    <t>Violation levels - No. of averaging periods during times when spent liquor or lime mud is fired within the semiannual reporting period - §63.864(k)(2)</t>
  </si>
  <si>
    <t>*Applies for recovery furnaces and lime kilns with ESP control.</t>
  </si>
  <si>
    <t>6 or more 3-hour averages are below the minimum limit</t>
  </si>
  <si>
    <t>6 or more 3-hour averages are below the minimum limit except during S/S</t>
  </si>
  <si>
    <t>6 or more 3-hour averages do not meet the limit</t>
  </si>
  <si>
    <t>Any 3-hour average falls below the minimum limit</t>
  </si>
  <si>
    <t>Corrective action is not initiated within 1 hour of alarm and the alarm is engaged for more than 5% of total operating time</t>
  </si>
  <si>
    <t>Recovery furnace opacity</t>
  </si>
  <si>
    <t>Lime kiln opacity</t>
  </si>
  <si>
    <t>6-minute</t>
  </si>
  <si>
    <t>Forced blank cell</t>
  </si>
  <si>
    <t>Lookup violation limit</t>
  </si>
  <si>
    <t>Continuous Parameter Monitoring Systems -- 40 CFR Part 63, Subpart MM</t>
  </si>
  <si>
    <t>Continuous Opacity Monitoring Systems and ESP Parameter Monitoring -- 40 CFR Part 63, Subpart MM</t>
  </si>
  <si>
    <t>Process Unit Type (COMS)</t>
  </si>
  <si>
    <t>Process Unit Type (CPMS)</t>
  </si>
  <si>
    <t>APCD (COMS)</t>
  </si>
  <si>
    <t>Parameters (COMS)</t>
  </si>
  <si>
    <t>Averaging period (COMS)</t>
  </si>
  <si>
    <r>
      <t>1. Duration of excess emissions in reporting period due to:</t>
    </r>
    <r>
      <rPr>
        <vertAlign val="superscript"/>
        <sz val="11"/>
        <color theme="1"/>
        <rFont val="Calibri"/>
        <family val="2"/>
        <scheme val="minor"/>
      </rPr>
      <t>1</t>
    </r>
  </si>
  <si>
    <t>Process Unit Emission Point</t>
  </si>
  <si>
    <t>Is total CMS downtime greater than 5% of total source operating time?</t>
  </si>
  <si>
    <t>Opacity limit, %</t>
  </si>
  <si>
    <r>
      <t>2. Total duration of excess emissions</t>
    </r>
    <r>
      <rPr>
        <vertAlign val="superscript"/>
        <sz val="11"/>
        <color theme="1"/>
        <rFont val="Calibri"/>
        <family val="2"/>
        <scheme val="minor"/>
      </rPr>
      <t>2</t>
    </r>
  </si>
  <si>
    <t>PM limit units of measure</t>
  </si>
  <si>
    <t>gr/dscf @ 10% O2</t>
  </si>
  <si>
    <t>PM limit units</t>
  </si>
  <si>
    <t>Gaseous organic HAP units</t>
  </si>
  <si>
    <t>Gaseous organic HAP limit units of measure</t>
  </si>
  <si>
    <t>Excess Emissions and Continuous Monitoring System Performance Report</t>
  </si>
  <si>
    <t>Start date/time</t>
  </si>
  <si>
    <t>End date/time</t>
  </si>
  <si>
    <t>Corrective action or preventative measure</t>
  </si>
  <si>
    <t>Monitoring equipment malfunction</t>
  </si>
  <si>
    <t>Non-monitoring equipment malfunction</t>
  </si>
  <si>
    <t>Quality assurance</t>
  </si>
  <si>
    <t>Type of CMS inoperative or out of control period</t>
  </si>
  <si>
    <t>Corrective action, preventative measure, CMS repair, or CMS adjustment</t>
  </si>
  <si>
    <t>Standards (Failures)</t>
  </si>
  <si>
    <t>Units of standard (Failures)</t>
  </si>
  <si>
    <t>Quality control calibration</t>
  </si>
  <si>
    <t>Other known cause</t>
  </si>
  <si>
    <t>Other unknown cause</t>
  </si>
  <si>
    <t>Magnitude of excess emissions (pounds)</t>
  </si>
  <si>
    <t>THC</t>
  </si>
  <si>
    <t>Excess emission duration</t>
  </si>
  <si>
    <t>Duration units</t>
  </si>
  <si>
    <t>minutes</t>
  </si>
  <si>
    <t>hours</t>
  </si>
  <si>
    <t>Total duration:</t>
  </si>
  <si>
    <t>PM (metal HAP)</t>
  </si>
  <si>
    <t>● Monitoring data recorded during periods when spent liquor solids (for recovery furnaces) or lime mud (for kilns) is not fired. [§63.864(k)(1), (k)(2)]</t>
  </si>
  <si>
    <t>Methanol</t>
  </si>
  <si>
    <r>
      <t>Total duration minus excluded data</t>
    </r>
    <r>
      <rPr>
        <vertAlign val="superscript"/>
        <sz val="11"/>
        <color theme="1"/>
        <rFont val="Calibri"/>
        <family val="2"/>
        <scheme val="minor"/>
      </rPr>
      <t>1</t>
    </r>
  </si>
  <si>
    <t>APCD Type</t>
  </si>
  <si>
    <t>Reporting period dates</t>
  </si>
  <si>
    <t>Averaging time</t>
  </si>
  <si>
    <t>Is the Process Unit included in the subpart MM PM bubble compliance alternative in §63.862(a)(1)(ii)?</t>
  </si>
  <si>
    <t>Monitoring Equipment Manufacturer</t>
  </si>
  <si>
    <t>Model Number</t>
  </si>
  <si>
    <t>Date of Last CMS Certification or Audit</t>
  </si>
  <si>
    <t>ESP</t>
  </si>
  <si>
    <t>Facility Information</t>
  </si>
  <si>
    <t>Facility:</t>
  </si>
  <si>
    <t>Reporting period:</t>
  </si>
  <si>
    <t>Monitoring Equipment -- 40 CFR Part 63, Subpart MM</t>
  </si>
  <si>
    <t>Process Unit Information -- 40 CFR Part 63, Subpart MM</t>
  </si>
  <si>
    <t>CMS, Process, and Control Changes</t>
  </si>
  <si>
    <t>Start time</t>
  </si>
  <si>
    <t>End time</t>
  </si>
  <si>
    <t>Start date*</t>
  </si>
  <si>
    <t>End date*</t>
  </si>
  <si>
    <t>[§63.867(c)(3)(i)-(ii)]</t>
  </si>
  <si>
    <t>[§63.867(c)(3)(iv)]</t>
  </si>
  <si>
    <t>[§63.867(c)(3)(v)-(vi)]</t>
  </si>
  <si>
    <t>Describe any CMS, process, or control changes which have occurred since the last reporting period. [§63.867(c)(1)(ix)]</t>
  </si>
  <si>
    <t xml:space="preserve"> CMS Performance Summary [§63.867(c)(1)(viii)]</t>
  </si>
  <si>
    <t>CMS Performance Summary [§63.867(c)(1)(viii)]</t>
  </si>
  <si>
    <t>Duration (hours)</t>
  </si>
  <si>
    <t>*Date and time fields can be combined if necessary (e.g., if combined in facility records).</t>
  </si>
  <si>
    <t>[§63.867(c)(1)(viii)]</t>
  </si>
  <si>
    <t>*Includes all process unit operating time during the reporting period including startup/shutdown, malfunction, and all times when CMS are inoperative or producing invalid readings.</t>
  </si>
  <si>
    <t>Total Source Operating Time* (hours)</t>
  </si>
  <si>
    <t>Total Source Operating Time* (minutes)</t>
  </si>
  <si>
    <t>CMS Performance Detail Report -- 40 CFR Part 63, Subpart MM</t>
  </si>
  <si>
    <t>Excess Emissions Detail Report -- 40 CFR Part 63, Subpart MM</t>
  </si>
  <si>
    <t>● Monitoring data recorded during periods of unavoidable CMS breakdowns, out-of-control periods, repairs, maintenance periods, calibration checks, and zero (low-level) and high level adjustments [§63.864(h)]</t>
  </si>
  <si>
    <r>
      <t>CMS Details</t>
    </r>
    <r>
      <rPr>
        <sz val="11"/>
        <color theme="1"/>
        <rFont val="Calibri"/>
        <family val="2"/>
        <scheme val="minor"/>
      </rPr>
      <t>:</t>
    </r>
  </si>
  <si>
    <t>Insert or hide rows in this table as needed.</t>
  </si>
  <si>
    <t>Emission Data Summary -- Opacity [§63.867(c)(1)(iv) and (vii)]</t>
  </si>
  <si>
    <t>Emission Data Summary [§63.867(c)(1)(iv) and (vii)]</t>
  </si>
  <si>
    <t>Operating parameter limit (numerical value)</t>
  </si>
  <si>
    <t xml:space="preserve">   Operating limit units (text)</t>
  </si>
  <si>
    <t>6-min averages</t>
  </si>
  <si>
    <r>
      <t xml:space="preserve">Other: </t>
    </r>
    <r>
      <rPr>
        <i/>
        <sz val="11"/>
        <color theme="1"/>
        <rFont val="Times New Roman"/>
        <family val="1"/>
      </rPr>
      <t>{specify}</t>
    </r>
  </si>
  <si>
    <t>RTO temperature (1-hr)</t>
  </si>
  <si>
    <t>RTO temperature (3-hr)</t>
  </si>
  <si>
    <t>Alternative parameter (3-hr)</t>
  </si>
  <si>
    <r>
      <t>3. (Total duration of excess emissions) / (Total Source Operating Time) x (100) %</t>
    </r>
    <r>
      <rPr>
        <vertAlign val="superscript"/>
        <sz val="11"/>
        <color theme="1"/>
        <rFont val="Calibri"/>
        <family val="2"/>
        <scheme val="minor"/>
      </rPr>
      <t>3</t>
    </r>
  </si>
  <si>
    <r>
      <t>3. (Total CMS downtime) / (Total Source Operating Time) x (100) %</t>
    </r>
    <r>
      <rPr>
        <vertAlign val="superscript"/>
        <sz val="11"/>
        <color theme="1"/>
        <rFont val="Calibri"/>
        <family val="2"/>
        <scheme val="minor"/>
      </rPr>
      <t>3</t>
    </r>
  </si>
  <si>
    <r>
      <rPr>
        <b/>
        <sz val="11"/>
        <color theme="1"/>
        <rFont val="Calibri"/>
        <family val="2"/>
        <scheme val="minor"/>
      </rPr>
      <t xml:space="preserve">1. </t>
    </r>
    <r>
      <rPr>
        <sz val="11"/>
        <color theme="1"/>
        <rFont val="Calibri"/>
        <family val="2"/>
        <scheme val="minor"/>
      </rPr>
      <t xml:space="preserve">Enter the duration of excess emissions and number of averaging periods recorded as excess emissions, excluding:  </t>
    </r>
  </si>
  <si>
    <r>
      <t>3. (Total duration of excess emissions) / (Total Source Operating Time) x (100) %</t>
    </r>
    <r>
      <rPr>
        <vertAlign val="superscript"/>
        <sz val="11"/>
        <color theme="1"/>
        <rFont val="Calibri"/>
        <family val="2"/>
        <scheme val="minor"/>
      </rPr>
      <t>2</t>
    </r>
  </si>
  <si>
    <r>
      <t>3. (Total CMS downtime) / (Total Source Operating Time) x (100) %</t>
    </r>
    <r>
      <rPr>
        <vertAlign val="superscript"/>
        <sz val="11"/>
        <color theme="1"/>
        <rFont val="Calibri"/>
        <family val="2"/>
        <scheme val="minor"/>
      </rPr>
      <t>2</t>
    </r>
  </si>
  <si>
    <t>Corrective Action and Violation Levels for CPMS -- Lookup Table</t>
  </si>
  <si>
    <t>Violation Levels for COMS + Semiannual ESP Parameters -- Lookup Table</t>
  </si>
  <si>
    <t>Blue = Cells used in VLOOKUP function in CPMS or COMS tabs</t>
  </si>
  <si>
    <t>Not applicable</t>
  </si>
  <si>
    <t>Report of Failure to Meet Standards -- 40 CFR Part 63, Subpart MM</t>
  </si>
  <si>
    <t>Failures include violations of the emission limits or operating limits under subpart MM.</t>
  </si>
  <si>
    <t>%-reduction</t>
  </si>
  <si>
    <t>Total (lbs):</t>
  </si>
  <si>
    <t>Total (tons):</t>
  </si>
  <si>
    <t>Welcome and Instructions</t>
  </si>
  <si>
    <t>This spreadsheet template was designed by the U.S. EPA to facilitate semiannual excess emissions reporting under 40 CFR part 63, subpart MM.</t>
  </si>
  <si>
    <t>The semiannual reporting requirements included in this report are found in §63.867(c) and (d).</t>
  </si>
  <si>
    <t>Electronic submission of semiannual excess emissions reports through the EPA's Compliance and Emissions Data Reporting (CEDRI) is required under §63.867(d)(2).</t>
  </si>
  <si>
    <t>Purpose:</t>
  </si>
  <si>
    <t>Excess Emissions Reporting Spreadsheet Template</t>
  </si>
  <si>
    <t>40 CFR Part 63, Subpart MM -- Pulp and Paper Combustion Sources</t>
  </si>
  <si>
    <t>Electronic reporting:</t>
  </si>
  <si>
    <t>Template Navigation and Tabs to Complete:</t>
  </si>
  <si>
    <r>
      <t>Excluded data</t>
    </r>
    <r>
      <rPr>
        <b/>
        <vertAlign val="superscript"/>
        <sz val="11"/>
        <color theme="1"/>
        <rFont val="Calibri"/>
        <family val="2"/>
        <scheme val="minor"/>
      </rPr>
      <t>1</t>
    </r>
  </si>
  <si>
    <t>Emission or Parameter Limits (Failures)</t>
  </si>
  <si>
    <t>PM emission limit</t>
  </si>
  <si>
    <t>THC emission limit</t>
  </si>
  <si>
    <t>Methanol emission limit</t>
  </si>
  <si>
    <t xml:space="preserve">● There was a violation according to 40 CFR 63.864(k)(2) of subpart MM. </t>
  </si>
  <si>
    <t>Scrubber liquid flow</t>
  </si>
  <si>
    <t>a. Monitoring equipment malfunctions</t>
  </si>
  <si>
    <t>Averaging period basis</t>
  </si>
  <si>
    <t>ESP and Wet Scrubber</t>
  </si>
  <si>
    <t>Opacity</t>
  </si>
  <si>
    <t>X</t>
  </si>
  <si>
    <t>Mark with an X</t>
  </si>
  <si>
    <t>Mark with an "X" if no excess emissions or exceedances of a parameter have occurred during the reporting period. [§63.10(e)(3)(v)]</t>
  </si>
  <si>
    <t>Mark with an "X" if the CMS has not been inoperative, out of control, repaired, or adjusted during the reporting period. [§63.10(e)(3)(v)]</t>
  </si>
  <si>
    <t>Does the Process Unit use an Administrator-approved air pollution control system other than an ESP, wet scrubber, RTO, or fabric filter per §63.864(e)(14)?</t>
  </si>
  <si>
    <r>
      <rPr>
        <b/>
        <sz val="11"/>
        <color theme="1"/>
        <rFont val="Calibri"/>
        <family val="2"/>
        <scheme val="minor"/>
      </rPr>
      <t xml:space="preserve">2. </t>
    </r>
    <r>
      <rPr>
        <sz val="11"/>
        <color theme="1"/>
        <rFont val="Calibri"/>
        <family val="2"/>
        <scheme val="minor"/>
      </rPr>
      <t>Date and time fields can be combined if necessary (e.g., if combined in facility records).</t>
    </r>
  </si>
  <si>
    <r>
      <t>Start Date</t>
    </r>
    <r>
      <rPr>
        <b/>
        <vertAlign val="superscript"/>
        <sz val="11"/>
        <color theme="1"/>
        <rFont val="Calibri"/>
        <family val="2"/>
        <scheme val="minor"/>
      </rPr>
      <t>2</t>
    </r>
  </si>
  <si>
    <r>
      <t>Start Time</t>
    </r>
    <r>
      <rPr>
        <b/>
        <vertAlign val="superscript"/>
        <sz val="11"/>
        <color theme="1"/>
        <rFont val="Calibri"/>
        <family val="2"/>
        <scheme val="minor"/>
      </rPr>
      <t>2</t>
    </r>
  </si>
  <si>
    <r>
      <t>Do excess emissions equal or exceed 1% of operating time?</t>
    </r>
    <r>
      <rPr>
        <vertAlign val="superscript"/>
        <sz val="11"/>
        <rFont val="Calibri"/>
        <family val="2"/>
        <scheme val="minor"/>
      </rPr>
      <t>2</t>
    </r>
  </si>
  <si>
    <r>
      <rPr>
        <b/>
        <sz val="11"/>
        <color theme="1"/>
        <rFont val="Calibri"/>
        <family val="2"/>
        <scheme val="minor"/>
      </rPr>
      <t>2.</t>
    </r>
    <r>
      <rPr>
        <sz val="11"/>
        <color theme="1"/>
        <rFont val="Calibri"/>
        <family val="2"/>
        <scheme val="minor"/>
      </rPr>
      <t xml:space="preserve"> Excludes periods of startup/shutdown for scrubber pressure drop.</t>
    </r>
  </si>
  <si>
    <r>
      <t>No. of Averages</t>
    </r>
    <r>
      <rPr>
        <b/>
        <vertAlign val="superscript"/>
        <sz val="11"/>
        <rFont val="Calibri"/>
        <family val="2"/>
        <scheme val="minor"/>
      </rPr>
      <t>4</t>
    </r>
  </si>
  <si>
    <r>
      <rPr>
        <b/>
        <u/>
        <sz val="11"/>
        <color theme="1"/>
        <rFont val="Calibri"/>
        <family val="2"/>
        <scheme val="minor"/>
      </rPr>
      <t>Count</t>
    </r>
    <r>
      <rPr>
        <b/>
        <sz val="11"/>
        <color theme="1"/>
        <rFont val="Calibri"/>
        <family val="2"/>
        <scheme val="minor"/>
      </rPr>
      <t>:</t>
    </r>
    <r>
      <rPr>
        <sz val="11"/>
        <color theme="1"/>
        <rFont val="Calibri"/>
        <family val="2"/>
        <scheme val="minor"/>
      </rPr>
      <t xml:space="preserve"> Enter the number of 6-minute averaging periods recorded as excess emissions during the semiannual reporting period. </t>
    </r>
  </si>
  <si>
    <t>The average of ten consecutive 6-minute averages result in a measurement greater than 20 percent opacity</t>
  </si>
  <si>
    <t>Opacity greater than 20% for 3% or more of operating time*</t>
  </si>
  <si>
    <t>Is the opacity violation level triggered?
Violation level (count) = 2% or more of 6-min averages for recovery furnaces, or 3% or more of 6-min averages for lime kilns  [§63.864(k)(2)(i)-(ii)]</t>
  </si>
  <si>
    <t>Opacity greater than 35% (for existing) or 20% (for new) for 2% or more of operating time*</t>
  </si>
  <si>
    <t>Other known causes</t>
  </si>
  <si>
    <t>Other unknown causes</t>
  </si>
  <si>
    <t>Process problems</t>
  </si>
  <si>
    <t>Type of exceedance</t>
  </si>
  <si>
    <r>
      <t>Estimate the quantity of each regulated pollutant emitted over any emission limit:</t>
    </r>
    <r>
      <rPr>
        <vertAlign val="superscript"/>
        <sz val="11"/>
        <rFont val="Calibri"/>
        <family val="2"/>
        <scheme val="minor"/>
      </rPr>
      <t>3</t>
    </r>
  </si>
  <si>
    <r>
      <t>Pollutant 1</t>
    </r>
    <r>
      <rPr>
        <b/>
        <vertAlign val="superscript"/>
        <sz val="11"/>
        <rFont val="Calibri"/>
        <family val="2"/>
        <scheme val="minor"/>
      </rPr>
      <t>3</t>
    </r>
  </si>
  <si>
    <r>
      <t>Pollutant 2</t>
    </r>
    <r>
      <rPr>
        <b/>
        <vertAlign val="superscript"/>
        <sz val="11"/>
        <rFont val="Calibri"/>
        <family val="2"/>
        <scheme val="minor"/>
      </rPr>
      <t>3</t>
    </r>
  </si>
  <si>
    <r>
      <t>Method used to estimate emissions over any emission limit</t>
    </r>
    <r>
      <rPr>
        <b/>
        <vertAlign val="superscript"/>
        <sz val="11"/>
        <rFont val="Calibri"/>
        <family val="2"/>
        <scheme val="minor"/>
      </rPr>
      <t>3</t>
    </r>
  </si>
  <si>
    <t>Emission Limit Failed</t>
  </si>
  <si>
    <t>Units of emission limit</t>
  </si>
  <si>
    <t xml:space="preserve">Similarly, for process units with no more than 6 parameter averages in separate 24-hour periods allowed to be incurred before a violation is triggered, you would record the first 6 and all other parameter average exceedances </t>
  </si>
  <si>
    <r>
      <t>Emission Limit or Operating Limit in Violation</t>
    </r>
    <r>
      <rPr>
        <b/>
        <vertAlign val="superscript"/>
        <sz val="11"/>
        <rFont val="Calibri"/>
        <family val="2"/>
        <scheme val="minor"/>
      </rPr>
      <t>1</t>
    </r>
  </si>
  <si>
    <r>
      <rPr>
        <b/>
        <sz val="11"/>
        <color theme="1"/>
        <rFont val="Calibri"/>
        <family val="2"/>
        <scheme val="minor"/>
      </rPr>
      <t xml:space="preserve">1. </t>
    </r>
    <r>
      <rPr>
        <sz val="11"/>
        <color theme="1"/>
        <rFont val="Calibri"/>
        <family val="2"/>
        <scheme val="minor"/>
      </rPr>
      <t>When the violation involves a specific number of operating limits, you would record the duration for all of the parameter averages in excess of the operating limit, including the first operating parameter or opacity averages recorded before</t>
    </r>
  </si>
  <si>
    <t xml:space="preserve"> a violation is triggered. For example, if your process unit has a 3% opacity monitoring allowance but 4% of 6-minute opacity averages exceed the opacity limit, you would record all 4% of the opacity averages in exceedance in the table. </t>
  </si>
  <si>
    <t>Report excess emissions in the table below, including periods when opacity limits are exceeded or times when operating parameter limits are not met. Insert or hide rows in this table as needed.</t>
  </si>
  <si>
    <t>Is the violation level triggered in line 2 above?  
Violation level: Six or more 3-hour average parameter values or any 3-hour average RTO temperature per semiannual period.</t>
  </si>
  <si>
    <t>1-hour</t>
  </si>
  <si>
    <t>Lookup violation limit (must have less than….)</t>
  </si>
  <si>
    <t>Reporting monitoring exceedances does not constitute a violation of the applicable standard unless the criteria in §63.864(k)(2) and (k)(3) are reached.</t>
  </si>
  <si>
    <t>User-Specified Menu: Process Unit</t>
  </si>
  <si>
    <t>User-Specified Menu: Process Unit Emission Point</t>
  </si>
  <si>
    <t>This spreadsheet template may be uploaded to CEDRI to fulfill the electronic reporting requirement under §63.867(d)(2).</t>
  </si>
  <si>
    <t>c. Quality assurance/quality control calibration</t>
  </si>
  <si>
    <t>§63.867(c)(3)(iii)(A)(5), (C)(3), (D)(3), and (E)(4); (c)(3)(iv); and (c)(3)(v)</t>
  </si>
  <si>
    <t>regardless of the 24-hour period in which they occurred.</t>
  </si>
  <si>
    <t>COMS Tab Name</t>
  </si>
  <si>
    <t>CPMS Tab Name</t>
  </si>
  <si>
    <t>Does the Process Unit require COMS reporting?</t>
  </si>
  <si>
    <t>Does the Process Unit require CPMS reporting?</t>
  </si>
  <si>
    <t>Tab no.</t>
  </si>
  <si>
    <t xml:space="preserve">The information in the orange tabs must be provided in addition to completing the gray and green summary report tabs when detailed reports are required.  </t>
  </si>
  <si>
    <t>Certification of your report in CEDRI satisfies the requirement in §63.867(c)(1)(x) that a certifying official certify based on information and belief formed after reasonable inquiry, the statements and information in the document are true, accurate, and complete.</t>
  </si>
  <si>
    <r>
      <rPr>
        <u/>
        <sz val="11"/>
        <rFont val="Calibri"/>
        <family val="2"/>
        <scheme val="minor"/>
      </rPr>
      <t>Orange tabs</t>
    </r>
    <r>
      <rPr>
        <sz val="11"/>
        <rFont val="Calibri"/>
        <family val="2"/>
        <scheme val="minor"/>
      </rPr>
      <t xml:space="preserve">:  A detailed report titled </t>
    </r>
    <r>
      <rPr>
        <i/>
        <sz val="11"/>
        <rFont val="Calibri"/>
        <family val="2"/>
        <scheme val="minor"/>
      </rPr>
      <t>Excess Emissions and Continuous Monitoring System Performance Report</t>
    </r>
    <r>
      <rPr>
        <sz val="11"/>
        <rFont val="Calibri"/>
        <family val="2"/>
        <scheme val="minor"/>
      </rPr>
      <t xml:space="preserve"> is required under §63.867(c)(3) if: </t>
    </r>
  </si>
  <si>
    <r>
      <t xml:space="preserve">Reporting the information in the </t>
    </r>
    <r>
      <rPr>
        <i/>
        <sz val="11"/>
        <rFont val="Calibri"/>
        <family val="2"/>
        <scheme val="minor"/>
      </rPr>
      <t>Failures</t>
    </r>
    <r>
      <rPr>
        <sz val="11"/>
        <rFont val="Calibri"/>
        <family val="2"/>
        <scheme val="minor"/>
      </rPr>
      <t xml:space="preserve"> tab is required when a violation of the standards has occurred.</t>
    </r>
  </si>
  <si>
    <t>Tab Name:</t>
  </si>
  <si>
    <t>Summary Tab Index</t>
  </si>
  <si>
    <t>Tab Name</t>
  </si>
  <si>
    <t>Detailed report type</t>
  </si>
  <si>
    <t>separate file: {enter name}</t>
  </si>
  <si>
    <t>If detailed reporting is required, enter the type and/or filename of the detailed report provided</t>
  </si>
  <si>
    <t>orange tabs in this workbook</t>
  </si>
  <si>
    <t>Submit this CMS Detail Report (and the corresponding Excess Emissions Detail Report)* with your Summary Report when [§63.867(c)(3)]:</t>
  </si>
  <si>
    <t xml:space="preserve">  *You may upload the required information into CEDRI using a separate file or alternative file format that differs from this tab if desired.</t>
  </si>
  <si>
    <t>Submit this Excess Emissions Detail Report (and the corresponding CMS Performance Detail Report)* with your Summary Report when [§63.867(c)(3)]:</t>
  </si>
  <si>
    <t>Report failures to meet applicable standards in the table below.* [§63.867(c)(4)]</t>
  </si>
  <si>
    <t>DO NOT REMOVE OR EDIT INFORMATION IN THIS SECTION
FOR INTERNAL USE ONLY</t>
  </si>
  <si>
    <t>CitationID</t>
  </si>
  <si>
    <t>Template Version</t>
  </si>
  <si>
    <t>Last Updated Date</t>
  </si>
  <si>
    <t>1. Company Name (63.860(c)(1)(i))</t>
  </si>
  <si>
    <t>2. Facility site name associated with the affected facility (63.860(c)(1)(i))</t>
  </si>
  <si>
    <t>3. Facility Registry Service (FRS) number for the affected facility</t>
  </si>
  <si>
    <t>4. Address of the affected facility (63.860(c)(1)(i))</t>
  </si>
  <si>
    <t>5. If an address is not available for the site, include a description of the site location and provide the latitude and longitude coordinates of the site (63.860(c)(1)(i))</t>
  </si>
  <si>
    <t>Reporting Period Dates (63.860(c)(1)(ii))</t>
  </si>
  <si>
    <t>1. Beginning date (MM/DD/YYYY)</t>
  </si>
  <si>
    <t>2. Ending date (MM/DD/YYYY)</t>
  </si>
  <si>
    <t>Template Name</t>
  </si>
  <si>
    <t>63.860(c) Excess Emissions Report</t>
  </si>
  <si>
    <t xml:space="preserve">   A. Description of the site location</t>
  </si>
  <si>
    <t xml:space="preserve">   B. Latitude</t>
  </si>
  <si>
    <t xml:space="preserve">   C. Longitude</t>
  </si>
  <si>
    <t>3. (Total duration of excess emissions) / (Total Source Operating Time) x (100) %2</t>
  </si>
  <si>
    <t>1. Duration of excess emissions in reporting period due to:</t>
  </si>
  <si>
    <t>(Duration (Minutes))</t>
  </si>
  <si>
    <t>3. (Total CMS downtime) / (Total Source Operating Time) x (100) %</t>
  </si>
  <si>
    <t>Do excess emissions equal or exceed 1% of operating time?</t>
  </si>
  <si>
    <t>a. Startup/ Shutdown</t>
  </si>
  <si>
    <t>3. (Total duration of excess emissions) / (Total Source Operating Time) x (100) %</t>
  </si>
  <si>
    <t>COMS1</t>
  </si>
  <si>
    <t>COMS2</t>
  </si>
  <si>
    <t>COMS3</t>
  </si>
  <si>
    <t>COMS4</t>
  </si>
  <si>
    <t>COMS5</t>
  </si>
  <si>
    <t>COMS6</t>
  </si>
  <si>
    <t>COMS7</t>
  </si>
  <si>
    <t>COMS8</t>
  </si>
  <si>
    <t>COMS9</t>
  </si>
  <si>
    <t>COMS10</t>
  </si>
  <si>
    <t>CPMS1</t>
  </si>
  <si>
    <t>CPMS2</t>
  </si>
  <si>
    <t>CPMS3</t>
  </si>
  <si>
    <t>CPMS4</t>
  </si>
  <si>
    <t>CPMS5</t>
  </si>
  <si>
    <t>CPMS6</t>
  </si>
  <si>
    <t>CPMS7</t>
  </si>
  <si>
    <t>CPMS8</t>
  </si>
  <si>
    <t>CPMS9</t>
  </si>
  <si>
    <t>CPMS10</t>
  </si>
  <si>
    <t>Index Number</t>
  </si>
  <si>
    <t>(Duration (Hours))</t>
  </si>
  <si>
    <t>Averaging Period</t>
  </si>
  <si>
    <t>Operating Parameter Limit</t>
  </si>
  <si>
    <t>Operating limit units</t>
  </si>
  <si>
    <t>Name of Additional Files</t>
  </si>
  <si>
    <t>Please Enter Any Additional Information</t>
  </si>
  <si>
    <t>Additional Information</t>
  </si>
  <si>
    <t>Address 2</t>
  </si>
  <si>
    <t>City</t>
  </si>
  <si>
    <t>County</t>
  </si>
  <si>
    <t>State Abbreviation</t>
  </si>
  <si>
    <t>Zip Code</t>
  </si>
  <si>
    <r>
      <t xml:space="preserve">Facility Record No. *
</t>
    </r>
    <r>
      <rPr>
        <b/>
        <sz val="11"/>
        <color rgb="FF0000FF"/>
        <rFont val="Calibri"/>
        <family val="2"/>
        <scheme val="minor"/>
      </rPr>
      <t>(Field value will automatically generate if a value is not entered.</t>
    </r>
    <r>
      <rPr>
        <sz val="11"/>
        <color rgb="FF0000FF"/>
        <rFont val="Calibri"/>
        <family val="2"/>
        <scheme val="minor"/>
      </rPr>
      <t>)</t>
    </r>
  </si>
  <si>
    <r>
      <t>PM emission limit</t>
    </r>
    <r>
      <rPr>
        <b/>
        <sz val="11"/>
        <rFont val="Calibri"/>
        <family val="2"/>
        <scheme val="minor"/>
      </rPr>
      <t xml:space="preserve"> (numeric)</t>
    </r>
  </si>
  <si>
    <r>
      <t>Gaseous organic HAP limit</t>
    </r>
    <r>
      <rPr>
        <b/>
        <sz val="11"/>
        <rFont val="Calibri"/>
        <family val="2"/>
        <scheme val="minor"/>
      </rPr>
      <t xml:space="preserve"> (numeric)</t>
    </r>
  </si>
  <si>
    <t>1. Company Name:</t>
  </si>
  <si>
    <t>2. Facility site name associated with the affected facility:</t>
  </si>
  <si>
    <t>3. Facility Registry Service (FRS) number for the affected facility:</t>
  </si>
  <si>
    <t>4. Address of the affected facility:</t>
  </si>
  <si>
    <t xml:space="preserve">   A. Description of the site location:</t>
  </si>
  <si>
    <t xml:space="preserve">   B. Latitude:</t>
  </si>
  <si>
    <t xml:space="preserve">   C. Longitude:</t>
  </si>
  <si>
    <t>Reporting Period Dates</t>
  </si>
  <si>
    <t>Provide the beginning and ending date of the reporting period in MM/DD/YYYY format. [§63.867(c)(1)(ii)]</t>
  </si>
  <si>
    <t>1. Beginning date:</t>
  </si>
  <si>
    <t>2. Ending date:</t>
  </si>
  <si>
    <t>A. Address1</t>
  </si>
  <si>
    <t>B. Address2</t>
  </si>
  <si>
    <t>C. City</t>
  </si>
  <si>
    <t>D. County</t>
  </si>
  <si>
    <t>E. State Abbreviation</t>
  </si>
  <si>
    <t>F. Zip Code</t>
  </si>
  <si>
    <t>1. Additional Information</t>
  </si>
  <si>
    <t>2. Name of Additonal File</t>
  </si>
  <si>
    <r>
      <rPr>
        <b/>
        <sz val="11"/>
        <rFont val="Calibri"/>
        <family val="2"/>
        <scheme val="minor"/>
      </rPr>
      <t xml:space="preserve">3. </t>
    </r>
    <r>
      <rPr>
        <sz val="11"/>
        <rFont val="Calibri"/>
        <family val="2"/>
        <scheme val="minor"/>
      </rPr>
      <t>These columns apply if you had a failure of one of the subpart MM emission limits for PM (metal HAP), methanol, or total hydrocarbon (THC).</t>
    </r>
  </si>
  <si>
    <t>CEDRI is accessed through the EPA's Central Data Exchange: https://cdx.epa.gov</t>
  </si>
  <si>
    <t>Provide any additional information and the filenames of any attached files related to this report below.</t>
  </si>
  <si>
    <t xml:space="preserve">XML Tag: </t>
  </si>
  <si>
    <t>CompanyName</t>
  </si>
  <si>
    <t>FacilityName</t>
  </si>
  <si>
    <t>FrsSiteId</t>
  </si>
  <si>
    <t>AddressLine1</t>
  </si>
  <si>
    <t>AddressLine2</t>
  </si>
  <si>
    <t>CityName</t>
  </si>
  <si>
    <t>CountyName</t>
  </si>
  <si>
    <t>StateName</t>
  </si>
  <si>
    <t>ZipCode</t>
  </si>
  <si>
    <t>SiteDescription</t>
  </si>
  <si>
    <t>SiteLatitude</t>
  </si>
  <si>
    <t>SiteLongitude</t>
  </si>
  <si>
    <t>PeriodStartDate</t>
  </si>
  <si>
    <t>PeriodEndDate</t>
  </si>
  <si>
    <t>AddInfo</t>
  </si>
  <si>
    <t>AddFile</t>
  </si>
  <si>
    <t>ProcessUnitId</t>
  </si>
  <si>
    <t>ProcessUnitType</t>
  </si>
  <si>
    <t>ProcessUnitDesc</t>
  </si>
  <si>
    <t>ApcdType</t>
  </si>
  <si>
    <t>PmEmLimit</t>
  </si>
  <si>
    <t>PmEmUnit</t>
  </si>
  <si>
    <t>GasHapLimit</t>
  </si>
  <si>
    <t>GasHapUnit</t>
  </si>
  <si>
    <t>ProcessUnitBubComp</t>
  </si>
  <si>
    <t>ProcessUnitApcSystem</t>
  </si>
  <si>
    <t>ComsReporting</t>
  </si>
  <si>
    <t>CpmsReporting</t>
  </si>
  <si>
    <t>ReleasePtId</t>
  </si>
  <si>
    <t>MonitorEqDesc</t>
  </si>
  <si>
    <t>MonitorEqMfr</t>
  </si>
  <si>
    <t>ModelNumber</t>
  </si>
  <si>
    <t>CmsCertAudit</t>
  </si>
  <si>
    <t>SourceOperatingTimeMin</t>
  </si>
  <si>
    <t>EmOperatingParameter</t>
  </si>
  <si>
    <t>OpacityLimitPercent</t>
  </si>
  <si>
    <t>ExcessEmInReportPeriod</t>
  </si>
  <si>
    <t>CmsInReportingPeriod</t>
  </si>
  <si>
    <t>EmStartupShutdownMin</t>
  </si>
  <si>
    <t>EmEquipProbMin</t>
  </si>
  <si>
    <t>EmProcessProbMin</t>
  </si>
  <si>
    <t>EmOtherCausesMin</t>
  </si>
  <si>
    <t>EmUnknownCausesMin</t>
  </si>
  <si>
    <t>EmTotalMin</t>
  </si>
  <si>
    <t>EmTotalMinPercent</t>
  </si>
  <si>
    <t>EmOnePercent</t>
  </si>
  <si>
    <t>EmStartupShutdownCount</t>
  </si>
  <si>
    <t>EmEquipProbCount</t>
  </si>
  <si>
    <t>EmProcessProbCount</t>
  </si>
  <si>
    <t>EmOtherCausesCount</t>
  </si>
  <si>
    <t>EmUnknownCausesCount</t>
  </si>
  <si>
    <t>EmTotalCount</t>
  </si>
  <si>
    <t>EmTotalCountPercent</t>
  </si>
  <si>
    <t>EmOpacityViolation</t>
  </si>
  <si>
    <t>CmsOperatingParameter</t>
  </si>
  <si>
    <t>CmsEquipMal</t>
  </si>
  <si>
    <t>CmsNonEquipMal</t>
  </si>
  <si>
    <t>CmsQaCalibration</t>
  </si>
  <si>
    <t>CmsOtherCauses</t>
  </si>
  <si>
    <t>CmsUnkownCauses</t>
  </si>
  <si>
    <t>CmsTotalDowntime</t>
  </si>
  <si>
    <t>CmsTotalPercent</t>
  </si>
  <si>
    <t>CmsFivePercent</t>
  </si>
  <si>
    <t>CmsDetailFile</t>
  </si>
  <si>
    <t>SourceOperatingTimeHrs</t>
  </si>
  <si>
    <t>EmAveragingPeriod</t>
  </si>
  <si>
    <t>EmOperatingLimit</t>
  </si>
  <si>
    <t>EmOperatingLimitUnit</t>
  </si>
  <si>
    <t>EmStartupShutdownHr</t>
  </si>
  <si>
    <t>EmEquipProbHr</t>
  </si>
  <si>
    <t>EmProcessProbHr</t>
  </si>
  <si>
    <t>EmOtherCausesHr</t>
  </si>
  <si>
    <t>EmUnknownCausesHr</t>
  </si>
  <si>
    <t>EmTotalHr</t>
  </si>
  <si>
    <t>EmTotalHrPercent</t>
  </si>
  <si>
    <t>EmTotalCountViolation</t>
  </si>
  <si>
    <t>CmsChangesDesc</t>
  </si>
  <si>
    <t>DO NOT REMOVE OR EDIT INFORMATION IN ROWS 1 THROUGH 5
FOR INTERNAL USE ONLY</t>
  </si>
  <si>
    <t>Certification</t>
  </si>
  <si>
    <t>Complete this form when you have completed the semiannual compliance report.</t>
  </si>
  <si>
    <t>* Required Field</t>
  </si>
  <si>
    <t>Field:</t>
  </si>
  <si>
    <t xml:space="preserve"> </t>
  </si>
  <si>
    <r>
      <rPr>
        <u/>
        <sz val="11"/>
        <color theme="1"/>
        <rFont val="Calibri"/>
        <family val="2"/>
        <scheme val="minor"/>
      </rPr>
      <t>Gray tabs</t>
    </r>
    <r>
      <rPr>
        <sz val="11"/>
        <color theme="1"/>
        <rFont val="Calibri"/>
        <family val="2"/>
        <scheme val="minor"/>
      </rPr>
      <t>:  All semiannual excess emissions reports will include information in the gray tabs (Facility_Info, Unit_Info, and Monitoring_Equipment). The information in the gray tabs varies very little from one semiannual reporting period to the next.  You can complete the gray tabs once and save the workbook for subsequent reporting periods in which you would only need to review the data provided and update it if needed.</t>
    </r>
  </si>
  <si>
    <t xml:space="preserve">Summary Report – Gaseous and Opacity Excess Emissions and Continuous Monitoring </t>
  </si>
  <si>
    <t>System Performance</t>
  </si>
  <si>
    <t>Provide the company name, facility site name associated with the affected facility, the FRS ID, and the address of the</t>
  </si>
  <si>
    <t xml:space="preserve">latitude and longitude coordinates of the site in decimal degrees to an accuracy and precision of five (5) decimals of </t>
  </si>
  <si>
    <t xml:space="preserve">a degree using the North American Datum of 1983. [§63.867(c)(1)(i)] </t>
  </si>
  <si>
    <t>Additional information and any additonal files may be specified below.</t>
  </si>
  <si>
    <t xml:space="preserve">affected facility. If an address is not available for the site, include a description of the site location and provide the </t>
  </si>
  <si>
    <t>5. If an address is not available for the site, include a description of the site location and provide the latitude and</t>
  </si>
  <si>
    <t xml:space="preserve"> longitude coordinates of the site:</t>
  </si>
  <si>
    <t>Identify each affected process unit being included in the semiannual excess emissions report</t>
  </si>
  <si>
    <t xml:space="preserve">Identify the monitoring equipment and corresponding model number used to comply with subpart MM for each affected emission unit, as well as the date of the last CMS certification or audit.  [§63.867(c)(1)(v) and (vi)]
</t>
  </si>
  <si>
    <r>
      <rPr>
        <b/>
        <sz val="11"/>
        <rFont val="Calibri"/>
        <family val="2"/>
        <scheme val="minor"/>
      </rPr>
      <t>2.</t>
    </r>
    <r>
      <rPr>
        <sz val="11"/>
        <rFont val="Calibri"/>
        <family val="2"/>
        <scheme val="minor"/>
      </rPr>
      <t xml:space="preserve"> If the total duration of excess emissions is 1% or greater of the total operating time, or the total CMS downtime is 5% or greater of the total operating time, both the Summary Report and the Excess Emissions and </t>
    </r>
  </si>
  <si>
    <t xml:space="preserve">Continuous Monitoring Systems Performance Report must be submitted for this CMS and process unit. See the orange CMS Performance Detail and Excess Emissions Detail tabs to complete the Excess Emissions and </t>
  </si>
  <si>
    <t>Continuous Monitoring Systems Performance Report. [§63.867(c)(1) and (3)]</t>
  </si>
  <si>
    <r>
      <rPr>
        <b/>
        <sz val="11"/>
        <rFont val="Calibri"/>
        <family val="2"/>
        <scheme val="minor"/>
      </rPr>
      <t>3.</t>
    </r>
    <r>
      <rPr>
        <sz val="11"/>
        <rFont val="Calibri"/>
        <family val="2"/>
        <scheme val="minor"/>
      </rPr>
      <t xml:space="preserve"> If the total duration of excess emissions is 1% or greater of the total operating time, or the total CMS downtime is 5% or greater of the total operating time, both the Summary Report and the Excess Emissions </t>
    </r>
  </si>
  <si>
    <t xml:space="preserve">and Continuous Monitoring Systems Performance Report must be submitted for this CMS and process unit. See the orange CMS Performance Detail and Excess Emissions Detail tabs to complete the Excess </t>
  </si>
  <si>
    <t>Emissions and Continuous Monitoring Systems Performance Report. [§63.867(c)(1) and (3)]</t>
  </si>
  <si>
    <r>
      <t xml:space="preserve">4. </t>
    </r>
    <r>
      <rPr>
        <b/>
        <u/>
        <sz val="11"/>
        <rFont val="Calibri"/>
        <family val="2"/>
        <scheme val="minor"/>
      </rPr>
      <t>Count</t>
    </r>
    <r>
      <rPr>
        <b/>
        <sz val="11"/>
        <rFont val="Calibri"/>
        <family val="2"/>
        <scheme val="minor"/>
      </rPr>
      <t>:</t>
    </r>
    <r>
      <rPr>
        <sz val="11"/>
        <rFont val="Calibri"/>
        <family val="2"/>
        <scheme val="minor"/>
      </rPr>
      <t xml:space="preserve"> Enter the number of averaging periods recorded as excess emissions during the semiannual reporting period. No more than one exceedance will be attributed in any given 24-hour period as specified in §63.864(k)(3); </t>
    </r>
  </si>
  <si>
    <t>thus, you are only required to enter one 3-hour average exceedance for a given 24-hour period.</t>
  </si>
  <si>
    <t xml:space="preserve">Note: It is possible that the duration hours reported may exceed the hours associated with the count of averaging periods due the provision in §63.864(k)(3). </t>
  </si>
  <si>
    <t xml:space="preserve">For semiannual report, you may reference a single file attachment that includes additional information on the "Facility_Info" tab. </t>
  </si>
  <si>
    <t>63.867(d)(2)</t>
  </si>
  <si>
    <t>Date</t>
  </si>
  <si>
    <t>Bypass of Control Device</t>
  </si>
  <si>
    <t>states</t>
  </si>
  <si>
    <t>AK</t>
  </si>
  <si>
    <t>AL</t>
  </si>
  <si>
    <t>AR</t>
  </si>
  <si>
    <t>AS</t>
  </si>
  <si>
    <t>AZ</t>
  </si>
  <si>
    <t>CA</t>
  </si>
  <si>
    <t>CO</t>
  </si>
  <si>
    <t>CT</t>
  </si>
  <si>
    <t>DC</t>
  </si>
  <si>
    <t>DE</t>
  </si>
  <si>
    <t>FL</t>
  </si>
  <si>
    <t>GA</t>
  </si>
  <si>
    <t>GU</t>
  </si>
  <si>
    <t>HI</t>
  </si>
  <si>
    <t>IA</t>
  </si>
  <si>
    <t>ID</t>
  </si>
  <si>
    <t>IL</t>
  </si>
  <si>
    <t>IN</t>
  </si>
  <si>
    <t>KS</t>
  </si>
  <si>
    <t>KY</t>
  </si>
  <si>
    <t>LA</t>
  </si>
  <si>
    <t>MA</t>
  </si>
  <si>
    <t>MD</t>
  </si>
  <si>
    <t>ME</t>
  </si>
  <si>
    <t>MI</t>
  </si>
  <si>
    <t>MN</t>
  </si>
  <si>
    <t>MO</t>
  </si>
  <si>
    <t>MP</t>
  </si>
  <si>
    <t>MS</t>
  </si>
  <si>
    <t>MT</t>
  </si>
  <si>
    <t>NC</t>
  </si>
  <si>
    <t>ND</t>
  </si>
  <si>
    <t>NE</t>
  </si>
  <si>
    <t>NH</t>
  </si>
  <si>
    <t>NJ</t>
  </si>
  <si>
    <t>NM</t>
  </si>
  <si>
    <t>NV</t>
  </si>
  <si>
    <t>NY</t>
  </si>
  <si>
    <t>OH</t>
  </si>
  <si>
    <t>OK</t>
  </si>
  <si>
    <t>OR</t>
  </si>
  <si>
    <t>PA</t>
  </si>
  <si>
    <t>PR</t>
  </si>
  <si>
    <t>RI</t>
  </si>
  <si>
    <t>SC</t>
  </si>
  <si>
    <t>SD</t>
  </si>
  <si>
    <t>TN</t>
  </si>
  <si>
    <t>TX</t>
  </si>
  <si>
    <t>UT</t>
  </si>
  <si>
    <t>VA</t>
  </si>
  <si>
    <t>VI</t>
  </si>
  <si>
    <t>VT</t>
  </si>
  <si>
    <t>WA</t>
  </si>
  <si>
    <t>WI</t>
  </si>
  <si>
    <t>WV</t>
  </si>
  <si>
    <t>WY</t>
  </si>
  <si>
    <t xml:space="preserve">1. Excluded data are not required to be reported.  The ability to flag data as excluded is for convenience in the case where a system exports all data including excluded data. </t>
  </si>
  <si>
    <t>Data from the following periods are excluded from data averages:</t>
  </si>
  <si>
    <t>Rank</t>
  </si>
  <si>
    <t>Name</t>
  </si>
  <si>
    <t>Unitlist</t>
  </si>
  <si>
    <t>Column1</t>
  </si>
  <si>
    <r>
      <t xml:space="preserve">Is the statement "There were no excess emissions or exceedances of a parameter during the reporting period." applicable? (§63.10(e)(3)(v))
</t>
    </r>
    <r>
      <rPr>
        <b/>
        <sz val="11"/>
        <color rgb="FF0070C0"/>
        <rFont val="Calibri"/>
        <family val="2"/>
        <scheme val="minor"/>
      </rPr>
      <t>(Select from dropdown)</t>
    </r>
  </si>
  <si>
    <r>
      <t xml:space="preserve">Is the statement "During the reporting period, no CMS has been inoperative, out of control, repaired, or adjusted." applicable? (§63.10(e)(3)(v))
</t>
    </r>
    <r>
      <rPr>
        <b/>
        <sz val="10"/>
        <color rgb="FF0070C0"/>
        <rFont val="Arial"/>
        <family val="2"/>
      </rPr>
      <t>(Select from dropdown)</t>
    </r>
  </si>
  <si>
    <t xml:space="preserve">● Total CMS downtime is 5 percent or greater of the total source operating time during the reporting period, or </t>
  </si>
  <si>
    <t>● The CMS shows excess emissions for 1 percent or more of the operating time in the reporting period, or</t>
  </si>
  <si>
    <t xml:space="preserve">● Total CMS downtime is 5 or more percent of the total source operating time during the reporting period, or </t>
  </si>
  <si>
    <t>● The CMS shows excess emissions for 1 or more percent of the operating time in the reporting period, or</t>
  </si>
  <si>
    <r>
      <t>Is total CMS downtime greater than or equal to 5% of total source operating time?</t>
    </r>
    <r>
      <rPr>
        <vertAlign val="superscript"/>
        <sz val="11"/>
        <color theme="1"/>
        <rFont val="Calibri"/>
        <family val="2"/>
        <scheme val="minor"/>
      </rPr>
      <t>2</t>
    </r>
  </si>
  <si>
    <t>Is total CMS downtime greater than or equal to 5% of total source operating time?</t>
  </si>
  <si>
    <t>lb/ton BLS (THC as carbon)</t>
  </si>
  <si>
    <t>lb/ton BLS (methanol)</t>
  </si>
  <si>
    <t>New or Existing Unit</t>
  </si>
  <si>
    <t>Do excess emissions in item 3 meet or exceed 1% of operating time?</t>
  </si>
  <si>
    <t>Is the violation level triggered in item 2 above?  
Violation level: Six or more 3-hour average parameter values or any 3-hour average RTO temperature per semiannual period.</t>
  </si>
  <si>
    <t>CMS inoperative or out of control</t>
  </si>
  <si>
    <t>Nature and Cause of the event</t>
  </si>
  <si>
    <t>Nature and cause of the exceeedance</t>
  </si>
  <si>
    <t>● Monitoring data recorded during periods when spent liquor solids or lime mud is not fed (as applicable). [§63.864(k)(1), (k)(2)]</t>
  </si>
  <si>
    <t>Comments or clarifications if necessary:</t>
  </si>
  <si>
    <t>Comments</t>
  </si>
  <si>
    <t>Source ID</t>
  </si>
  <si>
    <t>SourceID</t>
  </si>
  <si>
    <t>NewExist</t>
  </si>
  <si>
    <t>MultiStack</t>
  </si>
  <si>
    <t>Multiple Process Unit Stacks</t>
  </si>
  <si>
    <t>Automatic Voltage Control</t>
  </si>
  <si>
    <t>Mark with an "X" if the AVC was operated properly during the reporting period. [§63.8641(e)(1)]</t>
  </si>
  <si>
    <t>Operating Scenario</t>
  </si>
  <si>
    <t>OpScenario</t>
  </si>
  <si>
    <t>Vented to Recovery Furnace</t>
  </si>
  <si>
    <t>Combine for EE</t>
  </si>
  <si>
    <t>Scrubber</t>
  </si>
  <si>
    <t>Other</t>
  </si>
  <si>
    <t>Do combined excess emissions in item 3 and/or combined counts in item 2 result in reporting requirements? (For scrubbers and other only)</t>
  </si>
  <si>
    <t>Describe each process unit included in this semiannual excess emissions report below. Select the "Process Unit Type" from the dropdown menu (e.g., recovery furnace, smelt dissolving tank, or lime kiln). The "Process Unit ID" should correspond to the ID in the Title V permit (e.g., EU28). The "Source ID" should correspond to the commonly used description of the unit (e.g., recovery furnace 04). The "Process Unit Description" should describe what the process unit is. [§63.867(c)(1)(iii)-(iv)] Identify the applicable emission limits for each process unit. [§63.867(c)(1)(iv)] Indicate "Yes" in column M or N if you are required to report continuous opacity monitoring system (COMS) or continuous parameter monitoring system (CPMS) data. A green COMS or CPMS reporting tab will appear when "Yes" is selected. APCD = air pollution control device, ESP - electrostatic precipitator, RTO = regenerative thermal oxidizer, Other = write in control device type</t>
  </si>
  <si>
    <t>Operating Parameter</t>
  </si>
  <si>
    <t>Operating Parameter Monitored</t>
  </si>
  <si>
    <t>Worksheet Name</t>
  </si>
  <si>
    <t>Parent</t>
  </si>
  <si>
    <t>JSON Key</t>
  </si>
  <si>
    <t>Parent Primary Key</t>
  </si>
  <si>
    <t>Child Foreign Key</t>
  </si>
  <si>
    <t xml:space="preserve"> Facility_Info_upload</t>
  </si>
  <si>
    <t>records</t>
  </si>
  <si>
    <t>Monitoring_Equipment</t>
  </si>
  <si>
    <t>MonitoringEquipment</t>
  </si>
  <si>
    <t>RecordId</t>
  </si>
  <si>
    <t>Unit_Info</t>
  </si>
  <si>
    <t>UnitInfo</t>
  </si>
  <si>
    <t>COMS_Summary</t>
  </si>
  <si>
    <t>COMSSummary</t>
  </si>
  <si>
    <t>CPMS_Summary</t>
  </si>
  <si>
    <t>CPMSSummary</t>
  </si>
  <si>
    <t>CMS_Process_Control_Changes</t>
  </si>
  <si>
    <t>CMSProcessControlChanges</t>
  </si>
  <si>
    <t>Revision Number</t>
  </si>
  <si>
    <t>Revisions</t>
  </si>
  <si>
    <t>Draft</t>
  </si>
  <si>
    <t>Facility Record No. *</t>
  </si>
  <si>
    <t>DRAFT</t>
  </si>
  <si>
    <t>AVCReportingPeriod</t>
  </si>
  <si>
    <t>CMSComments</t>
  </si>
  <si>
    <t xml:space="preserve">Do not submit information you claim as confidential business information (CBI) to EPA via CEDRI. EPA will make all the information submitted through CEDRI available to the public without further notice to you. Anything submitted using CEDRI cannot later be claimed to be CBI. Furthermore, under CAA section 114(c) emissions data is not entitled to confidential treatment and requires EPA to make emissions data available to the public. Thus, emissions data will not be protected as CBI and will be made publicly available.
</t>
  </si>
  <si>
    <t>Although we do not expect persons to assert a claim of CBI, if persons wish to assert a CBI claim, you must submit the report via CEDRI with the CBI omitted and mail a complete report, including any information claimed to be CBI, to EPA on a compact disc, flash drive, or other commonly used electronic storage media via U.S. postal service. You must mark the outside of the digital storage media as CBI and then identify electronically within the digital storage media the specific information that is claimed as CBI. Mail the media to the address in the referencing federal regulation. If no address is specified, mail the media to:
U.S. EPA/OAQPS/CORE CBI Office Attention: Group Leader, 
Measurement Policy Group MD C404-02
4930 Old Page Rd
Durham, North Carolina 27703</t>
  </si>
  <si>
    <r>
      <t>Submit the detailed report using the format provided in the orange tabs in this spreadsheet (CMS Detail, EE Detail, and Failures), or you may upload a separate file into CEDRI containing the information required for the detailed report in an alternative file format.</t>
    </r>
    <r>
      <rPr>
        <sz val="11"/>
        <color rgb="FF0070C0"/>
        <rFont val="Calibri"/>
        <family val="2"/>
        <scheme val="minor"/>
      </rPr>
      <t xml:space="preserve"> </t>
    </r>
    <r>
      <rPr>
        <i/>
        <sz val="11"/>
        <color rgb="FF0070C0"/>
        <rFont val="Calibri"/>
        <family val="2"/>
        <scheme val="minor"/>
      </rPr>
      <t>If you populate the orange tabs in ths spreadsheet, copy/paste extra template tabs as needed for different process units and monitors that require detailed reporting.</t>
    </r>
  </si>
  <si>
    <t>Do any of the Count of No. of Averages in item 2 above occur concurrently? If so, how many?</t>
  </si>
  <si>
    <t>Emission Point (Stack) ID</t>
  </si>
  <si>
    <t>If the process unit has multiple stacks or emission points with different monitors, indicate the emission points in column D. For example: RB1 (stack A), RB1 (stack B)</t>
  </si>
  <si>
    <t>Combined Process Unit ID and Emission Point ID</t>
  </si>
  <si>
    <t>Draft version submitted to docket.</t>
  </si>
  <si>
    <t>5. Total count of exceedances of corrective action level</t>
  </si>
  <si>
    <t>10 consecutive 6-min averages</t>
  </si>
  <si>
    <r>
      <t>4. Count of exceedances of corrective action level in reporting period due to:</t>
    </r>
    <r>
      <rPr>
        <vertAlign val="superscript"/>
        <sz val="11"/>
        <rFont val="Calibri"/>
        <family val="2"/>
        <scheme val="minor"/>
      </rPr>
      <t>1</t>
    </r>
  </si>
  <si>
    <t>percent</t>
  </si>
  <si>
    <t xml:space="preserve">Do any of the Count of No. of Averages in item 2 above occur concurrently? </t>
  </si>
  <si>
    <t>Number of Concurrent</t>
  </si>
  <si>
    <r>
      <rPr>
        <b/>
        <sz val="11"/>
        <color theme="1"/>
        <rFont val="Calibri"/>
        <family val="2"/>
        <scheme val="minor"/>
      </rPr>
      <t>Continuous Parameter Monitoring Systems -- 40 CFR Part 63, Subpart MM</t>
    </r>
    <r>
      <rPr>
        <sz val="11"/>
        <color theme="1"/>
        <rFont val="Calibri"/>
        <family val="2"/>
        <scheme val="minor"/>
      </rPr>
      <t xml:space="preserve">
</t>
    </r>
  </si>
  <si>
    <t>This table presents a summary of all of the individual CPMS tabs.  This is the data used in importing to the CEDRI database.  These cells are locked, any changes necessary should be made on the individual CPMS tabs.</t>
  </si>
  <si>
    <t>ConcurrentFlag</t>
  </si>
  <si>
    <t>NumConcurrent</t>
  </si>
  <si>
    <t xml:space="preserve">Facility Record No. </t>
  </si>
  <si>
    <t>OMB No.: 2060-0377 Form 5900-520 For further Paperwork Reduction Act information see: 
https://www.epa.gov/electronic-reporting-air-emissions/paperwork-reduction-act-pra-cedri-and-ert</t>
  </si>
  <si>
    <t>4. Count of exceedances of corrective action level in reporting period due to:</t>
  </si>
  <si>
    <t>EmStartupShutdownExcCount</t>
  </si>
  <si>
    <t>EmEquipProbExcCount</t>
  </si>
  <si>
    <t>EmProcessProbExcCount</t>
  </si>
  <si>
    <t>EmOtherCausesExcCount</t>
  </si>
  <si>
    <t>EmUnknownCausesExcCount</t>
  </si>
  <si>
    <t>EmTotalExcCount</t>
  </si>
  <si>
    <t>Second draft version, updated to reflect final rule and industry comments, updated CBI language and instructions on the Welcome tab, fixed spelling errors and erroneous regulatory citations, blank column inserted at left for all parsed sheeets to allow for JSON parsing, added Worksheet Map and Revisions tabs. Updated calculations for opacity corrective action level and 63.864(k)(3) provisions, updated formatting on CPMS adn COMS pages to show blank when no parameter listed.</t>
  </si>
  <si>
    <r>
      <rPr>
        <b/>
        <sz val="11"/>
        <color theme="1"/>
        <rFont val="Calibri"/>
        <family val="2"/>
        <scheme val="minor"/>
      </rPr>
      <t>Continuous Opacity Monitoring Systems and ESP Parameter Monitoring -- 40 CFR Part 63, Subpart MM</t>
    </r>
    <r>
      <rPr>
        <sz val="11"/>
        <color theme="1"/>
        <rFont val="Calibri"/>
        <family val="2"/>
        <scheme val="minor"/>
      </rPr>
      <t xml:space="preserve">
</t>
    </r>
  </si>
  <si>
    <t>This table presents a summary of all of the individual COMS tabs.  
This is the data used in importing to the CEDRI database.  
These cells are locked, any changes necessary should be made on the individual COMS tabs.</t>
  </si>
  <si>
    <t>Facility Record No.</t>
  </si>
  <si>
    <t>This table presents a summary of the Facility_Info tab. 
This is the data used in importing to the CEDRI database.  
These cells are locked, any changes necessary should be made on the Facility_Info tab.</t>
  </si>
  <si>
    <t>Once all data have been entered in the worksheet, combine this Excel workbook and all attachment files (including any ZIP file containing separate excel file(s), if applicable) into a single ZIP file for upload to CEDRI.
Please ensure your report includes all of the required data elements found in the listed citations below for this spreadsheet upload submission.</t>
  </si>
  <si>
    <t>IMPORTANT: The spreadsheet must be uploaded into CEDRI as a single ZIP file, which must include this Excel workbook and any related attachments that were referenced in the workbook (i.e., additional information file found in the "Company Information" worksheet).
Note: If you are uploading file attachments for your report, the uploaded files may be in any format (e.g., zip, docx, PDF). If you would like to include an Excel file(s) as an attachment, you must first zip the excel file(s) into a separate ZIP file to the master ZIP file that will be uploaded into CEDRI.</t>
  </si>
  <si>
    <r>
      <rPr>
        <u/>
        <sz val="11"/>
        <color theme="1"/>
        <rFont val="Calibri"/>
        <family val="2"/>
        <scheme val="minor"/>
      </rPr>
      <t>Green tabs</t>
    </r>
    <r>
      <rPr>
        <sz val="11"/>
        <color theme="1"/>
        <rFont val="Calibri"/>
        <family val="2"/>
        <scheme val="minor"/>
      </rPr>
      <t xml:space="preserve">:  In addition to the gray tabs, the green tabs (COMS1 through COMS10, CPMS1 through CPMS10, CMS_Process_Control_Changes, and Certification) comprise the </t>
    </r>
    <r>
      <rPr>
        <i/>
        <sz val="11"/>
        <color theme="1"/>
        <rFont val="Calibri"/>
        <family val="2"/>
        <scheme val="minor"/>
      </rPr>
      <t xml:space="preserve">Summary Report - Gaseous and Opacity Excess Emissions and Continuous Monitoring Systems Performance Report </t>
    </r>
    <r>
      <rPr>
        <sz val="11"/>
        <color theme="1"/>
        <rFont val="Calibri"/>
        <family val="2"/>
        <scheme val="minor"/>
      </rPr>
      <t>required under §63.867(c)(1).  Each semiannual report must include the summary information for each emission unit and required monitoring system.  Green tabs for continuous opacity (COMS1 through COMS10) or parameter monitors (CPMS1 through CPMS10) appear depending on your selections within the Unit_Info tab.  
The CMS_Process_Control_Changes tab is available to describe any process control changes over the reporting period per §63.867(c)(1)(ix).
The Certification tab contains the certification statements of §63.10(e)(v) that must be indicated if they are applicable each semiannual report.</t>
    </r>
  </si>
  <si>
    <t>Certification per §63.867(c)(1)(x):</t>
  </si>
  <si>
    <t>DeviationFlag</t>
  </si>
  <si>
    <t>MonitoringFlag</t>
  </si>
  <si>
    <t>EPId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</si>
</sst>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_(* \(#,##0.00\);_(* &quot;-&quot;??_);_(@_)"/>
    <numFmt numFmtId="164" formatCode="_(* #,##0_);_(* \(#,##0\);_(* &quot;-&quot;??_);_(@_)"/>
    <numFmt numFmtId="165" formatCode="0.0%"/>
    <numFmt numFmtId="166" formatCode="0.0"/>
    <numFmt numFmtId="167" formatCode="h:mm;@"/>
    <numFmt numFmtId="168" formatCode="m/d/yy\ h:mm;@"/>
    <numFmt numFmtId="169" formatCode="00000"/>
    <numFmt numFmtId="170" formatCode="mm/dd/yyyy"/>
  </numFmts>
  <fonts count="47" x14ac:knownFonts="1">
    <font>
      <sz val="11"/>
      <color theme="1"/>
      <name val="Calibri"/>
      <family val="2"/>
      <scheme val="minor"/>
    </font>
    <font>
      <sz val="11"/>
      <color theme="1"/>
      <name val="Times New Roman"/>
      <family val="1"/>
    </font>
    <font>
      <b/>
      <sz val="11"/>
      <color theme="1"/>
      <name val="Times New Roman"/>
      <family val="1"/>
    </font>
    <font>
      <sz val="11"/>
      <color theme="1"/>
      <name val="Calibri"/>
      <family val="2"/>
      <scheme val="minor"/>
    </font>
    <font>
      <sz val="11"/>
      <color rgb="FFFF0000"/>
      <name val="Calibri"/>
      <family val="2"/>
      <scheme val="minor"/>
    </font>
    <font>
      <b/>
      <sz val="11"/>
      <color theme="1"/>
      <name val="Calibri"/>
      <family val="2"/>
      <scheme val="minor"/>
    </font>
    <font>
      <b/>
      <sz val="16"/>
      <color theme="1"/>
      <name val="Calibri"/>
      <family val="2"/>
      <scheme val="minor"/>
    </font>
    <font>
      <b/>
      <sz val="11"/>
      <name val="Calibri"/>
      <family val="2"/>
      <scheme val="minor"/>
    </font>
    <font>
      <vertAlign val="superscript"/>
      <sz val="11"/>
      <color theme="1"/>
      <name val="Calibri"/>
      <family val="2"/>
      <scheme val="minor"/>
    </font>
    <font>
      <sz val="9"/>
      <color theme="2" tint="-0.499984740745262"/>
      <name val="Times New Roman"/>
      <family val="1"/>
    </font>
    <font>
      <sz val="11"/>
      <name val="Calibri"/>
      <family val="2"/>
      <scheme val="minor"/>
    </font>
    <font>
      <b/>
      <sz val="14"/>
      <color theme="1"/>
      <name val="Calibri"/>
      <family val="2"/>
      <scheme val="minor"/>
    </font>
    <font>
      <i/>
      <sz val="11"/>
      <color theme="1"/>
      <name val="Calibri"/>
      <family val="2"/>
      <scheme val="minor"/>
    </font>
    <font>
      <b/>
      <vertAlign val="superscript"/>
      <sz val="11"/>
      <name val="Calibri"/>
      <family val="2"/>
      <scheme val="minor"/>
    </font>
    <font>
      <sz val="8"/>
      <color theme="1"/>
      <name val="Calibri"/>
      <family val="2"/>
      <scheme val="minor"/>
    </font>
    <font>
      <sz val="10"/>
      <color theme="1"/>
      <name val="Calibri"/>
      <family val="2"/>
      <scheme val="minor"/>
    </font>
    <font>
      <b/>
      <vertAlign val="superscript"/>
      <sz val="11"/>
      <color theme="1"/>
      <name val="Calibri"/>
      <family val="2"/>
      <scheme val="minor"/>
    </font>
    <font>
      <sz val="10"/>
      <name val="Calibri"/>
      <family val="2"/>
      <scheme val="minor"/>
    </font>
    <font>
      <i/>
      <sz val="11"/>
      <color theme="1"/>
      <name val="Times New Roman"/>
      <family val="1"/>
    </font>
    <font>
      <i/>
      <sz val="11"/>
      <name val="Calibri"/>
      <family val="2"/>
      <scheme val="minor"/>
    </font>
    <font>
      <b/>
      <u/>
      <sz val="11"/>
      <color theme="1"/>
      <name val="Calibri"/>
      <family val="2"/>
      <scheme val="minor"/>
    </font>
    <font>
      <u/>
      <sz val="11"/>
      <color theme="1"/>
      <name val="Calibri"/>
      <family val="2"/>
      <scheme val="minor"/>
    </font>
    <font>
      <b/>
      <sz val="11"/>
      <name val="Times New Roman"/>
      <family val="1"/>
    </font>
    <font>
      <sz val="11"/>
      <name val="Times New Roman"/>
      <family val="1"/>
    </font>
    <font>
      <sz val="11"/>
      <color rgb="FF0070C0"/>
      <name val="Calibri"/>
      <family val="2"/>
      <scheme val="minor"/>
    </font>
    <font>
      <sz val="11"/>
      <color theme="8"/>
      <name val="Calibri"/>
      <family val="2"/>
      <scheme val="minor"/>
    </font>
    <font>
      <vertAlign val="superscript"/>
      <sz val="11"/>
      <name val="Calibri"/>
      <family val="2"/>
      <scheme val="minor"/>
    </font>
    <font>
      <b/>
      <u/>
      <sz val="11"/>
      <name val="Calibri"/>
      <family val="2"/>
      <scheme val="minor"/>
    </font>
    <font>
      <sz val="9"/>
      <color theme="1"/>
      <name val="Calibri"/>
      <family val="2"/>
      <scheme val="minor"/>
    </font>
    <font>
      <u/>
      <sz val="11"/>
      <name val="Calibri"/>
      <family val="2"/>
      <scheme val="minor"/>
    </font>
    <font>
      <b/>
      <sz val="10"/>
      <color theme="1"/>
      <name val="Calibri"/>
      <family val="2"/>
      <scheme val="minor"/>
    </font>
    <font>
      <sz val="11"/>
      <color rgb="FF000000"/>
      <name val="Calibri"/>
      <family val="2"/>
      <scheme val="minor"/>
    </font>
    <font>
      <b/>
      <sz val="11"/>
      <color rgb="FF0000FF"/>
      <name val="Calibri"/>
      <family val="2"/>
      <scheme val="minor"/>
    </font>
    <font>
      <sz val="11"/>
      <color rgb="FF0000FF"/>
      <name val="Calibri"/>
      <family val="2"/>
      <scheme val="minor"/>
    </font>
    <font>
      <b/>
      <sz val="10"/>
      <name val="Calibri"/>
      <family val="2"/>
      <scheme val="minor"/>
    </font>
    <font>
      <sz val="11"/>
      <color rgb="FF4472C4"/>
      <name val="Calibri"/>
      <family val="2"/>
    </font>
    <font>
      <sz val="11"/>
      <color theme="1"/>
      <name val="Arial"/>
      <family val="2"/>
    </font>
    <font>
      <sz val="10"/>
      <color theme="1"/>
      <name val="Arial"/>
      <family val="2"/>
    </font>
    <font>
      <b/>
      <sz val="10"/>
      <name val="Arial"/>
      <family val="2"/>
    </font>
    <font>
      <b/>
      <sz val="10"/>
      <color theme="1"/>
      <name val="Arial"/>
      <family val="2"/>
    </font>
    <font>
      <b/>
      <sz val="11"/>
      <color theme="1"/>
      <name val="Arial"/>
      <family val="2"/>
    </font>
    <font>
      <sz val="9"/>
      <color theme="1"/>
      <name val="Arial"/>
      <family val="2"/>
    </font>
    <font>
      <sz val="10"/>
      <name val="Arial"/>
      <family val="2"/>
    </font>
    <font>
      <b/>
      <sz val="11"/>
      <color rgb="FF0070C0"/>
      <name val="Calibri"/>
      <family val="2"/>
      <scheme val="minor"/>
    </font>
    <font>
      <b/>
      <sz val="10"/>
      <color rgb="FF0070C0"/>
      <name val="Arial"/>
      <family val="2"/>
    </font>
    <font>
      <i/>
      <sz val="11"/>
      <color rgb="FF0070C0"/>
      <name val="Calibri"/>
      <family val="2"/>
      <scheme val="minor"/>
    </font>
    <font>
      <sz val="11"/>
      <color rgb="FF4472C4"/>
      <name val="Calibri"/>
      <family val="2"/>
      <scheme val="minor"/>
    </font>
  </fonts>
  <fills count="18">
    <fill>
      <patternFill patternType="none"/>
    </fill>
    <fill>
      <patternFill patternType="gray125"/>
    </fill>
    <fill>
      <patternFill patternType="solid">
        <fgColor theme="8" tint="0.79998168889431442"/>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rgb="FF00B0F0"/>
        <bgColor indexed="64"/>
      </patternFill>
    </fill>
    <fill>
      <patternFill patternType="solid">
        <fgColor theme="7" tint="0.79998168889431442"/>
        <bgColor indexed="64"/>
      </patternFill>
    </fill>
    <fill>
      <patternFill patternType="solid">
        <fgColor indexed="65"/>
        <bgColor indexed="64"/>
      </patternFill>
    </fill>
    <fill>
      <patternFill patternType="solid">
        <fgColor rgb="FFFFFF00"/>
        <bgColor indexed="64"/>
      </patternFill>
    </fill>
    <fill>
      <patternFill patternType="solid">
        <fgColor rgb="FFEEECE1"/>
        <bgColor indexed="64"/>
      </patternFill>
    </fill>
    <fill>
      <patternFill patternType="solid">
        <fgColor theme="9" tint="0.59999389629810485"/>
        <bgColor indexed="64"/>
      </patternFill>
    </fill>
    <fill>
      <patternFill patternType="solid">
        <fgColor theme="3" tint="0.79998168889431442"/>
        <bgColor indexed="64"/>
      </patternFill>
    </fill>
    <fill>
      <patternFill patternType="solid">
        <fgColor theme="5" tint="0.59999389629810485"/>
        <bgColor indexed="64"/>
      </patternFill>
    </fill>
    <fill>
      <patternFill patternType="solid">
        <fgColor theme="0" tint="-0.14999847407452621"/>
        <bgColor indexed="64"/>
      </patternFill>
    </fill>
    <fill>
      <patternFill patternType="solid">
        <fgColor theme="0" tint="-0.14999847407452621"/>
        <bgColor theme="0" tint="-0.14999847407452621"/>
      </patternFill>
    </fill>
    <fill>
      <patternFill patternType="solid">
        <fgColor theme="5" tint="0.79998168889431442"/>
        <bgColor indexed="64"/>
      </patternFill>
    </fill>
  </fills>
  <borders count="64">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medium">
        <color indexed="64"/>
      </left>
      <right/>
      <top style="thin">
        <color indexed="64"/>
      </top>
      <bottom style="thin">
        <color indexed="64"/>
      </bottom>
      <diagonal/>
    </border>
    <border>
      <left style="thin">
        <color indexed="64"/>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theme="0"/>
      </left>
      <right style="medium">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style="medium">
        <color indexed="64"/>
      </left>
      <right style="thin">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style="thin">
        <color indexed="64"/>
      </left>
      <right/>
      <top style="medium">
        <color indexed="64"/>
      </top>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thin">
        <color indexed="64"/>
      </top>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style="thin">
        <color theme="8" tint="0.79998168889431442"/>
      </left>
      <right style="medium">
        <color indexed="64"/>
      </right>
      <top style="thin">
        <color indexed="64"/>
      </top>
      <bottom style="thin">
        <color indexed="64"/>
      </bottom>
      <diagonal/>
    </border>
    <border>
      <left style="thin">
        <color theme="8" tint="0.79998168889431442"/>
      </left>
      <right style="medium">
        <color indexed="64"/>
      </right>
      <top style="thin">
        <color indexed="64"/>
      </top>
      <bottom/>
      <diagonal/>
    </border>
    <border>
      <left style="thin">
        <color theme="8" tint="0.79998168889431442"/>
      </left>
      <right style="medium">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auto="1"/>
      </left>
      <right style="thin">
        <color auto="1"/>
      </right>
      <top style="thin">
        <color auto="1"/>
      </top>
      <bottom style="medium">
        <color auto="1"/>
      </bottom>
      <diagonal/>
    </border>
    <border>
      <left style="thin">
        <color indexed="64"/>
      </left>
      <right style="thin">
        <color indexed="64"/>
      </right>
      <top style="thin">
        <color indexed="64"/>
      </top>
      <bottom style="medium">
        <color indexed="64"/>
      </bottom>
      <diagonal/>
    </border>
    <border>
      <left style="thin">
        <color auto="1"/>
      </left>
      <right style="medium">
        <color auto="1"/>
      </right>
      <top style="thin">
        <color auto="1"/>
      </top>
      <bottom style="medium">
        <color auto="1"/>
      </bottom>
      <diagonal/>
    </border>
    <border>
      <left style="medium">
        <color indexed="64"/>
      </left>
      <right style="medium">
        <color indexed="64"/>
      </right>
      <top style="thin">
        <color indexed="64"/>
      </top>
      <bottom style="thin">
        <color indexed="64"/>
      </bottom>
      <diagonal/>
    </border>
  </borders>
  <cellStyleXfs count="3">
    <xf numFmtId="0" fontId="0" fillId="0" borderId="0"/>
    <xf numFmtId="9" fontId="3" fillId="0" borderId="0" applyFont="0" applyFill="0" applyBorder="0" applyAlignment="0" applyProtection="0"/>
    <xf numFmtId="43" fontId="3" fillId="0" borderId="0" applyFont="0" applyFill="0" applyBorder="0" applyAlignment="0" applyProtection="0"/>
  </cellStyleXfs>
  <cellXfs count="615">
    <xf numFmtId="0" fontId="0" fillId="0" borderId="0" xfId="0"/>
    <xf numFmtId="0" fontId="1" fillId="0" borderId="0" xfId="0" applyFont="1"/>
    <xf numFmtId="0" fontId="2" fillId="0" borderId="0" xfId="0" applyFont="1"/>
    <xf numFmtId="0" fontId="1" fillId="0" borderId="1" xfId="0" applyFont="1" applyBorder="1"/>
    <xf numFmtId="0" fontId="0" fillId="0" borderId="0" xfId="0" applyAlignment="1">
      <alignment wrapText="1"/>
    </xf>
    <xf numFmtId="0" fontId="0" fillId="0" borderId="8" xfId="0" applyBorder="1"/>
    <xf numFmtId="0" fontId="5" fillId="0" borderId="0" xfId="0" applyFont="1" applyAlignment="1"/>
    <xf numFmtId="0" fontId="0" fillId="2" borderId="4" xfId="0" applyFill="1" applyBorder="1"/>
    <xf numFmtId="0" fontId="5" fillId="2" borderId="16" xfId="0" applyFont="1" applyFill="1" applyBorder="1" applyAlignment="1">
      <alignment wrapText="1"/>
    </xf>
    <xf numFmtId="0" fontId="0" fillId="2" borderId="17" xfId="0" applyFill="1" applyBorder="1"/>
    <xf numFmtId="0" fontId="0" fillId="2" borderId="18" xfId="0" applyFill="1" applyBorder="1"/>
    <xf numFmtId="0" fontId="0" fillId="0" borderId="9" xfId="0" applyBorder="1" applyAlignment="1">
      <alignment wrapText="1"/>
    </xf>
    <xf numFmtId="0" fontId="0" fillId="0" borderId="15" xfId="0" applyBorder="1" applyAlignment="1">
      <alignment wrapText="1"/>
    </xf>
    <xf numFmtId="0" fontId="0" fillId="0" borderId="9" xfId="0" applyBorder="1" applyAlignment="1">
      <alignment horizontal="left" wrapText="1" indent="2"/>
    </xf>
    <xf numFmtId="0" fontId="5" fillId="2" borderId="9" xfId="0" applyFont="1" applyFill="1" applyBorder="1" applyAlignment="1">
      <alignment wrapText="1"/>
    </xf>
    <xf numFmtId="0" fontId="0" fillId="2" borderId="19" xfId="0" applyFill="1" applyBorder="1"/>
    <xf numFmtId="0" fontId="0" fillId="0" borderId="21" xfId="0" applyFont="1" applyBorder="1" applyAlignment="1">
      <alignment wrapText="1"/>
    </xf>
    <xf numFmtId="0" fontId="0" fillId="0" borderId="0" xfId="0" applyBorder="1"/>
    <xf numFmtId="0" fontId="0" fillId="0" borderId="0" xfId="0" applyFont="1"/>
    <xf numFmtId="0" fontId="0" fillId="0" borderId="1" xfId="0" applyFont="1" applyBorder="1" applyAlignment="1">
      <alignment wrapText="1"/>
    </xf>
    <xf numFmtId="0" fontId="5" fillId="0" borderId="1" xfId="0" applyFont="1" applyBorder="1"/>
    <xf numFmtId="0" fontId="5" fillId="0" borderId="1" xfId="0" applyFont="1" applyBorder="1" applyAlignment="1">
      <alignment wrapText="1"/>
    </xf>
    <xf numFmtId="0" fontId="0" fillId="0" borderId="0" xfId="0" applyFont="1" applyAlignment="1"/>
    <xf numFmtId="0" fontId="0" fillId="2" borderId="3" xfId="0" applyFill="1" applyBorder="1" applyAlignment="1">
      <alignment horizontal="center"/>
    </xf>
    <xf numFmtId="0" fontId="5" fillId="0" borderId="0" xfId="0" applyFont="1"/>
    <xf numFmtId="0" fontId="6" fillId="0" borderId="0" xfId="0" applyFont="1" applyAlignment="1"/>
    <xf numFmtId="0" fontId="1" fillId="0" borderId="0" xfId="0" applyFont="1" applyAlignment="1">
      <alignment horizontal="left" wrapText="1"/>
    </xf>
    <xf numFmtId="0" fontId="0" fillId="0" borderId="21" xfId="0" applyFont="1" applyBorder="1" applyAlignment="1">
      <alignment horizontal="left" wrapText="1"/>
    </xf>
    <xf numFmtId="10" fontId="0" fillId="2" borderId="13" xfId="1" applyNumberFormat="1" applyFont="1" applyFill="1" applyBorder="1" applyAlignment="1">
      <alignment horizontal="center"/>
    </xf>
    <xf numFmtId="10" fontId="0" fillId="2" borderId="9" xfId="1" applyNumberFormat="1" applyFont="1" applyFill="1" applyBorder="1" applyAlignment="1">
      <alignment horizontal="center"/>
    </xf>
    <xf numFmtId="0" fontId="0" fillId="0" borderId="0" xfId="0" applyAlignment="1">
      <alignment wrapText="1"/>
    </xf>
    <xf numFmtId="0" fontId="0" fillId="0" borderId="1" xfId="0" applyBorder="1"/>
    <xf numFmtId="0" fontId="9" fillId="0" borderId="0" xfId="0" applyFont="1" applyAlignment="1">
      <alignment horizontal="center"/>
    </xf>
    <xf numFmtId="0" fontId="0" fillId="0" borderId="0" xfId="0" applyFill="1" applyBorder="1" applyAlignment="1"/>
    <xf numFmtId="0" fontId="0" fillId="0" borderId="26" xfId="0" applyBorder="1"/>
    <xf numFmtId="0" fontId="0" fillId="0" borderId="0" xfId="0" applyFont="1" applyAlignment="1">
      <alignment horizontal="left"/>
    </xf>
    <xf numFmtId="0" fontId="11" fillId="0" borderId="0" xfId="0" applyFont="1" applyAlignment="1">
      <alignment horizontal="center"/>
    </xf>
    <xf numFmtId="0" fontId="0" fillId="0" borderId="0" xfId="0" applyFont="1" applyBorder="1"/>
    <xf numFmtId="0" fontId="0" fillId="0" borderId="0" xfId="0" applyFont="1" applyBorder="1" applyAlignment="1">
      <alignment wrapText="1"/>
    </xf>
    <xf numFmtId="0" fontId="0" fillId="0" borderId="0" xfId="0" applyFont="1" applyAlignment="1">
      <alignment wrapText="1"/>
    </xf>
    <xf numFmtId="0" fontId="11" fillId="0" borderId="0" xfId="0" applyFont="1" applyAlignment="1">
      <alignment horizontal="left"/>
    </xf>
    <xf numFmtId="0" fontId="5" fillId="4" borderId="1" xfId="0" applyFont="1" applyFill="1" applyBorder="1" applyAlignment="1">
      <alignment wrapText="1"/>
    </xf>
    <xf numFmtId="0" fontId="0" fillId="0" borderId="0" xfId="0" applyFont="1" applyBorder="1" applyAlignment="1">
      <alignment horizontal="center"/>
    </xf>
    <xf numFmtId="0" fontId="10" fillId="0" borderId="0" xfId="0" applyFont="1" applyAlignment="1">
      <alignment horizontal="left"/>
    </xf>
    <xf numFmtId="0" fontId="7" fillId="4" borderId="1" xfId="0" applyFont="1" applyFill="1" applyBorder="1" applyAlignment="1">
      <alignment wrapText="1"/>
    </xf>
    <xf numFmtId="0" fontId="10" fillId="0" borderId="0" xfId="0" applyFont="1" applyBorder="1"/>
    <xf numFmtId="0" fontId="0" fillId="0" borderId="0" xfId="0" applyFont="1" applyBorder="1" applyAlignment="1"/>
    <xf numFmtId="0" fontId="0" fillId="0" borderId="0" xfId="0" applyFont="1" applyAlignment="1">
      <alignment horizontal="left" wrapText="1"/>
    </xf>
    <xf numFmtId="0" fontId="15" fillId="0" borderId="0" xfId="0" applyFont="1"/>
    <xf numFmtId="0" fontId="0" fillId="2" borderId="17" xfId="0" applyFont="1" applyFill="1" applyBorder="1"/>
    <xf numFmtId="0" fontId="0" fillId="2" borderId="18" xfId="0" applyFont="1" applyFill="1" applyBorder="1"/>
    <xf numFmtId="0" fontId="0" fillId="0" borderId="14" xfId="0" applyFont="1" applyBorder="1"/>
    <xf numFmtId="0" fontId="0" fillId="0" borderId="9" xfId="0" applyFont="1" applyBorder="1" applyAlignment="1">
      <alignment wrapText="1"/>
    </xf>
    <xf numFmtId="0" fontId="0" fillId="0" borderId="15" xfId="0" applyFont="1" applyBorder="1" applyAlignment="1">
      <alignment wrapText="1"/>
    </xf>
    <xf numFmtId="0" fontId="0" fillId="0" borderId="0" xfId="0" applyFont="1" applyFill="1" applyBorder="1"/>
    <xf numFmtId="0" fontId="0" fillId="0" borderId="9" xfId="0" applyFont="1" applyBorder="1" applyAlignment="1">
      <alignment horizontal="left" wrapText="1" indent="2"/>
    </xf>
    <xf numFmtId="9" fontId="0" fillId="0" borderId="14" xfId="0" applyNumberFormat="1" applyFont="1" applyBorder="1"/>
    <xf numFmtId="0" fontId="0" fillId="2" borderId="4" xfId="0" applyFont="1" applyFill="1" applyBorder="1"/>
    <xf numFmtId="0" fontId="0" fillId="2" borderId="19" xfId="0" applyFont="1" applyFill="1" applyBorder="1"/>
    <xf numFmtId="9" fontId="0" fillId="0" borderId="0" xfId="0" applyNumberFormat="1" applyFont="1" applyBorder="1"/>
    <xf numFmtId="0" fontId="11" fillId="0" borderId="0" xfId="0" applyFont="1" applyAlignment="1"/>
    <xf numFmtId="0" fontId="0" fillId="0" borderId="0" xfId="0" applyFont="1" applyAlignment="1">
      <alignment horizontal="left"/>
    </xf>
    <xf numFmtId="0" fontId="0" fillId="0" borderId="0" xfId="0" applyFont="1" applyFill="1" applyBorder="1" applyAlignment="1"/>
    <xf numFmtId="0" fontId="14" fillId="0" borderId="0" xfId="0" applyFont="1"/>
    <xf numFmtId="0" fontId="17" fillId="0" borderId="0" xfId="0" applyFont="1"/>
    <xf numFmtId="0" fontId="17" fillId="0" borderId="0" xfId="0" applyFont="1" applyAlignment="1">
      <alignment horizontal="left"/>
    </xf>
    <xf numFmtId="0" fontId="0" fillId="0" borderId="4" xfId="0" applyFont="1" applyBorder="1"/>
    <xf numFmtId="0" fontId="0" fillId="0" borderId="5" xfId="0" applyFont="1" applyBorder="1"/>
    <xf numFmtId="0" fontId="0" fillId="0" borderId="3" xfId="0" applyBorder="1"/>
    <xf numFmtId="0" fontId="0" fillId="0" borderId="5" xfId="0" applyBorder="1"/>
    <xf numFmtId="0" fontId="0" fillId="0" borderId="0" xfId="0" applyAlignment="1">
      <alignment wrapText="1"/>
    </xf>
    <xf numFmtId="0" fontId="5" fillId="4" borderId="1" xfId="0" applyFont="1" applyFill="1" applyBorder="1"/>
    <xf numFmtId="0" fontId="10" fillId="0" borderId="0" xfId="0" applyFont="1"/>
    <xf numFmtId="0" fontId="10" fillId="0" borderId="3" xfId="0" applyFont="1" applyBorder="1" applyAlignment="1">
      <alignment horizontal="left"/>
    </xf>
    <xf numFmtId="14" fontId="0" fillId="0" borderId="4" xfId="0" applyNumberFormat="1" applyFont="1" applyBorder="1"/>
    <xf numFmtId="0" fontId="0" fillId="0" borderId="28" xfId="0" applyFont="1" applyBorder="1" applyAlignment="1">
      <alignment wrapText="1"/>
    </xf>
    <xf numFmtId="0" fontId="5" fillId="6" borderId="1" xfId="0" applyFont="1" applyFill="1" applyBorder="1" applyAlignment="1"/>
    <xf numFmtId="0" fontId="0" fillId="6" borderId="4" xfId="0" applyFill="1" applyBorder="1" applyAlignment="1"/>
    <xf numFmtId="0" fontId="0" fillId="6" borderId="4" xfId="0" applyFill="1" applyBorder="1"/>
    <xf numFmtId="0" fontId="0" fillId="6" borderId="5" xfId="0" applyFill="1" applyBorder="1"/>
    <xf numFmtId="0" fontId="5" fillId="6" borderId="3" xfId="0" applyFont="1" applyFill="1" applyBorder="1" applyAlignment="1"/>
    <xf numFmtId="0" fontId="5" fillId="0" borderId="0" xfId="0" applyFont="1" applyFill="1" applyBorder="1" applyAlignment="1"/>
    <xf numFmtId="0" fontId="0" fillId="0" borderId="0" xfId="0" applyFont="1" applyAlignment="1">
      <alignment horizontal="left" indent="2"/>
    </xf>
    <xf numFmtId="0" fontId="0" fillId="6" borderId="5" xfId="0" applyFont="1" applyFill="1" applyBorder="1"/>
    <xf numFmtId="0" fontId="10" fillId="6" borderId="5" xfId="0" applyFont="1" applyFill="1" applyBorder="1" applyAlignment="1">
      <alignment horizontal="left"/>
    </xf>
    <xf numFmtId="0" fontId="0" fillId="0" borderId="0" xfId="0" applyFont="1" applyAlignment="1">
      <alignment wrapText="1"/>
    </xf>
    <xf numFmtId="0" fontId="0" fillId="2" borderId="23" xfId="0" applyFill="1" applyBorder="1" applyAlignment="1">
      <alignment horizontal="center"/>
    </xf>
    <xf numFmtId="0" fontId="0" fillId="0" borderId="0" xfId="0" applyFill="1" applyBorder="1"/>
    <xf numFmtId="0" fontId="0" fillId="0" borderId="28" xfId="0" applyBorder="1" applyAlignment="1">
      <alignment wrapText="1"/>
    </xf>
    <xf numFmtId="165" fontId="0" fillId="2" borderId="23" xfId="1" applyNumberFormat="1" applyFont="1" applyFill="1" applyBorder="1" applyAlignment="1">
      <alignment horizontal="center"/>
    </xf>
    <xf numFmtId="0" fontId="0" fillId="7" borderId="0" xfId="0" applyFill="1"/>
    <xf numFmtId="0" fontId="0" fillId="7" borderId="1" xfId="0" applyFill="1" applyBorder="1" applyAlignment="1">
      <alignment wrapText="1"/>
    </xf>
    <xf numFmtId="0" fontId="0" fillId="7" borderId="1" xfId="0" applyFill="1" applyBorder="1"/>
    <xf numFmtId="0" fontId="0" fillId="7" borderId="1" xfId="0" applyNumberFormat="1" applyFill="1" applyBorder="1"/>
    <xf numFmtId="0" fontId="0" fillId="0" borderId="6" xfId="0" applyFont="1" applyFill="1" applyBorder="1" applyAlignment="1"/>
    <xf numFmtId="0" fontId="0" fillId="0" borderId="1" xfId="0" applyFill="1" applyBorder="1"/>
    <xf numFmtId="0" fontId="5" fillId="2" borderId="11" xfId="0" applyFont="1" applyFill="1" applyBorder="1"/>
    <xf numFmtId="0" fontId="5" fillId="2" borderId="8" xfId="0" applyFont="1" applyFill="1" applyBorder="1"/>
    <xf numFmtId="0" fontId="5" fillId="2" borderId="20" xfId="0" applyFont="1" applyFill="1" applyBorder="1"/>
    <xf numFmtId="0" fontId="5" fillId="2" borderId="12" xfId="0" applyFont="1" applyFill="1" applyBorder="1" applyAlignment="1">
      <alignment wrapText="1"/>
    </xf>
    <xf numFmtId="0" fontId="5" fillId="2" borderId="10" xfId="0" applyFont="1" applyFill="1" applyBorder="1"/>
    <xf numFmtId="0" fontId="5" fillId="2" borderId="22" xfId="0" applyFont="1" applyFill="1" applyBorder="1"/>
    <xf numFmtId="0" fontId="0" fillId="0" borderId="2" xfId="0" applyFont="1" applyBorder="1"/>
    <xf numFmtId="14" fontId="0" fillId="0" borderId="2" xfId="0" applyNumberFormat="1" applyFont="1" applyBorder="1"/>
    <xf numFmtId="0" fontId="4" fillId="0" borderId="2" xfId="0" applyFont="1" applyBorder="1"/>
    <xf numFmtId="14" fontId="0" fillId="0" borderId="5" xfId="0" applyNumberFormat="1" applyFont="1" applyBorder="1"/>
    <xf numFmtId="0" fontId="5" fillId="0" borderId="7" xfId="0" applyFont="1" applyBorder="1"/>
    <xf numFmtId="0" fontId="0" fillId="0" borderId="6" xfId="0" applyBorder="1"/>
    <xf numFmtId="0" fontId="0" fillId="0" borderId="31" xfId="0" applyBorder="1"/>
    <xf numFmtId="0" fontId="0" fillId="0" borderId="32" xfId="0" applyBorder="1"/>
    <xf numFmtId="0" fontId="0" fillId="0" borderId="34" xfId="0" applyBorder="1"/>
    <xf numFmtId="0" fontId="0" fillId="0" borderId="39" xfId="0" applyBorder="1"/>
    <xf numFmtId="0" fontId="5" fillId="4" borderId="41" xfId="0" applyFont="1" applyFill="1" applyBorder="1"/>
    <xf numFmtId="0" fontId="5" fillId="4" borderId="42" xfId="0" applyFont="1" applyFill="1" applyBorder="1"/>
    <xf numFmtId="0" fontId="5" fillId="4" borderId="42" xfId="0" applyFont="1" applyFill="1" applyBorder="1" applyAlignment="1">
      <alignment wrapText="1"/>
    </xf>
    <xf numFmtId="0" fontId="5" fillId="4" borderId="43" xfId="0" applyFont="1" applyFill="1" applyBorder="1" applyAlignment="1">
      <alignment wrapText="1"/>
    </xf>
    <xf numFmtId="0" fontId="0" fillId="0" borderId="0" xfId="0"/>
    <xf numFmtId="0" fontId="22" fillId="0" borderId="0" xfId="0" applyFont="1"/>
    <xf numFmtId="0" fontId="23" fillId="0" borderId="0" xfId="0" applyFont="1"/>
    <xf numFmtId="0" fontId="25" fillId="0" borderId="24" xfId="0" applyFont="1" applyFill="1" applyBorder="1"/>
    <xf numFmtId="0" fontId="25" fillId="2" borderId="20" xfId="0" applyFont="1" applyFill="1" applyBorder="1"/>
    <xf numFmtId="0" fontId="25" fillId="2" borderId="30" xfId="0" applyFont="1" applyFill="1" applyBorder="1" applyAlignment="1">
      <alignment horizontal="center"/>
    </xf>
    <xf numFmtId="0" fontId="25" fillId="2" borderId="22" xfId="0" applyFont="1" applyFill="1" applyBorder="1" applyAlignment="1">
      <alignment horizontal="center"/>
    </xf>
    <xf numFmtId="0" fontId="0" fillId="0" borderId="0" xfId="0" applyAlignment="1"/>
    <xf numFmtId="0" fontId="0" fillId="0" borderId="0" xfId="0"/>
    <xf numFmtId="0" fontId="0" fillId="0" borderId="0" xfId="0" applyFont="1"/>
    <xf numFmtId="0" fontId="0" fillId="0" borderId="0" xfId="0"/>
    <xf numFmtId="0" fontId="0" fillId="0" borderId="0" xfId="0" applyFont="1"/>
    <xf numFmtId="165" fontId="0" fillId="0" borderId="0" xfId="1" applyNumberFormat="1" applyFont="1"/>
    <xf numFmtId="0" fontId="0" fillId="0" borderId="0" xfId="0"/>
    <xf numFmtId="0" fontId="0" fillId="0" borderId="0" xfId="0" applyFont="1"/>
    <xf numFmtId="0" fontId="0" fillId="0" borderId="0" xfId="0"/>
    <xf numFmtId="0" fontId="0" fillId="2" borderId="30" xfId="0" applyFill="1" applyBorder="1" applyAlignment="1">
      <alignment horizontal="center"/>
    </xf>
    <xf numFmtId="0" fontId="0" fillId="2" borderId="45" xfId="0" applyFill="1" applyBorder="1"/>
    <xf numFmtId="0" fontId="5" fillId="2" borderId="15" xfId="0" applyFont="1" applyFill="1" applyBorder="1"/>
    <xf numFmtId="0" fontId="7" fillId="2" borderId="21" xfId="0" applyFont="1" applyFill="1" applyBorder="1" applyAlignment="1">
      <alignment wrapText="1"/>
    </xf>
    <xf numFmtId="0" fontId="0" fillId="0" borderId="2" xfId="0" applyBorder="1"/>
    <xf numFmtId="0" fontId="5" fillId="0" borderId="10" xfId="0" applyFont="1" applyBorder="1" applyAlignment="1">
      <alignment wrapText="1"/>
    </xf>
    <xf numFmtId="0" fontId="0" fillId="0" borderId="0" xfId="0"/>
    <xf numFmtId="0" fontId="10" fillId="0" borderId="15" xfId="0" applyFont="1" applyBorder="1" applyAlignment="1">
      <alignment wrapText="1"/>
    </xf>
    <xf numFmtId="0" fontId="10" fillId="0" borderId="9" xfId="0" applyFont="1" applyBorder="1" applyAlignment="1">
      <alignment wrapText="1"/>
    </xf>
    <xf numFmtId="0" fontId="5" fillId="2" borderId="48" xfId="0" applyFont="1" applyFill="1" applyBorder="1"/>
    <xf numFmtId="0" fontId="5" fillId="2" borderId="49" xfId="0" applyFont="1" applyFill="1" applyBorder="1" applyAlignment="1">
      <alignment wrapText="1"/>
    </xf>
    <xf numFmtId="0" fontId="7" fillId="2" borderId="10" xfId="0" applyFont="1" applyFill="1" applyBorder="1"/>
    <xf numFmtId="0" fontId="7" fillId="2" borderId="12" xfId="0" applyFont="1" applyFill="1" applyBorder="1" applyAlignment="1">
      <alignment wrapText="1"/>
    </xf>
    <xf numFmtId="0" fontId="0" fillId="0" borderId="1" xfId="0" applyFont="1" applyFill="1" applyBorder="1" applyAlignment="1">
      <alignment wrapText="1"/>
    </xf>
    <xf numFmtId="0" fontId="1" fillId="0" borderId="0" xfId="0" applyFont="1" applyAlignment="1">
      <alignment wrapText="1"/>
    </xf>
    <xf numFmtId="0" fontId="7" fillId="4" borderId="42" xfId="0" applyFont="1" applyFill="1" applyBorder="1" applyAlignment="1">
      <alignment wrapText="1"/>
    </xf>
    <xf numFmtId="0" fontId="0" fillId="0" borderId="0" xfId="0" applyAlignment="1">
      <alignment horizontal="left" indent="2"/>
    </xf>
    <xf numFmtId="0" fontId="7" fillId="2" borderId="3" xfId="0" applyFont="1" applyFill="1" applyBorder="1"/>
    <xf numFmtId="0" fontId="7" fillId="2" borderId="4" xfId="0" applyFont="1" applyFill="1" applyBorder="1"/>
    <xf numFmtId="0" fontId="7" fillId="3" borderId="3" xfId="0" applyFont="1" applyFill="1" applyBorder="1"/>
    <xf numFmtId="0" fontId="10" fillId="3" borderId="4" xfId="0" applyFont="1" applyFill="1" applyBorder="1"/>
    <xf numFmtId="0" fontId="10" fillId="3" borderId="19" xfId="0" applyFont="1" applyFill="1" applyBorder="1"/>
    <xf numFmtId="0" fontId="7" fillId="2" borderId="1" xfId="0" applyFont="1" applyFill="1" applyBorder="1" applyAlignment="1">
      <alignment wrapText="1"/>
    </xf>
    <xf numFmtId="0" fontId="7" fillId="3" borderId="1" xfId="0" applyFont="1" applyFill="1" applyBorder="1" applyAlignment="1">
      <alignment wrapText="1"/>
    </xf>
    <xf numFmtId="0" fontId="7" fillId="3" borderId="23" xfId="0" applyFont="1" applyFill="1" applyBorder="1" applyAlignment="1">
      <alignment wrapText="1"/>
    </xf>
    <xf numFmtId="0" fontId="10" fillId="8" borderId="46" xfId="0" applyFont="1" applyFill="1" applyBorder="1"/>
    <xf numFmtId="0" fontId="10" fillId="8" borderId="33" xfId="0" applyFont="1" applyFill="1" applyBorder="1"/>
    <xf numFmtId="0" fontId="10" fillId="8" borderId="17" xfId="0" applyFont="1" applyFill="1" applyBorder="1"/>
    <xf numFmtId="0" fontId="10" fillId="8" borderId="18" xfId="0" applyFont="1" applyFill="1" applyBorder="1"/>
    <xf numFmtId="0" fontId="10" fillId="8" borderId="34" xfId="0" applyFont="1" applyFill="1" applyBorder="1"/>
    <xf numFmtId="0" fontId="7" fillId="8" borderId="12" xfId="0" applyFont="1" applyFill="1" applyBorder="1" applyAlignment="1">
      <alignment wrapText="1"/>
    </xf>
    <xf numFmtId="0" fontId="7" fillId="0" borderId="12" xfId="0" applyFont="1" applyBorder="1" applyAlignment="1">
      <alignment wrapText="1"/>
    </xf>
    <xf numFmtId="0" fontId="4" fillId="6" borderId="4" xfId="0" applyFont="1" applyFill="1" applyBorder="1"/>
    <xf numFmtId="0" fontId="0" fillId="0" borderId="0" xfId="0" applyFont="1" applyAlignment="1">
      <alignment horizontal="left" wrapText="1"/>
    </xf>
    <xf numFmtId="0" fontId="25" fillId="0" borderId="9" xfId="0" applyFont="1" applyBorder="1" applyAlignment="1" applyProtection="1">
      <protection locked="0"/>
    </xf>
    <xf numFmtId="168" fontId="25" fillId="0" borderId="1" xfId="0" applyNumberFormat="1" applyFont="1" applyBorder="1" applyAlignment="1" applyProtection="1">
      <alignment horizontal="right"/>
      <protection locked="0"/>
    </xf>
    <xf numFmtId="0" fontId="25" fillId="0" borderId="1" xfId="0" applyFont="1" applyBorder="1" applyAlignment="1" applyProtection="1">
      <protection locked="0"/>
    </xf>
    <xf numFmtId="0" fontId="25" fillId="0" borderId="1" xfId="0" applyFont="1" applyBorder="1" applyAlignment="1" applyProtection="1">
      <alignment horizontal="center"/>
      <protection locked="0"/>
    </xf>
    <xf numFmtId="0" fontId="25" fillId="0" borderId="3" xfId="0" applyFont="1" applyBorder="1" applyAlignment="1" applyProtection="1">
      <protection locked="0"/>
    </xf>
    <xf numFmtId="0" fontId="25" fillId="0" borderId="13" xfId="0" applyFont="1" applyBorder="1" applyAlignment="1" applyProtection="1">
      <alignment wrapText="1"/>
      <protection locked="0"/>
    </xf>
    <xf numFmtId="166" fontId="25" fillId="0" borderId="1" xfId="0" applyNumberFormat="1" applyFont="1" applyBorder="1" applyAlignment="1" applyProtection="1">
      <protection locked="0"/>
    </xf>
    <xf numFmtId="0" fontId="25" fillId="0" borderId="23" xfId="0" applyFont="1" applyBorder="1" applyAlignment="1" applyProtection="1">
      <protection locked="0"/>
    </xf>
    <xf numFmtId="1" fontId="25" fillId="0" borderId="1" xfId="0" applyNumberFormat="1" applyFont="1" applyBorder="1" applyAlignment="1" applyProtection="1">
      <alignment horizontal="center"/>
      <protection locked="0"/>
    </xf>
    <xf numFmtId="0" fontId="25" fillId="0" borderId="9" xfId="0" applyFont="1" applyBorder="1" applyProtection="1">
      <protection locked="0"/>
    </xf>
    <xf numFmtId="0" fontId="25" fillId="0" borderId="1" xfId="0" applyFont="1" applyBorder="1" applyProtection="1">
      <protection locked="0"/>
    </xf>
    <xf numFmtId="0" fontId="25" fillId="0" borderId="23" xfId="0" applyFont="1" applyBorder="1" applyProtection="1">
      <protection locked="0"/>
    </xf>
    <xf numFmtId="0" fontId="0" fillId="0" borderId="14" xfId="0" applyBorder="1" applyProtection="1">
      <protection locked="0"/>
    </xf>
    <xf numFmtId="0" fontId="0" fillId="0" borderId="0" xfId="0" applyBorder="1" applyProtection="1">
      <protection locked="0"/>
    </xf>
    <xf numFmtId="0" fontId="0" fillId="0" borderId="27" xfId="0" applyFont="1" applyBorder="1" applyProtection="1">
      <protection locked="0"/>
    </xf>
    <xf numFmtId="0" fontId="5" fillId="2" borderId="3" xfId="0" applyFont="1" applyFill="1" applyBorder="1" applyAlignment="1" applyProtection="1">
      <protection locked="0"/>
    </xf>
    <xf numFmtId="164" fontId="0" fillId="2" borderId="5" xfId="2" applyNumberFormat="1" applyFont="1" applyFill="1" applyBorder="1" applyAlignment="1" applyProtection="1">
      <protection locked="0"/>
    </xf>
    <xf numFmtId="0" fontId="0" fillId="0" borderId="27" xfId="0" applyFont="1" applyBorder="1" applyAlignment="1" applyProtection="1">
      <protection locked="0"/>
    </xf>
    <xf numFmtId="0" fontId="5" fillId="3" borderId="3" xfId="0" applyFont="1" applyFill="1" applyBorder="1" applyAlignment="1" applyProtection="1">
      <protection locked="0"/>
    </xf>
    <xf numFmtId="0" fontId="0" fillId="3" borderId="19" xfId="0" applyFont="1" applyFill="1" applyBorder="1" applyAlignment="1" applyProtection="1">
      <protection locked="0"/>
    </xf>
    <xf numFmtId="0" fontId="0" fillId="0" borderId="35" xfId="0" applyBorder="1" applyProtection="1">
      <protection locked="0"/>
    </xf>
    <xf numFmtId="0" fontId="0" fillId="0" borderId="36" xfId="0" applyBorder="1" applyProtection="1">
      <protection locked="0"/>
    </xf>
    <xf numFmtId="0" fontId="5" fillId="2" borderId="29" xfId="0" applyFont="1" applyFill="1" applyBorder="1" applyAlignment="1" applyProtection="1">
      <protection locked="0"/>
    </xf>
    <xf numFmtId="2" fontId="0" fillId="2" borderId="37" xfId="0" applyNumberFormat="1" applyFill="1" applyBorder="1" applyAlignment="1" applyProtection="1">
      <protection locked="0"/>
    </xf>
    <xf numFmtId="0" fontId="0" fillId="0" borderId="36" xfId="0" applyBorder="1" applyAlignment="1" applyProtection="1">
      <protection locked="0"/>
    </xf>
    <xf numFmtId="0" fontId="5" fillId="3" borderId="29" xfId="0" applyFont="1" applyFill="1" applyBorder="1" applyAlignment="1" applyProtection="1">
      <protection locked="0"/>
    </xf>
    <xf numFmtId="166" fontId="0" fillId="3" borderId="40" xfId="0" applyNumberFormat="1" applyFill="1" applyBorder="1" applyAlignment="1" applyProtection="1">
      <protection locked="0"/>
    </xf>
    <xf numFmtId="168" fontId="25" fillId="0" borderId="13" xfId="0" applyNumberFormat="1" applyFont="1" applyBorder="1" applyAlignment="1" applyProtection="1">
      <alignment horizontal="right"/>
      <protection locked="0"/>
    </xf>
    <xf numFmtId="0" fontId="0" fillId="0" borderId="11" xfId="0" applyFont="1" applyBorder="1" applyProtection="1">
      <protection locked="0"/>
    </xf>
    <xf numFmtId="0" fontId="0" fillId="3" borderId="8" xfId="0" applyFont="1" applyFill="1" applyBorder="1" applyAlignment="1" applyProtection="1">
      <alignment horizontal="right"/>
      <protection locked="0"/>
    </xf>
    <xf numFmtId="0" fontId="0" fillId="3" borderId="27" xfId="0" applyFont="1" applyFill="1" applyBorder="1" applyAlignment="1" applyProtection="1">
      <alignment horizontal="center"/>
      <protection locked="0"/>
    </xf>
    <xf numFmtId="0" fontId="0" fillId="0" borderId="8" xfId="0" applyFont="1" applyBorder="1" applyProtection="1">
      <protection locked="0"/>
    </xf>
    <xf numFmtId="0" fontId="0" fillId="0" borderId="26" xfId="0" applyFont="1" applyBorder="1" applyProtection="1">
      <protection locked="0"/>
    </xf>
    <xf numFmtId="0" fontId="0" fillId="0" borderId="44" xfId="0" applyFont="1" applyBorder="1" applyProtection="1">
      <protection locked="0"/>
    </xf>
    <xf numFmtId="0" fontId="0" fillId="0" borderId="35" xfId="0" applyFont="1" applyBorder="1" applyProtection="1">
      <protection locked="0"/>
    </xf>
    <xf numFmtId="0" fontId="0" fillId="3" borderId="29" xfId="0" applyFont="1" applyFill="1" applyBorder="1" applyAlignment="1" applyProtection="1">
      <alignment horizontal="right" wrapText="1"/>
      <protection locked="0"/>
    </xf>
    <xf numFmtId="0" fontId="0" fillId="3" borderId="37" xfId="0" applyFont="1" applyFill="1" applyBorder="1" applyAlignment="1" applyProtection="1">
      <alignment horizontal="center"/>
      <protection locked="0"/>
    </xf>
    <xf numFmtId="0" fontId="0" fillId="0" borderId="36" xfId="0" applyFont="1" applyBorder="1" applyProtection="1">
      <protection locked="0"/>
    </xf>
    <xf numFmtId="0" fontId="0" fillId="0" borderId="38" xfId="0" applyFont="1" applyBorder="1" applyProtection="1">
      <protection locked="0"/>
    </xf>
    <xf numFmtId="20" fontId="25" fillId="0" borderId="1" xfId="0" applyNumberFormat="1" applyFont="1" applyBorder="1" applyAlignment="1" applyProtection="1">
      <alignment horizontal="right"/>
      <protection locked="0"/>
    </xf>
    <xf numFmtId="167" fontId="25" fillId="0" borderId="1" xfId="0" applyNumberFormat="1" applyFont="1" applyBorder="1" applyAlignment="1" applyProtection="1">
      <alignment horizontal="right"/>
      <protection locked="0"/>
    </xf>
    <xf numFmtId="166" fontId="25" fillId="0" borderId="1" xfId="0" applyNumberFormat="1" applyFont="1" applyBorder="1" applyAlignment="1" applyProtection="1">
      <alignment horizontal="center"/>
      <protection locked="0"/>
    </xf>
    <xf numFmtId="0" fontId="0" fillId="5" borderId="4" xfId="0" applyFill="1" applyBorder="1" applyProtection="1">
      <protection locked="0"/>
    </xf>
    <xf numFmtId="0" fontId="5" fillId="3" borderId="3" xfId="0" applyFont="1" applyFill="1" applyBorder="1" applyAlignment="1" applyProtection="1">
      <alignment horizontal="right"/>
      <protection locked="0"/>
    </xf>
    <xf numFmtId="0" fontId="5" fillId="3" borderId="4" xfId="0" applyFont="1" applyFill="1" applyBorder="1" applyProtection="1">
      <protection locked="0"/>
    </xf>
    <xf numFmtId="166" fontId="5" fillId="3" borderId="5" xfId="0" applyNumberFormat="1" applyFont="1" applyFill="1" applyBorder="1" applyProtection="1">
      <protection locked="0"/>
    </xf>
    <xf numFmtId="0" fontId="0" fillId="5" borderId="3" xfId="0" applyFill="1" applyBorder="1" applyProtection="1">
      <protection locked="0"/>
    </xf>
    <xf numFmtId="0" fontId="0" fillId="5" borderId="5" xfId="0" applyFill="1" applyBorder="1" applyProtection="1">
      <protection locked="0"/>
    </xf>
    <xf numFmtId="164" fontId="24" fillId="0" borderId="3" xfId="2" applyNumberFormat="1" applyFont="1" applyBorder="1" applyAlignment="1" applyProtection="1">
      <protection locked="0"/>
    </xf>
    <xf numFmtId="0" fontId="25" fillId="0" borderId="9" xfId="0" applyFont="1" applyBorder="1" applyAlignment="1" applyProtection="1">
      <alignment horizontal="center"/>
      <protection locked="0"/>
    </xf>
    <xf numFmtId="0" fontId="25" fillId="0" borderId="15" xfId="0" applyFont="1" applyBorder="1" applyAlignment="1" applyProtection="1">
      <alignment horizontal="center"/>
      <protection locked="0"/>
    </xf>
    <xf numFmtId="0" fontId="25" fillId="0" borderId="13" xfId="0" applyFont="1" applyBorder="1" applyAlignment="1" applyProtection="1">
      <alignment horizontal="center"/>
      <protection locked="0"/>
    </xf>
    <xf numFmtId="0" fontId="25" fillId="0" borderId="3" xfId="0" applyFont="1" applyBorder="1" applyAlignment="1" applyProtection="1">
      <alignment horizontal="center"/>
      <protection locked="0"/>
    </xf>
    <xf numFmtId="0" fontId="25" fillId="0" borderId="13" xfId="0" applyFont="1" applyBorder="1" applyProtection="1">
      <protection locked="0"/>
    </xf>
    <xf numFmtId="164" fontId="25" fillId="0" borderId="3" xfId="2" applyNumberFormat="1" applyFont="1" applyBorder="1" applyProtection="1">
      <protection locked="0"/>
    </xf>
    <xf numFmtId="9" fontId="25" fillId="0" borderId="9" xfId="0" applyNumberFormat="1" applyFont="1" applyBorder="1" applyProtection="1">
      <protection locked="0"/>
    </xf>
    <xf numFmtId="9" fontId="25" fillId="0" borderId="15" xfId="0" applyNumberFormat="1" applyFont="1" applyBorder="1" applyAlignment="1" applyProtection="1">
      <alignment horizontal="center"/>
      <protection locked="0"/>
    </xf>
    <xf numFmtId="0" fontId="25" fillId="0" borderId="13" xfId="2" applyNumberFormat="1" applyFont="1" applyBorder="1" applyAlignment="1" applyProtection="1">
      <alignment horizontal="center"/>
      <protection locked="0"/>
    </xf>
    <xf numFmtId="0" fontId="25" fillId="0" borderId="3" xfId="2" applyNumberFormat="1" applyFont="1" applyBorder="1" applyAlignment="1" applyProtection="1">
      <alignment horizontal="center"/>
      <protection locked="0"/>
    </xf>
    <xf numFmtId="0" fontId="25" fillId="0" borderId="23" xfId="2" applyNumberFormat="1" applyFont="1" applyBorder="1" applyAlignment="1" applyProtection="1">
      <alignment horizontal="center"/>
      <protection locked="0"/>
    </xf>
    <xf numFmtId="0" fontId="25" fillId="0" borderId="1" xfId="0" applyFont="1" applyBorder="1" applyAlignment="1" applyProtection="1">
      <alignment horizontal="left" wrapText="1"/>
      <protection locked="0"/>
    </xf>
    <xf numFmtId="0" fontId="25" fillId="0" borderId="1" xfId="0" applyFont="1" applyBorder="1" applyAlignment="1" applyProtection="1">
      <alignment wrapText="1"/>
      <protection locked="0"/>
    </xf>
    <xf numFmtId="0" fontId="24" fillId="0" borderId="1" xfId="0" applyFont="1" applyBorder="1" applyAlignment="1" applyProtection="1">
      <alignment horizontal="left"/>
      <protection locked="0"/>
    </xf>
    <xf numFmtId="1" fontId="24" fillId="0" borderId="1" xfId="0" applyNumberFormat="1" applyFont="1" applyBorder="1" applyAlignment="1" applyProtection="1">
      <alignment horizontal="left"/>
      <protection locked="0"/>
    </xf>
    <xf numFmtId="0" fontId="28" fillId="0" borderId="0" xfId="0" applyFont="1" applyAlignment="1"/>
    <xf numFmtId="0" fontId="2" fillId="3" borderId="50" xfId="0" applyFont="1" applyFill="1" applyBorder="1" applyAlignment="1">
      <alignment wrapText="1"/>
    </xf>
    <xf numFmtId="0" fontId="1" fillId="3" borderId="6" xfId="0" applyFont="1" applyFill="1" applyBorder="1"/>
    <xf numFmtId="0" fontId="0" fillId="0" borderId="0" xfId="0" applyAlignment="1">
      <alignment wrapText="1"/>
    </xf>
    <xf numFmtId="0" fontId="0" fillId="0" borderId="0" xfId="0"/>
    <xf numFmtId="0" fontId="25" fillId="9" borderId="1" xfId="0" applyFont="1" applyFill="1" applyBorder="1" applyAlignment="1" applyProtection="1">
      <alignment horizontal="left" wrapText="1"/>
      <protection locked="0"/>
    </xf>
    <xf numFmtId="0" fontId="0" fillId="0" borderId="0" xfId="0"/>
    <xf numFmtId="0" fontId="7" fillId="4" borderId="1" xfId="0" applyFont="1" applyFill="1" applyBorder="1" applyAlignment="1">
      <alignment horizontal="center" wrapText="1"/>
    </xf>
    <xf numFmtId="0" fontId="0" fillId="0" borderId="0" xfId="0" applyFont="1" applyAlignment="1">
      <alignment horizontal="right"/>
    </xf>
    <xf numFmtId="0" fontId="0" fillId="4" borderId="1" xfId="0" applyFont="1" applyFill="1" applyBorder="1"/>
    <xf numFmtId="0" fontId="0" fillId="4" borderId="1" xfId="0" applyFont="1" applyFill="1" applyBorder="1" applyAlignment="1">
      <alignment wrapText="1"/>
    </xf>
    <xf numFmtId="0" fontId="2" fillId="3" borderId="50" xfId="0" applyFont="1" applyFill="1" applyBorder="1"/>
    <xf numFmtId="0" fontId="0" fillId="0" borderId="51" xfId="0" applyFont="1" applyBorder="1" applyAlignment="1">
      <alignment wrapText="1"/>
    </xf>
    <xf numFmtId="0" fontId="0" fillId="2" borderId="52" xfId="0" applyFill="1" applyBorder="1"/>
    <xf numFmtId="0" fontId="15" fillId="0" borderId="0" xfId="0" applyFont="1" applyAlignment="1">
      <alignment horizontal="left"/>
    </xf>
    <xf numFmtId="0" fontId="7" fillId="2" borderId="22" xfId="0" applyFont="1" applyFill="1" applyBorder="1"/>
    <xf numFmtId="165" fontId="0" fillId="0" borderId="0" xfId="0" applyNumberFormat="1" applyFont="1"/>
    <xf numFmtId="0" fontId="0" fillId="0" borderId="0" xfId="0" quotePrefix="1" applyFont="1"/>
    <xf numFmtId="1" fontId="25" fillId="0" borderId="13" xfId="2" applyNumberFormat="1" applyFont="1" applyBorder="1" applyAlignment="1" applyProtection="1">
      <alignment horizontal="center"/>
      <protection locked="0"/>
    </xf>
    <xf numFmtId="0" fontId="0" fillId="0" borderId="0" xfId="0" applyFont="1" applyAlignment="1">
      <alignment horizontal="left" wrapText="1"/>
    </xf>
    <xf numFmtId="0" fontId="0" fillId="0" borderId="0" xfId="0"/>
    <xf numFmtId="0" fontId="30" fillId="10" borderId="0" xfId="0" applyFont="1" applyFill="1" applyAlignment="1"/>
    <xf numFmtId="0" fontId="15" fillId="10" borderId="0" xfId="0" applyFont="1" applyFill="1"/>
    <xf numFmtId="2" fontId="15" fillId="10" borderId="0" xfId="0" applyNumberFormat="1" applyFont="1" applyFill="1"/>
    <xf numFmtId="14" fontId="15" fillId="10" borderId="0" xfId="0" applyNumberFormat="1" applyFont="1" applyFill="1"/>
    <xf numFmtId="0" fontId="0" fillId="0" borderId="0" xfId="0" applyFont="1" applyAlignment="1">
      <alignment wrapText="1"/>
    </xf>
    <xf numFmtId="0" fontId="1" fillId="10" borderId="0" xfId="0" applyFont="1" applyFill="1"/>
    <xf numFmtId="0" fontId="30" fillId="10" borderId="0" xfId="0" applyFont="1" applyFill="1" applyAlignment="1">
      <alignment horizontal="left" vertical="center" wrapText="1"/>
    </xf>
    <xf numFmtId="0" fontId="0" fillId="0" borderId="0" xfId="0" applyBorder="1" applyAlignment="1">
      <alignment wrapText="1"/>
    </xf>
    <xf numFmtId="0" fontId="0" fillId="4" borderId="1" xfId="0" applyFill="1" applyBorder="1" applyAlignment="1">
      <alignment wrapText="1"/>
    </xf>
    <xf numFmtId="0" fontId="5" fillId="4" borderId="50" xfId="0" applyFont="1" applyFill="1" applyBorder="1" applyAlignment="1">
      <alignment horizontal="center" wrapText="1"/>
    </xf>
    <xf numFmtId="0" fontId="0" fillId="4" borderId="6" xfId="0" applyFill="1" applyBorder="1"/>
    <xf numFmtId="0" fontId="0" fillId="4" borderId="7" xfId="0" applyFill="1" applyBorder="1" applyAlignment="1">
      <alignment wrapText="1"/>
    </xf>
    <xf numFmtId="0" fontId="5" fillId="2" borderId="21" xfId="0" applyFont="1" applyFill="1" applyBorder="1" applyAlignment="1">
      <alignment wrapText="1"/>
    </xf>
    <xf numFmtId="0" fontId="0" fillId="2" borderId="25" xfId="0" applyFont="1" applyFill="1" applyBorder="1"/>
    <xf numFmtId="0" fontId="0" fillId="2" borderId="53" xfId="0" applyFont="1" applyFill="1" applyBorder="1"/>
    <xf numFmtId="0" fontId="0" fillId="2" borderId="53" xfId="0" applyFill="1" applyBorder="1"/>
    <xf numFmtId="0" fontId="0" fillId="0" borderId="0" xfId="0" applyProtection="1"/>
    <xf numFmtId="0" fontId="0" fillId="0" borderId="0" xfId="0" applyFont="1" applyAlignment="1">
      <alignment wrapText="1"/>
    </xf>
    <xf numFmtId="0" fontId="30" fillId="10" borderId="0" xfId="0" applyFont="1" applyFill="1" applyAlignment="1">
      <alignment horizontal="left" vertical="center" wrapText="1"/>
    </xf>
    <xf numFmtId="0" fontId="5" fillId="4" borderId="1" xfId="0" applyFont="1" applyFill="1" applyBorder="1" applyAlignment="1">
      <alignment wrapText="1"/>
    </xf>
    <xf numFmtId="0" fontId="0" fillId="0" borderId="0" xfId="0" applyAlignment="1">
      <alignment wrapText="1"/>
    </xf>
    <xf numFmtId="0" fontId="5" fillId="4" borderId="1" xfId="0" applyFont="1" applyFill="1" applyBorder="1" applyAlignment="1">
      <alignment horizontal="center" wrapText="1"/>
    </xf>
    <xf numFmtId="0" fontId="0" fillId="0" borderId="0" xfId="0"/>
    <xf numFmtId="10" fontId="0" fillId="0" borderId="1" xfId="0" applyNumberFormat="1" applyBorder="1"/>
    <xf numFmtId="9" fontId="0" fillId="0" borderId="1" xfId="0" applyNumberFormat="1" applyBorder="1"/>
    <xf numFmtId="0" fontId="5" fillId="4" borderId="6" xfId="0" applyFont="1" applyFill="1" applyBorder="1" applyAlignment="1">
      <alignment horizontal="center" wrapText="1"/>
    </xf>
    <xf numFmtId="0" fontId="0" fillId="0" borderId="0" xfId="0" applyFill="1" applyBorder="1" applyAlignment="1">
      <alignment wrapText="1"/>
    </xf>
    <xf numFmtId="10" fontId="0" fillId="0" borderId="1" xfId="1" applyNumberFormat="1" applyFont="1" applyBorder="1"/>
    <xf numFmtId="0" fontId="0" fillId="0" borderId="1" xfId="0" applyBorder="1" applyProtection="1">
      <protection locked="0"/>
    </xf>
    <xf numFmtId="0" fontId="30" fillId="0" borderId="0" xfId="0" applyFont="1" applyFill="1" applyAlignment="1">
      <alignment vertical="center" wrapText="1"/>
    </xf>
    <xf numFmtId="0" fontId="15" fillId="0" borderId="0" xfId="0" applyFont="1" applyFill="1"/>
    <xf numFmtId="0" fontId="1" fillId="0" borderId="0" xfId="0" applyFont="1" applyFill="1"/>
    <xf numFmtId="0" fontId="5" fillId="4" borderId="1" xfId="0" applyFont="1" applyFill="1" applyBorder="1" applyAlignment="1"/>
    <xf numFmtId="0" fontId="5" fillId="4" borderId="1" xfId="0" applyFont="1" applyFill="1" applyBorder="1" applyAlignment="1">
      <alignment horizontal="left" wrapText="1" indent="1"/>
    </xf>
    <xf numFmtId="0" fontId="17" fillId="0" borderId="0" xfId="0" applyFont="1" applyBorder="1" applyAlignment="1" applyProtection="1">
      <alignment horizontal="right"/>
    </xf>
    <xf numFmtId="0" fontId="17" fillId="0" borderId="0" xfId="0" applyFont="1" applyBorder="1" applyAlignment="1" applyProtection="1">
      <alignment horizontal="left"/>
    </xf>
    <xf numFmtId="0" fontId="30" fillId="0" borderId="0" xfId="0" applyFont="1" applyFill="1" applyAlignment="1" applyProtection="1">
      <alignment vertical="center" wrapText="1"/>
    </xf>
    <xf numFmtId="0" fontId="1" fillId="0" borderId="0" xfId="0" applyFont="1" applyProtection="1"/>
    <xf numFmtId="0" fontId="30" fillId="10" borderId="0" xfId="0" applyFont="1" applyFill="1" applyAlignment="1" applyProtection="1">
      <alignment horizontal="left" vertical="center" wrapText="1"/>
    </xf>
    <xf numFmtId="0" fontId="17" fillId="0" borderId="0" xfId="0" applyFont="1" applyAlignment="1" applyProtection="1">
      <alignment horizontal="right"/>
    </xf>
    <xf numFmtId="0" fontId="17" fillId="0" borderId="0" xfId="0" applyFont="1" applyAlignment="1" applyProtection="1">
      <alignment horizontal="left"/>
    </xf>
    <xf numFmtId="0" fontId="30" fillId="10" borderId="0" xfId="0" applyFont="1" applyFill="1" applyAlignment="1" applyProtection="1"/>
    <xf numFmtId="0" fontId="15" fillId="10" borderId="0" xfId="0" applyFont="1" applyFill="1" applyProtection="1"/>
    <xf numFmtId="0" fontId="15" fillId="0" borderId="0" xfId="0" applyFont="1" applyFill="1" applyProtection="1"/>
    <xf numFmtId="0" fontId="1" fillId="0" borderId="0" xfId="0" applyFont="1" applyFill="1" applyProtection="1"/>
    <xf numFmtId="2" fontId="15" fillId="10" borderId="0" xfId="0" applyNumberFormat="1" applyFont="1" applyFill="1" applyProtection="1"/>
    <xf numFmtId="14" fontId="15" fillId="10" borderId="0" xfId="0" applyNumberFormat="1" applyFont="1" applyFill="1" applyProtection="1"/>
    <xf numFmtId="0" fontId="11" fillId="0" borderId="0" xfId="0" applyFont="1" applyAlignment="1" applyProtection="1">
      <alignment wrapText="1"/>
    </xf>
    <xf numFmtId="0" fontId="11" fillId="0" borderId="0" xfId="0" applyFont="1" applyAlignment="1" applyProtection="1">
      <alignment horizontal="center"/>
    </xf>
    <xf numFmtId="0" fontId="5" fillId="0" borderId="0" xfId="0" applyFont="1" applyAlignment="1" applyProtection="1"/>
    <xf numFmtId="0" fontId="0" fillId="0" borderId="0" xfId="0" applyFont="1" applyProtection="1"/>
    <xf numFmtId="0" fontId="0" fillId="0" borderId="0" xfId="0" applyFont="1" applyAlignment="1" applyProtection="1">
      <alignment horizontal="left" wrapText="1"/>
    </xf>
    <xf numFmtId="0" fontId="0" fillId="0" borderId="0" xfId="0" applyFont="1" applyAlignment="1" applyProtection="1">
      <alignment wrapText="1"/>
    </xf>
    <xf numFmtId="0" fontId="0" fillId="0" borderId="0" xfId="0" applyFont="1" applyAlignment="1" applyProtection="1">
      <alignment horizontal="left"/>
    </xf>
    <xf numFmtId="0" fontId="5" fillId="4" borderId="1" xfId="0" applyFont="1" applyFill="1" applyBorder="1" applyAlignment="1" applyProtection="1">
      <alignment wrapText="1"/>
    </xf>
    <xf numFmtId="0" fontId="5" fillId="4" borderId="1" xfId="0" applyFont="1" applyFill="1" applyBorder="1" applyAlignment="1" applyProtection="1">
      <alignment horizontal="left"/>
    </xf>
    <xf numFmtId="1" fontId="24" fillId="0" borderId="1" xfId="0" applyNumberFormat="1" applyFont="1" applyBorder="1" applyAlignment="1" applyProtection="1">
      <alignment horizontal="left"/>
    </xf>
    <xf numFmtId="0" fontId="24" fillId="0" borderId="1" xfId="0" applyFont="1" applyBorder="1" applyAlignment="1" applyProtection="1">
      <alignment horizontal="left"/>
    </xf>
    <xf numFmtId="0" fontId="31" fillId="4" borderId="1" xfId="0" applyFont="1" applyFill="1" applyBorder="1" applyAlignment="1">
      <alignment horizontal="left" vertical="center" wrapText="1"/>
    </xf>
    <xf numFmtId="0" fontId="31" fillId="4" borderId="1" xfId="0" applyFont="1" applyFill="1" applyBorder="1" applyAlignment="1">
      <alignment horizontal="center" vertical="center" wrapText="1"/>
    </xf>
    <xf numFmtId="0" fontId="31" fillId="4" borderId="1" xfId="0" applyFont="1" applyFill="1" applyBorder="1" applyAlignment="1">
      <alignment horizontal="center" wrapText="1"/>
    </xf>
    <xf numFmtId="0" fontId="0" fillId="0" borderId="1" xfId="0" applyBorder="1" applyAlignment="1">
      <alignment horizontal="center"/>
    </xf>
    <xf numFmtId="0" fontId="24" fillId="0" borderId="1" xfId="0" applyFont="1" applyBorder="1" applyAlignment="1" applyProtection="1">
      <alignment horizontal="left" wrapText="1"/>
    </xf>
    <xf numFmtId="10" fontId="0" fillId="0" borderId="51" xfId="1" applyNumberFormat="1" applyFont="1" applyFill="1" applyBorder="1" applyAlignment="1" applyProtection="1">
      <alignment horizontal="center" wrapText="1"/>
      <protection locked="0"/>
    </xf>
    <xf numFmtId="0" fontId="34" fillId="0" borderId="0" xfId="0" applyFont="1" applyAlignment="1">
      <alignment horizontal="right"/>
    </xf>
    <xf numFmtId="0" fontId="17" fillId="0" borderId="0" xfId="0" applyFont="1" applyBorder="1" applyAlignment="1">
      <alignment horizontal="left" wrapText="1"/>
    </xf>
    <xf numFmtId="0" fontId="17" fillId="0" borderId="0" xfId="0" applyFont="1" applyAlignment="1">
      <alignment horizontal="left" wrapText="1"/>
    </xf>
    <xf numFmtId="0" fontId="34" fillId="0" borderId="0" xfId="0" applyFont="1" applyBorder="1" applyAlignment="1">
      <alignment horizontal="right" vertical="center"/>
    </xf>
    <xf numFmtId="0" fontId="10" fillId="0" borderId="0" xfId="0" applyFont="1" applyAlignment="1">
      <alignment horizontal="left" wrapText="1"/>
    </xf>
    <xf numFmtId="0" fontId="0" fillId="0" borderId="0" xfId="0" applyAlignment="1">
      <alignment wrapText="1"/>
    </xf>
    <xf numFmtId="0" fontId="35" fillId="0" borderId="1" xfId="0" applyFont="1" applyFill="1" applyBorder="1" applyAlignment="1" applyProtection="1">
      <alignment wrapText="1"/>
      <protection locked="0"/>
    </xf>
    <xf numFmtId="0" fontId="35" fillId="0" borderId="1" xfId="0" applyFont="1" applyFill="1" applyBorder="1" applyAlignment="1" applyProtection="1">
      <alignment horizontal="left" wrapText="1"/>
      <protection locked="0"/>
    </xf>
    <xf numFmtId="0" fontId="25" fillId="0" borderId="1" xfId="0" applyNumberFormat="1" applyFont="1" applyBorder="1" applyAlignment="1" applyProtection="1">
      <alignment horizontal="center"/>
      <protection locked="0"/>
    </xf>
    <xf numFmtId="0" fontId="25" fillId="9" borderId="1" xfId="0" applyNumberFormat="1" applyFont="1" applyFill="1" applyBorder="1" applyAlignment="1" applyProtection="1">
      <alignment horizontal="center"/>
      <protection locked="0"/>
    </xf>
    <xf numFmtId="0" fontId="1" fillId="0" borderId="0" xfId="0" applyFont="1" applyBorder="1"/>
    <xf numFmtId="0" fontId="0" fillId="2" borderId="52" xfId="0" applyFill="1" applyBorder="1" applyAlignment="1">
      <alignment wrapText="1"/>
    </xf>
    <xf numFmtId="0" fontId="17" fillId="0" borderId="0" xfId="0" applyFont="1" applyBorder="1" applyAlignment="1">
      <alignment horizontal="left"/>
    </xf>
    <xf numFmtId="0" fontId="0" fillId="0" borderId="0" xfId="0" applyFont="1" applyBorder="1" applyAlignment="1">
      <alignment horizontal="left"/>
    </xf>
    <xf numFmtId="0" fontId="10" fillId="0" borderId="0" xfId="0" applyFont="1" applyAlignment="1">
      <alignment vertical="top" wrapText="1"/>
    </xf>
    <xf numFmtId="0" fontId="5" fillId="0" borderId="0" xfId="0" applyFont="1" applyAlignment="1">
      <alignment wrapText="1"/>
    </xf>
    <xf numFmtId="0" fontId="10" fillId="0" borderId="0" xfId="0" applyFont="1" applyAlignment="1">
      <alignment wrapText="1"/>
    </xf>
    <xf numFmtId="0" fontId="0" fillId="0" borderId="0" xfId="0" applyFont="1" applyAlignment="1">
      <alignment vertical="top" wrapText="1"/>
    </xf>
    <xf numFmtId="0" fontId="0" fillId="0" borderId="0" xfId="0" applyFont="1" applyAlignment="1">
      <alignment wrapText="1"/>
    </xf>
    <xf numFmtId="0" fontId="6" fillId="0" borderId="0" xfId="0" applyFont="1" applyAlignment="1">
      <alignment wrapText="1"/>
    </xf>
    <xf numFmtId="0" fontId="30" fillId="10" borderId="0" xfId="0" applyFont="1" applyFill="1" applyAlignment="1" applyProtection="1">
      <alignment horizontal="left" vertical="center" wrapText="1"/>
    </xf>
    <xf numFmtId="0" fontId="0" fillId="0" borderId="0" xfId="0" applyAlignment="1">
      <alignment horizontal="left" wrapText="1" indent="2"/>
    </xf>
    <xf numFmtId="0" fontId="0" fillId="0" borderId="0" xfId="0" applyAlignment="1">
      <alignment wrapText="1"/>
    </xf>
    <xf numFmtId="0" fontId="30" fillId="10" borderId="0" xfId="0" applyFont="1" applyFill="1" applyAlignment="1">
      <alignment horizontal="centerContinuous" vertical="center" wrapText="1"/>
    </xf>
    <xf numFmtId="0" fontId="0" fillId="10" borderId="0" xfId="0" applyFill="1" applyAlignment="1" applyProtection="1">
      <alignment horizontal="centerContinuous" vertical="center" wrapText="1"/>
    </xf>
    <xf numFmtId="0" fontId="36" fillId="0" borderId="0" xfId="0" applyFont="1" applyProtection="1"/>
    <xf numFmtId="0" fontId="30" fillId="10" borderId="0" xfId="0" applyFont="1" applyFill="1" applyAlignment="1" applyProtection="1">
      <alignment horizontal="left" vertical="center"/>
    </xf>
    <xf numFmtId="0" fontId="15" fillId="10" borderId="0" xfId="0" applyFont="1" applyFill="1" applyAlignment="1" applyProtection="1">
      <alignment horizontal="left"/>
    </xf>
    <xf numFmtId="2" fontId="15" fillId="10" borderId="0" xfId="0" applyNumberFormat="1" applyFont="1" applyFill="1" applyAlignment="1" applyProtection="1">
      <alignment horizontal="left"/>
    </xf>
    <xf numFmtId="14" fontId="15" fillId="10" borderId="0" xfId="0" applyNumberFormat="1" applyFont="1" applyFill="1" applyAlignment="1" applyProtection="1">
      <alignment horizontal="left"/>
    </xf>
    <xf numFmtId="0" fontId="37" fillId="0" borderId="0" xfId="0" applyFont="1" applyFill="1" applyProtection="1"/>
    <xf numFmtId="0" fontId="37" fillId="0" borderId="0" xfId="0" applyFont="1" applyFill="1" applyAlignment="1" applyProtection="1">
      <alignment horizontal="centerContinuous"/>
    </xf>
    <xf numFmtId="0" fontId="38" fillId="0" borderId="0" xfId="0" applyFont="1" applyFill="1" applyProtection="1"/>
    <xf numFmtId="0" fontId="38" fillId="0" borderId="0" xfId="0" applyFont="1" applyFill="1" applyAlignment="1" applyProtection="1">
      <alignment horizontal="left" vertical="center"/>
    </xf>
    <xf numFmtId="0" fontId="38" fillId="0" borderId="0" xfId="0" applyFont="1" applyFill="1" applyAlignment="1" applyProtection="1">
      <alignment horizontal="left" vertical="top" wrapText="1"/>
    </xf>
    <xf numFmtId="0" fontId="39" fillId="12" borderId="3" xfId="0" applyFont="1" applyFill="1" applyBorder="1" applyAlignment="1" applyProtection="1">
      <alignment horizontal="left" wrapText="1"/>
    </xf>
    <xf numFmtId="0" fontId="39" fillId="12" borderId="1" xfId="0" applyFont="1" applyFill="1" applyBorder="1" applyAlignment="1" applyProtection="1">
      <alignment horizontal="center" wrapText="1"/>
    </xf>
    <xf numFmtId="0" fontId="42" fillId="13" borderId="3" xfId="0" applyFont="1" applyFill="1" applyBorder="1" applyAlignment="1" applyProtection="1">
      <alignment horizontal="center" wrapText="1"/>
    </xf>
    <xf numFmtId="0" fontId="37" fillId="0" borderId="1" xfId="0" applyFont="1" applyBorder="1" applyProtection="1">
      <protection locked="0"/>
    </xf>
    <xf numFmtId="0" fontId="37" fillId="0" borderId="1" xfId="0" applyFont="1" applyFill="1" applyBorder="1" applyAlignment="1" applyProtection="1">
      <alignment wrapText="1"/>
      <protection locked="0"/>
    </xf>
    <xf numFmtId="0" fontId="36" fillId="5" borderId="0" xfId="0" applyFont="1" applyFill="1" applyProtection="1"/>
    <xf numFmtId="0" fontId="0" fillId="0" borderId="0" xfId="0" applyFont="1" applyAlignment="1">
      <alignment horizontal="center" wrapText="1"/>
    </xf>
    <xf numFmtId="0" fontId="0" fillId="0" borderId="0" xfId="0" applyFont="1" applyAlignment="1">
      <alignment vertical="top"/>
    </xf>
    <xf numFmtId="0" fontId="10" fillId="0" borderId="0" xfId="0" applyFont="1" applyAlignment="1"/>
    <xf numFmtId="0" fontId="30" fillId="10" borderId="0" xfId="0" applyFont="1" applyFill="1" applyAlignment="1">
      <alignment vertical="center"/>
    </xf>
    <xf numFmtId="0" fontId="30" fillId="10" borderId="0" xfId="0" applyFont="1" applyFill="1" applyAlignment="1">
      <alignment horizontal="left" vertical="center"/>
    </xf>
    <xf numFmtId="0" fontId="30" fillId="10" borderId="0" xfId="0" applyFont="1" applyFill="1" applyAlignment="1">
      <alignment wrapText="1"/>
    </xf>
    <xf numFmtId="0" fontId="30" fillId="10" borderId="0" xfId="0" applyFont="1" applyFill="1" applyAlignment="1">
      <alignment vertical="center" wrapText="1"/>
    </xf>
    <xf numFmtId="0" fontId="0" fillId="0" borderId="0" xfId="0" applyFont="1" applyAlignment="1">
      <alignment horizontal="left" vertical="center" wrapText="1"/>
    </xf>
    <xf numFmtId="0" fontId="5" fillId="4" borderId="3" xfId="0" applyFont="1" applyFill="1" applyBorder="1" applyAlignment="1"/>
    <xf numFmtId="0" fontId="5" fillId="4" borderId="5" xfId="0" applyFont="1" applyFill="1" applyBorder="1" applyAlignment="1"/>
    <xf numFmtId="0" fontId="5" fillId="4" borderId="8" xfId="0" applyFont="1" applyFill="1" applyBorder="1" applyAlignment="1"/>
    <xf numFmtId="0" fontId="5" fillId="4" borderId="27" xfId="0" applyFont="1" applyFill="1" applyBorder="1" applyAlignment="1"/>
    <xf numFmtId="0" fontId="5" fillId="4" borderId="10" xfId="0" applyFont="1" applyFill="1" applyBorder="1" applyAlignment="1"/>
    <xf numFmtId="0" fontId="5" fillId="4" borderId="55" xfId="0" applyFont="1" applyFill="1" applyBorder="1" applyAlignment="1"/>
    <xf numFmtId="0" fontId="10" fillId="0" borderId="0" xfId="0" applyFont="1" applyAlignment="1">
      <alignment horizontal="centerContinuous" wrapText="1"/>
    </xf>
    <xf numFmtId="0" fontId="34" fillId="0" borderId="0" xfId="0" applyFont="1" applyBorder="1" applyAlignment="1">
      <alignment horizontal="left" vertical="center"/>
    </xf>
    <xf numFmtId="0" fontId="34" fillId="0" borderId="0" xfId="0" applyFont="1" applyAlignment="1">
      <alignment horizontal="left"/>
    </xf>
    <xf numFmtId="0" fontId="25" fillId="0" borderId="5" xfId="0" applyFont="1" applyBorder="1" applyAlignment="1" applyProtection="1">
      <alignment horizontal="center"/>
      <protection locked="0"/>
    </xf>
    <xf numFmtId="0" fontId="25" fillId="0" borderId="27" xfId="0" applyFont="1" applyBorder="1" applyAlignment="1" applyProtection="1">
      <alignment horizontal="center"/>
      <protection locked="0"/>
    </xf>
    <xf numFmtId="0" fontId="25" fillId="0" borderId="50" xfId="0" applyFont="1" applyBorder="1" applyProtection="1">
      <protection locked="0"/>
    </xf>
    <xf numFmtId="0" fontId="25" fillId="0" borderId="50" xfId="0" applyFont="1" applyBorder="1" applyAlignment="1" applyProtection="1">
      <alignment wrapText="1"/>
      <protection locked="0"/>
    </xf>
    <xf numFmtId="0" fontId="25" fillId="0" borderId="50" xfId="0" applyFont="1" applyBorder="1" applyAlignment="1" applyProtection="1">
      <alignment horizontal="center"/>
      <protection locked="0"/>
    </xf>
    <xf numFmtId="0" fontId="0" fillId="0" borderId="0" xfId="0" applyFont="1" applyAlignment="1">
      <alignment horizontal="center"/>
    </xf>
    <xf numFmtId="0" fontId="0" fillId="0" borderId="0" xfId="0" applyAlignment="1">
      <alignment horizontal="center"/>
    </xf>
    <xf numFmtId="0" fontId="5" fillId="4" borderId="55" xfId="0" applyFont="1" applyFill="1" applyBorder="1" applyAlignment="1">
      <alignment horizontal="center" wrapText="1"/>
    </xf>
    <xf numFmtId="0" fontId="5" fillId="4" borderId="7" xfId="0" applyFont="1" applyFill="1" applyBorder="1" applyAlignment="1">
      <alignment horizontal="center" wrapText="1"/>
    </xf>
    <xf numFmtId="0" fontId="5" fillId="4" borderId="10" xfId="0" applyFont="1" applyFill="1" applyBorder="1" applyAlignment="1">
      <alignment horizontal="center" wrapText="1"/>
    </xf>
    <xf numFmtId="0" fontId="25" fillId="9" borderId="50" xfId="0" applyFont="1" applyFill="1" applyBorder="1" applyAlignment="1" applyProtection="1">
      <alignment horizontal="left" wrapText="1"/>
      <protection locked="0"/>
    </xf>
    <xf numFmtId="0" fontId="24" fillId="0" borderId="3" xfId="0" applyFont="1" applyBorder="1" applyAlignment="1" applyProtection="1">
      <protection locked="0"/>
    </xf>
    <xf numFmtId="0" fontId="24" fillId="0" borderId="5" xfId="0" applyFont="1" applyBorder="1" applyAlignment="1" applyProtection="1">
      <protection locked="0"/>
    </xf>
    <xf numFmtId="0" fontId="25" fillId="0" borderId="5" xfId="0" applyFont="1" applyBorder="1" applyAlignment="1" applyProtection="1">
      <protection locked="0"/>
    </xf>
    <xf numFmtId="0" fontId="15" fillId="0" borderId="0" xfId="0" applyFont="1" applyAlignment="1">
      <alignment horizontal="left" vertical="top"/>
    </xf>
    <xf numFmtId="0" fontId="5" fillId="0" borderId="0" xfId="0" applyFont="1" applyAlignment="1">
      <alignment vertical="top"/>
    </xf>
    <xf numFmtId="0" fontId="24" fillId="0" borderId="4" xfId="0" applyFont="1" applyBorder="1" applyAlignment="1" applyProtection="1">
      <protection locked="0"/>
    </xf>
    <xf numFmtId="0" fontId="25" fillId="0" borderId="4" xfId="0" applyFont="1" applyBorder="1" applyAlignment="1" applyProtection="1">
      <protection locked="0"/>
    </xf>
    <xf numFmtId="0" fontId="25" fillId="0" borderId="3" xfId="0" applyFont="1" applyBorder="1" applyAlignment="1" applyProtection="1">
      <alignment horizontal="centerContinuous" wrapText="1"/>
      <protection locked="0" hidden="1"/>
    </xf>
    <xf numFmtId="0" fontId="25" fillId="0" borderId="4" xfId="0" applyFont="1" applyBorder="1" applyAlignment="1" applyProtection="1">
      <alignment horizontal="centerContinuous" wrapText="1"/>
      <protection locked="0" hidden="1"/>
    </xf>
    <xf numFmtId="0" fontId="25" fillId="0" borderId="5" xfId="0" applyFont="1" applyBorder="1" applyAlignment="1" applyProtection="1">
      <alignment horizontal="centerContinuous" wrapText="1"/>
      <protection locked="0" hidden="1"/>
    </xf>
    <xf numFmtId="0" fontId="15" fillId="0" borderId="26" xfId="0" applyFont="1" applyBorder="1" applyAlignment="1"/>
    <xf numFmtId="0" fontId="15" fillId="0" borderId="26" xfId="0" applyFont="1" applyBorder="1" applyAlignment="1">
      <alignment vertical="center"/>
    </xf>
    <xf numFmtId="0" fontId="0" fillId="0" borderId="0" xfId="0" applyFont="1" applyAlignment="1">
      <alignment vertical="center"/>
    </xf>
    <xf numFmtId="0" fontId="0" fillId="0" borderId="0" xfId="0" applyFont="1" applyBorder="1" applyAlignment="1">
      <alignment vertical="center" wrapText="1"/>
    </xf>
    <xf numFmtId="0" fontId="15" fillId="0" borderId="26" xfId="0" applyFont="1" applyBorder="1" applyAlignment="1">
      <alignment vertical="top"/>
    </xf>
    <xf numFmtId="0" fontId="0" fillId="0" borderId="0" xfId="0" applyAlignment="1">
      <alignment horizontal="left" indent="1"/>
    </xf>
    <xf numFmtId="0" fontId="10" fillId="0" borderId="0" xfId="0" applyFont="1" applyAlignment="1">
      <alignment horizontal="left" indent="1"/>
    </xf>
    <xf numFmtId="0" fontId="10" fillId="0" borderId="0" xfId="0" applyFont="1" applyAlignment="1">
      <alignment horizontal="left" wrapText="1" indent="1"/>
    </xf>
    <xf numFmtId="0" fontId="0" fillId="0" borderId="0" xfId="0" applyFont="1" applyBorder="1" applyAlignment="1">
      <alignment vertical="top"/>
    </xf>
    <xf numFmtId="0" fontId="15" fillId="0" borderId="26" xfId="0" applyFont="1" applyBorder="1" applyAlignment="1">
      <alignment horizontal="left" vertical="top"/>
    </xf>
    <xf numFmtId="0" fontId="0" fillId="0" borderId="0" xfId="0" applyAlignment="1">
      <alignment vertical="top"/>
    </xf>
    <xf numFmtId="0" fontId="0" fillId="0" borderId="0" xfId="0" applyAlignment="1">
      <alignment horizontal="left" vertical="top" indent="1"/>
    </xf>
    <xf numFmtId="0" fontId="5" fillId="0" borderId="0" xfId="0" applyFont="1" applyAlignment="1">
      <alignment vertical="center"/>
    </xf>
    <xf numFmtId="0" fontId="10" fillId="0" borderId="0" xfId="0" applyFont="1" applyAlignment="1">
      <alignment horizontal="left" vertical="center"/>
    </xf>
    <xf numFmtId="0" fontId="0" fillId="0" borderId="0" xfId="0" applyFont="1" applyAlignment="1">
      <alignment horizontal="left" vertical="center"/>
    </xf>
    <xf numFmtId="0" fontId="0" fillId="0" borderId="0" xfId="0" applyAlignment="1">
      <alignment horizontal="left" vertical="center"/>
    </xf>
    <xf numFmtId="0" fontId="15" fillId="0" borderId="0" xfId="0" applyFont="1" applyBorder="1" applyAlignment="1">
      <alignment vertical="top" wrapText="1"/>
    </xf>
    <xf numFmtId="0" fontId="0" fillId="0" borderId="0" xfId="0" applyFont="1" applyBorder="1" applyAlignment="1">
      <alignment vertical="top" wrapText="1"/>
    </xf>
    <xf numFmtId="0" fontId="0" fillId="0" borderId="0" xfId="0" applyFont="1" applyAlignment="1">
      <alignment vertical="center" wrapText="1"/>
    </xf>
    <xf numFmtId="0" fontId="5" fillId="12" borderId="1" xfId="0" applyFont="1" applyFill="1" applyBorder="1"/>
    <xf numFmtId="0" fontId="7" fillId="12" borderId="1" xfId="0" applyFont="1" applyFill="1" applyBorder="1" applyAlignment="1">
      <alignment wrapText="1"/>
    </xf>
    <xf numFmtId="0" fontId="7" fillId="12" borderId="3" xfId="0" applyFont="1" applyFill="1" applyBorder="1" applyAlignment="1">
      <alignment wrapText="1"/>
    </xf>
    <xf numFmtId="0" fontId="0" fillId="12" borderId="0" xfId="0" applyFont="1" applyFill="1"/>
    <xf numFmtId="0" fontId="0" fillId="12" borderId="0" xfId="0" applyFill="1"/>
    <xf numFmtId="0" fontId="0" fillId="12" borderId="0" xfId="0" applyFont="1" applyFill="1" applyAlignment="1">
      <alignment wrapText="1"/>
    </xf>
    <xf numFmtId="0" fontId="5" fillId="12" borderId="5" xfId="0" applyFont="1" applyFill="1" applyBorder="1"/>
    <xf numFmtId="0" fontId="7" fillId="14" borderId="5" xfId="0" applyFont="1" applyFill="1" applyBorder="1" applyAlignment="1">
      <alignment wrapText="1"/>
    </xf>
    <xf numFmtId="0" fontId="7" fillId="14" borderId="1" xfId="0" applyFont="1" applyFill="1" applyBorder="1" applyAlignment="1">
      <alignment wrapText="1"/>
    </xf>
    <xf numFmtId="0" fontId="7" fillId="14" borderId="1" xfId="0" applyFont="1" applyFill="1" applyBorder="1" applyAlignment="1">
      <alignment horizontal="center" wrapText="1"/>
    </xf>
    <xf numFmtId="0" fontId="7" fillId="14" borderId="3" xfId="0" applyFont="1" applyFill="1" applyBorder="1" applyAlignment="1">
      <alignment wrapText="1"/>
    </xf>
    <xf numFmtId="0" fontId="30" fillId="0" borderId="0" xfId="0" applyFont="1" applyFill="1" applyAlignment="1">
      <alignment vertical="center"/>
    </xf>
    <xf numFmtId="0" fontId="5" fillId="14" borderId="5" xfId="0" applyFont="1" applyFill="1" applyBorder="1" applyAlignment="1">
      <alignment horizontal="center" wrapText="1"/>
    </xf>
    <xf numFmtId="0" fontId="5" fillId="14" borderId="1" xfId="0" applyFont="1" applyFill="1" applyBorder="1" applyAlignment="1">
      <alignment horizontal="center" wrapText="1"/>
    </xf>
    <xf numFmtId="0" fontId="5" fillId="14" borderId="3" xfId="0" applyFont="1" applyFill="1" applyBorder="1" applyAlignment="1">
      <alignment horizontal="center" wrapText="1"/>
    </xf>
    <xf numFmtId="16" fontId="25" fillId="14" borderId="5" xfId="0" applyNumberFormat="1" applyFont="1" applyFill="1" applyBorder="1" applyProtection="1">
      <protection locked="0"/>
    </xf>
    <xf numFmtId="0" fontId="35" fillId="14" borderId="1" xfId="0" applyFont="1" applyFill="1" applyBorder="1" applyAlignment="1" applyProtection="1">
      <alignment horizontal="left" wrapText="1"/>
      <protection locked="0"/>
    </xf>
    <xf numFmtId="0" fontId="35" fillId="14" borderId="1" xfId="0" applyFont="1" applyFill="1" applyBorder="1" applyAlignment="1">
      <alignment horizontal="left" wrapText="1"/>
    </xf>
    <xf numFmtId="14" fontId="35" fillId="14" borderId="3" xfId="0" applyNumberFormat="1" applyFont="1" applyFill="1" applyBorder="1" applyAlignment="1">
      <alignment horizontal="left" wrapText="1"/>
    </xf>
    <xf numFmtId="0" fontId="5" fillId="12" borderId="3" xfId="0" applyFont="1" applyFill="1" applyBorder="1"/>
    <xf numFmtId="0" fontId="24" fillId="14" borderId="1" xfId="0" applyFont="1" applyFill="1" applyBorder="1" applyAlignment="1" applyProtection="1">
      <alignment horizontal="left" vertical="top"/>
      <protection locked="0"/>
    </xf>
    <xf numFmtId="0" fontId="0" fillId="14" borderId="0" xfId="0" applyFont="1" applyFill="1" applyBorder="1"/>
    <xf numFmtId="0" fontId="2" fillId="2" borderId="50" xfId="0" applyFont="1" applyFill="1" applyBorder="1"/>
    <xf numFmtId="0" fontId="1" fillId="2" borderId="6" xfId="0" applyFont="1" applyFill="1" applyBorder="1" applyAlignment="1">
      <alignment horizontal="left"/>
    </xf>
    <xf numFmtId="0" fontId="1" fillId="2" borderId="7" xfId="0" applyFont="1" applyFill="1" applyBorder="1"/>
    <xf numFmtId="0" fontId="0" fillId="0" borderId="0" xfId="0" applyFont="1" applyAlignment="1" applyProtection="1">
      <alignment horizontal="right"/>
    </xf>
    <xf numFmtId="164" fontId="24" fillId="6" borderId="4" xfId="2" applyNumberFormat="1" applyFont="1" applyFill="1" applyBorder="1" applyAlignment="1" applyProtection="1"/>
    <xf numFmtId="164" fontId="24" fillId="6" borderId="5" xfId="2" applyNumberFormat="1" applyFont="1" applyFill="1" applyBorder="1" applyAlignment="1" applyProtection="1"/>
    <xf numFmtId="0" fontId="15" fillId="0" borderId="26" xfId="0" applyFont="1" applyBorder="1" applyAlignment="1" applyProtection="1">
      <alignment vertical="top"/>
    </xf>
    <xf numFmtId="0" fontId="1" fillId="0" borderId="0" xfId="0" applyFont="1" applyBorder="1" applyAlignment="1" applyProtection="1">
      <alignment wrapText="1"/>
    </xf>
    <xf numFmtId="0" fontId="6" fillId="0" borderId="0" xfId="0" applyFont="1" applyAlignment="1" applyProtection="1"/>
    <xf numFmtId="0" fontId="0" fillId="0" borderId="0" xfId="0" applyAlignment="1" applyProtection="1">
      <alignment wrapText="1"/>
    </xf>
    <xf numFmtId="0" fontId="15" fillId="0" borderId="26" xfId="0" applyFont="1" applyBorder="1" applyAlignment="1" applyProtection="1">
      <alignment horizontal="left" vertical="top"/>
    </xf>
    <xf numFmtId="169" fontId="24" fillId="0" borderId="1" xfId="0" applyNumberFormat="1" applyFont="1" applyBorder="1" applyAlignment="1" applyProtection="1">
      <alignment horizontal="left"/>
      <protection locked="0"/>
    </xf>
    <xf numFmtId="0" fontId="1" fillId="3" borderId="0" xfId="0" applyFont="1" applyFill="1"/>
    <xf numFmtId="170" fontId="25" fillId="0" borderId="3" xfId="0" applyNumberFormat="1" applyFont="1" applyBorder="1" applyAlignment="1" applyProtection="1">
      <alignment horizontal="left" wrapText="1"/>
      <protection locked="0"/>
    </xf>
    <xf numFmtId="170" fontId="25" fillId="9" borderId="3" xfId="0" applyNumberFormat="1" applyFont="1" applyFill="1" applyBorder="1" applyAlignment="1" applyProtection="1">
      <alignment horizontal="left" wrapText="1"/>
      <protection locked="0"/>
    </xf>
    <xf numFmtId="170" fontId="25" fillId="9" borderId="8" xfId="0" applyNumberFormat="1" applyFont="1" applyFill="1" applyBorder="1" applyAlignment="1" applyProtection="1">
      <alignment horizontal="left" wrapText="1"/>
      <protection locked="0"/>
    </xf>
    <xf numFmtId="0" fontId="39" fillId="11" borderId="10" xfId="0" applyFont="1" applyFill="1" applyBorder="1" applyAlignment="1" applyProtection="1">
      <alignment horizontal="left" wrapText="1"/>
    </xf>
    <xf numFmtId="0" fontId="7" fillId="11" borderId="7" xfId="0" applyFont="1" applyFill="1" applyBorder="1" applyAlignment="1" applyProtection="1">
      <alignment horizontal="center" wrapText="1"/>
    </xf>
    <xf numFmtId="0" fontId="39" fillId="11" borderId="7" xfId="0" applyFont="1" applyFill="1" applyBorder="1" applyAlignment="1" applyProtection="1">
      <alignment horizontal="center" wrapText="1"/>
    </xf>
    <xf numFmtId="0" fontId="39" fillId="0" borderId="25" xfId="0" applyFont="1" applyFill="1" applyBorder="1" applyAlignment="1" applyProtection="1"/>
    <xf numFmtId="0" fontId="41" fillId="0" borderId="25" xfId="0" applyFont="1" applyFill="1" applyBorder="1" applyAlignment="1" applyProtection="1"/>
    <xf numFmtId="0" fontId="40" fillId="0" borderId="25" xfId="0" applyFont="1" applyFill="1" applyBorder="1" applyAlignment="1" applyProtection="1">
      <alignment horizontal="centerContinuous" vertical="center" wrapText="1"/>
    </xf>
    <xf numFmtId="49" fontId="25" fillId="0" borderId="1" xfId="0" applyNumberFormat="1" applyFont="1" applyBorder="1" applyAlignment="1" applyProtection="1">
      <alignment horizontal="center"/>
      <protection locked="0"/>
    </xf>
    <xf numFmtId="49" fontId="25" fillId="0" borderId="50" xfId="0" applyNumberFormat="1" applyFont="1" applyBorder="1" applyAlignment="1" applyProtection="1">
      <alignment horizontal="center"/>
      <protection locked="0"/>
    </xf>
    <xf numFmtId="166" fontId="5" fillId="3" borderId="4" xfId="0" applyNumberFormat="1" applyFont="1" applyFill="1" applyBorder="1" applyProtection="1">
      <protection locked="0"/>
    </xf>
    <xf numFmtId="0" fontId="0" fillId="0" borderId="57" xfId="0" applyFill="1" applyBorder="1" applyAlignment="1" applyProtection="1">
      <alignment wrapText="1"/>
    </xf>
    <xf numFmtId="10" fontId="0" fillId="0" borderId="51" xfId="1" applyNumberFormat="1" applyFont="1" applyFill="1" applyBorder="1" applyAlignment="1" applyProtection="1">
      <alignment wrapText="1"/>
      <protection locked="0"/>
    </xf>
    <xf numFmtId="0" fontId="0" fillId="0" borderId="52" xfId="0" applyFill="1" applyBorder="1" applyAlignment="1" applyProtection="1">
      <alignment wrapText="1"/>
    </xf>
    <xf numFmtId="0" fontId="0" fillId="0" borderId="56" xfId="0" applyFont="1" applyBorder="1" applyAlignment="1">
      <alignment wrapText="1"/>
    </xf>
    <xf numFmtId="0" fontId="5" fillId="4" borderId="0" xfId="0" applyFont="1" applyFill="1" applyBorder="1"/>
    <xf numFmtId="16" fontId="25" fillId="0" borderId="1" xfId="0" applyNumberFormat="1" applyFont="1" applyBorder="1" applyProtection="1">
      <protection locked="0"/>
    </xf>
    <xf numFmtId="14" fontId="35" fillId="0" borderId="1" xfId="0" applyNumberFormat="1" applyFont="1" applyFill="1" applyBorder="1" applyAlignment="1" applyProtection="1">
      <alignment horizontal="left" wrapText="1"/>
      <protection locked="0"/>
    </xf>
    <xf numFmtId="14" fontId="25" fillId="0" borderId="1" xfId="0" applyNumberFormat="1" applyFont="1" applyBorder="1" applyAlignment="1" applyProtection="1">
      <alignment horizontal="left" wrapText="1"/>
      <protection locked="0"/>
    </xf>
    <xf numFmtId="0" fontId="24" fillId="0" borderId="1" xfId="0" applyFont="1" applyBorder="1" applyAlignment="1" applyProtection="1">
      <alignment horizontal="left" vertical="top" wrapText="1"/>
      <protection locked="0"/>
    </xf>
    <xf numFmtId="10" fontId="0" fillId="2" borderId="4" xfId="1" applyNumberFormat="1" applyFont="1" applyFill="1" applyBorder="1" applyAlignment="1">
      <alignment horizontal="center"/>
    </xf>
    <xf numFmtId="0" fontId="0" fillId="2" borderId="25" xfId="0" applyFill="1" applyBorder="1"/>
    <xf numFmtId="0" fontId="0" fillId="2" borderId="4" xfId="0" applyFill="1" applyBorder="1" applyAlignment="1">
      <alignment horizontal="center" wrapText="1"/>
    </xf>
    <xf numFmtId="0" fontId="7" fillId="12" borderId="1" xfId="0" applyFont="1" applyFill="1" applyBorder="1"/>
    <xf numFmtId="2" fontId="25" fillId="0" borderId="1" xfId="0" applyNumberFormat="1" applyFont="1" applyBorder="1" applyAlignment="1" applyProtection="1">
      <alignment horizontal="right"/>
      <protection locked="0"/>
    </xf>
    <xf numFmtId="0" fontId="0" fillId="4" borderId="6" xfId="0" applyFill="1" applyBorder="1" applyAlignment="1">
      <alignment wrapText="1"/>
    </xf>
    <xf numFmtId="0" fontId="0" fillId="4" borderId="7" xfId="0" applyFill="1" applyBorder="1" applyAlignment="1">
      <alignment wrapText="1"/>
    </xf>
    <xf numFmtId="0" fontId="5" fillId="4" borderId="5" xfId="0" applyFont="1" applyFill="1" applyBorder="1" applyAlignment="1">
      <alignment horizontal="center" wrapText="1"/>
    </xf>
    <xf numFmtId="0" fontId="0" fillId="0" borderId="0" xfId="0" applyAlignment="1">
      <alignment wrapText="1"/>
    </xf>
    <xf numFmtId="0" fontId="5" fillId="15" borderId="0" xfId="0" applyFont="1" applyFill="1"/>
    <xf numFmtId="0" fontId="5" fillId="0" borderId="54" xfId="0" applyFont="1" applyBorder="1" applyAlignment="1">
      <alignment horizontal="center" vertical="center" wrapText="1"/>
    </xf>
    <xf numFmtId="0" fontId="5" fillId="0" borderId="58" xfId="0" applyFont="1" applyBorder="1" applyAlignment="1">
      <alignment horizontal="center" vertical="center" wrapText="1"/>
    </xf>
    <xf numFmtId="0" fontId="5" fillId="0" borderId="59" xfId="0" applyFont="1" applyBorder="1" applyAlignment="1">
      <alignment horizontal="center" vertical="center" wrapText="1"/>
    </xf>
    <xf numFmtId="0" fontId="0" fillId="16" borderId="22" xfId="0" applyFill="1" applyBorder="1" applyAlignment="1">
      <alignment wrapText="1"/>
    </xf>
    <xf numFmtId="0" fontId="0" fillId="0" borderId="23" xfId="0" applyBorder="1" applyAlignment="1">
      <alignment wrapText="1"/>
    </xf>
    <xf numFmtId="0" fontId="0" fillId="16" borderId="23" xfId="0" applyFill="1" applyBorder="1" applyAlignment="1">
      <alignment wrapText="1"/>
    </xf>
    <xf numFmtId="0" fontId="0" fillId="0" borderId="1" xfId="0" applyBorder="1" applyAlignment="1">
      <alignment wrapText="1"/>
    </xf>
    <xf numFmtId="0" fontId="0" fillId="16" borderId="62" xfId="0" applyFill="1" applyBorder="1" applyAlignment="1">
      <alignment wrapText="1"/>
    </xf>
    <xf numFmtId="0" fontId="5" fillId="4" borderId="3" xfId="0" applyFont="1" applyFill="1" applyBorder="1" applyAlignment="1">
      <alignment horizontal="centerContinuous" wrapText="1"/>
    </xf>
    <xf numFmtId="0" fontId="5" fillId="4" borderId="4" xfId="0" applyFont="1" applyFill="1" applyBorder="1" applyAlignment="1">
      <alignment horizontal="centerContinuous" wrapText="1"/>
    </xf>
    <xf numFmtId="0" fontId="5" fillId="4" borderId="5" xfId="0" applyFont="1" applyFill="1" applyBorder="1" applyAlignment="1">
      <alignment horizontal="centerContinuous" wrapText="1"/>
    </xf>
    <xf numFmtId="0" fontId="5" fillId="4" borderId="0" xfId="0" applyFont="1" applyFill="1" applyBorder="1" applyAlignment="1">
      <alignment wrapText="1"/>
    </xf>
    <xf numFmtId="0" fontId="0" fillId="0" borderId="0" xfId="0" applyAlignment="1">
      <alignment vertical="top" wrapText="1"/>
    </xf>
    <xf numFmtId="0" fontId="5" fillId="4" borderId="5" xfId="0" applyFont="1" applyFill="1" applyBorder="1" applyAlignment="1">
      <alignment horizontal="center" wrapText="1"/>
    </xf>
    <xf numFmtId="0" fontId="30" fillId="10" borderId="0" xfId="0" applyFont="1" applyFill="1" applyAlignment="1">
      <alignment horizontal="left" vertical="center" wrapText="1"/>
    </xf>
    <xf numFmtId="0" fontId="5" fillId="4" borderId="1" xfId="0" applyFont="1" applyFill="1" applyBorder="1" applyAlignment="1">
      <alignment horizontal="center" wrapText="1"/>
    </xf>
    <xf numFmtId="14" fontId="17" fillId="10" borderId="0" xfId="0" applyNumberFormat="1" applyFont="1" applyFill="1" applyAlignment="1">
      <alignment horizontal="left"/>
    </xf>
    <xf numFmtId="0" fontId="25" fillId="0" borderId="5" xfId="0" applyNumberFormat="1" applyFont="1" applyBorder="1" applyAlignment="1" applyProtection="1">
      <alignment horizontal="center"/>
      <protection locked="0"/>
    </xf>
    <xf numFmtId="0" fontId="25" fillId="9" borderId="5" xfId="0" applyNumberFormat="1" applyFont="1" applyFill="1" applyBorder="1" applyAlignment="1" applyProtection="1">
      <alignment horizontal="center"/>
      <protection locked="0"/>
    </xf>
    <xf numFmtId="2" fontId="0" fillId="16" borderId="12" xfId="0" applyNumberFormat="1" applyFill="1" applyBorder="1" applyAlignment="1">
      <alignment horizontal="center" wrapText="1"/>
    </xf>
    <xf numFmtId="14" fontId="0" fillId="16" borderId="7" xfId="0" applyNumberFormat="1" applyFill="1" applyBorder="1" applyAlignment="1">
      <alignment horizontal="center" wrapText="1"/>
    </xf>
    <xf numFmtId="2" fontId="0" fillId="0" borderId="13" xfId="0" applyNumberFormat="1" applyBorder="1" applyAlignment="1">
      <alignment horizontal="center" wrapText="1"/>
    </xf>
    <xf numFmtId="14" fontId="0" fillId="0" borderId="7" xfId="0" applyNumberFormat="1" applyBorder="1" applyAlignment="1">
      <alignment horizontal="center" wrapText="1"/>
    </xf>
    <xf numFmtId="2" fontId="0" fillId="16" borderId="13" xfId="0" applyNumberFormat="1" applyFill="1" applyBorder="1" applyAlignment="1">
      <alignment horizontal="center" wrapText="1"/>
    </xf>
    <xf numFmtId="14" fontId="0" fillId="16" borderId="1" xfId="0" applyNumberFormat="1" applyFill="1" applyBorder="1" applyAlignment="1">
      <alignment horizontal="center" wrapText="1"/>
    </xf>
    <xf numFmtId="0" fontId="0" fillId="0" borderId="1" xfId="0" applyBorder="1" applyAlignment="1">
      <alignment horizontal="center" wrapText="1"/>
    </xf>
    <xf numFmtId="0" fontId="0" fillId="16" borderId="1" xfId="0" applyFill="1" applyBorder="1" applyAlignment="1">
      <alignment horizontal="center" wrapText="1"/>
    </xf>
    <xf numFmtId="2" fontId="0" fillId="16" borderId="60" xfId="0" applyNumberFormat="1" applyFill="1" applyBorder="1" applyAlignment="1">
      <alignment horizontal="center" wrapText="1"/>
    </xf>
    <xf numFmtId="0" fontId="0" fillId="16" borderId="61" xfId="0" applyFill="1" applyBorder="1" applyAlignment="1">
      <alignment horizontal="center" wrapText="1"/>
    </xf>
    <xf numFmtId="0" fontId="7" fillId="17" borderId="1" xfId="0" applyFont="1" applyFill="1" applyBorder="1" applyAlignment="1">
      <alignment horizontal="center" wrapText="1"/>
    </xf>
    <xf numFmtId="0" fontId="7" fillId="17" borderId="50" xfId="0" applyFont="1" applyFill="1" applyBorder="1" applyAlignment="1">
      <alignment horizontal="center" wrapText="1"/>
    </xf>
    <xf numFmtId="0" fontId="0" fillId="17" borderId="1" xfId="0" applyFont="1" applyFill="1" applyBorder="1"/>
    <xf numFmtId="0" fontId="0" fillId="17" borderId="3" xfId="0" applyFont="1" applyFill="1" applyBorder="1"/>
    <xf numFmtId="0" fontId="0" fillId="17" borderId="0" xfId="0" applyFont="1" applyFill="1"/>
    <xf numFmtId="0" fontId="0" fillId="17" borderId="0" xfId="0" applyFill="1"/>
    <xf numFmtId="0" fontId="0" fillId="17" borderId="50" xfId="0" applyFont="1" applyFill="1" applyBorder="1"/>
    <xf numFmtId="0" fontId="0" fillId="17" borderId="8" xfId="0" applyFont="1" applyFill="1" applyBorder="1"/>
    <xf numFmtId="0" fontId="10" fillId="17" borderId="3" xfId="0" applyFont="1" applyFill="1" applyBorder="1" applyAlignment="1">
      <alignment horizontal="left"/>
    </xf>
    <xf numFmtId="0" fontId="0" fillId="17" borderId="4" xfId="0" applyFont="1" applyFill="1" applyBorder="1"/>
    <xf numFmtId="0" fontId="0" fillId="17" borderId="5" xfId="0" applyFont="1" applyFill="1" applyBorder="1"/>
    <xf numFmtId="14" fontId="0" fillId="17" borderId="4" xfId="0" applyNumberFormat="1" applyFont="1" applyFill="1" applyBorder="1"/>
    <xf numFmtId="0" fontId="10" fillId="17" borderId="3" xfId="0" applyFont="1" applyFill="1" applyBorder="1" applyAlignment="1" applyProtection="1">
      <alignment horizontal="left"/>
      <protection hidden="1"/>
    </xf>
    <xf numFmtId="0" fontId="10" fillId="17" borderId="4" xfId="0" applyFont="1" applyFill="1" applyBorder="1" applyAlignment="1" applyProtection="1">
      <protection hidden="1"/>
    </xf>
    <xf numFmtId="0" fontId="10" fillId="17" borderId="5" xfId="0" applyFont="1" applyFill="1" applyBorder="1" applyAlignment="1" applyProtection="1">
      <protection hidden="1"/>
    </xf>
    <xf numFmtId="0" fontId="10" fillId="17" borderId="4" xfId="0" applyFont="1" applyFill="1" applyBorder="1" applyAlignment="1" applyProtection="1">
      <alignment horizontal="left"/>
      <protection hidden="1"/>
    </xf>
    <xf numFmtId="0" fontId="10" fillId="17" borderId="5" xfId="0" applyFont="1" applyFill="1" applyBorder="1" applyAlignment="1" applyProtection="1">
      <alignment horizontal="left"/>
      <protection hidden="1"/>
    </xf>
    <xf numFmtId="0" fontId="5" fillId="17" borderId="13" xfId="2" applyNumberFormat="1" applyFont="1" applyFill="1" applyBorder="1" applyAlignment="1">
      <alignment horizontal="center"/>
    </xf>
    <xf numFmtId="0" fontId="5" fillId="17" borderId="3" xfId="2" applyNumberFormat="1" applyFont="1" applyFill="1" applyBorder="1" applyAlignment="1">
      <alignment horizontal="center"/>
    </xf>
    <xf numFmtId="0" fontId="5" fillId="17" borderId="23" xfId="2" applyNumberFormat="1" applyFont="1" applyFill="1" applyBorder="1" applyAlignment="1">
      <alignment horizontal="center"/>
    </xf>
    <xf numFmtId="165" fontId="0" fillId="17" borderId="3" xfId="1" applyNumberFormat="1" applyFont="1" applyFill="1" applyBorder="1" applyAlignment="1">
      <alignment horizontal="center"/>
    </xf>
    <xf numFmtId="10" fontId="0" fillId="17" borderId="13" xfId="1" applyNumberFormat="1" applyFont="1" applyFill="1" applyBorder="1" applyAlignment="1">
      <alignment horizontal="center"/>
    </xf>
    <xf numFmtId="10" fontId="0" fillId="17" borderId="9" xfId="1" applyNumberFormat="1" applyFont="1" applyFill="1" applyBorder="1" applyAlignment="1">
      <alignment horizontal="center"/>
    </xf>
    <xf numFmtId="10" fontId="0" fillId="17" borderId="23" xfId="1" applyNumberFormat="1" applyFont="1" applyFill="1" applyBorder="1" applyAlignment="1">
      <alignment horizontal="center" wrapText="1"/>
    </xf>
    <xf numFmtId="0" fontId="0" fillId="17" borderId="9" xfId="0" applyFont="1" applyFill="1" applyBorder="1"/>
    <xf numFmtId="0" fontId="0" fillId="17" borderId="47" xfId="0" applyFill="1" applyBorder="1"/>
    <xf numFmtId="0" fontId="5" fillId="17" borderId="13" xfId="0" applyFont="1" applyFill="1" applyBorder="1" applyAlignment="1">
      <alignment horizontal="center"/>
    </xf>
    <xf numFmtId="10" fontId="0" fillId="17" borderId="28" xfId="1" applyNumberFormat="1" applyFont="1" applyFill="1" applyBorder="1" applyAlignment="1">
      <alignment horizontal="center"/>
    </xf>
    <xf numFmtId="0" fontId="10" fillId="17" borderId="3" xfId="0" applyFont="1" applyFill="1" applyBorder="1" applyAlignment="1" applyProtection="1">
      <alignment horizontal="left"/>
    </xf>
    <xf numFmtId="0" fontId="0" fillId="17" borderId="4" xfId="0" applyFill="1" applyBorder="1" applyProtection="1"/>
    <xf numFmtId="0" fontId="0" fillId="17" borderId="5" xfId="0" applyFill="1" applyBorder="1" applyProtection="1"/>
    <xf numFmtId="14" fontId="0" fillId="17" borderId="4" xfId="0" applyNumberFormat="1" applyFill="1" applyBorder="1" applyProtection="1"/>
    <xf numFmtId="0" fontId="0" fillId="17" borderId="25" xfId="0" applyFont="1" applyFill="1" applyBorder="1"/>
    <xf numFmtId="0" fontId="0" fillId="17" borderId="53" xfId="0" applyFill="1" applyBorder="1"/>
    <xf numFmtId="0" fontId="0" fillId="2" borderId="16" xfId="0" applyFill="1" applyBorder="1"/>
    <xf numFmtId="0" fontId="0" fillId="17" borderId="21" xfId="0" applyFont="1" applyFill="1" applyBorder="1"/>
    <xf numFmtId="0" fontId="0" fillId="17" borderId="53" xfId="0" applyFont="1" applyFill="1" applyBorder="1"/>
    <xf numFmtId="0" fontId="5" fillId="17" borderId="3" xfId="0" applyFont="1" applyFill="1" applyBorder="1" applyAlignment="1">
      <alignment horizontal="center"/>
    </xf>
    <xf numFmtId="165" fontId="0" fillId="17" borderId="13" xfId="1" applyNumberFormat="1" applyFont="1" applyFill="1" applyBorder="1" applyAlignment="1">
      <alignment horizontal="center"/>
    </xf>
    <xf numFmtId="0" fontId="5" fillId="17" borderId="23" xfId="0" applyFont="1" applyFill="1" applyBorder="1" applyAlignment="1">
      <alignment horizontal="center"/>
    </xf>
    <xf numFmtId="0" fontId="0" fillId="17" borderId="23" xfId="0" applyFill="1" applyBorder="1" applyAlignment="1">
      <alignment horizontal="center" wrapText="1"/>
    </xf>
    <xf numFmtId="0" fontId="5" fillId="17" borderId="13" xfId="1" applyNumberFormat="1" applyFont="1" applyFill="1" applyBorder="1" applyAlignment="1">
      <alignment horizontal="center" wrapText="1"/>
    </xf>
    <xf numFmtId="0" fontId="0" fillId="17" borderId="9" xfId="0" applyFill="1" applyBorder="1"/>
    <xf numFmtId="165" fontId="0" fillId="17" borderId="9" xfId="1" applyNumberFormat="1" applyFont="1" applyFill="1" applyBorder="1" applyAlignment="1">
      <alignment horizontal="center"/>
    </xf>
    <xf numFmtId="0" fontId="0" fillId="17" borderId="19" xfId="0" applyFont="1" applyFill="1" applyBorder="1"/>
    <xf numFmtId="0" fontId="25" fillId="17" borderId="13" xfId="0" applyFont="1" applyFill="1" applyBorder="1" applyAlignment="1" applyProtection="1">
      <alignment horizontal="center"/>
      <protection locked="0"/>
    </xf>
    <xf numFmtId="0" fontId="5" fillId="2" borderId="13" xfId="2" applyNumberFormat="1" applyFont="1" applyFill="1" applyBorder="1" applyAlignment="1">
      <alignment horizontal="center"/>
    </xf>
    <xf numFmtId="0" fontId="5" fillId="2" borderId="10" xfId="0" applyFont="1" applyFill="1" applyBorder="1" applyAlignment="1">
      <alignment wrapText="1"/>
    </xf>
    <xf numFmtId="1" fontId="25" fillId="2" borderId="11" xfId="2" applyNumberFormat="1" applyFont="1" applyFill="1" applyBorder="1" applyAlignment="1" applyProtection="1">
      <alignment horizontal="center"/>
      <protection locked="0"/>
    </xf>
    <xf numFmtId="0" fontId="25" fillId="2" borderId="34" xfId="2" applyNumberFormat="1" applyFont="1" applyFill="1" applyBorder="1" applyAlignment="1" applyProtection="1">
      <alignment horizontal="center"/>
      <protection locked="0"/>
    </xf>
    <xf numFmtId="0" fontId="25" fillId="2" borderId="12" xfId="2" applyNumberFormat="1" applyFont="1" applyFill="1" applyBorder="1" applyAlignment="1" applyProtection="1">
      <alignment horizontal="center"/>
      <protection locked="0"/>
    </xf>
    <xf numFmtId="0" fontId="10" fillId="0" borderId="21" xfId="0" applyFont="1" applyBorder="1" applyAlignment="1">
      <alignment horizontal="left" wrapText="1"/>
    </xf>
    <xf numFmtId="170" fontId="25" fillId="0" borderId="1" xfId="0" applyNumberFormat="1" applyFont="1" applyBorder="1" applyAlignment="1" applyProtection="1">
      <alignment horizontal="left"/>
      <protection locked="0"/>
    </xf>
    <xf numFmtId="0" fontId="35" fillId="0" borderId="1" xfId="0" applyFont="1" applyBorder="1" applyAlignment="1" applyProtection="1">
      <alignment horizontal="left" wrapText="1"/>
      <protection locked="0"/>
    </xf>
    <xf numFmtId="14" fontId="10" fillId="0" borderId="3" xfId="0" applyNumberFormat="1" applyFont="1" applyBorder="1" applyAlignment="1">
      <alignment horizontal="left"/>
    </xf>
    <xf numFmtId="0" fontId="10" fillId="17" borderId="3" xfId="0" applyNumberFormat="1" applyFont="1" applyFill="1" applyBorder="1" applyAlignment="1">
      <alignment horizontal="left"/>
    </xf>
    <xf numFmtId="0" fontId="5" fillId="17" borderId="63" xfId="1" applyNumberFormat="1" applyFont="1" applyFill="1" applyBorder="1" applyAlignment="1">
      <alignment horizontal="center" wrapText="1"/>
    </xf>
    <xf numFmtId="10" fontId="46" fillId="0" borderId="13" xfId="1" applyNumberFormat="1" applyFont="1" applyFill="1" applyBorder="1" applyAlignment="1" applyProtection="1">
      <alignment horizontal="center"/>
      <protection locked="0"/>
    </xf>
    <xf numFmtId="0" fontId="46" fillId="0" borderId="20" xfId="0" applyFont="1" applyFill="1" applyBorder="1" applyAlignment="1" applyProtection="1">
      <alignment horizontal="center" wrapText="1"/>
      <protection locked="0"/>
    </xf>
    <xf numFmtId="0" fontId="0" fillId="2" borderId="0" xfId="0" applyFill="1"/>
    <xf numFmtId="43" fontId="0" fillId="0" borderId="0" xfId="0" applyNumberFormat="1" applyFill="1"/>
    <xf numFmtId="0" fontId="4" fillId="0" borderId="0" xfId="0" applyFont="1"/>
    <xf numFmtId="0" fontId="0" fillId="4" borderId="7" xfId="0" applyFill="1" applyBorder="1" applyAlignment="1">
      <alignment wrapText="1"/>
    </xf>
    <xf numFmtId="0" fontId="5" fillId="4" borderId="3" xfId="0" applyFont="1" applyFill="1" applyBorder="1" applyAlignment="1">
      <alignment horizontal="center" wrapText="1"/>
    </xf>
    <xf numFmtId="0" fontId="30" fillId="10" borderId="0" xfId="0" applyFont="1" applyFill="1" applyAlignment="1">
      <alignment horizontal="left" vertical="center" wrapText="1"/>
    </xf>
    <xf numFmtId="0" fontId="0" fillId="4" borderId="6" xfId="0" applyFill="1" applyBorder="1" applyAlignment="1">
      <alignment horizontal="center" wrapText="1"/>
    </xf>
    <xf numFmtId="0" fontId="0" fillId="4" borderId="6" xfId="0" applyFill="1" applyBorder="1" applyAlignment="1">
      <alignment horizontal="center"/>
    </xf>
    <xf numFmtId="0" fontId="0" fillId="4" borderId="7" xfId="0" applyFill="1" applyBorder="1" applyAlignment="1">
      <alignment horizontal="centerContinuous" wrapText="1"/>
    </xf>
    <xf numFmtId="0" fontId="0" fillId="4" borderId="1" xfId="0" applyFill="1" applyBorder="1" applyAlignment="1">
      <alignment horizontal="centerContinuous"/>
    </xf>
    <xf numFmtId="0" fontId="0" fillId="4" borderId="1" xfId="0" applyFill="1" applyBorder="1" applyAlignment="1">
      <alignment horizontal="centerContinuous" wrapText="1"/>
    </xf>
    <xf numFmtId="0" fontId="0" fillId="4" borderId="3" xfId="0" applyFill="1" applyBorder="1" applyAlignment="1"/>
    <xf numFmtId="0" fontId="0" fillId="4" borderId="4" xfId="0" applyFill="1" applyBorder="1" applyAlignment="1"/>
    <xf numFmtId="0" fontId="0" fillId="4" borderId="5" xfId="0" applyFill="1" applyBorder="1" applyAlignment="1"/>
    <xf numFmtId="0" fontId="5" fillId="4" borderId="1" xfId="0" applyFont="1" applyFill="1" applyBorder="1" applyAlignment="1">
      <alignment horizontal="centerContinuous" wrapText="1"/>
    </xf>
    <xf numFmtId="164" fontId="10" fillId="17" borderId="3" xfId="2" applyNumberFormat="1" applyFont="1" applyFill="1" applyBorder="1" applyAlignment="1" applyProtection="1"/>
    <xf numFmtId="0" fontId="5" fillId="4" borderId="3" xfId="0" applyFont="1" applyFill="1" applyBorder="1" applyAlignment="1">
      <alignment horizontal="center" wrapText="1"/>
    </xf>
    <xf numFmtId="0" fontId="0" fillId="4" borderId="1" xfId="0" applyFill="1" applyBorder="1" applyAlignment="1">
      <alignment horizontal="center"/>
    </xf>
    <xf numFmtId="0" fontId="0" fillId="4" borderId="1" xfId="0" applyFill="1" applyBorder="1" applyAlignment="1">
      <alignment horizontal="center" wrapText="1"/>
    </xf>
    <xf numFmtId="0" fontId="0" fillId="0" borderId="0" xfId="0" applyAlignment="1">
      <alignment wrapText="1"/>
    </xf>
    <xf numFmtId="0" fontId="0" fillId="4" borderId="10" xfId="0" applyFill="1" applyBorder="1" applyAlignment="1">
      <alignment horizontal="center"/>
    </xf>
    <xf numFmtId="0" fontId="0" fillId="4" borderId="25" xfId="0" applyFill="1" applyBorder="1" applyAlignment="1">
      <alignment horizontal="center"/>
    </xf>
    <xf numFmtId="0" fontId="0" fillId="4" borderId="55" xfId="0" applyFill="1" applyBorder="1" applyAlignment="1">
      <alignment horizontal="center"/>
    </xf>
    <xf numFmtId="0" fontId="10" fillId="0" borderId="1" xfId="0" applyFont="1" applyBorder="1" applyAlignment="1">
      <alignment horizontal="left"/>
    </xf>
    <xf numFmtId="0" fontId="11" fillId="0" borderId="0" xfId="0" applyFont="1" applyAlignment="1" applyProtection="1"/>
    <xf numFmtId="0" fontId="0" fillId="0" borderId="0" xfId="0" applyFont="1" applyAlignment="1" applyProtection="1"/>
    <xf numFmtId="169" fontId="25" fillId="0" borderId="1" xfId="0" applyNumberFormat="1" applyFont="1" applyBorder="1" applyProtection="1">
      <protection locked="0"/>
    </xf>
    <xf numFmtId="0" fontId="5" fillId="12" borderId="1" xfId="0" applyFont="1" applyFill="1" applyBorder="1" applyAlignment="1">
      <alignment wrapText="1"/>
    </xf>
    <xf numFmtId="0" fontId="5" fillId="12" borderId="1" xfId="0" applyFont="1" applyFill="1" applyBorder="1" applyAlignment="1"/>
    <xf numFmtId="0" fontId="5" fillId="4" borderId="3" xfId="0" applyFont="1" applyFill="1" applyBorder="1" applyAlignment="1" applyProtection="1">
      <alignment horizontal="center" wrapText="1"/>
    </xf>
    <xf numFmtId="0" fontId="5" fillId="4" borderId="5" xfId="0" applyFont="1" applyFill="1" applyBorder="1" applyAlignment="1" applyProtection="1">
      <alignment horizontal="center" wrapText="1"/>
    </xf>
    <xf numFmtId="0" fontId="5" fillId="4" borderId="3" xfId="0" applyFont="1" applyFill="1" applyBorder="1" applyAlignment="1" applyProtection="1">
      <alignment horizontal="center"/>
    </xf>
    <xf numFmtId="0" fontId="5" fillId="4" borderId="5" xfId="0" applyFont="1" applyFill="1" applyBorder="1" applyAlignment="1" applyProtection="1">
      <alignment horizontal="center"/>
    </xf>
    <xf numFmtId="0" fontId="30" fillId="10" borderId="0" xfId="0" applyFont="1" applyFill="1" applyAlignment="1" applyProtection="1">
      <alignment horizontal="center" vertical="center" wrapText="1"/>
    </xf>
    <xf numFmtId="0" fontId="30" fillId="10" borderId="0" xfId="0" applyFont="1" applyFill="1" applyAlignment="1" applyProtection="1">
      <alignment horizontal="left" vertical="center" wrapText="1"/>
    </xf>
    <xf numFmtId="0" fontId="5" fillId="4" borderId="4" xfId="0" applyFont="1" applyFill="1" applyBorder="1" applyAlignment="1" applyProtection="1">
      <alignment horizontal="center" wrapText="1"/>
    </xf>
    <xf numFmtId="0" fontId="0" fillId="4" borderId="6" xfId="0" applyFill="1" applyBorder="1" applyAlignment="1">
      <alignment wrapText="1"/>
    </xf>
    <xf numFmtId="0" fontId="0" fillId="4" borderId="7" xfId="0" applyFill="1" applyBorder="1" applyAlignment="1">
      <alignment wrapText="1"/>
    </xf>
    <xf numFmtId="0" fontId="5" fillId="4" borderId="3" xfId="0" applyFont="1" applyFill="1" applyBorder="1" applyAlignment="1">
      <alignment horizontal="center" wrapText="1"/>
    </xf>
    <xf numFmtId="0" fontId="5" fillId="4" borderId="4" xfId="0" applyFont="1" applyFill="1" applyBorder="1" applyAlignment="1">
      <alignment horizontal="center" wrapText="1"/>
    </xf>
    <xf numFmtId="0" fontId="5" fillId="4" borderId="5" xfId="0" applyFont="1" applyFill="1" applyBorder="1" applyAlignment="1">
      <alignment horizontal="center" wrapText="1"/>
    </xf>
    <xf numFmtId="0" fontId="30" fillId="10" borderId="0" xfId="0" applyFont="1" applyFill="1" applyAlignment="1">
      <alignment horizontal="center" vertical="center" wrapText="1"/>
    </xf>
    <xf numFmtId="0" fontId="30" fillId="10" borderId="0" xfId="0" applyFont="1" applyFill="1" applyAlignment="1">
      <alignment horizontal="left" vertical="center" wrapText="1"/>
    </xf>
    <xf numFmtId="0" fontId="5" fillId="4" borderId="1" xfId="0" applyFont="1" applyFill="1" applyBorder="1" applyAlignment="1">
      <alignment horizontal="center" wrapText="1"/>
    </xf>
    <xf numFmtId="0" fontId="0" fillId="4" borderId="1" xfId="0" applyFill="1" applyBorder="1" applyAlignment="1">
      <alignment horizontal="center"/>
    </xf>
    <xf numFmtId="0" fontId="0" fillId="4" borderId="1" xfId="0" applyFill="1" applyBorder="1" applyAlignment="1">
      <alignment horizontal="center" wrapText="1"/>
    </xf>
    <xf numFmtId="0" fontId="0" fillId="4" borderId="3" xfId="0" applyFill="1" applyBorder="1" applyAlignment="1">
      <alignment horizontal="center" wrapText="1"/>
    </xf>
    <xf numFmtId="0" fontId="0" fillId="4" borderId="7" xfId="0" applyFill="1" applyBorder="1" applyAlignment="1">
      <alignment horizontal="center" wrapText="1"/>
    </xf>
  </cellXfs>
  <cellStyles count="3">
    <cellStyle name="Comma" xfId="2" builtinId="3"/>
    <cellStyle name="Normal" xfId="0" builtinId="0"/>
    <cellStyle name="Percent" xfId="1" builtinId="5"/>
  </cellStyles>
  <dxfs count="688">
    <dxf>
      <font>
        <b/>
        <i val="0"/>
        <color auto="1"/>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ill>
        <patternFill>
          <bgColor rgb="FFFFFF00"/>
        </patternFill>
      </fill>
    </dxf>
    <dxf>
      <font>
        <b/>
        <i val="0"/>
      </font>
      <fill>
        <patternFill>
          <bgColor rgb="FFFFFF00"/>
        </patternFill>
      </fill>
    </dxf>
    <dxf>
      <font>
        <b/>
        <i val="0"/>
      </font>
      <fill>
        <patternFill>
          <bgColor rgb="FFFFFF00"/>
        </patternFill>
      </fill>
    </dxf>
    <dxf>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ill>
        <patternFill>
          <bgColor rgb="FFFFFF00"/>
        </patternFill>
      </fill>
    </dxf>
    <dxf>
      <font>
        <b/>
        <i val="0"/>
      </font>
      <fill>
        <patternFill>
          <bgColor rgb="FFFFFF00"/>
        </patternFill>
      </fill>
    </dxf>
    <dxf>
      <font>
        <b/>
        <i val="0"/>
      </font>
      <fill>
        <patternFill>
          <bgColor rgb="FFFFFF00"/>
        </patternFill>
      </fill>
    </dxf>
    <dxf>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ill>
        <patternFill>
          <bgColor rgb="FFFFFF00"/>
        </patternFill>
      </fill>
    </dxf>
    <dxf>
      <font>
        <b/>
        <i val="0"/>
      </font>
      <fill>
        <patternFill>
          <bgColor rgb="FFFFFF00"/>
        </patternFill>
      </fill>
    </dxf>
    <dxf>
      <font>
        <b/>
        <i val="0"/>
      </font>
      <fill>
        <patternFill>
          <bgColor rgb="FFFFFF00"/>
        </patternFill>
      </fill>
    </dxf>
    <dxf>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ill>
        <patternFill>
          <bgColor rgb="FFFFFF00"/>
        </patternFill>
      </fill>
    </dxf>
    <dxf>
      <font>
        <b/>
        <i val="0"/>
      </font>
      <fill>
        <patternFill>
          <bgColor rgb="FFFFFF00"/>
        </patternFill>
      </fill>
    </dxf>
    <dxf>
      <font>
        <b/>
        <i val="0"/>
      </font>
      <fill>
        <patternFill>
          <bgColor rgb="FFFFFF00"/>
        </patternFill>
      </fill>
    </dxf>
    <dxf>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ill>
        <patternFill>
          <bgColor rgb="FFFFFF00"/>
        </patternFill>
      </fill>
    </dxf>
    <dxf>
      <font>
        <b/>
        <i val="0"/>
      </font>
      <fill>
        <patternFill>
          <bgColor rgb="FFFFFF00"/>
        </patternFill>
      </fill>
    </dxf>
    <dxf>
      <font>
        <b/>
        <i val="0"/>
      </font>
      <fill>
        <patternFill>
          <bgColor rgb="FFFFFF00"/>
        </patternFill>
      </fill>
    </dxf>
    <dxf>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ill>
        <patternFill>
          <bgColor rgb="FFFFFF00"/>
        </patternFill>
      </fill>
    </dxf>
    <dxf>
      <font>
        <b/>
        <i val="0"/>
      </font>
      <fill>
        <patternFill>
          <bgColor rgb="FFFFFF00"/>
        </patternFill>
      </fill>
    </dxf>
    <dxf>
      <font>
        <b/>
        <i val="0"/>
      </font>
      <fill>
        <patternFill>
          <bgColor rgb="FFFFFF00"/>
        </patternFill>
      </fill>
    </dxf>
    <dxf>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ill>
        <patternFill>
          <bgColor rgb="FFFFFF00"/>
        </patternFill>
      </fill>
    </dxf>
    <dxf>
      <font>
        <b/>
        <i val="0"/>
      </font>
      <fill>
        <patternFill>
          <bgColor rgb="FFFFFF00"/>
        </patternFill>
      </fill>
    </dxf>
    <dxf>
      <font>
        <b/>
        <i val="0"/>
      </font>
      <fill>
        <patternFill>
          <bgColor rgb="FFFFFF00"/>
        </patternFill>
      </fill>
    </dxf>
    <dxf>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ill>
        <patternFill>
          <bgColor rgb="FFFFFF00"/>
        </patternFill>
      </fill>
    </dxf>
    <dxf>
      <font>
        <b/>
        <i val="0"/>
      </font>
      <fill>
        <patternFill>
          <bgColor rgb="FFFFFF00"/>
        </patternFill>
      </fill>
    </dxf>
    <dxf>
      <font>
        <b/>
        <i val="0"/>
      </font>
      <fill>
        <patternFill>
          <bgColor rgb="FFFFFF00"/>
        </patternFill>
      </fill>
    </dxf>
    <dxf>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ill>
        <patternFill>
          <bgColor rgb="FFFFFF00"/>
        </patternFill>
      </fill>
    </dxf>
    <dxf>
      <font>
        <b/>
        <i val="0"/>
      </font>
      <fill>
        <patternFill>
          <bgColor rgb="FFFFFF00"/>
        </patternFill>
      </fill>
    </dxf>
    <dxf>
      <font>
        <b/>
        <i val="0"/>
      </font>
      <fill>
        <patternFill>
          <bgColor rgb="FFFFFF00"/>
        </patternFill>
      </fill>
    </dxf>
    <dxf>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ill>
        <patternFill>
          <bgColor rgb="FFFFFF00"/>
        </patternFill>
      </fill>
    </dxf>
    <dxf>
      <font>
        <b/>
        <i val="0"/>
      </font>
      <fill>
        <patternFill>
          <bgColor rgb="FFFFFF00"/>
        </patternFill>
      </fill>
    </dxf>
    <dxf>
      <font>
        <b/>
        <i val="0"/>
      </font>
      <fill>
        <patternFill>
          <bgColor rgb="FFFFFF00"/>
        </patternFill>
      </fill>
    </dxf>
    <dxf>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i val="0"/>
        <color auto="1"/>
      </font>
      <fill>
        <patternFill>
          <bgColor rgb="FFFFFF00"/>
        </patternFill>
      </fill>
    </dxf>
    <dxf>
      <font>
        <b val="0"/>
        <i val="0"/>
        <strike val="0"/>
        <condense val="0"/>
        <extend val="0"/>
        <outline val="0"/>
        <shadow val="0"/>
        <u val="none"/>
        <vertAlign val="baseline"/>
        <sz val="11"/>
        <color theme="8"/>
        <name val="Calibri"/>
        <family val="2"/>
        <scheme val="minor"/>
      </font>
      <fill>
        <patternFill patternType="solid">
          <fgColor indexed="64"/>
          <bgColor indexed="65"/>
        </patternFill>
      </fill>
      <alignment horizontal="left" vertical="bottom" textRotation="0" wrapText="1"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1"/>
        <color theme="8"/>
        <name val="Calibri"/>
        <family val="2"/>
        <scheme val="minor"/>
      </font>
      <fill>
        <patternFill patternType="solid">
          <fgColor indexed="64"/>
          <bgColor indexed="65"/>
        </patternFill>
      </fill>
      <alignment horizontal="lef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8"/>
        <name val="Calibri"/>
        <family val="2"/>
        <scheme val="minor"/>
      </font>
      <fill>
        <patternFill patternType="solid">
          <fgColor indexed="64"/>
          <bgColor indexed="65"/>
        </patternFill>
      </fill>
      <alignment horizontal="lef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8"/>
        <name val="Calibri"/>
        <family val="2"/>
        <scheme val="minor"/>
      </font>
      <fill>
        <patternFill patternType="solid">
          <fgColor indexed="64"/>
          <bgColor indexed="65"/>
        </patternFill>
      </fill>
      <alignment horizontal="lef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8"/>
        <name val="Calibri"/>
        <family val="2"/>
        <scheme val="minor"/>
      </font>
      <fill>
        <patternFill patternType="solid">
          <fgColor indexed="64"/>
          <bgColor indexed="65"/>
        </patternFill>
      </fill>
      <border diagonalUp="0" diagonalDown="0">
        <left/>
        <right style="thin">
          <color indexed="64"/>
        </right>
        <top style="thin">
          <color indexed="64"/>
        </top>
        <bottom style="thin">
          <color indexed="64"/>
        </bottom>
        <vertical/>
        <horizontal/>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8"/>
        <name val="Calibri"/>
        <family val="2"/>
        <scheme val="minor"/>
      </font>
      <fill>
        <patternFill patternType="solid">
          <fgColor indexed="64"/>
          <bgColor indexed="65"/>
        </patternFill>
      </fill>
      <alignment horizontal="left" vertical="bottom" textRotation="0" wrapText="1" indent="0" justifyLastLine="0" shrinkToFit="0" readingOrder="0"/>
      <protection locked="0" hidden="0"/>
    </dxf>
    <dxf>
      <border outline="0">
        <bottom style="thin">
          <color indexed="64"/>
        </bottom>
      </border>
    </dxf>
    <dxf>
      <font>
        <b/>
        <i val="0"/>
        <strike val="0"/>
        <condense val="0"/>
        <extend val="0"/>
        <outline val="0"/>
        <shadow val="0"/>
        <u val="none"/>
        <vertAlign val="baseline"/>
        <sz val="11"/>
        <color theme="1"/>
        <name val="Calibri"/>
        <family val="2"/>
        <scheme val="minor"/>
      </font>
      <fill>
        <patternFill patternType="solid">
          <fgColor indexed="64"/>
          <bgColor theme="0" tint="-4.9989318521683403E-2"/>
        </patternFill>
      </fill>
      <alignment horizontal="center"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family val="2"/>
        <scheme val="minor"/>
      </font>
      <fill>
        <patternFill patternType="solid">
          <fgColor indexed="64"/>
          <bgColor theme="0" tint="-4.9989318521683403E-2"/>
        </patternFill>
      </fill>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0" tint="-4.9989318521683403E-2"/>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8"/>
        <name val="Calibri"/>
        <family val="2"/>
        <scheme val="minor"/>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8"/>
        <name val="Calibri"/>
        <family val="2"/>
        <scheme val="minor"/>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auto="1"/>
        <name val="Calibri"/>
        <family val="2"/>
        <scheme val="minor"/>
      </font>
      <fill>
        <patternFill patternType="solid">
          <fgColor indexed="64"/>
          <bgColor theme="0" tint="-4.9989318521683403E-2"/>
        </patternFill>
      </fill>
      <alignment horizontal="center"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8"/>
        <name val="Calibri"/>
        <family val="2"/>
        <scheme val="minor"/>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8"/>
        <name val="Calibri"/>
        <family val="2"/>
        <scheme val="minor"/>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8"/>
        <name val="Calibri"/>
        <family val="2"/>
        <scheme val="minor"/>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8"/>
        <name val="Calibri"/>
        <family val="2"/>
        <scheme val="minor"/>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8"/>
        <name val="Calibri"/>
        <family val="2"/>
        <scheme val="minor"/>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8"/>
        <name val="Calibri"/>
        <family val="2"/>
        <scheme val="minor"/>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8"/>
        <name val="Calibri"/>
        <family val="2"/>
        <scheme val="minor"/>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8"/>
        <name val="Calibri"/>
        <family val="2"/>
        <scheme val="minor"/>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8"/>
        <name val="Calibri"/>
        <family val="2"/>
        <scheme val="minor"/>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8"/>
        <name val="Calibri"/>
        <family val="2"/>
        <scheme val="minor"/>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8"/>
        <name val="Calibri"/>
        <family val="2"/>
        <scheme val="minor"/>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8"/>
        <name val="Calibri"/>
        <family val="2"/>
        <scheme val="minor"/>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8"/>
        <name val="Calibri"/>
        <family val="2"/>
        <scheme val="minor"/>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8"/>
        <name val="Calibri"/>
        <family val="2"/>
        <scheme val="minor"/>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auto="1"/>
        <name val="Calibri"/>
        <family val="2"/>
        <scheme val="minor"/>
      </font>
      <fill>
        <patternFill patternType="solid">
          <fgColor indexed="64"/>
          <bgColor theme="0" tint="-4.9989318521683403E-2"/>
        </patternFill>
      </fill>
      <alignment horizontal="general" vertical="bottom"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4472C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microsoft.com/office/2006/relationships/vbaProject" Target="vbaProject.bin"/><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s>
</file>

<file path=xl/drawings/drawing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10</xdr:col>
      <xdr:colOff>294147</xdr:colOff>
      <xdr:row>8</xdr:row>
      <xdr:rowOff>126965</xdr:rowOff>
    </xdr:to>
    <xdr:sp macro="" textlink="">
      <xdr:nvSpPr>
        <xdr:cNvPr id="2" name="EsriDoNotEdit">
          <a:extLst>
            <a:ext uri="{FF2B5EF4-FFF2-40B4-BE49-F238E27FC236}">
              <a16:creationId xmlns:a16="http://schemas.microsoft.com/office/drawing/2014/main" id="{AB5FDBDA-7458-4546-A3C4-BD59975751B1}"/>
            </a:ext>
          </a:extLst>
        </xdr:cNvPr>
        <xdr:cNvSpPr/>
      </xdr:nvSpPr>
      <xdr:spPr>
        <a:xfrm>
          <a:off x="0" y="0"/>
          <a:ext cx="6390147" cy="1650965"/>
        </a:xfrm>
        <a:prstGeom prst="rect">
          <a:avLst/>
        </a:prstGeom>
        <a:noFill/>
      </xdr:spPr>
      <xdr:txBody>
        <a:bodyPr wrap="none" lIns="91440" tIns="45720" rIns="91440" bIns="45720">
          <a:spAutoFit/>
        </a:bodyPr>
        <a:lstStyle/>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DO NOT EDIT </a:t>
          </a:r>
        </a:p>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 For Esri use only</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C12:U33" totalsRowShown="0" headerRowDxfId="687" headerRowBorderDxfId="686" tableBorderDxfId="685" totalsRowBorderDxfId="684">
  <autoFilter ref="C12:U33" xr:uid="{00000000-0009-0000-0100-000001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autoFilter>
  <tableColumns count="19">
    <tableColumn id="1" xr3:uid="{00000000-0010-0000-0000-000001000000}" name="Process Unit ID" dataDxfId="683"/>
    <tableColumn id="2" xr3:uid="{00000000-0010-0000-0000-000002000000}" name="Process Unit Type" dataDxfId="682"/>
    <tableColumn id="17" xr3:uid="{10920DAE-690D-42CD-9E63-DA532121154D}" name="Source ID" dataDxfId="681"/>
    <tableColumn id="3" xr3:uid="{00000000-0010-0000-0000-000003000000}" name="Process Unit Description" dataDxfId="680"/>
    <tableColumn id="16" xr3:uid="{479C1A10-368F-4F6A-8ADC-7D78C5BCC8A7}" name="New or Existing Unit" dataDxfId="679"/>
    <tableColumn id="18" xr3:uid="{40685414-6A23-42D8-879E-2F5CCB753981}" name="Multiple Process Unit Stacks" dataDxfId="678"/>
    <tableColumn id="4" xr3:uid="{00000000-0010-0000-0000-000004000000}" name="APCD Type" dataDxfId="677"/>
    <tableColumn id="19" xr3:uid="{E5EB88C4-51D3-4BAA-A4EC-B52862867CEA}" name="Operating Scenario" dataDxfId="676"/>
    <tableColumn id="5" xr3:uid="{00000000-0010-0000-0000-000005000000}" name="PM emission limit (numeric)" dataDxfId="675"/>
    <tableColumn id="6" xr3:uid="{00000000-0010-0000-0000-000006000000}" name="PM limit units of measure" dataDxfId="674"/>
    <tableColumn id="7" xr3:uid="{00000000-0010-0000-0000-000007000000}" name="Gaseous organic HAP limit (numeric)" dataDxfId="673"/>
    <tableColumn id="8" xr3:uid="{00000000-0010-0000-0000-000008000000}" name="Gaseous organic HAP limit units of measure" dataDxfId="672"/>
    <tableColumn id="9" xr3:uid="{00000000-0010-0000-0000-000009000000}" name="Is the Process Unit included in the subpart MM PM bubble compliance alternative in §63.862(a)(1)(ii)?" dataDxfId="671"/>
    <tableColumn id="10" xr3:uid="{00000000-0010-0000-0000-00000A000000}" name="Does the Process Unit use an Administrator-approved air pollution control system other than an ESP, wet scrubber, RTO, or fabric filter per §63.864(e)(14)?" dataDxfId="670"/>
    <tableColumn id="11" xr3:uid="{00000000-0010-0000-0000-00000B000000}" name="Tab no." dataDxfId="669"/>
    <tableColumn id="12" xr3:uid="{00000000-0010-0000-0000-00000C000000}" name="Does the Process Unit require COMS reporting?" dataDxfId="668"/>
    <tableColumn id="13" xr3:uid="{00000000-0010-0000-0000-00000D000000}" name="Does the Process Unit require CPMS reporting?" dataDxfId="667"/>
    <tableColumn id="14" xr3:uid="{00000000-0010-0000-0000-00000E000000}" name="COMS Tab Name" dataDxfId="666"/>
    <tableColumn id="15" xr3:uid="{00000000-0010-0000-0000-00000F000000}" name="CPMS Tab Name" dataDxfId="665"/>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2" displayName="Table2" ref="E12:I52" totalsRowShown="0" headerRowDxfId="664" dataDxfId="662" headerRowBorderDxfId="663" tableBorderDxfId="661" totalsRowBorderDxfId="660">
  <autoFilter ref="E12:I52" xr:uid="{00000000-0009-0000-0100-000002000000}">
    <filterColumn colId="0" hiddenButton="1"/>
    <filterColumn colId="1" hiddenButton="1"/>
    <filterColumn colId="2" hiddenButton="1"/>
    <filterColumn colId="3" hiddenButton="1"/>
    <filterColumn colId="4" hiddenButton="1"/>
  </autoFilter>
  <tableColumns count="5">
    <tableColumn id="1" xr3:uid="{00000000-0010-0000-0100-000001000000}" name="Combined Process Unit ID and Emission Point ID" dataDxfId="659"/>
    <tableColumn id="2" xr3:uid="{00000000-0010-0000-0100-000002000000}" name=" Monitoring Equipment Description" dataDxfId="658"/>
    <tableColumn id="3" xr3:uid="{00000000-0010-0000-0100-000003000000}" name="Monitoring Equipment Manufacturer" dataDxfId="657"/>
    <tableColumn id="4" xr3:uid="{00000000-0010-0000-0100-000004000000}" name="Model Number" dataDxfId="656"/>
    <tableColumn id="5" xr3:uid="{00000000-0010-0000-0100-000005000000}" name="Date of Last CMS Certification or Audit" dataDxfId="655"/>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394A341-6716-4CC1-B24C-83818F426516}" name="Table20" displayName="Table20" ref="B159:B215" totalsRowShown="0">
  <autoFilter ref="B159:B215" xr:uid="{CBFC2CCB-7607-4A62-85BA-7A9270D90D81}"/>
  <tableColumns count="1">
    <tableColumn id="1" xr3:uid="{DF03A5E5-C2DA-4B48-A578-EC274043D9DA}" name="states"/>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7.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5.bin"/></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XFD40"/>
  <sheetViews>
    <sheetView showGridLines="0" tabSelected="1" topLeftCell="B2" zoomScaleNormal="100" zoomScaleSheetLayoutView="100" workbookViewId="0">
      <selection activeCell="B6" sqref="B6"/>
    </sheetView>
  </sheetViews>
  <sheetFormatPr defaultColWidth="0" defaultRowHeight="15" zeroHeight="1" x14ac:dyDescent="0.25"/>
  <cols>
    <col min="1" max="1" width="16.42578125" style="1" hidden="1" customWidth="1"/>
    <col min="2" max="2" width="133.7109375" style="1" customWidth="1"/>
    <col min="3" max="16384" width="9.140625" style="1" hidden="1"/>
  </cols>
  <sheetData>
    <row r="1" spans="1:15" ht="27.75" hidden="1" customHeight="1" x14ac:dyDescent="0.25">
      <c r="A1" s="359" t="s">
        <v>249</v>
      </c>
      <c r="B1" s="359"/>
      <c r="C1" s="359"/>
      <c r="D1" s="359"/>
      <c r="E1" s="359"/>
    </row>
    <row r="2" spans="1:15" ht="15" customHeight="1" x14ac:dyDescent="0.25">
      <c r="A2" s="360" t="s">
        <v>261</v>
      </c>
      <c r="B2" s="362" t="s">
        <v>262</v>
      </c>
      <c r="C2" s="362"/>
      <c r="D2" s="362"/>
      <c r="E2" s="362"/>
    </row>
    <row r="3" spans="1:15" ht="15" customHeight="1" x14ac:dyDescent="0.25">
      <c r="A3" s="361" t="s">
        <v>250</v>
      </c>
      <c r="B3" s="252" t="s">
        <v>437</v>
      </c>
      <c r="C3" s="252"/>
      <c r="D3" s="252"/>
      <c r="E3" s="256"/>
    </row>
    <row r="4" spans="1:15" ht="15" customHeight="1" x14ac:dyDescent="0.25">
      <c r="A4" s="361" t="s">
        <v>251</v>
      </c>
      <c r="B4" s="253" t="s">
        <v>561</v>
      </c>
      <c r="C4" s="252"/>
      <c r="D4" s="252"/>
      <c r="E4" s="256"/>
    </row>
    <row r="5" spans="1:15" ht="15" customHeight="1" x14ac:dyDescent="0.25">
      <c r="A5" s="251" t="s">
        <v>252</v>
      </c>
      <c r="B5" s="495">
        <v>44393</v>
      </c>
      <c r="C5" s="252"/>
      <c r="D5" s="252"/>
      <c r="E5" s="256"/>
    </row>
    <row r="6" spans="1:15" ht="30" x14ac:dyDescent="0.25">
      <c r="B6" s="330" t="s">
        <v>583</v>
      </c>
    </row>
    <row r="7" spans="1:15" ht="21" x14ac:dyDescent="0.35">
      <c r="A7" s="25"/>
      <c r="B7" s="334" t="s">
        <v>174</v>
      </c>
      <c r="C7" s="25"/>
      <c r="D7" s="25"/>
      <c r="E7" s="25"/>
      <c r="F7" s="25"/>
      <c r="G7" s="25"/>
      <c r="H7" s="25"/>
      <c r="I7" s="25"/>
      <c r="J7" s="25"/>
      <c r="K7" s="25"/>
      <c r="L7" s="25"/>
      <c r="M7" s="25"/>
      <c r="N7" s="25"/>
      <c r="O7" s="25"/>
    </row>
    <row r="8" spans="1:15" ht="21" x14ac:dyDescent="0.35">
      <c r="A8" s="25"/>
      <c r="B8" s="334" t="s">
        <v>173</v>
      </c>
      <c r="C8" s="25"/>
      <c r="D8" s="25"/>
      <c r="E8" s="25"/>
      <c r="F8" s="25"/>
      <c r="G8" s="25"/>
      <c r="H8" s="25"/>
      <c r="I8" s="25"/>
      <c r="J8" s="25"/>
      <c r="K8" s="25"/>
      <c r="L8" s="25"/>
      <c r="M8" s="25"/>
      <c r="N8" s="25"/>
      <c r="O8" s="25"/>
    </row>
    <row r="9" spans="1:15" ht="21" x14ac:dyDescent="0.35">
      <c r="A9" s="25"/>
      <c r="B9" s="334" t="s">
        <v>168</v>
      </c>
      <c r="C9" s="25"/>
      <c r="D9" s="25"/>
      <c r="E9" s="25"/>
      <c r="F9" s="25"/>
      <c r="G9" s="25"/>
      <c r="H9" s="25"/>
      <c r="I9" s="25"/>
      <c r="J9" s="25"/>
      <c r="K9" s="25"/>
      <c r="L9" s="25"/>
      <c r="M9" s="25"/>
      <c r="N9" s="25"/>
      <c r="O9" s="25"/>
    </row>
    <row r="10" spans="1:15" ht="21" x14ac:dyDescent="0.35">
      <c r="A10" s="25"/>
      <c r="B10" s="330" t="s">
        <v>172</v>
      </c>
      <c r="C10" s="25"/>
      <c r="D10" s="25"/>
      <c r="E10" s="25"/>
      <c r="F10" s="25"/>
      <c r="G10" s="25"/>
      <c r="H10" s="25"/>
      <c r="I10" s="25"/>
      <c r="J10" s="25"/>
      <c r="K10" s="25"/>
      <c r="L10" s="25"/>
      <c r="M10" s="25"/>
      <c r="N10" s="25"/>
      <c r="O10" s="25"/>
    </row>
    <row r="11" spans="1:15" s="146" customFormat="1" ht="21" x14ac:dyDescent="0.35">
      <c r="A11" s="25"/>
      <c r="B11" s="333" t="s">
        <v>169</v>
      </c>
      <c r="C11" s="25"/>
      <c r="D11" s="25"/>
      <c r="E11" s="25"/>
      <c r="F11" s="25"/>
      <c r="G11" s="25"/>
      <c r="H11" s="25"/>
      <c r="I11" s="25"/>
      <c r="J11" s="25"/>
      <c r="K11" s="25"/>
      <c r="L11" s="25"/>
      <c r="M11" s="25"/>
      <c r="N11" s="25"/>
      <c r="O11" s="25"/>
    </row>
    <row r="12" spans="1:15" s="146" customFormat="1" ht="21" x14ac:dyDescent="0.35">
      <c r="A12" s="25"/>
      <c r="B12" s="333" t="s">
        <v>170</v>
      </c>
      <c r="C12" s="25"/>
      <c r="D12" s="25"/>
      <c r="E12" s="25"/>
      <c r="F12" s="25"/>
      <c r="G12" s="25"/>
      <c r="H12" s="25"/>
      <c r="I12" s="25"/>
      <c r="J12" s="25"/>
      <c r="K12" s="25"/>
      <c r="L12" s="25"/>
      <c r="M12" s="25"/>
      <c r="N12" s="25"/>
      <c r="O12" s="25"/>
    </row>
    <row r="13" spans="1:15" s="146" customFormat="1" ht="21" x14ac:dyDescent="0.35">
      <c r="A13" s="25"/>
      <c r="B13" s="330" t="s">
        <v>175</v>
      </c>
      <c r="C13" s="25"/>
      <c r="D13" s="25"/>
      <c r="E13" s="25"/>
      <c r="F13" s="25"/>
      <c r="G13" s="25"/>
      <c r="H13" s="25"/>
      <c r="I13" s="25"/>
      <c r="J13" s="25"/>
      <c r="K13" s="25"/>
      <c r="L13" s="25"/>
      <c r="M13" s="25"/>
      <c r="N13" s="25"/>
      <c r="O13" s="25"/>
    </row>
    <row r="14" spans="1:15" s="146" customFormat="1" ht="31.5" x14ac:dyDescent="0.35">
      <c r="A14" s="25"/>
      <c r="B14" s="333" t="s">
        <v>171</v>
      </c>
      <c r="C14" s="25"/>
      <c r="D14" s="25"/>
      <c r="E14" s="25"/>
      <c r="F14" s="25"/>
      <c r="G14" s="25"/>
      <c r="H14" s="25"/>
      <c r="I14" s="25"/>
      <c r="J14" s="25"/>
      <c r="K14" s="25"/>
      <c r="L14" s="25"/>
      <c r="M14" s="25"/>
      <c r="N14" s="25"/>
      <c r="O14" s="25"/>
    </row>
    <row r="15" spans="1:15" s="146" customFormat="1" ht="21" x14ac:dyDescent="0.35">
      <c r="A15" s="25"/>
      <c r="B15" s="333" t="s">
        <v>329</v>
      </c>
      <c r="C15" s="25"/>
      <c r="D15" s="25"/>
      <c r="E15" s="25"/>
      <c r="F15" s="25"/>
      <c r="G15" s="25"/>
      <c r="H15" s="25"/>
      <c r="I15" s="25"/>
      <c r="J15" s="25"/>
      <c r="K15" s="25"/>
      <c r="L15" s="25"/>
      <c r="M15" s="25"/>
      <c r="N15" s="25"/>
      <c r="O15" s="25"/>
    </row>
    <row r="16" spans="1:15" s="146" customFormat="1" ht="21" x14ac:dyDescent="0.35">
      <c r="A16" s="25"/>
      <c r="B16" s="333" t="s">
        <v>225</v>
      </c>
      <c r="C16" s="25"/>
      <c r="D16" s="25"/>
      <c r="E16" s="25"/>
      <c r="F16" s="25"/>
      <c r="G16" s="25"/>
      <c r="H16" s="25"/>
      <c r="I16" s="25"/>
      <c r="J16" s="25"/>
      <c r="K16" s="25"/>
      <c r="L16" s="25"/>
      <c r="M16" s="25"/>
      <c r="N16" s="25"/>
      <c r="O16" s="25"/>
    </row>
    <row r="17" spans="1:16384" s="409" customFormat="1" ht="24.95" customHeight="1" x14ac:dyDescent="0.25">
      <c r="B17" s="408" t="s">
        <v>436</v>
      </c>
      <c r="C17" s="408"/>
      <c r="D17" s="408"/>
      <c r="E17" s="408"/>
      <c r="F17" s="408"/>
      <c r="G17" s="408"/>
      <c r="H17" s="408"/>
      <c r="I17" s="408"/>
      <c r="J17" s="408"/>
      <c r="K17" s="408"/>
      <c r="L17" s="408"/>
      <c r="M17" s="408"/>
      <c r="N17" s="408"/>
      <c r="O17" s="408"/>
    </row>
    <row r="18" spans="1:16384" s="409" customFormat="1" ht="75" x14ac:dyDescent="0.25">
      <c r="A18" s="491"/>
      <c r="B18" s="491" t="s">
        <v>564</v>
      </c>
      <c r="C18" s="491"/>
      <c r="D18" s="491"/>
      <c r="E18" s="491"/>
      <c r="F18" s="491"/>
      <c r="G18" s="491"/>
      <c r="H18" s="491"/>
      <c r="I18" s="491"/>
      <c r="J18" s="491"/>
      <c r="K18" s="491"/>
      <c r="L18" s="491"/>
      <c r="M18" s="491"/>
      <c r="N18" s="491"/>
      <c r="O18" s="491"/>
      <c r="P18" s="491"/>
      <c r="Q18" s="491"/>
      <c r="R18" s="491"/>
      <c r="S18" s="491"/>
      <c r="T18" s="491"/>
      <c r="U18" s="491"/>
      <c r="V18" s="491"/>
      <c r="W18" s="491"/>
      <c r="X18" s="491"/>
      <c r="Y18" s="491"/>
      <c r="Z18" s="491"/>
      <c r="AA18" s="491"/>
      <c r="AB18" s="491"/>
      <c r="AC18" s="491"/>
      <c r="AD18" s="491"/>
      <c r="AE18" s="491"/>
      <c r="AF18" s="491"/>
      <c r="AG18" s="491"/>
      <c r="AH18" s="491"/>
      <c r="AI18" s="491"/>
      <c r="AJ18" s="491"/>
      <c r="AK18" s="491"/>
      <c r="AL18" s="491"/>
      <c r="AM18" s="491"/>
      <c r="AN18" s="491"/>
      <c r="AO18" s="491"/>
      <c r="AP18" s="491"/>
      <c r="AQ18" s="491"/>
      <c r="AR18" s="491"/>
      <c r="AS18" s="491"/>
      <c r="AT18" s="491"/>
      <c r="AU18" s="491"/>
      <c r="AV18" s="491"/>
      <c r="AW18" s="491"/>
      <c r="AX18" s="491"/>
      <c r="AY18" s="491"/>
      <c r="AZ18" s="491"/>
      <c r="BA18" s="491"/>
      <c r="BB18" s="491"/>
      <c r="BC18" s="491"/>
      <c r="BD18" s="491"/>
      <c r="BE18" s="491"/>
      <c r="BF18" s="491"/>
      <c r="BG18" s="491"/>
      <c r="BH18" s="491"/>
      <c r="BI18" s="491"/>
      <c r="BJ18" s="491"/>
      <c r="BK18" s="491"/>
      <c r="BL18" s="491"/>
      <c r="BM18" s="491"/>
      <c r="BN18" s="491"/>
      <c r="BO18" s="491"/>
      <c r="BP18" s="491"/>
      <c r="BQ18" s="491"/>
      <c r="BR18" s="491"/>
      <c r="BS18" s="491"/>
      <c r="BT18" s="491"/>
      <c r="BU18" s="491"/>
      <c r="BV18" s="491"/>
      <c r="BW18" s="491"/>
      <c r="BX18" s="491"/>
      <c r="BY18" s="491"/>
      <c r="BZ18" s="491"/>
      <c r="CA18" s="491"/>
      <c r="CB18" s="491"/>
      <c r="CC18" s="491"/>
      <c r="CD18" s="491"/>
      <c r="CE18" s="491"/>
      <c r="CF18" s="491"/>
      <c r="CG18" s="491"/>
      <c r="CH18" s="491"/>
      <c r="CI18" s="491"/>
      <c r="CJ18" s="491"/>
      <c r="CK18" s="491"/>
      <c r="CL18" s="491"/>
      <c r="CM18" s="491"/>
      <c r="CN18" s="491"/>
      <c r="CO18" s="491"/>
      <c r="CP18" s="491"/>
      <c r="CQ18" s="491"/>
      <c r="CR18" s="491"/>
      <c r="CS18" s="491"/>
      <c r="CT18" s="491"/>
      <c r="CU18" s="491"/>
      <c r="CV18" s="491"/>
      <c r="CW18" s="491"/>
      <c r="CX18" s="491"/>
      <c r="CY18" s="491"/>
      <c r="CZ18" s="491"/>
      <c r="DA18" s="491"/>
      <c r="DB18" s="491"/>
      <c r="DC18" s="491"/>
      <c r="DD18" s="491"/>
      <c r="DE18" s="491"/>
      <c r="DF18" s="491"/>
      <c r="DG18" s="491"/>
      <c r="DH18" s="491"/>
      <c r="DI18" s="491"/>
      <c r="DJ18" s="491"/>
      <c r="DK18" s="491"/>
      <c r="DL18" s="491"/>
      <c r="DM18" s="491"/>
      <c r="DN18" s="491"/>
      <c r="DO18" s="491"/>
      <c r="DP18" s="491"/>
      <c r="DQ18" s="491"/>
      <c r="DR18" s="491"/>
      <c r="DS18" s="491"/>
      <c r="DT18" s="491"/>
      <c r="DU18" s="491"/>
      <c r="DV18" s="491"/>
      <c r="DW18" s="491"/>
      <c r="DX18" s="491"/>
      <c r="DY18" s="491"/>
      <c r="DZ18" s="491"/>
      <c r="EA18" s="491"/>
      <c r="EB18" s="491"/>
      <c r="EC18" s="491"/>
      <c r="ED18" s="491"/>
      <c r="EE18" s="491"/>
      <c r="EF18" s="491"/>
      <c r="EG18" s="491"/>
      <c r="EH18" s="491"/>
      <c r="EI18" s="491"/>
      <c r="EJ18" s="491"/>
      <c r="EK18" s="491"/>
      <c r="EL18" s="491"/>
      <c r="EM18" s="491"/>
      <c r="EN18" s="491"/>
      <c r="EO18" s="491"/>
      <c r="EP18" s="491"/>
      <c r="EQ18" s="491"/>
      <c r="ER18" s="491"/>
      <c r="ES18" s="491"/>
      <c r="ET18" s="491"/>
      <c r="EU18" s="491"/>
      <c r="EV18" s="491"/>
      <c r="EW18" s="491"/>
      <c r="EX18" s="491"/>
      <c r="EY18" s="491"/>
      <c r="EZ18" s="491"/>
      <c r="FA18" s="491"/>
      <c r="FB18" s="491"/>
      <c r="FC18" s="491"/>
      <c r="FD18" s="491"/>
      <c r="FE18" s="491"/>
      <c r="FF18" s="491"/>
      <c r="FG18" s="491"/>
      <c r="FH18" s="491"/>
      <c r="FI18" s="491"/>
      <c r="FJ18" s="491"/>
      <c r="FK18" s="491"/>
      <c r="FL18" s="491"/>
      <c r="FM18" s="491"/>
      <c r="FN18" s="491"/>
      <c r="FO18" s="491"/>
      <c r="FP18" s="491"/>
      <c r="FQ18" s="491"/>
      <c r="FR18" s="491"/>
      <c r="FS18" s="491"/>
      <c r="FT18" s="491"/>
      <c r="FU18" s="491"/>
      <c r="FV18" s="491"/>
      <c r="FW18" s="491"/>
      <c r="FX18" s="491"/>
      <c r="FY18" s="491"/>
      <c r="FZ18" s="491"/>
      <c r="GA18" s="491"/>
      <c r="GB18" s="491"/>
      <c r="GC18" s="491"/>
      <c r="GD18" s="491"/>
      <c r="GE18" s="491"/>
      <c r="GF18" s="491"/>
      <c r="GG18" s="491"/>
      <c r="GH18" s="491"/>
      <c r="GI18" s="491"/>
      <c r="GJ18" s="491"/>
      <c r="GK18" s="491"/>
      <c r="GL18" s="491"/>
      <c r="GM18" s="491"/>
      <c r="GN18" s="491"/>
      <c r="GO18" s="491"/>
      <c r="GP18" s="491"/>
      <c r="GQ18" s="491"/>
      <c r="GR18" s="491"/>
      <c r="GS18" s="491"/>
      <c r="GT18" s="491"/>
      <c r="GU18" s="491"/>
      <c r="GV18" s="491"/>
      <c r="GW18" s="491"/>
      <c r="GX18" s="491"/>
      <c r="GY18" s="491"/>
      <c r="GZ18" s="491"/>
      <c r="HA18" s="491"/>
      <c r="HB18" s="491"/>
      <c r="HC18" s="491"/>
      <c r="HD18" s="491"/>
      <c r="HE18" s="491"/>
      <c r="HF18" s="491"/>
      <c r="HG18" s="491"/>
      <c r="HH18" s="491"/>
      <c r="HI18" s="491"/>
      <c r="HJ18" s="491"/>
      <c r="HK18" s="491"/>
      <c r="HL18" s="491"/>
      <c r="HM18" s="491"/>
      <c r="HN18" s="491"/>
      <c r="HO18" s="491"/>
      <c r="HP18" s="491"/>
      <c r="HQ18" s="491"/>
      <c r="HR18" s="491"/>
      <c r="HS18" s="491"/>
      <c r="HT18" s="491"/>
      <c r="HU18" s="491"/>
      <c r="HV18" s="491"/>
      <c r="HW18" s="491"/>
      <c r="HX18" s="491"/>
      <c r="HY18" s="491"/>
      <c r="HZ18" s="491"/>
      <c r="IA18" s="491"/>
      <c r="IB18" s="491"/>
      <c r="IC18" s="491"/>
      <c r="ID18" s="491"/>
      <c r="IE18" s="491"/>
      <c r="IF18" s="491"/>
      <c r="IG18" s="491"/>
      <c r="IH18" s="491"/>
      <c r="II18" s="491"/>
      <c r="IJ18" s="491"/>
      <c r="IK18" s="491"/>
      <c r="IL18" s="491"/>
      <c r="IM18" s="491"/>
      <c r="IN18" s="491"/>
      <c r="IO18" s="491"/>
      <c r="IP18" s="491"/>
      <c r="IQ18" s="491"/>
      <c r="IR18" s="491"/>
      <c r="IS18" s="491"/>
      <c r="IT18" s="491"/>
      <c r="IU18" s="491"/>
      <c r="IV18" s="491"/>
      <c r="IW18" s="491"/>
      <c r="IX18" s="491"/>
      <c r="IY18" s="491"/>
      <c r="IZ18" s="491"/>
      <c r="JA18" s="491"/>
      <c r="JB18" s="491"/>
      <c r="JC18" s="491"/>
      <c r="JD18" s="491"/>
      <c r="JE18" s="491"/>
      <c r="JF18" s="491"/>
      <c r="JG18" s="491"/>
      <c r="JH18" s="491"/>
      <c r="JI18" s="491"/>
      <c r="JJ18" s="491"/>
      <c r="JK18" s="491"/>
      <c r="JL18" s="491"/>
      <c r="JM18" s="491"/>
      <c r="JN18" s="491"/>
      <c r="JO18" s="491"/>
      <c r="JP18" s="491"/>
      <c r="JQ18" s="491"/>
      <c r="JR18" s="491"/>
      <c r="JS18" s="491"/>
      <c r="JT18" s="491"/>
      <c r="JU18" s="491"/>
      <c r="JV18" s="491"/>
      <c r="JW18" s="491"/>
      <c r="JX18" s="491"/>
      <c r="JY18" s="491"/>
      <c r="JZ18" s="491"/>
      <c r="KA18" s="491"/>
      <c r="KB18" s="491"/>
      <c r="KC18" s="491"/>
      <c r="KD18" s="491"/>
      <c r="KE18" s="491"/>
      <c r="KF18" s="491"/>
      <c r="KG18" s="491"/>
      <c r="KH18" s="491"/>
      <c r="KI18" s="491"/>
      <c r="KJ18" s="491"/>
      <c r="KK18" s="491"/>
      <c r="KL18" s="491"/>
      <c r="KM18" s="491"/>
      <c r="KN18" s="491"/>
      <c r="KO18" s="491"/>
      <c r="KP18" s="491"/>
      <c r="KQ18" s="491"/>
      <c r="KR18" s="491"/>
      <c r="KS18" s="491"/>
      <c r="KT18" s="491"/>
      <c r="KU18" s="491"/>
      <c r="KV18" s="491"/>
      <c r="KW18" s="491"/>
      <c r="KX18" s="491"/>
      <c r="KY18" s="491"/>
      <c r="KZ18" s="491"/>
      <c r="LA18" s="491"/>
      <c r="LB18" s="491"/>
      <c r="LC18" s="491"/>
      <c r="LD18" s="491"/>
      <c r="LE18" s="491"/>
      <c r="LF18" s="491"/>
      <c r="LG18" s="491"/>
      <c r="LH18" s="491"/>
      <c r="LI18" s="491"/>
      <c r="LJ18" s="491"/>
      <c r="LK18" s="491"/>
      <c r="LL18" s="491"/>
      <c r="LM18" s="491"/>
      <c r="LN18" s="491"/>
      <c r="LO18" s="491"/>
      <c r="LP18" s="491"/>
      <c r="LQ18" s="491"/>
      <c r="LR18" s="491"/>
      <c r="LS18" s="491"/>
      <c r="LT18" s="491"/>
      <c r="LU18" s="491"/>
      <c r="LV18" s="491"/>
      <c r="LW18" s="491"/>
      <c r="LX18" s="491"/>
      <c r="LY18" s="491"/>
      <c r="LZ18" s="491"/>
      <c r="MA18" s="491"/>
      <c r="MB18" s="491"/>
      <c r="MC18" s="491"/>
      <c r="MD18" s="491"/>
      <c r="ME18" s="491"/>
      <c r="MF18" s="491"/>
      <c r="MG18" s="491"/>
      <c r="MH18" s="491"/>
      <c r="MI18" s="491"/>
      <c r="MJ18" s="491"/>
      <c r="MK18" s="491"/>
      <c r="ML18" s="491"/>
      <c r="MM18" s="491"/>
      <c r="MN18" s="491"/>
      <c r="MO18" s="491"/>
      <c r="MP18" s="491"/>
      <c r="MQ18" s="491"/>
      <c r="MR18" s="491"/>
      <c r="MS18" s="491"/>
      <c r="MT18" s="491"/>
      <c r="MU18" s="491"/>
      <c r="MV18" s="491"/>
      <c r="MW18" s="491"/>
      <c r="MX18" s="491"/>
      <c r="MY18" s="491"/>
      <c r="MZ18" s="491"/>
      <c r="NA18" s="491"/>
      <c r="NB18" s="491"/>
      <c r="NC18" s="491"/>
      <c r="ND18" s="491"/>
      <c r="NE18" s="491"/>
      <c r="NF18" s="491"/>
      <c r="NG18" s="491"/>
      <c r="NH18" s="491"/>
      <c r="NI18" s="491"/>
      <c r="NJ18" s="491"/>
      <c r="NK18" s="491"/>
      <c r="NL18" s="491"/>
      <c r="NM18" s="491"/>
      <c r="NN18" s="491"/>
      <c r="NO18" s="491"/>
      <c r="NP18" s="491"/>
      <c r="NQ18" s="491"/>
      <c r="NR18" s="491"/>
      <c r="NS18" s="491"/>
      <c r="NT18" s="491"/>
      <c r="NU18" s="491"/>
      <c r="NV18" s="491"/>
      <c r="NW18" s="491"/>
      <c r="NX18" s="491"/>
      <c r="NY18" s="491"/>
      <c r="NZ18" s="491"/>
      <c r="OA18" s="491"/>
      <c r="OB18" s="491"/>
      <c r="OC18" s="491"/>
      <c r="OD18" s="491"/>
      <c r="OE18" s="491"/>
      <c r="OF18" s="491"/>
      <c r="OG18" s="491"/>
      <c r="OH18" s="491"/>
      <c r="OI18" s="491"/>
      <c r="OJ18" s="491"/>
      <c r="OK18" s="491"/>
      <c r="OL18" s="491"/>
      <c r="OM18" s="491"/>
      <c r="ON18" s="491"/>
      <c r="OO18" s="491"/>
      <c r="OP18" s="491"/>
      <c r="OQ18" s="491"/>
      <c r="OR18" s="491"/>
      <c r="OS18" s="491"/>
      <c r="OT18" s="491"/>
      <c r="OU18" s="491"/>
      <c r="OV18" s="491"/>
      <c r="OW18" s="491"/>
      <c r="OX18" s="491"/>
      <c r="OY18" s="491"/>
      <c r="OZ18" s="491"/>
      <c r="PA18" s="491"/>
      <c r="PB18" s="491"/>
      <c r="PC18" s="491"/>
      <c r="PD18" s="491"/>
      <c r="PE18" s="491"/>
      <c r="PF18" s="491"/>
      <c r="PG18" s="491"/>
      <c r="PH18" s="491"/>
      <c r="PI18" s="491"/>
      <c r="PJ18" s="491"/>
      <c r="PK18" s="491"/>
      <c r="PL18" s="491"/>
      <c r="PM18" s="491"/>
      <c r="PN18" s="491"/>
      <c r="PO18" s="491"/>
      <c r="PP18" s="491"/>
      <c r="PQ18" s="491"/>
      <c r="PR18" s="491"/>
      <c r="PS18" s="491"/>
      <c r="PT18" s="491"/>
      <c r="PU18" s="491"/>
      <c r="PV18" s="491"/>
      <c r="PW18" s="491"/>
      <c r="PX18" s="491"/>
      <c r="PY18" s="491"/>
      <c r="PZ18" s="491"/>
      <c r="QA18" s="491"/>
      <c r="QB18" s="491"/>
      <c r="QC18" s="491"/>
      <c r="QD18" s="491"/>
      <c r="QE18" s="491"/>
      <c r="QF18" s="491"/>
      <c r="QG18" s="491"/>
      <c r="QH18" s="491"/>
      <c r="QI18" s="491"/>
      <c r="QJ18" s="491"/>
      <c r="QK18" s="491"/>
      <c r="QL18" s="491"/>
      <c r="QM18" s="491"/>
      <c r="QN18" s="491"/>
      <c r="QO18" s="491"/>
      <c r="QP18" s="491"/>
      <c r="QQ18" s="491"/>
      <c r="QR18" s="491"/>
      <c r="QS18" s="491"/>
      <c r="QT18" s="491"/>
      <c r="QU18" s="491"/>
      <c r="QV18" s="491"/>
      <c r="QW18" s="491"/>
      <c r="QX18" s="491"/>
      <c r="QY18" s="491"/>
      <c r="QZ18" s="491"/>
      <c r="RA18" s="491"/>
      <c r="RB18" s="491"/>
      <c r="RC18" s="491"/>
      <c r="RD18" s="491"/>
      <c r="RE18" s="491"/>
      <c r="RF18" s="491"/>
      <c r="RG18" s="491"/>
      <c r="RH18" s="491"/>
      <c r="RI18" s="491"/>
      <c r="RJ18" s="491"/>
      <c r="RK18" s="491"/>
      <c r="RL18" s="491"/>
      <c r="RM18" s="491"/>
      <c r="RN18" s="491"/>
      <c r="RO18" s="491"/>
      <c r="RP18" s="491"/>
      <c r="RQ18" s="491"/>
      <c r="RR18" s="491"/>
      <c r="RS18" s="491"/>
      <c r="RT18" s="491"/>
      <c r="RU18" s="491"/>
      <c r="RV18" s="491"/>
      <c r="RW18" s="491"/>
      <c r="RX18" s="491"/>
      <c r="RY18" s="491"/>
      <c r="RZ18" s="491"/>
      <c r="SA18" s="491"/>
      <c r="SB18" s="491"/>
      <c r="SC18" s="491"/>
      <c r="SD18" s="491"/>
      <c r="SE18" s="491"/>
      <c r="SF18" s="491"/>
      <c r="SG18" s="491"/>
      <c r="SH18" s="491"/>
      <c r="SI18" s="491"/>
      <c r="SJ18" s="491"/>
      <c r="SK18" s="491"/>
      <c r="SL18" s="491"/>
      <c r="SM18" s="491"/>
      <c r="SN18" s="491"/>
      <c r="SO18" s="491"/>
      <c r="SP18" s="491"/>
      <c r="SQ18" s="491"/>
      <c r="SR18" s="491"/>
      <c r="SS18" s="491"/>
      <c r="ST18" s="491"/>
      <c r="SU18" s="491"/>
      <c r="SV18" s="491"/>
      <c r="SW18" s="491"/>
      <c r="SX18" s="491"/>
      <c r="SY18" s="491"/>
      <c r="SZ18" s="491"/>
      <c r="TA18" s="491"/>
      <c r="TB18" s="491"/>
      <c r="TC18" s="491"/>
      <c r="TD18" s="491"/>
      <c r="TE18" s="491"/>
      <c r="TF18" s="491"/>
      <c r="TG18" s="491"/>
      <c r="TH18" s="491"/>
      <c r="TI18" s="491"/>
      <c r="TJ18" s="491"/>
      <c r="TK18" s="491"/>
      <c r="TL18" s="491"/>
      <c r="TM18" s="491"/>
      <c r="TN18" s="491"/>
      <c r="TO18" s="491"/>
      <c r="TP18" s="491"/>
      <c r="TQ18" s="491"/>
      <c r="TR18" s="491"/>
      <c r="TS18" s="491"/>
      <c r="TT18" s="491"/>
      <c r="TU18" s="491"/>
      <c r="TV18" s="491"/>
      <c r="TW18" s="491"/>
      <c r="TX18" s="491"/>
      <c r="TY18" s="491"/>
      <c r="TZ18" s="491"/>
      <c r="UA18" s="491"/>
      <c r="UB18" s="491"/>
      <c r="UC18" s="491"/>
      <c r="UD18" s="491"/>
      <c r="UE18" s="491"/>
      <c r="UF18" s="491"/>
      <c r="UG18" s="491"/>
      <c r="UH18" s="491"/>
      <c r="UI18" s="491"/>
      <c r="UJ18" s="491"/>
      <c r="UK18" s="491"/>
      <c r="UL18" s="491"/>
      <c r="UM18" s="491"/>
      <c r="UN18" s="491"/>
      <c r="UO18" s="491"/>
      <c r="UP18" s="491"/>
      <c r="UQ18" s="491"/>
      <c r="UR18" s="491"/>
      <c r="US18" s="491"/>
      <c r="UT18" s="491"/>
      <c r="UU18" s="491"/>
      <c r="UV18" s="491"/>
      <c r="UW18" s="491"/>
      <c r="UX18" s="491"/>
      <c r="UY18" s="491"/>
      <c r="UZ18" s="491"/>
      <c r="VA18" s="491"/>
      <c r="VB18" s="491"/>
      <c r="VC18" s="491"/>
      <c r="VD18" s="491"/>
      <c r="VE18" s="491"/>
      <c r="VF18" s="491"/>
      <c r="VG18" s="491"/>
      <c r="VH18" s="491"/>
      <c r="VI18" s="491"/>
      <c r="VJ18" s="491"/>
      <c r="VK18" s="491"/>
      <c r="VL18" s="491"/>
      <c r="VM18" s="491"/>
      <c r="VN18" s="491"/>
      <c r="VO18" s="491"/>
      <c r="VP18" s="491"/>
      <c r="VQ18" s="491"/>
      <c r="VR18" s="491"/>
      <c r="VS18" s="491"/>
      <c r="VT18" s="491"/>
      <c r="VU18" s="491"/>
      <c r="VV18" s="491"/>
      <c r="VW18" s="491"/>
      <c r="VX18" s="491"/>
      <c r="VY18" s="491"/>
      <c r="VZ18" s="491"/>
      <c r="WA18" s="491"/>
      <c r="WB18" s="491"/>
      <c r="WC18" s="491"/>
      <c r="WD18" s="491"/>
      <c r="WE18" s="491"/>
      <c r="WF18" s="491"/>
      <c r="WG18" s="491"/>
      <c r="WH18" s="491"/>
      <c r="WI18" s="491"/>
      <c r="WJ18" s="491"/>
      <c r="WK18" s="491"/>
      <c r="WL18" s="491"/>
      <c r="WM18" s="491"/>
      <c r="WN18" s="491"/>
      <c r="WO18" s="491"/>
      <c r="WP18" s="491"/>
      <c r="WQ18" s="491"/>
      <c r="WR18" s="491"/>
      <c r="WS18" s="491"/>
      <c r="WT18" s="491"/>
      <c r="WU18" s="491"/>
      <c r="WV18" s="491"/>
      <c r="WW18" s="491"/>
      <c r="WX18" s="491"/>
      <c r="WY18" s="491"/>
      <c r="WZ18" s="491"/>
      <c r="XA18" s="491"/>
      <c r="XB18" s="491"/>
      <c r="XC18" s="491"/>
      <c r="XD18" s="491"/>
      <c r="XE18" s="491"/>
      <c r="XF18" s="491"/>
      <c r="XG18" s="491"/>
      <c r="XH18" s="491"/>
      <c r="XI18" s="491"/>
      <c r="XJ18" s="491"/>
      <c r="XK18" s="491"/>
      <c r="XL18" s="491"/>
      <c r="XM18" s="491"/>
      <c r="XN18" s="491"/>
      <c r="XO18" s="491"/>
      <c r="XP18" s="491"/>
      <c r="XQ18" s="491"/>
      <c r="XR18" s="491"/>
      <c r="XS18" s="491"/>
      <c r="XT18" s="491"/>
      <c r="XU18" s="491"/>
      <c r="XV18" s="491"/>
      <c r="XW18" s="491"/>
      <c r="XX18" s="491"/>
      <c r="XY18" s="491"/>
      <c r="XZ18" s="491"/>
      <c r="YA18" s="491"/>
      <c r="YB18" s="491"/>
      <c r="YC18" s="491"/>
      <c r="YD18" s="491"/>
      <c r="YE18" s="491"/>
      <c r="YF18" s="491"/>
      <c r="YG18" s="491"/>
      <c r="YH18" s="491"/>
      <c r="YI18" s="491"/>
      <c r="YJ18" s="491"/>
      <c r="YK18" s="491"/>
      <c r="YL18" s="491"/>
      <c r="YM18" s="491"/>
      <c r="YN18" s="491"/>
      <c r="YO18" s="491"/>
      <c r="YP18" s="491"/>
      <c r="YQ18" s="491"/>
      <c r="YR18" s="491"/>
      <c r="YS18" s="491"/>
      <c r="YT18" s="491"/>
      <c r="YU18" s="491"/>
      <c r="YV18" s="491"/>
      <c r="YW18" s="491"/>
      <c r="YX18" s="491"/>
      <c r="YY18" s="491"/>
      <c r="YZ18" s="491"/>
      <c r="ZA18" s="491"/>
      <c r="ZB18" s="491"/>
      <c r="ZC18" s="491"/>
      <c r="ZD18" s="491"/>
      <c r="ZE18" s="491"/>
      <c r="ZF18" s="491"/>
      <c r="ZG18" s="491"/>
      <c r="ZH18" s="491"/>
      <c r="ZI18" s="491"/>
      <c r="ZJ18" s="491"/>
      <c r="ZK18" s="491"/>
      <c r="ZL18" s="491"/>
      <c r="ZM18" s="491"/>
      <c r="ZN18" s="491"/>
      <c r="ZO18" s="491"/>
      <c r="ZP18" s="491"/>
      <c r="ZQ18" s="491"/>
      <c r="ZR18" s="491"/>
      <c r="ZS18" s="491"/>
      <c r="ZT18" s="491"/>
      <c r="ZU18" s="491"/>
      <c r="ZV18" s="491"/>
      <c r="ZW18" s="491"/>
      <c r="ZX18" s="491"/>
      <c r="ZY18" s="491"/>
      <c r="ZZ18" s="491"/>
      <c r="AAA18" s="491"/>
      <c r="AAB18" s="491"/>
      <c r="AAC18" s="491"/>
      <c r="AAD18" s="491"/>
      <c r="AAE18" s="491"/>
      <c r="AAF18" s="491"/>
      <c r="AAG18" s="491"/>
      <c r="AAH18" s="491"/>
      <c r="AAI18" s="491"/>
      <c r="AAJ18" s="491"/>
      <c r="AAK18" s="491"/>
      <c r="AAL18" s="491"/>
      <c r="AAM18" s="491"/>
      <c r="AAN18" s="491"/>
      <c r="AAO18" s="491"/>
      <c r="AAP18" s="491"/>
      <c r="AAQ18" s="491"/>
      <c r="AAR18" s="491"/>
      <c r="AAS18" s="491"/>
      <c r="AAT18" s="491"/>
      <c r="AAU18" s="491"/>
      <c r="AAV18" s="491"/>
      <c r="AAW18" s="491"/>
      <c r="AAX18" s="491"/>
      <c r="AAY18" s="491"/>
      <c r="AAZ18" s="491"/>
      <c r="ABA18" s="491"/>
      <c r="ABB18" s="491"/>
      <c r="ABC18" s="491"/>
      <c r="ABD18" s="491"/>
      <c r="ABE18" s="491"/>
      <c r="ABF18" s="491"/>
      <c r="ABG18" s="491"/>
      <c r="ABH18" s="491"/>
      <c r="ABI18" s="491"/>
      <c r="ABJ18" s="491"/>
      <c r="ABK18" s="491"/>
      <c r="ABL18" s="491"/>
      <c r="ABM18" s="491"/>
      <c r="ABN18" s="491"/>
      <c r="ABO18" s="491"/>
      <c r="ABP18" s="491"/>
      <c r="ABQ18" s="491"/>
      <c r="ABR18" s="491"/>
      <c r="ABS18" s="491"/>
      <c r="ABT18" s="491"/>
      <c r="ABU18" s="491"/>
      <c r="ABV18" s="491"/>
      <c r="ABW18" s="491"/>
      <c r="ABX18" s="491"/>
      <c r="ABY18" s="491"/>
      <c r="ABZ18" s="491"/>
      <c r="ACA18" s="491"/>
      <c r="ACB18" s="491"/>
      <c r="ACC18" s="491"/>
      <c r="ACD18" s="491"/>
      <c r="ACE18" s="491"/>
      <c r="ACF18" s="491"/>
      <c r="ACG18" s="491"/>
      <c r="ACH18" s="491"/>
      <c r="ACI18" s="491"/>
      <c r="ACJ18" s="491"/>
      <c r="ACK18" s="491"/>
      <c r="ACL18" s="491"/>
      <c r="ACM18" s="491"/>
      <c r="ACN18" s="491"/>
      <c r="ACO18" s="491"/>
      <c r="ACP18" s="491"/>
      <c r="ACQ18" s="491"/>
      <c r="ACR18" s="491"/>
      <c r="ACS18" s="491"/>
      <c r="ACT18" s="491"/>
      <c r="ACU18" s="491"/>
      <c r="ACV18" s="491"/>
      <c r="ACW18" s="491"/>
      <c r="ACX18" s="491"/>
      <c r="ACY18" s="491"/>
      <c r="ACZ18" s="491"/>
      <c r="ADA18" s="491"/>
      <c r="ADB18" s="491"/>
      <c r="ADC18" s="491"/>
      <c r="ADD18" s="491"/>
      <c r="ADE18" s="491"/>
      <c r="ADF18" s="491"/>
      <c r="ADG18" s="491"/>
      <c r="ADH18" s="491"/>
      <c r="ADI18" s="491"/>
      <c r="ADJ18" s="491"/>
      <c r="ADK18" s="491"/>
      <c r="ADL18" s="491"/>
      <c r="ADM18" s="491"/>
      <c r="ADN18" s="491"/>
      <c r="ADO18" s="491"/>
      <c r="ADP18" s="491"/>
      <c r="ADQ18" s="491"/>
      <c r="ADR18" s="491"/>
      <c r="ADS18" s="491"/>
      <c r="ADT18" s="491"/>
      <c r="ADU18" s="491"/>
      <c r="ADV18" s="491"/>
      <c r="ADW18" s="491"/>
      <c r="ADX18" s="491"/>
      <c r="ADY18" s="491"/>
      <c r="ADZ18" s="491"/>
      <c r="AEA18" s="491"/>
      <c r="AEB18" s="491"/>
      <c r="AEC18" s="491"/>
      <c r="AED18" s="491"/>
      <c r="AEE18" s="491"/>
      <c r="AEF18" s="491"/>
      <c r="AEG18" s="491"/>
      <c r="AEH18" s="491"/>
      <c r="AEI18" s="491"/>
      <c r="AEJ18" s="491"/>
      <c r="AEK18" s="491"/>
      <c r="AEL18" s="491"/>
      <c r="AEM18" s="491"/>
      <c r="AEN18" s="491"/>
      <c r="AEO18" s="491"/>
      <c r="AEP18" s="491"/>
      <c r="AEQ18" s="491"/>
      <c r="AER18" s="491"/>
      <c r="AES18" s="491"/>
      <c r="AET18" s="491"/>
      <c r="AEU18" s="491"/>
      <c r="AEV18" s="491"/>
      <c r="AEW18" s="491"/>
      <c r="AEX18" s="491"/>
      <c r="AEY18" s="491"/>
      <c r="AEZ18" s="491"/>
      <c r="AFA18" s="491"/>
      <c r="AFB18" s="491"/>
      <c r="AFC18" s="491"/>
      <c r="AFD18" s="491"/>
      <c r="AFE18" s="491"/>
      <c r="AFF18" s="491"/>
      <c r="AFG18" s="491"/>
      <c r="AFH18" s="491"/>
      <c r="AFI18" s="491"/>
      <c r="AFJ18" s="491"/>
      <c r="AFK18" s="491"/>
      <c r="AFL18" s="491"/>
      <c r="AFM18" s="491"/>
      <c r="AFN18" s="491"/>
      <c r="AFO18" s="491"/>
      <c r="AFP18" s="491"/>
      <c r="AFQ18" s="491"/>
      <c r="AFR18" s="491"/>
      <c r="AFS18" s="491"/>
      <c r="AFT18" s="491"/>
      <c r="AFU18" s="491"/>
      <c r="AFV18" s="491"/>
      <c r="AFW18" s="491"/>
      <c r="AFX18" s="491"/>
      <c r="AFY18" s="491"/>
      <c r="AFZ18" s="491"/>
      <c r="AGA18" s="491"/>
      <c r="AGB18" s="491"/>
      <c r="AGC18" s="491"/>
      <c r="AGD18" s="491"/>
      <c r="AGE18" s="491"/>
      <c r="AGF18" s="491"/>
      <c r="AGG18" s="491"/>
      <c r="AGH18" s="491"/>
      <c r="AGI18" s="491"/>
      <c r="AGJ18" s="491"/>
      <c r="AGK18" s="491"/>
      <c r="AGL18" s="491"/>
      <c r="AGM18" s="491"/>
      <c r="AGN18" s="491"/>
      <c r="AGO18" s="491"/>
      <c r="AGP18" s="491"/>
      <c r="AGQ18" s="491"/>
      <c r="AGR18" s="491"/>
      <c r="AGS18" s="491"/>
      <c r="AGT18" s="491"/>
      <c r="AGU18" s="491"/>
      <c r="AGV18" s="491"/>
      <c r="AGW18" s="491"/>
      <c r="AGX18" s="491"/>
      <c r="AGY18" s="491"/>
      <c r="AGZ18" s="491"/>
      <c r="AHA18" s="491"/>
      <c r="AHB18" s="491"/>
      <c r="AHC18" s="491"/>
      <c r="AHD18" s="491"/>
      <c r="AHE18" s="491"/>
      <c r="AHF18" s="491"/>
      <c r="AHG18" s="491"/>
      <c r="AHH18" s="491"/>
      <c r="AHI18" s="491"/>
      <c r="AHJ18" s="491"/>
      <c r="AHK18" s="491"/>
      <c r="AHL18" s="491"/>
      <c r="AHM18" s="491"/>
      <c r="AHN18" s="491"/>
      <c r="AHO18" s="491"/>
      <c r="AHP18" s="491"/>
      <c r="AHQ18" s="491"/>
      <c r="AHR18" s="491"/>
      <c r="AHS18" s="491"/>
      <c r="AHT18" s="491"/>
      <c r="AHU18" s="491"/>
      <c r="AHV18" s="491"/>
      <c r="AHW18" s="491"/>
      <c r="AHX18" s="491"/>
      <c r="AHY18" s="491"/>
      <c r="AHZ18" s="491"/>
      <c r="AIA18" s="491"/>
      <c r="AIB18" s="491"/>
      <c r="AIC18" s="491"/>
      <c r="AID18" s="491"/>
      <c r="AIE18" s="491"/>
      <c r="AIF18" s="491"/>
      <c r="AIG18" s="491"/>
      <c r="AIH18" s="491"/>
      <c r="AII18" s="491"/>
      <c r="AIJ18" s="491"/>
      <c r="AIK18" s="491"/>
      <c r="AIL18" s="491"/>
      <c r="AIM18" s="491"/>
      <c r="AIN18" s="491"/>
      <c r="AIO18" s="491"/>
      <c r="AIP18" s="491"/>
      <c r="AIQ18" s="491"/>
      <c r="AIR18" s="491"/>
      <c r="AIS18" s="491"/>
      <c r="AIT18" s="491"/>
      <c r="AIU18" s="491"/>
      <c r="AIV18" s="491"/>
      <c r="AIW18" s="491"/>
      <c r="AIX18" s="491"/>
      <c r="AIY18" s="491"/>
      <c r="AIZ18" s="491"/>
      <c r="AJA18" s="491"/>
      <c r="AJB18" s="491"/>
      <c r="AJC18" s="491"/>
      <c r="AJD18" s="491"/>
      <c r="AJE18" s="491"/>
      <c r="AJF18" s="491"/>
      <c r="AJG18" s="491"/>
      <c r="AJH18" s="491"/>
      <c r="AJI18" s="491"/>
      <c r="AJJ18" s="491"/>
      <c r="AJK18" s="491"/>
      <c r="AJL18" s="491"/>
      <c r="AJM18" s="491"/>
      <c r="AJN18" s="491"/>
      <c r="AJO18" s="491"/>
      <c r="AJP18" s="491"/>
      <c r="AJQ18" s="491"/>
      <c r="AJR18" s="491"/>
      <c r="AJS18" s="491"/>
      <c r="AJT18" s="491"/>
      <c r="AJU18" s="491"/>
      <c r="AJV18" s="491"/>
      <c r="AJW18" s="491"/>
      <c r="AJX18" s="491"/>
      <c r="AJY18" s="491"/>
      <c r="AJZ18" s="491"/>
      <c r="AKA18" s="491"/>
      <c r="AKB18" s="491"/>
      <c r="AKC18" s="491"/>
      <c r="AKD18" s="491"/>
      <c r="AKE18" s="491"/>
      <c r="AKF18" s="491"/>
      <c r="AKG18" s="491"/>
      <c r="AKH18" s="491"/>
      <c r="AKI18" s="491"/>
      <c r="AKJ18" s="491"/>
      <c r="AKK18" s="491"/>
      <c r="AKL18" s="491"/>
      <c r="AKM18" s="491"/>
      <c r="AKN18" s="491"/>
      <c r="AKO18" s="491"/>
      <c r="AKP18" s="491"/>
      <c r="AKQ18" s="491"/>
      <c r="AKR18" s="491"/>
      <c r="AKS18" s="491"/>
      <c r="AKT18" s="491"/>
      <c r="AKU18" s="491"/>
      <c r="AKV18" s="491"/>
      <c r="AKW18" s="491"/>
      <c r="AKX18" s="491"/>
      <c r="AKY18" s="491"/>
      <c r="AKZ18" s="491"/>
      <c r="ALA18" s="491"/>
      <c r="ALB18" s="491"/>
      <c r="ALC18" s="491"/>
      <c r="ALD18" s="491"/>
      <c r="ALE18" s="491"/>
      <c r="ALF18" s="491"/>
      <c r="ALG18" s="491"/>
      <c r="ALH18" s="491"/>
      <c r="ALI18" s="491"/>
      <c r="ALJ18" s="491"/>
      <c r="ALK18" s="491"/>
      <c r="ALL18" s="491"/>
      <c r="ALM18" s="491"/>
      <c r="ALN18" s="491"/>
      <c r="ALO18" s="491"/>
      <c r="ALP18" s="491"/>
      <c r="ALQ18" s="491"/>
      <c r="ALR18" s="491"/>
      <c r="ALS18" s="491"/>
      <c r="ALT18" s="491"/>
      <c r="ALU18" s="491"/>
      <c r="ALV18" s="491"/>
      <c r="ALW18" s="491"/>
      <c r="ALX18" s="491"/>
      <c r="ALY18" s="491"/>
      <c r="ALZ18" s="491"/>
      <c r="AMA18" s="491"/>
      <c r="AMB18" s="491"/>
      <c r="AMC18" s="491"/>
      <c r="AMD18" s="491"/>
      <c r="AME18" s="491"/>
      <c r="AMF18" s="491"/>
      <c r="AMG18" s="491"/>
      <c r="AMH18" s="491"/>
      <c r="AMI18" s="491"/>
      <c r="AMJ18" s="491"/>
      <c r="AMK18" s="491"/>
      <c r="AML18" s="491"/>
      <c r="AMM18" s="491"/>
      <c r="AMN18" s="491"/>
      <c r="AMO18" s="491"/>
      <c r="AMP18" s="491"/>
      <c r="AMQ18" s="491"/>
      <c r="AMR18" s="491"/>
      <c r="AMS18" s="491"/>
      <c r="AMT18" s="491"/>
      <c r="AMU18" s="491"/>
      <c r="AMV18" s="491"/>
      <c r="AMW18" s="491"/>
      <c r="AMX18" s="491"/>
      <c r="AMY18" s="491"/>
      <c r="AMZ18" s="491"/>
      <c r="ANA18" s="491"/>
      <c r="ANB18" s="491"/>
      <c r="ANC18" s="491"/>
      <c r="AND18" s="491"/>
      <c r="ANE18" s="491"/>
      <c r="ANF18" s="491"/>
      <c r="ANG18" s="491"/>
      <c r="ANH18" s="491"/>
      <c r="ANI18" s="491"/>
      <c r="ANJ18" s="491"/>
      <c r="ANK18" s="491"/>
      <c r="ANL18" s="491"/>
      <c r="ANM18" s="491"/>
      <c r="ANN18" s="491"/>
      <c r="ANO18" s="491"/>
      <c r="ANP18" s="491"/>
      <c r="ANQ18" s="491"/>
      <c r="ANR18" s="491"/>
      <c r="ANS18" s="491"/>
      <c r="ANT18" s="491"/>
      <c r="ANU18" s="491"/>
      <c r="ANV18" s="491"/>
      <c r="ANW18" s="491"/>
      <c r="ANX18" s="491"/>
      <c r="ANY18" s="491"/>
      <c r="ANZ18" s="491"/>
      <c r="AOA18" s="491"/>
      <c r="AOB18" s="491"/>
      <c r="AOC18" s="491"/>
      <c r="AOD18" s="491"/>
      <c r="AOE18" s="491"/>
      <c r="AOF18" s="491"/>
      <c r="AOG18" s="491"/>
      <c r="AOH18" s="491"/>
      <c r="AOI18" s="491"/>
      <c r="AOJ18" s="491"/>
      <c r="AOK18" s="491"/>
      <c r="AOL18" s="491"/>
      <c r="AOM18" s="491"/>
      <c r="AON18" s="491"/>
      <c r="AOO18" s="491"/>
      <c r="AOP18" s="491"/>
      <c r="AOQ18" s="491"/>
      <c r="AOR18" s="491"/>
      <c r="AOS18" s="491"/>
      <c r="AOT18" s="491"/>
      <c r="AOU18" s="491"/>
      <c r="AOV18" s="491"/>
      <c r="AOW18" s="491"/>
      <c r="AOX18" s="491"/>
      <c r="AOY18" s="491"/>
      <c r="AOZ18" s="491"/>
      <c r="APA18" s="491"/>
      <c r="APB18" s="491"/>
      <c r="APC18" s="491"/>
      <c r="APD18" s="491"/>
      <c r="APE18" s="491"/>
      <c r="APF18" s="491"/>
      <c r="APG18" s="491"/>
      <c r="APH18" s="491"/>
      <c r="API18" s="491"/>
      <c r="APJ18" s="491"/>
      <c r="APK18" s="491"/>
      <c r="APL18" s="491"/>
      <c r="APM18" s="491"/>
      <c r="APN18" s="491"/>
      <c r="APO18" s="491"/>
      <c r="APP18" s="491"/>
      <c r="APQ18" s="491"/>
      <c r="APR18" s="491"/>
      <c r="APS18" s="491"/>
      <c r="APT18" s="491"/>
      <c r="APU18" s="491"/>
      <c r="APV18" s="491"/>
      <c r="APW18" s="491"/>
      <c r="APX18" s="491"/>
      <c r="APY18" s="491"/>
      <c r="APZ18" s="491"/>
      <c r="AQA18" s="491"/>
      <c r="AQB18" s="491"/>
      <c r="AQC18" s="491"/>
      <c r="AQD18" s="491"/>
      <c r="AQE18" s="491"/>
      <c r="AQF18" s="491"/>
      <c r="AQG18" s="491"/>
      <c r="AQH18" s="491"/>
      <c r="AQI18" s="491"/>
      <c r="AQJ18" s="491"/>
      <c r="AQK18" s="491"/>
      <c r="AQL18" s="491"/>
      <c r="AQM18" s="491"/>
      <c r="AQN18" s="491"/>
      <c r="AQO18" s="491"/>
      <c r="AQP18" s="491"/>
      <c r="AQQ18" s="491"/>
      <c r="AQR18" s="491"/>
      <c r="AQS18" s="491"/>
      <c r="AQT18" s="491"/>
      <c r="AQU18" s="491"/>
      <c r="AQV18" s="491"/>
      <c r="AQW18" s="491"/>
      <c r="AQX18" s="491"/>
      <c r="AQY18" s="491"/>
      <c r="AQZ18" s="491"/>
      <c r="ARA18" s="491"/>
      <c r="ARB18" s="491"/>
      <c r="ARC18" s="491"/>
      <c r="ARD18" s="491"/>
      <c r="ARE18" s="491"/>
      <c r="ARF18" s="491"/>
      <c r="ARG18" s="491"/>
      <c r="ARH18" s="491"/>
      <c r="ARI18" s="491"/>
      <c r="ARJ18" s="491"/>
      <c r="ARK18" s="491"/>
      <c r="ARL18" s="491"/>
      <c r="ARM18" s="491"/>
      <c r="ARN18" s="491"/>
      <c r="ARO18" s="491"/>
      <c r="ARP18" s="491"/>
      <c r="ARQ18" s="491"/>
      <c r="ARR18" s="491"/>
      <c r="ARS18" s="491"/>
      <c r="ART18" s="491"/>
      <c r="ARU18" s="491"/>
      <c r="ARV18" s="491"/>
      <c r="ARW18" s="491"/>
      <c r="ARX18" s="491"/>
      <c r="ARY18" s="491"/>
      <c r="ARZ18" s="491"/>
      <c r="ASA18" s="491"/>
      <c r="ASB18" s="491"/>
      <c r="ASC18" s="491"/>
      <c r="ASD18" s="491"/>
      <c r="ASE18" s="491"/>
      <c r="ASF18" s="491"/>
      <c r="ASG18" s="491"/>
      <c r="ASH18" s="491"/>
      <c r="ASI18" s="491"/>
      <c r="ASJ18" s="491"/>
      <c r="ASK18" s="491"/>
      <c r="ASL18" s="491"/>
      <c r="ASM18" s="491"/>
      <c r="ASN18" s="491"/>
      <c r="ASO18" s="491"/>
      <c r="ASP18" s="491"/>
      <c r="ASQ18" s="491"/>
      <c r="ASR18" s="491"/>
      <c r="ASS18" s="491"/>
      <c r="AST18" s="491"/>
      <c r="ASU18" s="491"/>
      <c r="ASV18" s="491"/>
      <c r="ASW18" s="491"/>
      <c r="ASX18" s="491"/>
      <c r="ASY18" s="491"/>
      <c r="ASZ18" s="491"/>
      <c r="ATA18" s="491"/>
      <c r="ATB18" s="491"/>
      <c r="ATC18" s="491"/>
      <c r="ATD18" s="491"/>
      <c r="ATE18" s="491"/>
      <c r="ATF18" s="491"/>
      <c r="ATG18" s="491"/>
      <c r="ATH18" s="491"/>
      <c r="ATI18" s="491"/>
      <c r="ATJ18" s="491"/>
      <c r="ATK18" s="491"/>
      <c r="ATL18" s="491"/>
      <c r="ATM18" s="491"/>
      <c r="ATN18" s="491"/>
      <c r="ATO18" s="491"/>
      <c r="ATP18" s="491"/>
      <c r="ATQ18" s="491"/>
      <c r="ATR18" s="491"/>
      <c r="ATS18" s="491"/>
      <c r="ATT18" s="491"/>
      <c r="ATU18" s="491"/>
      <c r="ATV18" s="491"/>
      <c r="ATW18" s="491"/>
      <c r="ATX18" s="491"/>
      <c r="ATY18" s="491"/>
      <c r="ATZ18" s="491"/>
      <c r="AUA18" s="491"/>
      <c r="AUB18" s="491"/>
      <c r="AUC18" s="491"/>
      <c r="AUD18" s="491"/>
      <c r="AUE18" s="491"/>
      <c r="AUF18" s="491"/>
      <c r="AUG18" s="491"/>
      <c r="AUH18" s="491"/>
      <c r="AUI18" s="491"/>
      <c r="AUJ18" s="491"/>
      <c r="AUK18" s="491"/>
      <c r="AUL18" s="491"/>
      <c r="AUM18" s="491"/>
      <c r="AUN18" s="491"/>
      <c r="AUO18" s="491"/>
      <c r="AUP18" s="491"/>
      <c r="AUQ18" s="491"/>
      <c r="AUR18" s="491"/>
      <c r="AUS18" s="491"/>
      <c r="AUT18" s="491"/>
      <c r="AUU18" s="491"/>
      <c r="AUV18" s="491"/>
      <c r="AUW18" s="491"/>
      <c r="AUX18" s="491"/>
      <c r="AUY18" s="491"/>
      <c r="AUZ18" s="491"/>
      <c r="AVA18" s="491"/>
      <c r="AVB18" s="491"/>
      <c r="AVC18" s="491"/>
      <c r="AVD18" s="491"/>
      <c r="AVE18" s="491"/>
      <c r="AVF18" s="491"/>
      <c r="AVG18" s="491"/>
      <c r="AVH18" s="491"/>
      <c r="AVI18" s="491"/>
      <c r="AVJ18" s="491"/>
      <c r="AVK18" s="491"/>
      <c r="AVL18" s="491"/>
      <c r="AVM18" s="491"/>
      <c r="AVN18" s="491"/>
      <c r="AVO18" s="491"/>
      <c r="AVP18" s="491"/>
      <c r="AVQ18" s="491"/>
      <c r="AVR18" s="491"/>
      <c r="AVS18" s="491"/>
      <c r="AVT18" s="491"/>
      <c r="AVU18" s="491"/>
      <c r="AVV18" s="491"/>
      <c r="AVW18" s="491"/>
      <c r="AVX18" s="491"/>
      <c r="AVY18" s="491"/>
      <c r="AVZ18" s="491"/>
      <c r="AWA18" s="491"/>
      <c r="AWB18" s="491"/>
      <c r="AWC18" s="491"/>
      <c r="AWD18" s="491"/>
      <c r="AWE18" s="491"/>
      <c r="AWF18" s="491"/>
      <c r="AWG18" s="491"/>
      <c r="AWH18" s="491"/>
      <c r="AWI18" s="491"/>
      <c r="AWJ18" s="491"/>
      <c r="AWK18" s="491"/>
      <c r="AWL18" s="491"/>
      <c r="AWM18" s="491"/>
      <c r="AWN18" s="491"/>
      <c r="AWO18" s="491"/>
      <c r="AWP18" s="491"/>
      <c r="AWQ18" s="491"/>
      <c r="AWR18" s="491"/>
      <c r="AWS18" s="491"/>
      <c r="AWT18" s="491"/>
      <c r="AWU18" s="491"/>
      <c r="AWV18" s="491"/>
      <c r="AWW18" s="491"/>
      <c r="AWX18" s="491"/>
      <c r="AWY18" s="491"/>
      <c r="AWZ18" s="491"/>
      <c r="AXA18" s="491"/>
      <c r="AXB18" s="491"/>
      <c r="AXC18" s="491"/>
      <c r="AXD18" s="491"/>
      <c r="AXE18" s="491"/>
      <c r="AXF18" s="491"/>
      <c r="AXG18" s="491"/>
      <c r="AXH18" s="491"/>
      <c r="AXI18" s="491"/>
      <c r="AXJ18" s="491"/>
      <c r="AXK18" s="491"/>
      <c r="AXL18" s="491"/>
      <c r="AXM18" s="491"/>
      <c r="AXN18" s="491"/>
      <c r="AXO18" s="491"/>
      <c r="AXP18" s="491"/>
      <c r="AXQ18" s="491"/>
      <c r="AXR18" s="491"/>
      <c r="AXS18" s="491"/>
      <c r="AXT18" s="491"/>
      <c r="AXU18" s="491"/>
      <c r="AXV18" s="491"/>
      <c r="AXW18" s="491"/>
      <c r="AXX18" s="491"/>
      <c r="AXY18" s="491"/>
      <c r="AXZ18" s="491"/>
      <c r="AYA18" s="491"/>
      <c r="AYB18" s="491"/>
      <c r="AYC18" s="491"/>
      <c r="AYD18" s="491"/>
      <c r="AYE18" s="491"/>
      <c r="AYF18" s="491"/>
      <c r="AYG18" s="491"/>
      <c r="AYH18" s="491"/>
      <c r="AYI18" s="491"/>
      <c r="AYJ18" s="491"/>
      <c r="AYK18" s="491"/>
      <c r="AYL18" s="491"/>
      <c r="AYM18" s="491"/>
      <c r="AYN18" s="491"/>
      <c r="AYO18" s="491"/>
      <c r="AYP18" s="491"/>
      <c r="AYQ18" s="491"/>
      <c r="AYR18" s="491"/>
      <c r="AYS18" s="491"/>
      <c r="AYT18" s="491"/>
      <c r="AYU18" s="491"/>
      <c r="AYV18" s="491"/>
      <c r="AYW18" s="491"/>
      <c r="AYX18" s="491"/>
      <c r="AYY18" s="491"/>
      <c r="AYZ18" s="491"/>
      <c r="AZA18" s="491"/>
      <c r="AZB18" s="491"/>
      <c r="AZC18" s="491"/>
      <c r="AZD18" s="491"/>
      <c r="AZE18" s="491"/>
      <c r="AZF18" s="491"/>
      <c r="AZG18" s="491"/>
      <c r="AZH18" s="491"/>
      <c r="AZI18" s="491"/>
      <c r="AZJ18" s="491"/>
      <c r="AZK18" s="491"/>
      <c r="AZL18" s="491"/>
      <c r="AZM18" s="491"/>
      <c r="AZN18" s="491"/>
      <c r="AZO18" s="491"/>
      <c r="AZP18" s="491"/>
      <c r="AZQ18" s="491"/>
      <c r="AZR18" s="491"/>
      <c r="AZS18" s="491"/>
      <c r="AZT18" s="491"/>
      <c r="AZU18" s="491"/>
      <c r="AZV18" s="491"/>
      <c r="AZW18" s="491"/>
      <c r="AZX18" s="491"/>
      <c r="AZY18" s="491"/>
      <c r="AZZ18" s="491"/>
      <c r="BAA18" s="491"/>
      <c r="BAB18" s="491"/>
      <c r="BAC18" s="491"/>
      <c r="BAD18" s="491"/>
      <c r="BAE18" s="491"/>
      <c r="BAF18" s="491"/>
      <c r="BAG18" s="491"/>
      <c r="BAH18" s="491"/>
      <c r="BAI18" s="491"/>
      <c r="BAJ18" s="491"/>
      <c r="BAK18" s="491"/>
      <c r="BAL18" s="491"/>
      <c r="BAM18" s="491"/>
      <c r="BAN18" s="491"/>
      <c r="BAO18" s="491"/>
      <c r="BAP18" s="491"/>
      <c r="BAQ18" s="491"/>
      <c r="BAR18" s="491"/>
      <c r="BAS18" s="491"/>
      <c r="BAT18" s="491"/>
      <c r="BAU18" s="491"/>
      <c r="BAV18" s="491"/>
      <c r="BAW18" s="491"/>
      <c r="BAX18" s="491"/>
      <c r="BAY18" s="491"/>
      <c r="BAZ18" s="491"/>
      <c r="BBA18" s="491"/>
      <c r="BBB18" s="491"/>
      <c r="BBC18" s="491"/>
      <c r="BBD18" s="491"/>
      <c r="BBE18" s="491"/>
      <c r="BBF18" s="491"/>
      <c r="BBG18" s="491"/>
      <c r="BBH18" s="491"/>
      <c r="BBI18" s="491"/>
      <c r="BBJ18" s="491"/>
      <c r="BBK18" s="491"/>
      <c r="BBL18" s="491"/>
      <c r="BBM18" s="491"/>
      <c r="BBN18" s="491"/>
      <c r="BBO18" s="491"/>
      <c r="BBP18" s="491"/>
      <c r="BBQ18" s="491"/>
      <c r="BBR18" s="491"/>
      <c r="BBS18" s="491"/>
      <c r="BBT18" s="491"/>
      <c r="BBU18" s="491"/>
      <c r="BBV18" s="491"/>
      <c r="BBW18" s="491"/>
      <c r="BBX18" s="491"/>
      <c r="BBY18" s="491"/>
      <c r="BBZ18" s="491"/>
      <c r="BCA18" s="491"/>
      <c r="BCB18" s="491"/>
      <c r="BCC18" s="491"/>
      <c r="BCD18" s="491"/>
      <c r="BCE18" s="491"/>
      <c r="BCF18" s="491"/>
      <c r="BCG18" s="491"/>
      <c r="BCH18" s="491"/>
      <c r="BCI18" s="491"/>
      <c r="BCJ18" s="491"/>
      <c r="BCK18" s="491"/>
      <c r="BCL18" s="491"/>
      <c r="BCM18" s="491"/>
      <c r="BCN18" s="491"/>
      <c r="BCO18" s="491"/>
      <c r="BCP18" s="491"/>
      <c r="BCQ18" s="491"/>
      <c r="BCR18" s="491"/>
      <c r="BCS18" s="491"/>
      <c r="BCT18" s="491"/>
      <c r="BCU18" s="491"/>
      <c r="BCV18" s="491"/>
      <c r="BCW18" s="491"/>
      <c r="BCX18" s="491"/>
      <c r="BCY18" s="491"/>
      <c r="BCZ18" s="491"/>
      <c r="BDA18" s="491"/>
      <c r="BDB18" s="491"/>
      <c r="BDC18" s="491"/>
      <c r="BDD18" s="491"/>
      <c r="BDE18" s="491"/>
      <c r="BDF18" s="491"/>
      <c r="BDG18" s="491"/>
      <c r="BDH18" s="491"/>
      <c r="BDI18" s="491"/>
      <c r="BDJ18" s="491"/>
      <c r="BDK18" s="491"/>
      <c r="BDL18" s="491"/>
      <c r="BDM18" s="491"/>
      <c r="BDN18" s="491"/>
      <c r="BDO18" s="491"/>
      <c r="BDP18" s="491"/>
      <c r="BDQ18" s="491"/>
      <c r="BDR18" s="491"/>
      <c r="BDS18" s="491"/>
      <c r="BDT18" s="491"/>
      <c r="BDU18" s="491"/>
      <c r="BDV18" s="491"/>
      <c r="BDW18" s="491"/>
      <c r="BDX18" s="491"/>
      <c r="BDY18" s="491"/>
      <c r="BDZ18" s="491"/>
      <c r="BEA18" s="491"/>
      <c r="BEB18" s="491"/>
      <c r="BEC18" s="491"/>
      <c r="BED18" s="491"/>
      <c r="BEE18" s="491"/>
      <c r="BEF18" s="491"/>
      <c r="BEG18" s="491"/>
      <c r="BEH18" s="491"/>
      <c r="BEI18" s="491"/>
      <c r="BEJ18" s="491"/>
      <c r="BEK18" s="491"/>
      <c r="BEL18" s="491"/>
      <c r="BEM18" s="491"/>
      <c r="BEN18" s="491"/>
      <c r="BEO18" s="491"/>
      <c r="BEP18" s="491"/>
      <c r="BEQ18" s="491"/>
      <c r="BER18" s="491"/>
      <c r="BES18" s="491"/>
      <c r="BET18" s="491"/>
      <c r="BEU18" s="491"/>
      <c r="BEV18" s="491"/>
      <c r="BEW18" s="491"/>
      <c r="BEX18" s="491"/>
      <c r="BEY18" s="491"/>
      <c r="BEZ18" s="491"/>
      <c r="BFA18" s="491"/>
      <c r="BFB18" s="491"/>
      <c r="BFC18" s="491"/>
      <c r="BFD18" s="491"/>
      <c r="BFE18" s="491"/>
      <c r="BFF18" s="491"/>
      <c r="BFG18" s="491"/>
      <c r="BFH18" s="491"/>
      <c r="BFI18" s="491"/>
      <c r="BFJ18" s="491"/>
      <c r="BFK18" s="491"/>
      <c r="BFL18" s="491"/>
      <c r="BFM18" s="491"/>
      <c r="BFN18" s="491"/>
      <c r="BFO18" s="491"/>
      <c r="BFP18" s="491"/>
      <c r="BFQ18" s="491"/>
      <c r="BFR18" s="491"/>
      <c r="BFS18" s="491"/>
      <c r="BFT18" s="491"/>
      <c r="BFU18" s="491"/>
      <c r="BFV18" s="491"/>
      <c r="BFW18" s="491"/>
      <c r="BFX18" s="491"/>
      <c r="BFY18" s="491"/>
      <c r="BFZ18" s="491"/>
      <c r="BGA18" s="491"/>
      <c r="BGB18" s="491"/>
      <c r="BGC18" s="491"/>
      <c r="BGD18" s="491"/>
      <c r="BGE18" s="491"/>
      <c r="BGF18" s="491"/>
      <c r="BGG18" s="491"/>
      <c r="BGH18" s="491"/>
      <c r="BGI18" s="491"/>
      <c r="BGJ18" s="491"/>
      <c r="BGK18" s="491"/>
      <c r="BGL18" s="491"/>
      <c r="BGM18" s="491"/>
      <c r="BGN18" s="491"/>
      <c r="BGO18" s="491"/>
      <c r="BGP18" s="491"/>
      <c r="BGQ18" s="491"/>
      <c r="BGR18" s="491"/>
      <c r="BGS18" s="491"/>
      <c r="BGT18" s="491"/>
      <c r="BGU18" s="491"/>
      <c r="BGV18" s="491"/>
      <c r="BGW18" s="491"/>
      <c r="BGX18" s="491"/>
      <c r="BGY18" s="491"/>
      <c r="BGZ18" s="491"/>
      <c r="BHA18" s="491"/>
      <c r="BHB18" s="491"/>
      <c r="BHC18" s="491"/>
      <c r="BHD18" s="491"/>
      <c r="BHE18" s="491"/>
      <c r="BHF18" s="491"/>
      <c r="BHG18" s="491"/>
      <c r="BHH18" s="491"/>
      <c r="BHI18" s="491"/>
      <c r="BHJ18" s="491"/>
      <c r="BHK18" s="491"/>
      <c r="BHL18" s="491"/>
      <c r="BHM18" s="491"/>
      <c r="BHN18" s="491"/>
      <c r="BHO18" s="491"/>
      <c r="BHP18" s="491"/>
      <c r="BHQ18" s="491"/>
      <c r="BHR18" s="491"/>
      <c r="BHS18" s="491"/>
      <c r="BHT18" s="491"/>
      <c r="BHU18" s="491"/>
      <c r="BHV18" s="491"/>
      <c r="BHW18" s="491"/>
      <c r="BHX18" s="491"/>
      <c r="BHY18" s="491"/>
      <c r="BHZ18" s="491"/>
      <c r="BIA18" s="491"/>
      <c r="BIB18" s="491"/>
      <c r="BIC18" s="491"/>
      <c r="BID18" s="491"/>
      <c r="BIE18" s="491"/>
      <c r="BIF18" s="491"/>
      <c r="BIG18" s="491"/>
      <c r="BIH18" s="491"/>
      <c r="BII18" s="491"/>
      <c r="BIJ18" s="491"/>
      <c r="BIK18" s="491"/>
      <c r="BIL18" s="491"/>
      <c r="BIM18" s="491"/>
      <c r="BIN18" s="491"/>
      <c r="BIO18" s="491"/>
      <c r="BIP18" s="491"/>
      <c r="BIQ18" s="491"/>
      <c r="BIR18" s="491"/>
      <c r="BIS18" s="491"/>
      <c r="BIT18" s="491"/>
      <c r="BIU18" s="491"/>
      <c r="BIV18" s="491"/>
      <c r="BIW18" s="491"/>
      <c r="BIX18" s="491"/>
      <c r="BIY18" s="491"/>
      <c r="BIZ18" s="491"/>
      <c r="BJA18" s="491"/>
      <c r="BJB18" s="491"/>
      <c r="BJC18" s="491"/>
      <c r="BJD18" s="491"/>
      <c r="BJE18" s="491"/>
      <c r="BJF18" s="491"/>
      <c r="BJG18" s="491"/>
      <c r="BJH18" s="491"/>
      <c r="BJI18" s="491"/>
      <c r="BJJ18" s="491"/>
      <c r="BJK18" s="491"/>
      <c r="BJL18" s="491"/>
      <c r="BJM18" s="491"/>
      <c r="BJN18" s="491"/>
      <c r="BJO18" s="491"/>
      <c r="BJP18" s="491"/>
      <c r="BJQ18" s="491"/>
      <c r="BJR18" s="491"/>
      <c r="BJS18" s="491"/>
      <c r="BJT18" s="491"/>
      <c r="BJU18" s="491"/>
      <c r="BJV18" s="491"/>
      <c r="BJW18" s="491"/>
      <c r="BJX18" s="491"/>
      <c r="BJY18" s="491"/>
      <c r="BJZ18" s="491"/>
      <c r="BKA18" s="491"/>
      <c r="BKB18" s="491"/>
      <c r="BKC18" s="491"/>
      <c r="BKD18" s="491"/>
      <c r="BKE18" s="491"/>
      <c r="BKF18" s="491"/>
      <c r="BKG18" s="491"/>
      <c r="BKH18" s="491"/>
      <c r="BKI18" s="491"/>
      <c r="BKJ18" s="491"/>
      <c r="BKK18" s="491"/>
      <c r="BKL18" s="491"/>
      <c r="BKM18" s="491"/>
      <c r="BKN18" s="491"/>
      <c r="BKO18" s="491"/>
      <c r="BKP18" s="491"/>
      <c r="BKQ18" s="491"/>
      <c r="BKR18" s="491"/>
      <c r="BKS18" s="491"/>
      <c r="BKT18" s="491"/>
      <c r="BKU18" s="491"/>
      <c r="BKV18" s="491"/>
      <c r="BKW18" s="491"/>
      <c r="BKX18" s="491"/>
      <c r="BKY18" s="491"/>
      <c r="BKZ18" s="491"/>
      <c r="BLA18" s="491"/>
      <c r="BLB18" s="491"/>
      <c r="BLC18" s="491"/>
      <c r="BLD18" s="491"/>
      <c r="BLE18" s="491"/>
      <c r="BLF18" s="491"/>
      <c r="BLG18" s="491"/>
      <c r="BLH18" s="491"/>
      <c r="BLI18" s="491"/>
      <c r="BLJ18" s="491"/>
      <c r="BLK18" s="491"/>
      <c r="BLL18" s="491"/>
      <c r="BLM18" s="491"/>
      <c r="BLN18" s="491"/>
      <c r="BLO18" s="491"/>
      <c r="BLP18" s="491"/>
      <c r="BLQ18" s="491"/>
      <c r="BLR18" s="491"/>
      <c r="BLS18" s="491"/>
      <c r="BLT18" s="491"/>
      <c r="BLU18" s="491"/>
      <c r="BLV18" s="491"/>
      <c r="BLW18" s="491"/>
      <c r="BLX18" s="491"/>
      <c r="BLY18" s="491"/>
      <c r="BLZ18" s="491"/>
      <c r="BMA18" s="491"/>
      <c r="BMB18" s="491"/>
      <c r="BMC18" s="491"/>
      <c r="BMD18" s="491"/>
      <c r="BME18" s="491"/>
      <c r="BMF18" s="491"/>
      <c r="BMG18" s="491"/>
      <c r="BMH18" s="491"/>
      <c r="BMI18" s="491"/>
      <c r="BMJ18" s="491"/>
      <c r="BMK18" s="491"/>
      <c r="BML18" s="491"/>
      <c r="BMM18" s="491"/>
      <c r="BMN18" s="491"/>
      <c r="BMO18" s="491"/>
      <c r="BMP18" s="491"/>
      <c r="BMQ18" s="491"/>
      <c r="BMR18" s="491"/>
      <c r="BMS18" s="491"/>
      <c r="BMT18" s="491"/>
      <c r="BMU18" s="491"/>
      <c r="BMV18" s="491"/>
      <c r="BMW18" s="491"/>
      <c r="BMX18" s="491"/>
      <c r="BMY18" s="491"/>
      <c r="BMZ18" s="491"/>
      <c r="BNA18" s="491"/>
      <c r="BNB18" s="491"/>
      <c r="BNC18" s="491"/>
      <c r="BND18" s="491"/>
      <c r="BNE18" s="491"/>
      <c r="BNF18" s="491"/>
      <c r="BNG18" s="491"/>
      <c r="BNH18" s="491"/>
      <c r="BNI18" s="491"/>
      <c r="BNJ18" s="491"/>
      <c r="BNK18" s="491"/>
      <c r="BNL18" s="491"/>
      <c r="BNM18" s="491"/>
      <c r="BNN18" s="491"/>
      <c r="BNO18" s="491"/>
      <c r="BNP18" s="491"/>
      <c r="BNQ18" s="491"/>
      <c r="BNR18" s="491"/>
      <c r="BNS18" s="491"/>
      <c r="BNT18" s="491"/>
      <c r="BNU18" s="491"/>
      <c r="BNV18" s="491"/>
      <c r="BNW18" s="491"/>
      <c r="BNX18" s="491"/>
      <c r="BNY18" s="491"/>
      <c r="BNZ18" s="491"/>
      <c r="BOA18" s="491"/>
      <c r="BOB18" s="491"/>
      <c r="BOC18" s="491"/>
      <c r="BOD18" s="491"/>
      <c r="BOE18" s="491"/>
      <c r="BOF18" s="491"/>
      <c r="BOG18" s="491"/>
      <c r="BOH18" s="491"/>
      <c r="BOI18" s="491"/>
      <c r="BOJ18" s="491"/>
      <c r="BOK18" s="491"/>
      <c r="BOL18" s="491"/>
      <c r="BOM18" s="491"/>
      <c r="BON18" s="491"/>
      <c r="BOO18" s="491"/>
      <c r="BOP18" s="491"/>
      <c r="BOQ18" s="491"/>
      <c r="BOR18" s="491"/>
      <c r="BOS18" s="491"/>
      <c r="BOT18" s="491"/>
      <c r="BOU18" s="491"/>
      <c r="BOV18" s="491"/>
      <c r="BOW18" s="491"/>
      <c r="BOX18" s="491"/>
      <c r="BOY18" s="491"/>
      <c r="BOZ18" s="491"/>
      <c r="BPA18" s="491"/>
      <c r="BPB18" s="491"/>
      <c r="BPC18" s="491"/>
      <c r="BPD18" s="491"/>
      <c r="BPE18" s="491"/>
      <c r="BPF18" s="491"/>
      <c r="BPG18" s="491"/>
      <c r="BPH18" s="491"/>
      <c r="BPI18" s="491"/>
      <c r="BPJ18" s="491"/>
      <c r="BPK18" s="491"/>
      <c r="BPL18" s="491"/>
      <c r="BPM18" s="491"/>
      <c r="BPN18" s="491"/>
      <c r="BPO18" s="491"/>
      <c r="BPP18" s="491"/>
      <c r="BPQ18" s="491"/>
      <c r="BPR18" s="491"/>
      <c r="BPS18" s="491"/>
      <c r="BPT18" s="491"/>
      <c r="BPU18" s="491"/>
      <c r="BPV18" s="491"/>
      <c r="BPW18" s="491"/>
      <c r="BPX18" s="491"/>
      <c r="BPY18" s="491"/>
      <c r="BPZ18" s="491"/>
      <c r="BQA18" s="491"/>
      <c r="BQB18" s="491"/>
      <c r="BQC18" s="491"/>
      <c r="BQD18" s="491"/>
      <c r="BQE18" s="491"/>
      <c r="BQF18" s="491"/>
      <c r="BQG18" s="491"/>
      <c r="BQH18" s="491"/>
      <c r="BQI18" s="491"/>
      <c r="BQJ18" s="491"/>
      <c r="BQK18" s="491"/>
      <c r="BQL18" s="491"/>
      <c r="BQM18" s="491"/>
      <c r="BQN18" s="491"/>
      <c r="BQO18" s="491"/>
      <c r="BQP18" s="491"/>
      <c r="BQQ18" s="491"/>
      <c r="BQR18" s="491"/>
      <c r="BQS18" s="491"/>
      <c r="BQT18" s="491"/>
      <c r="BQU18" s="491"/>
      <c r="BQV18" s="491"/>
      <c r="BQW18" s="491"/>
      <c r="BQX18" s="491"/>
      <c r="BQY18" s="491"/>
      <c r="BQZ18" s="491"/>
      <c r="BRA18" s="491"/>
      <c r="BRB18" s="491"/>
      <c r="BRC18" s="491"/>
      <c r="BRD18" s="491"/>
      <c r="BRE18" s="491"/>
      <c r="BRF18" s="491"/>
      <c r="BRG18" s="491"/>
      <c r="BRH18" s="491"/>
      <c r="BRI18" s="491"/>
      <c r="BRJ18" s="491"/>
      <c r="BRK18" s="491"/>
      <c r="BRL18" s="491"/>
      <c r="BRM18" s="491"/>
      <c r="BRN18" s="491"/>
      <c r="BRO18" s="491"/>
      <c r="BRP18" s="491"/>
      <c r="BRQ18" s="491"/>
      <c r="BRR18" s="491"/>
      <c r="BRS18" s="491"/>
      <c r="BRT18" s="491"/>
      <c r="BRU18" s="491"/>
      <c r="BRV18" s="491"/>
      <c r="BRW18" s="491"/>
      <c r="BRX18" s="491"/>
      <c r="BRY18" s="491"/>
      <c r="BRZ18" s="491"/>
      <c r="BSA18" s="491"/>
      <c r="BSB18" s="491"/>
      <c r="BSC18" s="491"/>
      <c r="BSD18" s="491"/>
      <c r="BSE18" s="491"/>
      <c r="BSF18" s="491"/>
      <c r="BSG18" s="491"/>
      <c r="BSH18" s="491"/>
      <c r="BSI18" s="491"/>
      <c r="BSJ18" s="491"/>
      <c r="BSK18" s="491"/>
      <c r="BSL18" s="491"/>
      <c r="BSM18" s="491"/>
      <c r="BSN18" s="491"/>
      <c r="BSO18" s="491"/>
      <c r="BSP18" s="491"/>
      <c r="BSQ18" s="491"/>
      <c r="BSR18" s="491"/>
      <c r="BSS18" s="491"/>
      <c r="BST18" s="491"/>
      <c r="BSU18" s="491"/>
      <c r="BSV18" s="491"/>
      <c r="BSW18" s="491"/>
      <c r="BSX18" s="491"/>
      <c r="BSY18" s="491"/>
      <c r="BSZ18" s="491"/>
      <c r="BTA18" s="491"/>
      <c r="BTB18" s="491"/>
      <c r="BTC18" s="491"/>
      <c r="BTD18" s="491"/>
      <c r="BTE18" s="491"/>
      <c r="BTF18" s="491"/>
      <c r="BTG18" s="491"/>
      <c r="BTH18" s="491"/>
      <c r="BTI18" s="491"/>
      <c r="BTJ18" s="491"/>
      <c r="BTK18" s="491"/>
      <c r="BTL18" s="491"/>
      <c r="BTM18" s="491"/>
      <c r="BTN18" s="491"/>
      <c r="BTO18" s="491"/>
      <c r="BTP18" s="491"/>
      <c r="BTQ18" s="491"/>
      <c r="BTR18" s="491"/>
      <c r="BTS18" s="491"/>
      <c r="BTT18" s="491"/>
      <c r="BTU18" s="491"/>
      <c r="BTV18" s="491"/>
      <c r="BTW18" s="491"/>
      <c r="BTX18" s="491"/>
      <c r="BTY18" s="491"/>
      <c r="BTZ18" s="491"/>
      <c r="BUA18" s="491"/>
      <c r="BUB18" s="491"/>
      <c r="BUC18" s="491"/>
      <c r="BUD18" s="491"/>
      <c r="BUE18" s="491"/>
      <c r="BUF18" s="491"/>
      <c r="BUG18" s="491"/>
      <c r="BUH18" s="491"/>
      <c r="BUI18" s="491"/>
      <c r="BUJ18" s="491"/>
      <c r="BUK18" s="491"/>
      <c r="BUL18" s="491"/>
      <c r="BUM18" s="491"/>
      <c r="BUN18" s="491"/>
      <c r="BUO18" s="491"/>
      <c r="BUP18" s="491"/>
      <c r="BUQ18" s="491"/>
      <c r="BUR18" s="491"/>
      <c r="BUS18" s="491"/>
      <c r="BUT18" s="491"/>
      <c r="BUU18" s="491"/>
      <c r="BUV18" s="491"/>
      <c r="BUW18" s="491"/>
      <c r="BUX18" s="491"/>
      <c r="BUY18" s="491"/>
      <c r="BUZ18" s="491"/>
      <c r="BVA18" s="491"/>
      <c r="BVB18" s="491"/>
      <c r="BVC18" s="491"/>
      <c r="BVD18" s="491"/>
      <c r="BVE18" s="491"/>
      <c r="BVF18" s="491"/>
      <c r="BVG18" s="491"/>
      <c r="BVH18" s="491"/>
      <c r="BVI18" s="491"/>
      <c r="BVJ18" s="491"/>
      <c r="BVK18" s="491"/>
      <c r="BVL18" s="491"/>
      <c r="BVM18" s="491"/>
      <c r="BVN18" s="491"/>
      <c r="BVO18" s="491"/>
      <c r="BVP18" s="491"/>
      <c r="BVQ18" s="491"/>
      <c r="BVR18" s="491"/>
      <c r="BVS18" s="491"/>
      <c r="BVT18" s="491"/>
      <c r="BVU18" s="491"/>
      <c r="BVV18" s="491"/>
      <c r="BVW18" s="491"/>
      <c r="BVX18" s="491"/>
      <c r="BVY18" s="491"/>
      <c r="BVZ18" s="491"/>
      <c r="BWA18" s="491"/>
      <c r="BWB18" s="491"/>
      <c r="BWC18" s="491"/>
      <c r="BWD18" s="491"/>
      <c r="BWE18" s="491"/>
      <c r="BWF18" s="491"/>
      <c r="BWG18" s="491"/>
      <c r="BWH18" s="491"/>
      <c r="BWI18" s="491"/>
      <c r="BWJ18" s="491"/>
      <c r="BWK18" s="491"/>
      <c r="BWL18" s="491"/>
      <c r="BWM18" s="491"/>
      <c r="BWN18" s="491"/>
      <c r="BWO18" s="491"/>
      <c r="BWP18" s="491"/>
      <c r="BWQ18" s="491"/>
      <c r="BWR18" s="491"/>
      <c r="BWS18" s="491"/>
      <c r="BWT18" s="491"/>
      <c r="BWU18" s="491"/>
      <c r="BWV18" s="491"/>
      <c r="BWW18" s="491"/>
      <c r="BWX18" s="491"/>
      <c r="BWY18" s="491"/>
      <c r="BWZ18" s="491"/>
      <c r="BXA18" s="491"/>
      <c r="BXB18" s="491"/>
      <c r="BXC18" s="491"/>
      <c r="BXD18" s="491"/>
      <c r="BXE18" s="491"/>
      <c r="BXF18" s="491"/>
      <c r="BXG18" s="491"/>
      <c r="BXH18" s="491"/>
      <c r="BXI18" s="491"/>
      <c r="BXJ18" s="491"/>
      <c r="BXK18" s="491"/>
      <c r="BXL18" s="491"/>
      <c r="BXM18" s="491"/>
      <c r="BXN18" s="491"/>
      <c r="BXO18" s="491"/>
      <c r="BXP18" s="491"/>
      <c r="BXQ18" s="491"/>
      <c r="BXR18" s="491"/>
      <c r="BXS18" s="491"/>
      <c r="BXT18" s="491"/>
      <c r="BXU18" s="491"/>
      <c r="BXV18" s="491"/>
      <c r="BXW18" s="491"/>
      <c r="BXX18" s="491"/>
      <c r="BXY18" s="491"/>
      <c r="BXZ18" s="491"/>
      <c r="BYA18" s="491"/>
      <c r="BYB18" s="491"/>
      <c r="BYC18" s="491"/>
      <c r="BYD18" s="491"/>
      <c r="BYE18" s="491"/>
      <c r="BYF18" s="491"/>
      <c r="BYG18" s="491"/>
      <c r="BYH18" s="491"/>
      <c r="BYI18" s="491"/>
      <c r="BYJ18" s="491"/>
      <c r="BYK18" s="491"/>
      <c r="BYL18" s="491"/>
      <c r="BYM18" s="491"/>
      <c r="BYN18" s="491"/>
      <c r="BYO18" s="491"/>
      <c r="BYP18" s="491"/>
      <c r="BYQ18" s="491"/>
      <c r="BYR18" s="491"/>
      <c r="BYS18" s="491"/>
      <c r="BYT18" s="491"/>
      <c r="BYU18" s="491"/>
      <c r="BYV18" s="491"/>
      <c r="BYW18" s="491"/>
      <c r="BYX18" s="491"/>
      <c r="BYY18" s="491"/>
      <c r="BYZ18" s="491"/>
      <c r="BZA18" s="491"/>
      <c r="BZB18" s="491"/>
      <c r="BZC18" s="491"/>
      <c r="BZD18" s="491"/>
      <c r="BZE18" s="491"/>
      <c r="BZF18" s="491"/>
      <c r="BZG18" s="491"/>
      <c r="BZH18" s="491"/>
      <c r="BZI18" s="491"/>
      <c r="BZJ18" s="491"/>
      <c r="BZK18" s="491"/>
      <c r="BZL18" s="491"/>
      <c r="BZM18" s="491"/>
      <c r="BZN18" s="491"/>
      <c r="BZO18" s="491"/>
      <c r="BZP18" s="491"/>
      <c r="BZQ18" s="491"/>
      <c r="BZR18" s="491"/>
      <c r="BZS18" s="491"/>
      <c r="BZT18" s="491"/>
      <c r="BZU18" s="491"/>
      <c r="BZV18" s="491"/>
      <c r="BZW18" s="491"/>
      <c r="BZX18" s="491"/>
      <c r="BZY18" s="491"/>
      <c r="BZZ18" s="491"/>
      <c r="CAA18" s="491"/>
      <c r="CAB18" s="491"/>
      <c r="CAC18" s="491"/>
      <c r="CAD18" s="491"/>
      <c r="CAE18" s="491"/>
      <c r="CAF18" s="491"/>
      <c r="CAG18" s="491"/>
      <c r="CAH18" s="491"/>
      <c r="CAI18" s="491"/>
      <c r="CAJ18" s="491"/>
      <c r="CAK18" s="491"/>
      <c r="CAL18" s="491"/>
      <c r="CAM18" s="491"/>
      <c r="CAN18" s="491"/>
      <c r="CAO18" s="491"/>
      <c r="CAP18" s="491"/>
      <c r="CAQ18" s="491"/>
      <c r="CAR18" s="491"/>
      <c r="CAS18" s="491"/>
      <c r="CAT18" s="491"/>
      <c r="CAU18" s="491"/>
      <c r="CAV18" s="491"/>
      <c r="CAW18" s="491"/>
      <c r="CAX18" s="491"/>
      <c r="CAY18" s="491"/>
      <c r="CAZ18" s="491"/>
      <c r="CBA18" s="491"/>
      <c r="CBB18" s="491"/>
      <c r="CBC18" s="491"/>
      <c r="CBD18" s="491"/>
      <c r="CBE18" s="491"/>
      <c r="CBF18" s="491"/>
      <c r="CBG18" s="491"/>
      <c r="CBH18" s="491"/>
      <c r="CBI18" s="491"/>
      <c r="CBJ18" s="491"/>
      <c r="CBK18" s="491"/>
      <c r="CBL18" s="491"/>
      <c r="CBM18" s="491"/>
      <c r="CBN18" s="491"/>
      <c r="CBO18" s="491"/>
      <c r="CBP18" s="491"/>
      <c r="CBQ18" s="491"/>
      <c r="CBR18" s="491"/>
      <c r="CBS18" s="491"/>
      <c r="CBT18" s="491"/>
      <c r="CBU18" s="491"/>
      <c r="CBV18" s="491"/>
      <c r="CBW18" s="491"/>
      <c r="CBX18" s="491"/>
      <c r="CBY18" s="491"/>
      <c r="CBZ18" s="491"/>
      <c r="CCA18" s="491"/>
      <c r="CCB18" s="491"/>
      <c r="CCC18" s="491"/>
      <c r="CCD18" s="491"/>
      <c r="CCE18" s="491"/>
      <c r="CCF18" s="491"/>
      <c r="CCG18" s="491"/>
      <c r="CCH18" s="491"/>
      <c r="CCI18" s="491"/>
      <c r="CCJ18" s="491"/>
      <c r="CCK18" s="491"/>
      <c r="CCL18" s="491"/>
      <c r="CCM18" s="491"/>
      <c r="CCN18" s="491"/>
      <c r="CCO18" s="491"/>
      <c r="CCP18" s="491"/>
      <c r="CCQ18" s="491"/>
      <c r="CCR18" s="491"/>
      <c r="CCS18" s="491"/>
      <c r="CCT18" s="491"/>
      <c r="CCU18" s="491"/>
      <c r="CCV18" s="491"/>
      <c r="CCW18" s="491"/>
      <c r="CCX18" s="491"/>
      <c r="CCY18" s="491"/>
      <c r="CCZ18" s="491"/>
      <c r="CDA18" s="491"/>
      <c r="CDB18" s="491"/>
      <c r="CDC18" s="491"/>
      <c r="CDD18" s="491"/>
      <c r="CDE18" s="491"/>
      <c r="CDF18" s="491"/>
      <c r="CDG18" s="491"/>
      <c r="CDH18" s="491"/>
      <c r="CDI18" s="491"/>
      <c r="CDJ18" s="491"/>
      <c r="CDK18" s="491"/>
      <c r="CDL18" s="491"/>
      <c r="CDM18" s="491"/>
      <c r="CDN18" s="491"/>
      <c r="CDO18" s="491"/>
      <c r="CDP18" s="491"/>
      <c r="CDQ18" s="491"/>
      <c r="CDR18" s="491"/>
      <c r="CDS18" s="491"/>
      <c r="CDT18" s="491"/>
      <c r="CDU18" s="491"/>
      <c r="CDV18" s="491"/>
      <c r="CDW18" s="491"/>
      <c r="CDX18" s="491"/>
      <c r="CDY18" s="491"/>
      <c r="CDZ18" s="491"/>
      <c r="CEA18" s="491"/>
      <c r="CEB18" s="491"/>
      <c r="CEC18" s="491"/>
      <c r="CED18" s="491"/>
      <c r="CEE18" s="491"/>
      <c r="CEF18" s="491"/>
      <c r="CEG18" s="491"/>
      <c r="CEH18" s="491"/>
      <c r="CEI18" s="491"/>
      <c r="CEJ18" s="491"/>
      <c r="CEK18" s="491"/>
      <c r="CEL18" s="491"/>
      <c r="CEM18" s="491"/>
      <c r="CEN18" s="491"/>
      <c r="CEO18" s="491"/>
      <c r="CEP18" s="491"/>
      <c r="CEQ18" s="491"/>
      <c r="CER18" s="491"/>
      <c r="CES18" s="491"/>
      <c r="CET18" s="491"/>
      <c r="CEU18" s="491"/>
      <c r="CEV18" s="491"/>
      <c r="CEW18" s="491"/>
      <c r="CEX18" s="491"/>
      <c r="CEY18" s="491"/>
      <c r="CEZ18" s="491"/>
      <c r="CFA18" s="491"/>
      <c r="CFB18" s="491"/>
      <c r="CFC18" s="491"/>
      <c r="CFD18" s="491"/>
      <c r="CFE18" s="491"/>
      <c r="CFF18" s="491"/>
      <c r="CFG18" s="491"/>
      <c r="CFH18" s="491"/>
      <c r="CFI18" s="491"/>
      <c r="CFJ18" s="491"/>
      <c r="CFK18" s="491"/>
      <c r="CFL18" s="491"/>
      <c r="CFM18" s="491"/>
      <c r="CFN18" s="491"/>
      <c r="CFO18" s="491"/>
      <c r="CFP18" s="491"/>
      <c r="CFQ18" s="491"/>
      <c r="CFR18" s="491"/>
      <c r="CFS18" s="491"/>
      <c r="CFT18" s="491"/>
      <c r="CFU18" s="491"/>
      <c r="CFV18" s="491"/>
      <c r="CFW18" s="491"/>
      <c r="CFX18" s="491"/>
      <c r="CFY18" s="491"/>
      <c r="CFZ18" s="491"/>
      <c r="CGA18" s="491"/>
      <c r="CGB18" s="491"/>
      <c r="CGC18" s="491"/>
      <c r="CGD18" s="491"/>
      <c r="CGE18" s="491"/>
      <c r="CGF18" s="491"/>
      <c r="CGG18" s="491"/>
      <c r="CGH18" s="491"/>
      <c r="CGI18" s="491"/>
      <c r="CGJ18" s="491"/>
      <c r="CGK18" s="491"/>
      <c r="CGL18" s="491"/>
      <c r="CGM18" s="491"/>
      <c r="CGN18" s="491"/>
      <c r="CGO18" s="491"/>
      <c r="CGP18" s="491"/>
      <c r="CGQ18" s="491"/>
      <c r="CGR18" s="491"/>
      <c r="CGS18" s="491"/>
      <c r="CGT18" s="491"/>
      <c r="CGU18" s="491"/>
      <c r="CGV18" s="491"/>
      <c r="CGW18" s="491"/>
      <c r="CGX18" s="491"/>
      <c r="CGY18" s="491"/>
      <c r="CGZ18" s="491"/>
      <c r="CHA18" s="491"/>
      <c r="CHB18" s="491"/>
      <c r="CHC18" s="491"/>
      <c r="CHD18" s="491"/>
      <c r="CHE18" s="491"/>
      <c r="CHF18" s="491"/>
      <c r="CHG18" s="491"/>
      <c r="CHH18" s="491"/>
      <c r="CHI18" s="491"/>
      <c r="CHJ18" s="491"/>
      <c r="CHK18" s="491"/>
      <c r="CHL18" s="491"/>
      <c r="CHM18" s="491"/>
      <c r="CHN18" s="491"/>
      <c r="CHO18" s="491"/>
      <c r="CHP18" s="491"/>
      <c r="CHQ18" s="491"/>
      <c r="CHR18" s="491"/>
      <c r="CHS18" s="491"/>
      <c r="CHT18" s="491"/>
      <c r="CHU18" s="491"/>
      <c r="CHV18" s="491"/>
      <c r="CHW18" s="491"/>
      <c r="CHX18" s="491"/>
      <c r="CHY18" s="491"/>
      <c r="CHZ18" s="491"/>
      <c r="CIA18" s="491"/>
      <c r="CIB18" s="491"/>
      <c r="CIC18" s="491"/>
      <c r="CID18" s="491"/>
      <c r="CIE18" s="491"/>
      <c r="CIF18" s="491"/>
      <c r="CIG18" s="491"/>
      <c r="CIH18" s="491"/>
      <c r="CII18" s="491"/>
      <c r="CIJ18" s="491"/>
      <c r="CIK18" s="491"/>
      <c r="CIL18" s="491"/>
      <c r="CIM18" s="491"/>
      <c r="CIN18" s="491"/>
      <c r="CIO18" s="491"/>
      <c r="CIP18" s="491"/>
      <c r="CIQ18" s="491"/>
      <c r="CIR18" s="491"/>
      <c r="CIS18" s="491"/>
      <c r="CIT18" s="491"/>
      <c r="CIU18" s="491"/>
      <c r="CIV18" s="491"/>
      <c r="CIW18" s="491"/>
      <c r="CIX18" s="491"/>
      <c r="CIY18" s="491"/>
      <c r="CIZ18" s="491"/>
      <c r="CJA18" s="491"/>
      <c r="CJB18" s="491"/>
      <c r="CJC18" s="491"/>
      <c r="CJD18" s="491"/>
      <c r="CJE18" s="491"/>
      <c r="CJF18" s="491"/>
      <c r="CJG18" s="491"/>
      <c r="CJH18" s="491"/>
      <c r="CJI18" s="491"/>
      <c r="CJJ18" s="491"/>
      <c r="CJK18" s="491"/>
      <c r="CJL18" s="491"/>
      <c r="CJM18" s="491"/>
      <c r="CJN18" s="491"/>
      <c r="CJO18" s="491"/>
      <c r="CJP18" s="491"/>
      <c r="CJQ18" s="491"/>
      <c r="CJR18" s="491"/>
      <c r="CJS18" s="491"/>
      <c r="CJT18" s="491"/>
      <c r="CJU18" s="491"/>
      <c r="CJV18" s="491"/>
      <c r="CJW18" s="491"/>
      <c r="CJX18" s="491"/>
      <c r="CJY18" s="491"/>
      <c r="CJZ18" s="491"/>
      <c r="CKA18" s="491"/>
      <c r="CKB18" s="491"/>
      <c r="CKC18" s="491"/>
      <c r="CKD18" s="491"/>
      <c r="CKE18" s="491"/>
      <c r="CKF18" s="491"/>
      <c r="CKG18" s="491"/>
      <c r="CKH18" s="491"/>
      <c r="CKI18" s="491"/>
      <c r="CKJ18" s="491"/>
      <c r="CKK18" s="491"/>
      <c r="CKL18" s="491"/>
      <c r="CKM18" s="491"/>
      <c r="CKN18" s="491"/>
      <c r="CKO18" s="491"/>
      <c r="CKP18" s="491"/>
      <c r="CKQ18" s="491"/>
      <c r="CKR18" s="491"/>
      <c r="CKS18" s="491"/>
      <c r="CKT18" s="491"/>
      <c r="CKU18" s="491"/>
      <c r="CKV18" s="491"/>
      <c r="CKW18" s="491"/>
      <c r="CKX18" s="491"/>
      <c r="CKY18" s="491"/>
      <c r="CKZ18" s="491"/>
      <c r="CLA18" s="491"/>
      <c r="CLB18" s="491"/>
      <c r="CLC18" s="491"/>
      <c r="CLD18" s="491"/>
      <c r="CLE18" s="491"/>
      <c r="CLF18" s="491"/>
      <c r="CLG18" s="491"/>
      <c r="CLH18" s="491"/>
      <c r="CLI18" s="491"/>
      <c r="CLJ18" s="491"/>
      <c r="CLK18" s="491"/>
      <c r="CLL18" s="491"/>
      <c r="CLM18" s="491"/>
      <c r="CLN18" s="491"/>
      <c r="CLO18" s="491"/>
      <c r="CLP18" s="491"/>
      <c r="CLQ18" s="491"/>
      <c r="CLR18" s="491"/>
      <c r="CLS18" s="491"/>
      <c r="CLT18" s="491"/>
      <c r="CLU18" s="491"/>
      <c r="CLV18" s="491"/>
      <c r="CLW18" s="491"/>
      <c r="CLX18" s="491"/>
      <c r="CLY18" s="491"/>
      <c r="CLZ18" s="491"/>
      <c r="CMA18" s="491"/>
      <c r="CMB18" s="491"/>
      <c r="CMC18" s="491"/>
      <c r="CMD18" s="491"/>
      <c r="CME18" s="491"/>
      <c r="CMF18" s="491"/>
      <c r="CMG18" s="491"/>
      <c r="CMH18" s="491"/>
      <c r="CMI18" s="491"/>
      <c r="CMJ18" s="491"/>
      <c r="CMK18" s="491"/>
      <c r="CML18" s="491"/>
      <c r="CMM18" s="491"/>
      <c r="CMN18" s="491"/>
      <c r="CMO18" s="491"/>
      <c r="CMP18" s="491"/>
      <c r="CMQ18" s="491"/>
      <c r="CMR18" s="491"/>
      <c r="CMS18" s="491"/>
      <c r="CMT18" s="491"/>
      <c r="CMU18" s="491"/>
      <c r="CMV18" s="491"/>
      <c r="CMW18" s="491"/>
      <c r="CMX18" s="491"/>
      <c r="CMY18" s="491"/>
      <c r="CMZ18" s="491"/>
      <c r="CNA18" s="491"/>
      <c r="CNB18" s="491"/>
      <c r="CNC18" s="491"/>
      <c r="CND18" s="491"/>
      <c r="CNE18" s="491"/>
      <c r="CNF18" s="491"/>
      <c r="CNG18" s="491"/>
      <c r="CNH18" s="491"/>
      <c r="CNI18" s="491"/>
      <c r="CNJ18" s="491"/>
      <c r="CNK18" s="491"/>
      <c r="CNL18" s="491"/>
      <c r="CNM18" s="491"/>
      <c r="CNN18" s="491"/>
      <c r="CNO18" s="491"/>
      <c r="CNP18" s="491"/>
      <c r="CNQ18" s="491"/>
      <c r="CNR18" s="491"/>
      <c r="CNS18" s="491"/>
      <c r="CNT18" s="491"/>
      <c r="CNU18" s="491"/>
      <c r="CNV18" s="491"/>
      <c r="CNW18" s="491"/>
      <c r="CNX18" s="491"/>
      <c r="CNY18" s="491"/>
      <c r="CNZ18" s="491"/>
      <c r="COA18" s="491"/>
      <c r="COB18" s="491"/>
      <c r="COC18" s="491"/>
      <c r="COD18" s="491"/>
      <c r="COE18" s="491"/>
      <c r="COF18" s="491"/>
      <c r="COG18" s="491"/>
      <c r="COH18" s="491"/>
      <c r="COI18" s="491"/>
      <c r="COJ18" s="491"/>
      <c r="COK18" s="491"/>
      <c r="COL18" s="491"/>
      <c r="COM18" s="491"/>
      <c r="CON18" s="491"/>
      <c r="COO18" s="491"/>
      <c r="COP18" s="491"/>
      <c r="COQ18" s="491"/>
      <c r="COR18" s="491"/>
      <c r="COS18" s="491"/>
      <c r="COT18" s="491"/>
      <c r="COU18" s="491"/>
      <c r="COV18" s="491"/>
      <c r="COW18" s="491"/>
      <c r="COX18" s="491"/>
      <c r="COY18" s="491"/>
      <c r="COZ18" s="491"/>
      <c r="CPA18" s="491"/>
      <c r="CPB18" s="491"/>
      <c r="CPC18" s="491"/>
      <c r="CPD18" s="491"/>
      <c r="CPE18" s="491"/>
      <c r="CPF18" s="491"/>
      <c r="CPG18" s="491"/>
      <c r="CPH18" s="491"/>
      <c r="CPI18" s="491"/>
      <c r="CPJ18" s="491"/>
      <c r="CPK18" s="491"/>
      <c r="CPL18" s="491"/>
      <c r="CPM18" s="491"/>
      <c r="CPN18" s="491"/>
      <c r="CPO18" s="491"/>
      <c r="CPP18" s="491"/>
      <c r="CPQ18" s="491"/>
      <c r="CPR18" s="491"/>
      <c r="CPS18" s="491"/>
      <c r="CPT18" s="491"/>
      <c r="CPU18" s="491"/>
      <c r="CPV18" s="491"/>
      <c r="CPW18" s="491"/>
      <c r="CPX18" s="491"/>
      <c r="CPY18" s="491"/>
      <c r="CPZ18" s="491"/>
      <c r="CQA18" s="491"/>
      <c r="CQB18" s="491"/>
      <c r="CQC18" s="491"/>
      <c r="CQD18" s="491"/>
      <c r="CQE18" s="491"/>
      <c r="CQF18" s="491"/>
      <c r="CQG18" s="491"/>
      <c r="CQH18" s="491"/>
      <c r="CQI18" s="491"/>
      <c r="CQJ18" s="491"/>
      <c r="CQK18" s="491"/>
      <c r="CQL18" s="491"/>
      <c r="CQM18" s="491"/>
      <c r="CQN18" s="491"/>
      <c r="CQO18" s="491"/>
      <c r="CQP18" s="491"/>
      <c r="CQQ18" s="491"/>
      <c r="CQR18" s="491"/>
      <c r="CQS18" s="491"/>
      <c r="CQT18" s="491"/>
      <c r="CQU18" s="491"/>
      <c r="CQV18" s="491"/>
      <c r="CQW18" s="491"/>
      <c r="CQX18" s="491"/>
      <c r="CQY18" s="491"/>
      <c r="CQZ18" s="491"/>
      <c r="CRA18" s="491"/>
      <c r="CRB18" s="491"/>
      <c r="CRC18" s="491"/>
      <c r="CRD18" s="491"/>
      <c r="CRE18" s="491"/>
      <c r="CRF18" s="491"/>
      <c r="CRG18" s="491"/>
      <c r="CRH18" s="491"/>
      <c r="CRI18" s="491"/>
      <c r="CRJ18" s="491"/>
      <c r="CRK18" s="491"/>
      <c r="CRL18" s="491"/>
      <c r="CRM18" s="491"/>
      <c r="CRN18" s="491"/>
      <c r="CRO18" s="491"/>
      <c r="CRP18" s="491"/>
      <c r="CRQ18" s="491"/>
      <c r="CRR18" s="491"/>
      <c r="CRS18" s="491"/>
      <c r="CRT18" s="491"/>
      <c r="CRU18" s="491"/>
      <c r="CRV18" s="491"/>
      <c r="CRW18" s="491"/>
      <c r="CRX18" s="491"/>
      <c r="CRY18" s="491"/>
      <c r="CRZ18" s="491"/>
      <c r="CSA18" s="491"/>
      <c r="CSB18" s="491"/>
      <c r="CSC18" s="491"/>
      <c r="CSD18" s="491"/>
      <c r="CSE18" s="491"/>
      <c r="CSF18" s="491"/>
      <c r="CSG18" s="491"/>
      <c r="CSH18" s="491"/>
      <c r="CSI18" s="491"/>
      <c r="CSJ18" s="491"/>
      <c r="CSK18" s="491"/>
      <c r="CSL18" s="491"/>
      <c r="CSM18" s="491"/>
      <c r="CSN18" s="491"/>
      <c r="CSO18" s="491"/>
      <c r="CSP18" s="491"/>
      <c r="CSQ18" s="491"/>
      <c r="CSR18" s="491"/>
      <c r="CSS18" s="491"/>
      <c r="CST18" s="491"/>
      <c r="CSU18" s="491"/>
      <c r="CSV18" s="491"/>
      <c r="CSW18" s="491"/>
      <c r="CSX18" s="491"/>
      <c r="CSY18" s="491"/>
      <c r="CSZ18" s="491"/>
      <c r="CTA18" s="491"/>
      <c r="CTB18" s="491"/>
      <c r="CTC18" s="491"/>
      <c r="CTD18" s="491"/>
      <c r="CTE18" s="491"/>
      <c r="CTF18" s="491"/>
      <c r="CTG18" s="491"/>
      <c r="CTH18" s="491"/>
      <c r="CTI18" s="491"/>
      <c r="CTJ18" s="491"/>
      <c r="CTK18" s="491"/>
      <c r="CTL18" s="491"/>
      <c r="CTM18" s="491"/>
      <c r="CTN18" s="491"/>
      <c r="CTO18" s="491"/>
      <c r="CTP18" s="491"/>
      <c r="CTQ18" s="491"/>
      <c r="CTR18" s="491"/>
      <c r="CTS18" s="491"/>
      <c r="CTT18" s="491"/>
      <c r="CTU18" s="491"/>
      <c r="CTV18" s="491"/>
      <c r="CTW18" s="491"/>
      <c r="CTX18" s="491"/>
      <c r="CTY18" s="491"/>
      <c r="CTZ18" s="491"/>
      <c r="CUA18" s="491"/>
      <c r="CUB18" s="491"/>
      <c r="CUC18" s="491"/>
      <c r="CUD18" s="491"/>
      <c r="CUE18" s="491"/>
      <c r="CUF18" s="491"/>
      <c r="CUG18" s="491"/>
      <c r="CUH18" s="491"/>
      <c r="CUI18" s="491"/>
      <c r="CUJ18" s="491"/>
      <c r="CUK18" s="491"/>
      <c r="CUL18" s="491"/>
      <c r="CUM18" s="491"/>
      <c r="CUN18" s="491"/>
      <c r="CUO18" s="491"/>
      <c r="CUP18" s="491"/>
      <c r="CUQ18" s="491"/>
      <c r="CUR18" s="491"/>
      <c r="CUS18" s="491"/>
      <c r="CUT18" s="491"/>
      <c r="CUU18" s="491"/>
      <c r="CUV18" s="491"/>
      <c r="CUW18" s="491"/>
      <c r="CUX18" s="491"/>
      <c r="CUY18" s="491"/>
      <c r="CUZ18" s="491"/>
      <c r="CVA18" s="491"/>
      <c r="CVB18" s="491"/>
      <c r="CVC18" s="491"/>
      <c r="CVD18" s="491"/>
      <c r="CVE18" s="491"/>
      <c r="CVF18" s="491"/>
      <c r="CVG18" s="491"/>
      <c r="CVH18" s="491"/>
      <c r="CVI18" s="491"/>
      <c r="CVJ18" s="491"/>
      <c r="CVK18" s="491"/>
      <c r="CVL18" s="491"/>
      <c r="CVM18" s="491"/>
      <c r="CVN18" s="491"/>
      <c r="CVO18" s="491"/>
      <c r="CVP18" s="491"/>
      <c r="CVQ18" s="491"/>
      <c r="CVR18" s="491"/>
      <c r="CVS18" s="491"/>
      <c r="CVT18" s="491"/>
      <c r="CVU18" s="491"/>
      <c r="CVV18" s="491"/>
      <c r="CVW18" s="491"/>
      <c r="CVX18" s="491"/>
      <c r="CVY18" s="491"/>
      <c r="CVZ18" s="491"/>
      <c r="CWA18" s="491"/>
      <c r="CWB18" s="491"/>
      <c r="CWC18" s="491"/>
      <c r="CWD18" s="491"/>
      <c r="CWE18" s="491"/>
      <c r="CWF18" s="491"/>
      <c r="CWG18" s="491"/>
      <c r="CWH18" s="491"/>
      <c r="CWI18" s="491"/>
      <c r="CWJ18" s="491"/>
      <c r="CWK18" s="491"/>
      <c r="CWL18" s="491"/>
      <c r="CWM18" s="491"/>
      <c r="CWN18" s="491"/>
      <c r="CWO18" s="491"/>
      <c r="CWP18" s="491"/>
      <c r="CWQ18" s="491"/>
      <c r="CWR18" s="491"/>
      <c r="CWS18" s="491"/>
      <c r="CWT18" s="491"/>
      <c r="CWU18" s="491"/>
      <c r="CWV18" s="491"/>
      <c r="CWW18" s="491"/>
      <c r="CWX18" s="491"/>
      <c r="CWY18" s="491"/>
      <c r="CWZ18" s="491"/>
      <c r="CXA18" s="491"/>
      <c r="CXB18" s="491"/>
      <c r="CXC18" s="491"/>
      <c r="CXD18" s="491"/>
      <c r="CXE18" s="491"/>
      <c r="CXF18" s="491"/>
      <c r="CXG18" s="491"/>
      <c r="CXH18" s="491"/>
      <c r="CXI18" s="491"/>
      <c r="CXJ18" s="491"/>
      <c r="CXK18" s="491"/>
      <c r="CXL18" s="491"/>
      <c r="CXM18" s="491"/>
      <c r="CXN18" s="491"/>
      <c r="CXO18" s="491"/>
      <c r="CXP18" s="491"/>
      <c r="CXQ18" s="491"/>
      <c r="CXR18" s="491"/>
      <c r="CXS18" s="491"/>
      <c r="CXT18" s="491"/>
      <c r="CXU18" s="491"/>
      <c r="CXV18" s="491"/>
      <c r="CXW18" s="491"/>
      <c r="CXX18" s="491"/>
      <c r="CXY18" s="491"/>
      <c r="CXZ18" s="491"/>
      <c r="CYA18" s="491"/>
      <c r="CYB18" s="491"/>
      <c r="CYC18" s="491"/>
      <c r="CYD18" s="491"/>
      <c r="CYE18" s="491"/>
      <c r="CYF18" s="491"/>
      <c r="CYG18" s="491"/>
      <c r="CYH18" s="491"/>
      <c r="CYI18" s="491"/>
      <c r="CYJ18" s="491"/>
      <c r="CYK18" s="491"/>
      <c r="CYL18" s="491"/>
      <c r="CYM18" s="491"/>
      <c r="CYN18" s="491"/>
      <c r="CYO18" s="491"/>
      <c r="CYP18" s="491"/>
      <c r="CYQ18" s="491"/>
      <c r="CYR18" s="491"/>
      <c r="CYS18" s="491"/>
      <c r="CYT18" s="491"/>
      <c r="CYU18" s="491"/>
      <c r="CYV18" s="491"/>
      <c r="CYW18" s="491"/>
      <c r="CYX18" s="491"/>
      <c r="CYY18" s="491"/>
      <c r="CYZ18" s="491"/>
      <c r="CZA18" s="491"/>
      <c r="CZB18" s="491"/>
      <c r="CZC18" s="491"/>
      <c r="CZD18" s="491"/>
      <c r="CZE18" s="491"/>
      <c r="CZF18" s="491"/>
      <c r="CZG18" s="491"/>
      <c r="CZH18" s="491"/>
      <c r="CZI18" s="491"/>
      <c r="CZJ18" s="491"/>
      <c r="CZK18" s="491"/>
      <c r="CZL18" s="491"/>
      <c r="CZM18" s="491"/>
      <c r="CZN18" s="491"/>
      <c r="CZO18" s="491"/>
      <c r="CZP18" s="491"/>
      <c r="CZQ18" s="491"/>
      <c r="CZR18" s="491"/>
      <c r="CZS18" s="491"/>
      <c r="CZT18" s="491"/>
      <c r="CZU18" s="491"/>
      <c r="CZV18" s="491"/>
      <c r="CZW18" s="491"/>
      <c r="CZX18" s="491"/>
      <c r="CZY18" s="491"/>
      <c r="CZZ18" s="491"/>
      <c r="DAA18" s="491"/>
      <c r="DAB18" s="491"/>
      <c r="DAC18" s="491"/>
      <c r="DAD18" s="491"/>
      <c r="DAE18" s="491"/>
      <c r="DAF18" s="491"/>
      <c r="DAG18" s="491"/>
      <c r="DAH18" s="491"/>
      <c r="DAI18" s="491"/>
      <c r="DAJ18" s="491"/>
      <c r="DAK18" s="491"/>
      <c r="DAL18" s="491"/>
      <c r="DAM18" s="491"/>
      <c r="DAN18" s="491"/>
      <c r="DAO18" s="491"/>
      <c r="DAP18" s="491"/>
      <c r="DAQ18" s="491"/>
      <c r="DAR18" s="491"/>
      <c r="DAS18" s="491"/>
      <c r="DAT18" s="491"/>
      <c r="DAU18" s="491"/>
      <c r="DAV18" s="491"/>
      <c r="DAW18" s="491"/>
      <c r="DAX18" s="491"/>
      <c r="DAY18" s="491"/>
      <c r="DAZ18" s="491"/>
      <c r="DBA18" s="491"/>
      <c r="DBB18" s="491"/>
      <c r="DBC18" s="491"/>
      <c r="DBD18" s="491"/>
      <c r="DBE18" s="491"/>
      <c r="DBF18" s="491"/>
      <c r="DBG18" s="491"/>
      <c r="DBH18" s="491"/>
      <c r="DBI18" s="491"/>
      <c r="DBJ18" s="491"/>
      <c r="DBK18" s="491"/>
      <c r="DBL18" s="491"/>
      <c r="DBM18" s="491"/>
      <c r="DBN18" s="491"/>
      <c r="DBO18" s="491"/>
      <c r="DBP18" s="491"/>
      <c r="DBQ18" s="491"/>
      <c r="DBR18" s="491"/>
      <c r="DBS18" s="491"/>
      <c r="DBT18" s="491"/>
      <c r="DBU18" s="491"/>
      <c r="DBV18" s="491"/>
      <c r="DBW18" s="491"/>
      <c r="DBX18" s="491"/>
      <c r="DBY18" s="491"/>
      <c r="DBZ18" s="491"/>
      <c r="DCA18" s="491"/>
      <c r="DCB18" s="491"/>
      <c r="DCC18" s="491"/>
      <c r="DCD18" s="491"/>
      <c r="DCE18" s="491"/>
      <c r="DCF18" s="491"/>
      <c r="DCG18" s="491"/>
      <c r="DCH18" s="491"/>
      <c r="DCI18" s="491"/>
      <c r="DCJ18" s="491"/>
      <c r="DCK18" s="491"/>
      <c r="DCL18" s="491"/>
      <c r="DCM18" s="491"/>
      <c r="DCN18" s="491"/>
      <c r="DCO18" s="491"/>
      <c r="DCP18" s="491"/>
      <c r="DCQ18" s="491"/>
      <c r="DCR18" s="491"/>
      <c r="DCS18" s="491"/>
      <c r="DCT18" s="491"/>
      <c r="DCU18" s="491"/>
      <c r="DCV18" s="491"/>
      <c r="DCW18" s="491"/>
      <c r="DCX18" s="491"/>
      <c r="DCY18" s="491"/>
      <c r="DCZ18" s="491"/>
      <c r="DDA18" s="491"/>
      <c r="DDB18" s="491"/>
      <c r="DDC18" s="491"/>
      <c r="DDD18" s="491"/>
      <c r="DDE18" s="491"/>
      <c r="DDF18" s="491"/>
      <c r="DDG18" s="491"/>
      <c r="DDH18" s="491"/>
      <c r="DDI18" s="491"/>
      <c r="DDJ18" s="491"/>
      <c r="DDK18" s="491"/>
      <c r="DDL18" s="491"/>
      <c r="DDM18" s="491"/>
      <c r="DDN18" s="491"/>
      <c r="DDO18" s="491"/>
      <c r="DDP18" s="491"/>
      <c r="DDQ18" s="491"/>
      <c r="DDR18" s="491"/>
      <c r="DDS18" s="491"/>
      <c r="DDT18" s="491"/>
      <c r="DDU18" s="491"/>
      <c r="DDV18" s="491"/>
      <c r="DDW18" s="491"/>
      <c r="DDX18" s="491"/>
      <c r="DDY18" s="491"/>
      <c r="DDZ18" s="491"/>
      <c r="DEA18" s="491"/>
      <c r="DEB18" s="491"/>
      <c r="DEC18" s="491"/>
      <c r="DED18" s="491"/>
      <c r="DEE18" s="491"/>
      <c r="DEF18" s="491"/>
      <c r="DEG18" s="491"/>
      <c r="DEH18" s="491"/>
      <c r="DEI18" s="491"/>
      <c r="DEJ18" s="491"/>
      <c r="DEK18" s="491"/>
      <c r="DEL18" s="491"/>
      <c r="DEM18" s="491"/>
      <c r="DEN18" s="491"/>
      <c r="DEO18" s="491"/>
      <c r="DEP18" s="491"/>
      <c r="DEQ18" s="491"/>
      <c r="DER18" s="491"/>
      <c r="DES18" s="491"/>
      <c r="DET18" s="491"/>
      <c r="DEU18" s="491"/>
      <c r="DEV18" s="491"/>
      <c r="DEW18" s="491"/>
      <c r="DEX18" s="491"/>
      <c r="DEY18" s="491"/>
      <c r="DEZ18" s="491"/>
      <c r="DFA18" s="491"/>
      <c r="DFB18" s="491"/>
      <c r="DFC18" s="491"/>
      <c r="DFD18" s="491"/>
      <c r="DFE18" s="491"/>
      <c r="DFF18" s="491"/>
      <c r="DFG18" s="491"/>
      <c r="DFH18" s="491"/>
      <c r="DFI18" s="491"/>
      <c r="DFJ18" s="491"/>
      <c r="DFK18" s="491"/>
      <c r="DFL18" s="491"/>
      <c r="DFM18" s="491"/>
      <c r="DFN18" s="491"/>
      <c r="DFO18" s="491"/>
      <c r="DFP18" s="491"/>
      <c r="DFQ18" s="491"/>
      <c r="DFR18" s="491"/>
      <c r="DFS18" s="491"/>
      <c r="DFT18" s="491"/>
      <c r="DFU18" s="491"/>
      <c r="DFV18" s="491"/>
      <c r="DFW18" s="491"/>
      <c r="DFX18" s="491"/>
      <c r="DFY18" s="491"/>
      <c r="DFZ18" s="491"/>
      <c r="DGA18" s="491"/>
      <c r="DGB18" s="491"/>
      <c r="DGC18" s="491"/>
      <c r="DGD18" s="491"/>
      <c r="DGE18" s="491"/>
      <c r="DGF18" s="491"/>
      <c r="DGG18" s="491"/>
      <c r="DGH18" s="491"/>
      <c r="DGI18" s="491"/>
      <c r="DGJ18" s="491"/>
      <c r="DGK18" s="491"/>
      <c r="DGL18" s="491"/>
      <c r="DGM18" s="491"/>
      <c r="DGN18" s="491"/>
      <c r="DGO18" s="491"/>
      <c r="DGP18" s="491"/>
      <c r="DGQ18" s="491"/>
      <c r="DGR18" s="491"/>
      <c r="DGS18" s="491"/>
      <c r="DGT18" s="491"/>
      <c r="DGU18" s="491"/>
      <c r="DGV18" s="491"/>
      <c r="DGW18" s="491"/>
      <c r="DGX18" s="491"/>
      <c r="DGY18" s="491"/>
      <c r="DGZ18" s="491"/>
      <c r="DHA18" s="491"/>
      <c r="DHB18" s="491"/>
      <c r="DHC18" s="491"/>
      <c r="DHD18" s="491"/>
      <c r="DHE18" s="491"/>
      <c r="DHF18" s="491"/>
      <c r="DHG18" s="491"/>
      <c r="DHH18" s="491"/>
      <c r="DHI18" s="491"/>
      <c r="DHJ18" s="491"/>
      <c r="DHK18" s="491"/>
      <c r="DHL18" s="491"/>
      <c r="DHM18" s="491"/>
      <c r="DHN18" s="491"/>
      <c r="DHO18" s="491"/>
      <c r="DHP18" s="491"/>
      <c r="DHQ18" s="491"/>
      <c r="DHR18" s="491"/>
      <c r="DHS18" s="491"/>
      <c r="DHT18" s="491"/>
      <c r="DHU18" s="491"/>
      <c r="DHV18" s="491"/>
      <c r="DHW18" s="491"/>
      <c r="DHX18" s="491"/>
      <c r="DHY18" s="491"/>
      <c r="DHZ18" s="491"/>
      <c r="DIA18" s="491"/>
      <c r="DIB18" s="491"/>
      <c r="DIC18" s="491"/>
      <c r="DID18" s="491"/>
      <c r="DIE18" s="491"/>
      <c r="DIF18" s="491"/>
      <c r="DIG18" s="491"/>
      <c r="DIH18" s="491"/>
      <c r="DII18" s="491"/>
      <c r="DIJ18" s="491"/>
      <c r="DIK18" s="491"/>
      <c r="DIL18" s="491"/>
      <c r="DIM18" s="491"/>
      <c r="DIN18" s="491"/>
      <c r="DIO18" s="491"/>
      <c r="DIP18" s="491"/>
      <c r="DIQ18" s="491"/>
      <c r="DIR18" s="491"/>
      <c r="DIS18" s="491"/>
      <c r="DIT18" s="491"/>
      <c r="DIU18" s="491"/>
      <c r="DIV18" s="491"/>
      <c r="DIW18" s="491"/>
      <c r="DIX18" s="491"/>
      <c r="DIY18" s="491"/>
      <c r="DIZ18" s="491"/>
      <c r="DJA18" s="491"/>
      <c r="DJB18" s="491"/>
      <c r="DJC18" s="491"/>
      <c r="DJD18" s="491"/>
      <c r="DJE18" s="491"/>
      <c r="DJF18" s="491"/>
      <c r="DJG18" s="491"/>
      <c r="DJH18" s="491"/>
      <c r="DJI18" s="491"/>
      <c r="DJJ18" s="491"/>
      <c r="DJK18" s="491"/>
      <c r="DJL18" s="491"/>
      <c r="DJM18" s="491"/>
      <c r="DJN18" s="491"/>
      <c r="DJO18" s="491"/>
      <c r="DJP18" s="491"/>
      <c r="DJQ18" s="491"/>
      <c r="DJR18" s="491"/>
      <c r="DJS18" s="491"/>
      <c r="DJT18" s="491"/>
      <c r="DJU18" s="491"/>
      <c r="DJV18" s="491"/>
      <c r="DJW18" s="491"/>
      <c r="DJX18" s="491"/>
      <c r="DJY18" s="491"/>
      <c r="DJZ18" s="491"/>
      <c r="DKA18" s="491"/>
      <c r="DKB18" s="491"/>
      <c r="DKC18" s="491"/>
      <c r="DKD18" s="491"/>
      <c r="DKE18" s="491"/>
      <c r="DKF18" s="491"/>
      <c r="DKG18" s="491"/>
      <c r="DKH18" s="491"/>
      <c r="DKI18" s="491"/>
      <c r="DKJ18" s="491"/>
      <c r="DKK18" s="491"/>
      <c r="DKL18" s="491"/>
      <c r="DKM18" s="491"/>
      <c r="DKN18" s="491"/>
      <c r="DKO18" s="491"/>
      <c r="DKP18" s="491"/>
      <c r="DKQ18" s="491"/>
      <c r="DKR18" s="491"/>
      <c r="DKS18" s="491"/>
      <c r="DKT18" s="491"/>
      <c r="DKU18" s="491"/>
      <c r="DKV18" s="491"/>
      <c r="DKW18" s="491"/>
      <c r="DKX18" s="491"/>
      <c r="DKY18" s="491"/>
      <c r="DKZ18" s="491"/>
      <c r="DLA18" s="491"/>
      <c r="DLB18" s="491"/>
      <c r="DLC18" s="491"/>
      <c r="DLD18" s="491"/>
      <c r="DLE18" s="491"/>
      <c r="DLF18" s="491"/>
      <c r="DLG18" s="491"/>
      <c r="DLH18" s="491"/>
      <c r="DLI18" s="491"/>
      <c r="DLJ18" s="491"/>
      <c r="DLK18" s="491"/>
      <c r="DLL18" s="491"/>
      <c r="DLM18" s="491"/>
      <c r="DLN18" s="491"/>
      <c r="DLO18" s="491"/>
      <c r="DLP18" s="491"/>
      <c r="DLQ18" s="491"/>
      <c r="DLR18" s="491"/>
      <c r="DLS18" s="491"/>
      <c r="DLT18" s="491"/>
      <c r="DLU18" s="491"/>
      <c r="DLV18" s="491"/>
      <c r="DLW18" s="491"/>
      <c r="DLX18" s="491"/>
      <c r="DLY18" s="491"/>
      <c r="DLZ18" s="491"/>
      <c r="DMA18" s="491"/>
      <c r="DMB18" s="491"/>
      <c r="DMC18" s="491"/>
      <c r="DMD18" s="491"/>
      <c r="DME18" s="491"/>
      <c r="DMF18" s="491"/>
      <c r="DMG18" s="491"/>
      <c r="DMH18" s="491"/>
      <c r="DMI18" s="491"/>
      <c r="DMJ18" s="491"/>
      <c r="DMK18" s="491"/>
      <c r="DML18" s="491"/>
      <c r="DMM18" s="491"/>
      <c r="DMN18" s="491"/>
      <c r="DMO18" s="491"/>
      <c r="DMP18" s="491"/>
      <c r="DMQ18" s="491"/>
      <c r="DMR18" s="491"/>
      <c r="DMS18" s="491"/>
      <c r="DMT18" s="491"/>
      <c r="DMU18" s="491"/>
      <c r="DMV18" s="491"/>
      <c r="DMW18" s="491"/>
      <c r="DMX18" s="491"/>
      <c r="DMY18" s="491"/>
      <c r="DMZ18" s="491"/>
      <c r="DNA18" s="491"/>
      <c r="DNB18" s="491"/>
      <c r="DNC18" s="491"/>
      <c r="DND18" s="491"/>
      <c r="DNE18" s="491"/>
      <c r="DNF18" s="491"/>
      <c r="DNG18" s="491"/>
      <c r="DNH18" s="491"/>
      <c r="DNI18" s="491"/>
      <c r="DNJ18" s="491"/>
      <c r="DNK18" s="491"/>
      <c r="DNL18" s="491"/>
      <c r="DNM18" s="491"/>
      <c r="DNN18" s="491"/>
      <c r="DNO18" s="491"/>
      <c r="DNP18" s="491"/>
      <c r="DNQ18" s="491"/>
      <c r="DNR18" s="491"/>
      <c r="DNS18" s="491"/>
      <c r="DNT18" s="491"/>
      <c r="DNU18" s="491"/>
      <c r="DNV18" s="491"/>
      <c r="DNW18" s="491"/>
      <c r="DNX18" s="491"/>
      <c r="DNY18" s="491"/>
      <c r="DNZ18" s="491"/>
      <c r="DOA18" s="491"/>
      <c r="DOB18" s="491"/>
      <c r="DOC18" s="491"/>
      <c r="DOD18" s="491"/>
      <c r="DOE18" s="491"/>
      <c r="DOF18" s="491"/>
      <c r="DOG18" s="491"/>
      <c r="DOH18" s="491"/>
      <c r="DOI18" s="491"/>
      <c r="DOJ18" s="491"/>
      <c r="DOK18" s="491"/>
      <c r="DOL18" s="491"/>
      <c r="DOM18" s="491"/>
      <c r="DON18" s="491"/>
      <c r="DOO18" s="491"/>
      <c r="DOP18" s="491"/>
      <c r="DOQ18" s="491"/>
      <c r="DOR18" s="491"/>
      <c r="DOS18" s="491"/>
      <c r="DOT18" s="491"/>
      <c r="DOU18" s="491"/>
      <c r="DOV18" s="491"/>
      <c r="DOW18" s="491"/>
      <c r="DOX18" s="491"/>
      <c r="DOY18" s="491"/>
      <c r="DOZ18" s="491"/>
      <c r="DPA18" s="491"/>
      <c r="DPB18" s="491"/>
      <c r="DPC18" s="491"/>
      <c r="DPD18" s="491"/>
      <c r="DPE18" s="491"/>
      <c r="DPF18" s="491"/>
      <c r="DPG18" s="491"/>
      <c r="DPH18" s="491"/>
      <c r="DPI18" s="491"/>
      <c r="DPJ18" s="491"/>
      <c r="DPK18" s="491"/>
      <c r="DPL18" s="491"/>
      <c r="DPM18" s="491"/>
      <c r="DPN18" s="491"/>
      <c r="DPO18" s="491"/>
      <c r="DPP18" s="491"/>
      <c r="DPQ18" s="491"/>
      <c r="DPR18" s="491"/>
      <c r="DPS18" s="491"/>
      <c r="DPT18" s="491"/>
      <c r="DPU18" s="491"/>
      <c r="DPV18" s="491"/>
      <c r="DPW18" s="491"/>
      <c r="DPX18" s="491"/>
      <c r="DPY18" s="491"/>
      <c r="DPZ18" s="491"/>
      <c r="DQA18" s="491"/>
      <c r="DQB18" s="491"/>
      <c r="DQC18" s="491"/>
      <c r="DQD18" s="491"/>
      <c r="DQE18" s="491"/>
      <c r="DQF18" s="491"/>
      <c r="DQG18" s="491"/>
      <c r="DQH18" s="491"/>
      <c r="DQI18" s="491"/>
      <c r="DQJ18" s="491"/>
      <c r="DQK18" s="491"/>
      <c r="DQL18" s="491"/>
      <c r="DQM18" s="491"/>
      <c r="DQN18" s="491"/>
      <c r="DQO18" s="491"/>
      <c r="DQP18" s="491"/>
      <c r="DQQ18" s="491"/>
      <c r="DQR18" s="491"/>
      <c r="DQS18" s="491"/>
      <c r="DQT18" s="491"/>
      <c r="DQU18" s="491"/>
      <c r="DQV18" s="491"/>
      <c r="DQW18" s="491"/>
      <c r="DQX18" s="491"/>
      <c r="DQY18" s="491"/>
      <c r="DQZ18" s="491"/>
      <c r="DRA18" s="491"/>
      <c r="DRB18" s="491"/>
      <c r="DRC18" s="491"/>
      <c r="DRD18" s="491"/>
      <c r="DRE18" s="491"/>
      <c r="DRF18" s="491"/>
      <c r="DRG18" s="491"/>
      <c r="DRH18" s="491"/>
      <c r="DRI18" s="491"/>
      <c r="DRJ18" s="491"/>
      <c r="DRK18" s="491"/>
      <c r="DRL18" s="491"/>
      <c r="DRM18" s="491"/>
      <c r="DRN18" s="491"/>
      <c r="DRO18" s="491"/>
      <c r="DRP18" s="491"/>
      <c r="DRQ18" s="491"/>
      <c r="DRR18" s="491"/>
      <c r="DRS18" s="491"/>
      <c r="DRT18" s="491"/>
      <c r="DRU18" s="491"/>
      <c r="DRV18" s="491"/>
      <c r="DRW18" s="491"/>
      <c r="DRX18" s="491"/>
      <c r="DRY18" s="491"/>
      <c r="DRZ18" s="491"/>
      <c r="DSA18" s="491"/>
      <c r="DSB18" s="491"/>
      <c r="DSC18" s="491"/>
      <c r="DSD18" s="491"/>
      <c r="DSE18" s="491"/>
      <c r="DSF18" s="491"/>
      <c r="DSG18" s="491"/>
      <c r="DSH18" s="491"/>
      <c r="DSI18" s="491"/>
      <c r="DSJ18" s="491"/>
      <c r="DSK18" s="491"/>
      <c r="DSL18" s="491"/>
      <c r="DSM18" s="491"/>
      <c r="DSN18" s="491"/>
      <c r="DSO18" s="491"/>
      <c r="DSP18" s="491"/>
      <c r="DSQ18" s="491"/>
      <c r="DSR18" s="491"/>
      <c r="DSS18" s="491"/>
      <c r="DST18" s="491"/>
      <c r="DSU18" s="491"/>
      <c r="DSV18" s="491"/>
      <c r="DSW18" s="491"/>
      <c r="DSX18" s="491"/>
      <c r="DSY18" s="491"/>
      <c r="DSZ18" s="491"/>
      <c r="DTA18" s="491"/>
      <c r="DTB18" s="491"/>
      <c r="DTC18" s="491"/>
      <c r="DTD18" s="491"/>
      <c r="DTE18" s="491"/>
      <c r="DTF18" s="491"/>
      <c r="DTG18" s="491"/>
      <c r="DTH18" s="491"/>
      <c r="DTI18" s="491"/>
      <c r="DTJ18" s="491"/>
      <c r="DTK18" s="491"/>
      <c r="DTL18" s="491"/>
      <c r="DTM18" s="491"/>
      <c r="DTN18" s="491"/>
      <c r="DTO18" s="491"/>
      <c r="DTP18" s="491"/>
      <c r="DTQ18" s="491"/>
      <c r="DTR18" s="491"/>
      <c r="DTS18" s="491"/>
      <c r="DTT18" s="491"/>
      <c r="DTU18" s="491"/>
      <c r="DTV18" s="491"/>
      <c r="DTW18" s="491"/>
      <c r="DTX18" s="491"/>
      <c r="DTY18" s="491"/>
      <c r="DTZ18" s="491"/>
      <c r="DUA18" s="491"/>
      <c r="DUB18" s="491"/>
      <c r="DUC18" s="491"/>
      <c r="DUD18" s="491"/>
      <c r="DUE18" s="491"/>
      <c r="DUF18" s="491"/>
      <c r="DUG18" s="491"/>
      <c r="DUH18" s="491"/>
      <c r="DUI18" s="491"/>
      <c r="DUJ18" s="491"/>
      <c r="DUK18" s="491"/>
      <c r="DUL18" s="491"/>
      <c r="DUM18" s="491"/>
      <c r="DUN18" s="491"/>
      <c r="DUO18" s="491"/>
      <c r="DUP18" s="491"/>
      <c r="DUQ18" s="491"/>
      <c r="DUR18" s="491"/>
      <c r="DUS18" s="491"/>
      <c r="DUT18" s="491"/>
      <c r="DUU18" s="491"/>
      <c r="DUV18" s="491"/>
      <c r="DUW18" s="491"/>
      <c r="DUX18" s="491"/>
      <c r="DUY18" s="491"/>
      <c r="DUZ18" s="491"/>
      <c r="DVA18" s="491"/>
      <c r="DVB18" s="491"/>
      <c r="DVC18" s="491"/>
      <c r="DVD18" s="491"/>
      <c r="DVE18" s="491"/>
      <c r="DVF18" s="491"/>
      <c r="DVG18" s="491"/>
      <c r="DVH18" s="491"/>
      <c r="DVI18" s="491"/>
      <c r="DVJ18" s="491"/>
      <c r="DVK18" s="491"/>
      <c r="DVL18" s="491"/>
      <c r="DVM18" s="491"/>
      <c r="DVN18" s="491"/>
      <c r="DVO18" s="491"/>
      <c r="DVP18" s="491"/>
      <c r="DVQ18" s="491"/>
      <c r="DVR18" s="491"/>
      <c r="DVS18" s="491"/>
      <c r="DVT18" s="491"/>
      <c r="DVU18" s="491"/>
      <c r="DVV18" s="491"/>
      <c r="DVW18" s="491"/>
      <c r="DVX18" s="491"/>
      <c r="DVY18" s="491"/>
      <c r="DVZ18" s="491"/>
      <c r="DWA18" s="491"/>
      <c r="DWB18" s="491"/>
      <c r="DWC18" s="491"/>
      <c r="DWD18" s="491"/>
      <c r="DWE18" s="491"/>
      <c r="DWF18" s="491"/>
      <c r="DWG18" s="491"/>
      <c r="DWH18" s="491"/>
      <c r="DWI18" s="491"/>
      <c r="DWJ18" s="491"/>
      <c r="DWK18" s="491"/>
      <c r="DWL18" s="491"/>
      <c r="DWM18" s="491"/>
      <c r="DWN18" s="491"/>
      <c r="DWO18" s="491"/>
      <c r="DWP18" s="491"/>
      <c r="DWQ18" s="491"/>
      <c r="DWR18" s="491"/>
      <c r="DWS18" s="491"/>
      <c r="DWT18" s="491"/>
      <c r="DWU18" s="491"/>
      <c r="DWV18" s="491"/>
      <c r="DWW18" s="491"/>
      <c r="DWX18" s="491"/>
      <c r="DWY18" s="491"/>
      <c r="DWZ18" s="491"/>
      <c r="DXA18" s="491"/>
      <c r="DXB18" s="491"/>
      <c r="DXC18" s="491"/>
      <c r="DXD18" s="491"/>
      <c r="DXE18" s="491"/>
      <c r="DXF18" s="491"/>
      <c r="DXG18" s="491"/>
      <c r="DXH18" s="491"/>
      <c r="DXI18" s="491"/>
      <c r="DXJ18" s="491"/>
      <c r="DXK18" s="491"/>
      <c r="DXL18" s="491"/>
      <c r="DXM18" s="491"/>
      <c r="DXN18" s="491"/>
      <c r="DXO18" s="491"/>
      <c r="DXP18" s="491"/>
      <c r="DXQ18" s="491"/>
      <c r="DXR18" s="491"/>
      <c r="DXS18" s="491"/>
      <c r="DXT18" s="491"/>
      <c r="DXU18" s="491"/>
      <c r="DXV18" s="491"/>
      <c r="DXW18" s="491"/>
      <c r="DXX18" s="491"/>
      <c r="DXY18" s="491"/>
      <c r="DXZ18" s="491"/>
      <c r="DYA18" s="491"/>
      <c r="DYB18" s="491"/>
      <c r="DYC18" s="491"/>
      <c r="DYD18" s="491"/>
      <c r="DYE18" s="491"/>
      <c r="DYF18" s="491"/>
      <c r="DYG18" s="491"/>
      <c r="DYH18" s="491"/>
      <c r="DYI18" s="491"/>
      <c r="DYJ18" s="491"/>
      <c r="DYK18" s="491"/>
      <c r="DYL18" s="491"/>
      <c r="DYM18" s="491"/>
      <c r="DYN18" s="491"/>
      <c r="DYO18" s="491"/>
      <c r="DYP18" s="491"/>
      <c r="DYQ18" s="491"/>
      <c r="DYR18" s="491"/>
      <c r="DYS18" s="491"/>
      <c r="DYT18" s="491"/>
      <c r="DYU18" s="491"/>
      <c r="DYV18" s="491"/>
      <c r="DYW18" s="491"/>
      <c r="DYX18" s="491"/>
      <c r="DYY18" s="491"/>
      <c r="DYZ18" s="491"/>
      <c r="DZA18" s="491"/>
      <c r="DZB18" s="491"/>
      <c r="DZC18" s="491"/>
      <c r="DZD18" s="491"/>
      <c r="DZE18" s="491"/>
      <c r="DZF18" s="491"/>
      <c r="DZG18" s="491"/>
      <c r="DZH18" s="491"/>
      <c r="DZI18" s="491"/>
      <c r="DZJ18" s="491"/>
      <c r="DZK18" s="491"/>
      <c r="DZL18" s="491"/>
      <c r="DZM18" s="491"/>
      <c r="DZN18" s="491"/>
      <c r="DZO18" s="491"/>
      <c r="DZP18" s="491"/>
      <c r="DZQ18" s="491"/>
      <c r="DZR18" s="491"/>
      <c r="DZS18" s="491"/>
      <c r="DZT18" s="491"/>
      <c r="DZU18" s="491"/>
      <c r="DZV18" s="491"/>
      <c r="DZW18" s="491"/>
      <c r="DZX18" s="491"/>
      <c r="DZY18" s="491"/>
      <c r="DZZ18" s="491"/>
      <c r="EAA18" s="491"/>
      <c r="EAB18" s="491"/>
      <c r="EAC18" s="491"/>
      <c r="EAD18" s="491"/>
      <c r="EAE18" s="491"/>
      <c r="EAF18" s="491"/>
      <c r="EAG18" s="491"/>
      <c r="EAH18" s="491"/>
      <c r="EAI18" s="491"/>
      <c r="EAJ18" s="491"/>
      <c r="EAK18" s="491"/>
      <c r="EAL18" s="491"/>
      <c r="EAM18" s="491"/>
      <c r="EAN18" s="491"/>
      <c r="EAO18" s="491"/>
      <c r="EAP18" s="491"/>
      <c r="EAQ18" s="491"/>
      <c r="EAR18" s="491"/>
      <c r="EAS18" s="491"/>
      <c r="EAT18" s="491"/>
      <c r="EAU18" s="491"/>
      <c r="EAV18" s="491"/>
      <c r="EAW18" s="491"/>
      <c r="EAX18" s="491"/>
      <c r="EAY18" s="491"/>
      <c r="EAZ18" s="491"/>
      <c r="EBA18" s="491"/>
      <c r="EBB18" s="491"/>
      <c r="EBC18" s="491"/>
      <c r="EBD18" s="491"/>
      <c r="EBE18" s="491"/>
      <c r="EBF18" s="491"/>
      <c r="EBG18" s="491"/>
      <c r="EBH18" s="491"/>
      <c r="EBI18" s="491"/>
      <c r="EBJ18" s="491"/>
      <c r="EBK18" s="491"/>
      <c r="EBL18" s="491"/>
      <c r="EBM18" s="491"/>
      <c r="EBN18" s="491"/>
      <c r="EBO18" s="491"/>
      <c r="EBP18" s="491"/>
      <c r="EBQ18" s="491"/>
      <c r="EBR18" s="491"/>
      <c r="EBS18" s="491"/>
      <c r="EBT18" s="491"/>
      <c r="EBU18" s="491"/>
      <c r="EBV18" s="491"/>
      <c r="EBW18" s="491"/>
      <c r="EBX18" s="491"/>
      <c r="EBY18" s="491"/>
      <c r="EBZ18" s="491"/>
      <c r="ECA18" s="491"/>
      <c r="ECB18" s="491"/>
      <c r="ECC18" s="491"/>
      <c r="ECD18" s="491"/>
      <c r="ECE18" s="491"/>
      <c r="ECF18" s="491"/>
      <c r="ECG18" s="491"/>
      <c r="ECH18" s="491"/>
      <c r="ECI18" s="491"/>
      <c r="ECJ18" s="491"/>
      <c r="ECK18" s="491"/>
      <c r="ECL18" s="491"/>
      <c r="ECM18" s="491"/>
      <c r="ECN18" s="491"/>
      <c r="ECO18" s="491"/>
      <c r="ECP18" s="491"/>
      <c r="ECQ18" s="491"/>
      <c r="ECR18" s="491"/>
      <c r="ECS18" s="491"/>
      <c r="ECT18" s="491"/>
      <c r="ECU18" s="491"/>
      <c r="ECV18" s="491"/>
      <c r="ECW18" s="491"/>
      <c r="ECX18" s="491"/>
      <c r="ECY18" s="491"/>
      <c r="ECZ18" s="491"/>
      <c r="EDA18" s="491"/>
      <c r="EDB18" s="491"/>
      <c r="EDC18" s="491"/>
      <c r="EDD18" s="491"/>
      <c r="EDE18" s="491"/>
      <c r="EDF18" s="491"/>
      <c r="EDG18" s="491"/>
      <c r="EDH18" s="491"/>
      <c r="EDI18" s="491"/>
      <c r="EDJ18" s="491"/>
      <c r="EDK18" s="491"/>
      <c r="EDL18" s="491"/>
      <c r="EDM18" s="491"/>
      <c r="EDN18" s="491"/>
      <c r="EDO18" s="491"/>
      <c r="EDP18" s="491"/>
      <c r="EDQ18" s="491"/>
      <c r="EDR18" s="491"/>
      <c r="EDS18" s="491"/>
      <c r="EDT18" s="491"/>
      <c r="EDU18" s="491"/>
      <c r="EDV18" s="491"/>
      <c r="EDW18" s="491"/>
      <c r="EDX18" s="491"/>
      <c r="EDY18" s="491"/>
      <c r="EDZ18" s="491"/>
      <c r="EEA18" s="491"/>
      <c r="EEB18" s="491"/>
      <c r="EEC18" s="491"/>
      <c r="EED18" s="491"/>
      <c r="EEE18" s="491"/>
      <c r="EEF18" s="491"/>
      <c r="EEG18" s="491"/>
      <c r="EEH18" s="491"/>
      <c r="EEI18" s="491"/>
      <c r="EEJ18" s="491"/>
      <c r="EEK18" s="491"/>
      <c r="EEL18" s="491"/>
      <c r="EEM18" s="491"/>
      <c r="EEN18" s="491"/>
      <c r="EEO18" s="491"/>
      <c r="EEP18" s="491"/>
      <c r="EEQ18" s="491"/>
      <c r="EER18" s="491"/>
      <c r="EES18" s="491"/>
      <c r="EET18" s="491"/>
      <c r="EEU18" s="491"/>
      <c r="EEV18" s="491"/>
      <c r="EEW18" s="491"/>
      <c r="EEX18" s="491"/>
      <c r="EEY18" s="491"/>
      <c r="EEZ18" s="491"/>
      <c r="EFA18" s="491"/>
      <c r="EFB18" s="491"/>
      <c r="EFC18" s="491"/>
      <c r="EFD18" s="491"/>
      <c r="EFE18" s="491"/>
      <c r="EFF18" s="491"/>
      <c r="EFG18" s="491"/>
      <c r="EFH18" s="491"/>
      <c r="EFI18" s="491"/>
      <c r="EFJ18" s="491"/>
      <c r="EFK18" s="491"/>
      <c r="EFL18" s="491"/>
      <c r="EFM18" s="491"/>
      <c r="EFN18" s="491"/>
      <c r="EFO18" s="491"/>
      <c r="EFP18" s="491"/>
      <c r="EFQ18" s="491"/>
      <c r="EFR18" s="491"/>
      <c r="EFS18" s="491"/>
      <c r="EFT18" s="491"/>
      <c r="EFU18" s="491"/>
      <c r="EFV18" s="491"/>
      <c r="EFW18" s="491"/>
      <c r="EFX18" s="491"/>
      <c r="EFY18" s="491"/>
      <c r="EFZ18" s="491"/>
      <c r="EGA18" s="491"/>
      <c r="EGB18" s="491"/>
      <c r="EGC18" s="491"/>
      <c r="EGD18" s="491"/>
      <c r="EGE18" s="491"/>
      <c r="EGF18" s="491"/>
      <c r="EGG18" s="491"/>
      <c r="EGH18" s="491"/>
      <c r="EGI18" s="491"/>
      <c r="EGJ18" s="491"/>
      <c r="EGK18" s="491"/>
      <c r="EGL18" s="491"/>
      <c r="EGM18" s="491"/>
      <c r="EGN18" s="491"/>
      <c r="EGO18" s="491"/>
      <c r="EGP18" s="491"/>
      <c r="EGQ18" s="491"/>
      <c r="EGR18" s="491"/>
      <c r="EGS18" s="491"/>
      <c r="EGT18" s="491"/>
      <c r="EGU18" s="491"/>
      <c r="EGV18" s="491"/>
      <c r="EGW18" s="491"/>
      <c r="EGX18" s="491"/>
      <c r="EGY18" s="491"/>
      <c r="EGZ18" s="491"/>
      <c r="EHA18" s="491"/>
      <c r="EHB18" s="491"/>
      <c r="EHC18" s="491"/>
      <c r="EHD18" s="491"/>
      <c r="EHE18" s="491"/>
      <c r="EHF18" s="491"/>
      <c r="EHG18" s="491"/>
      <c r="EHH18" s="491"/>
      <c r="EHI18" s="491"/>
      <c r="EHJ18" s="491"/>
      <c r="EHK18" s="491"/>
      <c r="EHL18" s="491"/>
      <c r="EHM18" s="491"/>
      <c r="EHN18" s="491"/>
      <c r="EHO18" s="491"/>
      <c r="EHP18" s="491"/>
      <c r="EHQ18" s="491"/>
      <c r="EHR18" s="491"/>
      <c r="EHS18" s="491"/>
      <c r="EHT18" s="491"/>
      <c r="EHU18" s="491"/>
      <c r="EHV18" s="491"/>
      <c r="EHW18" s="491"/>
      <c r="EHX18" s="491"/>
      <c r="EHY18" s="491"/>
      <c r="EHZ18" s="491"/>
      <c r="EIA18" s="491"/>
      <c r="EIB18" s="491"/>
      <c r="EIC18" s="491"/>
      <c r="EID18" s="491"/>
      <c r="EIE18" s="491"/>
      <c r="EIF18" s="491"/>
      <c r="EIG18" s="491"/>
      <c r="EIH18" s="491"/>
      <c r="EII18" s="491"/>
      <c r="EIJ18" s="491"/>
      <c r="EIK18" s="491"/>
      <c r="EIL18" s="491"/>
      <c r="EIM18" s="491"/>
      <c r="EIN18" s="491"/>
      <c r="EIO18" s="491"/>
      <c r="EIP18" s="491"/>
      <c r="EIQ18" s="491"/>
      <c r="EIR18" s="491"/>
      <c r="EIS18" s="491"/>
      <c r="EIT18" s="491"/>
      <c r="EIU18" s="491"/>
      <c r="EIV18" s="491"/>
      <c r="EIW18" s="491"/>
      <c r="EIX18" s="491"/>
      <c r="EIY18" s="491"/>
      <c r="EIZ18" s="491"/>
      <c r="EJA18" s="491"/>
      <c r="EJB18" s="491"/>
      <c r="EJC18" s="491"/>
      <c r="EJD18" s="491"/>
      <c r="EJE18" s="491"/>
      <c r="EJF18" s="491"/>
      <c r="EJG18" s="491"/>
      <c r="EJH18" s="491"/>
      <c r="EJI18" s="491"/>
      <c r="EJJ18" s="491"/>
      <c r="EJK18" s="491"/>
      <c r="EJL18" s="491"/>
      <c r="EJM18" s="491"/>
      <c r="EJN18" s="491"/>
      <c r="EJO18" s="491"/>
      <c r="EJP18" s="491"/>
      <c r="EJQ18" s="491"/>
      <c r="EJR18" s="491"/>
      <c r="EJS18" s="491"/>
      <c r="EJT18" s="491"/>
      <c r="EJU18" s="491"/>
      <c r="EJV18" s="491"/>
      <c r="EJW18" s="491"/>
      <c r="EJX18" s="491"/>
      <c r="EJY18" s="491"/>
      <c r="EJZ18" s="491"/>
      <c r="EKA18" s="491"/>
      <c r="EKB18" s="491"/>
      <c r="EKC18" s="491"/>
      <c r="EKD18" s="491"/>
      <c r="EKE18" s="491"/>
      <c r="EKF18" s="491"/>
      <c r="EKG18" s="491"/>
      <c r="EKH18" s="491"/>
      <c r="EKI18" s="491"/>
      <c r="EKJ18" s="491"/>
      <c r="EKK18" s="491"/>
      <c r="EKL18" s="491"/>
      <c r="EKM18" s="491"/>
      <c r="EKN18" s="491"/>
      <c r="EKO18" s="491"/>
      <c r="EKP18" s="491"/>
      <c r="EKQ18" s="491"/>
      <c r="EKR18" s="491"/>
      <c r="EKS18" s="491"/>
      <c r="EKT18" s="491"/>
      <c r="EKU18" s="491"/>
      <c r="EKV18" s="491"/>
      <c r="EKW18" s="491"/>
      <c r="EKX18" s="491"/>
      <c r="EKY18" s="491"/>
      <c r="EKZ18" s="491"/>
      <c r="ELA18" s="491"/>
      <c r="ELB18" s="491"/>
      <c r="ELC18" s="491"/>
      <c r="ELD18" s="491"/>
      <c r="ELE18" s="491"/>
      <c r="ELF18" s="491"/>
      <c r="ELG18" s="491"/>
      <c r="ELH18" s="491"/>
      <c r="ELI18" s="491"/>
      <c r="ELJ18" s="491"/>
      <c r="ELK18" s="491"/>
      <c r="ELL18" s="491"/>
      <c r="ELM18" s="491"/>
      <c r="ELN18" s="491"/>
      <c r="ELO18" s="491"/>
      <c r="ELP18" s="491"/>
      <c r="ELQ18" s="491"/>
      <c r="ELR18" s="491"/>
      <c r="ELS18" s="491"/>
      <c r="ELT18" s="491"/>
      <c r="ELU18" s="491"/>
      <c r="ELV18" s="491"/>
      <c r="ELW18" s="491"/>
      <c r="ELX18" s="491"/>
      <c r="ELY18" s="491"/>
      <c r="ELZ18" s="491"/>
      <c r="EMA18" s="491"/>
      <c r="EMB18" s="491"/>
      <c r="EMC18" s="491"/>
      <c r="EMD18" s="491"/>
      <c r="EME18" s="491"/>
      <c r="EMF18" s="491"/>
      <c r="EMG18" s="491"/>
      <c r="EMH18" s="491"/>
      <c r="EMI18" s="491"/>
      <c r="EMJ18" s="491"/>
      <c r="EMK18" s="491"/>
      <c r="EML18" s="491"/>
      <c r="EMM18" s="491"/>
      <c r="EMN18" s="491"/>
      <c r="EMO18" s="491"/>
      <c r="EMP18" s="491"/>
      <c r="EMQ18" s="491"/>
      <c r="EMR18" s="491"/>
      <c r="EMS18" s="491"/>
      <c r="EMT18" s="491"/>
      <c r="EMU18" s="491"/>
      <c r="EMV18" s="491"/>
      <c r="EMW18" s="491"/>
      <c r="EMX18" s="491"/>
      <c r="EMY18" s="491"/>
      <c r="EMZ18" s="491"/>
      <c r="ENA18" s="491"/>
      <c r="ENB18" s="491"/>
      <c r="ENC18" s="491"/>
      <c r="END18" s="491"/>
      <c r="ENE18" s="491"/>
      <c r="ENF18" s="491"/>
      <c r="ENG18" s="491"/>
      <c r="ENH18" s="491"/>
      <c r="ENI18" s="491"/>
      <c r="ENJ18" s="491"/>
      <c r="ENK18" s="491"/>
      <c r="ENL18" s="491"/>
      <c r="ENM18" s="491"/>
      <c r="ENN18" s="491"/>
      <c r="ENO18" s="491"/>
      <c r="ENP18" s="491"/>
      <c r="ENQ18" s="491"/>
      <c r="ENR18" s="491"/>
      <c r="ENS18" s="491"/>
      <c r="ENT18" s="491"/>
      <c r="ENU18" s="491"/>
      <c r="ENV18" s="491"/>
      <c r="ENW18" s="491"/>
      <c r="ENX18" s="491"/>
      <c r="ENY18" s="491"/>
      <c r="ENZ18" s="491"/>
      <c r="EOA18" s="491"/>
      <c r="EOB18" s="491"/>
      <c r="EOC18" s="491"/>
      <c r="EOD18" s="491"/>
      <c r="EOE18" s="491"/>
      <c r="EOF18" s="491"/>
      <c r="EOG18" s="491"/>
      <c r="EOH18" s="491"/>
      <c r="EOI18" s="491"/>
      <c r="EOJ18" s="491"/>
      <c r="EOK18" s="491"/>
      <c r="EOL18" s="491"/>
      <c r="EOM18" s="491"/>
      <c r="EON18" s="491"/>
      <c r="EOO18" s="491"/>
      <c r="EOP18" s="491"/>
      <c r="EOQ18" s="491"/>
      <c r="EOR18" s="491"/>
      <c r="EOS18" s="491"/>
      <c r="EOT18" s="491"/>
      <c r="EOU18" s="491"/>
      <c r="EOV18" s="491"/>
      <c r="EOW18" s="491"/>
      <c r="EOX18" s="491"/>
      <c r="EOY18" s="491"/>
      <c r="EOZ18" s="491"/>
      <c r="EPA18" s="491"/>
      <c r="EPB18" s="491"/>
      <c r="EPC18" s="491"/>
      <c r="EPD18" s="491"/>
      <c r="EPE18" s="491"/>
      <c r="EPF18" s="491"/>
      <c r="EPG18" s="491"/>
      <c r="EPH18" s="491"/>
      <c r="EPI18" s="491"/>
      <c r="EPJ18" s="491"/>
      <c r="EPK18" s="491"/>
      <c r="EPL18" s="491"/>
      <c r="EPM18" s="491"/>
      <c r="EPN18" s="491"/>
      <c r="EPO18" s="491"/>
      <c r="EPP18" s="491"/>
      <c r="EPQ18" s="491"/>
      <c r="EPR18" s="491"/>
      <c r="EPS18" s="491"/>
      <c r="EPT18" s="491"/>
      <c r="EPU18" s="491"/>
      <c r="EPV18" s="491"/>
      <c r="EPW18" s="491"/>
      <c r="EPX18" s="491"/>
      <c r="EPY18" s="491"/>
      <c r="EPZ18" s="491"/>
      <c r="EQA18" s="491"/>
      <c r="EQB18" s="491"/>
      <c r="EQC18" s="491"/>
      <c r="EQD18" s="491"/>
      <c r="EQE18" s="491"/>
      <c r="EQF18" s="491"/>
      <c r="EQG18" s="491"/>
      <c r="EQH18" s="491"/>
      <c r="EQI18" s="491"/>
      <c r="EQJ18" s="491"/>
      <c r="EQK18" s="491"/>
      <c r="EQL18" s="491"/>
      <c r="EQM18" s="491"/>
      <c r="EQN18" s="491"/>
      <c r="EQO18" s="491"/>
      <c r="EQP18" s="491"/>
      <c r="EQQ18" s="491"/>
      <c r="EQR18" s="491"/>
      <c r="EQS18" s="491"/>
      <c r="EQT18" s="491"/>
      <c r="EQU18" s="491"/>
      <c r="EQV18" s="491"/>
      <c r="EQW18" s="491"/>
      <c r="EQX18" s="491"/>
      <c r="EQY18" s="491"/>
      <c r="EQZ18" s="491"/>
      <c r="ERA18" s="491"/>
      <c r="ERB18" s="491"/>
      <c r="ERC18" s="491"/>
      <c r="ERD18" s="491"/>
      <c r="ERE18" s="491"/>
      <c r="ERF18" s="491"/>
      <c r="ERG18" s="491"/>
      <c r="ERH18" s="491"/>
      <c r="ERI18" s="491"/>
      <c r="ERJ18" s="491"/>
      <c r="ERK18" s="491"/>
      <c r="ERL18" s="491"/>
      <c r="ERM18" s="491"/>
      <c r="ERN18" s="491"/>
      <c r="ERO18" s="491"/>
      <c r="ERP18" s="491"/>
      <c r="ERQ18" s="491"/>
      <c r="ERR18" s="491"/>
      <c r="ERS18" s="491"/>
      <c r="ERT18" s="491"/>
      <c r="ERU18" s="491"/>
      <c r="ERV18" s="491"/>
      <c r="ERW18" s="491"/>
      <c r="ERX18" s="491"/>
      <c r="ERY18" s="491"/>
      <c r="ERZ18" s="491"/>
      <c r="ESA18" s="491"/>
      <c r="ESB18" s="491"/>
      <c r="ESC18" s="491"/>
      <c r="ESD18" s="491"/>
      <c r="ESE18" s="491"/>
      <c r="ESF18" s="491"/>
      <c r="ESG18" s="491"/>
      <c r="ESH18" s="491"/>
      <c r="ESI18" s="491"/>
      <c r="ESJ18" s="491"/>
      <c r="ESK18" s="491"/>
      <c r="ESL18" s="491"/>
      <c r="ESM18" s="491"/>
      <c r="ESN18" s="491"/>
      <c r="ESO18" s="491"/>
      <c r="ESP18" s="491"/>
      <c r="ESQ18" s="491"/>
      <c r="ESR18" s="491"/>
      <c r="ESS18" s="491"/>
      <c r="EST18" s="491"/>
      <c r="ESU18" s="491"/>
      <c r="ESV18" s="491"/>
      <c r="ESW18" s="491"/>
      <c r="ESX18" s="491"/>
      <c r="ESY18" s="491"/>
      <c r="ESZ18" s="491"/>
      <c r="ETA18" s="491"/>
      <c r="ETB18" s="491"/>
      <c r="ETC18" s="491"/>
      <c r="ETD18" s="491"/>
      <c r="ETE18" s="491"/>
      <c r="ETF18" s="491"/>
      <c r="ETG18" s="491"/>
      <c r="ETH18" s="491"/>
      <c r="ETI18" s="491"/>
      <c r="ETJ18" s="491"/>
      <c r="ETK18" s="491"/>
      <c r="ETL18" s="491"/>
      <c r="ETM18" s="491"/>
      <c r="ETN18" s="491"/>
      <c r="ETO18" s="491"/>
      <c r="ETP18" s="491"/>
      <c r="ETQ18" s="491"/>
      <c r="ETR18" s="491"/>
      <c r="ETS18" s="491"/>
      <c r="ETT18" s="491"/>
      <c r="ETU18" s="491"/>
      <c r="ETV18" s="491"/>
      <c r="ETW18" s="491"/>
      <c r="ETX18" s="491"/>
      <c r="ETY18" s="491"/>
      <c r="ETZ18" s="491"/>
      <c r="EUA18" s="491"/>
      <c r="EUB18" s="491"/>
      <c r="EUC18" s="491"/>
      <c r="EUD18" s="491"/>
      <c r="EUE18" s="491"/>
      <c r="EUF18" s="491"/>
      <c r="EUG18" s="491"/>
      <c r="EUH18" s="491"/>
      <c r="EUI18" s="491"/>
      <c r="EUJ18" s="491"/>
      <c r="EUK18" s="491"/>
      <c r="EUL18" s="491"/>
      <c r="EUM18" s="491"/>
      <c r="EUN18" s="491"/>
      <c r="EUO18" s="491"/>
      <c r="EUP18" s="491"/>
      <c r="EUQ18" s="491"/>
      <c r="EUR18" s="491"/>
      <c r="EUS18" s="491"/>
      <c r="EUT18" s="491"/>
      <c r="EUU18" s="491"/>
      <c r="EUV18" s="491"/>
      <c r="EUW18" s="491"/>
      <c r="EUX18" s="491"/>
      <c r="EUY18" s="491"/>
      <c r="EUZ18" s="491"/>
      <c r="EVA18" s="491"/>
      <c r="EVB18" s="491"/>
      <c r="EVC18" s="491"/>
      <c r="EVD18" s="491"/>
      <c r="EVE18" s="491"/>
      <c r="EVF18" s="491"/>
      <c r="EVG18" s="491"/>
      <c r="EVH18" s="491"/>
      <c r="EVI18" s="491"/>
      <c r="EVJ18" s="491"/>
      <c r="EVK18" s="491"/>
      <c r="EVL18" s="491"/>
      <c r="EVM18" s="491"/>
      <c r="EVN18" s="491"/>
      <c r="EVO18" s="491"/>
      <c r="EVP18" s="491"/>
      <c r="EVQ18" s="491"/>
      <c r="EVR18" s="491"/>
      <c r="EVS18" s="491"/>
      <c r="EVT18" s="491"/>
      <c r="EVU18" s="491"/>
      <c r="EVV18" s="491"/>
      <c r="EVW18" s="491"/>
      <c r="EVX18" s="491"/>
      <c r="EVY18" s="491"/>
      <c r="EVZ18" s="491"/>
      <c r="EWA18" s="491"/>
      <c r="EWB18" s="491"/>
      <c r="EWC18" s="491"/>
      <c r="EWD18" s="491"/>
      <c r="EWE18" s="491"/>
      <c r="EWF18" s="491"/>
      <c r="EWG18" s="491"/>
      <c r="EWH18" s="491"/>
      <c r="EWI18" s="491"/>
      <c r="EWJ18" s="491"/>
      <c r="EWK18" s="491"/>
      <c r="EWL18" s="491"/>
      <c r="EWM18" s="491"/>
      <c r="EWN18" s="491"/>
      <c r="EWO18" s="491"/>
      <c r="EWP18" s="491"/>
      <c r="EWQ18" s="491"/>
      <c r="EWR18" s="491"/>
      <c r="EWS18" s="491"/>
      <c r="EWT18" s="491"/>
      <c r="EWU18" s="491"/>
      <c r="EWV18" s="491"/>
      <c r="EWW18" s="491"/>
      <c r="EWX18" s="491"/>
      <c r="EWY18" s="491"/>
      <c r="EWZ18" s="491"/>
      <c r="EXA18" s="491"/>
      <c r="EXB18" s="491"/>
      <c r="EXC18" s="491"/>
      <c r="EXD18" s="491"/>
      <c r="EXE18" s="491"/>
      <c r="EXF18" s="491"/>
      <c r="EXG18" s="491"/>
      <c r="EXH18" s="491"/>
      <c r="EXI18" s="491"/>
      <c r="EXJ18" s="491"/>
      <c r="EXK18" s="491"/>
      <c r="EXL18" s="491"/>
      <c r="EXM18" s="491"/>
      <c r="EXN18" s="491"/>
      <c r="EXO18" s="491"/>
      <c r="EXP18" s="491"/>
      <c r="EXQ18" s="491"/>
      <c r="EXR18" s="491"/>
      <c r="EXS18" s="491"/>
      <c r="EXT18" s="491"/>
      <c r="EXU18" s="491"/>
      <c r="EXV18" s="491"/>
      <c r="EXW18" s="491"/>
      <c r="EXX18" s="491"/>
      <c r="EXY18" s="491"/>
      <c r="EXZ18" s="491"/>
      <c r="EYA18" s="491"/>
      <c r="EYB18" s="491"/>
      <c r="EYC18" s="491"/>
      <c r="EYD18" s="491"/>
      <c r="EYE18" s="491"/>
      <c r="EYF18" s="491"/>
      <c r="EYG18" s="491"/>
      <c r="EYH18" s="491"/>
      <c r="EYI18" s="491"/>
      <c r="EYJ18" s="491"/>
      <c r="EYK18" s="491"/>
      <c r="EYL18" s="491"/>
      <c r="EYM18" s="491"/>
      <c r="EYN18" s="491"/>
      <c r="EYO18" s="491"/>
      <c r="EYP18" s="491"/>
      <c r="EYQ18" s="491"/>
      <c r="EYR18" s="491"/>
      <c r="EYS18" s="491"/>
      <c r="EYT18" s="491"/>
      <c r="EYU18" s="491"/>
      <c r="EYV18" s="491"/>
      <c r="EYW18" s="491"/>
      <c r="EYX18" s="491"/>
      <c r="EYY18" s="491"/>
      <c r="EYZ18" s="491"/>
      <c r="EZA18" s="491"/>
      <c r="EZB18" s="491"/>
      <c r="EZC18" s="491"/>
      <c r="EZD18" s="491"/>
      <c r="EZE18" s="491"/>
      <c r="EZF18" s="491"/>
      <c r="EZG18" s="491"/>
      <c r="EZH18" s="491"/>
      <c r="EZI18" s="491"/>
      <c r="EZJ18" s="491"/>
      <c r="EZK18" s="491"/>
      <c r="EZL18" s="491"/>
      <c r="EZM18" s="491"/>
      <c r="EZN18" s="491"/>
      <c r="EZO18" s="491"/>
      <c r="EZP18" s="491"/>
      <c r="EZQ18" s="491"/>
      <c r="EZR18" s="491"/>
      <c r="EZS18" s="491"/>
      <c r="EZT18" s="491"/>
      <c r="EZU18" s="491"/>
      <c r="EZV18" s="491"/>
      <c r="EZW18" s="491"/>
      <c r="EZX18" s="491"/>
      <c r="EZY18" s="491"/>
      <c r="EZZ18" s="491"/>
      <c r="FAA18" s="491"/>
      <c r="FAB18" s="491"/>
      <c r="FAC18" s="491"/>
      <c r="FAD18" s="491"/>
      <c r="FAE18" s="491"/>
      <c r="FAF18" s="491"/>
      <c r="FAG18" s="491"/>
      <c r="FAH18" s="491"/>
      <c r="FAI18" s="491"/>
      <c r="FAJ18" s="491"/>
      <c r="FAK18" s="491"/>
      <c r="FAL18" s="491"/>
      <c r="FAM18" s="491"/>
      <c r="FAN18" s="491"/>
      <c r="FAO18" s="491"/>
      <c r="FAP18" s="491"/>
      <c r="FAQ18" s="491"/>
      <c r="FAR18" s="491"/>
      <c r="FAS18" s="491"/>
      <c r="FAT18" s="491"/>
      <c r="FAU18" s="491"/>
      <c r="FAV18" s="491"/>
      <c r="FAW18" s="491"/>
      <c r="FAX18" s="491"/>
      <c r="FAY18" s="491"/>
      <c r="FAZ18" s="491"/>
      <c r="FBA18" s="491"/>
      <c r="FBB18" s="491"/>
      <c r="FBC18" s="491"/>
      <c r="FBD18" s="491"/>
      <c r="FBE18" s="491"/>
      <c r="FBF18" s="491"/>
      <c r="FBG18" s="491"/>
      <c r="FBH18" s="491"/>
      <c r="FBI18" s="491"/>
      <c r="FBJ18" s="491"/>
      <c r="FBK18" s="491"/>
      <c r="FBL18" s="491"/>
      <c r="FBM18" s="491"/>
      <c r="FBN18" s="491"/>
      <c r="FBO18" s="491"/>
      <c r="FBP18" s="491"/>
      <c r="FBQ18" s="491"/>
      <c r="FBR18" s="491"/>
      <c r="FBS18" s="491"/>
      <c r="FBT18" s="491"/>
      <c r="FBU18" s="491"/>
      <c r="FBV18" s="491"/>
      <c r="FBW18" s="491"/>
      <c r="FBX18" s="491"/>
      <c r="FBY18" s="491"/>
      <c r="FBZ18" s="491"/>
      <c r="FCA18" s="491"/>
      <c r="FCB18" s="491"/>
      <c r="FCC18" s="491"/>
      <c r="FCD18" s="491"/>
      <c r="FCE18" s="491"/>
      <c r="FCF18" s="491"/>
      <c r="FCG18" s="491"/>
      <c r="FCH18" s="491"/>
      <c r="FCI18" s="491"/>
      <c r="FCJ18" s="491"/>
      <c r="FCK18" s="491"/>
      <c r="FCL18" s="491"/>
      <c r="FCM18" s="491"/>
      <c r="FCN18" s="491"/>
      <c r="FCO18" s="491"/>
      <c r="FCP18" s="491"/>
      <c r="FCQ18" s="491"/>
      <c r="FCR18" s="491"/>
      <c r="FCS18" s="491"/>
      <c r="FCT18" s="491"/>
      <c r="FCU18" s="491"/>
      <c r="FCV18" s="491"/>
      <c r="FCW18" s="491"/>
      <c r="FCX18" s="491"/>
      <c r="FCY18" s="491"/>
      <c r="FCZ18" s="491"/>
      <c r="FDA18" s="491"/>
      <c r="FDB18" s="491"/>
      <c r="FDC18" s="491"/>
      <c r="FDD18" s="491"/>
      <c r="FDE18" s="491"/>
      <c r="FDF18" s="491"/>
      <c r="FDG18" s="491"/>
      <c r="FDH18" s="491"/>
      <c r="FDI18" s="491"/>
      <c r="FDJ18" s="491"/>
      <c r="FDK18" s="491"/>
      <c r="FDL18" s="491"/>
      <c r="FDM18" s="491"/>
      <c r="FDN18" s="491"/>
      <c r="FDO18" s="491"/>
      <c r="FDP18" s="491"/>
      <c r="FDQ18" s="491"/>
      <c r="FDR18" s="491"/>
      <c r="FDS18" s="491"/>
      <c r="FDT18" s="491"/>
      <c r="FDU18" s="491"/>
      <c r="FDV18" s="491"/>
      <c r="FDW18" s="491"/>
      <c r="FDX18" s="491"/>
      <c r="FDY18" s="491"/>
      <c r="FDZ18" s="491"/>
      <c r="FEA18" s="491"/>
      <c r="FEB18" s="491"/>
      <c r="FEC18" s="491"/>
      <c r="FED18" s="491"/>
      <c r="FEE18" s="491"/>
      <c r="FEF18" s="491"/>
      <c r="FEG18" s="491"/>
      <c r="FEH18" s="491"/>
      <c r="FEI18" s="491"/>
      <c r="FEJ18" s="491"/>
      <c r="FEK18" s="491"/>
      <c r="FEL18" s="491"/>
      <c r="FEM18" s="491"/>
      <c r="FEN18" s="491"/>
      <c r="FEO18" s="491"/>
      <c r="FEP18" s="491"/>
      <c r="FEQ18" s="491"/>
      <c r="FER18" s="491"/>
      <c r="FES18" s="491"/>
      <c r="FET18" s="491"/>
      <c r="FEU18" s="491"/>
      <c r="FEV18" s="491"/>
      <c r="FEW18" s="491"/>
      <c r="FEX18" s="491"/>
      <c r="FEY18" s="491"/>
      <c r="FEZ18" s="491"/>
      <c r="FFA18" s="491"/>
      <c r="FFB18" s="491"/>
      <c r="FFC18" s="491"/>
      <c r="FFD18" s="491"/>
      <c r="FFE18" s="491"/>
      <c r="FFF18" s="491"/>
      <c r="FFG18" s="491"/>
      <c r="FFH18" s="491"/>
      <c r="FFI18" s="491"/>
      <c r="FFJ18" s="491"/>
      <c r="FFK18" s="491"/>
      <c r="FFL18" s="491"/>
      <c r="FFM18" s="491"/>
      <c r="FFN18" s="491"/>
      <c r="FFO18" s="491"/>
      <c r="FFP18" s="491"/>
      <c r="FFQ18" s="491"/>
      <c r="FFR18" s="491"/>
      <c r="FFS18" s="491"/>
      <c r="FFT18" s="491"/>
      <c r="FFU18" s="491"/>
      <c r="FFV18" s="491"/>
      <c r="FFW18" s="491"/>
      <c r="FFX18" s="491"/>
      <c r="FFY18" s="491"/>
      <c r="FFZ18" s="491"/>
      <c r="FGA18" s="491"/>
      <c r="FGB18" s="491"/>
      <c r="FGC18" s="491"/>
      <c r="FGD18" s="491"/>
      <c r="FGE18" s="491"/>
      <c r="FGF18" s="491"/>
      <c r="FGG18" s="491"/>
      <c r="FGH18" s="491"/>
      <c r="FGI18" s="491"/>
      <c r="FGJ18" s="491"/>
      <c r="FGK18" s="491"/>
      <c r="FGL18" s="491"/>
      <c r="FGM18" s="491"/>
      <c r="FGN18" s="491"/>
      <c r="FGO18" s="491"/>
      <c r="FGP18" s="491"/>
      <c r="FGQ18" s="491"/>
      <c r="FGR18" s="491"/>
      <c r="FGS18" s="491"/>
      <c r="FGT18" s="491"/>
      <c r="FGU18" s="491"/>
      <c r="FGV18" s="491"/>
      <c r="FGW18" s="491"/>
      <c r="FGX18" s="491"/>
      <c r="FGY18" s="491"/>
      <c r="FGZ18" s="491"/>
      <c r="FHA18" s="491"/>
      <c r="FHB18" s="491"/>
      <c r="FHC18" s="491"/>
      <c r="FHD18" s="491"/>
      <c r="FHE18" s="491"/>
      <c r="FHF18" s="491"/>
      <c r="FHG18" s="491"/>
      <c r="FHH18" s="491"/>
      <c r="FHI18" s="491"/>
      <c r="FHJ18" s="491"/>
      <c r="FHK18" s="491"/>
      <c r="FHL18" s="491"/>
      <c r="FHM18" s="491"/>
      <c r="FHN18" s="491"/>
      <c r="FHO18" s="491"/>
      <c r="FHP18" s="491"/>
      <c r="FHQ18" s="491"/>
      <c r="FHR18" s="491"/>
      <c r="FHS18" s="491"/>
      <c r="FHT18" s="491"/>
      <c r="FHU18" s="491"/>
      <c r="FHV18" s="491"/>
      <c r="FHW18" s="491"/>
      <c r="FHX18" s="491"/>
      <c r="FHY18" s="491"/>
      <c r="FHZ18" s="491"/>
      <c r="FIA18" s="491"/>
      <c r="FIB18" s="491"/>
      <c r="FIC18" s="491"/>
      <c r="FID18" s="491"/>
      <c r="FIE18" s="491"/>
      <c r="FIF18" s="491"/>
      <c r="FIG18" s="491"/>
      <c r="FIH18" s="491"/>
      <c r="FII18" s="491"/>
      <c r="FIJ18" s="491"/>
      <c r="FIK18" s="491"/>
      <c r="FIL18" s="491"/>
      <c r="FIM18" s="491"/>
      <c r="FIN18" s="491"/>
      <c r="FIO18" s="491"/>
      <c r="FIP18" s="491"/>
      <c r="FIQ18" s="491"/>
      <c r="FIR18" s="491"/>
      <c r="FIS18" s="491"/>
      <c r="FIT18" s="491"/>
      <c r="FIU18" s="491"/>
      <c r="FIV18" s="491"/>
      <c r="FIW18" s="491"/>
      <c r="FIX18" s="491"/>
      <c r="FIY18" s="491"/>
      <c r="FIZ18" s="491"/>
      <c r="FJA18" s="491"/>
      <c r="FJB18" s="491"/>
      <c r="FJC18" s="491"/>
      <c r="FJD18" s="491"/>
      <c r="FJE18" s="491"/>
      <c r="FJF18" s="491"/>
      <c r="FJG18" s="491"/>
      <c r="FJH18" s="491"/>
      <c r="FJI18" s="491"/>
      <c r="FJJ18" s="491"/>
      <c r="FJK18" s="491"/>
      <c r="FJL18" s="491"/>
      <c r="FJM18" s="491"/>
      <c r="FJN18" s="491"/>
      <c r="FJO18" s="491"/>
      <c r="FJP18" s="491"/>
      <c r="FJQ18" s="491"/>
      <c r="FJR18" s="491"/>
      <c r="FJS18" s="491"/>
      <c r="FJT18" s="491"/>
      <c r="FJU18" s="491"/>
      <c r="FJV18" s="491"/>
      <c r="FJW18" s="491"/>
      <c r="FJX18" s="491"/>
      <c r="FJY18" s="491"/>
      <c r="FJZ18" s="491"/>
      <c r="FKA18" s="491"/>
      <c r="FKB18" s="491"/>
      <c r="FKC18" s="491"/>
      <c r="FKD18" s="491"/>
      <c r="FKE18" s="491"/>
      <c r="FKF18" s="491"/>
      <c r="FKG18" s="491"/>
      <c r="FKH18" s="491"/>
      <c r="FKI18" s="491"/>
      <c r="FKJ18" s="491"/>
      <c r="FKK18" s="491"/>
      <c r="FKL18" s="491"/>
      <c r="FKM18" s="491"/>
      <c r="FKN18" s="491"/>
      <c r="FKO18" s="491"/>
      <c r="FKP18" s="491"/>
      <c r="FKQ18" s="491"/>
      <c r="FKR18" s="491"/>
      <c r="FKS18" s="491"/>
      <c r="FKT18" s="491"/>
      <c r="FKU18" s="491"/>
      <c r="FKV18" s="491"/>
      <c r="FKW18" s="491"/>
      <c r="FKX18" s="491"/>
      <c r="FKY18" s="491"/>
      <c r="FKZ18" s="491"/>
      <c r="FLA18" s="491"/>
      <c r="FLB18" s="491"/>
      <c r="FLC18" s="491"/>
      <c r="FLD18" s="491"/>
      <c r="FLE18" s="491"/>
      <c r="FLF18" s="491"/>
      <c r="FLG18" s="491"/>
      <c r="FLH18" s="491"/>
      <c r="FLI18" s="491"/>
      <c r="FLJ18" s="491"/>
      <c r="FLK18" s="491"/>
      <c r="FLL18" s="491"/>
      <c r="FLM18" s="491"/>
      <c r="FLN18" s="491"/>
      <c r="FLO18" s="491"/>
      <c r="FLP18" s="491"/>
      <c r="FLQ18" s="491"/>
      <c r="FLR18" s="491"/>
      <c r="FLS18" s="491"/>
      <c r="FLT18" s="491"/>
      <c r="FLU18" s="491"/>
      <c r="FLV18" s="491"/>
      <c r="FLW18" s="491"/>
      <c r="FLX18" s="491"/>
      <c r="FLY18" s="491"/>
      <c r="FLZ18" s="491"/>
      <c r="FMA18" s="491"/>
      <c r="FMB18" s="491"/>
      <c r="FMC18" s="491"/>
      <c r="FMD18" s="491"/>
      <c r="FME18" s="491"/>
      <c r="FMF18" s="491"/>
      <c r="FMG18" s="491"/>
      <c r="FMH18" s="491"/>
      <c r="FMI18" s="491"/>
      <c r="FMJ18" s="491"/>
      <c r="FMK18" s="491"/>
      <c r="FML18" s="491"/>
      <c r="FMM18" s="491"/>
      <c r="FMN18" s="491"/>
      <c r="FMO18" s="491"/>
      <c r="FMP18" s="491"/>
      <c r="FMQ18" s="491"/>
      <c r="FMR18" s="491"/>
      <c r="FMS18" s="491"/>
      <c r="FMT18" s="491"/>
      <c r="FMU18" s="491"/>
      <c r="FMV18" s="491"/>
      <c r="FMW18" s="491"/>
      <c r="FMX18" s="491"/>
      <c r="FMY18" s="491"/>
      <c r="FMZ18" s="491"/>
      <c r="FNA18" s="491"/>
      <c r="FNB18" s="491"/>
      <c r="FNC18" s="491"/>
      <c r="FND18" s="491"/>
      <c r="FNE18" s="491"/>
      <c r="FNF18" s="491"/>
      <c r="FNG18" s="491"/>
      <c r="FNH18" s="491"/>
      <c r="FNI18" s="491"/>
      <c r="FNJ18" s="491"/>
      <c r="FNK18" s="491"/>
      <c r="FNL18" s="491"/>
      <c r="FNM18" s="491"/>
      <c r="FNN18" s="491"/>
      <c r="FNO18" s="491"/>
      <c r="FNP18" s="491"/>
      <c r="FNQ18" s="491"/>
      <c r="FNR18" s="491"/>
      <c r="FNS18" s="491"/>
      <c r="FNT18" s="491"/>
      <c r="FNU18" s="491"/>
      <c r="FNV18" s="491"/>
      <c r="FNW18" s="491"/>
      <c r="FNX18" s="491"/>
      <c r="FNY18" s="491"/>
      <c r="FNZ18" s="491"/>
      <c r="FOA18" s="491"/>
      <c r="FOB18" s="491"/>
      <c r="FOC18" s="491"/>
      <c r="FOD18" s="491"/>
      <c r="FOE18" s="491"/>
      <c r="FOF18" s="491"/>
      <c r="FOG18" s="491"/>
      <c r="FOH18" s="491"/>
      <c r="FOI18" s="491"/>
      <c r="FOJ18" s="491"/>
      <c r="FOK18" s="491"/>
      <c r="FOL18" s="491"/>
      <c r="FOM18" s="491"/>
      <c r="FON18" s="491"/>
      <c r="FOO18" s="491"/>
      <c r="FOP18" s="491"/>
      <c r="FOQ18" s="491"/>
      <c r="FOR18" s="491"/>
      <c r="FOS18" s="491"/>
      <c r="FOT18" s="491"/>
      <c r="FOU18" s="491"/>
      <c r="FOV18" s="491"/>
      <c r="FOW18" s="491"/>
      <c r="FOX18" s="491"/>
      <c r="FOY18" s="491"/>
      <c r="FOZ18" s="491"/>
      <c r="FPA18" s="491"/>
      <c r="FPB18" s="491"/>
      <c r="FPC18" s="491"/>
      <c r="FPD18" s="491"/>
      <c r="FPE18" s="491"/>
      <c r="FPF18" s="491"/>
      <c r="FPG18" s="491"/>
      <c r="FPH18" s="491"/>
      <c r="FPI18" s="491"/>
      <c r="FPJ18" s="491"/>
      <c r="FPK18" s="491"/>
      <c r="FPL18" s="491"/>
      <c r="FPM18" s="491"/>
      <c r="FPN18" s="491"/>
      <c r="FPO18" s="491"/>
      <c r="FPP18" s="491"/>
      <c r="FPQ18" s="491"/>
      <c r="FPR18" s="491"/>
      <c r="FPS18" s="491"/>
      <c r="FPT18" s="491"/>
      <c r="FPU18" s="491"/>
      <c r="FPV18" s="491"/>
      <c r="FPW18" s="491"/>
      <c r="FPX18" s="491"/>
      <c r="FPY18" s="491"/>
      <c r="FPZ18" s="491"/>
      <c r="FQA18" s="491"/>
      <c r="FQB18" s="491"/>
      <c r="FQC18" s="491"/>
      <c r="FQD18" s="491"/>
      <c r="FQE18" s="491"/>
      <c r="FQF18" s="491"/>
      <c r="FQG18" s="491"/>
      <c r="FQH18" s="491"/>
      <c r="FQI18" s="491"/>
      <c r="FQJ18" s="491"/>
      <c r="FQK18" s="491"/>
      <c r="FQL18" s="491"/>
      <c r="FQM18" s="491"/>
      <c r="FQN18" s="491"/>
      <c r="FQO18" s="491"/>
      <c r="FQP18" s="491"/>
      <c r="FQQ18" s="491"/>
      <c r="FQR18" s="491"/>
      <c r="FQS18" s="491"/>
      <c r="FQT18" s="491"/>
      <c r="FQU18" s="491"/>
      <c r="FQV18" s="491"/>
      <c r="FQW18" s="491"/>
      <c r="FQX18" s="491"/>
      <c r="FQY18" s="491"/>
      <c r="FQZ18" s="491"/>
      <c r="FRA18" s="491"/>
      <c r="FRB18" s="491"/>
      <c r="FRC18" s="491"/>
      <c r="FRD18" s="491"/>
      <c r="FRE18" s="491"/>
      <c r="FRF18" s="491"/>
      <c r="FRG18" s="491"/>
      <c r="FRH18" s="491"/>
      <c r="FRI18" s="491"/>
      <c r="FRJ18" s="491"/>
      <c r="FRK18" s="491"/>
      <c r="FRL18" s="491"/>
      <c r="FRM18" s="491"/>
      <c r="FRN18" s="491"/>
      <c r="FRO18" s="491"/>
      <c r="FRP18" s="491"/>
      <c r="FRQ18" s="491"/>
      <c r="FRR18" s="491"/>
      <c r="FRS18" s="491"/>
      <c r="FRT18" s="491"/>
      <c r="FRU18" s="491"/>
      <c r="FRV18" s="491"/>
      <c r="FRW18" s="491"/>
      <c r="FRX18" s="491"/>
      <c r="FRY18" s="491"/>
      <c r="FRZ18" s="491"/>
      <c r="FSA18" s="491"/>
      <c r="FSB18" s="491"/>
      <c r="FSC18" s="491"/>
      <c r="FSD18" s="491"/>
      <c r="FSE18" s="491"/>
      <c r="FSF18" s="491"/>
      <c r="FSG18" s="491"/>
      <c r="FSH18" s="491"/>
      <c r="FSI18" s="491"/>
      <c r="FSJ18" s="491"/>
      <c r="FSK18" s="491"/>
      <c r="FSL18" s="491"/>
      <c r="FSM18" s="491"/>
      <c r="FSN18" s="491"/>
      <c r="FSO18" s="491"/>
      <c r="FSP18" s="491"/>
      <c r="FSQ18" s="491"/>
      <c r="FSR18" s="491"/>
      <c r="FSS18" s="491"/>
      <c r="FST18" s="491"/>
      <c r="FSU18" s="491"/>
      <c r="FSV18" s="491"/>
      <c r="FSW18" s="491"/>
      <c r="FSX18" s="491"/>
      <c r="FSY18" s="491"/>
      <c r="FSZ18" s="491"/>
      <c r="FTA18" s="491"/>
      <c r="FTB18" s="491"/>
      <c r="FTC18" s="491"/>
      <c r="FTD18" s="491"/>
      <c r="FTE18" s="491"/>
      <c r="FTF18" s="491"/>
      <c r="FTG18" s="491"/>
      <c r="FTH18" s="491"/>
      <c r="FTI18" s="491"/>
      <c r="FTJ18" s="491"/>
      <c r="FTK18" s="491"/>
      <c r="FTL18" s="491"/>
      <c r="FTM18" s="491"/>
      <c r="FTN18" s="491"/>
      <c r="FTO18" s="491"/>
      <c r="FTP18" s="491"/>
      <c r="FTQ18" s="491"/>
      <c r="FTR18" s="491"/>
      <c r="FTS18" s="491"/>
      <c r="FTT18" s="491"/>
      <c r="FTU18" s="491"/>
      <c r="FTV18" s="491"/>
      <c r="FTW18" s="491"/>
      <c r="FTX18" s="491"/>
      <c r="FTY18" s="491"/>
      <c r="FTZ18" s="491"/>
      <c r="FUA18" s="491"/>
      <c r="FUB18" s="491"/>
      <c r="FUC18" s="491"/>
      <c r="FUD18" s="491"/>
      <c r="FUE18" s="491"/>
      <c r="FUF18" s="491"/>
      <c r="FUG18" s="491"/>
      <c r="FUH18" s="491"/>
      <c r="FUI18" s="491"/>
      <c r="FUJ18" s="491"/>
      <c r="FUK18" s="491"/>
      <c r="FUL18" s="491"/>
      <c r="FUM18" s="491"/>
      <c r="FUN18" s="491"/>
      <c r="FUO18" s="491"/>
      <c r="FUP18" s="491"/>
      <c r="FUQ18" s="491"/>
      <c r="FUR18" s="491"/>
      <c r="FUS18" s="491"/>
      <c r="FUT18" s="491"/>
      <c r="FUU18" s="491"/>
      <c r="FUV18" s="491"/>
      <c r="FUW18" s="491"/>
      <c r="FUX18" s="491"/>
      <c r="FUY18" s="491"/>
      <c r="FUZ18" s="491"/>
      <c r="FVA18" s="491"/>
      <c r="FVB18" s="491"/>
      <c r="FVC18" s="491"/>
      <c r="FVD18" s="491"/>
      <c r="FVE18" s="491"/>
      <c r="FVF18" s="491"/>
      <c r="FVG18" s="491"/>
      <c r="FVH18" s="491"/>
      <c r="FVI18" s="491"/>
      <c r="FVJ18" s="491"/>
      <c r="FVK18" s="491"/>
      <c r="FVL18" s="491"/>
      <c r="FVM18" s="491"/>
      <c r="FVN18" s="491"/>
      <c r="FVO18" s="491"/>
      <c r="FVP18" s="491"/>
      <c r="FVQ18" s="491"/>
      <c r="FVR18" s="491"/>
      <c r="FVS18" s="491"/>
      <c r="FVT18" s="491"/>
      <c r="FVU18" s="491"/>
      <c r="FVV18" s="491"/>
      <c r="FVW18" s="491"/>
      <c r="FVX18" s="491"/>
      <c r="FVY18" s="491"/>
      <c r="FVZ18" s="491"/>
      <c r="FWA18" s="491"/>
      <c r="FWB18" s="491"/>
      <c r="FWC18" s="491"/>
      <c r="FWD18" s="491"/>
      <c r="FWE18" s="491"/>
      <c r="FWF18" s="491"/>
      <c r="FWG18" s="491"/>
      <c r="FWH18" s="491"/>
      <c r="FWI18" s="491"/>
      <c r="FWJ18" s="491"/>
      <c r="FWK18" s="491"/>
      <c r="FWL18" s="491"/>
      <c r="FWM18" s="491"/>
      <c r="FWN18" s="491"/>
      <c r="FWO18" s="491"/>
      <c r="FWP18" s="491"/>
      <c r="FWQ18" s="491"/>
      <c r="FWR18" s="491"/>
      <c r="FWS18" s="491"/>
      <c r="FWT18" s="491"/>
      <c r="FWU18" s="491"/>
      <c r="FWV18" s="491"/>
      <c r="FWW18" s="491"/>
      <c r="FWX18" s="491"/>
      <c r="FWY18" s="491"/>
      <c r="FWZ18" s="491"/>
      <c r="FXA18" s="491"/>
      <c r="FXB18" s="491"/>
      <c r="FXC18" s="491"/>
      <c r="FXD18" s="491"/>
      <c r="FXE18" s="491"/>
      <c r="FXF18" s="491"/>
      <c r="FXG18" s="491"/>
      <c r="FXH18" s="491"/>
      <c r="FXI18" s="491"/>
      <c r="FXJ18" s="491"/>
      <c r="FXK18" s="491"/>
      <c r="FXL18" s="491"/>
      <c r="FXM18" s="491"/>
      <c r="FXN18" s="491"/>
      <c r="FXO18" s="491"/>
      <c r="FXP18" s="491"/>
      <c r="FXQ18" s="491"/>
      <c r="FXR18" s="491"/>
      <c r="FXS18" s="491"/>
      <c r="FXT18" s="491"/>
      <c r="FXU18" s="491"/>
      <c r="FXV18" s="491"/>
      <c r="FXW18" s="491"/>
      <c r="FXX18" s="491"/>
      <c r="FXY18" s="491"/>
      <c r="FXZ18" s="491"/>
      <c r="FYA18" s="491"/>
      <c r="FYB18" s="491"/>
      <c r="FYC18" s="491"/>
      <c r="FYD18" s="491"/>
      <c r="FYE18" s="491"/>
      <c r="FYF18" s="491"/>
      <c r="FYG18" s="491"/>
      <c r="FYH18" s="491"/>
      <c r="FYI18" s="491"/>
      <c r="FYJ18" s="491"/>
      <c r="FYK18" s="491"/>
      <c r="FYL18" s="491"/>
      <c r="FYM18" s="491"/>
      <c r="FYN18" s="491"/>
      <c r="FYO18" s="491"/>
      <c r="FYP18" s="491"/>
      <c r="FYQ18" s="491"/>
      <c r="FYR18" s="491"/>
      <c r="FYS18" s="491"/>
      <c r="FYT18" s="491"/>
      <c r="FYU18" s="491"/>
      <c r="FYV18" s="491"/>
      <c r="FYW18" s="491"/>
      <c r="FYX18" s="491"/>
      <c r="FYY18" s="491"/>
      <c r="FYZ18" s="491"/>
      <c r="FZA18" s="491"/>
      <c r="FZB18" s="491"/>
      <c r="FZC18" s="491"/>
      <c r="FZD18" s="491"/>
      <c r="FZE18" s="491"/>
      <c r="FZF18" s="491"/>
      <c r="FZG18" s="491"/>
      <c r="FZH18" s="491"/>
      <c r="FZI18" s="491"/>
      <c r="FZJ18" s="491"/>
      <c r="FZK18" s="491"/>
      <c r="FZL18" s="491"/>
      <c r="FZM18" s="491"/>
      <c r="FZN18" s="491"/>
      <c r="FZO18" s="491"/>
      <c r="FZP18" s="491"/>
      <c r="FZQ18" s="491"/>
      <c r="FZR18" s="491"/>
      <c r="FZS18" s="491"/>
      <c r="FZT18" s="491"/>
      <c r="FZU18" s="491"/>
      <c r="FZV18" s="491"/>
      <c r="FZW18" s="491"/>
      <c r="FZX18" s="491"/>
      <c r="FZY18" s="491"/>
      <c r="FZZ18" s="491"/>
      <c r="GAA18" s="491"/>
      <c r="GAB18" s="491"/>
      <c r="GAC18" s="491"/>
      <c r="GAD18" s="491"/>
      <c r="GAE18" s="491"/>
      <c r="GAF18" s="491"/>
      <c r="GAG18" s="491"/>
      <c r="GAH18" s="491"/>
      <c r="GAI18" s="491"/>
      <c r="GAJ18" s="491"/>
      <c r="GAK18" s="491"/>
      <c r="GAL18" s="491"/>
      <c r="GAM18" s="491"/>
      <c r="GAN18" s="491"/>
      <c r="GAO18" s="491"/>
      <c r="GAP18" s="491"/>
      <c r="GAQ18" s="491"/>
      <c r="GAR18" s="491"/>
      <c r="GAS18" s="491"/>
      <c r="GAT18" s="491"/>
      <c r="GAU18" s="491"/>
      <c r="GAV18" s="491"/>
      <c r="GAW18" s="491"/>
      <c r="GAX18" s="491"/>
      <c r="GAY18" s="491"/>
      <c r="GAZ18" s="491"/>
      <c r="GBA18" s="491"/>
      <c r="GBB18" s="491"/>
      <c r="GBC18" s="491"/>
      <c r="GBD18" s="491"/>
      <c r="GBE18" s="491"/>
      <c r="GBF18" s="491"/>
      <c r="GBG18" s="491"/>
      <c r="GBH18" s="491"/>
      <c r="GBI18" s="491"/>
      <c r="GBJ18" s="491"/>
      <c r="GBK18" s="491"/>
      <c r="GBL18" s="491"/>
      <c r="GBM18" s="491"/>
      <c r="GBN18" s="491"/>
      <c r="GBO18" s="491"/>
      <c r="GBP18" s="491"/>
      <c r="GBQ18" s="491"/>
      <c r="GBR18" s="491"/>
      <c r="GBS18" s="491"/>
      <c r="GBT18" s="491"/>
      <c r="GBU18" s="491"/>
      <c r="GBV18" s="491"/>
      <c r="GBW18" s="491"/>
      <c r="GBX18" s="491"/>
      <c r="GBY18" s="491"/>
      <c r="GBZ18" s="491"/>
      <c r="GCA18" s="491"/>
      <c r="GCB18" s="491"/>
      <c r="GCC18" s="491"/>
      <c r="GCD18" s="491"/>
      <c r="GCE18" s="491"/>
      <c r="GCF18" s="491"/>
      <c r="GCG18" s="491"/>
      <c r="GCH18" s="491"/>
      <c r="GCI18" s="491"/>
      <c r="GCJ18" s="491"/>
      <c r="GCK18" s="491"/>
      <c r="GCL18" s="491"/>
      <c r="GCM18" s="491"/>
      <c r="GCN18" s="491"/>
      <c r="GCO18" s="491"/>
      <c r="GCP18" s="491"/>
      <c r="GCQ18" s="491"/>
      <c r="GCR18" s="491"/>
      <c r="GCS18" s="491"/>
      <c r="GCT18" s="491"/>
      <c r="GCU18" s="491"/>
      <c r="GCV18" s="491"/>
      <c r="GCW18" s="491"/>
      <c r="GCX18" s="491"/>
      <c r="GCY18" s="491"/>
      <c r="GCZ18" s="491"/>
      <c r="GDA18" s="491"/>
      <c r="GDB18" s="491"/>
      <c r="GDC18" s="491"/>
      <c r="GDD18" s="491"/>
      <c r="GDE18" s="491"/>
      <c r="GDF18" s="491"/>
      <c r="GDG18" s="491"/>
      <c r="GDH18" s="491"/>
      <c r="GDI18" s="491"/>
      <c r="GDJ18" s="491"/>
      <c r="GDK18" s="491"/>
      <c r="GDL18" s="491"/>
      <c r="GDM18" s="491"/>
      <c r="GDN18" s="491"/>
      <c r="GDO18" s="491"/>
      <c r="GDP18" s="491"/>
      <c r="GDQ18" s="491"/>
      <c r="GDR18" s="491"/>
      <c r="GDS18" s="491"/>
      <c r="GDT18" s="491"/>
      <c r="GDU18" s="491"/>
      <c r="GDV18" s="491"/>
      <c r="GDW18" s="491"/>
      <c r="GDX18" s="491"/>
      <c r="GDY18" s="491"/>
      <c r="GDZ18" s="491"/>
      <c r="GEA18" s="491"/>
      <c r="GEB18" s="491"/>
      <c r="GEC18" s="491"/>
      <c r="GED18" s="491"/>
      <c r="GEE18" s="491"/>
      <c r="GEF18" s="491"/>
      <c r="GEG18" s="491"/>
      <c r="GEH18" s="491"/>
      <c r="GEI18" s="491"/>
      <c r="GEJ18" s="491"/>
      <c r="GEK18" s="491"/>
      <c r="GEL18" s="491"/>
      <c r="GEM18" s="491"/>
      <c r="GEN18" s="491"/>
      <c r="GEO18" s="491"/>
      <c r="GEP18" s="491"/>
      <c r="GEQ18" s="491"/>
      <c r="GER18" s="491"/>
      <c r="GES18" s="491"/>
      <c r="GET18" s="491"/>
      <c r="GEU18" s="491"/>
      <c r="GEV18" s="491"/>
      <c r="GEW18" s="491"/>
      <c r="GEX18" s="491"/>
      <c r="GEY18" s="491"/>
      <c r="GEZ18" s="491"/>
      <c r="GFA18" s="491"/>
      <c r="GFB18" s="491"/>
      <c r="GFC18" s="491"/>
      <c r="GFD18" s="491"/>
      <c r="GFE18" s="491"/>
      <c r="GFF18" s="491"/>
      <c r="GFG18" s="491"/>
      <c r="GFH18" s="491"/>
      <c r="GFI18" s="491"/>
      <c r="GFJ18" s="491"/>
      <c r="GFK18" s="491"/>
      <c r="GFL18" s="491"/>
      <c r="GFM18" s="491"/>
      <c r="GFN18" s="491"/>
      <c r="GFO18" s="491"/>
      <c r="GFP18" s="491"/>
      <c r="GFQ18" s="491"/>
      <c r="GFR18" s="491"/>
      <c r="GFS18" s="491"/>
      <c r="GFT18" s="491"/>
      <c r="GFU18" s="491"/>
      <c r="GFV18" s="491"/>
      <c r="GFW18" s="491"/>
      <c r="GFX18" s="491"/>
      <c r="GFY18" s="491"/>
      <c r="GFZ18" s="491"/>
      <c r="GGA18" s="491"/>
      <c r="GGB18" s="491"/>
      <c r="GGC18" s="491"/>
      <c r="GGD18" s="491"/>
      <c r="GGE18" s="491"/>
      <c r="GGF18" s="491"/>
      <c r="GGG18" s="491"/>
      <c r="GGH18" s="491"/>
      <c r="GGI18" s="491"/>
      <c r="GGJ18" s="491"/>
      <c r="GGK18" s="491"/>
      <c r="GGL18" s="491"/>
      <c r="GGM18" s="491"/>
      <c r="GGN18" s="491"/>
      <c r="GGO18" s="491"/>
      <c r="GGP18" s="491"/>
      <c r="GGQ18" s="491"/>
      <c r="GGR18" s="491"/>
      <c r="GGS18" s="491"/>
      <c r="GGT18" s="491"/>
      <c r="GGU18" s="491"/>
      <c r="GGV18" s="491"/>
      <c r="GGW18" s="491"/>
      <c r="GGX18" s="491"/>
      <c r="GGY18" s="491"/>
      <c r="GGZ18" s="491"/>
      <c r="GHA18" s="491"/>
      <c r="GHB18" s="491"/>
      <c r="GHC18" s="491"/>
      <c r="GHD18" s="491"/>
      <c r="GHE18" s="491"/>
      <c r="GHF18" s="491"/>
      <c r="GHG18" s="491"/>
      <c r="GHH18" s="491"/>
      <c r="GHI18" s="491"/>
      <c r="GHJ18" s="491"/>
      <c r="GHK18" s="491"/>
      <c r="GHL18" s="491"/>
      <c r="GHM18" s="491"/>
      <c r="GHN18" s="491"/>
      <c r="GHO18" s="491"/>
      <c r="GHP18" s="491"/>
      <c r="GHQ18" s="491"/>
      <c r="GHR18" s="491"/>
      <c r="GHS18" s="491"/>
      <c r="GHT18" s="491"/>
      <c r="GHU18" s="491"/>
      <c r="GHV18" s="491"/>
      <c r="GHW18" s="491"/>
      <c r="GHX18" s="491"/>
      <c r="GHY18" s="491"/>
      <c r="GHZ18" s="491"/>
      <c r="GIA18" s="491"/>
      <c r="GIB18" s="491"/>
      <c r="GIC18" s="491"/>
      <c r="GID18" s="491"/>
      <c r="GIE18" s="491"/>
      <c r="GIF18" s="491"/>
      <c r="GIG18" s="491"/>
      <c r="GIH18" s="491"/>
      <c r="GII18" s="491"/>
      <c r="GIJ18" s="491"/>
      <c r="GIK18" s="491"/>
      <c r="GIL18" s="491"/>
      <c r="GIM18" s="491"/>
      <c r="GIN18" s="491"/>
      <c r="GIO18" s="491"/>
      <c r="GIP18" s="491"/>
      <c r="GIQ18" s="491"/>
      <c r="GIR18" s="491"/>
      <c r="GIS18" s="491"/>
      <c r="GIT18" s="491"/>
      <c r="GIU18" s="491"/>
      <c r="GIV18" s="491"/>
      <c r="GIW18" s="491"/>
      <c r="GIX18" s="491"/>
      <c r="GIY18" s="491"/>
      <c r="GIZ18" s="491"/>
      <c r="GJA18" s="491"/>
      <c r="GJB18" s="491"/>
      <c r="GJC18" s="491"/>
      <c r="GJD18" s="491"/>
      <c r="GJE18" s="491"/>
      <c r="GJF18" s="491"/>
      <c r="GJG18" s="491"/>
      <c r="GJH18" s="491"/>
      <c r="GJI18" s="491"/>
      <c r="GJJ18" s="491"/>
      <c r="GJK18" s="491"/>
      <c r="GJL18" s="491"/>
      <c r="GJM18" s="491"/>
      <c r="GJN18" s="491"/>
      <c r="GJO18" s="491"/>
      <c r="GJP18" s="491"/>
      <c r="GJQ18" s="491"/>
      <c r="GJR18" s="491"/>
      <c r="GJS18" s="491"/>
      <c r="GJT18" s="491"/>
      <c r="GJU18" s="491"/>
      <c r="GJV18" s="491"/>
      <c r="GJW18" s="491"/>
      <c r="GJX18" s="491"/>
      <c r="GJY18" s="491"/>
      <c r="GJZ18" s="491"/>
      <c r="GKA18" s="491"/>
      <c r="GKB18" s="491"/>
      <c r="GKC18" s="491"/>
      <c r="GKD18" s="491"/>
      <c r="GKE18" s="491"/>
      <c r="GKF18" s="491"/>
      <c r="GKG18" s="491"/>
      <c r="GKH18" s="491"/>
      <c r="GKI18" s="491"/>
      <c r="GKJ18" s="491"/>
      <c r="GKK18" s="491"/>
      <c r="GKL18" s="491"/>
      <c r="GKM18" s="491"/>
      <c r="GKN18" s="491"/>
      <c r="GKO18" s="491"/>
      <c r="GKP18" s="491"/>
      <c r="GKQ18" s="491"/>
      <c r="GKR18" s="491"/>
      <c r="GKS18" s="491"/>
      <c r="GKT18" s="491"/>
      <c r="GKU18" s="491"/>
      <c r="GKV18" s="491"/>
      <c r="GKW18" s="491"/>
      <c r="GKX18" s="491"/>
      <c r="GKY18" s="491"/>
      <c r="GKZ18" s="491"/>
      <c r="GLA18" s="491"/>
      <c r="GLB18" s="491"/>
      <c r="GLC18" s="491"/>
      <c r="GLD18" s="491"/>
      <c r="GLE18" s="491"/>
      <c r="GLF18" s="491"/>
      <c r="GLG18" s="491"/>
      <c r="GLH18" s="491"/>
      <c r="GLI18" s="491"/>
      <c r="GLJ18" s="491"/>
      <c r="GLK18" s="491"/>
      <c r="GLL18" s="491"/>
      <c r="GLM18" s="491"/>
      <c r="GLN18" s="491"/>
      <c r="GLO18" s="491"/>
      <c r="GLP18" s="491"/>
      <c r="GLQ18" s="491"/>
      <c r="GLR18" s="491"/>
      <c r="GLS18" s="491"/>
      <c r="GLT18" s="491"/>
      <c r="GLU18" s="491"/>
      <c r="GLV18" s="491"/>
      <c r="GLW18" s="491"/>
      <c r="GLX18" s="491"/>
      <c r="GLY18" s="491"/>
      <c r="GLZ18" s="491"/>
      <c r="GMA18" s="491"/>
      <c r="GMB18" s="491"/>
      <c r="GMC18" s="491"/>
      <c r="GMD18" s="491"/>
      <c r="GME18" s="491"/>
      <c r="GMF18" s="491"/>
      <c r="GMG18" s="491"/>
      <c r="GMH18" s="491"/>
      <c r="GMI18" s="491"/>
      <c r="GMJ18" s="491"/>
      <c r="GMK18" s="491"/>
      <c r="GML18" s="491"/>
      <c r="GMM18" s="491"/>
      <c r="GMN18" s="491"/>
      <c r="GMO18" s="491"/>
      <c r="GMP18" s="491"/>
      <c r="GMQ18" s="491"/>
      <c r="GMR18" s="491"/>
      <c r="GMS18" s="491"/>
      <c r="GMT18" s="491"/>
      <c r="GMU18" s="491"/>
      <c r="GMV18" s="491"/>
      <c r="GMW18" s="491"/>
      <c r="GMX18" s="491"/>
      <c r="GMY18" s="491"/>
      <c r="GMZ18" s="491"/>
      <c r="GNA18" s="491"/>
      <c r="GNB18" s="491"/>
      <c r="GNC18" s="491"/>
      <c r="GND18" s="491"/>
      <c r="GNE18" s="491"/>
      <c r="GNF18" s="491"/>
      <c r="GNG18" s="491"/>
      <c r="GNH18" s="491"/>
      <c r="GNI18" s="491"/>
      <c r="GNJ18" s="491"/>
      <c r="GNK18" s="491"/>
      <c r="GNL18" s="491"/>
      <c r="GNM18" s="491"/>
      <c r="GNN18" s="491"/>
      <c r="GNO18" s="491"/>
      <c r="GNP18" s="491"/>
      <c r="GNQ18" s="491"/>
      <c r="GNR18" s="491"/>
      <c r="GNS18" s="491"/>
      <c r="GNT18" s="491"/>
      <c r="GNU18" s="491"/>
      <c r="GNV18" s="491"/>
      <c r="GNW18" s="491"/>
      <c r="GNX18" s="491"/>
      <c r="GNY18" s="491"/>
      <c r="GNZ18" s="491"/>
      <c r="GOA18" s="491"/>
      <c r="GOB18" s="491"/>
      <c r="GOC18" s="491"/>
      <c r="GOD18" s="491"/>
      <c r="GOE18" s="491"/>
      <c r="GOF18" s="491"/>
      <c r="GOG18" s="491"/>
      <c r="GOH18" s="491"/>
      <c r="GOI18" s="491"/>
      <c r="GOJ18" s="491"/>
      <c r="GOK18" s="491"/>
      <c r="GOL18" s="491"/>
      <c r="GOM18" s="491"/>
      <c r="GON18" s="491"/>
      <c r="GOO18" s="491"/>
      <c r="GOP18" s="491"/>
      <c r="GOQ18" s="491"/>
      <c r="GOR18" s="491"/>
      <c r="GOS18" s="491"/>
      <c r="GOT18" s="491"/>
      <c r="GOU18" s="491"/>
      <c r="GOV18" s="491"/>
      <c r="GOW18" s="491"/>
      <c r="GOX18" s="491"/>
      <c r="GOY18" s="491"/>
      <c r="GOZ18" s="491"/>
      <c r="GPA18" s="491"/>
      <c r="GPB18" s="491"/>
      <c r="GPC18" s="491"/>
      <c r="GPD18" s="491"/>
      <c r="GPE18" s="491"/>
      <c r="GPF18" s="491"/>
      <c r="GPG18" s="491"/>
      <c r="GPH18" s="491"/>
      <c r="GPI18" s="491"/>
      <c r="GPJ18" s="491"/>
      <c r="GPK18" s="491"/>
      <c r="GPL18" s="491"/>
      <c r="GPM18" s="491"/>
      <c r="GPN18" s="491"/>
      <c r="GPO18" s="491"/>
      <c r="GPP18" s="491"/>
      <c r="GPQ18" s="491"/>
      <c r="GPR18" s="491"/>
      <c r="GPS18" s="491"/>
      <c r="GPT18" s="491"/>
      <c r="GPU18" s="491"/>
      <c r="GPV18" s="491"/>
      <c r="GPW18" s="491"/>
      <c r="GPX18" s="491"/>
      <c r="GPY18" s="491"/>
      <c r="GPZ18" s="491"/>
      <c r="GQA18" s="491"/>
      <c r="GQB18" s="491"/>
      <c r="GQC18" s="491"/>
      <c r="GQD18" s="491"/>
      <c r="GQE18" s="491"/>
      <c r="GQF18" s="491"/>
      <c r="GQG18" s="491"/>
      <c r="GQH18" s="491"/>
      <c r="GQI18" s="491"/>
      <c r="GQJ18" s="491"/>
      <c r="GQK18" s="491"/>
      <c r="GQL18" s="491"/>
      <c r="GQM18" s="491"/>
      <c r="GQN18" s="491"/>
      <c r="GQO18" s="491"/>
      <c r="GQP18" s="491"/>
      <c r="GQQ18" s="491"/>
      <c r="GQR18" s="491"/>
      <c r="GQS18" s="491"/>
      <c r="GQT18" s="491"/>
      <c r="GQU18" s="491"/>
      <c r="GQV18" s="491"/>
      <c r="GQW18" s="491"/>
      <c r="GQX18" s="491"/>
      <c r="GQY18" s="491"/>
      <c r="GQZ18" s="491"/>
      <c r="GRA18" s="491"/>
      <c r="GRB18" s="491"/>
      <c r="GRC18" s="491"/>
      <c r="GRD18" s="491"/>
      <c r="GRE18" s="491"/>
      <c r="GRF18" s="491"/>
      <c r="GRG18" s="491"/>
      <c r="GRH18" s="491"/>
      <c r="GRI18" s="491"/>
      <c r="GRJ18" s="491"/>
      <c r="GRK18" s="491"/>
      <c r="GRL18" s="491"/>
      <c r="GRM18" s="491"/>
      <c r="GRN18" s="491"/>
      <c r="GRO18" s="491"/>
      <c r="GRP18" s="491"/>
      <c r="GRQ18" s="491"/>
      <c r="GRR18" s="491"/>
      <c r="GRS18" s="491"/>
      <c r="GRT18" s="491"/>
      <c r="GRU18" s="491"/>
      <c r="GRV18" s="491"/>
      <c r="GRW18" s="491"/>
      <c r="GRX18" s="491"/>
      <c r="GRY18" s="491"/>
      <c r="GRZ18" s="491"/>
      <c r="GSA18" s="491"/>
      <c r="GSB18" s="491"/>
      <c r="GSC18" s="491"/>
      <c r="GSD18" s="491"/>
      <c r="GSE18" s="491"/>
      <c r="GSF18" s="491"/>
      <c r="GSG18" s="491"/>
      <c r="GSH18" s="491"/>
      <c r="GSI18" s="491"/>
      <c r="GSJ18" s="491"/>
      <c r="GSK18" s="491"/>
      <c r="GSL18" s="491"/>
      <c r="GSM18" s="491"/>
      <c r="GSN18" s="491"/>
      <c r="GSO18" s="491"/>
      <c r="GSP18" s="491"/>
      <c r="GSQ18" s="491"/>
      <c r="GSR18" s="491"/>
      <c r="GSS18" s="491"/>
      <c r="GST18" s="491"/>
      <c r="GSU18" s="491"/>
      <c r="GSV18" s="491"/>
      <c r="GSW18" s="491"/>
      <c r="GSX18" s="491"/>
      <c r="GSY18" s="491"/>
      <c r="GSZ18" s="491"/>
      <c r="GTA18" s="491"/>
      <c r="GTB18" s="491"/>
      <c r="GTC18" s="491"/>
      <c r="GTD18" s="491"/>
      <c r="GTE18" s="491"/>
      <c r="GTF18" s="491"/>
      <c r="GTG18" s="491"/>
      <c r="GTH18" s="491"/>
      <c r="GTI18" s="491"/>
      <c r="GTJ18" s="491"/>
      <c r="GTK18" s="491"/>
      <c r="GTL18" s="491"/>
      <c r="GTM18" s="491"/>
      <c r="GTN18" s="491"/>
      <c r="GTO18" s="491"/>
      <c r="GTP18" s="491"/>
      <c r="GTQ18" s="491"/>
      <c r="GTR18" s="491"/>
      <c r="GTS18" s="491"/>
      <c r="GTT18" s="491"/>
      <c r="GTU18" s="491"/>
      <c r="GTV18" s="491"/>
      <c r="GTW18" s="491"/>
      <c r="GTX18" s="491"/>
      <c r="GTY18" s="491"/>
      <c r="GTZ18" s="491"/>
      <c r="GUA18" s="491"/>
      <c r="GUB18" s="491"/>
      <c r="GUC18" s="491"/>
      <c r="GUD18" s="491"/>
      <c r="GUE18" s="491"/>
      <c r="GUF18" s="491"/>
      <c r="GUG18" s="491"/>
      <c r="GUH18" s="491"/>
      <c r="GUI18" s="491"/>
      <c r="GUJ18" s="491"/>
      <c r="GUK18" s="491"/>
      <c r="GUL18" s="491"/>
      <c r="GUM18" s="491"/>
      <c r="GUN18" s="491"/>
      <c r="GUO18" s="491"/>
      <c r="GUP18" s="491"/>
      <c r="GUQ18" s="491"/>
      <c r="GUR18" s="491"/>
      <c r="GUS18" s="491"/>
      <c r="GUT18" s="491"/>
      <c r="GUU18" s="491"/>
      <c r="GUV18" s="491"/>
      <c r="GUW18" s="491"/>
      <c r="GUX18" s="491"/>
      <c r="GUY18" s="491"/>
      <c r="GUZ18" s="491"/>
      <c r="GVA18" s="491"/>
      <c r="GVB18" s="491"/>
      <c r="GVC18" s="491"/>
      <c r="GVD18" s="491"/>
      <c r="GVE18" s="491"/>
      <c r="GVF18" s="491"/>
      <c r="GVG18" s="491"/>
      <c r="GVH18" s="491"/>
      <c r="GVI18" s="491"/>
      <c r="GVJ18" s="491"/>
      <c r="GVK18" s="491"/>
      <c r="GVL18" s="491"/>
      <c r="GVM18" s="491"/>
      <c r="GVN18" s="491"/>
      <c r="GVO18" s="491"/>
      <c r="GVP18" s="491"/>
      <c r="GVQ18" s="491"/>
      <c r="GVR18" s="491"/>
      <c r="GVS18" s="491"/>
      <c r="GVT18" s="491"/>
      <c r="GVU18" s="491"/>
      <c r="GVV18" s="491"/>
      <c r="GVW18" s="491"/>
      <c r="GVX18" s="491"/>
      <c r="GVY18" s="491"/>
      <c r="GVZ18" s="491"/>
      <c r="GWA18" s="491"/>
      <c r="GWB18" s="491"/>
      <c r="GWC18" s="491"/>
      <c r="GWD18" s="491"/>
      <c r="GWE18" s="491"/>
      <c r="GWF18" s="491"/>
      <c r="GWG18" s="491"/>
      <c r="GWH18" s="491"/>
      <c r="GWI18" s="491"/>
      <c r="GWJ18" s="491"/>
      <c r="GWK18" s="491"/>
      <c r="GWL18" s="491"/>
      <c r="GWM18" s="491"/>
      <c r="GWN18" s="491"/>
      <c r="GWO18" s="491"/>
      <c r="GWP18" s="491"/>
      <c r="GWQ18" s="491"/>
      <c r="GWR18" s="491"/>
      <c r="GWS18" s="491"/>
      <c r="GWT18" s="491"/>
      <c r="GWU18" s="491"/>
      <c r="GWV18" s="491"/>
      <c r="GWW18" s="491"/>
      <c r="GWX18" s="491"/>
      <c r="GWY18" s="491"/>
      <c r="GWZ18" s="491"/>
      <c r="GXA18" s="491"/>
      <c r="GXB18" s="491"/>
      <c r="GXC18" s="491"/>
      <c r="GXD18" s="491"/>
      <c r="GXE18" s="491"/>
      <c r="GXF18" s="491"/>
      <c r="GXG18" s="491"/>
      <c r="GXH18" s="491"/>
      <c r="GXI18" s="491"/>
      <c r="GXJ18" s="491"/>
      <c r="GXK18" s="491"/>
      <c r="GXL18" s="491"/>
      <c r="GXM18" s="491"/>
      <c r="GXN18" s="491"/>
      <c r="GXO18" s="491"/>
      <c r="GXP18" s="491"/>
      <c r="GXQ18" s="491"/>
      <c r="GXR18" s="491"/>
      <c r="GXS18" s="491"/>
      <c r="GXT18" s="491"/>
      <c r="GXU18" s="491"/>
      <c r="GXV18" s="491"/>
      <c r="GXW18" s="491"/>
      <c r="GXX18" s="491"/>
      <c r="GXY18" s="491"/>
      <c r="GXZ18" s="491"/>
      <c r="GYA18" s="491"/>
      <c r="GYB18" s="491"/>
      <c r="GYC18" s="491"/>
      <c r="GYD18" s="491"/>
      <c r="GYE18" s="491"/>
      <c r="GYF18" s="491"/>
      <c r="GYG18" s="491"/>
      <c r="GYH18" s="491"/>
      <c r="GYI18" s="491"/>
      <c r="GYJ18" s="491"/>
      <c r="GYK18" s="491"/>
      <c r="GYL18" s="491"/>
      <c r="GYM18" s="491"/>
      <c r="GYN18" s="491"/>
      <c r="GYO18" s="491"/>
      <c r="GYP18" s="491"/>
      <c r="GYQ18" s="491"/>
      <c r="GYR18" s="491"/>
      <c r="GYS18" s="491"/>
      <c r="GYT18" s="491"/>
      <c r="GYU18" s="491"/>
      <c r="GYV18" s="491"/>
      <c r="GYW18" s="491"/>
      <c r="GYX18" s="491"/>
      <c r="GYY18" s="491"/>
      <c r="GYZ18" s="491"/>
      <c r="GZA18" s="491"/>
      <c r="GZB18" s="491"/>
      <c r="GZC18" s="491"/>
      <c r="GZD18" s="491"/>
      <c r="GZE18" s="491"/>
      <c r="GZF18" s="491"/>
      <c r="GZG18" s="491"/>
      <c r="GZH18" s="491"/>
      <c r="GZI18" s="491"/>
      <c r="GZJ18" s="491"/>
      <c r="GZK18" s="491"/>
      <c r="GZL18" s="491"/>
      <c r="GZM18" s="491"/>
      <c r="GZN18" s="491"/>
      <c r="GZO18" s="491"/>
      <c r="GZP18" s="491"/>
      <c r="GZQ18" s="491"/>
      <c r="GZR18" s="491"/>
      <c r="GZS18" s="491"/>
      <c r="GZT18" s="491"/>
      <c r="GZU18" s="491"/>
      <c r="GZV18" s="491"/>
      <c r="GZW18" s="491"/>
      <c r="GZX18" s="491"/>
      <c r="GZY18" s="491"/>
      <c r="GZZ18" s="491"/>
      <c r="HAA18" s="491"/>
      <c r="HAB18" s="491"/>
      <c r="HAC18" s="491"/>
      <c r="HAD18" s="491"/>
      <c r="HAE18" s="491"/>
      <c r="HAF18" s="491"/>
      <c r="HAG18" s="491"/>
      <c r="HAH18" s="491"/>
      <c r="HAI18" s="491"/>
      <c r="HAJ18" s="491"/>
      <c r="HAK18" s="491"/>
      <c r="HAL18" s="491"/>
      <c r="HAM18" s="491"/>
      <c r="HAN18" s="491"/>
      <c r="HAO18" s="491"/>
      <c r="HAP18" s="491"/>
      <c r="HAQ18" s="491"/>
      <c r="HAR18" s="491"/>
      <c r="HAS18" s="491"/>
      <c r="HAT18" s="491"/>
      <c r="HAU18" s="491"/>
      <c r="HAV18" s="491"/>
      <c r="HAW18" s="491"/>
      <c r="HAX18" s="491"/>
      <c r="HAY18" s="491"/>
      <c r="HAZ18" s="491"/>
      <c r="HBA18" s="491"/>
      <c r="HBB18" s="491"/>
      <c r="HBC18" s="491"/>
      <c r="HBD18" s="491"/>
      <c r="HBE18" s="491"/>
      <c r="HBF18" s="491"/>
      <c r="HBG18" s="491"/>
      <c r="HBH18" s="491"/>
      <c r="HBI18" s="491"/>
      <c r="HBJ18" s="491"/>
      <c r="HBK18" s="491"/>
      <c r="HBL18" s="491"/>
      <c r="HBM18" s="491"/>
      <c r="HBN18" s="491"/>
      <c r="HBO18" s="491"/>
      <c r="HBP18" s="491"/>
      <c r="HBQ18" s="491"/>
      <c r="HBR18" s="491"/>
      <c r="HBS18" s="491"/>
      <c r="HBT18" s="491"/>
      <c r="HBU18" s="491"/>
      <c r="HBV18" s="491"/>
      <c r="HBW18" s="491"/>
      <c r="HBX18" s="491"/>
      <c r="HBY18" s="491"/>
      <c r="HBZ18" s="491"/>
      <c r="HCA18" s="491"/>
      <c r="HCB18" s="491"/>
      <c r="HCC18" s="491"/>
      <c r="HCD18" s="491"/>
      <c r="HCE18" s="491"/>
      <c r="HCF18" s="491"/>
      <c r="HCG18" s="491"/>
      <c r="HCH18" s="491"/>
      <c r="HCI18" s="491"/>
      <c r="HCJ18" s="491"/>
      <c r="HCK18" s="491"/>
      <c r="HCL18" s="491"/>
      <c r="HCM18" s="491"/>
      <c r="HCN18" s="491"/>
      <c r="HCO18" s="491"/>
      <c r="HCP18" s="491"/>
      <c r="HCQ18" s="491"/>
      <c r="HCR18" s="491"/>
      <c r="HCS18" s="491"/>
      <c r="HCT18" s="491"/>
      <c r="HCU18" s="491"/>
      <c r="HCV18" s="491"/>
      <c r="HCW18" s="491"/>
      <c r="HCX18" s="491"/>
      <c r="HCY18" s="491"/>
      <c r="HCZ18" s="491"/>
      <c r="HDA18" s="491"/>
      <c r="HDB18" s="491"/>
      <c r="HDC18" s="491"/>
      <c r="HDD18" s="491"/>
      <c r="HDE18" s="491"/>
      <c r="HDF18" s="491"/>
      <c r="HDG18" s="491"/>
      <c r="HDH18" s="491"/>
      <c r="HDI18" s="491"/>
      <c r="HDJ18" s="491"/>
      <c r="HDK18" s="491"/>
      <c r="HDL18" s="491"/>
      <c r="HDM18" s="491"/>
      <c r="HDN18" s="491"/>
      <c r="HDO18" s="491"/>
      <c r="HDP18" s="491"/>
      <c r="HDQ18" s="491"/>
      <c r="HDR18" s="491"/>
      <c r="HDS18" s="491"/>
      <c r="HDT18" s="491"/>
      <c r="HDU18" s="491"/>
      <c r="HDV18" s="491"/>
      <c r="HDW18" s="491"/>
      <c r="HDX18" s="491"/>
      <c r="HDY18" s="491"/>
      <c r="HDZ18" s="491"/>
      <c r="HEA18" s="491"/>
      <c r="HEB18" s="491"/>
      <c r="HEC18" s="491"/>
      <c r="HED18" s="491"/>
      <c r="HEE18" s="491"/>
      <c r="HEF18" s="491"/>
      <c r="HEG18" s="491"/>
      <c r="HEH18" s="491"/>
      <c r="HEI18" s="491"/>
      <c r="HEJ18" s="491"/>
      <c r="HEK18" s="491"/>
      <c r="HEL18" s="491"/>
      <c r="HEM18" s="491"/>
      <c r="HEN18" s="491"/>
      <c r="HEO18" s="491"/>
      <c r="HEP18" s="491"/>
      <c r="HEQ18" s="491"/>
      <c r="HER18" s="491"/>
      <c r="HES18" s="491"/>
      <c r="HET18" s="491"/>
      <c r="HEU18" s="491"/>
      <c r="HEV18" s="491"/>
      <c r="HEW18" s="491"/>
      <c r="HEX18" s="491"/>
      <c r="HEY18" s="491"/>
      <c r="HEZ18" s="491"/>
      <c r="HFA18" s="491"/>
      <c r="HFB18" s="491"/>
      <c r="HFC18" s="491"/>
      <c r="HFD18" s="491"/>
      <c r="HFE18" s="491"/>
      <c r="HFF18" s="491"/>
      <c r="HFG18" s="491"/>
      <c r="HFH18" s="491"/>
      <c r="HFI18" s="491"/>
      <c r="HFJ18" s="491"/>
      <c r="HFK18" s="491"/>
      <c r="HFL18" s="491"/>
      <c r="HFM18" s="491"/>
      <c r="HFN18" s="491"/>
      <c r="HFO18" s="491"/>
      <c r="HFP18" s="491"/>
      <c r="HFQ18" s="491"/>
      <c r="HFR18" s="491"/>
      <c r="HFS18" s="491"/>
      <c r="HFT18" s="491"/>
      <c r="HFU18" s="491"/>
      <c r="HFV18" s="491"/>
      <c r="HFW18" s="491"/>
      <c r="HFX18" s="491"/>
      <c r="HFY18" s="491"/>
      <c r="HFZ18" s="491"/>
      <c r="HGA18" s="491"/>
      <c r="HGB18" s="491"/>
      <c r="HGC18" s="491"/>
      <c r="HGD18" s="491"/>
      <c r="HGE18" s="491"/>
      <c r="HGF18" s="491"/>
      <c r="HGG18" s="491"/>
      <c r="HGH18" s="491"/>
      <c r="HGI18" s="491"/>
      <c r="HGJ18" s="491"/>
      <c r="HGK18" s="491"/>
      <c r="HGL18" s="491"/>
      <c r="HGM18" s="491"/>
      <c r="HGN18" s="491"/>
      <c r="HGO18" s="491"/>
      <c r="HGP18" s="491"/>
      <c r="HGQ18" s="491"/>
      <c r="HGR18" s="491"/>
      <c r="HGS18" s="491"/>
      <c r="HGT18" s="491"/>
      <c r="HGU18" s="491"/>
      <c r="HGV18" s="491"/>
      <c r="HGW18" s="491"/>
      <c r="HGX18" s="491"/>
      <c r="HGY18" s="491"/>
      <c r="HGZ18" s="491"/>
      <c r="HHA18" s="491"/>
      <c r="HHB18" s="491"/>
      <c r="HHC18" s="491"/>
      <c r="HHD18" s="491"/>
      <c r="HHE18" s="491"/>
      <c r="HHF18" s="491"/>
      <c r="HHG18" s="491"/>
      <c r="HHH18" s="491"/>
      <c r="HHI18" s="491"/>
      <c r="HHJ18" s="491"/>
      <c r="HHK18" s="491"/>
      <c r="HHL18" s="491"/>
      <c r="HHM18" s="491"/>
      <c r="HHN18" s="491"/>
      <c r="HHO18" s="491"/>
      <c r="HHP18" s="491"/>
      <c r="HHQ18" s="491"/>
      <c r="HHR18" s="491"/>
      <c r="HHS18" s="491"/>
      <c r="HHT18" s="491"/>
      <c r="HHU18" s="491"/>
      <c r="HHV18" s="491"/>
      <c r="HHW18" s="491"/>
      <c r="HHX18" s="491"/>
      <c r="HHY18" s="491"/>
      <c r="HHZ18" s="491"/>
      <c r="HIA18" s="491"/>
      <c r="HIB18" s="491"/>
      <c r="HIC18" s="491"/>
      <c r="HID18" s="491"/>
      <c r="HIE18" s="491"/>
      <c r="HIF18" s="491"/>
      <c r="HIG18" s="491"/>
      <c r="HIH18" s="491"/>
      <c r="HII18" s="491"/>
      <c r="HIJ18" s="491"/>
      <c r="HIK18" s="491"/>
      <c r="HIL18" s="491"/>
      <c r="HIM18" s="491"/>
      <c r="HIN18" s="491"/>
      <c r="HIO18" s="491"/>
      <c r="HIP18" s="491"/>
      <c r="HIQ18" s="491"/>
      <c r="HIR18" s="491"/>
      <c r="HIS18" s="491"/>
      <c r="HIT18" s="491"/>
      <c r="HIU18" s="491"/>
      <c r="HIV18" s="491"/>
      <c r="HIW18" s="491"/>
      <c r="HIX18" s="491"/>
      <c r="HIY18" s="491"/>
      <c r="HIZ18" s="491"/>
      <c r="HJA18" s="491"/>
      <c r="HJB18" s="491"/>
      <c r="HJC18" s="491"/>
      <c r="HJD18" s="491"/>
      <c r="HJE18" s="491"/>
      <c r="HJF18" s="491"/>
      <c r="HJG18" s="491"/>
      <c r="HJH18" s="491"/>
      <c r="HJI18" s="491"/>
      <c r="HJJ18" s="491"/>
      <c r="HJK18" s="491"/>
      <c r="HJL18" s="491"/>
      <c r="HJM18" s="491"/>
      <c r="HJN18" s="491"/>
      <c r="HJO18" s="491"/>
      <c r="HJP18" s="491"/>
      <c r="HJQ18" s="491"/>
      <c r="HJR18" s="491"/>
      <c r="HJS18" s="491"/>
      <c r="HJT18" s="491"/>
      <c r="HJU18" s="491"/>
      <c r="HJV18" s="491"/>
      <c r="HJW18" s="491"/>
      <c r="HJX18" s="491"/>
      <c r="HJY18" s="491"/>
      <c r="HJZ18" s="491"/>
      <c r="HKA18" s="491"/>
      <c r="HKB18" s="491"/>
      <c r="HKC18" s="491"/>
      <c r="HKD18" s="491"/>
      <c r="HKE18" s="491"/>
      <c r="HKF18" s="491"/>
      <c r="HKG18" s="491"/>
      <c r="HKH18" s="491"/>
      <c r="HKI18" s="491"/>
      <c r="HKJ18" s="491"/>
      <c r="HKK18" s="491"/>
      <c r="HKL18" s="491"/>
      <c r="HKM18" s="491"/>
      <c r="HKN18" s="491"/>
      <c r="HKO18" s="491"/>
      <c r="HKP18" s="491"/>
      <c r="HKQ18" s="491"/>
      <c r="HKR18" s="491"/>
      <c r="HKS18" s="491"/>
      <c r="HKT18" s="491"/>
      <c r="HKU18" s="491"/>
      <c r="HKV18" s="491"/>
      <c r="HKW18" s="491"/>
      <c r="HKX18" s="491"/>
      <c r="HKY18" s="491"/>
      <c r="HKZ18" s="491"/>
      <c r="HLA18" s="491"/>
      <c r="HLB18" s="491"/>
      <c r="HLC18" s="491"/>
      <c r="HLD18" s="491"/>
      <c r="HLE18" s="491"/>
      <c r="HLF18" s="491"/>
      <c r="HLG18" s="491"/>
      <c r="HLH18" s="491"/>
      <c r="HLI18" s="491"/>
      <c r="HLJ18" s="491"/>
      <c r="HLK18" s="491"/>
      <c r="HLL18" s="491"/>
      <c r="HLM18" s="491"/>
      <c r="HLN18" s="491"/>
      <c r="HLO18" s="491"/>
      <c r="HLP18" s="491"/>
      <c r="HLQ18" s="491"/>
      <c r="HLR18" s="491"/>
      <c r="HLS18" s="491"/>
      <c r="HLT18" s="491"/>
      <c r="HLU18" s="491"/>
      <c r="HLV18" s="491"/>
      <c r="HLW18" s="491"/>
      <c r="HLX18" s="491"/>
      <c r="HLY18" s="491"/>
      <c r="HLZ18" s="491"/>
      <c r="HMA18" s="491"/>
      <c r="HMB18" s="491"/>
      <c r="HMC18" s="491"/>
      <c r="HMD18" s="491"/>
      <c r="HME18" s="491"/>
      <c r="HMF18" s="491"/>
      <c r="HMG18" s="491"/>
      <c r="HMH18" s="491"/>
      <c r="HMI18" s="491"/>
      <c r="HMJ18" s="491"/>
      <c r="HMK18" s="491"/>
      <c r="HML18" s="491"/>
      <c r="HMM18" s="491"/>
      <c r="HMN18" s="491"/>
      <c r="HMO18" s="491"/>
      <c r="HMP18" s="491"/>
      <c r="HMQ18" s="491"/>
      <c r="HMR18" s="491"/>
      <c r="HMS18" s="491"/>
      <c r="HMT18" s="491"/>
      <c r="HMU18" s="491"/>
      <c r="HMV18" s="491"/>
      <c r="HMW18" s="491"/>
      <c r="HMX18" s="491"/>
      <c r="HMY18" s="491"/>
      <c r="HMZ18" s="491"/>
      <c r="HNA18" s="491"/>
      <c r="HNB18" s="491"/>
      <c r="HNC18" s="491"/>
      <c r="HND18" s="491"/>
      <c r="HNE18" s="491"/>
      <c r="HNF18" s="491"/>
      <c r="HNG18" s="491"/>
      <c r="HNH18" s="491"/>
      <c r="HNI18" s="491"/>
      <c r="HNJ18" s="491"/>
      <c r="HNK18" s="491"/>
      <c r="HNL18" s="491"/>
      <c r="HNM18" s="491"/>
      <c r="HNN18" s="491"/>
      <c r="HNO18" s="491"/>
      <c r="HNP18" s="491"/>
      <c r="HNQ18" s="491"/>
      <c r="HNR18" s="491"/>
      <c r="HNS18" s="491"/>
      <c r="HNT18" s="491"/>
      <c r="HNU18" s="491"/>
      <c r="HNV18" s="491"/>
      <c r="HNW18" s="491"/>
      <c r="HNX18" s="491"/>
      <c r="HNY18" s="491"/>
      <c r="HNZ18" s="491"/>
      <c r="HOA18" s="491"/>
      <c r="HOB18" s="491"/>
      <c r="HOC18" s="491"/>
      <c r="HOD18" s="491"/>
      <c r="HOE18" s="491"/>
      <c r="HOF18" s="491"/>
      <c r="HOG18" s="491"/>
      <c r="HOH18" s="491"/>
      <c r="HOI18" s="491"/>
      <c r="HOJ18" s="491"/>
      <c r="HOK18" s="491"/>
      <c r="HOL18" s="491"/>
      <c r="HOM18" s="491"/>
      <c r="HON18" s="491"/>
      <c r="HOO18" s="491"/>
      <c r="HOP18" s="491"/>
      <c r="HOQ18" s="491"/>
      <c r="HOR18" s="491"/>
      <c r="HOS18" s="491"/>
      <c r="HOT18" s="491"/>
      <c r="HOU18" s="491"/>
      <c r="HOV18" s="491"/>
      <c r="HOW18" s="491"/>
      <c r="HOX18" s="491"/>
      <c r="HOY18" s="491"/>
      <c r="HOZ18" s="491"/>
      <c r="HPA18" s="491"/>
      <c r="HPB18" s="491"/>
      <c r="HPC18" s="491"/>
      <c r="HPD18" s="491"/>
      <c r="HPE18" s="491"/>
      <c r="HPF18" s="491"/>
      <c r="HPG18" s="491"/>
      <c r="HPH18" s="491"/>
      <c r="HPI18" s="491"/>
      <c r="HPJ18" s="491"/>
      <c r="HPK18" s="491"/>
      <c r="HPL18" s="491"/>
      <c r="HPM18" s="491"/>
      <c r="HPN18" s="491"/>
      <c r="HPO18" s="491"/>
      <c r="HPP18" s="491"/>
      <c r="HPQ18" s="491"/>
      <c r="HPR18" s="491"/>
      <c r="HPS18" s="491"/>
      <c r="HPT18" s="491"/>
      <c r="HPU18" s="491"/>
      <c r="HPV18" s="491"/>
      <c r="HPW18" s="491"/>
      <c r="HPX18" s="491"/>
      <c r="HPY18" s="491"/>
      <c r="HPZ18" s="491"/>
      <c r="HQA18" s="491"/>
      <c r="HQB18" s="491"/>
      <c r="HQC18" s="491"/>
      <c r="HQD18" s="491"/>
      <c r="HQE18" s="491"/>
      <c r="HQF18" s="491"/>
      <c r="HQG18" s="491"/>
      <c r="HQH18" s="491"/>
      <c r="HQI18" s="491"/>
      <c r="HQJ18" s="491"/>
      <c r="HQK18" s="491"/>
      <c r="HQL18" s="491"/>
      <c r="HQM18" s="491"/>
      <c r="HQN18" s="491"/>
      <c r="HQO18" s="491"/>
      <c r="HQP18" s="491"/>
      <c r="HQQ18" s="491"/>
      <c r="HQR18" s="491"/>
      <c r="HQS18" s="491"/>
      <c r="HQT18" s="491"/>
      <c r="HQU18" s="491"/>
      <c r="HQV18" s="491"/>
      <c r="HQW18" s="491"/>
      <c r="HQX18" s="491"/>
      <c r="HQY18" s="491"/>
      <c r="HQZ18" s="491"/>
      <c r="HRA18" s="491"/>
      <c r="HRB18" s="491"/>
      <c r="HRC18" s="491"/>
      <c r="HRD18" s="491"/>
      <c r="HRE18" s="491"/>
      <c r="HRF18" s="491"/>
      <c r="HRG18" s="491"/>
      <c r="HRH18" s="491"/>
      <c r="HRI18" s="491"/>
      <c r="HRJ18" s="491"/>
      <c r="HRK18" s="491"/>
      <c r="HRL18" s="491"/>
      <c r="HRM18" s="491"/>
      <c r="HRN18" s="491"/>
      <c r="HRO18" s="491"/>
      <c r="HRP18" s="491"/>
      <c r="HRQ18" s="491"/>
      <c r="HRR18" s="491"/>
      <c r="HRS18" s="491"/>
      <c r="HRT18" s="491"/>
      <c r="HRU18" s="491"/>
      <c r="HRV18" s="491"/>
      <c r="HRW18" s="491"/>
      <c r="HRX18" s="491"/>
      <c r="HRY18" s="491"/>
      <c r="HRZ18" s="491"/>
      <c r="HSA18" s="491"/>
      <c r="HSB18" s="491"/>
      <c r="HSC18" s="491"/>
      <c r="HSD18" s="491"/>
      <c r="HSE18" s="491"/>
      <c r="HSF18" s="491"/>
      <c r="HSG18" s="491"/>
      <c r="HSH18" s="491"/>
      <c r="HSI18" s="491"/>
      <c r="HSJ18" s="491"/>
      <c r="HSK18" s="491"/>
      <c r="HSL18" s="491"/>
      <c r="HSM18" s="491"/>
      <c r="HSN18" s="491"/>
      <c r="HSO18" s="491"/>
      <c r="HSP18" s="491"/>
      <c r="HSQ18" s="491"/>
      <c r="HSR18" s="491"/>
      <c r="HSS18" s="491"/>
      <c r="HST18" s="491"/>
      <c r="HSU18" s="491"/>
      <c r="HSV18" s="491"/>
      <c r="HSW18" s="491"/>
      <c r="HSX18" s="491"/>
      <c r="HSY18" s="491"/>
      <c r="HSZ18" s="491"/>
      <c r="HTA18" s="491"/>
      <c r="HTB18" s="491"/>
      <c r="HTC18" s="491"/>
      <c r="HTD18" s="491"/>
      <c r="HTE18" s="491"/>
      <c r="HTF18" s="491"/>
      <c r="HTG18" s="491"/>
      <c r="HTH18" s="491"/>
      <c r="HTI18" s="491"/>
      <c r="HTJ18" s="491"/>
      <c r="HTK18" s="491"/>
      <c r="HTL18" s="491"/>
      <c r="HTM18" s="491"/>
      <c r="HTN18" s="491"/>
      <c r="HTO18" s="491"/>
      <c r="HTP18" s="491"/>
      <c r="HTQ18" s="491"/>
      <c r="HTR18" s="491"/>
      <c r="HTS18" s="491"/>
      <c r="HTT18" s="491"/>
      <c r="HTU18" s="491"/>
      <c r="HTV18" s="491"/>
      <c r="HTW18" s="491"/>
      <c r="HTX18" s="491"/>
      <c r="HTY18" s="491"/>
      <c r="HTZ18" s="491"/>
      <c r="HUA18" s="491"/>
      <c r="HUB18" s="491"/>
      <c r="HUC18" s="491"/>
      <c r="HUD18" s="491"/>
      <c r="HUE18" s="491"/>
      <c r="HUF18" s="491"/>
      <c r="HUG18" s="491"/>
      <c r="HUH18" s="491"/>
      <c r="HUI18" s="491"/>
      <c r="HUJ18" s="491"/>
      <c r="HUK18" s="491"/>
      <c r="HUL18" s="491"/>
      <c r="HUM18" s="491"/>
      <c r="HUN18" s="491"/>
      <c r="HUO18" s="491"/>
      <c r="HUP18" s="491"/>
      <c r="HUQ18" s="491"/>
      <c r="HUR18" s="491"/>
      <c r="HUS18" s="491"/>
      <c r="HUT18" s="491"/>
      <c r="HUU18" s="491"/>
      <c r="HUV18" s="491"/>
      <c r="HUW18" s="491"/>
      <c r="HUX18" s="491"/>
      <c r="HUY18" s="491"/>
      <c r="HUZ18" s="491"/>
      <c r="HVA18" s="491"/>
      <c r="HVB18" s="491"/>
      <c r="HVC18" s="491"/>
      <c r="HVD18" s="491"/>
      <c r="HVE18" s="491"/>
      <c r="HVF18" s="491"/>
      <c r="HVG18" s="491"/>
      <c r="HVH18" s="491"/>
      <c r="HVI18" s="491"/>
      <c r="HVJ18" s="491"/>
      <c r="HVK18" s="491"/>
      <c r="HVL18" s="491"/>
      <c r="HVM18" s="491"/>
      <c r="HVN18" s="491"/>
      <c r="HVO18" s="491"/>
      <c r="HVP18" s="491"/>
      <c r="HVQ18" s="491"/>
      <c r="HVR18" s="491"/>
      <c r="HVS18" s="491"/>
      <c r="HVT18" s="491"/>
      <c r="HVU18" s="491"/>
      <c r="HVV18" s="491"/>
      <c r="HVW18" s="491"/>
      <c r="HVX18" s="491"/>
      <c r="HVY18" s="491"/>
      <c r="HVZ18" s="491"/>
      <c r="HWA18" s="491"/>
      <c r="HWB18" s="491"/>
      <c r="HWC18" s="491"/>
      <c r="HWD18" s="491"/>
      <c r="HWE18" s="491"/>
      <c r="HWF18" s="491"/>
      <c r="HWG18" s="491"/>
      <c r="HWH18" s="491"/>
      <c r="HWI18" s="491"/>
      <c r="HWJ18" s="491"/>
      <c r="HWK18" s="491"/>
      <c r="HWL18" s="491"/>
      <c r="HWM18" s="491"/>
      <c r="HWN18" s="491"/>
      <c r="HWO18" s="491"/>
      <c r="HWP18" s="491"/>
      <c r="HWQ18" s="491"/>
      <c r="HWR18" s="491"/>
      <c r="HWS18" s="491"/>
      <c r="HWT18" s="491"/>
      <c r="HWU18" s="491"/>
      <c r="HWV18" s="491"/>
      <c r="HWW18" s="491"/>
      <c r="HWX18" s="491"/>
      <c r="HWY18" s="491"/>
      <c r="HWZ18" s="491"/>
      <c r="HXA18" s="491"/>
      <c r="HXB18" s="491"/>
      <c r="HXC18" s="491"/>
      <c r="HXD18" s="491"/>
      <c r="HXE18" s="491"/>
      <c r="HXF18" s="491"/>
      <c r="HXG18" s="491"/>
      <c r="HXH18" s="491"/>
      <c r="HXI18" s="491"/>
      <c r="HXJ18" s="491"/>
      <c r="HXK18" s="491"/>
      <c r="HXL18" s="491"/>
      <c r="HXM18" s="491"/>
      <c r="HXN18" s="491"/>
      <c r="HXO18" s="491"/>
      <c r="HXP18" s="491"/>
      <c r="HXQ18" s="491"/>
      <c r="HXR18" s="491"/>
      <c r="HXS18" s="491"/>
      <c r="HXT18" s="491"/>
      <c r="HXU18" s="491"/>
      <c r="HXV18" s="491"/>
      <c r="HXW18" s="491"/>
      <c r="HXX18" s="491"/>
      <c r="HXY18" s="491"/>
      <c r="HXZ18" s="491"/>
      <c r="HYA18" s="491"/>
      <c r="HYB18" s="491"/>
      <c r="HYC18" s="491"/>
      <c r="HYD18" s="491"/>
      <c r="HYE18" s="491"/>
      <c r="HYF18" s="491"/>
      <c r="HYG18" s="491"/>
      <c r="HYH18" s="491"/>
      <c r="HYI18" s="491"/>
      <c r="HYJ18" s="491"/>
      <c r="HYK18" s="491"/>
      <c r="HYL18" s="491"/>
      <c r="HYM18" s="491"/>
      <c r="HYN18" s="491"/>
      <c r="HYO18" s="491"/>
      <c r="HYP18" s="491"/>
      <c r="HYQ18" s="491"/>
      <c r="HYR18" s="491"/>
      <c r="HYS18" s="491"/>
      <c r="HYT18" s="491"/>
      <c r="HYU18" s="491"/>
      <c r="HYV18" s="491"/>
      <c r="HYW18" s="491"/>
      <c r="HYX18" s="491"/>
      <c r="HYY18" s="491"/>
      <c r="HYZ18" s="491"/>
      <c r="HZA18" s="491"/>
      <c r="HZB18" s="491"/>
      <c r="HZC18" s="491"/>
      <c r="HZD18" s="491"/>
      <c r="HZE18" s="491"/>
      <c r="HZF18" s="491"/>
      <c r="HZG18" s="491"/>
      <c r="HZH18" s="491"/>
      <c r="HZI18" s="491"/>
      <c r="HZJ18" s="491"/>
      <c r="HZK18" s="491"/>
      <c r="HZL18" s="491"/>
      <c r="HZM18" s="491"/>
      <c r="HZN18" s="491"/>
      <c r="HZO18" s="491"/>
      <c r="HZP18" s="491"/>
      <c r="HZQ18" s="491"/>
      <c r="HZR18" s="491"/>
      <c r="HZS18" s="491"/>
      <c r="HZT18" s="491"/>
      <c r="HZU18" s="491"/>
      <c r="HZV18" s="491"/>
      <c r="HZW18" s="491"/>
      <c r="HZX18" s="491"/>
      <c r="HZY18" s="491"/>
      <c r="HZZ18" s="491"/>
      <c r="IAA18" s="491"/>
      <c r="IAB18" s="491"/>
      <c r="IAC18" s="491"/>
      <c r="IAD18" s="491"/>
      <c r="IAE18" s="491"/>
      <c r="IAF18" s="491"/>
      <c r="IAG18" s="491"/>
      <c r="IAH18" s="491"/>
      <c r="IAI18" s="491"/>
      <c r="IAJ18" s="491"/>
      <c r="IAK18" s="491"/>
      <c r="IAL18" s="491"/>
      <c r="IAM18" s="491"/>
      <c r="IAN18" s="491"/>
      <c r="IAO18" s="491"/>
      <c r="IAP18" s="491"/>
      <c r="IAQ18" s="491"/>
      <c r="IAR18" s="491"/>
      <c r="IAS18" s="491"/>
      <c r="IAT18" s="491"/>
      <c r="IAU18" s="491"/>
      <c r="IAV18" s="491"/>
      <c r="IAW18" s="491"/>
      <c r="IAX18" s="491"/>
      <c r="IAY18" s="491"/>
      <c r="IAZ18" s="491"/>
      <c r="IBA18" s="491"/>
      <c r="IBB18" s="491"/>
      <c r="IBC18" s="491"/>
      <c r="IBD18" s="491"/>
      <c r="IBE18" s="491"/>
      <c r="IBF18" s="491"/>
      <c r="IBG18" s="491"/>
      <c r="IBH18" s="491"/>
      <c r="IBI18" s="491"/>
      <c r="IBJ18" s="491"/>
      <c r="IBK18" s="491"/>
      <c r="IBL18" s="491"/>
      <c r="IBM18" s="491"/>
      <c r="IBN18" s="491"/>
      <c r="IBO18" s="491"/>
      <c r="IBP18" s="491"/>
      <c r="IBQ18" s="491"/>
      <c r="IBR18" s="491"/>
      <c r="IBS18" s="491"/>
      <c r="IBT18" s="491"/>
      <c r="IBU18" s="491"/>
      <c r="IBV18" s="491"/>
      <c r="IBW18" s="491"/>
      <c r="IBX18" s="491"/>
      <c r="IBY18" s="491"/>
      <c r="IBZ18" s="491"/>
      <c r="ICA18" s="491"/>
      <c r="ICB18" s="491"/>
      <c r="ICC18" s="491"/>
      <c r="ICD18" s="491"/>
      <c r="ICE18" s="491"/>
      <c r="ICF18" s="491"/>
      <c r="ICG18" s="491"/>
      <c r="ICH18" s="491"/>
      <c r="ICI18" s="491"/>
      <c r="ICJ18" s="491"/>
      <c r="ICK18" s="491"/>
      <c r="ICL18" s="491"/>
      <c r="ICM18" s="491"/>
      <c r="ICN18" s="491"/>
      <c r="ICO18" s="491"/>
      <c r="ICP18" s="491"/>
      <c r="ICQ18" s="491"/>
      <c r="ICR18" s="491"/>
      <c r="ICS18" s="491"/>
      <c r="ICT18" s="491"/>
      <c r="ICU18" s="491"/>
      <c r="ICV18" s="491"/>
      <c r="ICW18" s="491"/>
      <c r="ICX18" s="491"/>
      <c r="ICY18" s="491"/>
      <c r="ICZ18" s="491"/>
      <c r="IDA18" s="491"/>
      <c r="IDB18" s="491"/>
      <c r="IDC18" s="491"/>
      <c r="IDD18" s="491"/>
      <c r="IDE18" s="491"/>
      <c r="IDF18" s="491"/>
      <c r="IDG18" s="491"/>
      <c r="IDH18" s="491"/>
      <c r="IDI18" s="491"/>
      <c r="IDJ18" s="491"/>
      <c r="IDK18" s="491"/>
      <c r="IDL18" s="491"/>
      <c r="IDM18" s="491"/>
      <c r="IDN18" s="491"/>
      <c r="IDO18" s="491"/>
      <c r="IDP18" s="491"/>
      <c r="IDQ18" s="491"/>
      <c r="IDR18" s="491"/>
      <c r="IDS18" s="491"/>
      <c r="IDT18" s="491"/>
      <c r="IDU18" s="491"/>
      <c r="IDV18" s="491"/>
      <c r="IDW18" s="491"/>
      <c r="IDX18" s="491"/>
      <c r="IDY18" s="491"/>
      <c r="IDZ18" s="491"/>
      <c r="IEA18" s="491"/>
      <c r="IEB18" s="491"/>
      <c r="IEC18" s="491"/>
      <c r="IED18" s="491"/>
      <c r="IEE18" s="491"/>
      <c r="IEF18" s="491"/>
      <c r="IEG18" s="491"/>
      <c r="IEH18" s="491"/>
      <c r="IEI18" s="491"/>
      <c r="IEJ18" s="491"/>
      <c r="IEK18" s="491"/>
      <c r="IEL18" s="491"/>
      <c r="IEM18" s="491"/>
      <c r="IEN18" s="491"/>
      <c r="IEO18" s="491"/>
      <c r="IEP18" s="491"/>
      <c r="IEQ18" s="491"/>
      <c r="IER18" s="491"/>
      <c r="IES18" s="491"/>
      <c r="IET18" s="491"/>
      <c r="IEU18" s="491"/>
      <c r="IEV18" s="491"/>
      <c r="IEW18" s="491"/>
      <c r="IEX18" s="491"/>
      <c r="IEY18" s="491"/>
      <c r="IEZ18" s="491"/>
      <c r="IFA18" s="491"/>
      <c r="IFB18" s="491"/>
      <c r="IFC18" s="491"/>
      <c r="IFD18" s="491"/>
      <c r="IFE18" s="491"/>
      <c r="IFF18" s="491"/>
      <c r="IFG18" s="491"/>
      <c r="IFH18" s="491"/>
      <c r="IFI18" s="491"/>
      <c r="IFJ18" s="491"/>
      <c r="IFK18" s="491"/>
      <c r="IFL18" s="491"/>
      <c r="IFM18" s="491"/>
      <c r="IFN18" s="491"/>
      <c r="IFO18" s="491"/>
      <c r="IFP18" s="491"/>
      <c r="IFQ18" s="491"/>
      <c r="IFR18" s="491"/>
      <c r="IFS18" s="491"/>
      <c r="IFT18" s="491"/>
      <c r="IFU18" s="491"/>
      <c r="IFV18" s="491"/>
      <c r="IFW18" s="491"/>
      <c r="IFX18" s="491"/>
      <c r="IFY18" s="491"/>
      <c r="IFZ18" s="491"/>
      <c r="IGA18" s="491"/>
      <c r="IGB18" s="491"/>
      <c r="IGC18" s="491"/>
      <c r="IGD18" s="491"/>
      <c r="IGE18" s="491"/>
      <c r="IGF18" s="491"/>
      <c r="IGG18" s="491"/>
      <c r="IGH18" s="491"/>
      <c r="IGI18" s="491"/>
      <c r="IGJ18" s="491"/>
      <c r="IGK18" s="491"/>
      <c r="IGL18" s="491"/>
      <c r="IGM18" s="491"/>
      <c r="IGN18" s="491"/>
      <c r="IGO18" s="491"/>
      <c r="IGP18" s="491"/>
      <c r="IGQ18" s="491"/>
      <c r="IGR18" s="491"/>
      <c r="IGS18" s="491"/>
      <c r="IGT18" s="491"/>
      <c r="IGU18" s="491"/>
      <c r="IGV18" s="491"/>
      <c r="IGW18" s="491"/>
      <c r="IGX18" s="491"/>
      <c r="IGY18" s="491"/>
      <c r="IGZ18" s="491"/>
      <c r="IHA18" s="491"/>
      <c r="IHB18" s="491"/>
      <c r="IHC18" s="491"/>
      <c r="IHD18" s="491"/>
      <c r="IHE18" s="491"/>
      <c r="IHF18" s="491"/>
      <c r="IHG18" s="491"/>
      <c r="IHH18" s="491"/>
      <c r="IHI18" s="491"/>
      <c r="IHJ18" s="491"/>
      <c r="IHK18" s="491"/>
      <c r="IHL18" s="491"/>
      <c r="IHM18" s="491"/>
      <c r="IHN18" s="491"/>
      <c r="IHO18" s="491"/>
      <c r="IHP18" s="491"/>
      <c r="IHQ18" s="491"/>
      <c r="IHR18" s="491"/>
      <c r="IHS18" s="491"/>
      <c r="IHT18" s="491"/>
      <c r="IHU18" s="491"/>
      <c r="IHV18" s="491"/>
      <c r="IHW18" s="491"/>
      <c r="IHX18" s="491"/>
      <c r="IHY18" s="491"/>
      <c r="IHZ18" s="491"/>
      <c r="IIA18" s="491"/>
      <c r="IIB18" s="491"/>
      <c r="IIC18" s="491"/>
      <c r="IID18" s="491"/>
      <c r="IIE18" s="491"/>
      <c r="IIF18" s="491"/>
      <c r="IIG18" s="491"/>
      <c r="IIH18" s="491"/>
      <c r="III18" s="491"/>
      <c r="IIJ18" s="491"/>
      <c r="IIK18" s="491"/>
      <c r="IIL18" s="491"/>
      <c r="IIM18" s="491"/>
      <c r="IIN18" s="491"/>
      <c r="IIO18" s="491"/>
      <c r="IIP18" s="491"/>
      <c r="IIQ18" s="491"/>
      <c r="IIR18" s="491"/>
      <c r="IIS18" s="491"/>
      <c r="IIT18" s="491"/>
      <c r="IIU18" s="491"/>
      <c r="IIV18" s="491"/>
      <c r="IIW18" s="491"/>
      <c r="IIX18" s="491"/>
      <c r="IIY18" s="491"/>
      <c r="IIZ18" s="491"/>
      <c r="IJA18" s="491"/>
      <c r="IJB18" s="491"/>
      <c r="IJC18" s="491"/>
      <c r="IJD18" s="491"/>
      <c r="IJE18" s="491"/>
      <c r="IJF18" s="491"/>
      <c r="IJG18" s="491"/>
      <c r="IJH18" s="491"/>
      <c r="IJI18" s="491"/>
      <c r="IJJ18" s="491"/>
      <c r="IJK18" s="491"/>
      <c r="IJL18" s="491"/>
      <c r="IJM18" s="491"/>
      <c r="IJN18" s="491"/>
      <c r="IJO18" s="491"/>
      <c r="IJP18" s="491"/>
      <c r="IJQ18" s="491"/>
      <c r="IJR18" s="491"/>
      <c r="IJS18" s="491"/>
      <c r="IJT18" s="491"/>
      <c r="IJU18" s="491"/>
      <c r="IJV18" s="491"/>
      <c r="IJW18" s="491"/>
      <c r="IJX18" s="491"/>
      <c r="IJY18" s="491"/>
      <c r="IJZ18" s="491"/>
      <c r="IKA18" s="491"/>
      <c r="IKB18" s="491"/>
      <c r="IKC18" s="491"/>
      <c r="IKD18" s="491"/>
      <c r="IKE18" s="491"/>
      <c r="IKF18" s="491"/>
      <c r="IKG18" s="491"/>
      <c r="IKH18" s="491"/>
      <c r="IKI18" s="491"/>
      <c r="IKJ18" s="491"/>
      <c r="IKK18" s="491"/>
      <c r="IKL18" s="491"/>
      <c r="IKM18" s="491"/>
      <c r="IKN18" s="491"/>
      <c r="IKO18" s="491"/>
      <c r="IKP18" s="491"/>
      <c r="IKQ18" s="491"/>
      <c r="IKR18" s="491"/>
      <c r="IKS18" s="491"/>
      <c r="IKT18" s="491"/>
      <c r="IKU18" s="491"/>
      <c r="IKV18" s="491"/>
      <c r="IKW18" s="491"/>
      <c r="IKX18" s="491"/>
      <c r="IKY18" s="491"/>
      <c r="IKZ18" s="491"/>
      <c r="ILA18" s="491"/>
      <c r="ILB18" s="491"/>
      <c r="ILC18" s="491"/>
      <c r="ILD18" s="491"/>
      <c r="ILE18" s="491"/>
      <c r="ILF18" s="491"/>
      <c r="ILG18" s="491"/>
      <c r="ILH18" s="491"/>
      <c r="ILI18" s="491"/>
      <c r="ILJ18" s="491"/>
      <c r="ILK18" s="491"/>
      <c r="ILL18" s="491"/>
      <c r="ILM18" s="491"/>
      <c r="ILN18" s="491"/>
      <c r="ILO18" s="491"/>
      <c r="ILP18" s="491"/>
      <c r="ILQ18" s="491"/>
      <c r="ILR18" s="491"/>
      <c r="ILS18" s="491"/>
      <c r="ILT18" s="491"/>
      <c r="ILU18" s="491"/>
      <c r="ILV18" s="491"/>
      <c r="ILW18" s="491"/>
      <c r="ILX18" s="491"/>
      <c r="ILY18" s="491"/>
      <c r="ILZ18" s="491"/>
      <c r="IMA18" s="491"/>
      <c r="IMB18" s="491"/>
      <c r="IMC18" s="491"/>
      <c r="IMD18" s="491"/>
      <c r="IME18" s="491"/>
      <c r="IMF18" s="491"/>
      <c r="IMG18" s="491"/>
      <c r="IMH18" s="491"/>
      <c r="IMI18" s="491"/>
      <c r="IMJ18" s="491"/>
      <c r="IMK18" s="491"/>
      <c r="IML18" s="491"/>
      <c r="IMM18" s="491"/>
      <c r="IMN18" s="491"/>
      <c r="IMO18" s="491"/>
      <c r="IMP18" s="491"/>
      <c r="IMQ18" s="491"/>
      <c r="IMR18" s="491"/>
      <c r="IMS18" s="491"/>
      <c r="IMT18" s="491"/>
      <c r="IMU18" s="491"/>
      <c r="IMV18" s="491"/>
      <c r="IMW18" s="491"/>
      <c r="IMX18" s="491"/>
      <c r="IMY18" s="491"/>
      <c r="IMZ18" s="491"/>
      <c r="INA18" s="491"/>
      <c r="INB18" s="491"/>
      <c r="INC18" s="491"/>
      <c r="IND18" s="491"/>
      <c r="INE18" s="491"/>
      <c r="INF18" s="491"/>
      <c r="ING18" s="491"/>
      <c r="INH18" s="491"/>
      <c r="INI18" s="491"/>
      <c r="INJ18" s="491"/>
      <c r="INK18" s="491"/>
      <c r="INL18" s="491"/>
      <c r="INM18" s="491"/>
      <c r="INN18" s="491"/>
      <c r="INO18" s="491"/>
      <c r="INP18" s="491"/>
      <c r="INQ18" s="491"/>
      <c r="INR18" s="491"/>
      <c r="INS18" s="491"/>
      <c r="INT18" s="491"/>
      <c r="INU18" s="491"/>
      <c r="INV18" s="491"/>
      <c r="INW18" s="491"/>
      <c r="INX18" s="491"/>
      <c r="INY18" s="491"/>
      <c r="INZ18" s="491"/>
      <c r="IOA18" s="491"/>
      <c r="IOB18" s="491"/>
      <c r="IOC18" s="491"/>
      <c r="IOD18" s="491"/>
      <c r="IOE18" s="491"/>
      <c r="IOF18" s="491"/>
      <c r="IOG18" s="491"/>
      <c r="IOH18" s="491"/>
      <c r="IOI18" s="491"/>
      <c r="IOJ18" s="491"/>
      <c r="IOK18" s="491"/>
      <c r="IOL18" s="491"/>
      <c r="IOM18" s="491"/>
      <c r="ION18" s="491"/>
      <c r="IOO18" s="491"/>
      <c r="IOP18" s="491"/>
      <c r="IOQ18" s="491"/>
      <c r="IOR18" s="491"/>
      <c r="IOS18" s="491"/>
      <c r="IOT18" s="491"/>
      <c r="IOU18" s="491"/>
      <c r="IOV18" s="491"/>
      <c r="IOW18" s="491"/>
      <c r="IOX18" s="491"/>
      <c r="IOY18" s="491"/>
      <c r="IOZ18" s="491"/>
      <c r="IPA18" s="491"/>
      <c r="IPB18" s="491"/>
      <c r="IPC18" s="491"/>
      <c r="IPD18" s="491"/>
      <c r="IPE18" s="491"/>
      <c r="IPF18" s="491"/>
      <c r="IPG18" s="491"/>
      <c r="IPH18" s="491"/>
      <c r="IPI18" s="491"/>
      <c r="IPJ18" s="491"/>
      <c r="IPK18" s="491"/>
      <c r="IPL18" s="491"/>
      <c r="IPM18" s="491"/>
      <c r="IPN18" s="491"/>
      <c r="IPO18" s="491"/>
      <c r="IPP18" s="491"/>
      <c r="IPQ18" s="491"/>
      <c r="IPR18" s="491"/>
      <c r="IPS18" s="491"/>
      <c r="IPT18" s="491"/>
      <c r="IPU18" s="491"/>
      <c r="IPV18" s="491"/>
      <c r="IPW18" s="491"/>
      <c r="IPX18" s="491"/>
      <c r="IPY18" s="491"/>
      <c r="IPZ18" s="491"/>
      <c r="IQA18" s="491"/>
      <c r="IQB18" s="491"/>
      <c r="IQC18" s="491"/>
      <c r="IQD18" s="491"/>
      <c r="IQE18" s="491"/>
      <c r="IQF18" s="491"/>
      <c r="IQG18" s="491"/>
      <c r="IQH18" s="491"/>
      <c r="IQI18" s="491"/>
      <c r="IQJ18" s="491"/>
      <c r="IQK18" s="491"/>
      <c r="IQL18" s="491"/>
      <c r="IQM18" s="491"/>
      <c r="IQN18" s="491"/>
      <c r="IQO18" s="491"/>
      <c r="IQP18" s="491"/>
      <c r="IQQ18" s="491"/>
      <c r="IQR18" s="491"/>
      <c r="IQS18" s="491"/>
      <c r="IQT18" s="491"/>
      <c r="IQU18" s="491"/>
      <c r="IQV18" s="491"/>
      <c r="IQW18" s="491"/>
      <c r="IQX18" s="491"/>
      <c r="IQY18" s="491"/>
      <c r="IQZ18" s="491"/>
      <c r="IRA18" s="491"/>
      <c r="IRB18" s="491"/>
      <c r="IRC18" s="491"/>
      <c r="IRD18" s="491"/>
      <c r="IRE18" s="491"/>
      <c r="IRF18" s="491"/>
      <c r="IRG18" s="491"/>
      <c r="IRH18" s="491"/>
      <c r="IRI18" s="491"/>
      <c r="IRJ18" s="491"/>
      <c r="IRK18" s="491"/>
      <c r="IRL18" s="491"/>
      <c r="IRM18" s="491"/>
      <c r="IRN18" s="491"/>
      <c r="IRO18" s="491"/>
      <c r="IRP18" s="491"/>
      <c r="IRQ18" s="491"/>
      <c r="IRR18" s="491"/>
      <c r="IRS18" s="491"/>
      <c r="IRT18" s="491"/>
      <c r="IRU18" s="491"/>
      <c r="IRV18" s="491"/>
      <c r="IRW18" s="491"/>
      <c r="IRX18" s="491"/>
      <c r="IRY18" s="491"/>
      <c r="IRZ18" s="491"/>
      <c r="ISA18" s="491"/>
      <c r="ISB18" s="491"/>
      <c r="ISC18" s="491"/>
      <c r="ISD18" s="491"/>
      <c r="ISE18" s="491"/>
      <c r="ISF18" s="491"/>
      <c r="ISG18" s="491"/>
      <c r="ISH18" s="491"/>
      <c r="ISI18" s="491"/>
      <c r="ISJ18" s="491"/>
      <c r="ISK18" s="491"/>
      <c r="ISL18" s="491"/>
      <c r="ISM18" s="491"/>
      <c r="ISN18" s="491"/>
      <c r="ISO18" s="491"/>
      <c r="ISP18" s="491"/>
      <c r="ISQ18" s="491"/>
      <c r="ISR18" s="491"/>
      <c r="ISS18" s="491"/>
      <c r="IST18" s="491"/>
      <c r="ISU18" s="491"/>
      <c r="ISV18" s="491"/>
      <c r="ISW18" s="491"/>
      <c r="ISX18" s="491"/>
      <c r="ISY18" s="491"/>
      <c r="ISZ18" s="491"/>
      <c r="ITA18" s="491"/>
      <c r="ITB18" s="491"/>
      <c r="ITC18" s="491"/>
      <c r="ITD18" s="491"/>
      <c r="ITE18" s="491"/>
      <c r="ITF18" s="491"/>
      <c r="ITG18" s="491"/>
      <c r="ITH18" s="491"/>
      <c r="ITI18" s="491"/>
      <c r="ITJ18" s="491"/>
      <c r="ITK18" s="491"/>
      <c r="ITL18" s="491"/>
      <c r="ITM18" s="491"/>
      <c r="ITN18" s="491"/>
      <c r="ITO18" s="491"/>
      <c r="ITP18" s="491"/>
      <c r="ITQ18" s="491"/>
      <c r="ITR18" s="491"/>
      <c r="ITS18" s="491"/>
      <c r="ITT18" s="491"/>
      <c r="ITU18" s="491"/>
      <c r="ITV18" s="491"/>
      <c r="ITW18" s="491"/>
      <c r="ITX18" s="491"/>
      <c r="ITY18" s="491"/>
      <c r="ITZ18" s="491"/>
      <c r="IUA18" s="491"/>
      <c r="IUB18" s="491"/>
      <c r="IUC18" s="491"/>
      <c r="IUD18" s="491"/>
      <c r="IUE18" s="491"/>
      <c r="IUF18" s="491"/>
      <c r="IUG18" s="491"/>
      <c r="IUH18" s="491"/>
      <c r="IUI18" s="491"/>
      <c r="IUJ18" s="491"/>
      <c r="IUK18" s="491"/>
      <c r="IUL18" s="491"/>
      <c r="IUM18" s="491"/>
      <c r="IUN18" s="491"/>
      <c r="IUO18" s="491"/>
      <c r="IUP18" s="491"/>
      <c r="IUQ18" s="491"/>
      <c r="IUR18" s="491"/>
      <c r="IUS18" s="491"/>
      <c r="IUT18" s="491"/>
      <c r="IUU18" s="491"/>
      <c r="IUV18" s="491"/>
      <c r="IUW18" s="491"/>
      <c r="IUX18" s="491"/>
      <c r="IUY18" s="491"/>
      <c r="IUZ18" s="491"/>
      <c r="IVA18" s="491"/>
      <c r="IVB18" s="491"/>
      <c r="IVC18" s="491"/>
      <c r="IVD18" s="491"/>
      <c r="IVE18" s="491"/>
      <c r="IVF18" s="491"/>
      <c r="IVG18" s="491"/>
      <c r="IVH18" s="491"/>
      <c r="IVI18" s="491"/>
      <c r="IVJ18" s="491"/>
      <c r="IVK18" s="491"/>
      <c r="IVL18" s="491"/>
      <c r="IVM18" s="491"/>
      <c r="IVN18" s="491"/>
      <c r="IVO18" s="491"/>
      <c r="IVP18" s="491"/>
      <c r="IVQ18" s="491"/>
      <c r="IVR18" s="491"/>
      <c r="IVS18" s="491"/>
      <c r="IVT18" s="491"/>
      <c r="IVU18" s="491"/>
      <c r="IVV18" s="491"/>
      <c r="IVW18" s="491"/>
      <c r="IVX18" s="491"/>
      <c r="IVY18" s="491"/>
      <c r="IVZ18" s="491"/>
      <c r="IWA18" s="491"/>
      <c r="IWB18" s="491"/>
      <c r="IWC18" s="491"/>
      <c r="IWD18" s="491"/>
      <c r="IWE18" s="491"/>
      <c r="IWF18" s="491"/>
      <c r="IWG18" s="491"/>
      <c r="IWH18" s="491"/>
      <c r="IWI18" s="491"/>
      <c r="IWJ18" s="491"/>
      <c r="IWK18" s="491"/>
      <c r="IWL18" s="491"/>
      <c r="IWM18" s="491"/>
      <c r="IWN18" s="491"/>
      <c r="IWO18" s="491"/>
      <c r="IWP18" s="491"/>
      <c r="IWQ18" s="491"/>
      <c r="IWR18" s="491"/>
      <c r="IWS18" s="491"/>
      <c r="IWT18" s="491"/>
      <c r="IWU18" s="491"/>
      <c r="IWV18" s="491"/>
      <c r="IWW18" s="491"/>
      <c r="IWX18" s="491"/>
      <c r="IWY18" s="491"/>
      <c r="IWZ18" s="491"/>
      <c r="IXA18" s="491"/>
      <c r="IXB18" s="491"/>
      <c r="IXC18" s="491"/>
      <c r="IXD18" s="491"/>
      <c r="IXE18" s="491"/>
      <c r="IXF18" s="491"/>
      <c r="IXG18" s="491"/>
      <c r="IXH18" s="491"/>
      <c r="IXI18" s="491"/>
      <c r="IXJ18" s="491"/>
      <c r="IXK18" s="491"/>
      <c r="IXL18" s="491"/>
      <c r="IXM18" s="491"/>
      <c r="IXN18" s="491"/>
      <c r="IXO18" s="491"/>
      <c r="IXP18" s="491"/>
      <c r="IXQ18" s="491"/>
      <c r="IXR18" s="491"/>
      <c r="IXS18" s="491"/>
      <c r="IXT18" s="491"/>
      <c r="IXU18" s="491"/>
      <c r="IXV18" s="491"/>
      <c r="IXW18" s="491"/>
      <c r="IXX18" s="491"/>
      <c r="IXY18" s="491"/>
      <c r="IXZ18" s="491"/>
      <c r="IYA18" s="491"/>
      <c r="IYB18" s="491"/>
      <c r="IYC18" s="491"/>
      <c r="IYD18" s="491"/>
      <c r="IYE18" s="491"/>
      <c r="IYF18" s="491"/>
      <c r="IYG18" s="491"/>
      <c r="IYH18" s="491"/>
      <c r="IYI18" s="491"/>
      <c r="IYJ18" s="491"/>
      <c r="IYK18" s="491"/>
      <c r="IYL18" s="491"/>
      <c r="IYM18" s="491"/>
      <c r="IYN18" s="491"/>
      <c r="IYO18" s="491"/>
      <c r="IYP18" s="491"/>
      <c r="IYQ18" s="491"/>
      <c r="IYR18" s="491"/>
      <c r="IYS18" s="491"/>
      <c r="IYT18" s="491"/>
      <c r="IYU18" s="491"/>
      <c r="IYV18" s="491"/>
      <c r="IYW18" s="491"/>
      <c r="IYX18" s="491"/>
      <c r="IYY18" s="491"/>
      <c r="IYZ18" s="491"/>
      <c r="IZA18" s="491"/>
      <c r="IZB18" s="491"/>
      <c r="IZC18" s="491"/>
      <c r="IZD18" s="491"/>
      <c r="IZE18" s="491"/>
      <c r="IZF18" s="491"/>
      <c r="IZG18" s="491"/>
      <c r="IZH18" s="491"/>
      <c r="IZI18" s="491"/>
      <c r="IZJ18" s="491"/>
      <c r="IZK18" s="491"/>
      <c r="IZL18" s="491"/>
      <c r="IZM18" s="491"/>
      <c r="IZN18" s="491"/>
      <c r="IZO18" s="491"/>
      <c r="IZP18" s="491"/>
      <c r="IZQ18" s="491"/>
      <c r="IZR18" s="491"/>
      <c r="IZS18" s="491"/>
      <c r="IZT18" s="491"/>
      <c r="IZU18" s="491"/>
      <c r="IZV18" s="491"/>
      <c r="IZW18" s="491"/>
      <c r="IZX18" s="491"/>
      <c r="IZY18" s="491"/>
      <c r="IZZ18" s="491"/>
      <c r="JAA18" s="491"/>
      <c r="JAB18" s="491"/>
      <c r="JAC18" s="491"/>
      <c r="JAD18" s="491"/>
      <c r="JAE18" s="491"/>
      <c r="JAF18" s="491"/>
      <c r="JAG18" s="491"/>
      <c r="JAH18" s="491"/>
      <c r="JAI18" s="491"/>
      <c r="JAJ18" s="491"/>
      <c r="JAK18" s="491"/>
      <c r="JAL18" s="491"/>
      <c r="JAM18" s="491"/>
      <c r="JAN18" s="491"/>
      <c r="JAO18" s="491"/>
      <c r="JAP18" s="491"/>
      <c r="JAQ18" s="491"/>
      <c r="JAR18" s="491"/>
      <c r="JAS18" s="491"/>
      <c r="JAT18" s="491"/>
      <c r="JAU18" s="491"/>
      <c r="JAV18" s="491"/>
      <c r="JAW18" s="491"/>
      <c r="JAX18" s="491"/>
      <c r="JAY18" s="491"/>
      <c r="JAZ18" s="491"/>
      <c r="JBA18" s="491"/>
      <c r="JBB18" s="491"/>
      <c r="JBC18" s="491"/>
      <c r="JBD18" s="491"/>
      <c r="JBE18" s="491"/>
      <c r="JBF18" s="491"/>
      <c r="JBG18" s="491"/>
      <c r="JBH18" s="491"/>
      <c r="JBI18" s="491"/>
      <c r="JBJ18" s="491"/>
      <c r="JBK18" s="491"/>
      <c r="JBL18" s="491"/>
      <c r="JBM18" s="491"/>
      <c r="JBN18" s="491"/>
      <c r="JBO18" s="491"/>
      <c r="JBP18" s="491"/>
      <c r="JBQ18" s="491"/>
      <c r="JBR18" s="491"/>
      <c r="JBS18" s="491"/>
      <c r="JBT18" s="491"/>
      <c r="JBU18" s="491"/>
      <c r="JBV18" s="491"/>
      <c r="JBW18" s="491"/>
      <c r="JBX18" s="491"/>
      <c r="JBY18" s="491"/>
      <c r="JBZ18" s="491"/>
      <c r="JCA18" s="491"/>
      <c r="JCB18" s="491"/>
      <c r="JCC18" s="491"/>
      <c r="JCD18" s="491"/>
      <c r="JCE18" s="491"/>
      <c r="JCF18" s="491"/>
      <c r="JCG18" s="491"/>
      <c r="JCH18" s="491"/>
      <c r="JCI18" s="491"/>
      <c r="JCJ18" s="491"/>
      <c r="JCK18" s="491"/>
      <c r="JCL18" s="491"/>
      <c r="JCM18" s="491"/>
      <c r="JCN18" s="491"/>
      <c r="JCO18" s="491"/>
      <c r="JCP18" s="491"/>
      <c r="JCQ18" s="491"/>
      <c r="JCR18" s="491"/>
      <c r="JCS18" s="491"/>
      <c r="JCT18" s="491"/>
      <c r="JCU18" s="491"/>
      <c r="JCV18" s="491"/>
      <c r="JCW18" s="491"/>
      <c r="JCX18" s="491"/>
      <c r="JCY18" s="491"/>
      <c r="JCZ18" s="491"/>
      <c r="JDA18" s="491"/>
      <c r="JDB18" s="491"/>
      <c r="JDC18" s="491"/>
      <c r="JDD18" s="491"/>
      <c r="JDE18" s="491"/>
      <c r="JDF18" s="491"/>
      <c r="JDG18" s="491"/>
      <c r="JDH18" s="491"/>
      <c r="JDI18" s="491"/>
      <c r="JDJ18" s="491"/>
      <c r="JDK18" s="491"/>
      <c r="JDL18" s="491"/>
      <c r="JDM18" s="491"/>
      <c r="JDN18" s="491"/>
      <c r="JDO18" s="491"/>
      <c r="JDP18" s="491"/>
      <c r="JDQ18" s="491"/>
      <c r="JDR18" s="491"/>
      <c r="JDS18" s="491"/>
      <c r="JDT18" s="491"/>
      <c r="JDU18" s="491"/>
      <c r="JDV18" s="491"/>
      <c r="JDW18" s="491"/>
      <c r="JDX18" s="491"/>
      <c r="JDY18" s="491"/>
      <c r="JDZ18" s="491"/>
      <c r="JEA18" s="491"/>
      <c r="JEB18" s="491"/>
      <c r="JEC18" s="491"/>
      <c r="JED18" s="491"/>
      <c r="JEE18" s="491"/>
      <c r="JEF18" s="491"/>
      <c r="JEG18" s="491"/>
      <c r="JEH18" s="491"/>
      <c r="JEI18" s="491"/>
      <c r="JEJ18" s="491"/>
      <c r="JEK18" s="491"/>
      <c r="JEL18" s="491"/>
      <c r="JEM18" s="491"/>
      <c r="JEN18" s="491"/>
      <c r="JEO18" s="491"/>
      <c r="JEP18" s="491"/>
      <c r="JEQ18" s="491"/>
      <c r="JER18" s="491"/>
      <c r="JES18" s="491"/>
      <c r="JET18" s="491"/>
      <c r="JEU18" s="491"/>
      <c r="JEV18" s="491"/>
      <c r="JEW18" s="491"/>
      <c r="JEX18" s="491"/>
      <c r="JEY18" s="491"/>
      <c r="JEZ18" s="491"/>
      <c r="JFA18" s="491"/>
      <c r="JFB18" s="491"/>
      <c r="JFC18" s="491"/>
      <c r="JFD18" s="491"/>
      <c r="JFE18" s="491"/>
      <c r="JFF18" s="491"/>
      <c r="JFG18" s="491"/>
      <c r="JFH18" s="491"/>
      <c r="JFI18" s="491"/>
      <c r="JFJ18" s="491"/>
      <c r="JFK18" s="491"/>
      <c r="JFL18" s="491"/>
      <c r="JFM18" s="491"/>
      <c r="JFN18" s="491"/>
      <c r="JFO18" s="491"/>
      <c r="JFP18" s="491"/>
      <c r="JFQ18" s="491"/>
      <c r="JFR18" s="491"/>
      <c r="JFS18" s="491"/>
      <c r="JFT18" s="491"/>
      <c r="JFU18" s="491"/>
      <c r="JFV18" s="491"/>
      <c r="JFW18" s="491"/>
      <c r="JFX18" s="491"/>
      <c r="JFY18" s="491"/>
      <c r="JFZ18" s="491"/>
      <c r="JGA18" s="491"/>
      <c r="JGB18" s="491"/>
      <c r="JGC18" s="491"/>
      <c r="JGD18" s="491"/>
      <c r="JGE18" s="491"/>
      <c r="JGF18" s="491"/>
      <c r="JGG18" s="491"/>
      <c r="JGH18" s="491"/>
      <c r="JGI18" s="491"/>
      <c r="JGJ18" s="491"/>
      <c r="JGK18" s="491"/>
      <c r="JGL18" s="491"/>
      <c r="JGM18" s="491"/>
      <c r="JGN18" s="491"/>
      <c r="JGO18" s="491"/>
      <c r="JGP18" s="491"/>
      <c r="JGQ18" s="491"/>
      <c r="JGR18" s="491"/>
      <c r="JGS18" s="491"/>
      <c r="JGT18" s="491"/>
      <c r="JGU18" s="491"/>
      <c r="JGV18" s="491"/>
      <c r="JGW18" s="491"/>
      <c r="JGX18" s="491"/>
      <c r="JGY18" s="491"/>
      <c r="JGZ18" s="491"/>
      <c r="JHA18" s="491"/>
      <c r="JHB18" s="491"/>
      <c r="JHC18" s="491"/>
      <c r="JHD18" s="491"/>
      <c r="JHE18" s="491"/>
      <c r="JHF18" s="491"/>
      <c r="JHG18" s="491"/>
      <c r="JHH18" s="491"/>
      <c r="JHI18" s="491"/>
      <c r="JHJ18" s="491"/>
      <c r="JHK18" s="491"/>
      <c r="JHL18" s="491"/>
      <c r="JHM18" s="491"/>
      <c r="JHN18" s="491"/>
      <c r="JHO18" s="491"/>
      <c r="JHP18" s="491"/>
      <c r="JHQ18" s="491"/>
      <c r="JHR18" s="491"/>
      <c r="JHS18" s="491"/>
      <c r="JHT18" s="491"/>
      <c r="JHU18" s="491"/>
      <c r="JHV18" s="491"/>
      <c r="JHW18" s="491"/>
      <c r="JHX18" s="491"/>
      <c r="JHY18" s="491"/>
      <c r="JHZ18" s="491"/>
      <c r="JIA18" s="491"/>
      <c r="JIB18" s="491"/>
      <c r="JIC18" s="491"/>
      <c r="JID18" s="491"/>
      <c r="JIE18" s="491"/>
      <c r="JIF18" s="491"/>
      <c r="JIG18" s="491"/>
      <c r="JIH18" s="491"/>
      <c r="JII18" s="491"/>
      <c r="JIJ18" s="491"/>
      <c r="JIK18" s="491"/>
      <c r="JIL18" s="491"/>
      <c r="JIM18" s="491"/>
      <c r="JIN18" s="491"/>
      <c r="JIO18" s="491"/>
      <c r="JIP18" s="491"/>
      <c r="JIQ18" s="491"/>
      <c r="JIR18" s="491"/>
      <c r="JIS18" s="491"/>
      <c r="JIT18" s="491"/>
      <c r="JIU18" s="491"/>
      <c r="JIV18" s="491"/>
      <c r="JIW18" s="491"/>
      <c r="JIX18" s="491"/>
      <c r="JIY18" s="491"/>
      <c r="JIZ18" s="491"/>
      <c r="JJA18" s="491"/>
      <c r="JJB18" s="491"/>
      <c r="JJC18" s="491"/>
      <c r="JJD18" s="491"/>
      <c r="JJE18" s="491"/>
      <c r="JJF18" s="491"/>
      <c r="JJG18" s="491"/>
      <c r="JJH18" s="491"/>
      <c r="JJI18" s="491"/>
      <c r="JJJ18" s="491"/>
      <c r="JJK18" s="491"/>
      <c r="JJL18" s="491"/>
      <c r="JJM18" s="491"/>
      <c r="JJN18" s="491"/>
      <c r="JJO18" s="491"/>
      <c r="JJP18" s="491"/>
      <c r="JJQ18" s="491"/>
      <c r="JJR18" s="491"/>
      <c r="JJS18" s="491"/>
      <c r="JJT18" s="491"/>
      <c r="JJU18" s="491"/>
      <c r="JJV18" s="491"/>
      <c r="JJW18" s="491"/>
      <c r="JJX18" s="491"/>
      <c r="JJY18" s="491"/>
      <c r="JJZ18" s="491"/>
      <c r="JKA18" s="491"/>
      <c r="JKB18" s="491"/>
      <c r="JKC18" s="491"/>
      <c r="JKD18" s="491"/>
      <c r="JKE18" s="491"/>
      <c r="JKF18" s="491"/>
      <c r="JKG18" s="491"/>
      <c r="JKH18" s="491"/>
      <c r="JKI18" s="491"/>
      <c r="JKJ18" s="491"/>
      <c r="JKK18" s="491"/>
      <c r="JKL18" s="491"/>
      <c r="JKM18" s="491"/>
      <c r="JKN18" s="491"/>
      <c r="JKO18" s="491"/>
      <c r="JKP18" s="491"/>
      <c r="JKQ18" s="491"/>
      <c r="JKR18" s="491"/>
      <c r="JKS18" s="491"/>
      <c r="JKT18" s="491"/>
      <c r="JKU18" s="491"/>
      <c r="JKV18" s="491"/>
      <c r="JKW18" s="491"/>
      <c r="JKX18" s="491"/>
      <c r="JKY18" s="491"/>
      <c r="JKZ18" s="491"/>
      <c r="JLA18" s="491"/>
      <c r="JLB18" s="491"/>
      <c r="JLC18" s="491"/>
      <c r="JLD18" s="491"/>
      <c r="JLE18" s="491"/>
      <c r="JLF18" s="491"/>
      <c r="JLG18" s="491"/>
      <c r="JLH18" s="491"/>
      <c r="JLI18" s="491"/>
      <c r="JLJ18" s="491"/>
      <c r="JLK18" s="491"/>
      <c r="JLL18" s="491"/>
      <c r="JLM18" s="491"/>
      <c r="JLN18" s="491"/>
      <c r="JLO18" s="491"/>
      <c r="JLP18" s="491"/>
      <c r="JLQ18" s="491"/>
      <c r="JLR18" s="491"/>
      <c r="JLS18" s="491"/>
      <c r="JLT18" s="491"/>
      <c r="JLU18" s="491"/>
      <c r="JLV18" s="491"/>
      <c r="JLW18" s="491"/>
      <c r="JLX18" s="491"/>
      <c r="JLY18" s="491"/>
      <c r="JLZ18" s="491"/>
      <c r="JMA18" s="491"/>
      <c r="JMB18" s="491"/>
      <c r="JMC18" s="491"/>
      <c r="JMD18" s="491"/>
      <c r="JME18" s="491"/>
      <c r="JMF18" s="491"/>
      <c r="JMG18" s="491"/>
      <c r="JMH18" s="491"/>
      <c r="JMI18" s="491"/>
      <c r="JMJ18" s="491"/>
      <c r="JMK18" s="491"/>
      <c r="JML18" s="491"/>
      <c r="JMM18" s="491"/>
      <c r="JMN18" s="491"/>
      <c r="JMO18" s="491"/>
      <c r="JMP18" s="491"/>
      <c r="JMQ18" s="491"/>
      <c r="JMR18" s="491"/>
      <c r="JMS18" s="491"/>
      <c r="JMT18" s="491"/>
      <c r="JMU18" s="491"/>
      <c r="JMV18" s="491"/>
      <c r="JMW18" s="491"/>
      <c r="JMX18" s="491"/>
      <c r="JMY18" s="491"/>
      <c r="JMZ18" s="491"/>
      <c r="JNA18" s="491"/>
      <c r="JNB18" s="491"/>
      <c r="JNC18" s="491"/>
      <c r="JND18" s="491"/>
      <c r="JNE18" s="491"/>
      <c r="JNF18" s="491"/>
      <c r="JNG18" s="491"/>
      <c r="JNH18" s="491"/>
      <c r="JNI18" s="491"/>
      <c r="JNJ18" s="491"/>
      <c r="JNK18" s="491"/>
      <c r="JNL18" s="491"/>
      <c r="JNM18" s="491"/>
      <c r="JNN18" s="491"/>
      <c r="JNO18" s="491"/>
      <c r="JNP18" s="491"/>
      <c r="JNQ18" s="491"/>
      <c r="JNR18" s="491"/>
      <c r="JNS18" s="491"/>
      <c r="JNT18" s="491"/>
      <c r="JNU18" s="491"/>
      <c r="JNV18" s="491"/>
      <c r="JNW18" s="491"/>
      <c r="JNX18" s="491"/>
      <c r="JNY18" s="491"/>
      <c r="JNZ18" s="491"/>
      <c r="JOA18" s="491"/>
      <c r="JOB18" s="491"/>
      <c r="JOC18" s="491"/>
      <c r="JOD18" s="491"/>
      <c r="JOE18" s="491"/>
      <c r="JOF18" s="491"/>
      <c r="JOG18" s="491"/>
      <c r="JOH18" s="491"/>
      <c r="JOI18" s="491"/>
      <c r="JOJ18" s="491"/>
      <c r="JOK18" s="491"/>
      <c r="JOL18" s="491"/>
      <c r="JOM18" s="491"/>
      <c r="JON18" s="491"/>
      <c r="JOO18" s="491"/>
      <c r="JOP18" s="491"/>
      <c r="JOQ18" s="491"/>
      <c r="JOR18" s="491"/>
      <c r="JOS18" s="491"/>
      <c r="JOT18" s="491"/>
      <c r="JOU18" s="491"/>
      <c r="JOV18" s="491"/>
      <c r="JOW18" s="491"/>
      <c r="JOX18" s="491"/>
      <c r="JOY18" s="491"/>
      <c r="JOZ18" s="491"/>
      <c r="JPA18" s="491"/>
      <c r="JPB18" s="491"/>
      <c r="JPC18" s="491"/>
      <c r="JPD18" s="491"/>
      <c r="JPE18" s="491"/>
      <c r="JPF18" s="491"/>
      <c r="JPG18" s="491"/>
      <c r="JPH18" s="491"/>
      <c r="JPI18" s="491"/>
      <c r="JPJ18" s="491"/>
      <c r="JPK18" s="491"/>
      <c r="JPL18" s="491"/>
      <c r="JPM18" s="491"/>
      <c r="JPN18" s="491"/>
      <c r="JPO18" s="491"/>
      <c r="JPP18" s="491"/>
      <c r="JPQ18" s="491"/>
      <c r="JPR18" s="491"/>
      <c r="JPS18" s="491"/>
      <c r="JPT18" s="491"/>
      <c r="JPU18" s="491"/>
      <c r="JPV18" s="491"/>
      <c r="JPW18" s="491"/>
      <c r="JPX18" s="491"/>
      <c r="JPY18" s="491"/>
      <c r="JPZ18" s="491"/>
      <c r="JQA18" s="491"/>
      <c r="JQB18" s="491"/>
      <c r="JQC18" s="491"/>
      <c r="JQD18" s="491"/>
      <c r="JQE18" s="491"/>
      <c r="JQF18" s="491"/>
      <c r="JQG18" s="491"/>
      <c r="JQH18" s="491"/>
      <c r="JQI18" s="491"/>
      <c r="JQJ18" s="491"/>
      <c r="JQK18" s="491"/>
      <c r="JQL18" s="491"/>
      <c r="JQM18" s="491"/>
      <c r="JQN18" s="491"/>
      <c r="JQO18" s="491"/>
      <c r="JQP18" s="491"/>
      <c r="JQQ18" s="491"/>
      <c r="JQR18" s="491"/>
      <c r="JQS18" s="491"/>
      <c r="JQT18" s="491"/>
      <c r="JQU18" s="491"/>
      <c r="JQV18" s="491"/>
      <c r="JQW18" s="491"/>
      <c r="JQX18" s="491"/>
      <c r="JQY18" s="491"/>
      <c r="JQZ18" s="491"/>
      <c r="JRA18" s="491"/>
      <c r="JRB18" s="491"/>
      <c r="JRC18" s="491"/>
      <c r="JRD18" s="491"/>
      <c r="JRE18" s="491"/>
      <c r="JRF18" s="491"/>
      <c r="JRG18" s="491"/>
      <c r="JRH18" s="491"/>
      <c r="JRI18" s="491"/>
      <c r="JRJ18" s="491"/>
      <c r="JRK18" s="491"/>
      <c r="JRL18" s="491"/>
      <c r="JRM18" s="491"/>
      <c r="JRN18" s="491"/>
      <c r="JRO18" s="491"/>
      <c r="JRP18" s="491"/>
      <c r="JRQ18" s="491"/>
      <c r="JRR18" s="491"/>
      <c r="JRS18" s="491"/>
      <c r="JRT18" s="491"/>
      <c r="JRU18" s="491"/>
      <c r="JRV18" s="491"/>
      <c r="JRW18" s="491"/>
      <c r="JRX18" s="491"/>
      <c r="JRY18" s="491"/>
      <c r="JRZ18" s="491"/>
      <c r="JSA18" s="491"/>
      <c r="JSB18" s="491"/>
      <c r="JSC18" s="491"/>
      <c r="JSD18" s="491"/>
      <c r="JSE18" s="491"/>
      <c r="JSF18" s="491"/>
      <c r="JSG18" s="491"/>
      <c r="JSH18" s="491"/>
      <c r="JSI18" s="491"/>
      <c r="JSJ18" s="491"/>
      <c r="JSK18" s="491"/>
      <c r="JSL18" s="491"/>
      <c r="JSM18" s="491"/>
      <c r="JSN18" s="491"/>
      <c r="JSO18" s="491"/>
      <c r="JSP18" s="491"/>
      <c r="JSQ18" s="491"/>
      <c r="JSR18" s="491"/>
      <c r="JSS18" s="491"/>
      <c r="JST18" s="491"/>
      <c r="JSU18" s="491"/>
      <c r="JSV18" s="491"/>
      <c r="JSW18" s="491"/>
      <c r="JSX18" s="491"/>
      <c r="JSY18" s="491"/>
      <c r="JSZ18" s="491"/>
      <c r="JTA18" s="491"/>
      <c r="JTB18" s="491"/>
      <c r="JTC18" s="491"/>
      <c r="JTD18" s="491"/>
      <c r="JTE18" s="491"/>
      <c r="JTF18" s="491"/>
      <c r="JTG18" s="491"/>
      <c r="JTH18" s="491"/>
      <c r="JTI18" s="491"/>
      <c r="JTJ18" s="491"/>
      <c r="JTK18" s="491"/>
      <c r="JTL18" s="491"/>
      <c r="JTM18" s="491"/>
      <c r="JTN18" s="491"/>
      <c r="JTO18" s="491"/>
      <c r="JTP18" s="491"/>
      <c r="JTQ18" s="491"/>
      <c r="JTR18" s="491"/>
      <c r="JTS18" s="491"/>
      <c r="JTT18" s="491"/>
      <c r="JTU18" s="491"/>
      <c r="JTV18" s="491"/>
      <c r="JTW18" s="491"/>
      <c r="JTX18" s="491"/>
      <c r="JTY18" s="491"/>
      <c r="JTZ18" s="491"/>
      <c r="JUA18" s="491"/>
      <c r="JUB18" s="491"/>
      <c r="JUC18" s="491"/>
      <c r="JUD18" s="491"/>
      <c r="JUE18" s="491"/>
      <c r="JUF18" s="491"/>
      <c r="JUG18" s="491"/>
      <c r="JUH18" s="491"/>
      <c r="JUI18" s="491"/>
      <c r="JUJ18" s="491"/>
      <c r="JUK18" s="491"/>
      <c r="JUL18" s="491"/>
      <c r="JUM18" s="491"/>
      <c r="JUN18" s="491"/>
      <c r="JUO18" s="491"/>
      <c r="JUP18" s="491"/>
      <c r="JUQ18" s="491"/>
      <c r="JUR18" s="491"/>
      <c r="JUS18" s="491"/>
      <c r="JUT18" s="491"/>
      <c r="JUU18" s="491"/>
      <c r="JUV18" s="491"/>
      <c r="JUW18" s="491"/>
      <c r="JUX18" s="491"/>
      <c r="JUY18" s="491"/>
      <c r="JUZ18" s="491"/>
      <c r="JVA18" s="491"/>
      <c r="JVB18" s="491"/>
      <c r="JVC18" s="491"/>
      <c r="JVD18" s="491"/>
      <c r="JVE18" s="491"/>
      <c r="JVF18" s="491"/>
      <c r="JVG18" s="491"/>
      <c r="JVH18" s="491"/>
      <c r="JVI18" s="491"/>
      <c r="JVJ18" s="491"/>
      <c r="JVK18" s="491"/>
      <c r="JVL18" s="491"/>
      <c r="JVM18" s="491"/>
      <c r="JVN18" s="491"/>
      <c r="JVO18" s="491"/>
      <c r="JVP18" s="491"/>
      <c r="JVQ18" s="491"/>
      <c r="JVR18" s="491"/>
      <c r="JVS18" s="491"/>
      <c r="JVT18" s="491"/>
      <c r="JVU18" s="491"/>
      <c r="JVV18" s="491"/>
      <c r="JVW18" s="491"/>
      <c r="JVX18" s="491"/>
      <c r="JVY18" s="491"/>
      <c r="JVZ18" s="491"/>
      <c r="JWA18" s="491"/>
      <c r="JWB18" s="491"/>
      <c r="JWC18" s="491"/>
      <c r="JWD18" s="491"/>
      <c r="JWE18" s="491"/>
      <c r="JWF18" s="491"/>
      <c r="JWG18" s="491"/>
      <c r="JWH18" s="491"/>
      <c r="JWI18" s="491"/>
      <c r="JWJ18" s="491"/>
      <c r="JWK18" s="491"/>
      <c r="JWL18" s="491"/>
      <c r="JWM18" s="491"/>
      <c r="JWN18" s="491"/>
      <c r="JWO18" s="491"/>
      <c r="JWP18" s="491"/>
      <c r="JWQ18" s="491"/>
      <c r="JWR18" s="491"/>
      <c r="JWS18" s="491"/>
      <c r="JWT18" s="491"/>
      <c r="JWU18" s="491"/>
      <c r="JWV18" s="491"/>
      <c r="JWW18" s="491"/>
      <c r="JWX18" s="491"/>
      <c r="JWY18" s="491"/>
      <c r="JWZ18" s="491"/>
      <c r="JXA18" s="491"/>
      <c r="JXB18" s="491"/>
      <c r="JXC18" s="491"/>
      <c r="JXD18" s="491"/>
      <c r="JXE18" s="491"/>
      <c r="JXF18" s="491"/>
      <c r="JXG18" s="491"/>
      <c r="JXH18" s="491"/>
      <c r="JXI18" s="491"/>
      <c r="JXJ18" s="491"/>
      <c r="JXK18" s="491"/>
      <c r="JXL18" s="491"/>
      <c r="JXM18" s="491"/>
      <c r="JXN18" s="491"/>
      <c r="JXO18" s="491"/>
      <c r="JXP18" s="491"/>
      <c r="JXQ18" s="491"/>
      <c r="JXR18" s="491"/>
      <c r="JXS18" s="491"/>
      <c r="JXT18" s="491"/>
      <c r="JXU18" s="491"/>
      <c r="JXV18" s="491"/>
      <c r="JXW18" s="491"/>
      <c r="JXX18" s="491"/>
      <c r="JXY18" s="491"/>
      <c r="JXZ18" s="491"/>
      <c r="JYA18" s="491"/>
      <c r="JYB18" s="491"/>
      <c r="JYC18" s="491"/>
      <c r="JYD18" s="491"/>
      <c r="JYE18" s="491"/>
      <c r="JYF18" s="491"/>
      <c r="JYG18" s="491"/>
      <c r="JYH18" s="491"/>
      <c r="JYI18" s="491"/>
      <c r="JYJ18" s="491"/>
      <c r="JYK18" s="491"/>
      <c r="JYL18" s="491"/>
      <c r="JYM18" s="491"/>
      <c r="JYN18" s="491"/>
      <c r="JYO18" s="491"/>
      <c r="JYP18" s="491"/>
      <c r="JYQ18" s="491"/>
      <c r="JYR18" s="491"/>
      <c r="JYS18" s="491"/>
      <c r="JYT18" s="491"/>
      <c r="JYU18" s="491"/>
      <c r="JYV18" s="491"/>
      <c r="JYW18" s="491"/>
      <c r="JYX18" s="491"/>
      <c r="JYY18" s="491"/>
      <c r="JYZ18" s="491"/>
      <c r="JZA18" s="491"/>
      <c r="JZB18" s="491"/>
      <c r="JZC18" s="491"/>
      <c r="JZD18" s="491"/>
      <c r="JZE18" s="491"/>
      <c r="JZF18" s="491"/>
      <c r="JZG18" s="491"/>
      <c r="JZH18" s="491"/>
      <c r="JZI18" s="491"/>
      <c r="JZJ18" s="491"/>
      <c r="JZK18" s="491"/>
      <c r="JZL18" s="491"/>
      <c r="JZM18" s="491"/>
      <c r="JZN18" s="491"/>
      <c r="JZO18" s="491"/>
      <c r="JZP18" s="491"/>
      <c r="JZQ18" s="491"/>
      <c r="JZR18" s="491"/>
      <c r="JZS18" s="491"/>
      <c r="JZT18" s="491"/>
      <c r="JZU18" s="491"/>
      <c r="JZV18" s="491"/>
      <c r="JZW18" s="491"/>
      <c r="JZX18" s="491"/>
      <c r="JZY18" s="491"/>
      <c r="JZZ18" s="491"/>
      <c r="KAA18" s="491"/>
      <c r="KAB18" s="491"/>
      <c r="KAC18" s="491"/>
      <c r="KAD18" s="491"/>
      <c r="KAE18" s="491"/>
      <c r="KAF18" s="491"/>
      <c r="KAG18" s="491"/>
      <c r="KAH18" s="491"/>
      <c r="KAI18" s="491"/>
      <c r="KAJ18" s="491"/>
      <c r="KAK18" s="491"/>
      <c r="KAL18" s="491"/>
      <c r="KAM18" s="491"/>
      <c r="KAN18" s="491"/>
      <c r="KAO18" s="491"/>
      <c r="KAP18" s="491"/>
      <c r="KAQ18" s="491"/>
      <c r="KAR18" s="491"/>
      <c r="KAS18" s="491"/>
      <c r="KAT18" s="491"/>
      <c r="KAU18" s="491"/>
      <c r="KAV18" s="491"/>
      <c r="KAW18" s="491"/>
      <c r="KAX18" s="491"/>
      <c r="KAY18" s="491"/>
      <c r="KAZ18" s="491"/>
      <c r="KBA18" s="491"/>
      <c r="KBB18" s="491"/>
      <c r="KBC18" s="491"/>
      <c r="KBD18" s="491"/>
      <c r="KBE18" s="491"/>
      <c r="KBF18" s="491"/>
      <c r="KBG18" s="491"/>
      <c r="KBH18" s="491"/>
      <c r="KBI18" s="491"/>
      <c r="KBJ18" s="491"/>
      <c r="KBK18" s="491"/>
      <c r="KBL18" s="491"/>
      <c r="KBM18" s="491"/>
      <c r="KBN18" s="491"/>
      <c r="KBO18" s="491"/>
      <c r="KBP18" s="491"/>
      <c r="KBQ18" s="491"/>
      <c r="KBR18" s="491"/>
      <c r="KBS18" s="491"/>
      <c r="KBT18" s="491"/>
      <c r="KBU18" s="491"/>
      <c r="KBV18" s="491"/>
      <c r="KBW18" s="491"/>
      <c r="KBX18" s="491"/>
      <c r="KBY18" s="491"/>
      <c r="KBZ18" s="491"/>
      <c r="KCA18" s="491"/>
      <c r="KCB18" s="491"/>
      <c r="KCC18" s="491"/>
      <c r="KCD18" s="491"/>
      <c r="KCE18" s="491"/>
      <c r="KCF18" s="491"/>
      <c r="KCG18" s="491"/>
      <c r="KCH18" s="491"/>
      <c r="KCI18" s="491"/>
      <c r="KCJ18" s="491"/>
      <c r="KCK18" s="491"/>
      <c r="KCL18" s="491"/>
      <c r="KCM18" s="491"/>
      <c r="KCN18" s="491"/>
      <c r="KCO18" s="491"/>
      <c r="KCP18" s="491"/>
      <c r="KCQ18" s="491"/>
      <c r="KCR18" s="491"/>
      <c r="KCS18" s="491"/>
      <c r="KCT18" s="491"/>
      <c r="KCU18" s="491"/>
      <c r="KCV18" s="491"/>
      <c r="KCW18" s="491"/>
      <c r="KCX18" s="491"/>
      <c r="KCY18" s="491"/>
      <c r="KCZ18" s="491"/>
      <c r="KDA18" s="491"/>
      <c r="KDB18" s="491"/>
      <c r="KDC18" s="491"/>
      <c r="KDD18" s="491"/>
      <c r="KDE18" s="491"/>
      <c r="KDF18" s="491"/>
      <c r="KDG18" s="491"/>
      <c r="KDH18" s="491"/>
      <c r="KDI18" s="491"/>
      <c r="KDJ18" s="491"/>
      <c r="KDK18" s="491"/>
      <c r="KDL18" s="491"/>
      <c r="KDM18" s="491"/>
      <c r="KDN18" s="491"/>
      <c r="KDO18" s="491"/>
      <c r="KDP18" s="491"/>
      <c r="KDQ18" s="491"/>
      <c r="KDR18" s="491"/>
      <c r="KDS18" s="491"/>
      <c r="KDT18" s="491"/>
      <c r="KDU18" s="491"/>
      <c r="KDV18" s="491"/>
      <c r="KDW18" s="491"/>
      <c r="KDX18" s="491"/>
      <c r="KDY18" s="491"/>
      <c r="KDZ18" s="491"/>
      <c r="KEA18" s="491"/>
      <c r="KEB18" s="491"/>
      <c r="KEC18" s="491"/>
      <c r="KED18" s="491"/>
      <c r="KEE18" s="491"/>
      <c r="KEF18" s="491"/>
      <c r="KEG18" s="491"/>
      <c r="KEH18" s="491"/>
      <c r="KEI18" s="491"/>
      <c r="KEJ18" s="491"/>
      <c r="KEK18" s="491"/>
      <c r="KEL18" s="491"/>
      <c r="KEM18" s="491"/>
      <c r="KEN18" s="491"/>
      <c r="KEO18" s="491"/>
      <c r="KEP18" s="491"/>
      <c r="KEQ18" s="491"/>
      <c r="KER18" s="491"/>
      <c r="KES18" s="491"/>
      <c r="KET18" s="491"/>
      <c r="KEU18" s="491"/>
      <c r="KEV18" s="491"/>
      <c r="KEW18" s="491"/>
      <c r="KEX18" s="491"/>
      <c r="KEY18" s="491"/>
      <c r="KEZ18" s="491"/>
      <c r="KFA18" s="491"/>
      <c r="KFB18" s="491"/>
      <c r="KFC18" s="491"/>
      <c r="KFD18" s="491"/>
      <c r="KFE18" s="491"/>
      <c r="KFF18" s="491"/>
      <c r="KFG18" s="491"/>
      <c r="KFH18" s="491"/>
      <c r="KFI18" s="491"/>
      <c r="KFJ18" s="491"/>
      <c r="KFK18" s="491"/>
      <c r="KFL18" s="491"/>
      <c r="KFM18" s="491"/>
      <c r="KFN18" s="491"/>
      <c r="KFO18" s="491"/>
      <c r="KFP18" s="491"/>
      <c r="KFQ18" s="491"/>
      <c r="KFR18" s="491"/>
      <c r="KFS18" s="491"/>
      <c r="KFT18" s="491"/>
      <c r="KFU18" s="491"/>
      <c r="KFV18" s="491"/>
      <c r="KFW18" s="491"/>
      <c r="KFX18" s="491"/>
      <c r="KFY18" s="491"/>
      <c r="KFZ18" s="491"/>
      <c r="KGA18" s="491"/>
      <c r="KGB18" s="491"/>
      <c r="KGC18" s="491"/>
      <c r="KGD18" s="491"/>
      <c r="KGE18" s="491"/>
      <c r="KGF18" s="491"/>
      <c r="KGG18" s="491"/>
      <c r="KGH18" s="491"/>
      <c r="KGI18" s="491"/>
      <c r="KGJ18" s="491"/>
      <c r="KGK18" s="491"/>
      <c r="KGL18" s="491"/>
      <c r="KGM18" s="491"/>
      <c r="KGN18" s="491"/>
      <c r="KGO18" s="491"/>
      <c r="KGP18" s="491"/>
      <c r="KGQ18" s="491"/>
      <c r="KGR18" s="491"/>
      <c r="KGS18" s="491"/>
      <c r="KGT18" s="491"/>
      <c r="KGU18" s="491"/>
      <c r="KGV18" s="491"/>
      <c r="KGW18" s="491"/>
      <c r="KGX18" s="491"/>
      <c r="KGY18" s="491"/>
      <c r="KGZ18" s="491"/>
      <c r="KHA18" s="491"/>
      <c r="KHB18" s="491"/>
      <c r="KHC18" s="491"/>
      <c r="KHD18" s="491"/>
      <c r="KHE18" s="491"/>
      <c r="KHF18" s="491"/>
      <c r="KHG18" s="491"/>
      <c r="KHH18" s="491"/>
      <c r="KHI18" s="491"/>
      <c r="KHJ18" s="491"/>
      <c r="KHK18" s="491"/>
      <c r="KHL18" s="491"/>
      <c r="KHM18" s="491"/>
      <c r="KHN18" s="491"/>
      <c r="KHO18" s="491"/>
      <c r="KHP18" s="491"/>
      <c r="KHQ18" s="491"/>
      <c r="KHR18" s="491"/>
      <c r="KHS18" s="491"/>
      <c r="KHT18" s="491"/>
      <c r="KHU18" s="491"/>
      <c r="KHV18" s="491"/>
      <c r="KHW18" s="491"/>
      <c r="KHX18" s="491"/>
      <c r="KHY18" s="491"/>
      <c r="KHZ18" s="491"/>
      <c r="KIA18" s="491"/>
      <c r="KIB18" s="491"/>
      <c r="KIC18" s="491"/>
      <c r="KID18" s="491"/>
      <c r="KIE18" s="491"/>
      <c r="KIF18" s="491"/>
      <c r="KIG18" s="491"/>
      <c r="KIH18" s="491"/>
      <c r="KII18" s="491"/>
      <c r="KIJ18" s="491"/>
      <c r="KIK18" s="491"/>
      <c r="KIL18" s="491"/>
      <c r="KIM18" s="491"/>
      <c r="KIN18" s="491"/>
      <c r="KIO18" s="491"/>
      <c r="KIP18" s="491"/>
      <c r="KIQ18" s="491"/>
      <c r="KIR18" s="491"/>
      <c r="KIS18" s="491"/>
      <c r="KIT18" s="491"/>
      <c r="KIU18" s="491"/>
      <c r="KIV18" s="491"/>
      <c r="KIW18" s="491"/>
      <c r="KIX18" s="491"/>
      <c r="KIY18" s="491"/>
      <c r="KIZ18" s="491"/>
      <c r="KJA18" s="491"/>
      <c r="KJB18" s="491"/>
      <c r="KJC18" s="491"/>
      <c r="KJD18" s="491"/>
      <c r="KJE18" s="491"/>
      <c r="KJF18" s="491"/>
      <c r="KJG18" s="491"/>
      <c r="KJH18" s="491"/>
      <c r="KJI18" s="491"/>
      <c r="KJJ18" s="491"/>
      <c r="KJK18" s="491"/>
      <c r="KJL18" s="491"/>
      <c r="KJM18" s="491"/>
      <c r="KJN18" s="491"/>
      <c r="KJO18" s="491"/>
      <c r="KJP18" s="491"/>
      <c r="KJQ18" s="491"/>
      <c r="KJR18" s="491"/>
      <c r="KJS18" s="491"/>
      <c r="KJT18" s="491"/>
      <c r="KJU18" s="491"/>
      <c r="KJV18" s="491"/>
      <c r="KJW18" s="491"/>
      <c r="KJX18" s="491"/>
      <c r="KJY18" s="491"/>
      <c r="KJZ18" s="491"/>
      <c r="KKA18" s="491"/>
      <c r="KKB18" s="491"/>
      <c r="KKC18" s="491"/>
      <c r="KKD18" s="491"/>
      <c r="KKE18" s="491"/>
      <c r="KKF18" s="491"/>
      <c r="KKG18" s="491"/>
      <c r="KKH18" s="491"/>
      <c r="KKI18" s="491"/>
      <c r="KKJ18" s="491"/>
      <c r="KKK18" s="491"/>
      <c r="KKL18" s="491"/>
      <c r="KKM18" s="491"/>
      <c r="KKN18" s="491"/>
      <c r="KKO18" s="491"/>
      <c r="KKP18" s="491"/>
      <c r="KKQ18" s="491"/>
      <c r="KKR18" s="491"/>
      <c r="KKS18" s="491"/>
      <c r="KKT18" s="491"/>
      <c r="KKU18" s="491"/>
      <c r="KKV18" s="491"/>
      <c r="KKW18" s="491"/>
      <c r="KKX18" s="491"/>
      <c r="KKY18" s="491"/>
      <c r="KKZ18" s="491"/>
      <c r="KLA18" s="491"/>
      <c r="KLB18" s="491"/>
      <c r="KLC18" s="491"/>
      <c r="KLD18" s="491"/>
      <c r="KLE18" s="491"/>
      <c r="KLF18" s="491"/>
      <c r="KLG18" s="491"/>
      <c r="KLH18" s="491"/>
      <c r="KLI18" s="491"/>
      <c r="KLJ18" s="491"/>
      <c r="KLK18" s="491"/>
      <c r="KLL18" s="491"/>
      <c r="KLM18" s="491"/>
      <c r="KLN18" s="491"/>
      <c r="KLO18" s="491"/>
      <c r="KLP18" s="491"/>
      <c r="KLQ18" s="491"/>
      <c r="KLR18" s="491"/>
      <c r="KLS18" s="491"/>
      <c r="KLT18" s="491"/>
      <c r="KLU18" s="491"/>
      <c r="KLV18" s="491"/>
      <c r="KLW18" s="491"/>
      <c r="KLX18" s="491"/>
      <c r="KLY18" s="491"/>
      <c r="KLZ18" s="491"/>
      <c r="KMA18" s="491"/>
      <c r="KMB18" s="491"/>
      <c r="KMC18" s="491"/>
      <c r="KMD18" s="491"/>
      <c r="KME18" s="491"/>
      <c r="KMF18" s="491"/>
      <c r="KMG18" s="491"/>
      <c r="KMH18" s="491"/>
      <c r="KMI18" s="491"/>
      <c r="KMJ18" s="491"/>
      <c r="KMK18" s="491"/>
      <c r="KML18" s="491"/>
      <c r="KMM18" s="491"/>
      <c r="KMN18" s="491"/>
      <c r="KMO18" s="491"/>
      <c r="KMP18" s="491"/>
      <c r="KMQ18" s="491"/>
      <c r="KMR18" s="491"/>
      <c r="KMS18" s="491"/>
      <c r="KMT18" s="491"/>
      <c r="KMU18" s="491"/>
      <c r="KMV18" s="491"/>
      <c r="KMW18" s="491"/>
      <c r="KMX18" s="491"/>
      <c r="KMY18" s="491"/>
      <c r="KMZ18" s="491"/>
      <c r="KNA18" s="491"/>
      <c r="KNB18" s="491"/>
      <c r="KNC18" s="491"/>
      <c r="KND18" s="491"/>
      <c r="KNE18" s="491"/>
      <c r="KNF18" s="491"/>
      <c r="KNG18" s="491"/>
      <c r="KNH18" s="491"/>
      <c r="KNI18" s="491"/>
      <c r="KNJ18" s="491"/>
      <c r="KNK18" s="491"/>
      <c r="KNL18" s="491"/>
      <c r="KNM18" s="491"/>
      <c r="KNN18" s="491"/>
      <c r="KNO18" s="491"/>
      <c r="KNP18" s="491"/>
      <c r="KNQ18" s="491"/>
      <c r="KNR18" s="491"/>
      <c r="KNS18" s="491"/>
      <c r="KNT18" s="491"/>
      <c r="KNU18" s="491"/>
      <c r="KNV18" s="491"/>
      <c r="KNW18" s="491"/>
      <c r="KNX18" s="491"/>
      <c r="KNY18" s="491"/>
      <c r="KNZ18" s="491"/>
      <c r="KOA18" s="491"/>
      <c r="KOB18" s="491"/>
      <c r="KOC18" s="491"/>
      <c r="KOD18" s="491"/>
      <c r="KOE18" s="491"/>
      <c r="KOF18" s="491"/>
      <c r="KOG18" s="491"/>
      <c r="KOH18" s="491"/>
      <c r="KOI18" s="491"/>
      <c r="KOJ18" s="491"/>
      <c r="KOK18" s="491"/>
      <c r="KOL18" s="491"/>
      <c r="KOM18" s="491"/>
      <c r="KON18" s="491"/>
      <c r="KOO18" s="491"/>
      <c r="KOP18" s="491"/>
      <c r="KOQ18" s="491"/>
      <c r="KOR18" s="491"/>
      <c r="KOS18" s="491"/>
      <c r="KOT18" s="491"/>
      <c r="KOU18" s="491"/>
      <c r="KOV18" s="491"/>
      <c r="KOW18" s="491"/>
      <c r="KOX18" s="491"/>
      <c r="KOY18" s="491"/>
      <c r="KOZ18" s="491"/>
      <c r="KPA18" s="491"/>
      <c r="KPB18" s="491"/>
      <c r="KPC18" s="491"/>
      <c r="KPD18" s="491"/>
      <c r="KPE18" s="491"/>
      <c r="KPF18" s="491"/>
      <c r="KPG18" s="491"/>
      <c r="KPH18" s="491"/>
      <c r="KPI18" s="491"/>
      <c r="KPJ18" s="491"/>
      <c r="KPK18" s="491"/>
      <c r="KPL18" s="491"/>
      <c r="KPM18" s="491"/>
      <c r="KPN18" s="491"/>
      <c r="KPO18" s="491"/>
      <c r="KPP18" s="491"/>
      <c r="KPQ18" s="491"/>
      <c r="KPR18" s="491"/>
      <c r="KPS18" s="491"/>
      <c r="KPT18" s="491"/>
      <c r="KPU18" s="491"/>
      <c r="KPV18" s="491"/>
      <c r="KPW18" s="491"/>
      <c r="KPX18" s="491"/>
      <c r="KPY18" s="491"/>
      <c r="KPZ18" s="491"/>
      <c r="KQA18" s="491"/>
      <c r="KQB18" s="491"/>
      <c r="KQC18" s="491"/>
      <c r="KQD18" s="491"/>
      <c r="KQE18" s="491"/>
      <c r="KQF18" s="491"/>
      <c r="KQG18" s="491"/>
      <c r="KQH18" s="491"/>
      <c r="KQI18" s="491"/>
      <c r="KQJ18" s="491"/>
      <c r="KQK18" s="491"/>
      <c r="KQL18" s="491"/>
      <c r="KQM18" s="491"/>
      <c r="KQN18" s="491"/>
      <c r="KQO18" s="491"/>
      <c r="KQP18" s="491"/>
      <c r="KQQ18" s="491"/>
      <c r="KQR18" s="491"/>
      <c r="KQS18" s="491"/>
      <c r="KQT18" s="491"/>
      <c r="KQU18" s="491"/>
      <c r="KQV18" s="491"/>
      <c r="KQW18" s="491"/>
      <c r="KQX18" s="491"/>
      <c r="KQY18" s="491"/>
      <c r="KQZ18" s="491"/>
      <c r="KRA18" s="491"/>
      <c r="KRB18" s="491"/>
      <c r="KRC18" s="491"/>
      <c r="KRD18" s="491"/>
      <c r="KRE18" s="491"/>
      <c r="KRF18" s="491"/>
      <c r="KRG18" s="491"/>
      <c r="KRH18" s="491"/>
      <c r="KRI18" s="491"/>
      <c r="KRJ18" s="491"/>
      <c r="KRK18" s="491"/>
      <c r="KRL18" s="491"/>
      <c r="KRM18" s="491"/>
      <c r="KRN18" s="491"/>
      <c r="KRO18" s="491"/>
      <c r="KRP18" s="491"/>
      <c r="KRQ18" s="491"/>
      <c r="KRR18" s="491"/>
      <c r="KRS18" s="491"/>
      <c r="KRT18" s="491"/>
      <c r="KRU18" s="491"/>
      <c r="KRV18" s="491"/>
      <c r="KRW18" s="491"/>
      <c r="KRX18" s="491"/>
      <c r="KRY18" s="491"/>
      <c r="KRZ18" s="491"/>
      <c r="KSA18" s="491"/>
      <c r="KSB18" s="491"/>
      <c r="KSC18" s="491"/>
      <c r="KSD18" s="491"/>
      <c r="KSE18" s="491"/>
      <c r="KSF18" s="491"/>
      <c r="KSG18" s="491"/>
      <c r="KSH18" s="491"/>
      <c r="KSI18" s="491"/>
      <c r="KSJ18" s="491"/>
      <c r="KSK18" s="491"/>
      <c r="KSL18" s="491"/>
      <c r="KSM18" s="491"/>
      <c r="KSN18" s="491"/>
      <c r="KSO18" s="491"/>
      <c r="KSP18" s="491"/>
      <c r="KSQ18" s="491"/>
      <c r="KSR18" s="491"/>
      <c r="KSS18" s="491"/>
      <c r="KST18" s="491"/>
      <c r="KSU18" s="491"/>
      <c r="KSV18" s="491"/>
      <c r="KSW18" s="491"/>
      <c r="KSX18" s="491"/>
      <c r="KSY18" s="491"/>
      <c r="KSZ18" s="491"/>
      <c r="KTA18" s="491"/>
      <c r="KTB18" s="491"/>
      <c r="KTC18" s="491"/>
      <c r="KTD18" s="491"/>
      <c r="KTE18" s="491"/>
      <c r="KTF18" s="491"/>
      <c r="KTG18" s="491"/>
      <c r="KTH18" s="491"/>
      <c r="KTI18" s="491"/>
      <c r="KTJ18" s="491"/>
      <c r="KTK18" s="491"/>
      <c r="KTL18" s="491"/>
      <c r="KTM18" s="491"/>
      <c r="KTN18" s="491"/>
      <c r="KTO18" s="491"/>
      <c r="KTP18" s="491"/>
      <c r="KTQ18" s="491"/>
      <c r="KTR18" s="491"/>
      <c r="KTS18" s="491"/>
      <c r="KTT18" s="491"/>
      <c r="KTU18" s="491"/>
      <c r="KTV18" s="491"/>
      <c r="KTW18" s="491"/>
      <c r="KTX18" s="491"/>
      <c r="KTY18" s="491"/>
      <c r="KTZ18" s="491"/>
      <c r="KUA18" s="491"/>
      <c r="KUB18" s="491"/>
      <c r="KUC18" s="491"/>
      <c r="KUD18" s="491"/>
      <c r="KUE18" s="491"/>
      <c r="KUF18" s="491"/>
      <c r="KUG18" s="491"/>
      <c r="KUH18" s="491"/>
      <c r="KUI18" s="491"/>
      <c r="KUJ18" s="491"/>
      <c r="KUK18" s="491"/>
      <c r="KUL18" s="491"/>
      <c r="KUM18" s="491"/>
      <c r="KUN18" s="491"/>
      <c r="KUO18" s="491"/>
      <c r="KUP18" s="491"/>
      <c r="KUQ18" s="491"/>
      <c r="KUR18" s="491"/>
      <c r="KUS18" s="491"/>
      <c r="KUT18" s="491"/>
      <c r="KUU18" s="491"/>
      <c r="KUV18" s="491"/>
      <c r="KUW18" s="491"/>
      <c r="KUX18" s="491"/>
      <c r="KUY18" s="491"/>
      <c r="KUZ18" s="491"/>
      <c r="KVA18" s="491"/>
      <c r="KVB18" s="491"/>
      <c r="KVC18" s="491"/>
      <c r="KVD18" s="491"/>
      <c r="KVE18" s="491"/>
      <c r="KVF18" s="491"/>
      <c r="KVG18" s="491"/>
      <c r="KVH18" s="491"/>
      <c r="KVI18" s="491"/>
      <c r="KVJ18" s="491"/>
      <c r="KVK18" s="491"/>
      <c r="KVL18" s="491"/>
      <c r="KVM18" s="491"/>
      <c r="KVN18" s="491"/>
      <c r="KVO18" s="491"/>
      <c r="KVP18" s="491"/>
      <c r="KVQ18" s="491"/>
      <c r="KVR18" s="491"/>
      <c r="KVS18" s="491"/>
      <c r="KVT18" s="491"/>
      <c r="KVU18" s="491"/>
      <c r="KVV18" s="491"/>
      <c r="KVW18" s="491"/>
      <c r="KVX18" s="491"/>
      <c r="KVY18" s="491"/>
      <c r="KVZ18" s="491"/>
      <c r="KWA18" s="491"/>
      <c r="KWB18" s="491"/>
      <c r="KWC18" s="491"/>
      <c r="KWD18" s="491"/>
      <c r="KWE18" s="491"/>
      <c r="KWF18" s="491"/>
      <c r="KWG18" s="491"/>
      <c r="KWH18" s="491"/>
      <c r="KWI18" s="491"/>
      <c r="KWJ18" s="491"/>
      <c r="KWK18" s="491"/>
      <c r="KWL18" s="491"/>
      <c r="KWM18" s="491"/>
      <c r="KWN18" s="491"/>
      <c r="KWO18" s="491"/>
      <c r="KWP18" s="491"/>
      <c r="KWQ18" s="491"/>
      <c r="KWR18" s="491"/>
      <c r="KWS18" s="491"/>
      <c r="KWT18" s="491"/>
      <c r="KWU18" s="491"/>
      <c r="KWV18" s="491"/>
      <c r="KWW18" s="491"/>
      <c r="KWX18" s="491"/>
      <c r="KWY18" s="491"/>
      <c r="KWZ18" s="491"/>
      <c r="KXA18" s="491"/>
      <c r="KXB18" s="491"/>
      <c r="KXC18" s="491"/>
      <c r="KXD18" s="491"/>
      <c r="KXE18" s="491"/>
      <c r="KXF18" s="491"/>
      <c r="KXG18" s="491"/>
      <c r="KXH18" s="491"/>
      <c r="KXI18" s="491"/>
      <c r="KXJ18" s="491"/>
      <c r="KXK18" s="491"/>
      <c r="KXL18" s="491"/>
      <c r="KXM18" s="491"/>
      <c r="KXN18" s="491"/>
      <c r="KXO18" s="491"/>
      <c r="KXP18" s="491"/>
      <c r="KXQ18" s="491"/>
      <c r="KXR18" s="491"/>
      <c r="KXS18" s="491"/>
      <c r="KXT18" s="491"/>
      <c r="KXU18" s="491"/>
      <c r="KXV18" s="491"/>
      <c r="KXW18" s="491"/>
      <c r="KXX18" s="491"/>
      <c r="KXY18" s="491"/>
      <c r="KXZ18" s="491"/>
      <c r="KYA18" s="491"/>
      <c r="KYB18" s="491"/>
      <c r="KYC18" s="491"/>
      <c r="KYD18" s="491"/>
      <c r="KYE18" s="491"/>
      <c r="KYF18" s="491"/>
      <c r="KYG18" s="491"/>
      <c r="KYH18" s="491"/>
      <c r="KYI18" s="491"/>
      <c r="KYJ18" s="491"/>
      <c r="KYK18" s="491"/>
      <c r="KYL18" s="491"/>
      <c r="KYM18" s="491"/>
      <c r="KYN18" s="491"/>
      <c r="KYO18" s="491"/>
      <c r="KYP18" s="491"/>
      <c r="KYQ18" s="491"/>
      <c r="KYR18" s="491"/>
      <c r="KYS18" s="491"/>
      <c r="KYT18" s="491"/>
      <c r="KYU18" s="491"/>
      <c r="KYV18" s="491"/>
      <c r="KYW18" s="491"/>
      <c r="KYX18" s="491"/>
      <c r="KYY18" s="491"/>
      <c r="KYZ18" s="491"/>
      <c r="KZA18" s="491"/>
      <c r="KZB18" s="491"/>
      <c r="KZC18" s="491"/>
      <c r="KZD18" s="491"/>
      <c r="KZE18" s="491"/>
      <c r="KZF18" s="491"/>
      <c r="KZG18" s="491"/>
      <c r="KZH18" s="491"/>
      <c r="KZI18" s="491"/>
      <c r="KZJ18" s="491"/>
      <c r="KZK18" s="491"/>
      <c r="KZL18" s="491"/>
      <c r="KZM18" s="491"/>
      <c r="KZN18" s="491"/>
      <c r="KZO18" s="491"/>
      <c r="KZP18" s="491"/>
      <c r="KZQ18" s="491"/>
      <c r="KZR18" s="491"/>
      <c r="KZS18" s="491"/>
      <c r="KZT18" s="491"/>
      <c r="KZU18" s="491"/>
      <c r="KZV18" s="491"/>
      <c r="KZW18" s="491"/>
      <c r="KZX18" s="491"/>
      <c r="KZY18" s="491"/>
      <c r="KZZ18" s="491"/>
      <c r="LAA18" s="491"/>
      <c r="LAB18" s="491"/>
      <c r="LAC18" s="491"/>
      <c r="LAD18" s="491"/>
      <c r="LAE18" s="491"/>
      <c r="LAF18" s="491"/>
      <c r="LAG18" s="491"/>
      <c r="LAH18" s="491"/>
      <c r="LAI18" s="491"/>
      <c r="LAJ18" s="491"/>
      <c r="LAK18" s="491"/>
      <c r="LAL18" s="491"/>
      <c r="LAM18" s="491"/>
      <c r="LAN18" s="491"/>
      <c r="LAO18" s="491"/>
      <c r="LAP18" s="491"/>
      <c r="LAQ18" s="491"/>
      <c r="LAR18" s="491"/>
      <c r="LAS18" s="491"/>
      <c r="LAT18" s="491"/>
      <c r="LAU18" s="491"/>
      <c r="LAV18" s="491"/>
      <c r="LAW18" s="491"/>
      <c r="LAX18" s="491"/>
      <c r="LAY18" s="491"/>
      <c r="LAZ18" s="491"/>
      <c r="LBA18" s="491"/>
      <c r="LBB18" s="491"/>
      <c r="LBC18" s="491"/>
      <c r="LBD18" s="491"/>
      <c r="LBE18" s="491"/>
      <c r="LBF18" s="491"/>
      <c r="LBG18" s="491"/>
      <c r="LBH18" s="491"/>
      <c r="LBI18" s="491"/>
      <c r="LBJ18" s="491"/>
      <c r="LBK18" s="491"/>
      <c r="LBL18" s="491"/>
      <c r="LBM18" s="491"/>
      <c r="LBN18" s="491"/>
      <c r="LBO18" s="491"/>
      <c r="LBP18" s="491"/>
      <c r="LBQ18" s="491"/>
      <c r="LBR18" s="491"/>
      <c r="LBS18" s="491"/>
      <c r="LBT18" s="491"/>
      <c r="LBU18" s="491"/>
      <c r="LBV18" s="491"/>
      <c r="LBW18" s="491"/>
      <c r="LBX18" s="491"/>
      <c r="LBY18" s="491"/>
      <c r="LBZ18" s="491"/>
      <c r="LCA18" s="491"/>
      <c r="LCB18" s="491"/>
      <c r="LCC18" s="491"/>
      <c r="LCD18" s="491"/>
      <c r="LCE18" s="491"/>
      <c r="LCF18" s="491"/>
      <c r="LCG18" s="491"/>
      <c r="LCH18" s="491"/>
      <c r="LCI18" s="491"/>
      <c r="LCJ18" s="491"/>
      <c r="LCK18" s="491"/>
      <c r="LCL18" s="491"/>
      <c r="LCM18" s="491"/>
      <c r="LCN18" s="491"/>
      <c r="LCO18" s="491"/>
      <c r="LCP18" s="491"/>
      <c r="LCQ18" s="491"/>
      <c r="LCR18" s="491"/>
      <c r="LCS18" s="491"/>
      <c r="LCT18" s="491"/>
      <c r="LCU18" s="491"/>
      <c r="LCV18" s="491"/>
      <c r="LCW18" s="491"/>
      <c r="LCX18" s="491"/>
      <c r="LCY18" s="491"/>
      <c r="LCZ18" s="491"/>
      <c r="LDA18" s="491"/>
      <c r="LDB18" s="491"/>
      <c r="LDC18" s="491"/>
      <c r="LDD18" s="491"/>
      <c r="LDE18" s="491"/>
      <c r="LDF18" s="491"/>
      <c r="LDG18" s="491"/>
      <c r="LDH18" s="491"/>
      <c r="LDI18" s="491"/>
      <c r="LDJ18" s="491"/>
      <c r="LDK18" s="491"/>
      <c r="LDL18" s="491"/>
      <c r="LDM18" s="491"/>
      <c r="LDN18" s="491"/>
      <c r="LDO18" s="491"/>
      <c r="LDP18" s="491"/>
      <c r="LDQ18" s="491"/>
      <c r="LDR18" s="491"/>
      <c r="LDS18" s="491"/>
      <c r="LDT18" s="491"/>
      <c r="LDU18" s="491"/>
      <c r="LDV18" s="491"/>
      <c r="LDW18" s="491"/>
      <c r="LDX18" s="491"/>
      <c r="LDY18" s="491"/>
      <c r="LDZ18" s="491"/>
      <c r="LEA18" s="491"/>
      <c r="LEB18" s="491"/>
      <c r="LEC18" s="491"/>
      <c r="LED18" s="491"/>
      <c r="LEE18" s="491"/>
      <c r="LEF18" s="491"/>
      <c r="LEG18" s="491"/>
      <c r="LEH18" s="491"/>
      <c r="LEI18" s="491"/>
      <c r="LEJ18" s="491"/>
      <c r="LEK18" s="491"/>
      <c r="LEL18" s="491"/>
      <c r="LEM18" s="491"/>
      <c r="LEN18" s="491"/>
      <c r="LEO18" s="491"/>
      <c r="LEP18" s="491"/>
      <c r="LEQ18" s="491"/>
      <c r="LER18" s="491"/>
      <c r="LES18" s="491"/>
      <c r="LET18" s="491"/>
      <c r="LEU18" s="491"/>
      <c r="LEV18" s="491"/>
      <c r="LEW18" s="491"/>
      <c r="LEX18" s="491"/>
      <c r="LEY18" s="491"/>
      <c r="LEZ18" s="491"/>
      <c r="LFA18" s="491"/>
      <c r="LFB18" s="491"/>
      <c r="LFC18" s="491"/>
      <c r="LFD18" s="491"/>
      <c r="LFE18" s="491"/>
      <c r="LFF18" s="491"/>
      <c r="LFG18" s="491"/>
      <c r="LFH18" s="491"/>
      <c r="LFI18" s="491"/>
      <c r="LFJ18" s="491"/>
      <c r="LFK18" s="491"/>
      <c r="LFL18" s="491"/>
      <c r="LFM18" s="491"/>
      <c r="LFN18" s="491"/>
      <c r="LFO18" s="491"/>
      <c r="LFP18" s="491"/>
      <c r="LFQ18" s="491"/>
      <c r="LFR18" s="491"/>
      <c r="LFS18" s="491"/>
      <c r="LFT18" s="491"/>
      <c r="LFU18" s="491"/>
      <c r="LFV18" s="491"/>
      <c r="LFW18" s="491"/>
      <c r="LFX18" s="491"/>
      <c r="LFY18" s="491"/>
      <c r="LFZ18" s="491"/>
      <c r="LGA18" s="491"/>
      <c r="LGB18" s="491"/>
      <c r="LGC18" s="491"/>
      <c r="LGD18" s="491"/>
      <c r="LGE18" s="491"/>
      <c r="LGF18" s="491"/>
      <c r="LGG18" s="491"/>
      <c r="LGH18" s="491"/>
      <c r="LGI18" s="491"/>
      <c r="LGJ18" s="491"/>
      <c r="LGK18" s="491"/>
      <c r="LGL18" s="491"/>
      <c r="LGM18" s="491"/>
      <c r="LGN18" s="491"/>
      <c r="LGO18" s="491"/>
      <c r="LGP18" s="491"/>
      <c r="LGQ18" s="491"/>
      <c r="LGR18" s="491"/>
      <c r="LGS18" s="491"/>
      <c r="LGT18" s="491"/>
      <c r="LGU18" s="491"/>
      <c r="LGV18" s="491"/>
      <c r="LGW18" s="491"/>
      <c r="LGX18" s="491"/>
      <c r="LGY18" s="491"/>
      <c r="LGZ18" s="491"/>
      <c r="LHA18" s="491"/>
      <c r="LHB18" s="491"/>
      <c r="LHC18" s="491"/>
      <c r="LHD18" s="491"/>
      <c r="LHE18" s="491"/>
      <c r="LHF18" s="491"/>
      <c r="LHG18" s="491"/>
      <c r="LHH18" s="491"/>
      <c r="LHI18" s="491"/>
      <c r="LHJ18" s="491"/>
      <c r="LHK18" s="491"/>
      <c r="LHL18" s="491"/>
      <c r="LHM18" s="491"/>
      <c r="LHN18" s="491"/>
      <c r="LHO18" s="491"/>
      <c r="LHP18" s="491"/>
      <c r="LHQ18" s="491"/>
      <c r="LHR18" s="491"/>
      <c r="LHS18" s="491"/>
      <c r="LHT18" s="491"/>
      <c r="LHU18" s="491"/>
      <c r="LHV18" s="491"/>
      <c r="LHW18" s="491"/>
      <c r="LHX18" s="491"/>
      <c r="LHY18" s="491"/>
      <c r="LHZ18" s="491"/>
      <c r="LIA18" s="491"/>
      <c r="LIB18" s="491"/>
      <c r="LIC18" s="491"/>
      <c r="LID18" s="491"/>
      <c r="LIE18" s="491"/>
      <c r="LIF18" s="491"/>
      <c r="LIG18" s="491"/>
      <c r="LIH18" s="491"/>
      <c r="LII18" s="491"/>
      <c r="LIJ18" s="491"/>
      <c r="LIK18" s="491"/>
      <c r="LIL18" s="491"/>
      <c r="LIM18" s="491"/>
      <c r="LIN18" s="491"/>
      <c r="LIO18" s="491"/>
      <c r="LIP18" s="491"/>
      <c r="LIQ18" s="491"/>
      <c r="LIR18" s="491"/>
      <c r="LIS18" s="491"/>
      <c r="LIT18" s="491"/>
      <c r="LIU18" s="491"/>
      <c r="LIV18" s="491"/>
      <c r="LIW18" s="491"/>
      <c r="LIX18" s="491"/>
      <c r="LIY18" s="491"/>
      <c r="LIZ18" s="491"/>
      <c r="LJA18" s="491"/>
      <c r="LJB18" s="491"/>
      <c r="LJC18" s="491"/>
      <c r="LJD18" s="491"/>
      <c r="LJE18" s="491"/>
      <c r="LJF18" s="491"/>
      <c r="LJG18" s="491"/>
      <c r="LJH18" s="491"/>
      <c r="LJI18" s="491"/>
      <c r="LJJ18" s="491"/>
      <c r="LJK18" s="491"/>
      <c r="LJL18" s="491"/>
      <c r="LJM18" s="491"/>
      <c r="LJN18" s="491"/>
      <c r="LJO18" s="491"/>
      <c r="LJP18" s="491"/>
      <c r="LJQ18" s="491"/>
      <c r="LJR18" s="491"/>
      <c r="LJS18" s="491"/>
      <c r="LJT18" s="491"/>
      <c r="LJU18" s="491"/>
      <c r="LJV18" s="491"/>
      <c r="LJW18" s="491"/>
      <c r="LJX18" s="491"/>
      <c r="LJY18" s="491"/>
      <c r="LJZ18" s="491"/>
      <c r="LKA18" s="491"/>
      <c r="LKB18" s="491"/>
      <c r="LKC18" s="491"/>
      <c r="LKD18" s="491"/>
      <c r="LKE18" s="491"/>
      <c r="LKF18" s="491"/>
      <c r="LKG18" s="491"/>
      <c r="LKH18" s="491"/>
      <c r="LKI18" s="491"/>
      <c r="LKJ18" s="491"/>
      <c r="LKK18" s="491"/>
      <c r="LKL18" s="491"/>
      <c r="LKM18" s="491"/>
      <c r="LKN18" s="491"/>
      <c r="LKO18" s="491"/>
      <c r="LKP18" s="491"/>
      <c r="LKQ18" s="491"/>
      <c r="LKR18" s="491"/>
      <c r="LKS18" s="491"/>
      <c r="LKT18" s="491"/>
      <c r="LKU18" s="491"/>
      <c r="LKV18" s="491"/>
      <c r="LKW18" s="491"/>
      <c r="LKX18" s="491"/>
      <c r="LKY18" s="491"/>
      <c r="LKZ18" s="491"/>
      <c r="LLA18" s="491"/>
      <c r="LLB18" s="491"/>
      <c r="LLC18" s="491"/>
      <c r="LLD18" s="491"/>
      <c r="LLE18" s="491"/>
      <c r="LLF18" s="491"/>
      <c r="LLG18" s="491"/>
      <c r="LLH18" s="491"/>
      <c r="LLI18" s="491"/>
      <c r="LLJ18" s="491"/>
      <c r="LLK18" s="491"/>
      <c r="LLL18" s="491"/>
      <c r="LLM18" s="491"/>
      <c r="LLN18" s="491"/>
      <c r="LLO18" s="491"/>
      <c r="LLP18" s="491"/>
      <c r="LLQ18" s="491"/>
      <c r="LLR18" s="491"/>
      <c r="LLS18" s="491"/>
      <c r="LLT18" s="491"/>
      <c r="LLU18" s="491"/>
      <c r="LLV18" s="491"/>
      <c r="LLW18" s="491"/>
      <c r="LLX18" s="491"/>
      <c r="LLY18" s="491"/>
      <c r="LLZ18" s="491"/>
      <c r="LMA18" s="491"/>
      <c r="LMB18" s="491"/>
      <c r="LMC18" s="491"/>
      <c r="LMD18" s="491"/>
      <c r="LME18" s="491"/>
      <c r="LMF18" s="491"/>
      <c r="LMG18" s="491"/>
      <c r="LMH18" s="491"/>
      <c r="LMI18" s="491"/>
      <c r="LMJ18" s="491"/>
      <c r="LMK18" s="491"/>
      <c r="LML18" s="491"/>
      <c r="LMM18" s="491"/>
      <c r="LMN18" s="491"/>
      <c r="LMO18" s="491"/>
      <c r="LMP18" s="491"/>
      <c r="LMQ18" s="491"/>
      <c r="LMR18" s="491"/>
      <c r="LMS18" s="491"/>
      <c r="LMT18" s="491"/>
      <c r="LMU18" s="491"/>
      <c r="LMV18" s="491"/>
      <c r="LMW18" s="491"/>
      <c r="LMX18" s="491"/>
      <c r="LMY18" s="491"/>
      <c r="LMZ18" s="491"/>
      <c r="LNA18" s="491"/>
      <c r="LNB18" s="491"/>
      <c r="LNC18" s="491"/>
      <c r="LND18" s="491"/>
      <c r="LNE18" s="491"/>
      <c r="LNF18" s="491"/>
      <c r="LNG18" s="491"/>
      <c r="LNH18" s="491"/>
      <c r="LNI18" s="491"/>
      <c r="LNJ18" s="491"/>
      <c r="LNK18" s="491"/>
      <c r="LNL18" s="491"/>
      <c r="LNM18" s="491"/>
      <c r="LNN18" s="491"/>
      <c r="LNO18" s="491"/>
      <c r="LNP18" s="491"/>
      <c r="LNQ18" s="491"/>
      <c r="LNR18" s="491"/>
      <c r="LNS18" s="491"/>
      <c r="LNT18" s="491"/>
      <c r="LNU18" s="491"/>
      <c r="LNV18" s="491"/>
      <c r="LNW18" s="491"/>
      <c r="LNX18" s="491"/>
      <c r="LNY18" s="491"/>
      <c r="LNZ18" s="491"/>
      <c r="LOA18" s="491"/>
      <c r="LOB18" s="491"/>
      <c r="LOC18" s="491"/>
      <c r="LOD18" s="491"/>
      <c r="LOE18" s="491"/>
      <c r="LOF18" s="491"/>
      <c r="LOG18" s="491"/>
      <c r="LOH18" s="491"/>
      <c r="LOI18" s="491"/>
      <c r="LOJ18" s="491"/>
      <c r="LOK18" s="491"/>
      <c r="LOL18" s="491"/>
      <c r="LOM18" s="491"/>
      <c r="LON18" s="491"/>
      <c r="LOO18" s="491"/>
      <c r="LOP18" s="491"/>
      <c r="LOQ18" s="491"/>
      <c r="LOR18" s="491"/>
      <c r="LOS18" s="491"/>
      <c r="LOT18" s="491"/>
      <c r="LOU18" s="491"/>
      <c r="LOV18" s="491"/>
      <c r="LOW18" s="491"/>
      <c r="LOX18" s="491"/>
      <c r="LOY18" s="491"/>
      <c r="LOZ18" s="491"/>
      <c r="LPA18" s="491"/>
      <c r="LPB18" s="491"/>
      <c r="LPC18" s="491"/>
      <c r="LPD18" s="491"/>
      <c r="LPE18" s="491"/>
      <c r="LPF18" s="491"/>
      <c r="LPG18" s="491"/>
      <c r="LPH18" s="491"/>
      <c r="LPI18" s="491"/>
      <c r="LPJ18" s="491"/>
      <c r="LPK18" s="491"/>
      <c r="LPL18" s="491"/>
      <c r="LPM18" s="491"/>
      <c r="LPN18" s="491"/>
      <c r="LPO18" s="491"/>
      <c r="LPP18" s="491"/>
      <c r="LPQ18" s="491"/>
      <c r="LPR18" s="491"/>
      <c r="LPS18" s="491"/>
      <c r="LPT18" s="491"/>
      <c r="LPU18" s="491"/>
      <c r="LPV18" s="491"/>
      <c r="LPW18" s="491"/>
      <c r="LPX18" s="491"/>
      <c r="LPY18" s="491"/>
      <c r="LPZ18" s="491"/>
      <c r="LQA18" s="491"/>
      <c r="LQB18" s="491"/>
      <c r="LQC18" s="491"/>
      <c r="LQD18" s="491"/>
      <c r="LQE18" s="491"/>
      <c r="LQF18" s="491"/>
      <c r="LQG18" s="491"/>
      <c r="LQH18" s="491"/>
      <c r="LQI18" s="491"/>
      <c r="LQJ18" s="491"/>
      <c r="LQK18" s="491"/>
      <c r="LQL18" s="491"/>
      <c r="LQM18" s="491"/>
      <c r="LQN18" s="491"/>
      <c r="LQO18" s="491"/>
      <c r="LQP18" s="491"/>
      <c r="LQQ18" s="491"/>
      <c r="LQR18" s="491"/>
      <c r="LQS18" s="491"/>
      <c r="LQT18" s="491"/>
      <c r="LQU18" s="491"/>
      <c r="LQV18" s="491"/>
      <c r="LQW18" s="491"/>
      <c r="LQX18" s="491"/>
      <c r="LQY18" s="491"/>
      <c r="LQZ18" s="491"/>
      <c r="LRA18" s="491"/>
      <c r="LRB18" s="491"/>
      <c r="LRC18" s="491"/>
      <c r="LRD18" s="491"/>
      <c r="LRE18" s="491"/>
      <c r="LRF18" s="491"/>
      <c r="LRG18" s="491"/>
      <c r="LRH18" s="491"/>
      <c r="LRI18" s="491"/>
      <c r="LRJ18" s="491"/>
      <c r="LRK18" s="491"/>
      <c r="LRL18" s="491"/>
      <c r="LRM18" s="491"/>
      <c r="LRN18" s="491"/>
      <c r="LRO18" s="491"/>
      <c r="LRP18" s="491"/>
      <c r="LRQ18" s="491"/>
      <c r="LRR18" s="491"/>
      <c r="LRS18" s="491"/>
      <c r="LRT18" s="491"/>
      <c r="LRU18" s="491"/>
      <c r="LRV18" s="491"/>
      <c r="LRW18" s="491"/>
      <c r="LRX18" s="491"/>
      <c r="LRY18" s="491"/>
      <c r="LRZ18" s="491"/>
      <c r="LSA18" s="491"/>
      <c r="LSB18" s="491"/>
      <c r="LSC18" s="491"/>
      <c r="LSD18" s="491"/>
      <c r="LSE18" s="491"/>
      <c r="LSF18" s="491"/>
      <c r="LSG18" s="491"/>
      <c r="LSH18" s="491"/>
      <c r="LSI18" s="491"/>
      <c r="LSJ18" s="491"/>
      <c r="LSK18" s="491"/>
      <c r="LSL18" s="491"/>
      <c r="LSM18" s="491"/>
      <c r="LSN18" s="491"/>
      <c r="LSO18" s="491"/>
      <c r="LSP18" s="491"/>
      <c r="LSQ18" s="491"/>
      <c r="LSR18" s="491"/>
      <c r="LSS18" s="491"/>
      <c r="LST18" s="491"/>
      <c r="LSU18" s="491"/>
      <c r="LSV18" s="491"/>
      <c r="LSW18" s="491"/>
      <c r="LSX18" s="491"/>
      <c r="LSY18" s="491"/>
      <c r="LSZ18" s="491"/>
      <c r="LTA18" s="491"/>
      <c r="LTB18" s="491"/>
      <c r="LTC18" s="491"/>
      <c r="LTD18" s="491"/>
      <c r="LTE18" s="491"/>
      <c r="LTF18" s="491"/>
      <c r="LTG18" s="491"/>
      <c r="LTH18" s="491"/>
      <c r="LTI18" s="491"/>
      <c r="LTJ18" s="491"/>
      <c r="LTK18" s="491"/>
      <c r="LTL18" s="491"/>
      <c r="LTM18" s="491"/>
      <c r="LTN18" s="491"/>
      <c r="LTO18" s="491"/>
      <c r="LTP18" s="491"/>
      <c r="LTQ18" s="491"/>
      <c r="LTR18" s="491"/>
      <c r="LTS18" s="491"/>
      <c r="LTT18" s="491"/>
      <c r="LTU18" s="491"/>
      <c r="LTV18" s="491"/>
      <c r="LTW18" s="491"/>
      <c r="LTX18" s="491"/>
      <c r="LTY18" s="491"/>
      <c r="LTZ18" s="491"/>
      <c r="LUA18" s="491"/>
      <c r="LUB18" s="491"/>
      <c r="LUC18" s="491"/>
      <c r="LUD18" s="491"/>
      <c r="LUE18" s="491"/>
      <c r="LUF18" s="491"/>
      <c r="LUG18" s="491"/>
      <c r="LUH18" s="491"/>
      <c r="LUI18" s="491"/>
      <c r="LUJ18" s="491"/>
      <c r="LUK18" s="491"/>
      <c r="LUL18" s="491"/>
      <c r="LUM18" s="491"/>
      <c r="LUN18" s="491"/>
      <c r="LUO18" s="491"/>
      <c r="LUP18" s="491"/>
      <c r="LUQ18" s="491"/>
      <c r="LUR18" s="491"/>
      <c r="LUS18" s="491"/>
      <c r="LUT18" s="491"/>
      <c r="LUU18" s="491"/>
      <c r="LUV18" s="491"/>
      <c r="LUW18" s="491"/>
      <c r="LUX18" s="491"/>
      <c r="LUY18" s="491"/>
      <c r="LUZ18" s="491"/>
      <c r="LVA18" s="491"/>
      <c r="LVB18" s="491"/>
      <c r="LVC18" s="491"/>
      <c r="LVD18" s="491"/>
      <c r="LVE18" s="491"/>
      <c r="LVF18" s="491"/>
      <c r="LVG18" s="491"/>
      <c r="LVH18" s="491"/>
      <c r="LVI18" s="491"/>
      <c r="LVJ18" s="491"/>
      <c r="LVK18" s="491"/>
      <c r="LVL18" s="491"/>
      <c r="LVM18" s="491"/>
      <c r="LVN18" s="491"/>
      <c r="LVO18" s="491"/>
      <c r="LVP18" s="491"/>
      <c r="LVQ18" s="491"/>
      <c r="LVR18" s="491"/>
      <c r="LVS18" s="491"/>
      <c r="LVT18" s="491"/>
      <c r="LVU18" s="491"/>
      <c r="LVV18" s="491"/>
      <c r="LVW18" s="491"/>
      <c r="LVX18" s="491"/>
      <c r="LVY18" s="491"/>
      <c r="LVZ18" s="491"/>
      <c r="LWA18" s="491"/>
      <c r="LWB18" s="491"/>
      <c r="LWC18" s="491"/>
      <c r="LWD18" s="491"/>
      <c r="LWE18" s="491"/>
      <c r="LWF18" s="491"/>
      <c r="LWG18" s="491"/>
      <c r="LWH18" s="491"/>
      <c r="LWI18" s="491"/>
      <c r="LWJ18" s="491"/>
      <c r="LWK18" s="491"/>
      <c r="LWL18" s="491"/>
      <c r="LWM18" s="491"/>
      <c r="LWN18" s="491"/>
      <c r="LWO18" s="491"/>
      <c r="LWP18" s="491"/>
      <c r="LWQ18" s="491"/>
      <c r="LWR18" s="491"/>
      <c r="LWS18" s="491"/>
      <c r="LWT18" s="491"/>
      <c r="LWU18" s="491"/>
      <c r="LWV18" s="491"/>
      <c r="LWW18" s="491"/>
      <c r="LWX18" s="491"/>
      <c r="LWY18" s="491"/>
      <c r="LWZ18" s="491"/>
      <c r="LXA18" s="491"/>
      <c r="LXB18" s="491"/>
      <c r="LXC18" s="491"/>
      <c r="LXD18" s="491"/>
      <c r="LXE18" s="491"/>
      <c r="LXF18" s="491"/>
      <c r="LXG18" s="491"/>
      <c r="LXH18" s="491"/>
      <c r="LXI18" s="491"/>
      <c r="LXJ18" s="491"/>
      <c r="LXK18" s="491"/>
      <c r="LXL18" s="491"/>
      <c r="LXM18" s="491"/>
      <c r="LXN18" s="491"/>
      <c r="LXO18" s="491"/>
      <c r="LXP18" s="491"/>
      <c r="LXQ18" s="491"/>
      <c r="LXR18" s="491"/>
      <c r="LXS18" s="491"/>
      <c r="LXT18" s="491"/>
      <c r="LXU18" s="491"/>
      <c r="LXV18" s="491"/>
      <c r="LXW18" s="491"/>
      <c r="LXX18" s="491"/>
      <c r="LXY18" s="491"/>
      <c r="LXZ18" s="491"/>
      <c r="LYA18" s="491"/>
      <c r="LYB18" s="491"/>
      <c r="LYC18" s="491"/>
      <c r="LYD18" s="491"/>
      <c r="LYE18" s="491"/>
      <c r="LYF18" s="491"/>
      <c r="LYG18" s="491"/>
      <c r="LYH18" s="491"/>
      <c r="LYI18" s="491"/>
      <c r="LYJ18" s="491"/>
      <c r="LYK18" s="491"/>
      <c r="LYL18" s="491"/>
      <c r="LYM18" s="491"/>
      <c r="LYN18" s="491"/>
      <c r="LYO18" s="491"/>
      <c r="LYP18" s="491"/>
      <c r="LYQ18" s="491"/>
      <c r="LYR18" s="491"/>
      <c r="LYS18" s="491"/>
      <c r="LYT18" s="491"/>
      <c r="LYU18" s="491"/>
      <c r="LYV18" s="491"/>
      <c r="LYW18" s="491"/>
      <c r="LYX18" s="491"/>
      <c r="LYY18" s="491"/>
      <c r="LYZ18" s="491"/>
      <c r="LZA18" s="491"/>
      <c r="LZB18" s="491"/>
      <c r="LZC18" s="491"/>
      <c r="LZD18" s="491"/>
      <c r="LZE18" s="491"/>
      <c r="LZF18" s="491"/>
      <c r="LZG18" s="491"/>
      <c r="LZH18" s="491"/>
      <c r="LZI18" s="491"/>
      <c r="LZJ18" s="491"/>
      <c r="LZK18" s="491"/>
      <c r="LZL18" s="491"/>
      <c r="LZM18" s="491"/>
      <c r="LZN18" s="491"/>
      <c r="LZO18" s="491"/>
      <c r="LZP18" s="491"/>
      <c r="LZQ18" s="491"/>
      <c r="LZR18" s="491"/>
      <c r="LZS18" s="491"/>
      <c r="LZT18" s="491"/>
      <c r="LZU18" s="491"/>
      <c r="LZV18" s="491"/>
      <c r="LZW18" s="491"/>
      <c r="LZX18" s="491"/>
      <c r="LZY18" s="491"/>
      <c r="LZZ18" s="491"/>
      <c r="MAA18" s="491"/>
      <c r="MAB18" s="491"/>
      <c r="MAC18" s="491"/>
      <c r="MAD18" s="491"/>
      <c r="MAE18" s="491"/>
      <c r="MAF18" s="491"/>
      <c r="MAG18" s="491"/>
      <c r="MAH18" s="491"/>
      <c r="MAI18" s="491"/>
      <c r="MAJ18" s="491"/>
      <c r="MAK18" s="491"/>
      <c r="MAL18" s="491"/>
      <c r="MAM18" s="491"/>
      <c r="MAN18" s="491"/>
      <c r="MAO18" s="491"/>
      <c r="MAP18" s="491"/>
      <c r="MAQ18" s="491"/>
      <c r="MAR18" s="491"/>
      <c r="MAS18" s="491"/>
      <c r="MAT18" s="491"/>
      <c r="MAU18" s="491"/>
      <c r="MAV18" s="491"/>
      <c r="MAW18" s="491"/>
      <c r="MAX18" s="491"/>
      <c r="MAY18" s="491"/>
      <c r="MAZ18" s="491"/>
      <c r="MBA18" s="491"/>
      <c r="MBB18" s="491"/>
      <c r="MBC18" s="491"/>
      <c r="MBD18" s="491"/>
      <c r="MBE18" s="491"/>
      <c r="MBF18" s="491"/>
      <c r="MBG18" s="491"/>
      <c r="MBH18" s="491"/>
      <c r="MBI18" s="491"/>
      <c r="MBJ18" s="491"/>
      <c r="MBK18" s="491"/>
      <c r="MBL18" s="491"/>
      <c r="MBM18" s="491"/>
      <c r="MBN18" s="491"/>
      <c r="MBO18" s="491"/>
      <c r="MBP18" s="491"/>
      <c r="MBQ18" s="491"/>
      <c r="MBR18" s="491"/>
      <c r="MBS18" s="491"/>
      <c r="MBT18" s="491"/>
      <c r="MBU18" s="491"/>
      <c r="MBV18" s="491"/>
      <c r="MBW18" s="491"/>
      <c r="MBX18" s="491"/>
      <c r="MBY18" s="491"/>
      <c r="MBZ18" s="491"/>
      <c r="MCA18" s="491"/>
      <c r="MCB18" s="491"/>
      <c r="MCC18" s="491"/>
      <c r="MCD18" s="491"/>
      <c r="MCE18" s="491"/>
      <c r="MCF18" s="491"/>
      <c r="MCG18" s="491"/>
      <c r="MCH18" s="491"/>
      <c r="MCI18" s="491"/>
      <c r="MCJ18" s="491"/>
      <c r="MCK18" s="491"/>
      <c r="MCL18" s="491"/>
      <c r="MCM18" s="491"/>
      <c r="MCN18" s="491"/>
      <c r="MCO18" s="491"/>
      <c r="MCP18" s="491"/>
      <c r="MCQ18" s="491"/>
      <c r="MCR18" s="491"/>
      <c r="MCS18" s="491"/>
      <c r="MCT18" s="491"/>
      <c r="MCU18" s="491"/>
      <c r="MCV18" s="491"/>
      <c r="MCW18" s="491"/>
      <c r="MCX18" s="491"/>
      <c r="MCY18" s="491"/>
      <c r="MCZ18" s="491"/>
      <c r="MDA18" s="491"/>
      <c r="MDB18" s="491"/>
      <c r="MDC18" s="491"/>
      <c r="MDD18" s="491"/>
      <c r="MDE18" s="491"/>
      <c r="MDF18" s="491"/>
      <c r="MDG18" s="491"/>
      <c r="MDH18" s="491"/>
      <c r="MDI18" s="491"/>
      <c r="MDJ18" s="491"/>
      <c r="MDK18" s="491"/>
      <c r="MDL18" s="491"/>
      <c r="MDM18" s="491"/>
      <c r="MDN18" s="491"/>
      <c r="MDO18" s="491"/>
      <c r="MDP18" s="491"/>
      <c r="MDQ18" s="491"/>
      <c r="MDR18" s="491"/>
      <c r="MDS18" s="491"/>
      <c r="MDT18" s="491"/>
      <c r="MDU18" s="491"/>
      <c r="MDV18" s="491"/>
      <c r="MDW18" s="491"/>
      <c r="MDX18" s="491"/>
      <c r="MDY18" s="491"/>
      <c r="MDZ18" s="491"/>
      <c r="MEA18" s="491"/>
      <c r="MEB18" s="491"/>
      <c r="MEC18" s="491"/>
      <c r="MED18" s="491"/>
      <c r="MEE18" s="491"/>
      <c r="MEF18" s="491"/>
      <c r="MEG18" s="491"/>
      <c r="MEH18" s="491"/>
      <c r="MEI18" s="491"/>
      <c r="MEJ18" s="491"/>
      <c r="MEK18" s="491"/>
      <c r="MEL18" s="491"/>
      <c r="MEM18" s="491"/>
      <c r="MEN18" s="491"/>
      <c r="MEO18" s="491"/>
      <c r="MEP18" s="491"/>
      <c r="MEQ18" s="491"/>
      <c r="MER18" s="491"/>
      <c r="MES18" s="491"/>
      <c r="MET18" s="491"/>
      <c r="MEU18" s="491"/>
      <c r="MEV18" s="491"/>
      <c r="MEW18" s="491"/>
      <c r="MEX18" s="491"/>
      <c r="MEY18" s="491"/>
      <c r="MEZ18" s="491"/>
      <c r="MFA18" s="491"/>
      <c r="MFB18" s="491"/>
      <c r="MFC18" s="491"/>
      <c r="MFD18" s="491"/>
      <c r="MFE18" s="491"/>
      <c r="MFF18" s="491"/>
      <c r="MFG18" s="491"/>
      <c r="MFH18" s="491"/>
      <c r="MFI18" s="491"/>
      <c r="MFJ18" s="491"/>
      <c r="MFK18" s="491"/>
      <c r="MFL18" s="491"/>
      <c r="MFM18" s="491"/>
      <c r="MFN18" s="491"/>
      <c r="MFO18" s="491"/>
      <c r="MFP18" s="491"/>
      <c r="MFQ18" s="491"/>
      <c r="MFR18" s="491"/>
      <c r="MFS18" s="491"/>
      <c r="MFT18" s="491"/>
      <c r="MFU18" s="491"/>
      <c r="MFV18" s="491"/>
      <c r="MFW18" s="491"/>
      <c r="MFX18" s="491"/>
      <c r="MFY18" s="491"/>
      <c r="MFZ18" s="491"/>
      <c r="MGA18" s="491"/>
      <c r="MGB18" s="491"/>
      <c r="MGC18" s="491"/>
      <c r="MGD18" s="491"/>
      <c r="MGE18" s="491"/>
      <c r="MGF18" s="491"/>
      <c r="MGG18" s="491"/>
      <c r="MGH18" s="491"/>
      <c r="MGI18" s="491"/>
      <c r="MGJ18" s="491"/>
      <c r="MGK18" s="491"/>
      <c r="MGL18" s="491"/>
      <c r="MGM18" s="491"/>
      <c r="MGN18" s="491"/>
      <c r="MGO18" s="491"/>
      <c r="MGP18" s="491"/>
      <c r="MGQ18" s="491"/>
      <c r="MGR18" s="491"/>
      <c r="MGS18" s="491"/>
      <c r="MGT18" s="491"/>
      <c r="MGU18" s="491"/>
      <c r="MGV18" s="491"/>
      <c r="MGW18" s="491"/>
      <c r="MGX18" s="491"/>
      <c r="MGY18" s="491"/>
      <c r="MGZ18" s="491"/>
      <c r="MHA18" s="491"/>
      <c r="MHB18" s="491"/>
      <c r="MHC18" s="491"/>
      <c r="MHD18" s="491"/>
      <c r="MHE18" s="491"/>
      <c r="MHF18" s="491"/>
      <c r="MHG18" s="491"/>
      <c r="MHH18" s="491"/>
      <c r="MHI18" s="491"/>
      <c r="MHJ18" s="491"/>
      <c r="MHK18" s="491"/>
      <c r="MHL18" s="491"/>
      <c r="MHM18" s="491"/>
      <c r="MHN18" s="491"/>
      <c r="MHO18" s="491"/>
      <c r="MHP18" s="491"/>
      <c r="MHQ18" s="491"/>
      <c r="MHR18" s="491"/>
      <c r="MHS18" s="491"/>
      <c r="MHT18" s="491"/>
      <c r="MHU18" s="491"/>
      <c r="MHV18" s="491"/>
      <c r="MHW18" s="491"/>
      <c r="MHX18" s="491"/>
      <c r="MHY18" s="491"/>
      <c r="MHZ18" s="491"/>
      <c r="MIA18" s="491"/>
      <c r="MIB18" s="491"/>
      <c r="MIC18" s="491"/>
      <c r="MID18" s="491"/>
      <c r="MIE18" s="491"/>
      <c r="MIF18" s="491"/>
      <c r="MIG18" s="491"/>
      <c r="MIH18" s="491"/>
      <c r="MII18" s="491"/>
      <c r="MIJ18" s="491"/>
      <c r="MIK18" s="491"/>
      <c r="MIL18" s="491"/>
      <c r="MIM18" s="491"/>
      <c r="MIN18" s="491"/>
      <c r="MIO18" s="491"/>
      <c r="MIP18" s="491"/>
      <c r="MIQ18" s="491"/>
      <c r="MIR18" s="491"/>
      <c r="MIS18" s="491"/>
      <c r="MIT18" s="491"/>
      <c r="MIU18" s="491"/>
      <c r="MIV18" s="491"/>
      <c r="MIW18" s="491"/>
      <c r="MIX18" s="491"/>
      <c r="MIY18" s="491"/>
      <c r="MIZ18" s="491"/>
      <c r="MJA18" s="491"/>
      <c r="MJB18" s="491"/>
      <c r="MJC18" s="491"/>
      <c r="MJD18" s="491"/>
      <c r="MJE18" s="491"/>
      <c r="MJF18" s="491"/>
      <c r="MJG18" s="491"/>
      <c r="MJH18" s="491"/>
      <c r="MJI18" s="491"/>
      <c r="MJJ18" s="491"/>
      <c r="MJK18" s="491"/>
      <c r="MJL18" s="491"/>
      <c r="MJM18" s="491"/>
      <c r="MJN18" s="491"/>
      <c r="MJO18" s="491"/>
      <c r="MJP18" s="491"/>
      <c r="MJQ18" s="491"/>
      <c r="MJR18" s="491"/>
      <c r="MJS18" s="491"/>
      <c r="MJT18" s="491"/>
      <c r="MJU18" s="491"/>
      <c r="MJV18" s="491"/>
      <c r="MJW18" s="491"/>
      <c r="MJX18" s="491"/>
      <c r="MJY18" s="491"/>
      <c r="MJZ18" s="491"/>
      <c r="MKA18" s="491"/>
      <c r="MKB18" s="491"/>
      <c r="MKC18" s="491"/>
      <c r="MKD18" s="491"/>
      <c r="MKE18" s="491"/>
      <c r="MKF18" s="491"/>
      <c r="MKG18" s="491"/>
      <c r="MKH18" s="491"/>
      <c r="MKI18" s="491"/>
      <c r="MKJ18" s="491"/>
      <c r="MKK18" s="491"/>
      <c r="MKL18" s="491"/>
      <c r="MKM18" s="491"/>
      <c r="MKN18" s="491"/>
      <c r="MKO18" s="491"/>
      <c r="MKP18" s="491"/>
      <c r="MKQ18" s="491"/>
      <c r="MKR18" s="491"/>
      <c r="MKS18" s="491"/>
      <c r="MKT18" s="491"/>
      <c r="MKU18" s="491"/>
      <c r="MKV18" s="491"/>
      <c r="MKW18" s="491"/>
      <c r="MKX18" s="491"/>
      <c r="MKY18" s="491"/>
      <c r="MKZ18" s="491"/>
      <c r="MLA18" s="491"/>
      <c r="MLB18" s="491"/>
      <c r="MLC18" s="491"/>
      <c r="MLD18" s="491"/>
      <c r="MLE18" s="491"/>
      <c r="MLF18" s="491"/>
      <c r="MLG18" s="491"/>
      <c r="MLH18" s="491"/>
      <c r="MLI18" s="491"/>
      <c r="MLJ18" s="491"/>
      <c r="MLK18" s="491"/>
      <c r="MLL18" s="491"/>
      <c r="MLM18" s="491"/>
      <c r="MLN18" s="491"/>
      <c r="MLO18" s="491"/>
      <c r="MLP18" s="491"/>
      <c r="MLQ18" s="491"/>
      <c r="MLR18" s="491"/>
      <c r="MLS18" s="491"/>
      <c r="MLT18" s="491"/>
      <c r="MLU18" s="491"/>
      <c r="MLV18" s="491"/>
      <c r="MLW18" s="491"/>
      <c r="MLX18" s="491"/>
      <c r="MLY18" s="491"/>
      <c r="MLZ18" s="491"/>
      <c r="MMA18" s="491"/>
      <c r="MMB18" s="491"/>
      <c r="MMC18" s="491"/>
      <c r="MMD18" s="491"/>
      <c r="MME18" s="491"/>
      <c r="MMF18" s="491"/>
      <c r="MMG18" s="491"/>
      <c r="MMH18" s="491"/>
      <c r="MMI18" s="491"/>
      <c r="MMJ18" s="491"/>
      <c r="MMK18" s="491"/>
      <c r="MML18" s="491"/>
      <c r="MMM18" s="491"/>
      <c r="MMN18" s="491"/>
      <c r="MMO18" s="491"/>
      <c r="MMP18" s="491"/>
      <c r="MMQ18" s="491"/>
      <c r="MMR18" s="491"/>
      <c r="MMS18" s="491"/>
      <c r="MMT18" s="491"/>
      <c r="MMU18" s="491"/>
      <c r="MMV18" s="491"/>
      <c r="MMW18" s="491"/>
      <c r="MMX18" s="491"/>
      <c r="MMY18" s="491"/>
      <c r="MMZ18" s="491"/>
      <c r="MNA18" s="491"/>
      <c r="MNB18" s="491"/>
      <c r="MNC18" s="491"/>
      <c r="MND18" s="491"/>
      <c r="MNE18" s="491"/>
      <c r="MNF18" s="491"/>
      <c r="MNG18" s="491"/>
      <c r="MNH18" s="491"/>
      <c r="MNI18" s="491"/>
      <c r="MNJ18" s="491"/>
      <c r="MNK18" s="491"/>
      <c r="MNL18" s="491"/>
      <c r="MNM18" s="491"/>
      <c r="MNN18" s="491"/>
      <c r="MNO18" s="491"/>
      <c r="MNP18" s="491"/>
      <c r="MNQ18" s="491"/>
      <c r="MNR18" s="491"/>
      <c r="MNS18" s="491"/>
      <c r="MNT18" s="491"/>
      <c r="MNU18" s="491"/>
      <c r="MNV18" s="491"/>
      <c r="MNW18" s="491"/>
      <c r="MNX18" s="491"/>
      <c r="MNY18" s="491"/>
      <c r="MNZ18" s="491"/>
      <c r="MOA18" s="491"/>
      <c r="MOB18" s="491"/>
      <c r="MOC18" s="491"/>
      <c r="MOD18" s="491"/>
      <c r="MOE18" s="491"/>
      <c r="MOF18" s="491"/>
      <c r="MOG18" s="491"/>
      <c r="MOH18" s="491"/>
      <c r="MOI18" s="491"/>
      <c r="MOJ18" s="491"/>
      <c r="MOK18" s="491"/>
      <c r="MOL18" s="491"/>
      <c r="MOM18" s="491"/>
      <c r="MON18" s="491"/>
      <c r="MOO18" s="491"/>
      <c r="MOP18" s="491"/>
      <c r="MOQ18" s="491"/>
      <c r="MOR18" s="491"/>
      <c r="MOS18" s="491"/>
      <c r="MOT18" s="491"/>
      <c r="MOU18" s="491"/>
      <c r="MOV18" s="491"/>
      <c r="MOW18" s="491"/>
      <c r="MOX18" s="491"/>
      <c r="MOY18" s="491"/>
      <c r="MOZ18" s="491"/>
      <c r="MPA18" s="491"/>
      <c r="MPB18" s="491"/>
      <c r="MPC18" s="491"/>
      <c r="MPD18" s="491"/>
      <c r="MPE18" s="491"/>
      <c r="MPF18" s="491"/>
      <c r="MPG18" s="491"/>
      <c r="MPH18" s="491"/>
      <c r="MPI18" s="491"/>
      <c r="MPJ18" s="491"/>
      <c r="MPK18" s="491"/>
      <c r="MPL18" s="491"/>
      <c r="MPM18" s="491"/>
      <c r="MPN18" s="491"/>
      <c r="MPO18" s="491"/>
      <c r="MPP18" s="491"/>
      <c r="MPQ18" s="491"/>
      <c r="MPR18" s="491"/>
      <c r="MPS18" s="491"/>
      <c r="MPT18" s="491"/>
      <c r="MPU18" s="491"/>
      <c r="MPV18" s="491"/>
      <c r="MPW18" s="491"/>
      <c r="MPX18" s="491"/>
      <c r="MPY18" s="491"/>
      <c r="MPZ18" s="491"/>
      <c r="MQA18" s="491"/>
      <c r="MQB18" s="491"/>
      <c r="MQC18" s="491"/>
      <c r="MQD18" s="491"/>
      <c r="MQE18" s="491"/>
      <c r="MQF18" s="491"/>
      <c r="MQG18" s="491"/>
      <c r="MQH18" s="491"/>
      <c r="MQI18" s="491"/>
      <c r="MQJ18" s="491"/>
      <c r="MQK18" s="491"/>
      <c r="MQL18" s="491"/>
      <c r="MQM18" s="491"/>
      <c r="MQN18" s="491"/>
      <c r="MQO18" s="491"/>
      <c r="MQP18" s="491"/>
      <c r="MQQ18" s="491"/>
      <c r="MQR18" s="491"/>
      <c r="MQS18" s="491"/>
      <c r="MQT18" s="491"/>
      <c r="MQU18" s="491"/>
      <c r="MQV18" s="491"/>
      <c r="MQW18" s="491"/>
      <c r="MQX18" s="491"/>
      <c r="MQY18" s="491"/>
      <c r="MQZ18" s="491"/>
      <c r="MRA18" s="491"/>
      <c r="MRB18" s="491"/>
      <c r="MRC18" s="491"/>
      <c r="MRD18" s="491"/>
      <c r="MRE18" s="491"/>
      <c r="MRF18" s="491"/>
      <c r="MRG18" s="491"/>
      <c r="MRH18" s="491"/>
      <c r="MRI18" s="491"/>
      <c r="MRJ18" s="491"/>
      <c r="MRK18" s="491"/>
      <c r="MRL18" s="491"/>
      <c r="MRM18" s="491"/>
      <c r="MRN18" s="491"/>
      <c r="MRO18" s="491"/>
      <c r="MRP18" s="491"/>
      <c r="MRQ18" s="491"/>
      <c r="MRR18" s="491"/>
      <c r="MRS18" s="491"/>
      <c r="MRT18" s="491"/>
      <c r="MRU18" s="491"/>
      <c r="MRV18" s="491"/>
      <c r="MRW18" s="491"/>
      <c r="MRX18" s="491"/>
      <c r="MRY18" s="491"/>
      <c r="MRZ18" s="491"/>
      <c r="MSA18" s="491"/>
      <c r="MSB18" s="491"/>
      <c r="MSC18" s="491"/>
      <c r="MSD18" s="491"/>
      <c r="MSE18" s="491"/>
      <c r="MSF18" s="491"/>
      <c r="MSG18" s="491"/>
      <c r="MSH18" s="491"/>
      <c r="MSI18" s="491"/>
      <c r="MSJ18" s="491"/>
      <c r="MSK18" s="491"/>
      <c r="MSL18" s="491"/>
      <c r="MSM18" s="491"/>
      <c r="MSN18" s="491"/>
      <c r="MSO18" s="491"/>
      <c r="MSP18" s="491"/>
      <c r="MSQ18" s="491"/>
      <c r="MSR18" s="491"/>
      <c r="MSS18" s="491"/>
      <c r="MST18" s="491"/>
      <c r="MSU18" s="491"/>
      <c r="MSV18" s="491"/>
      <c r="MSW18" s="491"/>
      <c r="MSX18" s="491"/>
      <c r="MSY18" s="491"/>
      <c r="MSZ18" s="491"/>
      <c r="MTA18" s="491"/>
      <c r="MTB18" s="491"/>
      <c r="MTC18" s="491"/>
      <c r="MTD18" s="491"/>
      <c r="MTE18" s="491"/>
      <c r="MTF18" s="491"/>
      <c r="MTG18" s="491"/>
      <c r="MTH18" s="491"/>
      <c r="MTI18" s="491"/>
      <c r="MTJ18" s="491"/>
      <c r="MTK18" s="491"/>
      <c r="MTL18" s="491"/>
      <c r="MTM18" s="491"/>
      <c r="MTN18" s="491"/>
      <c r="MTO18" s="491"/>
      <c r="MTP18" s="491"/>
      <c r="MTQ18" s="491"/>
      <c r="MTR18" s="491"/>
      <c r="MTS18" s="491"/>
      <c r="MTT18" s="491"/>
      <c r="MTU18" s="491"/>
      <c r="MTV18" s="491"/>
      <c r="MTW18" s="491"/>
      <c r="MTX18" s="491"/>
      <c r="MTY18" s="491"/>
      <c r="MTZ18" s="491"/>
      <c r="MUA18" s="491"/>
      <c r="MUB18" s="491"/>
      <c r="MUC18" s="491"/>
      <c r="MUD18" s="491"/>
      <c r="MUE18" s="491"/>
      <c r="MUF18" s="491"/>
      <c r="MUG18" s="491"/>
      <c r="MUH18" s="491"/>
      <c r="MUI18" s="491"/>
      <c r="MUJ18" s="491"/>
      <c r="MUK18" s="491"/>
      <c r="MUL18" s="491"/>
      <c r="MUM18" s="491"/>
      <c r="MUN18" s="491"/>
      <c r="MUO18" s="491"/>
      <c r="MUP18" s="491"/>
      <c r="MUQ18" s="491"/>
      <c r="MUR18" s="491"/>
      <c r="MUS18" s="491"/>
      <c r="MUT18" s="491"/>
      <c r="MUU18" s="491"/>
      <c r="MUV18" s="491"/>
      <c r="MUW18" s="491"/>
      <c r="MUX18" s="491"/>
      <c r="MUY18" s="491"/>
      <c r="MUZ18" s="491"/>
      <c r="MVA18" s="491"/>
      <c r="MVB18" s="491"/>
      <c r="MVC18" s="491"/>
      <c r="MVD18" s="491"/>
      <c r="MVE18" s="491"/>
      <c r="MVF18" s="491"/>
      <c r="MVG18" s="491"/>
      <c r="MVH18" s="491"/>
      <c r="MVI18" s="491"/>
      <c r="MVJ18" s="491"/>
      <c r="MVK18" s="491"/>
      <c r="MVL18" s="491"/>
      <c r="MVM18" s="491"/>
      <c r="MVN18" s="491"/>
      <c r="MVO18" s="491"/>
      <c r="MVP18" s="491"/>
      <c r="MVQ18" s="491"/>
      <c r="MVR18" s="491"/>
      <c r="MVS18" s="491"/>
      <c r="MVT18" s="491"/>
      <c r="MVU18" s="491"/>
      <c r="MVV18" s="491"/>
      <c r="MVW18" s="491"/>
      <c r="MVX18" s="491"/>
      <c r="MVY18" s="491"/>
      <c r="MVZ18" s="491"/>
      <c r="MWA18" s="491"/>
      <c r="MWB18" s="491"/>
      <c r="MWC18" s="491"/>
      <c r="MWD18" s="491"/>
      <c r="MWE18" s="491"/>
      <c r="MWF18" s="491"/>
      <c r="MWG18" s="491"/>
      <c r="MWH18" s="491"/>
      <c r="MWI18" s="491"/>
      <c r="MWJ18" s="491"/>
      <c r="MWK18" s="491"/>
      <c r="MWL18" s="491"/>
      <c r="MWM18" s="491"/>
      <c r="MWN18" s="491"/>
      <c r="MWO18" s="491"/>
      <c r="MWP18" s="491"/>
      <c r="MWQ18" s="491"/>
      <c r="MWR18" s="491"/>
      <c r="MWS18" s="491"/>
      <c r="MWT18" s="491"/>
      <c r="MWU18" s="491"/>
      <c r="MWV18" s="491"/>
      <c r="MWW18" s="491"/>
      <c r="MWX18" s="491"/>
      <c r="MWY18" s="491"/>
      <c r="MWZ18" s="491"/>
      <c r="MXA18" s="491"/>
      <c r="MXB18" s="491"/>
      <c r="MXC18" s="491"/>
      <c r="MXD18" s="491"/>
      <c r="MXE18" s="491"/>
      <c r="MXF18" s="491"/>
      <c r="MXG18" s="491"/>
      <c r="MXH18" s="491"/>
      <c r="MXI18" s="491"/>
      <c r="MXJ18" s="491"/>
      <c r="MXK18" s="491"/>
      <c r="MXL18" s="491"/>
      <c r="MXM18" s="491"/>
      <c r="MXN18" s="491"/>
      <c r="MXO18" s="491"/>
      <c r="MXP18" s="491"/>
      <c r="MXQ18" s="491"/>
      <c r="MXR18" s="491"/>
      <c r="MXS18" s="491"/>
      <c r="MXT18" s="491"/>
      <c r="MXU18" s="491"/>
      <c r="MXV18" s="491"/>
      <c r="MXW18" s="491"/>
      <c r="MXX18" s="491"/>
      <c r="MXY18" s="491"/>
      <c r="MXZ18" s="491"/>
      <c r="MYA18" s="491"/>
      <c r="MYB18" s="491"/>
      <c r="MYC18" s="491"/>
      <c r="MYD18" s="491"/>
      <c r="MYE18" s="491"/>
      <c r="MYF18" s="491"/>
      <c r="MYG18" s="491"/>
      <c r="MYH18" s="491"/>
      <c r="MYI18" s="491"/>
      <c r="MYJ18" s="491"/>
      <c r="MYK18" s="491"/>
      <c r="MYL18" s="491"/>
      <c r="MYM18" s="491"/>
      <c r="MYN18" s="491"/>
      <c r="MYO18" s="491"/>
      <c r="MYP18" s="491"/>
      <c r="MYQ18" s="491"/>
      <c r="MYR18" s="491"/>
      <c r="MYS18" s="491"/>
      <c r="MYT18" s="491"/>
      <c r="MYU18" s="491"/>
      <c r="MYV18" s="491"/>
      <c r="MYW18" s="491"/>
      <c r="MYX18" s="491"/>
      <c r="MYY18" s="491"/>
      <c r="MYZ18" s="491"/>
      <c r="MZA18" s="491"/>
      <c r="MZB18" s="491"/>
      <c r="MZC18" s="491"/>
      <c r="MZD18" s="491"/>
      <c r="MZE18" s="491"/>
      <c r="MZF18" s="491"/>
      <c r="MZG18" s="491"/>
      <c r="MZH18" s="491"/>
      <c r="MZI18" s="491"/>
      <c r="MZJ18" s="491"/>
      <c r="MZK18" s="491"/>
      <c r="MZL18" s="491"/>
      <c r="MZM18" s="491"/>
      <c r="MZN18" s="491"/>
      <c r="MZO18" s="491"/>
      <c r="MZP18" s="491"/>
      <c r="MZQ18" s="491"/>
      <c r="MZR18" s="491"/>
      <c r="MZS18" s="491"/>
      <c r="MZT18" s="491"/>
      <c r="MZU18" s="491"/>
      <c r="MZV18" s="491"/>
      <c r="MZW18" s="491"/>
      <c r="MZX18" s="491"/>
      <c r="MZY18" s="491"/>
      <c r="MZZ18" s="491"/>
      <c r="NAA18" s="491"/>
      <c r="NAB18" s="491"/>
      <c r="NAC18" s="491"/>
      <c r="NAD18" s="491"/>
      <c r="NAE18" s="491"/>
      <c r="NAF18" s="491"/>
      <c r="NAG18" s="491"/>
      <c r="NAH18" s="491"/>
      <c r="NAI18" s="491"/>
      <c r="NAJ18" s="491"/>
      <c r="NAK18" s="491"/>
      <c r="NAL18" s="491"/>
      <c r="NAM18" s="491"/>
      <c r="NAN18" s="491"/>
      <c r="NAO18" s="491"/>
      <c r="NAP18" s="491"/>
      <c r="NAQ18" s="491"/>
      <c r="NAR18" s="491"/>
      <c r="NAS18" s="491"/>
      <c r="NAT18" s="491"/>
      <c r="NAU18" s="491"/>
      <c r="NAV18" s="491"/>
      <c r="NAW18" s="491"/>
      <c r="NAX18" s="491"/>
      <c r="NAY18" s="491"/>
      <c r="NAZ18" s="491"/>
      <c r="NBA18" s="491"/>
      <c r="NBB18" s="491"/>
      <c r="NBC18" s="491"/>
      <c r="NBD18" s="491"/>
      <c r="NBE18" s="491"/>
      <c r="NBF18" s="491"/>
      <c r="NBG18" s="491"/>
      <c r="NBH18" s="491"/>
      <c r="NBI18" s="491"/>
      <c r="NBJ18" s="491"/>
      <c r="NBK18" s="491"/>
      <c r="NBL18" s="491"/>
      <c r="NBM18" s="491"/>
      <c r="NBN18" s="491"/>
      <c r="NBO18" s="491"/>
      <c r="NBP18" s="491"/>
      <c r="NBQ18" s="491"/>
      <c r="NBR18" s="491"/>
      <c r="NBS18" s="491"/>
      <c r="NBT18" s="491"/>
      <c r="NBU18" s="491"/>
      <c r="NBV18" s="491"/>
      <c r="NBW18" s="491"/>
      <c r="NBX18" s="491"/>
      <c r="NBY18" s="491"/>
      <c r="NBZ18" s="491"/>
      <c r="NCA18" s="491"/>
      <c r="NCB18" s="491"/>
      <c r="NCC18" s="491"/>
      <c r="NCD18" s="491"/>
      <c r="NCE18" s="491"/>
      <c r="NCF18" s="491"/>
      <c r="NCG18" s="491"/>
      <c r="NCH18" s="491"/>
      <c r="NCI18" s="491"/>
      <c r="NCJ18" s="491"/>
      <c r="NCK18" s="491"/>
      <c r="NCL18" s="491"/>
      <c r="NCM18" s="491"/>
      <c r="NCN18" s="491"/>
      <c r="NCO18" s="491"/>
      <c r="NCP18" s="491"/>
      <c r="NCQ18" s="491"/>
      <c r="NCR18" s="491"/>
      <c r="NCS18" s="491"/>
      <c r="NCT18" s="491"/>
      <c r="NCU18" s="491"/>
      <c r="NCV18" s="491"/>
      <c r="NCW18" s="491"/>
      <c r="NCX18" s="491"/>
      <c r="NCY18" s="491"/>
      <c r="NCZ18" s="491"/>
      <c r="NDA18" s="491"/>
      <c r="NDB18" s="491"/>
      <c r="NDC18" s="491"/>
      <c r="NDD18" s="491"/>
      <c r="NDE18" s="491"/>
      <c r="NDF18" s="491"/>
      <c r="NDG18" s="491"/>
      <c r="NDH18" s="491"/>
      <c r="NDI18" s="491"/>
      <c r="NDJ18" s="491"/>
      <c r="NDK18" s="491"/>
      <c r="NDL18" s="491"/>
      <c r="NDM18" s="491"/>
      <c r="NDN18" s="491"/>
      <c r="NDO18" s="491"/>
      <c r="NDP18" s="491"/>
      <c r="NDQ18" s="491"/>
      <c r="NDR18" s="491"/>
      <c r="NDS18" s="491"/>
      <c r="NDT18" s="491"/>
      <c r="NDU18" s="491"/>
      <c r="NDV18" s="491"/>
      <c r="NDW18" s="491"/>
      <c r="NDX18" s="491"/>
      <c r="NDY18" s="491"/>
      <c r="NDZ18" s="491"/>
      <c r="NEA18" s="491"/>
      <c r="NEB18" s="491"/>
      <c r="NEC18" s="491"/>
      <c r="NED18" s="491"/>
      <c r="NEE18" s="491"/>
      <c r="NEF18" s="491"/>
      <c r="NEG18" s="491"/>
      <c r="NEH18" s="491"/>
      <c r="NEI18" s="491"/>
      <c r="NEJ18" s="491"/>
      <c r="NEK18" s="491"/>
      <c r="NEL18" s="491"/>
      <c r="NEM18" s="491"/>
      <c r="NEN18" s="491"/>
      <c r="NEO18" s="491"/>
      <c r="NEP18" s="491"/>
      <c r="NEQ18" s="491"/>
      <c r="NER18" s="491"/>
      <c r="NES18" s="491"/>
      <c r="NET18" s="491"/>
      <c r="NEU18" s="491"/>
      <c r="NEV18" s="491"/>
      <c r="NEW18" s="491"/>
      <c r="NEX18" s="491"/>
      <c r="NEY18" s="491"/>
      <c r="NEZ18" s="491"/>
      <c r="NFA18" s="491"/>
      <c r="NFB18" s="491"/>
      <c r="NFC18" s="491"/>
      <c r="NFD18" s="491"/>
      <c r="NFE18" s="491"/>
      <c r="NFF18" s="491"/>
      <c r="NFG18" s="491"/>
      <c r="NFH18" s="491"/>
      <c r="NFI18" s="491"/>
      <c r="NFJ18" s="491"/>
      <c r="NFK18" s="491"/>
      <c r="NFL18" s="491"/>
      <c r="NFM18" s="491"/>
      <c r="NFN18" s="491"/>
      <c r="NFO18" s="491"/>
      <c r="NFP18" s="491"/>
      <c r="NFQ18" s="491"/>
      <c r="NFR18" s="491"/>
      <c r="NFS18" s="491"/>
      <c r="NFT18" s="491"/>
      <c r="NFU18" s="491"/>
      <c r="NFV18" s="491"/>
      <c r="NFW18" s="491"/>
      <c r="NFX18" s="491"/>
      <c r="NFY18" s="491"/>
      <c r="NFZ18" s="491"/>
      <c r="NGA18" s="491"/>
      <c r="NGB18" s="491"/>
      <c r="NGC18" s="491"/>
      <c r="NGD18" s="491"/>
      <c r="NGE18" s="491"/>
      <c r="NGF18" s="491"/>
      <c r="NGG18" s="491"/>
      <c r="NGH18" s="491"/>
      <c r="NGI18" s="491"/>
      <c r="NGJ18" s="491"/>
      <c r="NGK18" s="491"/>
      <c r="NGL18" s="491"/>
      <c r="NGM18" s="491"/>
      <c r="NGN18" s="491"/>
      <c r="NGO18" s="491"/>
      <c r="NGP18" s="491"/>
      <c r="NGQ18" s="491"/>
      <c r="NGR18" s="491"/>
      <c r="NGS18" s="491"/>
      <c r="NGT18" s="491"/>
      <c r="NGU18" s="491"/>
      <c r="NGV18" s="491"/>
      <c r="NGW18" s="491"/>
      <c r="NGX18" s="491"/>
      <c r="NGY18" s="491"/>
      <c r="NGZ18" s="491"/>
      <c r="NHA18" s="491"/>
      <c r="NHB18" s="491"/>
      <c r="NHC18" s="491"/>
      <c r="NHD18" s="491"/>
      <c r="NHE18" s="491"/>
      <c r="NHF18" s="491"/>
      <c r="NHG18" s="491"/>
      <c r="NHH18" s="491"/>
      <c r="NHI18" s="491"/>
      <c r="NHJ18" s="491"/>
      <c r="NHK18" s="491"/>
      <c r="NHL18" s="491"/>
      <c r="NHM18" s="491"/>
      <c r="NHN18" s="491"/>
      <c r="NHO18" s="491"/>
      <c r="NHP18" s="491"/>
      <c r="NHQ18" s="491"/>
      <c r="NHR18" s="491"/>
      <c r="NHS18" s="491"/>
      <c r="NHT18" s="491"/>
      <c r="NHU18" s="491"/>
      <c r="NHV18" s="491"/>
      <c r="NHW18" s="491"/>
      <c r="NHX18" s="491"/>
      <c r="NHY18" s="491"/>
      <c r="NHZ18" s="491"/>
      <c r="NIA18" s="491"/>
      <c r="NIB18" s="491"/>
      <c r="NIC18" s="491"/>
      <c r="NID18" s="491"/>
      <c r="NIE18" s="491"/>
      <c r="NIF18" s="491"/>
      <c r="NIG18" s="491"/>
      <c r="NIH18" s="491"/>
      <c r="NII18" s="491"/>
      <c r="NIJ18" s="491"/>
      <c r="NIK18" s="491"/>
      <c r="NIL18" s="491"/>
      <c r="NIM18" s="491"/>
      <c r="NIN18" s="491"/>
      <c r="NIO18" s="491"/>
      <c r="NIP18" s="491"/>
      <c r="NIQ18" s="491"/>
      <c r="NIR18" s="491"/>
      <c r="NIS18" s="491"/>
      <c r="NIT18" s="491"/>
      <c r="NIU18" s="491"/>
      <c r="NIV18" s="491"/>
      <c r="NIW18" s="491"/>
      <c r="NIX18" s="491"/>
      <c r="NIY18" s="491"/>
      <c r="NIZ18" s="491"/>
      <c r="NJA18" s="491"/>
      <c r="NJB18" s="491"/>
      <c r="NJC18" s="491"/>
      <c r="NJD18" s="491"/>
      <c r="NJE18" s="491"/>
      <c r="NJF18" s="491"/>
      <c r="NJG18" s="491"/>
      <c r="NJH18" s="491"/>
      <c r="NJI18" s="491"/>
      <c r="NJJ18" s="491"/>
      <c r="NJK18" s="491"/>
      <c r="NJL18" s="491"/>
      <c r="NJM18" s="491"/>
      <c r="NJN18" s="491"/>
      <c r="NJO18" s="491"/>
      <c r="NJP18" s="491"/>
      <c r="NJQ18" s="491"/>
      <c r="NJR18" s="491"/>
      <c r="NJS18" s="491"/>
      <c r="NJT18" s="491"/>
      <c r="NJU18" s="491"/>
      <c r="NJV18" s="491"/>
      <c r="NJW18" s="491"/>
      <c r="NJX18" s="491"/>
      <c r="NJY18" s="491"/>
      <c r="NJZ18" s="491"/>
      <c r="NKA18" s="491"/>
      <c r="NKB18" s="491"/>
      <c r="NKC18" s="491"/>
      <c r="NKD18" s="491"/>
      <c r="NKE18" s="491"/>
      <c r="NKF18" s="491"/>
      <c r="NKG18" s="491"/>
      <c r="NKH18" s="491"/>
      <c r="NKI18" s="491"/>
      <c r="NKJ18" s="491"/>
      <c r="NKK18" s="491"/>
      <c r="NKL18" s="491"/>
      <c r="NKM18" s="491"/>
      <c r="NKN18" s="491"/>
      <c r="NKO18" s="491"/>
      <c r="NKP18" s="491"/>
      <c r="NKQ18" s="491"/>
      <c r="NKR18" s="491"/>
      <c r="NKS18" s="491"/>
      <c r="NKT18" s="491"/>
      <c r="NKU18" s="491"/>
      <c r="NKV18" s="491"/>
      <c r="NKW18" s="491"/>
      <c r="NKX18" s="491"/>
      <c r="NKY18" s="491"/>
      <c r="NKZ18" s="491"/>
      <c r="NLA18" s="491"/>
      <c r="NLB18" s="491"/>
      <c r="NLC18" s="491"/>
      <c r="NLD18" s="491"/>
      <c r="NLE18" s="491"/>
      <c r="NLF18" s="491"/>
      <c r="NLG18" s="491"/>
      <c r="NLH18" s="491"/>
      <c r="NLI18" s="491"/>
      <c r="NLJ18" s="491"/>
      <c r="NLK18" s="491"/>
      <c r="NLL18" s="491"/>
      <c r="NLM18" s="491"/>
      <c r="NLN18" s="491"/>
      <c r="NLO18" s="491"/>
      <c r="NLP18" s="491"/>
      <c r="NLQ18" s="491"/>
      <c r="NLR18" s="491"/>
      <c r="NLS18" s="491"/>
      <c r="NLT18" s="491"/>
      <c r="NLU18" s="491"/>
      <c r="NLV18" s="491"/>
      <c r="NLW18" s="491"/>
      <c r="NLX18" s="491"/>
      <c r="NLY18" s="491"/>
      <c r="NLZ18" s="491"/>
      <c r="NMA18" s="491"/>
      <c r="NMB18" s="491"/>
      <c r="NMC18" s="491"/>
      <c r="NMD18" s="491"/>
      <c r="NME18" s="491"/>
      <c r="NMF18" s="491"/>
      <c r="NMG18" s="491"/>
      <c r="NMH18" s="491"/>
      <c r="NMI18" s="491"/>
      <c r="NMJ18" s="491"/>
      <c r="NMK18" s="491"/>
      <c r="NML18" s="491"/>
      <c r="NMM18" s="491"/>
      <c r="NMN18" s="491"/>
      <c r="NMO18" s="491"/>
      <c r="NMP18" s="491"/>
      <c r="NMQ18" s="491"/>
      <c r="NMR18" s="491"/>
      <c r="NMS18" s="491"/>
      <c r="NMT18" s="491"/>
      <c r="NMU18" s="491"/>
      <c r="NMV18" s="491"/>
      <c r="NMW18" s="491"/>
      <c r="NMX18" s="491"/>
      <c r="NMY18" s="491"/>
      <c r="NMZ18" s="491"/>
      <c r="NNA18" s="491"/>
      <c r="NNB18" s="491"/>
      <c r="NNC18" s="491"/>
      <c r="NND18" s="491"/>
      <c r="NNE18" s="491"/>
      <c r="NNF18" s="491"/>
      <c r="NNG18" s="491"/>
      <c r="NNH18" s="491"/>
      <c r="NNI18" s="491"/>
      <c r="NNJ18" s="491"/>
      <c r="NNK18" s="491"/>
      <c r="NNL18" s="491"/>
      <c r="NNM18" s="491"/>
      <c r="NNN18" s="491"/>
      <c r="NNO18" s="491"/>
      <c r="NNP18" s="491"/>
      <c r="NNQ18" s="491"/>
      <c r="NNR18" s="491"/>
      <c r="NNS18" s="491"/>
      <c r="NNT18" s="491"/>
      <c r="NNU18" s="491"/>
      <c r="NNV18" s="491"/>
      <c r="NNW18" s="491"/>
      <c r="NNX18" s="491"/>
      <c r="NNY18" s="491"/>
      <c r="NNZ18" s="491"/>
      <c r="NOA18" s="491"/>
      <c r="NOB18" s="491"/>
      <c r="NOC18" s="491"/>
      <c r="NOD18" s="491"/>
      <c r="NOE18" s="491"/>
      <c r="NOF18" s="491"/>
      <c r="NOG18" s="491"/>
      <c r="NOH18" s="491"/>
      <c r="NOI18" s="491"/>
      <c r="NOJ18" s="491"/>
      <c r="NOK18" s="491"/>
      <c r="NOL18" s="491"/>
      <c r="NOM18" s="491"/>
      <c r="NON18" s="491"/>
      <c r="NOO18" s="491"/>
      <c r="NOP18" s="491"/>
      <c r="NOQ18" s="491"/>
      <c r="NOR18" s="491"/>
      <c r="NOS18" s="491"/>
      <c r="NOT18" s="491"/>
      <c r="NOU18" s="491"/>
      <c r="NOV18" s="491"/>
      <c r="NOW18" s="491"/>
      <c r="NOX18" s="491"/>
      <c r="NOY18" s="491"/>
      <c r="NOZ18" s="491"/>
      <c r="NPA18" s="491"/>
      <c r="NPB18" s="491"/>
      <c r="NPC18" s="491"/>
      <c r="NPD18" s="491"/>
      <c r="NPE18" s="491"/>
      <c r="NPF18" s="491"/>
      <c r="NPG18" s="491"/>
      <c r="NPH18" s="491"/>
      <c r="NPI18" s="491"/>
      <c r="NPJ18" s="491"/>
      <c r="NPK18" s="491"/>
      <c r="NPL18" s="491"/>
      <c r="NPM18" s="491"/>
      <c r="NPN18" s="491"/>
      <c r="NPO18" s="491"/>
      <c r="NPP18" s="491"/>
      <c r="NPQ18" s="491"/>
      <c r="NPR18" s="491"/>
      <c r="NPS18" s="491"/>
      <c r="NPT18" s="491"/>
      <c r="NPU18" s="491"/>
      <c r="NPV18" s="491"/>
      <c r="NPW18" s="491"/>
      <c r="NPX18" s="491"/>
      <c r="NPY18" s="491"/>
      <c r="NPZ18" s="491"/>
      <c r="NQA18" s="491"/>
      <c r="NQB18" s="491"/>
      <c r="NQC18" s="491"/>
      <c r="NQD18" s="491"/>
      <c r="NQE18" s="491"/>
      <c r="NQF18" s="491"/>
      <c r="NQG18" s="491"/>
      <c r="NQH18" s="491"/>
      <c r="NQI18" s="491"/>
      <c r="NQJ18" s="491"/>
      <c r="NQK18" s="491"/>
      <c r="NQL18" s="491"/>
      <c r="NQM18" s="491"/>
      <c r="NQN18" s="491"/>
      <c r="NQO18" s="491"/>
      <c r="NQP18" s="491"/>
      <c r="NQQ18" s="491"/>
      <c r="NQR18" s="491"/>
      <c r="NQS18" s="491"/>
      <c r="NQT18" s="491"/>
      <c r="NQU18" s="491"/>
      <c r="NQV18" s="491"/>
      <c r="NQW18" s="491"/>
      <c r="NQX18" s="491"/>
      <c r="NQY18" s="491"/>
      <c r="NQZ18" s="491"/>
      <c r="NRA18" s="491"/>
      <c r="NRB18" s="491"/>
      <c r="NRC18" s="491"/>
      <c r="NRD18" s="491"/>
      <c r="NRE18" s="491"/>
      <c r="NRF18" s="491"/>
      <c r="NRG18" s="491"/>
      <c r="NRH18" s="491"/>
      <c r="NRI18" s="491"/>
      <c r="NRJ18" s="491"/>
      <c r="NRK18" s="491"/>
      <c r="NRL18" s="491"/>
      <c r="NRM18" s="491"/>
      <c r="NRN18" s="491"/>
      <c r="NRO18" s="491"/>
      <c r="NRP18" s="491"/>
      <c r="NRQ18" s="491"/>
      <c r="NRR18" s="491"/>
      <c r="NRS18" s="491"/>
      <c r="NRT18" s="491"/>
      <c r="NRU18" s="491"/>
      <c r="NRV18" s="491"/>
      <c r="NRW18" s="491"/>
      <c r="NRX18" s="491"/>
      <c r="NRY18" s="491"/>
      <c r="NRZ18" s="491"/>
      <c r="NSA18" s="491"/>
      <c r="NSB18" s="491"/>
      <c r="NSC18" s="491"/>
      <c r="NSD18" s="491"/>
      <c r="NSE18" s="491"/>
      <c r="NSF18" s="491"/>
      <c r="NSG18" s="491"/>
      <c r="NSH18" s="491"/>
      <c r="NSI18" s="491"/>
      <c r="NSJ18" s="491"/>
      <c r="NSK18" s="491"/>
      <c r="NSL18" s="491"/>
      <c r="NSM18" s="491"/>
      <c r="NSN18" s="491"/>
      <c r="NSO18" s="491"/>
      <c r="NSP18" s="491"/>
      <c r="NSQ18" s="491"/>
      <c r="NSR18" s="491"/>
      <c r="NSS18" s="491"/>
      <c r="NST18" s="491"/>
      <c r="NSU18" s="491"/>
      <c r="NSV18" s="491"/>
      <c r="NSW18" s="491"/>
      <c r="NSX18" s="491"/>
      <c r="NSY18" s="491"/>
      <c r="NSZ18" s="491"/>
      <c r="NTA18" s="491"/>
      <c r="NTB18" s="491"/>
      <c r="NTC18" s="491"/>
      <c r="NTD18" s="491"/>
      <c r="NTE18" s="491"/>
      <c r="NTF18" s="491"/>
      <c r="NTG18" s="491"/>
      <c r="NTH18" s="491"/>
      <c r="NTI18" s="491"/>
      <c r="NTJ18" s="491"/>
      <c r="NTK18" s="491"/>
      <c r="NTL18" s="491"/>
      <c r="NTM18" s="491"/>
      <c r="NTN18" s="491"/>
      <c r="NTO18" s="491"/>
      <c r="NTP18" s="491"/>
      <c r="NTQ18" s="491"/>
      <c r="NTR18" s="491"/>
      <c r="NTS18" s="491"/>
      <c r="NTT18" s="491"/>
      <c r="NTU18" s="491"/>
      <c r="NTV18" s="491"/>
      <c r="NTW18" s="491"/>
      <c r="NTX18" s="491"/>
      <c r="NTY18" s="491"/>
      <c r="NTZ18" s="491"/>
      <c r="NUA18" s="491"/>
      <c r="NUB18" s="491"/>
      <c r="NUC18" s="491"/>
      <c r="NUD18" s="491"/>
      <c r="NUE18" s="491"/>
      <c r="NUF18" s="491"/>
      <c r="NUG18" s="491"/>
      <c r="NUH18" s="491"/>
      <c r="NUI18" s="491"/>
      <c r="NUJ18" s="491"/>
      <c r="NUK18" s="491"/>
      <c r="NUL18" s="491"/>
      <c r="NUM18" s="491"/>
      <c r="NUN18" s="491"/>
      <c r="NUO18" s="491"/>
      <c r="NUP18" s="491"/>
      <c r="NUQ18" s="491"/>
      <c r="NUR18" s="491"/>
      <c r="NUS18" s="491"/>
      <c r="NUT18" s="491"/>
      <c r="NUU18" s="491"/>
      <c r="NUV18" s="491"/>
      <c r="NUW18" s="491"/>
      <c r="NUX18" s="491"/>
      <c r="NUY18" s="491"/>
      <c r="NUZ18" s="491"/>
      <c r="NVA18" s="491"/>
      <c r="NVB18" s="491"/>
      <c r="NVC18" s="491"/>
      <c r="NVD18" s="491"/>
      <c r="NVE18" s="491"/>
      <c r="NVF18" s="491"/>
      <c r="NVG18" s="491"/>
      <c r="NVH18" s="491"/>
      <c r="NVI18" s="491"/>
      <c r="NVJ18" s="491"/>
      <c r="NVK18" s="491"/>
      <c r="NVL18" s="491"/>
      <c r="NVM18" s="491"/>
      <c r="NVN18" s="491"/>
      <c r="NVO18" s="491"/>
      <c r="NVP18" s="491"/>
      <c r="NVQ18" s="491"/>
      <c r="NVR18" s="491"/>
      <c r="NVS18" s="491"/>
      <c r="NVT18" s="491"/>
      <c r="NVU18" s="491"/>
      <c r="NVV18" s="491"/>
      <c r="NVW18" s="491"/>
      <c r="NVX18" s="491"/>
      <c r="NVY18" s="491"/>
      <c r="NVZ18" s="491"/>
      <c r="NWA18" s="491"/>
      <c r="NWB18" s="491"/>
      <c r="NWC18" s="491"/>
      <c r="NWD18" s="491"/>
      <c r="NWE18" s="491"/>
      <c r="NWF18" s="491"/>
      <c r="NWG18" s="491"/>
      <c r="NWH18" s="491"/>
      <c r="NWI18" s="491"/>
      <c r="NWJ18" s="491"/>
      <c r="NWK18" s="491"/>
      <c r="NWL18" s="491"/>
      <c r="NWM18" s="491"/>
      <c r="NWN18" s="491"/>
      <c r="NWO18" s="491"/>
      <c r="NWP18" s="491"/>
      <c r="NWQ18" s="491"/>
      <c r="NWR18" s="491"/>
      <c r="NWS18" s="491"/>
      <c r="NWT18" s="491"/>
      <c r="NWU18" s="491"/>
      <c r="NWV18" s="491"/>
      <c r="NWW18" s="491"/>
      <c r="NWX18" s="491"/>
      <c r="NWY18" s="491"/>
      <c r="NWZ18" s="491"/>
      <c r="NXA18" s="491"/>
      <c r="NXB18" s="491"/>
      <c r="NXC18" s="491"/>
      <c r="NXD18" s="491"/>
      <c r="NXE18" s="491"/>
      <c r="NXF18" s="491"/>
      <c r="NXG18" s="491"/>
      <c r="NXH18" s="491"/>
      <c r="NXI18" s="491"/>
      <c r="NXJ18" s="491"/>
      <c r="NXK18" s="491"/>
      <c r="NXL18" s="491"/>
      <c r="NXM18" s="491"/>
      <c r="NXN18" s="491"/>
      <c r="NXO18" s="491"/>
      <c r="NXP18" s="491"/>
      <c r="NXQ18" s="491"/>
      <c r="NXR18" s="491"/>
      <c r="NXS18" s="491"/>
      <c r="NXT18" s="491"/>
      <c r="NXU18" s="491"/>
      <c r="NXV18" s="491"/>
      <c r="NXW18" s="491"/>
      <c r="NXX18" s="491"/>
      <c r="NXY18" s="491"/>
      <c r="NXZ18" s="491"/>
      <c r="NYA18" s="491"/>
      <c r="NYB18" s="491"/>
      <c r="NYC18" s="491"/>
      <c r="NYD18" s="491"/>
      <c r="NYE18" s="491"/>
      <c r="NYF18" s="491"/>
      <c r="NYG18" s="491"/>
      <c r="NYH18" s="491"/>
      <c r="NYI18" s="491"/>
      <c r="NYJ18" s="491"/>
      <c r="NYK18" s="491"/>
      <c r="NYL18" s="491"/>
      <c r="NYM18" s="491"/>
      <c r="NYN18" s="491"/>
      <c r="NYO18" s="491"/>
      <c r="NYP18" s="491"/>
      <c r="NYQ18" s="491"/>
      <c r="NYR18" s="491"/>
      <c r="NYS18" s="491"/>
      <c r="NYT18" s="491"/>
      <c r="NYU18" s="491"/>
      <c r="NYV18" s="491"/>
      <c r="NYW18" s="491"/>
      <c r="NYX18" s="491"/>
      <c r="NYY18" s="491"/>
      <c r="NYZ18" s="491"/>
      <c r="NZA18" s="491"/>
      <c r="NZB18" s="491"/>
      <c r="NZC18" s="491"/>
      <c r="NZD18" s="491"/>
      <c r="NZE18" s="491"/>
      <c r="NZF18" s="491"/>
      <c r="NZG18" s="491"/>
      <c r="NZH18" s="491"/>
      <c r="NZI18" s="491"/>
      <c r="NZJ18" s="491"/>
      <c r="NZK18" s="491"/>
      <c r="NZL18" s="491"/>
      <c r="NZM18" s="491"/>
      <c r="NZN18" s="491"/>
      <c r="NZO18" s="491"/>
      <c r="NZP18" s="491"/>
      <c r="NZQ18" s="491"/>
      <c r="NZR18" s="491"/>
      <c r="NZS18" s="491"/>
      <c r="NZT18" s="491"/>
      <c r="NZU18" s="491"/>
      <c r="NZV18" s="491"/>
      <c r="NZW18" s="491"/>
      <c r="NZX18" s="491"/>
      <c r="NZY18" s="491"/>
      <c r="NZZ18" s="491"/>
      <c r="OAA18" s="491"/>
      <c r="OAB18" s="491"/>
      <c r="OAC18" s="491"/>
      <c r="OAD18" s="491"/>
      <c r="OAE18" s="491"/>
      <c r="OAF18" s="491"/>
      <c r="OAG18" s="491"/>
      <c r="OAH18" s="491"/>
      <c r="OAI18" s="491"/>
      <c r="OAJ18" s="491"/>
      <c r="OAK18" s="491"/>
      <c r="OAL18" s="491"/>
      <c r="OAM18" s="491"/>
      <c r="OAN18" s="491"/>
      <c r="OAO18" s="491"/>
      <c r="OAP18" s="491"/>
      <c r="OAQ18" s="491"/>
      <c r="OAR18" s="491"/>
      <c r="OAS18" s="491"/>
      <c r="OAT18" s="491"/>
      <c r="OAU18" s="491"/>
      <c r="OAV18" s="491"/>
      <c r="OAW18" s="491"/>
      <c r="OAX18" s="491"/>
      <c r="OAY18" s="491"/>
      <c r="OAZ18" s="491"/>
      <c r="OBA18" s="491"/>
      <c r="OBB18" s="491"/>
      <c r="OBC18" s="491"/>
      <c r="OBD18" s="491"/>
      <c r="OBE18" s="491"/>
      <c r="OBF18" s="491"/>
      <c r="OBG18" s="491"/>
      <c r="OBH18" s="491"/>
      <c r="OBI18" s="491"/>
      <c r="OBJ18" s="491"/>
      <c r="OBK18" s="491"/>
      <c r="OBL18" s="491"/>
      <c r="OBM18" s="491"/>
      <c r="OBN18" s="491"/>
      <c r="OBO18" s="491"/>
      <c r="OBP18" s="491"/>
      <c r="OBQ18" s="491"/>
      <c r="OBR18" s="491"/>
      <c r="OBS18" s="491"/>
      <c r="OBT18" s="491"/>
      <c r="OBU18" s="491"/>
      <c r="OBV18" s="491"/>
      <c r="OBW18" s="491"/>
      <c r="OBX18" s="491"/>
      <c r="OBY18" s="491"/>
      <c r="OBZ18" s="491"/>
      <c r="OCA18" s="491"/>
      <c r="OCB18" s="491"/>
      <c r="OCC18" s="491"/>
      <c r="OCD18" s="491"/>
      <c r="OCE18" s="491"/>
      <c r="OCF18" s="491"/>
      <c r="OCG18" s="491"/>
      <c r="OCH18" s="491"/>
      <c r="OCI18" s="491"/>
      <c r="OCJ18" s="491"/>
      <c r="OCK18" s="491"/>
      <c r="OCL18" s="491"/>
      <c r="OCM18" s="491"/>
      <c r="OCN18" s="491"/>
      <c r="OCO18" s="491"/>
      <c r="OCP18" s="491"/>
      <c r="OCQ18" s="491"/>
      <c r="OCR18" s="491"/>
      <c r="OCS18" s="491"/>
      <c r="OCT18" s="491"/>
      <c r="OCU18" s="491"/>
      <c r="OCV18" s="491"/>
      <c r="OCW18" s="491"/>
      <c r="OCX18" s="491"/>
      <c r="OCY18" s="491"/>
      <c r="OCZ18" s="491"/>
      <c r="ODA18" s="491"/>
      <c r="ODB18" s="491"/>
      <c r="ODC18" s="491"/>
      <c r="ODD18" s="491"/>
      <c r="ODE18" s="491"/>
      <c r="ODF18" s="491"/>
      <c r="ODG18" s="491"/>
      <c r="ODH18" s="491"/>
      <c r="ODI18" s="491"/>
      <c r="ODJ18" s="491"/>
      <c r="ODK18" s="491"/>
      <c r="ODL18" s="491"/>
      <c r="ODM18" s="491"/>
      <c r="ODN18" s="491"/>
      <c r="ODO18" s="491"/>
      <c r="ODP18" s="491"/>
      <c r="ODQ18" s="491"/>
      <c r="ODR18" s="491"/>
      <c r="ODS18" s="491"/>
      <c r="ODT18" s="491"/>
      <c r="ODU18" s="491"/>
      <c r="ODV18" s="491"/>
      <c r="ODW18" s="491"/>
      <c r="ODX18" s="491"/>
      <c r="ODY18" s="491"/>
      <c r="ODZ18" s="491"/>
      <c r="OEA18" s="491"/>
      <c r="OEB18" s="491"/>
      <c r="OEC18" s="491"/>
      <c r="OED18" s="491"/>
      <c r="OEE18" s="491"/>
      <c r="OEF18" s="491"/>
      <c r="OEG18" s="491"/>
      <c r="OEH18" s="491"/>
      <c r="OEI18" s="491"/>
      <c r="OEJ18" s="491"/>
      <c r="OEK18" s="491"/>
      <c r="OEL18" s="491"/>
      <c r="OEM18" s="491"/>
      <c r="OEN18" s="491"/>
      <c r="OEO18" s="491"/>
      <c r="OEP18" s="491"/>
      <c r="OEQ18" s="491"/>
      <c r="OER18" s="491"/>
      <c r="OES18" s="491"/>
      <c r="OET18" s="491"/>
      <c r="OEU18" s="491"/>
      <c r="OEV18" s="491"/>
      <c r="OEW18" s="491"/>
      <c r="OEX18" s="491"/>
      <c r="OEY18" s="491"/>
      <c r="OEZ18" s="491"/>
      <c r="OFA18" s="491"/>
      <c r="OFB18" s="491"/>
      <c r="OFC18" s="491"/>
      <c r="OFD18" s="491"/>
      <c r="OFE18" s="491"/>
      <c r="OFF18" s="491"/>
      <c r="OFG18" s="491"/>
      <c r="OFH18" s="491"/>
      <c r="OFI18" s="491"/>
      <c r="OFJ18" s="491"/>
      <c r="OFK18" s="491"/>
      <c r="OFL18" s="491"/>
      <c r="OFM18" s="491"/>
      <c r="OFN18" s="491"/>
      <c r="OFO18" s="491"/>
      <c r="OFP18" s="491"/>
      <c r="OFQ18" s="491"/>
      <c r="OFR18" s="491"/>
      <c r="OFS18" s="491"/>
      <c r="OFT18" s="491"/>
      <c r="OFU18" s="491"/>
      <c r="OFV18" s="491"/>
      <c r="OFW18" s="491"/>
      <c r="OFX18" s="491"/>
      <c r="OFY18" s="491"/>
      <c r="OFZ18" s="491"/>
      <c r="OGA18" s="491"/>
      <c r="OGB18" s="491"/>
      <c r="OGC18" s="491"/>
      <c r="OGD18" s="491"/>
      <c r="OGE18" s="491"/>
      <c r="OGF18" s="491"/>
      <c r="OGG18" s="491"/>
      <c r="OGH18" s="491"/>
      <c r="OGI18" s="491"/>
      <c r="OGJ18" s="491"/>
      <c r="OGK18" s="491"/>
      <c r="OGL18" s="491"/>
      <c r="OGM18" s="491"/>
      <c r="OGN18" s="491"/>
      <c r="OGO18" s="491"/>
      <c r="OGP18" s="491"/>
      <c r="OGQ18" s="491"/>
      <c r="OGR18" s="491"/>
      <c r="OGS18" s="491"/>
      <c r="OGT18" s="491"/>
      <c r="OGU18" s="491"/>
      <c r="OGV18" s="491"/>
      <c r="OGW18" s="491"/>
      <c r="OGX18" s="491"/>
      <c r="OGY18" s="491"/>
      <c r="OGZ18" s="491"/>
      <c r="OHA18" s="491"/>
      <c r="OHB18" s="491"/>
      <c r="OHC18" s="491"/>
      <c r="OHD18" s="491"/>
      <c r="OHE18" s="491"/>
      <c r="OHF18" s="491"/>
      <c r="OHG18" s="491"/>
      <c r="OHH18" s="491"/>
      <c r="OHI18" s="491"/>
      <c r="OHJ18" s="491"/>
      <c r="OHK18" s="491"/>
      <c r="OHL18" s="491"/>
      <c r="OHM18" s="491"/>
      <c r="OHN18" s="491"/>
      <c r="OHO18" s="491"/>
      <c r="OHP18" s="491"/>
      <c r="OHQ18" s="491"/>
      <c r="OHR18" s="491"/>
      <c r="OHS18" s="491"/>
      <c r="OHT18" s="491"/>
      <c r="OHU18" s="491"/>
      <c r="OHV18" s="491"/>
      <c r="OHW18" s="491"/>
      <c r="OHX18" s="491"/>
      <c r="OHY18" s="491"/>
      <c r="OHZ18" s="491"/>
      <c r="OIA18" s="491"/>
      <c r="OIB18" s="491"/>
      <c r="OIC18" s="491"/>
      <c r="OID18" s="491"/>
      <c r="OIE18" s="491"/>
      <c r="OIF18" s="491"/>
      <c r="OIG18" s="491"/>
      <c r="OIH18" s="491"/>
      <c r="OII18" s="491"/>
      <c r="OIJ18" s="491"/>
      <c r="OIK18" s="491"/>
      <c r="OIL18" s="491"/>
      <c r="OIM18" s="491"/>
      <c r="OIN18" s="491"/>
      <c r="OIO18" s="491"/>
      <c r="OIP18" s="491"/>
      <c r="OIQ18" s="491"/>
      <c r="OIR18" s="491"/>
      <c r="OIS18" s="491"/>
      <c r="OIT18" s="491"/>
      <c r="OIU18" s="491"/>
      <c r="OIV18" s="491"/>
      <c r="OIW18" s="491"/>
      <c r="OIX18" s="491"/>
      <c r="OIY18" s="491"/>
      <c r="OIZ18" s="491"/>
      <c r="OJA18" s="491"/>
      <c r="OJB18" s="491"/>
      <c r="OJC18" s="491"/>
      <c r="OJD18" s="491"/>
      <c r="OJE18" s="491"/>
      <c r="OJF18" s="491"/>
      <c r="OJG18" s="491"/>
      <c r="OJH18" s="491"/>
      <c r="OJI18" s="491"/>
      <c r="OJJ18" s="491"/>
      <c r="OJK18" s="491"/>
      <c r="OJL18" s="491"/>
      <c r="OJM18" s="491"/>
      <c r="OJN18" s="491"/>
      <c r="OJO18" s="491"/>
      <c r="OJP18" s="491"/>
      <c r="OJQ18" s="491"/>
      <c r="OJR18" s="491"/>
      <c r="OJS18" s="491"/>
      <c r="OJT18" s="491"/>
      <c r="OJU18" s="491"/>
      <c r="OJV18" s="491"/>
      <c r="OJW18" s="491"/>
      <c r="OJX18" s="491"/>
      <c r="OJY18" s="491"/>
      <c r="OJZ18" s="491"/>
      <c r="OKA18" s="491"/>
      <c r="OKB18" s="491"/>
      <c r="OKC18" s="491"/>
      <c r="OKD18" s="491"/>
      <c r="OKE18" s="491"/>
      <c r="OKF18" s="491"/>
      <c r="OKG18" s="491"/>
      <c r="OKH18" s="491"/>
      <c r="OKI18" s="491"/>
      <c r="OKJ18" s="491"/>
      <c r="OKK18" s="491"/>
      <c r="OKL18" s="491"/>
      <c r="OKM18" s="491"/>
      <c r="OKN18" s="491"/>
      <c r="OKO18" s="491"/>
      <c r="OKP18" s="491"/>
      <c r="OKQ18" s="491"/>
      <c r="OKR18" s="491"/>
      <c r="OKS18" s="491"/>
      <c r="OKT18" s="491"/>
      <c r="OKU18" s="491"/>
      <c r="OKV18" s="491"/>
      <c r="OKW18" s="491"/>
      <c r="OKX18" s="491"/>
      <c r="OKY18" s="491"/>
      <c r="OKZ18" s="491"/>
      <c r="OLA18" s="491"/>
      <c r="OLB18" s="491"/>
      <c r="OLC18" s="491"/>
      <c r="OLD18" s="491"/>
      <c r="OLE18" s="491"/>
      <c r="OLF18" s="491"/>
      <c r="OLG18" s="491"/>
      <c r="OLH18" s="491"/>
      <c r="OLI18" s="491"/>
      <c r="OLJ18" s="491"/>
      <c r="OLK18" s="491"/>
      <c r="OLL18" s="491"/>
      <c r="OLM18" s="491"/>
      <c r="OLN18" s="491"/>
      <c r="OLO18" s="491"/>
      <c r="OLP18" s="491"/>
      <c r="OLQ18" s="491"/>
      <c r="OLR18" s="491"/>
      <c r="OLS18" s="491"/>
      <c r="OLT18" s="491"/>
      <c r="OLU18" s="491"/>
      <c r="OLV18" s="491"/>
      <c r="OLW18" s="491"/>
      <c r="OLX18" s="491"/>
      <c r="OLY18" s="491"/>
      <c r="OLZ18" s="491"/>
      <c r="OMA18" s="491"/>
      <c r="OMB18" s="491"/>
      <c r="OMC18" s="491"/>
      <c r="OMD18" s="491"/>
      <c r="OME18" s="491"/>
      <c r="OMF18" s="491"/>
      <c r="OMG18" s="491"/>
      <c r="OMH18" s="491"/>
      <c r="OMI18" s="491"/>
      <c r="OMJ18" s="491"/>
      <c r="OMK18" s="491"/>
      <c r="OML18" s="491"/>
      <c r="OMM18" s="491"/>
      <c r="OMN18" s="491"/>
      <c r="OMO18" s="491"/>
      <c r="OMP18" s="491"/>
      <c r="OMQ18" s="491"/>
      <c r="OMR18" s="491"/>
      <c r="OMS18" s="491"/>
      <c r="OMT18" s="491"/>
      <c r="OMU18" s="491"/>
      <c r="OMV18" s="491"/>
      <c r="OMW18" s="491"/>
      <c r="OMX18" s="491"/>
      <c r="OMY18" s="491"/>
      <c r="OMZ18" s="491"/>
      <c r="ONA18" s="491"/>
      <c r="ONB18" s="491"/>
      <c r="ONC18" s="491"/>
      <c r="OND18" s="491"/>
      <c r="ONE18" s="491"/>
      <c r="ONF18" s="491"/>
      <c r="ONG18" s="491"/>
      <c r="ONH18" s="491"/>
      <c r="ONI18" s="491"/>
      <c r="ONJ18" s="491"/>
      <c r="ONK18" s="491"/>
      <c r="ONL18" s="491"/>
      <c r="ONM18" s="491"/>
      <c r="ONN18" s="491"/>
      <c r="ONO18" s="491"/>
      <c r="ONP18" s="491"/>
      <c r="ONQ18" s="491"/>
      <c r="ONR18" s="491"/>
      <c r="ONS18" s="491"/>
      <c r="ONT18" s="491"/>
      <c r="ONU18" s="491"/>
      <c r="ONV18" s="491"/>
      <c r="ONW18" s="491"/>
      <c r="ONX18" s="491"/>
      <c r="ONY18" s="491"/>
      <c r="ONZ18" s="491"/>
      <c r="OOA18" s="491"/>
      <c r="OOB18" s="491"/>
      <c r="OOC18" s="491"/>
      <c r="OOD18" s="491"/>
      <c r="OOE18" s="491"/>
      <c r="OOF18" s="491"/>
      <c r="OOG18" s="491"/>
      <c r="OOH18" s="491"/>
      <c r="OOI18" s="491"/>
      <c r="OOJ18" s="491"/>
      <c r="OOK18" s="491"/>
      <c r="OOL18" s="491"/>
      <c r="OOM18" s="491"/>
      <c r="OON18" s="491"/>
      <c r="OOO18" s="491"/>
      <c r="OOP18" s="491"/>
      <c r="OOQ18" s="491"/>
      <c r="OOR18" s="491"/>
      <c r="OOS18" s="491"/>
      <c r="OOT18" s="491"/>
      <c r="OOU18" s="491"/>
      <c r="OOV18" s="491"/>
      <c r="OOW18" s="491"/>
      <c r="OOX18" s="491"/>
      <c r="OOY18" s="491"/>
      <c r="OOZ18" s="491"/>
      <c r="OPA18" s="491"/>
      <c r="OPB18" s="491"/>
      <c r="OPC18" s="491"/>
      <c r="OPD18" s="491"/>
      <c r="OPE18" s="491"/>
      <c r="OPF18" s="491"/>
      <c r="OPG18" s="491"/>
      <c r="OPH18" s="491"/>
      <c r="OPI18" s="491"/>
      <c r="OPJ18" s="491"/>
      <c r="OPK18" s="491"/>
      <c r="OPL18" s="491"/>
      <c r="OPM18" s="491"/>
      <c r="OPN18" s="491"/>
      <c r="OPO18" s="491"/>
      <c r="OPP18" s="491"/>
      <c r="OPQ18" s="491"/>
      <c r="OPR18" s="491"/>
      <c r="OPS18" s="491"/>
      <c r="OPT18" s="491"/>
      <c r="OPU18" s="491"/>
      <c r="OPV18" s="491"/>
      <c r="OPW18" s="491"/>
      <c r="OPX18" s="491"/>
      <c r="OPY18" s="491"/>
      <c r="OPZ18" s="491"/>
      <c r="OQA18" s="491"/>
      <c r="OQB18" s="491"/>
      <c r="OQC18" s="491"/>
      <c r="OQD18" s="491"/>
      <c r="OQE18" s="491"/>
      <c r="OQF18" s="491"/>
      <c r="OQG18" s="491"/>
      <c r="OQH18" s="491"/>
      <c r="OQI18" s="491"/>
      <c r="OQJ18" s="491"/>
      <c r="OQK18" s="491"/>
      <c r="OQL18" s="491"/>
      <c r="OQM18" s="491"/>
      <c r="OQN18" s="491"/>
      <c r="OQO18" s="491"/>
      <c r="OQP18" s="491"/>
      <c r="OQQ18" s="491"/>
      <c r="OQR18" s="491"/>
      <c r="OQS18" s="491"/>
      <c r="OQT18" s="491"/>
      <c r="OQU18" s="491"/>
      <c r="OQV18" s="491"/>
      <c r="OQW18" s="491"/>
      <c r="OQX18" s="491"/>
      <c r="OQY18" s="491"/>
      <c r="OQZ18" s="491"/>
      <c r="ORA18" s="491"/>
      <c r="ORB18" s="491"/>
      <c r="ORC18" s="491"/>
      <c r="ORD18" s="491"/>
      <c r="ORE18" s="491"/>
      <c r="ORF18" s="491"/>
      <c r="ORG18" s="491"/>
      <c r="ORH18" s="491"/>
      <c r="ORI18" s="491"/>
      <c r="ORJ18" s="491"/>
      <c r="ORK18" s="491"/>
      <c r="ORL18" s="491"/>
      <c r="ORM18" s="491"/>
      <c r="ORN18" s="491"/>
      <c r="ORO18" s="491"/>
      <c r="ORP18" s="491"/>
      <c r="ORQ18" s="491"/>
      <c r="ORR18" s="491"/>
      <c r="ORS18" s="491"/>
      <c r="ORT18" s="491"/>
      <c r="ORU18" s="491"/>
      <c r="ORV18" s="491"/>
      <c r="ORW18" s="491"/>
      <c r="ORX18" s="491"/>
      <c r="ORY18" s="491"/>
      <c r="ORZ18" s="491"/>
      <c r="OSA18" s="491"/>
      <c r="OSB18" s="491"/>
      <c r="OSC18" s="491"/>
      <c r="OSD18" s="491"/>
      <c r="OSE18" s="491"/>
      <c r="OSF18" s="491"/>
      <c r="OSG18" s="491"/>
      <c r="OSH18" s="491"/>
      <c r="OSI18" s="491"/>
      <c r="OSJ18" s="491"/>
      <c r="OSK18" s="491"/>
      <c r="OSL18" s="491"/>
      <c r="OSM18" s="491"/>
      <c r="OSN18" s="491"/>
      <c r="OSO18" s="491"/>
      <c r="OSP18" s="491"/>
      <c r="OSQ18" s="491"/>
      <c r="OSR18" s="491"/>
      <c r="OSS18" s="491"/>
      <c r="OST18" s="491"/>
      <c r="OSU18" s="491"/>
      <c r="OSV18" s="491"/>
      <c r="OSW18" s="491"/>
      <c r="OSX18" s="491"/>
      <c r="OSY18" s="491"/>
      <c r="OSZ18" s="491"/>
      <c r="OTA18" s="491"/>
      <c r="OTB18" s="491"/>
      <c r="OTC18" s="491"/>
      <c r="OTD18" s="491"/>
      <c r="OTE18" s="491"/>
      <c r="OTF18" s="491"/>
      <c r="OTG18" s="491"/>
      <c r="OTH18" s="491"/>
      <c r="OTI18" s="491"/>
      <c r="OTJ18" s="491"/>
      <c r="OTK18" s="491"/>
      <c r="OTL18" s="491"/>
      <c r="OTM18" s="491"/>
      <c r="OTN18" s="491"/>
      <c r="OTO18" s="491"/>
      <c r="OTP18" s="491"/>
      <c r="OTQ18" s="491"/>
      <c r="OTR18" s="491"/>
      <c r="OTS18" s="491"/>
      <c r="OTT18" s="491"/>
      <c r="OTU18" s="491"/>
      <c r="OTV18" s="491"/>
      <c r="OTW18" s="491"/>
      <c r="OTX18" s="491"/>
      <c r="OTY18" s="491"/>
      <c r="OTZ18" s="491"/>
      <c r="OUA18" s="491"/>
      <c r="OUB18" s="491"/>
      <c r="OUC18" s="491"/>
      <c r="OUD18" s="491"/>
      <c r="OUE18" s="491"/>
      <c r="OUF18" s="491"/>
      <c r="OUG18" s="491"/>
      <c r="OUH18" s="491"/>
      <c r="OUI18" s="491"/>
      <c r="OUJ18" s="491"/>
      <c r="OUK18" s="491"/>
      <c r="OUL18" s="491"/>
      <c r="OUM18" s="491"/>
      <c r="OUN18" s="491"/>
      <c r="OUO18" s="491"/>
      <c r="OUP18" s="491"/>
      <c r="OUQ18" s="491"/>
      <c r="OUR18" s="491"/>
      <c r="OUS18" s="491"/>
      <c r="OUT18" s="491"/>
      <c r="OUU18" s="491"/>
      <c r="OUV18" s="491"/>
      <c r="OUW18" s="491"/>
      <c r="OUX18" s="491"/>
      <c r="OUY18" s="491"/>
      <c r="OUZ18" s="491"/>
      <c r="OVA18" s="491"/>
      <c r="OVB18" s="491"/>
      <c r="OVC18" s="491"/>
      <c r="OVD18" s="491"/>
      <c r="OVE18" s="491"/>
      <c r="OVF18" s="491"/>
      <c r="OVG18" s="491"/>
      <c r="OVH18" s="491"/>
      <c r="OVI18" s="491"/>
      <c r="OVJ18" s="491"/>
      <c r="OVK18" s="491"/>
      <c r="OVL18" s="491"/>
      <c r="OVM18" s="491"/>
      <c r="OVN18" s="491"/>
      <c r="OVO18" s="491"/>
      <c r="OVP18" s="491"/>
      <c r="OVQ18" s="491"/>
      <c r="OVR18" s="491"/>
      <c r="OVS18" s="491"/>
      <c r="OVT18" s="491"/>
      <c r="OVU18" s="491"/>
      <c r="OVV18" s="491"/>
      <c r="OVW18" s="491"/>
      <c r="OVX18" s="491"/>
      <c r="OVY18" s="491"/>
      <c r="OVZ18" s="491"/>
      <c r="OWA18" s="491"/>
      <c r="OWB18" s="491"/>
      <c r="OWC18" s="491"/>
      <c r="OWD18" s="491"/>
      <c r="OWE18" s="491"/>
      <c r="OWF18" s="491"/>
      <c r="OWG18" s="491"/>
      <c r="OWH18" s="491"/>
      <c r="OWI18" s="491"/>
      <c r="OWJ18" s="491"/>
      <c r="OWK18" s="491"/>
      <c r="OWL18" s="491"/>
      <c r="OWM18" s="491"/>
      <c r="OWN18" s="491"/>
      <c r="OWO18" s="491"/>
      <c r="OWP18" s="491"/>
      <c r="OWQ18" s="491"/>
      <c r="OWR18" s="491"/>
      <c r="OWS18" s="491"/>
      <c r="OWT18" s="491"/>
      <c r="OWU18" s="491"/>
      <c r="OWV18" s="491"/>
      <c r="OWW18" s="491"/>
      <c r="OWX18" s="491"/>
      <c r="OWY18" s="491"/>
      <c r="OWZ18" s="491"/>
      <c r="OXA18" s="491"/>
      <c r="OXB18" s="491"/>
      <c r="OXC18" s="491"/>
      <c r="OXD18" s="491"/>
      <c r="OXE18" s="491"/>
      <c r="OXF18" s="491"/>
      <c r="OXG18" s="491"/>
      <c r="OXH18" s="491"/>
      <c r="OXI18" s="491"/>
      <c r="OXJ18" s="491"/>
      <c r="OXK18" s="491"/>
      <c r="OXL18" s="491"/>
      <c r="OXM18" s="491"/>
      <c r="OXN18" s="491"/>
      <c r="OXO18" s="491"/>
      <c r="OXP18" s="491"/>
      <c r="OXQ18" s="491"/>
      <c r="OXR18" s="491"/>
      <c r="OXS18" s="491"/>
      <c r="OXT18" s="491"/>
      <c r="OXU18" s="491"/>
      <c r="OXV18" s="491"/>
      <c r="OXW18" s="491"/>
      <c r="OXX18" s="491"/>
      <c r="OXY18" s="491"/>
      <c r="OXZ18" s="491"/>
      <c r="OYA18" s="491"/>
      <c r="OYB18" s="491"/>
      <c r="OYC18" s="491"/>
      <c r="OYD18" s="491"/>
      <c r="OYE18" s="491"/>
      <c r="OYF18" s="491"/>
      <c r="OYG18" s="491"/>
      <c r="OYH18" s="491"/>
      <c r="OYI18" s="491"/>
      <c r="OYJ18" s="491"/>
      <c r="OYK18" s="491"/>
      <c r="OYL18" s="491"/>
      <c r="OYM18" s="491"/>
      <c r="OYN18" s="491"/>
      <c r="OYO18" s="491"/>
      <c r="OYP18" s="491"/>
      <c r="OYQ18" s="491"/>
      <c r="OYR18" s="491"/>
      <c r="OYS18" s="491"/>
      <c r="OYT18" s="491"/>
      <c r="OYU18" s="491"/>
      <c r="OYV18" s="491"/>
      <c r="OYW18" s="491"/>
      <c r="OYX18" s="491"/>
      <c r="OYY18" s="491"/>
      <c r="OYZ18" s="491"/>
      <c r="OZA18" s="491"/>
      <c r="OZB18" s="491"/>
      <c r="OZC18" s="491"/>
      <c r="OZD18" s="491"/>
      <c r="OZE18" s="491"/>
      <c r="OZF18" s="491"/>
      <c r="OZG18" s="491"/>
      <c r="OZH18" s="491"/>
      <c r="OZI18" s="491"/>
      <c r="OZJ18" s="491"/>
      <c r="OZK18" s="491"/>
      <c r="OZL18" s="491"/>
      <c r="OZM18" s="491"/>
      <c r="OZN18" s="491"/>
      <c r="OZO18" s="491"/>
      <c r="OZP18" s="491"/>
      <c r="OZQ18" s="491"/>
      <c r="OZR18" s="491"/>
      <c r="OZS18" s="491"/>
      <c r="OZT18" s="491"/>
      <c r="OZU18" s="491"/>
      <c r="OZV18" s="491"/>
      <c r="OZW18" s="491"/>
      <c r="OZX18" s="491"/>
      <c r="OZY18" s="491"/>
      <c r="OZZ18" s="491"/>
      <c r="PAA18" s="491"/>
      <c r="PAB18" s="491"/>
      <c r="PAC18" s="491"/>
      <c r="PAD18" s="491"/>
      <c r="PAE18" s="491"/>
      <c r="PAF18" s="491"/>
      <c r="PAG18" s="491"/>
      <c r="PAH18" s="491"/>
      <c r="PAI18" s="491"/>
      <c r="PAJ18" s="491"/>
      <c r="PAK18" s="491"/>
      <c r="PAL18" s="491"/>
      <c r="PAM18" s="491"/>
      <c r="PAN18" s="491"/>
      <c r="PAO18" s="491"/>
      <c r="PAP18" s="491"/>
      <c r="PAQ18" s="491"/>
      <c r="PAR18" s="491"/>
      <c r="PAS18" s="491"/>
      <c r="PAT18" s="491"/>
      <c r="PAU18" s="491"/>
      <c r="PAV18" s="491"/>
      <c r="PAW18" s="491"/>
      <c r="PAX18" s="491"/>
      <c r="PAY18" s="491"/>
      <c r="PAZ18" s="491"/>
      <c r="PBA18" s="491"/>
      <c r="PBB18" s="491"/>
      <c r="PBC18" s="491"/>
      <c r="PBD18" s="491"/>
      <c r="PBE18" s="491"/>
      <c r="PBF18" s="491"/>
      <c r="PBG18" s="491"/>
      <c r="PBH18" s="491"/>
      <c r="PBI18" s="491"/>
      <c r="PBJ18" s="491"/>
      <c r="PBK18" s="491"/>
      <c r="PBL18" s="491"/>
      <c r="PBM18" s="491"/>
      <c r="PBN18" s="491"/>
      <c r="PBO18" s="491"/>
      <c r="PBP18" s="491"/>
      <c r="PBQ18" s="491"/>
      <c r="PBR18" s="491"/>
      <c r="PBS18" s="491"/>
      <c r="PBT18" s="491"/>
      <c r="PBU18" s="491"/>
      <c r="PBV18" s="491"/>
      <c r="PBW18" s="491"/>
      <c r="PBX18" s="491"/>
      <c r="PBY18" s="491"/>
      <c r="PBZ18" s="491"/>
      <c r="PCA18" s="491"/>
      <c r="PCB18" s="491"/>
      <c r="PCC18" s="491"/>
      <c r="PCD18" s="491"/>
      <c r="PCE18" s="491"/>
      <c r="PCF18" s="491"/>
      <c r="PCG18" s="491"/>
      <c r="PCH18" s="491"/>
      <c r="PCI18" s="491"/>
      <c r="PCJ18" s="491"/>
      <c r="PCK18" s="491"/>
      <c r="PCL18" s="491"/>
      <c r="PCM18" s="491"/>
      <c r="PCN18" s="491"/>
      <c r="PCO18" s="491"/>
      <c r="PCP18" s="491"/>
      <c r="PCQ18" s="491"/>
      <c r="PCR18" s="491"/>
      <c r="PCS18" s="491"/>
      <c r="PCT18" s="491"/>
      <c r="PCU18" s="491"/>
      <c r="PCV18" s="491"/>
      <c r="PCW18" s="491"/>
      <c r="PCX18" s="491"/>
      <c r="PCY18" s="491"/>
      <c r="PCZ18" s="491"/>
      <c r="PDA18" s="491"/>
      <c r="PDB18" s="491"/>
      <c r="PDC18" s="491"/>
      <c r="PDD18" s="491"/>
      <c r="PDE18" s="491"/>
      <c r="PDF18" s="491"/>
      <c r="PDG18" s="491"/>
      <c r="PDH18" s="491"/>
      <c r="PDI18" s="491"/>
      <c r="PDJ18" s="491"/>
      <c r="PDK18" s="491"/>
      <c r="PDL18" s="491"/>
      <c r="PDM18" s="491"/>
      <c r="PDN18" s="491"/>
      <c r="PDO18" s="491"/>
      <c r="PDP18" s="491"/>
      <c r="PDQ18" s="491"/>
      <c r="PDR18" s="491"/>
      <c r="PDS18" s="491"/>
      <c r="PDT18" s="491"/>
      <c r="PDU18" s="491"/>
      <c r="PDV18" s="491"/>
      <c r="PDW18" s="491"/>
      <c r="PDX18" s="491"/>
      <c r="PDY18" s="491"/>
      <c r="PDZ18" s="491"/>
      <c r="PEA18" s="491"/>
      <c r="PEB18" s="491"/>
      <c r="PEC18" s="491"/>
      <c r="PED18" s="491"/>
      <c r="PEE18" s="491"/>
      <c r="PEF18" s="491"/>
      <c r="PEG18" s="491"/>
      <c r="PEH18" s="491"/>
      <c r="PEI18" s="491"/>
      <c r="PEJ18" s="491"/>
      <c r="PEK18" s="491"/>
      <c r="PEL18" s="491"/>
      <c r="PEM18" s="491"/>
      <c r="PEN18" s="491"/>
      <c r="PEO18" s="491"/>
      <c r="PEP18" s="491"/>
      <c r="PEQ18" s="491"/>
      <c r="PER18" s="491"/>
      <c r="PES18" s="491"/>
      <c r="PET18" s="491"/>
      <c r="PEU18" s="491"/>
      <c r="PEV18" s="491"/>
      <c r="PEW18" s="491"/>
      <c r="PEX18" s="491"/>
      <c r="PEY18" s="491"/>
      <c r="PEZ18" s="491"/>
      <c r="PFA18" s="491"/>
      <c r="PFB18" s="491"/>
      <c r="PFC18" s="491"/>
      <c r="PFD18" s="491"/>
      <c r="PFE18" s="491"/>
      <c r="PFF18" s="491"/>
      <c r="PFG18" s="491"/>
      <c r="PFH18" s="491"/>
      <c r="PFI18" s="491"/>
      <c r="PFJ18" s="491"/>
      <c r="PFK18" s="491"/>
      <c r="PFL18" s="491"/>
      <c r="PFM18" s="491"/>
      <c r="PFN18" s="491"/>
      <c r="PFO18" s="491"/>
      <c r="PFP18" s="491"/>
      <c r="PFQ18" s="491"/>
      <c r="PFR18" s="491"/>
      <c r="PFS18" s="491"/>
      <c r="PFT18" s="491"/>
      <c r="PFU18" s="491"/>
      <c r="PFV18" s="491"/>
      <c r="PFW18" s="491"/>
      <c r="PFX18" s="491"/>
      <c r="PFY18" s="491"/>
      <c r="PFZ18" s="491"/>
      <c r="PGA18" s="491"/>
      <c r="PGB18" s="491"/>
      <c r="PGC18" s="491"/>
      <c r="PGD18" s="491"/>
      <c r="PGE18" s="491"/>
      <c r="PGF18" s="491"/>
      <c r="PGG18" s="491"/>
      <c r="PGH18" s="491"/>
      <c r="PGI18" s="491"/>
      <c r="PGJ18" s="491"/>
      <c r="PGK18" s="491"/>
      <c r="PGL18" s="491"/>
      <c r="PGM18" s="491"/>
      <c r="PGN18" s="491"/>
      <c r="PGO18" s="491"/>
      <c r="PGP18" s="491"/>
      <c r="PGQ18" s="491"/>
      <c r="PGR18" s="491"/>
      <c r="PGS18" s="491"/>
      <c r="PGT18" s="491"/>
      <c r="PGU18" s="491"/>
      <c r="PGV18" s="491"/>
      <c r="PGW18" s="491"/>
      <c r="PGX18" s="491"/>
      <c r="PGY18" s="491"/>
      <c r="PGZ18" s="491"/>
      <c r="PHA18" s="491"/>
      <c r="PHB18" s="491"/>
      <c r="PHC18" s="491"/>
      <c r="PHD18" s="491"/>
      <c r="PHE18" s="491"/>
      <c r="PHF18" s="491"/>
      <c r="PHG18" s="491"/>
      <c r="PHH18" s="491"/>
      <c r="PHI18" s="491"/>
      <c r="PHJ18" s="491"/>
      <c r="PHK18" s="491"/>
      <c r="PHL18" s="491"/>
      <c r="PHM18" s="491"/>
      <c r="PHN18" s="491"/>
      <c r="PHO18" s="491"/>
      <c r="PHP18" s="491"/>
      <c r="PHQ18" s="491"/>
      <c r="PHR18" s="491"/>
      <c r="PHS18" s="491"/>
      <c r="PHT18" s="491"/>
      <c r="PHU18" s="491"/>
      <c r="PHV18" s="491"/>
      <c r="PHW18" s="491"/>
      <c r="PHX18" s="491"/>
      <c r="PHY18" s="491"/>
      <c r="PHZ18" s="491"/>
      <c r="PIA18" s="491"/>
      <c r="PIB18" s="491"/>
      <c r="PIC18" s="491"/>
      <c r="PID18" s="491"/>
      <c r="PIE18" s="491"/>
      <c r="PIF18" s="491"/>
      <c r="PIG18" s="491"/>
      <c r="PIH18" s="491"/>
      <c r="PII18" s="491"/>
      <c r="PIJ18" s="491"/>
      <c r="PIK18" s="491"/>
      <c r="PIL18" s="491"/>
      <c r="PIM18" s="491"/>
      <c r="PIN18" s="491"/>
      <c r="PIO18" s="491"/>
      <c r="PIP18" s="491"/>
      <c r="PIQ18" s="491"/>
      <c r="PIR18" s="491"/>
      <c r="PIS18" s="491"/>
      <c r="PIT18" s="491"/>
      <c r="PIU18" s="491"/>
      <c r="PIV18" s="491"/>
      <c r="PIW18" s="491"/>
      <c r="PIX18" s="491"/>
      <c r="PIY18" s="491"/>
      <c r="PIZ18" s="491"/>
      <c r="PJA18" s="491"/>
      <c r="PJB18" s="491"/>
      <c r="PJC18" s="491"/>
      <c r="PJD18" s="491"/>
      <c r="PJE18" s="491"/>
      <c r="PJF18" s="491"/>
      <c r="PJG18" s="491"/>
      <c r="PJH18" s="491"/>
      <c r="PJI18" s="491"/>
      <c r="PJJ18" s="491"/>
      <c r="PJK18" s="491"/>
      <c r="PJL18" s="491"/>
      <c r="PJM18" s="491"/>
      <c r="PJN18" s="491"/>
      <c r="PJO18" s="491"/>
      <c r="PJP18" s="491"/>
      <c r="PJQ18" s="491"/>
      <c r="PJR18" s="491"/>
      <c r="PJS18" s="491"/>
      <c r="PJT18" s="491"/>
      <c r="PJU18" s="491"/>
      <c r="PJV18" s="491"/>
      <c r="PJW18" s="491"/>
      <c r="PJX18" s="491"/>
      <c r="PJY18" s="491"/>
      <c r="PJZ18" s="491"/>
      <c r="PKA18" s="491"/>
      <c r="PKB18" s="491"/>
      <c r="PKC18" s="491"/>
      <c r="PKD18" s="491"/>
      <c r="PKE18" s="491"/>
      <c r="PKF18" s="491"/>
      <c r="PKG18" s="491"/>
      <c r="PKH18" s="491"/>
      <c r="PKI18" s="491"/>
      <c r="PKJ18" s="491"/>
      <c r="PKK18" s="491"/>
      <c r="PKL18" s="491"/>
      <c r="PKM18" s="491"/>
      <c r="PKN18" s="491"/>
      <c r="PKO18" s="491"/>
      <c r="PKP18" s="491"/>
      <c r="PKQ18" s="491"/>
      <c r="PKR18" s="491"/>
      <c r="PKS18" s="491"/>
      <c r="PKT18" s="491"/>
      <c r="PKU18" s="491"/>
      <c r="PKV18" s="491"/>
      <c r="PKW18" s="491"/>
      <c r="PKX18" s="491"/>
      <c r="PKY18" s="491"/>
      <c r="PKZ18" s="491"/>
      <c r="PLA18" s="491"/>
      <c r="PLB18" s="491"/>
      <c r="PLC18" s="491"/>
      <c r="PLD18" s="491"/>
      <c r="PLE18" s="491"/>
      <c r="PLF18" s="491"/>
      <c r="PLG18" s="491"/>
      <c r="PLH18" s="491"/>
      <c r="PLI18" s="491"/>
      <c r="PLJ18" s="491"/>
      <c r="PLK18" s="491"/>
      <c r="PLL18" s="491"/>
      <c r="PLM18" s="491"/>
      <c r="PLN18" s="491"/>
      <c r="PLO18" s="491"/>
      <c r="PLP18" s="491"/>
      <c r="PLQ18" s="491"/>
      <c r="PLR18" s="491"/>
      <c r="PLS18" s="491"/>
      <c r="PLT18" s="491"/>
      <c r="PLU18" s="491"/>
      <c r="PLV18" s="491"/>
      <c r="PLW18" s="491"/>
      <c r="PLX18" s="491"/>
      <c r="PLY18" s="491"/>
      <c r="PLZ18" s="491"/>
      <c r="PMA18" s="491"/>
      <c r="PMB18" s="491"/>
      <c r="PMC18" s="491"/>
      <c r="PMD18" s="491"/>
      <c r="PME18" s="491"/>
      <c r="PMF18" s="491"/>
      <c r="PMG18" s="491"/>
      <c r="PMH18" s="491"/>
      <c r="PMI18" s="491"/>
      <c r="PMJ18" s="491"/>
      <c r="PMK18" s="491"/>
      <c r="PML18" s="491"/>
      <c r="PMM18" s="491"/>
      <c r="PMN18" s="491"/>
      <c r="PMO18" s="491"/>
      <c r="PMP18" s="491"/>
      <c r="PMQ18" s="491"/>
      <c r="PMR18" s="491"/>
      <c r="PMS18" s="491"/>
      <c r="PMT18" s="491"/>
      <c r="PMU18" s="491"/>
      <c r="PMV18" s="491"/>
      <c r="PMW18" s="491"/>
      <c r="PMX18" s="491"/>
      <c r="PMY18" s="491"/>
      <c r="PMZ18" s="491"/>
      <c r="PNA18" s="491"/>
      <c r="PNB18" s="491"/>
      <c r="PNC18" s="491"/>
      <c r="PND18" s="491"/>
      <c r="PNE18" s="491"/>
      <c r="PNF18" s="491"/>
      <c r="PNG18" s="491"/>
      <c r="PNH18" s="491"/>
      <c r="PNI18" s="491"/>
      <c r="PNJ18" s="491"/>
      <c r="PNK18" s="491"/>
      <c r="PNL18" s="491"/>
      <c r="PNM18" s="491"/>
      <c r="PNN18" s="491"/>
      <c r="PNO18" s="491"/>
      <c r="PNP18" s="491"/>
      <c r="PNQ18" s="491"/>
      <c r="PNR18" s="491"/>
      <c r="PNS18" s="491"/>
      <c r="PNT18" s="491"/>
      <c r="PNU18" s="491"/>
      <c r="PNV18" s="491"/>
      <c r="PNW18" s="491"/>
      <c r="PNX18" s="491"/>
      <c r="PNY18" s="491"/>
      <c r="PNZ18" s="491"/>
      <c r="POA18" s="491"/>
      <c r="POB18" s="491"/>
      <c r="POC18" s="491"/>
      <c r="POD18" s="491"/>
      <c r="POE18" s="491"/>
      <c r="POF18" s="491"/>
      <c r="POG18" s="491"/>
      <c r="POH18" s="491"/>
      <c r="POI18" s="491"/>
      <c r="POJ18" s="491"/>
      <c r="POK18" s="491"/>
      <c r="POL18" s="491"/>
      <c r="POM18" s="491"/>
      <c r="PON18" s="491"/>
      <c r="POO18" s="491"/>
      <c r="POP18" s="491"/>
      <c r="POQ18" s="491"/>
      <c r="POR18" s="491"/>
      <c r="POS18" s="491"/>
      <c r="POT18" s="491"/>
      <c r="POU18" s="491"/>
      <c r="POV18" s="491"/>
      <c r="POW18" s="491"/>
      <c r="POX18" s="491"/>
      <c r="POY18" s="491"/>
      <c r="POZ18" s="491"/>
      <c r="PPA18" s="491"/>
      <c r="PPB18" s="491"/>
      <c r="PPC18" s="491"/>
      <c r="PPD18" s="491"/>
      <c r="PPE18" s="491"/>
      <c r="PPF18" s="491"/>
      <c r="PPG18" s="491"/>
      <c r="PPH18" s="491"/>
      <c r="PPI18" s="491"/>
      <c r="PPJ18" s="491"/>
      <c r="PPK18" s="491"/>
      <c r="PPL18" s="491"/>
      <c r="PPM18" s="491"/>
      <c r="PPN18" s="491"/>
      <c r="PPO18" s="491"/>
      <c r="PPP18" s="491"/>
      <c r="PPQ18" s="491"/>
      <c r="PPR18" s="491"/>
      <c r="PPS18" s="491"/>
      <c r="PPT18" s="491"/>
      <c r="PPU18" s="491"/>
      <c r="PPV18" s="491"/>
      <c r="PPW18" s="491"/>
      <c r="PPX18" s="491"/>
      <c r="PPY18" s="491"/>
      <c r="PPZ18" s="491"/>
      <c r="PQA18" s="491"/>
      <c r="PQB18" s="491"/>
      <c r="PQC18" s="491"/>
      <c r="PQD18" s="491"/>
      <c r="PQE18" s="491"/>
      <c r="PQF18" s="491"/>
      <c r="PQG18" s="491"/>
      <c r="PQH18" s="491"/>
      <c r="PQI18" s="491"/>
      <c r="PQJ18" s="491"/>
      <c r="PQK18" s="491"/>
      <c r="PQL18" s="491"/>
      <c r="PQM18" s="491"/>
      <c r="PQN18" s="491"/>
      <c r="PQO18" s="491"/>
      <c r="PQP18" s="491"/>
      <c r="PQQ18" s="491"/>
      <c r="PQR18" s="491"/>
      <c r="PQS18" s="491"/>
      <c r="PQT18" s="491"/>
      <c r="PQU18" s="491"/>
      <c r="PQV18" s="491"/>
      <c r="PQW18" s="491"/>
      <c r="PQX18" s="491"/>
      <c r="PQY18" s="491"/>
      <c r="PQZ18" s="491"/>
      <c r="PRA18" s="491"/>
      <c r="PRB18" s="491"/>
      <c r="PRC18" s="491"/>
      <c r="PRD18" s="491"/>
      <c r="PRE18" s="491"/>
      <c r="PRF18" s="491"/>
      <c r="PRG18" s="491"/>
      <c r="PRH18" s="491"/>
      <c r="PRI18" s="491"/>
      <c r="PRJ18" s="491"/>
      <c r="PRK18" s="491"/>
      <c r="PRL18" s="491"/>
      <c r="PRM18" s="491"/>
      <c r="PRN18" s="491"/>
      <c r="PRO18" s="491"/>
      <c r="PRP18" s="491"/>
      <c r="PRQ18" s="491"/>
      <c r="PRR18" s="491"/>
      <c r="PRS18" s="491"/>
      <c r="PRT18" s="491"/>
      <c r="PRU18" s="491"/>
      <c r="PRV18" s="491"/>
      <c r="PRW18" s="491"/>
      <c r="PRX18" s="491"/>
      <c r="PRY18" s="491"/>
      <c r="PRZ18" s="491"/>
      <c r="PSA18" s="491"/>
      <c r="PSB18" s="491"/>
      <c r="PSC18" s="491"/>
      <c r="PSD18" s="491"/>
      <c r="PSE18" s="491"/>
      <c r="PSF18" s="491"/>
      <c r="PSG18" s="491"/>
      <c r="PSH18" s="491"/>
      <c r="PSI18" s="491"/>
      <c r="PSJ18" s="491"/>
      <c r="PSK18" s="491"/>
      <c r="PSL18" s="491"/>
      <c r="PSM18" s="491"/>
      <c r="PSN18" s="491"/>
      <c r="PSO18" s="491"/>
      <c r="PSP18" s="491"/>
      <c r="PSQ18" s="491"/>
      <c r="PSR18" s="491"/>
      <c r="PSS18" s="491"/>
      <c r="PST18" s="491"/>
      <c r="PSU18" s="491"/>
      <c r="PSV18" s="491"/>
      <c r="PSW18" s="491"/>
      <c r="PSX18" s="491"/>
      <c r="PSY18" s="491"/>
      <c r="PSZ18" s="491"/>
      <c r="PTA18" s="491"/>
      <c r="PTB18" s="491"/>
      <c r="PTC18" s="491"/>
      <c r="PTD18" s="491"/>
      <c r="PTE18" s="491"/>
      <c r="PTF18" s="491"/>
      <c r="PTG18" s="491"/>
      <c r="PTH18" s="491"/>
      <c r="PTI18" s="491"/>
      <c r="PTJ18" s="491"/>
      <c r="PTK18" s="491"/>
      <c r="PTL18" s="491"/>
      <c r="PTM18" s="491"/>
      <c r="PTN18" s="491"/>
      <c r="PTO18" s="491"/>
      <c r="PTP18" s="491"/>
      <c r="PTQ18" s="491"/>
      <c r="PTR18" s="491"/>
      <c r="PTS18" s="491"/>
      <c r="PTT18" s="491"/>
      <c r="PTU18" s="491"/>
      <c r="PTV18" s="491"/>
      <c r="PTW18" s="491"/>
      <c r="PTX18" s="491"/>
      <c r="PTY18" s="491"/>
      <c r="PTZ18" s="491"/>
      <c r="PUA18" s="491"/>
      <c r="PUB18" s="491"/>
      <c r="PUC18" s="491"/>
      <c r="PUD18" s="491"/>
      <c r="PUE18" s="491"/>
      <c r="PUF18" s="491"/>
      <c r="PUG18" s="491"/>
      <c r="PUH18" s="491"/>
      <c r="PUI18" s="491"/>
      <c r="PUJ18" s="491"/>
      <c r="PUK18" s="491"/>
      <c r="PUL18" s="491"/>
      <c r="PUM18" s="491"/>
      <c r="PUN18" s="491"/>
      <c r="PUO18" s="491"/>
      <c r="PUP18" s="491"/>
      <c r="PUQ18" s="491"/>
      <c r="PUR18" s="491"/>
      <c r="PUS18" s="491"/>
      <c r="PUT18" s="491"/>
      <c r="PUU18" s="491"/>
      <c r="PUV18" s="491"/>
      <c r="PUW18" s="491"/>
      <c r="PUX18" s="491"/>
      <c r="PUY18" s="491"/>
      <c r="PUZ18" s="491"/>
      <c r="PVA18" s="491"/>
      <c r="PVB18" s="491"/>
      <c r="PVC18" s="491"/>
      <c r="PVD18" s="491"/>
      <c r="PVE18" s="491"/>
      <c r="PVF18" s="491"/>
      <c r="PVG18" s="491"/>
      <c r="PVH18" s="491"/>
      <c r="PVI18" s="491"/>
      <c r="PVJ18" s="491"/>
      <c r="PVK18" s="491"/>
      <c r="PVL18" s="491"/>
      <c r="PVM18" s="491"/>
      <c r="PVN18" s="491"/>
      <c r="PVO18" s="491"/>
      <c r="PVP18" s="491"/>
      <c r="PVQ18" s="491"/>
      <c r="PVR18" s="491"/>
      <c r="PVS18" s="491"/>
      <c r="PVT18" s="491"/>
      <c r="PVU18" s="491"/>
      <c r="PVV18" s="491"/>
      <c r="PVW18" s="491"/>
      <c r="PVX18" s="491"/>
      <c r="PVY18" s="491"/>
      <c r="PVZ18" s="491"/>
      <c r="PWA18" s="491"/>
      <c r="PWB18" s="491"/>
      <c r="PWC18" s="491"/>
      <c r="PWD18" s="491"/>
      <c r="PWE18" s="491"/>
      <c r="PWF18" s="491"/>
      <c r="PWG18" s="491"/>
      <c r="PWH18" s="491"/>
      <c r="PWI18" s="491"/>
      <c r="PWJ18" s="491"/>
      <c r="PWK18" s="491"/>
      <c r="PWL18" s="491"/>
      <c r="PWM18" s="491"/>
      <c r="PWN18" s="491"/>
      <c r="PWO18" s="491"/>
      <c r="PWP18" s="491"/>
      <c r="PWQ18" s="491"/>
      <c r="PWR18" s="491"/>
      <c r="PWS18" s="491"/>
      <c r="PWT18" s="491"/>
      <c r="PWU18" s="491"/>
      <c r="PWV18" s="491"/>
      <c r="PWW18" s="491"/>
      <c r="PWX18" s="491"/>
      <c r="PWY18" s="491"/>
      <c r="PWZ18" s="491"/>
      <c r="PXA18" s="491"/>
      <c r="PXB18" s="491"/>
      <c r="PXC18" s="491"/>
      <c r="PXD18" s="491"/>
      <c r="PXE18" s="491"/>
      <c r="PXF18" s="491"/>
      <c r="PXG18" s="491"/>
      <c r="PXH18" s="491"/>
      <c r="PXI18" s="491"/>
      <c r="PXJ18" s="491"/>
      <c r="PXK18" s="491"/>
      <c r="PXL18" s="491"/>
      <c r="PXM18" s="491"/>
      <c r="PXN18" s="491"/>
      <c r="PXO18" s="491"/>
      <c r="PXP18" s="491"/>
      <c r="PXQ18" s="491"/>
      <c r="PXR18" s="491"/>
      <c r="PXS18" s="491"/>
      <c r="PXT18" s="491"/>
      <c r="PXU18" s="491"/>
      <c r="PXV18" s="491"/>
      <c r="PXW18" s="491"/>
      <c r="PXX18" s="491"/>
      <c r="PXY18" s="491"/>
      <c r="PXZ18" s="491"/>
      <c r="PYA18" s="491"/>
      <c r="PYB18" s="491"/>
      <c r="PYC18" s="491"/>
      <c r="PYD18" s="491"/>
      <c r="PYE18" s="491"/>
      <c r="PYF18" s="491"/>
      <c r="PYG18" s="491"/>
      <c r="PYH18" s="491"/>
      <c r="PYI18" s="491"/>
      <c r="PYJ18" s="491"/>
      <c r="PYK18" s="491"/>
      <c r="PYL18" s="491"/>
      <c r="PYM18" s="491"/>
      <c r="PYN18" s="491"/>
      <c r="PYO18" s="491"/>
      <c r="PYP18" s="491"/>
      <c r="PYQ18" s="491"/>
      <c r="PYR18" s="491"/>
      <c r="PYS18" s="491"/>
      <c r="PYT18" s="491"/>
      <c r="PYU18" s="491"/>
      <c r="PYV18" s="491"/>
      <c r="PYW18" s="491"/>
      <c r="PYX18" s="491"/>
      <c r="PYY18" s="491"/>
      <c r="PYZ18" s="491"/>
      <c r="PZA18" s="491"/>
      <c r="PZB18" s="491"/>
      <c r="PZC18" s="491"/>
      <c r="PZD18" s="491"/>
      <c r="PZE18" s="491"/>
      <c r="PZF18" s="491"/>
      <c r="PZG18" s="491"/>
      <c r="PZH18" s="491"/>
      <c r="PZI18" s="491"/>
      <c r="PZJ18" s="491"/>
      <c r="PZK18" s="491"/>
      <c r="PZL18" s="491"/>
      <c r="PZM18" s="491"/>
      <c r="PZN18" s="491"/>
      <c r="PZO18" s="491"/>
      <c r="PZP18" s="491"/>
      <c r="PZQ18" s="491"/>
      <c r="PZR18" s="491"/>
      <c r="PZS18" s="491"/>
      <c r="PZT18" s="491"/>
      <c r="PZU18" s="491"/>
      <c r="PZV18" s="491"/>
      <c r="PZW18" s="491"/>
      <c r="PZX18" s="491"/>
      <c r="PZY18" s="491"/>
      <c r="PZZ18" s="491"/>
      <c r="QAA18" s="491"/>
      <c r="QAB18" s="491"/>
      <c r="QAC18" s="491"/>
      <c r="QAD18" s="491"/>
      <c r="QAE18" s="491"/>
      <c r="QAF18" s="491"/>
      <c r="QAG18" s="491"/>
      <c r="QAH18" s="491"/>
      <c r="QAI18" s="491"/>
      <c r="QAJ18" s="491"/>
      <c r="QAK18" s="491"/>
      <c r="QAL18" s="491"/>
      <c r="QAM18" s="491"/>
      <c r="QAN18" s="491"/>
      <c r="QAO18" s="491"/>
      <c r="QAP18" s="491"/>
      <c r="QAQ18" s="491"/>
      <c r="QAR18" s="491"/>
      <c r="QAS18" s="491"/>
      <c r="QAT18" s="491"/>
      <c r="QAU18" s="491"/>
      <c r="QAV18" s="491"/>
      <c r="QAW18" s="491"/>
      <c r="QAX18" s="491"/>
      <c r="QAY18" s="491"/>
      <c r="QAZ18" s="491"/>
      <c r="QBA18" s="491"/>
      <c r="QBB18" s="491"/>
      <c r="QBC18" s="491"/>
      <c r="QBD18" s="491"/>
      <c r="QBE18" s="491"/>
      <c r="QBF18" s="491"/>
      <c r="QBG18" s="491"/>
      <c r="QBH18" s="491"/>
      <c r="QBI18" s="491"/>
      <c r="QBJ18" s="491"/>
      <c r="QBK18" s="491"/>
      <c r="QBL18" s="491"/>
      <c r="QBM18" s="491"/>
      <c r="QBN18" s="491"/>
      <c r="QBO18" s="491"/>
      <c r="QBP18" s="491"/>
      <c r="QBQ18" s="491"/>
      <c r="QBR18" s="491"/>
      <c r="QBS18" s="491"/>
      <c r="QBT18" s="491"/>
      <c r="QBU18" s="491"/>
      <c r="QBV18" s="491"/>
      <c r="QBW18" s="491"/>
      <c r="QBX18" s="491"/>
      <c r="QBY18" s="491"/>
      <c r="QBZ18" s="491"/>
      <c r="QCA18" s="491"/>
      <c r="QCB18" s="491"/>
      <c r="QCC18" s="491"/>
      <c r="QCD18" s="491"/>
      <c r="QCE18" s="491"/>
      <c r="QCF18" s="491"/>
      <c r="QCG18" s="491"/>
      <c r="QCH18" s="491"/>
      <c r="QCI18" s="491"/>
      <c r="QCJ18" s="491"/>
      <c r="QCK18" s="491"/>
      <c r="QCL18" s="491"/>
      <c r="QCM18" s="491"/>
      <c r="QCN18" s="491"/>
      <c r="QCO18" s="491"/>
      <c r="QCP18" s="491"/>
      <c r="QCQ18" s="491"/>
      <c r="QCR18" s="491"/>
      <c r="QCS18" s="491"/>
      <c r="QCT18" s="491"/>
      <c r="QCU18" s="491"/>
      <c r="QCV18" s="491"/>
      <c r="QCW18" s="491"/>
      <c r="QCX18" s="491"/>
      <c r="QCY18" s="491"/>
      <c r="QCZ18" s="491"/>
      <c r="QDA18" s="491"/>
      <c r="QDB18" s="491"/>
      <c r="QDC18" s="491"/>
      <c r="QDD18" s="491"/>
      <c r="QDE18" s="491"/>
      <c r="QDF18" s="491"/>
      <c r="QDG18" s="491"/>
      <c r="QDH18" s="491"/>
      <c r="QDI18" s="491"/>
      <c r="QDJ18" s="491"/>
      <c r="QDK18" s="491"/>
      <c r="QDL18" s="491"/>
      <c r="QDM18" s="491"/>
      <c r="QDN18" s="491"/>
      <c r="QDO18" s="491"/>
      <c r="QDP18" s="491"/>
      <c r="QDQ18" s="491"/>
      <c r="QDR18" s="491"/>
      <c r="QDS18" s="491"/>
      <c r="QDT18" s="491"/>
      <c r="QDU18" s="491"/>
      <c r="QDV18" s="491"/>
      <c r="QDW18" s="491"/>
      <c r="QDX18" s="491"/>
      <c r="QDY18" s="491"/>
      <c r="QDZ18" s="491"/>
      <c r="QEA18" s="491"/>
      <c r="QEB18" s="491"/>
      <c r="QEC18" s="491"/>
      <c r="QED18" s="491"/>
      <c r="QEE18" s="491"/>
      <c r="QEF18" s="491"/>
      <c r="QEG18" s="491"/>
      <c r="QEH18" s="491"/>
      <c r="QEI18" s="491"/>
      <c r="QEJ18" s="491"/>
      <c r="QEK18" s="491"/>
      <c r="QEL18" s="491"/>
      <c r="QEM18" s="491"/>
      <c r="QEN18" s="491"/>
      <c r="QEO18" s="491"/>
      <c r="QEP18" s="491"/>
      <c r="QEQ18" s="491"/>
      <c r="QER18" s="491"/>
      <c r="QES18" s="491"/>
      <c r="QET18" s="491"/>
      <c r="QEU18" s="491"/>
      <c r="QEV18" s="491"/>
      <c r="QEW18" s="491"/>
      <c r="QEX18" s="491"/>
      <c r="QEY18" s="491"/>
      <c r="QEZ18" s="491"/>
      <c r="QFA18" s="491"/>
      <c r="QFB18" s="491"/>
      <c r="QFC18" s="491"/>
      <c r="QFD18" s="491"/>
      <c r="QFE18" s="491"/>
      <c r="QFF18" s="491"/>
      <c r="QFG18" s="491"/>
      <c r="QFH18" s="491"/>
      <c r="QFI18" s="491"/>
      <c r="QFJ18" s="491"/>
      <c r="QFK18" s="491"/>
      <c r="QFL18" s="491"/>
      <c r="QFM18" s="491"/>
      <c r="QFN18" s="491"/>
      <c r="QFO18" s="491"/>
      <c r="QFP18" s="491"/>
      <c r="QFQ18" s="491"/>
      <c r="QFR18" s="491"/>
      <c r="QFS18" s="491"/>
      <c r="QFT18" s="491"/>
      <c r="QFU18" s="491"/>
      <c r="QFV18" s="491"/>
      <c r="QFW18" s="491"/>
      <c r="QFX18" s="491"/>
      <c r="QFY18" s="491"/>
      <c r="QFZ18" s="491"/>
      <c r="QGA18" s="491"/>
      <c r="QGB18" s="491"/>
      <c r="QGC18" s="491"/>
      <c r="QGD18" s="491"/>
      <c r="QGE18" s="491"/>
      <c r="QGF18" s="491"/>
      <c r="QGG18" s="491"/>
      <c r="QGH18" s="491"/>
      <c r="QGI18" s="491"/>
      <c r="QGJ18" s="491"/>
      <c r="QGK18" s="491"/>
      <c r="QGL18" s="491"/>
      <c r="QGM18" s="491"/>
      <c r="QGN18" s="491"/>
      <c r="QGO18" s="491"/>
      <c r="QGP18" s="491"/>
      <c r="QGQ18" s="491"/>
      <c r="QGR18" s="491"/>
      <c r="QGS18" s="491"/>
      <c r="QGT18" s="491"/>
      <c r="QGU18" s="491"/>
      <c r="QGV18" s="491"/>
      <c r="QGW18" s="491"/>
      <c r="QGX18" s="491"/>
      <c r="QGY18" s="491"/>
      <c r="QGZ18" s="491"/>
      <c r="QHA18" s="491"/>
      <c r="QHB18" s="491"/>
      <c r="QHC18" s="491"/>
      <c r="QHD18" s="491"/>
      <c r="QHE18" s="491"/>
      <c r="QHF18" s="491"/>
      <c r="QHG18" s="491"/>
      <c r="QHH18" s="491"/>
      <c r="QHI18" s="491"/>
      <c r="QHJ18" s="491"/>
      <c r="QHK18" s="491"/>
      <c r="QHL18" s="491"/>
      <c r="QHM18" s="491"/>
      <c r="QHN18" s="491"/>
      <c r="QHO18" s="491"/>
      <c r="QHP18" s="491"/>
      <c r="QHQ18" s="491"/>
      <c r="QHR18" s="491"/>
      <c r="QHS18" s="491"/>
      <c r="QHT18" s="491"/>
      <c r="QHU18" s="491"/>
      <c r="QHV18" s="491"/>
      <c r="QHW18" s="491"/>
      <c r="QHX18" s="491"/>
      <c r="QHY18" s="491"/>
      <c r="QHZ18" s="491"/>
      <c r="QIA18" s="491"/>
      <c r="QIB18" s="491"/>
      <c r="QIC18" s="491"/>
      <c r="QID18" s="491"/>
      <c r="QIE18" s="491"/>
      <c r="QIF18" s="491"/>
      <c r="QIG18" s="491"/>
      <c r="QIH18" s="491"/>
      <c r="QII18" s="491"/>
      <c r="QIJ18" s="491"/>
      <c r="QIK18" s="491"/>
      <c r="QIL18" s="491"/>
      <c r="QIM18" s="491"/>
      <c r="QIN18" s="491"/>
      <c r="QIO18" s="491"/>
      <c r="QIP18" s="491"/>
      <c r="QIQ18" s="491"/>
      <c r="QIR18" s="491"/>
      <c r="QIS18" s="491"/>
      <c r="QIT18" s="491"/>
      <c r="QIU18" s="491"/>
      <c r="QIV18" s="491"/>
      <c r="QIW18" s="491"/>
      <c r="QIX18" s="491"/>
      <c r="QIY18" s="491"/>
      <c r="QIZ18" s="491"/>
      <c r="QJA18" s="491"/>
      <c r="QJB18" s="491"/>
      <c r="QJC18" s="491"/>
      <c r="QJD18" s="491"/>
      <c r="QJE18" s="491"/>
      <c r="QJF18" s="491"/>
      <c r="QJG18" s="491"/>
      <c r="QJH18" s="491"/>
      <c r="QJI18" s="491"/>
      <c r="QJJ18" s="491"/>
      <c r="QJK18" s="491"/>
      <c r="QJL18" s="491"/>
      <c r="QJM18" s="491"/>
      <c r="QJN18" s="491"/>
      <c r="QJO18" s="491"/>
      <c r="QJP18" s="491"/>
      <c r="QJQ18" s="491"/>
      <c r="QJR18" s="491"/>
      <c r="QJS18" s="491"/>
      <c r="QJT18" s="491"/>
      <c r="QJU18" s="491"/>
      <c r="QJV18" s="491"/>
      <c r="QJW18" s="491"/>
      <c r="QJX18" s="491"/>
      <c r="QJY18" s="491"/>
      <c r="QJZ18" s="491"/>
      <c r="QKA18" s="491"/>
      <c r="QKB18" s="491"/>
      <c r="QKC18" s="491"/>
      <c r="QKD18" s="491"/>
      <c r="QKE18" s="491"/>
      <c r="QKF18" s="491"/>
      <c r="QKG18" s="491"/>
      <c r="QKH18" s="491"/>
      <c r="QKI18" s="491"/>
      <c r="QKJ18" s="491"/>
      <c r="QKK18" s="491"/>
      <c r="QKL18" s="491"/>
      <c r="QKM18" s="491"/>
      <c r="QKN18" s="491"/>
      <c r="QKO18" s="491"/>
      <c r="QKP18" s="491"/>
      <c r="QKQ18" s="491"/>
      <c r="QKR18" s="491"/>
      <c r="QKS18" s="491"/>
      <c r="QKT18" s="491"/>
      <c r="QKU18" s="491"/>
      <c r="QKV18" s="491"/>
      <c r="QKW18" s="491"/>
      <c r="QKX18" s="491"/>
      <c r="QKY18" s="491"/>
      <c r="QKZ18" s="491"/>
      <c r="QLA18" s="491"/>
      <c r="QLB18" s="491"/>
      <c r="QLC18" s="491"/>
      <c r="QLD18" s="491"/>
      <c r="QLE18" s="491"/>
      <c r="QLF18" s="491"/>
      <c r="QLG18" s="491"/>
      <c r="QLH18" s="491"/>
      <c r="QLI18" s="491"/>
      <c r="QLJ18" s="491"/>
      <c r="QLK18" s="491"/>
      <c r="QLL18" s="491"/>
      <c r="QLM18" s="491"/>
      <c r="QLN18" s="491"/>
      <c r="QLO18" s="491"/>
      <c r="QLP18" s="491"/>
      <c r="QLQ18" s="491"/>
      <c r="QLR18" s="491"/>
      <c r="QLS18" s="491"/>
      <c r="QLT18" s="491"/>
      <c r="QLU18" s="491"/>
      <c r="QLV18" s="491"/>
      <c r="QLW18" s="491"/>
      <c r="QLX18" s="491"/>
      <c r="QLY18" s="491"/>
      <c r="QLZ18" s="491"/>
      <c r="QMA18" s="491"/>
      <c r="QMB18" s="491"/>
      <c r="QMC18" s="491"/>
      <c r="QMD18" s="491"/>
      <c r="QME18" s="491"/>
      <c r="QMF18" s="491"/>
      <c r="QMG18" s="491"/>
      <c r="QMH18" s="491"/>
      <c r="QMI18" s="491"/>
      <c r="QMJ18" s="491"/>
      <c r="QMK18" s="491"/>
      <c r="QML18" s="491"/>
      <c r="QMM18" s="491"/>
      <c r="QMN18" s="491"/>
      <c r="QMO18" s="491"/>
      <c r="QMP18" s="491"/>
      <c r="QMQ18" s="491"/>
      <c r="QMR18" s="491"/>
      <c r="QMS18" s="491"/>
      <c r="QMT18" s="491"/>
      <c r="QMU18" s="491"/>
      <c r="QMV18" s="491"/>
      <c r="QMW18" s="491"/>
      <c r="QMX18" s="491"/>
      <c r="QMY18" s="491"/>
      <c r="QMZ18" s="491"/>
      <c r="QNA18" s="491"/>
      <c r="QNB18" s="491"/>
      <c r="QNC18" s="491"/>
      <c r="QND18" s="491"/>
      <c r="QNE18" s="491"/>
      <c r="QNF18" s="491"/>
      <c r="QNG18" s="491"/>
      <c r="QNH18" s="491"/>
      <c r="QNI18" s="491"/>
      <c r="QNJ18" s="491"/>
      <c r="QNK18" s="491"/>
      <c r="QNL18" s="491"/>
      <c r="QNM18" s="491"/>
      <c r="QNN18" s="491"/>
      <c r="QNO18" s="491"/>
      <c r="QNP18" s="491"/>
      <c r="QNQ18" s="491"/>
      <c r="QNR18" s="491"/>
      <c r="QNS18" s="491"/>
      <c r="QNT18" s="491"/>
      <c r="QNU18" s="491"/>
      <c r="QNV18" s="491"/>
      <c r="QNW18" s="491"/>
      <c r="QNX18" s="491"/>
      <c r="QNY18" s="491"/>
      <c r="QNZ18" s="491"/>
      <c r="QOA18" s="491"/>
      <c r="QOB18" s="491"/>
      <c r="QOC18" s="491"/>
      <c r="QOD18" s="491"/>
      <c r="QOE18" s="491"/>
      <c r="QOF18" s="491"/>
      <c r="QOG18" s="491"/>
      <c r="QOH18" s="491"/>
      <c r="QOI18" s="491"/>
      <c r="QOJ18" s="491"/>
      <c r="QOK18" s="491"/>
      <c r="QOL18" s="491"/>
      <c r="QOM18" s="491"/>
      <c r="QON18" s="491"/>
      <c r="QOO18" s="491"/>
      <c r="QOP18" s="491"/>
      <c r="QOQ18" s="491"/>
      <c r="QOR18" s="491"/>
      <c r="QOS18" s="491"/>
      <c r="QOT18" s="491"/>
      <c r="QOU18" s="491"/>
      <c r="QOV18" s="491"/>
      <c r="QOW18" s="491"/>
      <c r="QOX18" s="491"/>
      <c r="QOY18" s="491"/>
      <c r="QOZ18" s="491"/>
      <c r="QPA18" s="491"/>
      <c r="QPB18" s="491"/>
      <c r="QPC18" s="491"/>
      <c r="QPD18" s="491"/>
      <c r="QPE18" s="491"/>
      <c r="QPF18" s="491"/>
      <c r="QPG18" s="491"/>
      <c r="QPH18" s="491"/>
      <c r="QPI18" s="491"/>
      <c r="QPJ18" s="491"/>
      <c r="QPK18" s="491"/>
      <c r="QPL18" s="491"/>
      <c r="QPM18" s="491"/>
      <c r="QPN18" s="491"/>
      <c r="QPO18" s="491"/>
      <c r="QPP18" s="491"/>
      <c r="QPQ18" s="491"/>
      <c r="QPR18" s="491"/>
      <c r="QPS18" s="491"/>
      <c r="QPT18" s="491"/>
      <c r="QPU18" s="491"/>
      <c r="QPV18" s="491"/>
      <c r="QPW18" s="491"/>
      <c r="QPX18" s="491"/>
      <c r="QPY18" s="491"/>
      <c r="QPZ18" s="491"/>
      <c r="QQA18" s="491"/>
      <c r="QQB18" s="491"/>
      <c r="QQC18" s="491"/>
      <c r="QQD18" s="491"/>
      <c r="QQE18" s="491"/>
      <c r="QQF18" s="491"/>
      <c r="QQG18" s="491"/>
      <c r="QQH18" s="491"/>
      <c r="QQI18" s="491"/>
      <c r="QQJ18" s="491"/>
      <c r="QQK18" s="491"/>
      <c r="QQL18" s="491"/>
      <c r="QQM18" s="491"/>
      <c r="QQN18" s="491"/>
      <c r="QQO18" s="491"/>
      <c r="QQP18" s="491"/>
      <c r="QQQ18" s="491"/>
      <c r="QQR18" s="491"/>
      <c r="QQS18" s="491"/>
      <c r="QQT18" s="491"/>
      <c r="QQU18" s="491"/>
      <c r="QQV18" s="491"/>
      <c r="QQW18" s="491"/>
      <c r="QQX18" s="491"/>
      <c r="QQY18" s="491"/>
      <c r="QQZ18" s="491"/>
      <c r="QRA18" s="491"/>
      <c r="QRB18" s="491"/>
      <c r="QRC18" s="491"/>
      <c r="QRD18" s="491"/>
      <c r="QRE18" s="491"/>
      <c r="QRF18" s="491"/>
      <c r="QRG18" s="491"/>
      <c r="QRH18" s="491"/>
      <c r="QRI18" s="491"/>
      <c r="QRJ18" s="491"/>
      <c r="QRK18" s="491"/>
      <c r="QRL18" s="491"/>
      <c r="QRM18" s="491"/>
      <c r="QRN18" s="491"/>
      <c r="QRO18" s="491"/>
      <c r="QRP18" s="491"/>
      <c r="QRQ18" s="491"/>
      <c r="QRR18" s="491"/>
      <c r="QRS18" s="491"/>
      <c r="QRT18" s="491"/>
      <c r="QRU18" s="491"/>
      <c r="QRV18" s="491"/>
      <c r="QRW18" s="491"/>
      <c r="QRX18" s="491"/>
      <c r="QRY18" s="491"/>
      <c r="QRZ18" s="491"/>
      <c r="QSA18" s="491"/>
      <c r="QSB18" s="491"/>
      <c r="QSC18" s="491"/>
      <c r="QSD18" s="491"/>
      <c r="QSE18" s="491"/>
      <c r="QSF18" s="491"/>
      <c r="QSG18" s="491"/>
      <c r="QSH18" s="491"/>
      <c r="QSI18" s="491"/>
      <c r="QSJ18" s="491"/>
      <c r="QSK18" s="491"/>
      <c r="QSL18" s="491"/>
      <c r="QSM18" s="491"/>
      <c r="QSN18" s="491"/>
      <c r="QSO18" s="491"/>
      <c r="QSP18" s="491"/>
      <c r="QSQ18" s="491"/>
      <c r="QSR18" s="491"/>
      <c r="QSS18" s="491"/>
      <c r="QST18" s="491"/>
      <c r="QSU18" s="491"/>
      <c r="QSV18" s="491"/>
      <c r="QSW18" s="491"/>
      <c r="QSX18" s="491"/>
      <c r="QSY18" s="491"/>
      <c r="QSZ18" s="491"/>
      <c r="QTA18" s="491"/>
      <c r="QTB18" s="491"/>
      <c r="QTC18" s="491"/>
      <c r="QTD18" s="491"/>
      <c r="QTE18" s="491"/>
      <c r="QTF18" s="491"/>
      <c r="QTG18" s="491"/>
      <c r="QTH18" s="491"/>
      <c r="QTI18" s="491"/>
      <c r="QTJ18" s="491"/>
      <c r="QTK18" s="491"/>
      <c r="QTL18" s="491"/>
      <c r="QTM18" s="491"/>
      <c r="QTN18" s="491"/>
      <c r="QTO18" s="491"/>
      <c r="QTP18" s="491"/>
      <c r="QTQ18" s="491"/>
      <c r="QTR18" s="491"/>
      <c r="QTS18" s="491"/>
      <c r="QTT18" s="491"/>
      <c r="QTU18" s="491"/>
      <c r="QTV18" s="491"/>
      <c r="QTW18" s="491"/>
      <c r="QTX18" s="491"/>
      <c r="QTY18" s="491"/>
      <c r="QTZ18" s="491"/>
      <c r="QUA18" s="491"/>
      <c r="QUB18" s="491"/>
      <c r="QUC18" s="491"/>
      <c r="QUD18" s="491"/>
      <c r="QUE18" s="491"/>
      <c r="QUF18" s="491"/>
      <c r="QUG18" s="491"/>
      <c r="QUH18" s="491"/>
      <c r="QUI18" s="491"/>
      <c r="QUJ18" s="491"/>
      <c r="QUK18" s="491"/>
      <c r="QUL18" s="491"/>
      <c r="QUM18" s="491"/>
      <c r="QUN18" s="491"/>
      <c r="QUO18" s="491"/>
      <c r="QUP18" s="491"/>
      <c r="QUQ18" s="491"/>
      <c r="QUR18" s="491"/>
      <c r="QUS18" s="491"/>
      <c r="QUT18" s="491"/>
      <c r="QUU18" s="491"/>
      <c r="QUV18" s="491"/>
      <c r="QUW18" s="491"/>
      <c r="QUX18" s="491"/>
      <c r="QUY18" s="491"/>
      <c r="QUZ18" s="491"/>
      <c r="QVA18" s="491"/>
      <c r="QVB18" s="491"/>
      <c r="QVC18" s="491"/>
      <c r="QVD18" s="491"/>
      <c r="QVE18" s="491"/>
      <c r="QVF18" s="491"/>
      <c r="QVG18" s="491"/>
      <c r="QVH18" s="491"/>
      <c r="QVI18" s="491"/>
      <c r="QVJ18" s="491"/>
      <c r="QVK18" s="491"/>
      <c r="QVL18" s="491"/>
      <c r="QVM18" s="491"/>
      <c r="QVN18" s="491"/>
      <c r="QVO18" s="491"/>
      <c r="QVP18" s="491"/>
      <c r="QVQ18" s="491"/>
      <c r="QVR18" s="491"/>
      <c r="QVS18" s="491"/>
      <c r="QVT18" s="491"/>
      <c r="QVU18" s="491"/>
      <c r="QVV18" s="491"/>
      <c r="QVW18" s="491"/>
      <c r="QVX18" s="491"/>
      <c r="QVY18" s="491"/>
      <c r="QVZ18" s="491"/>
      <c r="QWA18" s="491"/>
      <c r="QWB18" s="491"/>
      <c r="QWC18" s="491"/>
      <c r="QWD18" s="491"/>
      <c r="QWE18" s="491"/>
      <c r="QWF18" s="491"/>
      <c r="QWG18" s="491"/>
      <c r="QWH18" s="491"/>
      <c r="QWI18" s="491"/>
      <c r="QWJ18" s="491"/>
      <c r="QWK18" s="491"/>
      <c r="QWL18" s="491"/>
      <c r="QWM18" s="491"/>
      <c r="QWN18" s="491"/>
      <c r="QWO18" s="491"/>
      <c r="QWP18" s="491"/>
      <c r="QWQ18" s="491"/>
      <c r="QWR18" s="491"/>
      <c r="QWS18" s="491"/>
      <c r="QWT18" s="491"/>
      <c r="QWU18" s="491"/>
      <c r="QWV18" s="491"/>
      <c r="QWW18" s="491"/>
      <c r="QWX18" s="491"/>
      <c r="QWY18" s="491"/>
      <c r="QWZ18" s="491"/>
      <c r="QXA18" s="491"/>
      <c r="QXB18" s="491"/>
      <c r="QXC18" s="491"/>
      <c r="QXD18" s="491"/>
      <c r="QXE18" s="491"/>
      <c r="QXF18" s="491"/>
      <c r="QXG18" s="491"/>
      <c r="QXH18" s="491"/>
      <c r="QXI18" s="491"/>
      <c r="QXJ18" s="491"/>
      <c r="QXK18" s="491"/>
      <c r="QXL18" s="491"/>
      <c r="QXM18" s="491"/>
      <c r="QXN18" s="491"/>
      <c r="QXO18" s="491"/>
      <c r="QXP18" s="491"/>
      <c r="QXQ18" s="491"/>
      <c r="QXR18" s="491"/>
      <c r="QXS18" s="491"/>
      <c r="QXT18" s="491"/>
      <c r="QXU18" s="491"/>
      <c r="QXV18" s="491"/>
      <c r="QXW18" s="491"/>
      <c r="QXX18" s="491"/>
      <c r="QXY18" s="491"/>
      <c r="QXZ18" s="491"/>
      <c r="QYA18" s="491"/>
      <c r="QYB18" s="491"/>
      <c r="QYC18" s="491"/>
      <c r="QYD18" s="491"/>
      <c r="QYE18" s="491"/>
      <c r="QYF18" s="491"/>
      <c r="QYG18" s="491"/>
      <c r="QYH18" s="491"/>
      <c r="QYI18" s="491"/>
      <c r="QYJ18" s="491"/>
      <c r="QYK18" s="491"/>
      <c r="QYL18" s="491"/>
      <c r="QYM18" s="491"/>
      <c r="QYN18" s="491"/>
      <c r="QYO18" s="491"/>
      <c r="QYP18" s="491"/>
      <c r="QYQ18" s="491"/>
      <c r="QYR18" s="491"/>
      <c r="QYS18" s="491"/>
      <c r="QYT18" s="491"/>
      <c r="QYU18" s="491"/>
      <c r="QYV18" s="491"/>
      <c r="QYW18" s="491"/>
      <c r="QYX18" s="491"/>
      <c r="QYY18" s="491"/>
      <c r="QYZ18" s="491"/>
      <c r="QZA18" s="491"/>
      <c r="QZB18" s="491"/>
      <c r="QZC18" s="491"/>
      <c r="QZD18" s="491"/>
      <c r="QZE18" s="491"/>
      <c r="QZF18" s="491"/>
      <c r="QZG18" s="491"/>
      <c r="QZH18" s="491"/>
      <c r="QZI18" s="491"/>
      <c r="QZJ18" s="491"/>
      <c r="QZK18" s="491"/>
      <c r="QZL18" s="491"/>
      <c r="QZM18" s="491"/>
      <c r="QZN18" s="491"/>
      <c r="QZO18" s="491"/>
      <c r="QZP18" s="491"/>
      <c r="QZQ18" s="491"/>
      <c r="QZR18" s="491"/>
      <c r="QZS18" s="491"/>
      <c r="QZT18" s="491"/>
      <c r="QZU18" s="491"/>
      <c r="QZV18" s="491"/>
      <c r="QZW18" s="491"/>
      <c r="QZX18" s="491"/>
      <c r="QZY18" s="491"/>
      <c r="QZZ18" s="491"/>
      <c r="RAA18" s="491"/>
      <c r="RAB18" s="491"/>
      <c r="RAC18" s="491"/>
      <c r="RAD18" s="491"/>
      <c r="RAE18" s="491"/>
      <c r="RAF18" s="491"/>
      <c r="RAG18" s="491"/>
      <c r="RAH18" s="491"/>
      <c r="RAI18" s="491"/>
      <c r="RAJ18" s="491"/>
      <c r="RAK18" s="491"/>
      <c r="RAL18" s="491"/>
      <c r="RAM18" s="491"/>
      <c r="RAN18" s="491"/>
      <c r="RAO18" s="491"/>
      <c r="RAP18" s="491"/>
      <c r="RAQ18" s="491"/>
      <c r="RAR18" s="491"/>
      <c r="RAS18" s="491"/>
      <c r="RAT18" s="491"/>
      <c r="RAU18" s="491"/>
      <c r="RAV18" s="491"/>
      <c r="RAW18" s="491"/>
      <c r="RAX18" s="491"/>
      <c r="RAY18" s="491"/>
      <c r="RAZ18" s="491"/>
      <c r="RBA18" s="491"/>
      <c r="RBB18" s="491"/>
      <c r="RBC18" s="491"/>
      <c r="RBD18" s="491"/>
      <c r="RBE18" s="491"/>
      <c r="RBF18" s="491"/>
      <c r="RBG18" s="491"/>
      <c r="RBH18" s="491"/>
      <c r="RBI18" s="491"/>
      <c r="RBJ18" s="491"/>
      <c r="RBK18" s="491"/>
      <c r="RBL18" s="491"/>
      <c r="RBM18" s="491"/>
      <c r="RBN18" s="491"/>
      <c r="RBO18" s="491"/>
      <c r="RBP18" s="491"/>
      <c r="RBQ18" s="491"/>
      <c r="RBR18" s="491"/>
      <c r="RBS18" s="491"/>
      <c r="RBT18" s="491"/>
      <c r="RBU18" s="491"/>
      <c r="RBV18" s="491"/>
      <c r="RBW18" s="491"/>
      <c r="RBX18" s="491"/>
      <c r="RBY18" s="491"/>
      <c r="RBZ18" s="491"/>
      <c r="RCA18" s="491"/>
      <c r="RCB18" s="491"/>
      <c r="RCC18" s="491"/>
      <c r="RCD18" s="491"/>
      <c r="RCE18" s="491"/>
      <c r="RCF18" s="491"/>
      <c r="RCG18" s="491"/>
      <c r="RCH18" s="491"/>
      <c r="RCI18" s="491"/>
      <c r="RCJ18" s="491"/>
      <c r="RCK18" s="491"/>
      <c r="RCL18" s="491"/>
      <c r="RCM18" s="491"/>
      <c r="RCN18" s="491"/>
      <c r="RCO18" s="491"/>
      <c r="RCP18" s="491"/>
      <c r="RCQ18" s="491"/>
      <c r="RCR18" s="491"/>
      <c r="RCS18" s="491"/>
      <c r="RCT18" s="491"/>
      <c r="RCU18" s="491"/>
      <c r="RCV18" s="491"/>
      <c r="RCW18" s="491"/>
      <c r="RCX18" s="491"/>
      <c r="RCY18" s="491"/>
      <c r="RCZ18" s="491"/>
      <c r="RDA18" s="491"/>
      <c r="RDB18" s="491"/>
      <c r="RDC18" s="491"/>
      <c r="RDD18" s="491"/>
      <c r="RDE18" s="491"/>
      <c r="RDF18" s="491"/>
      <c r="RDG18" s="491"/>
      <c r="RDH18" s="491"/>
      <c r="RDI18" s="491"/>
      <c r="RDJ18" s="491"/>
      <c r="RDK18" s="491"/>
      <c r="RDL18" s="491"/>
      <c r="RDM18" s="491"/>
      <c r="RDN18" s="491"/>
      <c r="RDO18" s="491"/>
      <c r="RDP18" s="491"/>
      <c r="RDQ18" s="491"/>
      <c r="RDR18" s="491"/>
      <c r="RDS18" s="491"/>
      <c r="RDT18" s="491"/>
      <c r="RDU18" s="491"/>
      <c r="RDV18" s="491"/>
      <c r="RDW18" s="491"/>
      <c r="RDX18" s="491"/>
      <c r="RDY18" s="491"/>
      <c r="RDZ18" s="491"/>
      <c r="REA18" s="491"/>
      <c r="REB18" s="491"/>
      <c r="REC18" s="491"/>
      <c r="RED18" s="491"/>
      <c r="REE18" s="491"/>
      <c r="REF18" s="491"/>
      <c r="REG18" s="491"/>
      <c r="REH18" s="491"/>
      <c r="REI18" s="491"/>
      <c r="REJ18" s="491"/>
      <c r="REK18" s="491"/>
      <c r="REL18" s="491"/>
      <c r="REM18" s="491"/>
      <c r="REN18" s="491"/>
      <c r="REO18" s="491"/>
      <c r="REP18" s="491"/>
      <c r="REQ18" s="491"/>
      <c r="RER18" s="491"/>
      <c r="RES18" s="491"/>
      <c r="RET18" s="491"/>
      <c r="REU18" s="491"/>
      <c r="REV18" s="491"/>
      <c r="REW18" s="491"/>
      <c r="REX18" s="491"/>
      <c r="REY18" s="491"/>
      <c r="REZ18" s="491"/>
      <c r="RFA18" s="491"/>
      <c r="RFB18" s="491"/>
      <c r="RFC18" s="491"/>
      <c r="RFD18" s="491"/>
      <c r="RFE18" s="491"/>
      <c r="RFF18" s="491"/>
      <c r="RFG18" s="491"/>
      <c r="RFH18" s="491"/>
      <c r="RFI18" s="491"/>
      <c r="RFJ18" s="491"/>
      <c r="RFK18" s="491"/>
      <c r="RFL18" s="491"/>
      <c r="RFM18" s="491"/>
      <c r="RFN18" s="491"/>
      <c r="RFO18" s="491"/>
      <c r="RFP18" s="491"/>
      <c r="RFQ18" s="491"/>
      <c r="RFR18" s="491"/>
      <c r="RFS18" s="491"/>
      <c r="RFT18" s="491"/>
      <c r="RFU18" s="491"/>
      <c r="RFV18" s="491"/>
      <c r="RFW18" s="491"/>
      <c r="RFX18" s="491"/>
      <c r="RFY18" s="491"/>
      <c r="RFZ18" s="491"/>
      <c r="RGA18" s="491"/>
      <c r="RGB18" s="491"/>
      <c r="RGC18" s="491"/>
      <c r="RGD18" s="491"/>
      <c r="RGE18" s="491"/>
      <c r="RGF18" s="491"/>
      <c r="RGG18" s="491"/>
      <c r="RGH18" s="491"/>
      <c r="RGI18" s="491"/>
      <c r="RGJ18" s="491"/>
      <c r="RGK18" s="491"/>
      <c r="RGL18" s="491"/>
      <c r="RGM18" s="491"/>
      <c r="RGN18" s="491"/>
      <c r="RGO18" s="491"/>
      <c r="RGP18" s="491"/>
      <c r="RGQ18" s="491"/>
      <c r="RGR18" s="491"/>
      <c r="RGS18" s="491"/>
      <c r="RGT18" s="491"/>
      <c r="RGU18" s="491"/>
      <c r="RGV18" s="491"/>
      <c r="RGW18" s="491"/>
      <c r="RGX18" s="491"/>
      <c r="RGY18" s="491"/>
      <c r="RGZ18" s="491"/>
      <c r="RHA18" s="491"/>
      <c r="RHB18" s="491"/>
      <c r="RHC18" s="491"/>
      <c r="RHD18" s="491"/>
      <c r="RHE18" s="491"/>
      <c r="RHF18" s="491"/>
      <c r="RHG18" s="491"/>
      <c r="RHH18" s="491"/>
      <c r="RHI18" s="491"/>
      <c r="RHJ18" s="491"/>
      <c r="RHK18" s="491"/>
      <c r="RHL18" s="491"/>
      <c r="RHM18" s="491"/>
      <c r="RHN18" s="491"/>
      <c r="RHO18" s="491"/>
      <c r="RHP18" s="491"/>
      <c r="RHQ18" s="491"/>
      <c r="RHR18" s="491"/>
      <c r="RHS18" s="491"/>
      <c r="RHT18" s="491"/>
      <c r="RHU18" s="491"/>
      <c r="RHV18" s="491"/>
      <c r="RHW18" s="491"/>
      <c r="RHX18" s="491"/>
      <c r="RHY18" s="491"/>
      <c r="RHZ18" s="491"/>
      <c r="RIA18" s="491"/>
      <c r="RIB18" s="491"/>
      <c r="RIC18" s="491"/>
      <c r="RID18" s="491"/>
      <c r="RIE18" s="491"/>
      <c r="RIF18" s="491"/>
      <c r="RIG18" s="491"/>
      <c r="RIH18" s="491"/>
      <c r="RII18" s="491"/>
      <c r="RIJ18" s="491"/>
      <c r="RIK18" s="491"/>
      <c r="RIL18" s="491"/>
      <c r="RIM18" s="491"/>
      <c r="RIN18" s="491"/>
      <c r="RIO18" s="491"/>
      <c r="RIP18" s="491"/>
      <c r="RIQ18" s="491"/>
      <c r="RIR18" s="491"/>
      <c r="RIS18" s="491"/>
      <c r="RIT18" s="491"/>
      <c r="RIU18" s="491"/>
      <c r="RIV18" s="491"/>
      <c r="RIW18" s="491"/>
      <c r="RIX18" s="491"/>
      <c r="RIY18" s="491"/>
      <c r="RIZ18" s="491"/>
      <c r="RJA18" s="491"/>
      <c r="RJB18" s="491"/>
      <c r="RJC18" s="491"/>
      <c r="RJD18" s="491"/>
      <c r="RJE18" s="491"/>
      <c r="RJF18" s="491"/>
      <c r="RJG18" s="491"/>
      <c r="RJH18" s="491"/>
      <c r="RJI18" s="491"/>
      <c r="RJJ18" s="491"/>
      <c r="RJK18" s="491"/>
      <c r="RJL18" s="491"/>
      <c r="RJM18" s="491"/>
      <c r="RJN18" s="491"/>
      <c r="RJO18" s="491"/>
      <c r="RJP18" s="491"/>
      <c r="RJQ18" s="491"/>
      <c r="RJR18" s="491"/>
      <c r="RJS18" s="491"/>
      <c r="RJT18" s="491"/>
      <c r="RJU18" s="491"/>
      <c r="RJV18" s="491"/>
      <c r="RJW18" s="491"/>
      <c r="RJX18" s="491"/>
      <c r="RJY18" s="491"/>
      <c r="RJZ18" s="491"/>
      <c r="RKA18" s="491"/>
      <c r="RKB18" s="491"/>
      <c r="RKC18" s="491"/>
      <c r="RKD18" s="491"/>
      <c r="RKE18" s="491"/>
      <c r="RKF18" s="491"/>
      <c r="RKG18" s="491"/>
      <c r="RKH18" s="491"/>
      <c r="RKI18" s="491"/>
      <c r="RKJ18" s="491"/>
      <c r="RKK18" s="491"/>
      <c r="RKL18" s="491"/>
      <c r="RKM18" s="491"/>
      <c r="RKN18" s="491"/>
      <c r="RKO18" s="491"/>
      <c r="RKP18" s="491"/>
      <c r="RKQ18" s="491"/>
      <c r="RKR18" s="491"/>
      <c r="RKS18" s="491"/>
      <c r="RKT18" s="491"/>
      <c r="RKU18" s="491"/>
      <c r="RKV18" s="491"/>
      <c r="RKW18" s="491"/>
      <c r="RKX18" s="491"/>
      <c r="RKY18" s="491"/>
      <c r="RKZ18" s="491"/>
      <c r="RLA18" s="491"/>
      <c r="RLB18" s="491"/>
      <c r="RLC18" s="491"/>
      <c r="RLD18" s="491"/>
      <c r="RLE18" s="491"/>
      <c r="RLF18" s="491"/>
      <c r="RLG18" s="491"/>
      <c r="RLH18" s="491"/>
      <c r="RLI18" s="491"/>
      <c r="RLJ18" s="491"/>
      <c r="RLK18" s="491"/>
      <c r="RLL18" s="491"/>
      <c r="RLM18" s="491"/>
      <c r="RLN18" s="491"/>
      <c r="RLO18" s="491"/>
      <c r="RLP18" s="491"/>
      <c r="RLQ18" s="491"/>
      <c r="RLR18" s="491"/>
      <c r="RLS18" s="491"/>
      <c r="RLT18" s="491"/>
      <c r="RLU18" s="491"/>
      <c r="RLV18" s="491"/>
      <c r="RLW18" s="491"/>
      <c r="RLX18" s="491"/>
      <c r="RLY18" s="491"/>
      <c r="RLZ18" s="491"/>
      <c r="RMA18" s="491"/>
      <c r="RMB18" s="491"/>
      <c r="RMC18" s="491"/>
      <c r="RMD18" s="491"/>
      <c r="RME18" s="491"/>
      <c r="RMF18" s="491"/>
      <c r="RMG18" s="491"/>
      <c r="RMH18" s="491"/>
      <c r="RMI18" s="491"/>
      <c r="RMJ18" s="491"/>
      <c r="RMK18" s="491"/>
      <c r="RML18" s="491"/>
      <c r="RMM18" s="491"/>
      <c r="RMN18" s="491"/>
      <c r="RMO18" s="491"/>
      <c r="RMP18" s="491"/>
      <c r="RMQ18" s="491"/>
      <c r="RMR18" s="491"/>
      <c r="RMS18" s="491"/>
      <c r="RMT18" s="491"/>
      <c r="RMU18" s="491"/>
      <c r="RMV18" s="491"/>
      <c r="RMW18" s="491"/>
      <c r="RMX18" s="491"/>
      <c r="RMY18" s="491"/>
      <c r="RMZ18" s="491"/>
      <c r="RNA18" s="491"/>
      <c r="RNB18" s="491"/>
      <c r="RNC18" s="491"/>
      <c r="RND18" s="491"/>
      <c r="RNE18" s="491"/>
      <c r="RNF18" s="491"/>
      <c r="RNG18" s="491"/>
      <c r="RNH18" s="491"/>
      <c r="RNI18" s="491"/>
      <c r="RNJ18" s="491"/>
      <c r="RNK18" s="491"/>
      <c r="RNL18" s="491"/>
      <c r="RNM18" s="491"/>
      <c r="RNN18" s="491"/>
      <c r="RNO18" s="491"/>
      <c r="RNP18" s="491"/>
      <c r="RNQ18" s="491"/>
      <c r="RNR18" s="491"/>
      <c r="RNS18" s="491"/>
      <c r="RNT18" s="491"/>
      <c r="RNU18" s="491"/>
      <c r="RNV18" s="491"/>
      <c r="RNW18" s="491"/>
      <c r="RNX18" s="491"/>
      <c r="RNY18" s="491"/>
      <c r="RNZ18" s="491"/>
      <c r="ROA18" s="491"/>
      <c r="ROB18" s="491"/>
      <c r="ROC18" s="491"/>
      <c r="ROD18" s="491"/>
      <c r="ROE18" s="491"/>
      <c r="ROF18" s="491"/>
      <c r="ROG18" s="491"/>
      <c r="ROH18" s="491"/>
      <c r="ROI18" s="491"/>
      <c r="ROJ18" s="491"/>
      <c r="ROK18" s="491"/>
      <c r="ROL18" s="491"/>
      <c r="ROM18" s="491"/>
      <c r="RON18" s="491"/>
      <c r="ROO18" s="491"/>
      <c r="ROP18" s="491"/>
      <c r="ROQ18" s="491"/>
      <c r="ROR18" s="491"/>
      <c r="ROS18" s="491"/>
      <c r="ROT18" s="491"/>
      <c r="ROU18" s="491"/>
      <c r="ROV18" s="491"/>
      <c r="ROW18" s="491"/>
      <c r="ROX18" s="491"/>
      <c r="ROY18" s="491"/>
      <c r="ROZ18" s="491"/>
      <c r="RPA18" s="491"/>
      <c r="RPB18" s="491"/>
      <c r="RPC18" s="491"/>
      <c r="RPD18" s="491"/>
      <c r="RPE18" s="491"/>
      <c r="RPF18" s="491"/>
      <c r="RPG18" s="491"/>
      <c r="RPH18" s="491"/>
      <c r="RPI18" s="491"/>
      <c r="RPJ18" s="491"/>
      <c r="RPK18" s="491"/>
      <c r="RPL18" s="491"/>
      <c r="RPM18" s="491"/>
      <c r="RPN18" s="491"/>
      <c r="RPO18" s="491"/>
      <c r="RPP18" s="491"/>
      <c r="RPQ18" s="491"/>
      <c r="RPR18" s="491"/>
      <c r="RPS18" s="491"/>
      <c r="RPT18" s="491"/>
      <c r="RPU18" s="491"/>
      <c r="RPV18" s="491"/>
      <c r="RPW18" s="491"/>
      <c r="RPX18" s="491"/>
      <c r="RPY18" s="491"/>
      <c r="RPZ18" s="491"/>
      <c r="RQA18" s="491"/>
      <c r="RQB18" s="491"/>
      <c r="RQC18" s="491"/>
      <c r="RQD18" s="491"/>
      <c r="RQE18" s="491"/>
      <c r="RQF18" s="491"/>
      <c r="RQG18" s="491"/>
      <c r="RQH18" s="491"/>
      <c r="RQI18" s="491"/>
      <c r="RQJ18" s="491"/>
      <c r="RQK18" s="491"/>
      <c r="RQL18" s="491"/>
      <c r="RQM18" s="491"/>
      <c r="RQN18" s="491"/>
      <c r="RQO18" s="491"/>
      <c r="RQP18" s="491"/>
      <c r="RQQ18" s="491"/>
      <c r="RQR18" s="491"/>
      <c r="RQS18" s="491"/>
      <c r="RQT18" s="491"/>
      <c r="RQU18" s="491"/>
      <c r="RQV18" s="491"/>
      <c r="RQW18" s="491"/>
      <c r="RQX18" s="491"/>
      <c r="RQY18" s="491"/>
      <c r="RQZ18" s="491"/>
      <c r="RRA18" s="491"/>
      <c r="RRB18" s="491"/>
      <c r="RRC18" s="491"/>
      <c r="RRD18" s="491"/>
      <c r="RRE18" s="491"/>
      <c r="RRF18" s="491"/>
      <c r="RRG18" s="491"/>
      <c r="RRH18" s="491"/>
      <c r="RRI18" s="491"/>
      <c r="RRJ18" s="491"/>
      <c r="RRK18" s="491"/>
      <c r="RRL18" s="491"/>
      <c r="RRM18" s="491"/>
      <c r="RRN18" s="491"/>
      <c r="RRO18" s="491"/>
      <c r="RRP18" s="491"/>
      <c r="RRQ18" s="491"/>
      <c r="RRR18" s="491"/>
      <c r="RRS18" s="491"/>
      <c r="RRT18" s="491"/>
      <c r="RRU18" s="491"/>
      <c r="RRV18" s="491"/>
      <c r="RRW18" s="491"/>
      <c r="RRX18" s="491"/>
      <c r="RRY18" s="491"/>
      <c r="RRZ18" s="491"/>
      <c r="RSA18" s="491"/>
      <c r="RSB18" s="491"/>
      <c r="RSC18" s="491"/>
      <c r="RSD18" s="491"/>
      <c r="RSE18" s="491"/>
      <c r="RSF18" s="491"/>
      <c r="RSG18" s="491"/>
      <c r="RSH18" s="491"/>
      <c r="RSI18" s="491"/>
      <c r="RSJ18" s="491"/>
      <c r="RSK18" s="491"/>
      <c r="RSL18" s="491"/>
      <c r="RSM18" s="491"/>
      <c r="RSN18" s="491"/>
      <c r="RSO18" s="491"/>
      <c r="RSP18" s="491"/>
      <c r="RSQ18" s="491"/>
      <c r="RSR18" s="491"/>
      <c r="RSS18" s="491"/>
      <c r="RST18" s="491"/>
      <c r="RSU18" s="491"/>
      <c r="RSV18" s="491"/>
      <c r="RSW18" s="491"/>
      <c r="RSX18" s="491"/>
      <c r="RSY18" s="491"/>
      <c r="RSZ18" s="491"/>
      <c r="RTA18" s="491"/>
      <c r="RTB18" s="491"/>
      <c r="RTC18" s="491"/>
      <c r="RTD18" s="491"/>
      <c r="RTE18" s="491"/>
      <c r="RTF18" s="491"/>
      <c r="RTG18" s="491"/>
      <c r="RTH18" s="491"/>
      <c r="RTI18" s="491"/>
      <c r="RTJ18" s="491"/>
      <c r="RTK18" s="491"/>
      <c r="RTL18" s="491"/>
      <c r="RTM18" s="491"/>
      <c r="RTN18" s="491"/>
      <c r="RTO18" s="491"/>
      <c r="RTP18" s="491"/>
      <c r="RTQ18" s="491"/>
      <c r="RTR18" s="491"/>
      <c r="RTS18" s="491"/>
      <c r="RTT18" s="491"/>
      <c r="RTU18" s="491"/>
      <c r="RTV18" s="491"/>
      <c r="RTW18" s="491"/>
      <c r="RTX18" s="491"/>
      <c r="RTY18" s="491"/>
      <c r="RTZ18" s="491"/>
      <c r="RUA18" s="491"/>
      <c r="RUB18" s="491"/>
      <c r="RUC18" s="491"/>
      <c r="RUD18" s="491"/>
      <c r="RUE18" s="491"/>
      <c r="RUF18" s="491"/>
      <c r="RUG18" s="491"/>
      <c r="RUH18" s="491"/>
      <c r="RUI18" s="491"/>
      <c r="RUJ18" s="491"/>
      <c r="RUK18" s="491"/>
      <c r="RUL18" s="491"/>
      <c r="RUM18" s="491"/>
      <c r="RUN18" s="491"/>
      <c r="RUO18" s="491"/>
      <c r="RUP18" s="491"/>
      <c r="RUQ18" s="491"/>
      <c r="RUR18" s="491"/>
      <c r="RUS18" s="491"/>
      <c r="RUT18" s="491"/>
      <c r="RUU18" s="491"/>
      <c r="RUV18" s="491"/>
      <c r="RUW18" s="491"/>
      <c r="RUX18" s="491"/>
      <c r="RUY18" s="491"/>
      <c r="RUZ18" s="491"/>
      <c r="RVA18" s="491"/>
      <c r="RVB18" s="491"/>
      <c r="RVC18" s="491"/>
      <c r="RVD18" s="491"/>
      <c r="RVE18" s="491"/>
      <c r="RVF18" s="491"/>
      <c r="RVG18" s="491"/>
      <c r="RVH18" s="491"/>
      <c r="RVI18" s="491"/>
      <c r="RVJ18" s="491"/>
      <c r="RVK18" s="491"/>
      <c r="RVL18" s="491"/>
      <c r="RVM18" s="491"/>
      <c r="RVN18" s="491"/>
      <c r="RVO18" s="491"/>
      <c r="RVP18" s="491"/>
      <c r="RVQ18" s="491"/>
      <c r="RVR18" s="491"/>
      <c r="RVS18" s="491"/>
      <c r="RVT18" s="491"/>
      <c r="RVU18" s="491"/>
      <c r="RVV18" s="491"/>
      <c r="RVW18" s="491"/>
      <c r="RVX18" s="491"/>
      <c r="RVY18" s="491"/>
      <c r="RVZ18" s="491"/>
      <c r="RWA18" s="491"/>
      <c r="RWB18" s="491"/>
      <c r="RWC18" s="491"/>
      <c r="RWD18" s="491"/>
      <c r="RWE18" s="491"/>
      <c r="RWF18" s="491"/>
      <c r="RWG18" s="491"/>
      <c r="RWH18" s="491"/>
      <c r="RWI18" s="491"/>
      <c r="RWJ18" s="491"/>
      <c r="RWK18" s="491"/>
      <c r="RWL18" s="491"/>
      <c r="RWM18" s="491"/>
      <c r="RWN18" s="491"/>
      <c r="RWO18" s="491"/>
      <c r="RWP18" s="491"/>
      <c r="RWQ18" s="491"/>
      <c r="RWR18" s="491"/>
      <c r="RWS18" s="491"/>
      <c r="RWT18" s="491"/>
      <c r="RWU18" s="491"/>
      <c r="RWV18" s="491"/>
      <c r="RWW18" s="491"/>
      <c r="RWX18" s="491"/>
      <c r="RWY18" s="491"/>
      <c r="RWZ18" s="491"/>
      <c r="RXA18" s="491"/>
      <c r="RXB18" s="491"/>
      <c r="RXC18" s="491"/>
      <c r="RXD18" s="491"/>
      <c r="RXE18" s="491"/>
      <c r="RXF18" s="491"/>
      <c r="RXG18" s="491"/>
      <c r="RXH18" s="491"/>
      <c r="RXI18" s="491"/>
      <c r="RXJ18" s="491"/>
      <c r="RXK18" s="491"/>
      <c r="RXL18" s="491"/>
      <c r="RXM18" s="491"/>
      <c r="RXN18" s="491"/>
      <c r="RXO18" s="491"/>
      <c r="RXP18" s="491"/>
      <c r="RXQ18" s="491"/>
      <c r="RXR18" s="491"/>
      <c r="RXS18" s="491"/>
      <c r="RXT18" s="491"/>
      <c r="RXU18" s="491"/>
      <c r="RXV18" s="491"/>
      <c r="RXW18" s="491"/>
      <c r="RXX18" s="491"/>
      <c r="RXY18" s="491"/>
      <c r="RXZ18" s="491"/>
      <c r="RYA18" s="491"/>
      <c r="RYB18" s="491"/>
      <c r="RYC18" s="491"/>
      <c r="RYD18" s="491"/>
      <c r="RYE18" s="491"/>
      <c r="RYF18" s="491"/>
      <c r="RYG18" s="491"/>
      <c r="RYH18" s="491"/>
      <c r="RYI18" s="491"/>
      <c r="RYJ18" s="491"/>
      <c r="RYK18" s="491"/>
      <c r="RYL18" s="491"/>
      <c r="RYM18" s="491"/>
      <c r="RYN18" s="491"/>
      <c r="RYO18" s="491"/>
      <c r="RYP18" s="491"/>
      <c r="RYQ18" s="491"/>
      <c r="RYR18" s="491"/>
      <c r="RYS18" s="491"/>
      <c r="RYT18" s="491"/>
      <c r="RYU18" s="491"/>
      <c r="RYV18" s="491"/>
      <c r="RYW18" s="491"/>
      <c r="RYX18" s="491"/>
      <c r="RYY18" s="491"/>
      <c r="RYZ18" s="491"/>
      <c r="RZA18" s="491"/>
      <c r="RZB18" s="491"/>
      <c r="RZC18" s="491"/>
      <c r="RZD18" s="491"/>
      <c r="RZE18" s="491"/>
      <c r="RZF18" s="491"/>
      <c r="RZG18" s="491"/>
      <c r="RZH18" s="491"/>
      <c r="RZI18" s="491"/>
      <c r="RZJ18" s="491"/>
      <c r="RZK18" s="491"/>
      <c r="RZL18" s="491"/>
      <c r="RZM18" s="491"/>
      <c r="RZN18" s="491"/>
      <c r="RZO18" s="491"/>
      <c r="RZP18" s="491"/>
      <c r="RZQ18" s="491"/>
      <c r="RZR18" s="491"/>
      <c r="RZS18" s="491"/>
      <c r="RZT18" s="491"/>
      <c r="RZU18" s="491"/>
      <c r="RZV18" s="491"/>
      <c r="RZW18" s="491"/>
      <c r="RZX18" s="491"/>
      <c r="RZY18" s="491"/>
      <c r="RZZ18" s="491"/>
      <c r="SAA18" s="491"/>
      <c r="SAB18" s="491"/>
      <c r="SAC18" s="491"/>
      <c r="SAD18" s="491"/>
      <c r="SAE18" s="491"/>
      <c r="SAF18" s="491"/>
      <c r="SAG18" s="491"/>
      <c r="SAH18" s="491"/>
      <c r="SAI18" s="491"/>
      <c r="SAJ18" s="491"/>
      <c r="SAK18" s="491"/>
      <c r="SAL18" s="491"/>
      <c r="SAM18" s="491"/>
      <c r="SAN18" s="491"/>
      <c r="SAO18" s="491"/>
      <c r="SAP18" s="491"/>
      <c r="SAQ18" s="491"/>
      <c r="SAR18" s="491"/>
      <c r="SAS18" s="491"/>
      <c r="SAT18" s="491"/>
      <c r="SAU18" s="491"/>
      <c r="SAV18" s="491"/>
      <c r="SAW18" s="491"/>
      <c r="SAX18" s="491"/>
      <c r="SAY18" s="491"/>
      <c r="SAZ18" s="491"/>
      <c r="SBA18" s="491"/>
      <c r="SBB18" s="491"/>
      <c r="SBC18" s="491"/>
      <c r="SBD18" s="491"/>
      <c r="SBE18" s="491"/>
      <c r="SBF18" s="491"/>
      <c r="SBG18" s="491"/>
      <c r="SBH18" s="491"/>
      <c r="SBI18" s="491"/>
      <c r="SBJ18" s="491"/>
      <c r="SBK18" s="491"/>
      <c r="SBL18" s="491"/>
      <c r="SBM18" s="491"/>
      <c r="SBN18" s="491"/>
      <c r="SBO18" s="491"/>
      <c r="SBP18" s="491"/>
      <c r="SBQ18" s="491"/>
      <c r="SBR18" s="491"/>
      <c r="SBS18" s="491"/>
      <c r="SBT18" s="491"/>
      <c r="SBU18" s="491"/>
      <c r="SBV18" s="491"/>
      <c r="SBW18" s="491"/>
      <c r="SBX18" s="491"/>
      <c r="SBY18" s="491"/>
      <c r="SBZ18" s="491"/>
      <c r="SCA18" s="491"/>
      <c r="SCB18" s="491"/>
      <c r="SCC18" s="491"/>
      <c r="SCD18" s="491"/>
      <c r="SCE18" s="491"/>
      <c r="SCF18" s="491"/>
      <c r="SCG18" s="491"/>
      <c r="SCH18" s="491"/>
      <c r="SCI18" s="491"/>
      <c r="SCJ18" s="491"/>
      <c r="SCK18" s="491"/>
      <c r="SCL18" s="491"/>
      <c r="SCM18" s="491"/>
      <c r="SCN18" s="491"/>
      <c r="SCO18" s="491"/>
      <c r="SCP18" s="491"/>
      <c r="SCQ18" s="491"/>
      <c r="SCR18" s="491"/>
      <c r="SCS18" s="491"/>
      <c r="SCT18" s="491"/>
      <c r="SCU18" s="491"/>
      <c r="SCV18" s="491"/>
      <c r="SCW18" s="491"/>
      <c r="SCX18" s="491"/>
      <c r="SCY18" s="491"/>
      <c r="SCZ18" s="491"/>
      <c r="SDA18" s="491"/>
      <c r="SDB18" s="491"/>
      <c r="SDC18" s="491"/>
      <c r="SDD18" s="491"/>
      <c r="SDE18" s="491"/>
      <c r="SDF18" s="491"/>
      <c r="SDG18" s="491"/>
      <c r="SDH18" s="491"/>
      <c r="SDI18" s="491"/>
      <c r="SDJ18" s="491"/>
      <c r="SDK18" s="491"/>
      <c r="SDL18" s="491"/>
      <c r="SDM18" s="491"/>
      <c r="SDN18" s="491"/>
      <c r="SDO18" s="491"/>
      <c r="SDP18" s="491"/>
      <c r="SDQ18" s="491"/>
      <c r="SDR18" s="491"/>
      <c r="SDS18" s="491"/>
      <c r="SDT18" s="491"/>
      <c r="SDU18" s="491"/>
      <c r="SDV18" s="491"/>
      <c r="SDW18" s="491"/>
      <c r="SDX18" s="491"/>
      <c r="SDY18" s="491"/>
      <c r="SDZ18" s="491"/>
      <c r="SEA18" s="491"/>
      <c r="SEB18" s="491"/>
      <c r="SEC18" s="491"/>
      <c r="SED18" s="491"/>
      <c r="SEE18" s="491"/>
      <c r="SEF18" s="491"/>
      <c r="SEG18" s="491"/>
      <c r="SEH18" s="491"/>
      <c r="SEI18" s="491"/>
      <c r="SEJ18" s="491"/>
      <c r="SEK18" s="491"/>
      <c r="SEL18" s="491"/>
      <c r="SEM18" s="491"/>
      <c r="SEN18" s="491"/>
      <c r="SEO18" s="491"/>
      <c r="SEP18" s="491"/>
      <c r="SEQ18" s="491"/>
      <c r="SER18" s="491"/>
      <c r="SES18" s="491"/>
      <c r="SET18" s="491"/>
      <c r="SEU18" s="491"/>
      <c r="SEV18" s="491"/>
      <c r="SEW18" s="491"/>
      <c r="SEX18" s="491"/>
      <c r="SEY18" s="491"/>
      <c r="SEZ18" s="491"/>
      <c r="SFA18" s="491"/>
      <c r="SFB18" s="491"/>
      <c r="SFC18" s="491"/>
      <c r="SFD18" s="491"/>
      <c r="SFE18" s="491"/>
      <c r="SFF18" s="491"/>
      <c r="SFG18" s="491"/>
      <c r="SFH18" s="491"/>
      <c r="SFI18" s="491"/>
      <c r="SFJ18" s="491"/>
      <c r="SFK18" s="491"/>
      <c r="SFL18" s="491"/>
      <c r="SFM18" s="491"/>
      <c r="SFN18" s="491"/>
      <c r="SFO18" s="491"/>
      <c r="SFP18" s="491"/>
      <c r="SFQ18" s="491"/>
      <c r="SFR18" s="491"/>
      <c r="SFS18" s="491"/>
      <c r="SFT18" s="491"/>
      <c r="SFU18" s="491"/>
      <c r="SFV18" s="491"/>
      <c r="SFW18" s="491"/>
      <c r="SFX18" s="491"/>
      <c r="SFY18" s="491"/>
      <c r="SFZ18" s="491"/>
      <c r="SGA18" s="491"/>
      <c r="SGB18" s="491"/>
      <c r="SGC18" s="491"/>
      <c r="SGD18" s="491"/>
      <c r="SGE18" s="491"/>
      <c r="SGF18" s="491"/>
      <c r="SGG18" s="491"/>
      <c r="SGH18" s="491"/>
      <c r="SGI18" s="491"/>
      <c r="SGJ18" s="491"/>
      <c r="SGK18" s="491"/>
      <c r="SGL18" s="491"/>
      <c r="SGM18" s="491"/>
      <c r="SGN18" s="491"/>
      <c r="SGO18" s="491"/>
      <c r="SGP18" s="491"/>
      <c r="SGQ18" s="491"/>
      <c r="SGR18" s="491"/>
      <c r="SGS18" s="491"/>
      <c r="SGT18" s="491"/>
      <c r="SGU18" s="491"/>
      <c r="SGV18" s="491"/>
      <c r="SGW18" s="491"/>
      <c r="SGX18" s="491"/>
      <c r="SGY18" s="491"/>
      <c r="SGZ18" s="491"/>
      <c r="SHA18" s="491"/>
      <c r="SHB18" s="491"/>
      <c r="SHC18" s="491"/>
      <c r="SHD18" s="491"/>
      <c r="SHE18" s="491"/>
      <c r="SHF18" s="491"/>
      <c r="SHG18" s="491"/>
      <c r="SHH18" s="491"/>
      <c r="SHI18" s="491"/>
      <c r="SHJ18" s="491"/>
      <c r="SHK18" s="491"/>
      <c r="SHL18" s="491"/>
      <c r="SHM18" s="491"/>
      <c r="SHN18" s="491"/>
      <c r="SHO18" s="491"/>
      <c r="SHP18" s="491"/>
      <c r="SHQ18" s="491"/>
      <c r="SHR18" s="491"/>
      <c r="SHS18" s="491"/>
      <c r="SHT18" s="491"/>
      <c r="SHU18" s="491"/>
      <c r="SHV18" s="491"/>
      <c r="SHW18" s="491"/>
      <c r="SHX18" s="491"/>
      <c r="SHY18" s="491"/>
      <c r="SHZ18" s="491"/>
      <c r="SIA18" s="491"/>
      <c r="SIB18" s="491"/>
      <c r="SIC18" s="491"/>
      <c r="SID18" s="491"/>
      <c r="SIE18" s="491"/>
      <c r="SIF18" s="491"/>
      <c r="SIG18" s="491"/>
      <c r="SIH18" s="491"/>
      <c r="SII18" s="491"/>
      <c r="SIJ18" s="491"/>
      <c r="SIK18" s="491"/>
      <c r="SIL18" s="491"/>
      <c r="SIM18" s="491"/>
      <c r="SIN18" s="491"/>
      <c r="SIO18" s="491"/>
      <c r="SIP18" s="491"/>
      <c r="SIQ18" s="491"/>
      <c r="SIR18" s="491"/>
      <c r="SIS18" s="491"/>
      <c r="SIT18" s="491"/>
      <c r="SIU18" s="491"/>
      <c r="SIV18" s="491"/>
      <c r="SIW18" s="491"/>
      <c r="SIX18" s="491"/>
      <c r="SIY18" s="491"/>
      <c r="SIZ18" s="491"/>
      <c r="SJA18" s="491"/>
      <c r="SJB18" s="491"/>
      <c r="SJC18" s="491"/>
      <c r="SJD18" s="491"/>
      <c r="SJE18" s="491"/>
      <c r="SJF18" s="491"/>
      <c r="SJG18" s="491"/>
      <c r="SJH18" s="491"/>
      <c r="SJI18" s="491"/>
      <c r="SJJ18" s="491"/>
      <c r="SJK18" s="491"/>
      <c r="SJL18" s="491"/>
      <c r="SJM18" s="491"/>
      <c r="SJN18" s="491"/>
      <c r="SJO18" s="491"/>
      <c r="SJP18" s="491"/>
      <c r="SJQ18" s="491"/>
      <c r="SJR18" s="491"/>
      <c r="SJS18" s="491"/>
      <c r="SJT18" s="491"/>
      <c r="SJU18" s="491"/>
      <c r="SJV18" s="491"/>
      <c r="SJW18" s="491"/>
      <c r="SJX18" s="491"/>
      <c r="SJY18" s="491"/>
      <c r="SJZ18" s="491"/>
      <c r="SKA18" s="491"/>
      <c r="SKB18" s="491"/>
      <c r="SKC18" s="491"/>
      <c r="SKD18" s="491"/>
      <c r="SKE18" s="491"/>
      <c r="SKF18" s="491"/>
      <c r="SKG18" s="491"/>
      <c r="SKH18" s="491"/>
      <c r="SKI18" s="491"/>
      <c r="SKJ18" s="491"/>
      <c r="SKK18" s="491"/>
      <c r="SKL18" s="491"/>
      <c r="SKM18" s="491"/>
      <c r="SKN18" s="491"/>
      <c r="SKO18" s="491"/>
      <c r="SKP18" s="491"/>
      <c r="SKQ18" s="491"/>
      <c r="SKR18" s="491"/>
      <c r="SKS18" s="491"/>
      <c r="SKT18" s="491"/>
      <c r="SKU18" s="491"/>
      <c r="SKV18" s="491"/>
      <c r="SKW18" s="491"/>
      <c r="SKX18" s="491"/>
      <c r="SKY18" s="491"/>
      <c r="SKZ18" s="491"/>
      <c r="SLA18" s="491"/>
      <c r="SLB18" s="491"/>
      <c r="SLC18" s="491"/>
      <c r="SLD18" s="491"/>
      <c r="SLE18" s="491"/>
      <c r="SLF18" s="491"/>
      <c r="SLG18" s="491"/>
      <c r="SLH18" s="491"/>
      <c r="SLI18" s="491"/>
      <c r="SLJ18" s="491"/>
      <c r="SLK18" s="491"/>
      <c r="SLL18" s="491"/>
      <c r="SLM18" s="491"/>
      <c r="SLN18" s="491"/>
      <c r="SLO18" s="491"/>
      <c r="SLP18" s="491"/>
      <c r="SLQ18" s="491"/>
      <c r="SLR18" s="491"/>
      <c r="SLS18" s="491"/>
      <c r="SLT18" s="491"/>
      <c r="SLU18" s="491"/>
      <c r="SLV18" s="491"/>
      <c r="SLW18" s="491"/>
      <c r="SLX18" s="491"/>
      <c r="SLY18" s="491"/>
      <c r="SLZ18" s="491"/>
      <c r="SMA18" s="491"/>
      <c r="SMB18" s="491"/>
      <c r="SMC18" s="491"/>
      <c r="SMD18" s="491"/>
      <c r="SME18" s="491"/>
      <c r="SMF18" s="491"/>
      <c r="SMG18" s="491"/>
      <c r="SMH18" s="491"/>
      <c r="SMI18" s="491"/>
      <c r="SMJ18" s="491"/>
      <c r="SMK18" s="491"/>
      <c r="SML18" s="491"/>
      <c r="SMM18" s="491"/>
      <c r="SMN18" s="491"/>
      <c r="SMO18" s="491"/>
      <c r="SMP18" s="491"/>
      <c r="SMQ18" s="491"/>
      <c r="SMR18" s="491"/>
      <c r="SMS18" s="491"/>
      <c r="SMT18" s="491"/>
      <c r="SMU18" s="491"/>
      <c r="SMV18" s="491"/>
      <c r="SMW18" s="491"/>
      <c r="SMX18" s="491"/>
      <c r="SMY18" s="491"/>
      <c r="SMZ18" s="491"/>
      <c r="SNA18" s="491"/>
      <c r="SNB18" s="491"/>
      <c r="SNC18" s="491"/>
      <c r="SND18" s="491"/>
      <c r="SNE18" s="491"/>
      <c r="SNF18" s="491"/>
      <c r="SNG18" s="491"/>
      <c r="SNH18" s="491"/>
      <c r="SNI18" s="491"/>
      <c r="SNJ18" s="491"/>
      <c r="SNK18" s="491"/>
      <c r="SNL18" s="491"/>
      <c r="SNM18" s="491"/>
      <c r="SNN18" s="491"/>
      <c r="SNO18" s="491"/>
      <c r="SNP18" s="491"/>
      <c r="SNQ18" s="491"/>
      <c r="SNR18" s="491"/>
      <c r="SNS18" s="491"/>
      <c r="SNT18" s="491"/>
      <c r="SNU18" s="491"/>
      <c r="SNV18" s="491"/>
      <c r="SNW18" s="491"/>
      <c r="SNX18" s="491"/>
      <c r="SNY18" s="491"/>
      <c r="SNZ18" s="491"/>
      <c r="SOA18" s="491"/>
      <c r="SOB18" s="491"/>
      <c r="SOC18" s="491"/>
      <c r="SOD18" s="491"/>
      <c r="SOE18" s="491"/>
      <c r="SOF18" s="491"/>
      <c r="SOG18" s="491"/>
      <c r="SOH18" s="491"/>
      <c r="SOI18" s="491"/>
      <c r="SOJ18" s="491"/>
      <c r="SOK18" s="491"/>
      <c r="SOL18" s="491"/>
      <c r="SOM18" s="491"/>
      <c r="SON18" s="491"/>
      <c r="SOO18" s="491"/>
      <c r="SOP18" s="491"/>
      <c r="SOQ18" s="491"/>
      <c r="SOR18" s="491"/>
      <c r="SOS18" s="491"/>
      <c r="SOT18" s="491"/>
      <c r="SOU18" s="491"/>
      <c r="SOV18" s="491"/>
      <c r="SOW18" s="491"/>
      <c r="SOX18" s="491"/>
      <c r="SOY18" s="491"/>
      <c r="SOZ18" s="491"/>
      <c r="SPA18" s="491"/>
      <c r="SPB18" s="491"/>
      <c r="SPC18" s="491"/>
      <c r="SPD18" s="491"/>
      <c r="SPE18" s="491"/>
      <c r="SPF18" s="491"/>
      <c r="SPG18" s="491"/>
      <c r="SPH18" s="491"/>
      <c r="SPI18" s="491"/>
      <c r="SPJ18" s="491"/>
      <c r="SPK18" s="491"/>
      <c r="SPL18" s="491"/>
      <c r="SPM18" s="491"/>
      <c r="SPN18" s="491"/>
      <c r="SPO18" s="491"/>
      <c r="SPP18" s="491"/>
      <c r="SPQ18" s="491"/>
      <c r="SPR18" s="491"/>
      <c r="SPS18" s="491"/>
      <c r="SPT18" s="491"/>
      <c r="SPU18" s="491"/>
      <c r="SPV18" s="491"/>
      <c r="SPW18" s="491"/>
      <c r="SPX18" s="491"/>
      <c r="SPY18" s="491"/>
      <c r="SPZ18" s="491"/>
      <c r="SQA18" s="491"/>
      <c r="SQB18" s="491"/>
      <c r="SQC18" s="491"/>
      <c r="SQD18" s="491"/>
      <c r="SQE18" s="491"/>
      <c r="SQF18" s="491"/>
      <c r="SQG18" s="491"/>
      <c r="SQH18" s="491"/>
      <c r="SQI18" s="491"/>
      <c r="SQJ18" s="491"/>
      <c r="SQK18" s="491"/>
      <c r="SQL18" s="491"/>
      <c r="SQM18" s="491"/>
      <c r="SQN18" s="491"/>
      <c r="SQO18" s="491"/>
      <c r="SQP18" s="491"/>
      <c r="SQQ18" s="491"/>
      <c r="SQR18" s="491"/>
      <c r="SQS18" s="491"/>
      <c r="SQT18" s="491"/>
      <c r="SQU18" s="491"/>
      <c r="SQV18" s="491"/>
      <c r="SQW18" s="491"/>
      <c r="SQX18" s="491"/>
      <c r="SQY18" s="491"/>
      <c r="SQZ18" s="491"/>
      <c r="SRA18" s="491"/>
      <c r="SRB18" s="491"/>
      <c r="SRC18" s="491"/>
      <c r="SRD18" s="491"/>
      <c r="SRE18" s="491"/>
      <c r="SRF18" s="491"/>
      <c r="SRG18" s="491"/>
      <c r="SRH18" s="491"/>
      <c r="SRI18" s="491"/>
      <c r="SRJ18" s="491"/>
      <c r="SRK18" s="491"/>
      <c r="SRL18" s="491"/>
      <c r="SRM18" s="491"/>
      <c r="SRN18" s="491"/>
      <c r="SRO18" s="491"/>
      <c r="SRP18" s="491"/>
      <c r="SRQ18" s="491"/>
      <c r="SRR18" s="491"/>
      <c r="SRS18" s="491"/>
      <c r="SRT18" s="491"/>
      <c r="SRU18" s="491"/>
      <c r="SRV18" s="491"/>
      <c r="SRW18" s="491"/>
      <c r="SRX18" s="491"/>
      <c r="SRY18" s="491"/>
      <c r="SRZ18" s="491"/>
      <c r="SSA18" s="491"/>
      <c r="SSB18" s="491"/>
      <c r="SSC18" s="491"/>
      <c r="SSD18" s="491"/>
      <c r="SSE18" s="491"/>
      <c r="SSF18" s="491"/>
      <c r="SSG18" s="491"/>
      <c r="SSH18" s="491"/>
      <c r="SSI18" s="491"/>
      <c r="SSJ18" s="491"/>
      <c r="SSK18" s="491"/>
      <c r="SSL18" s="491"/>
      <c r="SSM18" s="491"/>
      <c r="SSN18" s="491"/>
      <c r="SSO18" s="491"/>
      <c r="SSP18" s="491"/>
      <c r="SSQ18" s="491"/>
      <c r="SSR18" s="491"/>
      <c r="SSS18" s="491"/>
      <c r="SST18" s="491"/>
      <c r="SSU18" s="491"/>
      <c r="SSV18" s="491"/>
      <c r="SSW18" s="491"/>
      <c r="SSX18" s="491"/>
      <c r="SSY18" s="491"/>
      <c r="SSZ18" s="491"/>
      <c r="STA18" s="491"/>
      <c r="STB18" s="491"/>
      <c r="STC18" s="491"/>
      <c r="STD18" s="491"/>
      <c r="STE18" s="491"/>
      <c r="STF18" s="491"/>
      <c r="STG18" s="491"/>
      <c r="STH18" s="491"/>
      <c r="STI18" s="491"/>
      <c r="STJ18" s="491"/>
      <c r="STK18" s="491"/>
      <c r="STL18" s="491"/>
      <c r="STM18" s="491"/>
      <c r="STN18" s="491"/>
      <c r="STO18" s="491"/>
      <c r="STP18" s="491"/>
      <c r="STQ18" s="491"/>
      <c r="STR18" s="491"/>
      <c r="STS18" s="491"/>
      <c r="STT18" s="491"/>
      <c r="STU18" s="491"/>
      <c r="STV18" s="491"/>
      <c r="STW18" s="491"/>
      <c r="STX18" s="491"/>
      <c r="STY18" s="491"/>
      <c r="STZ18" s="491"/>
      <c r="SUA18" s="491"/>
      <c r="SUB18" s="491"/>
      <c r="SUC18" s="491"/>
      <c r="SUD18" s="491"/>
      <c r="SUE18" s="491"/>
      <c r="SUF18" s="491"/>
      <c r="SUG18" s="491"/>
      <c r="SUH18" s="491"/>
      <c r="SUI18" s="491"/>
      <c r="SUJ18" s="491"/>
      <c r="SUK18" s="491"/>
      <c r="SUL18" s="491"/>
      <c r="SUM18" s="491"/>
      <c r="SUN18" s="491"/>
      <c r="SUO18" s="491"/>
      <c r="SUP18" s="491"/>
      <c r="SUQ18" s="491"/>
      <c r="SUR18" s="491"/>
      <c r="SUS18" s="491"/>
      <c r="SUT18" s="491"/>
      <c r="SUU18" s="491"/>
      <c r="SUV18" s="491"/>
      <c r="SUW18" s="491"/>
      <c r="SUX18" s="491"/>
      <c r="SUY18" s="491"/>
      <c r="SUZ18" s="491"/>
      <c r="SVA18" s="491"/>
      <c r="SVB18" s="491"/>
      <c r="SVC18" s="491"/>
      <c r="SVD18" s="491"/>
      <c r="SVE18" s="491"/>
      <c r="SVF18" s="491"/>
      <c r="SVG18" s="491"/>
      <c r="SVH18" s="491"/>
      <c r="SVI18" s="491"/>
      <c r="SVJ18" s="491"/>
      <c r="SVK18" s="491"/>
      <c r="SVL18" s="491"/>
      <c r="SVM18" s="491"/>
      <c r="SVN18" s="491"/>
      <c r="SVO18" s="491"/>
      <c r="SVP18" s="491"/>
      <c r="SVQ18" s="491"/>
      <c r="SVR18" s="491"/>
      <c r="SVS18" s="491"/>
      <c r="SVT18" s="491"/>
      <c r="SVU18" s="491"/>
      <c r="SVV18" s="491"/>
      <c r="SVW18" s="491"/>
      <c r="SVX18" s="491"/>
      <c r="SVY18" s="491"/>
      <c r="SVZ18" s="491"/>
      <c r="SWA18" s="491"/>
      <c r="SWB18" s="491"/>
      <c r="SWC18" s="491"/>
      <c r="SWD18" s="491"/>
      <c r="SWE18" s="491"/>
      <c r="SWF18" s="491"/>
      <c r="SWG18" s="491"/>
      <c r="SWH18" s="491"/>
      <c r="SWI18" s="491"/>
      <c r="SWJ18" s="491"/>
      <c r="SWK18" s="491"/>
      <c r="SWL18" s="491"/>
      <c r="SWM18" s="491"/>
      <c r="SWN18" s="491"/>
      <c r="SWO18" s="491"/>
      <c r="SWP18" s="491"/>
      <c r="SWQ18" s="491"/>
      <c r="SWR18" s="491"/>
      <c r="SWS18" s="491"/>
      <c r="SWT18" s="491"/>
      <c r="SWU18" s="491"/>
      <c r="SWV18" s="491"/>
      <c r="SWW18" s="491"/>
      <c r="SWX18" s="491"/>
      <c r="SWY18" s="491"/>
      <c r="SWZ18" s="491"/>
      <c r="SXA18" s="491"/>
      <c r="SXB18" s="491"/>
      <c r="SXC18" s="491"/>
      <c r="SXD18" s="491"/>
      <c r="SXE18" s="491"/>
      <c r="SXF18" s="491"/>
      <c r="SXG18" s="491"/>
      <c r="SXH18" s="491"/>
      <c r="SXI18" s="491"/>
      <c r="SXJ18" s="491"/>
      <c r="SXK18" s="491"/>
      <c r="SXL18" s="491"/>
      <c r="SXM18" s="491"/>
      <c r="SXN18" s="491"/>
      <c r="SXO18" s="491"/>
      <c r="SXP18" s="491"/>
      <c r="SXQ18" s="491"/>
      <c r="SXR18" s="491"/>
      <c r="SXS18" s="491"/>
      <c r="SXT18" s="491"/>
      <c r="SXU18" s="491"/>
      <c r="SXV18" s="491"/>
      <c r="SXW18" s="491"/>
      <c r="SXX18" s="491"/>
      <c r="SXY18" s="491"/>
      <c r="SXZ18" s="491"/>
      <c r="SYA18" s="491"/>
      <c r="SYB18" s="491"/>
      <c r="SYC18" s="491"/>
      <c r="SYD18" s="491"/>
      <c r="SYE18" s="491"/>
      <c r="SYF18" s="491"/>
      <c r="SYG18" s="491"/>
      <c r="SYH18" s="491"/>
      <c r="SYI18" s="491"/>
      <c r="SYJ18" s="491"/>
      <c r="SYK18" s="491"/>
      <c r="SYL18" s="491"/>
      <c r="SYM18" s="491"/>
      <c r="SYN18" s="491"/>
      <c r="SYO18" s="491"/>
      <c r="SYP18" s="491"/>
      <c r="SYQ18" s="491"/>
      <c r="SYR18" s="491"/>
      <c r="SYS18" s="491"/>
      <c r="SYT18" s="491"/>
      <c r="SYU18" s="491"/>
      <c r="SYV18" s="491"/>
      <c r="SYW18" s="491"/>
      <c r="SYX18" s="491"/>
      <c r="SYY18" s="491"/>
      <c r="SYZ18" s="491"/>
      <c r="SZA18" s="491"/>
      <c r="SZB18" s="491"/>
      <c r="SZC18" s="491"/>
      <c r="SZD18" s="491"/>
      <c r="SZE18" s="491"/>
      <c r="SZF18" s="491"/>
      <c r="SZG18" s="491"/>
      <c r="SZH18" s="491"/>
      <c r="SZI18" s="491"/>
      <c r="SZJ18" s="491"/>
      <c r="SZK18" s="491"/>
      <c r="SZL18" s="491"/>
      <c r="SZM18" s="491"/>
      <c r="SZN18" s="491"/>
      <c r="SZO18" s="491"/>
      <c r="SZP18" s="491"/>
      <c r="SZQ18" s="491"/>
      <c r="SZR18" s="491"/>
      <c r="SZS18" s="491"/>
      <c r="SZT18" s="491"/>
      <c r="SZU18" s="491"/>
      <c r="SZV18" s="491"/>
      <c r="SZW18" s="491"/>
      <c r="SZX18" s="491"/>
      <c r="SZY18" s="491"/>
      <c r="SZZ18" s="491"/>
      <c r="TAA18" s="491"/>
      <c r="TAB18" s="491"/>
      <c r="TAC18" s="491"/>
      <c r="TAD18" s="491"/>
      <c r="TAE18" s="491"/>
      <c r="TAF18" s="491"/>
      <c r="TAG18" s="491"/>
      <c r="TAH18" s="491"/>
      <c r="TAI18" s="491"/>
      <c r="TAJ18" s="491"/>
      <c r="TAK18" s="491"/>
      <c r="TAL18" s="491"/>
      <c r="TAM18" s="491"/>
      <c r="TAN18" s="491"/>
      <c r="TAO18" s="491"/>
      <c r="TAP18" s="491"/>
      <c r="TAQ18" s="491"/>
      <c r="TAR18" s="491"/>
      <c r="TAS18" s="491"/>
      <c r="TAT18" s="491"/>
      <c r="TAU18" s="491"/>
      <c r="TAV18" s="491"/>
      <c r="TAW18" s="491"/>
      <c r="TAX18" s="491"/>
      <c r="TAY18" s="491"/>
      <c r="TAZ18" s="491"/>
      <c r="TBA18" s="491"/>
      <c r="TBB18" s="491"/>
      <c r="TBC18" s="491"/>
      <c r="TBD18" s="491"/>
      <c r="TBE18" s="491"/>
      <c r="TBF18" s="491"/>
      <c r="TBG18" s="491"/>
      <c r="TBH18" s="491"/>
      <c r="TBI18" s="491"/>
      <c r="TBJ18" s="491"/>
      <c r="TBK18" s="491"/>
      <c r="TBL18" s="491"/>
      <c r="TBM18" s="491"/>
      <c r="TBN18" s="491"/>
      <c r="TBO18" s="491"/>
      <c r="TBP18" s="491"/>
      <c r="TBQ18" s="491"/>
      <c r="TBR18" s="491"/>
      <c r="TBS18" s="491"/>
      <c r="TBT18" s="491"/>
      <c r="TBU18" s="491"/>
      <c r="TBV18" s="491"/>
      <c r="TBW18" s="491"/>
      <c r="TBX18" s="491"/>
      <c r="TBY18" s="491"/>
      <c r="TBZ18" s="491"/>
      <c r="TCA18" s="491"/>
      <c r="TCB18" s="491"/>
      <c r="TCC18" s="491"/>
      <c r="TCD18" s="491"/>
      <c r="TCE18" s="491"/>
      <c r="TCF18" s="491"/>
      <c r="TCG18" s="491"/>
      <c r="TCH18" s="491"/>
      <c r="TCI18" s="491"/>
      <c r="TCJ18" s="491"/>
      <c r="TCK18" s="491"/>
      <c r="TCL18" s="491"/>
      <c r="TCM18" s="491"/>
      <c r="TCN18" s="491"/>
      <c r="TCO18" s="491"/>
      <c r="TCP18" s="491"/>
      <c r="TCQ18" s="491"/>
      <c r="TCR18" s="491"/>
      <c r="TCS18" s="491"/>
      <c r="TCT18" s="491"/>
      <c r="TCU18" s="491"/>
      <c r="TCV18" s="491"/>
      <c r="TCW18" s="491"/>
      <c r="TCX18" s="491"/>
      <c r="TCY18" s="491"/>
      <c r="TCZ18" s="491"/>
      <c r="TDA18" s="491"/>
      <c r="TDB18" s="491"/>
      <c r="TDC18" s="491"/>
      <c r="TDD18" s="491"/>
      <c r="TDE18" s="491"/>
      <c r="TDF18" s="491"/>
      <c r="TDG18" s="491"/>
      <c r="TDH18" s="491"/>
      <c r="TDI18" s="491"/>
      <c r="TDJ18" s="491"/>
      <c r="TDK18" s="491"/>
      <c r="TDL18" s="491"/>
      <c r="TDM18" s="491"/>
      <c r="TDN18" s="491"/>
      <c r="TDO18" s="491"/>
      <c r="TDP18" s="491"/>
      <c r="TDQ18" s="491"/>
      <c r="TDR18" s="491"/>
      <c r="TDS18" s="491"/>
      <c r="TDT18" s="491"/>
      <c r="TDU18" s="491"/>
      <c r="TDV18" s="491"/>
      <c r="TDW18" s="491"/>
      <c r="TDX18" s="491"/>
      <c r="TDY18" s="491"/>
      <c r="TDZ18" s="491"/>
      <c r="TEA18" s="491"/>
      <c r="TEB18" s="491"/>
      <c r="TEC18" s="491"/>
      <c r="TED18" s="491"/>
      <c r="TEE18" s="491"/>
      <c r="TEF18" s="491"/>
      <c r="TEG18" s="491"/>
      <c r="TEH18" s="491"/>
      <c r="TEI18" s="491"/>
      <c r="TEJ18" s="491"/>
      <c r="TEK18" s="491"/>
      <c r="TEL18" s="491"/>
      <c r="TEM18" s="491"/>
      <c r="TEN18" s="491"/>
      <c r="TEO18" s="491"/>
      <c r="TEP18" s="491"/>
      <c r="TEQ18" s="491"/>
      <c r="TER18" s="491"/>
      <c r="TES18" s="491"/>
      <c r="TET18" s="491"/>
      <c r="TEU18" s="491"/>
      <c r="TEV18" s="491"/>
      <c r="TEW18" s="491"/>
      <c r="TEX18" s="491"/>
      <c r="TEY18" s="491"/>
      <c r="TEZ18" s="491"/>
      <c r="TFA18" s="491"/>
      <c r="TFB18" s="491"/>
      <c r="TFC18" s="491"/>
      <c r="TFD18" s="491"/>
      <c r="TFE18" s="491"/>
      <c r="TFF18" s="491"/>
      <c r="TFG18" s="491"/>
      <c r="TFH18" s="491"/>
      <c r="TFI18" s="491"/>
      <c r="TFJ18" s="491"/>
      <c r="TFK18" s="491"/>
      <c r="TFL18" s="491"/>
      <c r="TFM18" s="491"/>
      <c r="TFN18" s="491"/>
      <c r="TFO18" s="491"/>
      <c r="TFP18" s="491"/>
      <c r="TFQ18" s="491"/>
      <c r="TFR18" s="491"/>
      <c r="TFS18" s="491"/>
      <c r="TFT18" s="491"/>
      <c r="TFU18" s="491"/>
      <c r="TFV18" s="491"/>
      <c r="TFW18" s="491"/>
      <c r="TFX18" s="491"/>
      <c r="TFY18" s="491"/>
      <c r="TFZ18" s="491"/>
      <c r="TGA18" s="491"/>
      <c r="TGB18" s="491"/>
      <c r="TGC18" s="491"/>
      <c r="TGD18" s="491"/>
      <c r="TGE18" s="491"/>
      <c r="TGF18" s="491"/>
      <c r="TGG18" s="491"/>
      <c r="TGH18" s="491"/>
      <c r="TGI18" s="491"/>
      <c r="TGJ18" s="491"/>
      <c r="TGK18" s="491"/>
      <c r="TGL18" s="491"/>
      <c r="TGM18" s="491"/>
      <c r="TGN18" s="491"/>
      <c r="TGO18" s="491"/>
      <c r="TGP18" s="491"/>
      <c r="TGQ18" s="491"/>
      <c r="TGR18" s="491"/>
      <c r="TGS18" s="491"/>
      <c r="TGT18" s="491"/>
      <c r="TGU18" s="491"/>
      <c r="TGV18" s="491"/>
      <c r="TGW18" s="491"/>
      <c r="TGX18" s="491"/>
      <c r="TGY18" s="491"/>
      <c r="TGZ18" s="491"/>
      <c r="THA18" s="491"/>
      <c r="THB18" s="491"/>
      <c r="THC18" s="491"/>
      <c r="THD18" s="491"/>
      <c r="THE18" s="491"/>
      <c r="THF18" s="491"/>
      <c r="THG18" s="491"/>
      <c r="THH18" s="491"/>
      <c r="THI18" s="491"/>
      <c r="THJ18" s="491"/>
      <c r="THK18" s="491"/>
      <c r="THL18" s="491"/>
      <c r="THM18" s="491"/>
      <c r="THN18" s="491"/>
      <c r="THO18" s="491"/>
      <c r="THP18" s="491"/>
      <c r="THQ18" s="491"/>
      <c r="THR18" s="491"/>
      <c r="THS18" s="491"/>
      <c r="THT18" s="491"/>
      <c r="THU18" s="491"/>
      <c r="THV18" s="491"/>
      <c r="THW18" s="491"/>
      <c r="THX18" s="491"/>
      <c r="THY18" s="491"/>
      <c r="THZ18" s="491"/>
      <c r="TIA18" s="491"/>
      <c r="TIB18" s="491"/>
      <c r="TIC18" s="491"/>
      <c r="TID18" s="491"/>
      <c r="TIE18" s="491"/>
      <c r="TIF18" s="491"/>
      <c r="TIG18" s="491"/>
      <c r="TIH18" s="491"/>
      <c r="TII18" s="491"/>
      <c r="TIJ18" s="491"/>
      <c r="TIK18" s="491"/>
      <c r="TIL18" s="491"/>
      <c r="TIM18" s="491"/>
      <c r="TIN18" s="491"/>
      <c r="TIO18" s="491"/>
      <c r="TIP18" s="491"/>
      <c r="TIQ18" s="491"/>
      <c r="TIR18" s="491"/>
      <c r="TIS18" s="491"/>
      <c r="TIT18" s="491"/>
      <c r="TIU18" s="491"/>
      <c r="TIV18" s="491"/>
      <c r="TIW18" s="491"/>
      <c r="TIX18" s="491"/>
      <c r="TIY18" s="491"/>
      <c r="TIZ18" s="491"/>
      <c r="TJA18" s="491"/>
      <c r="TJB18" s="491"/>
      <c r="TJC18" s="491"/>
      <c r="TJD18" s="491"/>
      <c r="TJE18" s="491"/>
      <c r="TJF18" s="491"/>
      <c r="TJG18" s="491"/>
      <c r="TJH18" s="491"/>
      <c r="TJI18" s="491"/>
      <c r="TJJ18" s="491"/>
      <c r="TJK18" s="491"/>
      <c r="TJL18" s="491"/>
      <c r="TJM18" s="491"/>
      <c r="TJN18" s="491"/>
      <c r="TJO18" s="491"/>
      <c r="TJP18" s="491"/>
      <c r="TJQ18" s="491"/>
      <c r="TJR18" s="491"/>
      <c r="TJS18" s="491"/>
      <c r="TJT18" s="491"/>
      <c r="TJU18" s="491"/>
      <c r="TJV18" s="491"/>
      <c r="TJW18" s="491"/>
      <c r="TJX18" s="491"/>
      <c r="TJY18" s="491"/>
      <c r="TJZ18" s="491"/>
      <c r="TKA18" s="491"/>
      <c r="TKB18" s="491"/>
      <c r="TKC18" s="491"/>
      <c r="TKD18" s="491"/>
      <c r="TKE18" s="491"/>
      <c r="TKF18" s="491"/>
      <c r="TKG18" s="491"/>
      <c r="TKH18" s="491"/>
      <c r="TKI18" s="491"/>
      <c r="TKJ18" s="491"/>
      <c r="TKK18" s="491"/>
      <c r="TKL18" s="491"/>
      <c r="TKM18" s="491"/>
      <c r="TKN18" s="491"/>
      <c r="TKO18" s="491"/>
      <c r="TKP18" s="491"/>
      <c r="TKQ18" s="491"/>
      <c r="TKR18" s="491"/>
      <c r="TKS18" s="491"/>
      <c r="TKT18" s="491"/>
      <c r="TKU18" s="491"/>
      <c r="TKV18" s="491"/>
      <c r="TKW18" s="491"/>
      <c r="TKX18" s="491"/>
      <c r="TKY18" s="491"/>
      <c r="TKZ18" s="491"/>
      <c r="TLA18" s="491"/>
      <c r="TLB18" s="491"/>
      <c r="TLC18" s="491"/>
      <c r="TLD18" s="491"/>
      <c r="TLE18" s="491"/>
      <c r="TLF18" s="491"/>
      <c r="TLG18" s="491"/>
      <c r="TLH18" s="491"/>
      <c r="TLI18" s="491"/>
      <c r="TLJ18" s="491"/>
      <c r="TLK18" s="491"/>
      <c r="TLL18" s="491"/>
      <c r="TLM18" s="491"/>
      <c r="TLN18" s="491"/>
      <c r="TLO18" s="491"/>
      <c r="TLP18" s="491"/>
      <c r="TLQ18" s="491"/>
      <c r="TLR18" s="491"/>
      <c r="TLS18" s="491"/>
      <c r="TLT18" s="491"/>
      <c r="TLU18" s="491"/>
      <c r="TLV18" s="491"/>
      <c r="TLW18" s="491"/>
      <c r="TLX18" s="491"/>
      <c r="TLY18" s="491"/>
      <c r="TLZ18" s="491"/>
      <c r="TMA18" s="491"/>
      <c r="TMB18" s="491"/>
      <c r="TMC18" s="491"/>
      <c r="TMD18" s="491"/>
      <c r="TME18" s="491"/>
      <c r="TMF18" s="491"/>
      <c r="TMG18" s="491"/>
      <c r="TMH18" s="491"/>
      <c r="TMI18" s="491"/>
      <c r="TMJ18" s="491"/>
      <c r="TMK18" s="491"/>
      <c r="TML18" s="491"/>
      <c r="TMM18" s="491"/>
      <c r="TMN18" s="491"/>
      <c r="TMO18" s="491"/>
      <c r="TMP18" s="491"/>
      <c r="TMQ18" s="491"/>
      <c r="TMR18" s="491"/>
      <c r="TMS18" s="491"/>
      <c r="TMT18" s="491"/>
      <c r="TMU18" s="491"/>
      <c r="TMV18" s="491"/>
      <c r="TMW18" s="491"/>
      <c r="TMX18" s="491"/>
      <c r="TMY18" s="491"/>
      <c r="TMZ18" s="491"/>
      <c r="TNA18" s="491"/>
      <c r="TNB18" s="491"/>
      <c r="TNC18" s="491"/>
      <c r="TND18" s="491"/>
      <c r="TNE18" s="491"/>
      <c r="TNF18" s="491"/>
      <c r="TNG18" s="491"/>
      <c r="TNH18" s="491"/>
      <c r="TNI18" s="491"/>
      <c r="TNJ18" s="491"/>
      <c r="TNK18" s="491"/>
      <c r="TNL18" s="491"/>
      <c r="TNM18" s="491"/>
      <c r="TNN18" s="491"/>
      <c r="TNO18" s="491"/>
      <c r="TNP18" s="491"/>
      <c r="TNQ18" s="491"/>
      <c r="TNR18" s="491"/>
      <c r="TNS18" s="491"/>
      <c r="TNT18" s="491"/>
      <c r="TNU18" s="491"/>
      <c r="TNV18" s="491"/>
      <c r="TNW18" s="491"/>
      <c r="TNX18" s="491"/>
      <c r="TNY18" s="491"/>
      <c r="TNZ18" s="491"/>
      <c r="TOA18" s="491"/>
      <c r="TOB18" s="491"/>
      <c r="TOC18" s="491"/>
      <c r="TOD18" s="491"/>
      <c r="TOE18" s="491"/>
      <c r="TOF18" s="491"/>
      <c r="TOG18" s="491"/>
      <c r="TOH18" s="491"/>
      <c r="TOI18" s="491"/>
      <c r="TOJ18" s="491"/>
      <c r="TOK18" s="491"/>
      <c r="TOL18" s="491"/>
      <c r="TOM18" s="491"/>
      <c r="TON18" s="491"/>
      <c r="TOO18" s="491"/>
      <c r="TOP18" s="491"/>
      <c r="TOQ18" s="491"/>
      <c r="TOR18" s="491"/>
      <c r="TOS18" s="491"/>
      <c r="TOT18" s="491"/>
      <c r="TOU18" s="491"/>
      <c r="TOV18" s="491"/>
      <c r="TOW18" s="491"/>
      <c r="TOX18" s="491"/>
      <c r="TOY18" s="491"/>
      <c r="TOZ18" s="491"/>
      <c r="TPA18" s="491"/>
      <c r="TPB18" s="491"/>
      <c r="TPC18" s="491"/>
      <c r="TPD18" s="491"/>
      <c r="TPE18" s="491"/>
      <c r="TPF18" s="491"/>
      <c r="TPG18" s="491"/>
      <c r="TPH18" s="491"/>
      <c r="TPI18" s="491"/>
      <c r="TPJ18" s="491"/>
      <c r="TPK18" s="491"/>
      <c r="TPL18" s="491"/>
      <c r="TPM18" s="491"/>
      <c r="TPN18" s="491"/>
      <c r="TPO18" s="491"/>
      <c r="TPP18" s="491"/>
      <c r="TPQ18" s="491"/>
      <c r="TPR18" s="491"/>
      <c r="TPS18" s="491"/>
      <c r="TPT18" s="491"/>
      <c r="TPU18" s="491"/>
      <c r="TPV18" s="491"/>
      <c r="TPW18" s="491"/>
      <c r="TPX18" s="491"/>
      <c r="TPY18" s="491"/>
      <c r="TPZ18" s="491"/>
      <c r="TQA18" s="491"/>
      <c r="TQB18" s="491"/>
      <c r="TQC18" s="491"/>
      <c r="TQD18" s="491"/>
      <c r="TQE18" s="491"/>
      <c r="TQF18" s="491"/>
      <c r="TQG18" s="491"/>
      <c r="TQH18" s="491"/>
      <c r="TQI18" s="491"/>
      <c r="TQJ18" s="491"/>
      <c r="TQK18" s="491"/>
      <c r="TQL18" s="491"/>
      <c r="TQM18" s="491"/>
      <c r="TQN18" s="491"/>
      <c r="TQO18" s="491"/>
      <c r="TQP18" s="491"/>
      <c r="TQQ18" s="491"/>
      <c r="TQR18" s="491"/>
      <c r="TQS18" s="491"/>
      <c r="TQT18" s="491"/>
      <c r="TQU18" s="491"/>
      <c r="TQV18" s="491"/>
      <c r="TQW18" s="491"/>
      <c r="TQX18" s="491"/>
      <c r="TQY18" s="491"/>
      <c r="TQZ18" s="491"/>
      <c r="TRA18" s="491"/>
      <c r="TRB18" s="491"/>
      <c r="TRC18" s="491"/>
      <c r="TRD18" s="491"/>
      <c r="TRE18" s="491"/>
      <c r="TRF18" s="491"/>
      <c r="TRG18" s="491"/>
      <c r="TRH18" s="491"/>
      <c r="TRI18" s="491"/>
      <c r="TRJ18" s="491"/>
      <c r="TRK18" s="491"/>
      <c r="TRL18" s="491"/>
      <c r="TRM18" s="491"/>
      <c r="TRN18" s="491"/>
      <c r="TRO18" s="491"/>
      <c r="TRP18" s="491"/>
      <c r="TRQ18" s="491"/>
      <c r="TRR18" s="491"/>
      <c r="TRS18" s="491"/>
      <c r="TRT18" s="491"/>
      <c r="TRU18" s="491"/>
      <c r="TRV18" s="491"/>
      <c r="TRW18" s="491"/>
      <c r="TRX18" s="491"/>
      <c r="TRY18" s="491"/>
      <c r="TRZ18" s="491"/>
      <c r="TSA18" s="491"/>
      <c r="TSB18" s="491"/>
      <c r="TSC18" s="491"/>
      <c r="TSD18" s="491"/>
      <c r="TSE18" s="491"/>
      <c r="TSF18" s="491"/>
      <c r="TSG18" s="491"/>
      <c r="TSH18" s="491"/>
      <c r="TSI18" s="491"/>
      <c r="TSJ18" s="491"/>
      <c r="TSK18" s="491"/>
      <c r="TSL18" s="491"/>
      <c r="TSM18" s="491"/>
      <c r="TSN18" s="491"/>
      <c r="TSO18" s="491"/>
      <c r="TSP18" s="491"/>
      <c r="TSQ18" s="491"/>
      <c r="TSR18" s="491"/>
      <c r="TSS18" s="491"/>
      <c r="TST18" s="491"/>
      <c r="TSU18" s="491"/>
      <c r="TSV18" s="491"/>
      <c r="TSW18" s="491"/>
      <c r="TSX18" s="491"/>
      <c r="TSY18" s="491"/>
      <c r="TSZ18" s="491"/>
      <c r="TTA18" s="491"/>
      <c r="TTB18" s="491"/>
      <c r="TTC18" s="491"/>
      <c r="TTD18" s="491"/>
      <c r="TTE18" s="491"/>
      <c r="TTF18" s="491"/>
      <c r="TTG18" s="491"/>
      <c r="TTH18" s="491"/>
      <c r="TTI18" s="491"/>
      <c r="TTJ18" s="491"/>
      <c r="TTK18" s="491"/>
      <c r="TTL18" s="491"/>
      <c r="TTM18" s="491"/>
      <c r="TTN18" s="491"/>
      <c r="TTO18" s="491"/>
      <c r="TTP18" s="491"/>
      <c r="TTQ18" s="491"/>
      <c r="TTR18" s="491"/>
      <c r="TTS18" s="491"/>
      <c r="TTT18" s="491"/>
      <c r="TTU18" s="491"/>
      <c r="TTV18" s="491"/>
      <c r="TTW18" s="491"/>
      <c r="TTX18" s="491"/>
      <c r="TTY18" s="491"/>
      <c r="TTZ18" s="491"/>
      <c r="TUA18" s="491"/>
      <c r="TUB18" s="491"/>
      <c r="TUC18" s="491"/>
      <c r="TUD18" s="491"/>
      <c r="TUE18" s="491"/>
      <c r="TUF18" s="491"/>
      <c r="TUG18" s="491"/>
      <c r="TUH18" s="491"/>
      <c r="TUI18" s="491"/>
      <c r="TUJ18" s="491"/>
      <c r="TUK18" s="491"/>
      <c r="TUL18" s="491"/>
      <c r="TUM18" s="491"/>
      <c r="TUN18" s="491"/>
      <c r="TUO18" s="491"/>
      <c r="TUP18" s="491"/>
      <c r="TUQ18" s="491"/>
      <c r="TUR18" s="491"/>
      <c r="TUS18" s="491"/>
      <c r="TUT18" s="491"/>
      <c r="TUU18" s="491"/>
      <c r="TUV18" s="491"/>
      <c r="TUW18" s="491"/>
      <c r="TUX18" s="491"/>
      <c r="TUY18" s="491"/>
      <c r="TUZ18" s="491"/>
      <c r="TVA18" s="491"/>
      <c r="TVB18" s="491"/>
      <c r="TVC18" s="491"/>
      <c r="TVD18" s="491"/>
      <c r="TVE18" s="491"/>
      <c r="TVF18" s="491"/>
      <c r="TVG18" s="491"/>
      <c r="TVH18" s="491"/>
      <c r="TVI18" s="491"/>
      <c r="TVJ18" s="491"/>
      <c r="TVK18" s="491"/>
      <c r="TVL18" s="491"/>
      <c r="TVM18" s="491"/>
      <c r="TVN18" s="491"/>
      <c r="TVO18" s="491"/>
      <c r="TVP18" s="491"/>
      <c r="TVQ18" s="491"/>
      <c r="TVR18" s="491"/>
      <c r="TVS18" s="491"/>
      <c r="TVT18" s="491"/>
      <c r="TVU18" s="491"/>
      <c r="TVV18" s="491"/>
      <c r="TVW18" s="491"/>
      <c r="TVX18" s="491"/>
      <c r="TVY18" s="491"/>
      <c r="TVZ18" s="491"/>
      <c r="TWA18" s="491"/>
      <c r="TWB18" s="491"/>
      <c r="TWC18" s="491"/>
      <c r="TWD18" s="491"/>
      <c r="TWE18" s="491"/>
      <c r="TWF18" s="491"/>
      <c r="TWG18" s="491"/>
      <c r="TWH18" s="491"/>
      <c r="TWI18" s="491"/>
      <c r="TWJ18" s="491"/>
      <c r="TWK18" s="491"/>
      <c r="TWL18" s="491"/>
      <c r="TWM18" s="491"/>
      <c r="TWN18" s="491"/>
      <c r="TWO18" s="491"/>
      <c r="TWP18" s="491"/>
      <c r="TWQ18" s="491"/>
      <c r="TWR18" s="491"/>
      <c r="TWS18" s="491"/>
      <c r="TWT18" s="491"/>
      <c r="TWU18" s="491"/>
      <c r="TWV18" s="491"/>
      <c r="TWW18" s="491"/>
      <c r="TWX18" s="491"/>
      <c r="TWY18" s="491"/>
      <c r="TWZ18" s="491"/>
      <c r="TXA18" s="491"/>
      <c r="TXB18" s="491"/>
      <c r="TXC18" s="491"/>
      <c r="TXD18" s="491"/>
      <c r="TXE18" s="491"/>
      <c r="TXF18" s="491"/>
      <c r="TXG18" s="491"/>
      <c r="TXH18" s="491"/>
      <c r="TXI18" s="491"/>
      <c r="TXJ18" s="491"/>
      <c r="TXK18" s="491"/>
      <c r="TXL18" s="491"/>
      <c r="TXM18" s="491"/>
      <c r="TXN18" s="491"/>
      <c r="TXO18" s="491"/>
      <c r="TXP18" s="491"/>
      <c r="TXQ18" s="491"/>
      <c r="TXR18" s="491"/>
      <c r="TXS18" s="491"/>
      <c r="TXT18" s="491"/>
      <c r="TXU18" s="491"/>
      <c r="TXV18" s="491"/>
      <c r="TXW18" s="491"/>
      <c r="TXX18" s="491"/>
      <c r="TXY18" s="491"/>
      <c r="TXZ18" s="491"/>
      <c r="TYA18" s="491"/>
      <c r="TYB18" s="491"/>
      <c r="TYC18" s="491"/>
      <c r="TYD18" s="491"/>
      <c r="TYE18" s="491"/>
      <c r="TYF18" s="491"/>
      <c r="TYG18" s="491"/>
      <c r="TYH18" s="491"/>
      <c r="TYI18" s="491"/>
      <c r="TYJ18" s="491"/>
      <c r="TYK18" s="491"/>
      <c r="TYL18" s="491"/>
      <c r="TYM18" s="491"/>
      <c r="TYN18" s="491"/>
      <c r="TYO18" s="491"/>
      <c r="TYP18" s="491"/>
      <c r="TYQ18" s="491"/>
      <c r="TYR18" s="491"/>
      <c r="TYS18" s="491"/>
      <c r="TYT18" s="491"/>
      <c r="TYU18" s="491"/>
      <c r="TYV18" s="491"/>
      <c r="TYW18" s="491"/>
      <c r="TYX18" s="491"/>
      <c r="TYY18" s="491"/>
      <c r="TYZ18" s="491"/>
      <c r="TZA18" s="491"/>
      <c r="TZB18" s="491"/>
      <c r="TZC18" s="491"/>
      <c r="TZD18" s="491"/>
      <c r="TZE18" s="491"/>
      <c r="TZF18" s="491"/>
      <c r="TZG18" s="491"/>
      <c r="TZH18" s="491"/>
      <c r="TZI18" s="491"/>
      <c r="TZJ18" s="491"/>
      <c r="TZK18" s="491"/>
      <c r="TZL18" s="491"/>
      <c r="TZM18" s="491"/>
      <c r="TZN18" s="491"/>
      <c r="TZO18" s="491"/>
      <c r="TZP18" s="491"/>
      <c r="TZQ18" s="491"/>
      <c r="TZR18" s="491"/>
      <c r="TZS18" s="491"/>
      <c r="TZT18" s="491"/>
      <c r="TZU18" s="491"/>
      <c r="TZV18" s="491"/>
      <c r="TZW18" s="491"/>
      <c r="TZX18" s="491"/>
      <c r="TZY18" s="491"/>
      <c r="TZZ18" s="491"/>
      <c r="UAA18" s="491"/>
      <c r="UAB18" s="491"/>
      <c r="UAC18" s="491"/>
      <c r="UAD18" s="491"/>
      <c r="UAE18" s="491"/>
      <c r="UAF18" s="491"/>
      <c r="UAG18" s="491"/>
      <c r="UAH18" s="491"/>
      <c r="UAI18" s="491"/>
      <c r="UAJ18" s="491"/>
      <c r="UAK18" s="491"/>
      <c r="UAL18" s="491"/>
      <c r="UAM18" s="491"/>
      <c r="UAN18" s="491"/>
      <c r="UAO18" s="491"/>
      <c r="UAP18" s="491"/>
      <c r="UAQ18" s="491"/>
      <c r="UAR18" s="491"/>
      <c r="UAS18" s="491"/>
      <c r="UAT18" s="491"/>
      <c r="UAU18" s="491"/>
      <c r="UAV18" s="491"/>
      <c r="UAW18" s="491"/>
      <c r="UAX18" s="491"/>
      <c r="UAY18" s="491"/>
      <c r="UAZ18" s="491"/>
      <c r="UBA18" s="491"/>
      <c r="UBB18" s="491"/>
      <c r="UBC18" s="491"/>
      <c r="UBD18" s="491"/>
      <c r="UBE18" s="491"/>
      <c r="UBF18" s="491"/>
      <c r="UBG18" s="491"/>
      <c r="UBH18" s="491"/>
      <c r="UBI18" s="491"/>
      <c r="UBJ18" s="491"/>
      <c r="UBK18" s="491"/>
      <c r="UBL18" s="491"/>
      <c r="UBM18" s="491"/>
      <c r="UBN18" s="491"/>
      <c r="UBO18" s="491"/>
      <c r="UBP18" s="491"/>
      <c r="UBQ18" s="491"/>
      <c r="UBR18" s="491"/>
      <c r="UBS18" s="491"/>
      <c r="UBT18" s="491"/>
      <c r="UBU18" s="491"/>
      <c r="UBV18" s="491"/>
      <c r="UBW18" s="491"/>
      <c r="UBX18" s="491"/>
      <c r="UBY18" s="491"/>
      <c r="UBZ18" s="491"/>
      <c r="UCA18" s="491"/>
      <c r="UCB18" s="491"/>
      <c r="UCC18" s="491"/>
      <c r="UCD18" s="491"/>
      <c r="UCE18" s="491"/>
      <c r="UCF18" s="491"/>
      <c r="UCG18" s="491"/>
      <c r="UCH18" s="491"/>
      <c r="UCI18" s="491"/>
      <c r="UCJ18" s="491"/>
      <c r="UCK18" s="491"/>
      <c r="UCL18" s="491"/>
      <c r="UCM18" s="491"/>
      <c r="UCN18" s="491"/>
      <c r="UCO18" s="491"/>
      <c r="UCP18" s="491"/>
      <c r="UCQ18" s="491"/>
      <c r="UCR18" s="491"/>
      <c r="UCS18" s="491"/>
      <c r="UCT18" s="491"/>
      <c r="UCU18" s="491"/>
      <c r="UCV18" s="491"/>
      <c r="UCW18" s="491"/>
      <c r="UCX18" s="491"/>
      <c r="UCY18" s="491"/>
      <c r="UCZ18" s="491"/>
      <c r="UDA18" s="491"/>
      <c r="UDB18" s="491"/>
      <c r="UDC18" s="491"/>
      <c r="UDD18" s="491"/>
      <c r="UDE18" s="491"/>
      <c r="UDF18" s="491"/>
      <c r="UDG18" s="491"/>
      <c r="UDH18" s="491"/>
      <c r="UDI18" s="491"/>
      <c r="UDJ18" s="491"/>
      <c r="UDK18" s="491"/>
      <c r="UDL18" s="491"/>
      <c r="UDM18" s="491"/>
      <c r="UDN18" s="491"/>
      <c r="UDO18" s="491"/>
      <c r="UDP18" s="491"/>
      <c r="UDQ18" s="491"/>
      <c r="UDR18" s="491"/>
      <c r="UDS18" s="491"/>
      <c r="UDT18" s="491"/>
      <c r="UDU18" s="491"/>
      <c r="UDV18" s="491"/>
      <c r="UDW18" s="491"/>
      <c r="UDX18" s="491"/>
      <c r="UDY18" s="491"/>
      <c r="UDZ18" s="491"/>
      <c r="UEA18" s="491"/>
      <c r="UEB18" s="491"/>
      <c r="UEC18" s="491"/>
      <c r="UED18" s="491"/>
      <c r="UEE18" s="491"/>
      <c r="UEF18" s="491"/>
      <c r="UEG18" s="491"/>
      <c r="UEH18" s="491"/>
      <c r="UEI18" s="491"/>
      <c r="UEJ18" s="491"/>
      <c r="UEK18" s="491"/>
      <c r="UEL18" s="491"/>
      <c r="UEM18" s="491"/>
      <c r="UEN18" s="491"/>
      <c r="UEO18" s="491"/>
      <c r="UEP18" s="491"/>
      <c r="UEQ18" s="491"/>
      <c r="UER18" s="491"/>
      <c r="UES18" s="491"/>
      <c r="UET18" s="491"/>
      <c r="UEU18" s="491"/>
      <c r="UEV18" s="491"/>
      <c r="UEW18" s="491"/>
      <c r="UEX18" s="491"/>
      <c r="UEY18" s="491"/>
      <c r="UEZ18" s="491"/>
      <c r="UFA18" s="491"/>
      <c r="UFB18" s="491"/>
      <c r="UFC18" s="491"/>
      <c r="UFD18" s="491"/>
      <c r="UFE18" s="491"/>
      <c r="UFF18" s="491"/>
      <c r="UFG18" s="491"/>
      <c r="UFH18" s="491"/>
      <c r="UFI18" s="491"/>
      <c r="UFJ18" s="491"/>
      <c r="UFK18" s="491"/>
      <c r="UFL18" s="491"/>
      <c r="UFM18" s="491"/>
      <c r="UFN18" s="491"/>
      <c r="UFO18" s="491"/>
      <c r="UFP18" s="491"/>
      <c r="UFQ18" s="491"/>
      <c r="UFR18" s="491"/>
      <c r="UFS18" s="491"/>
      <c r="UFT18" s="491"/>
      <c r="UFU18" s="491"/>
      <c r="UFV18" s="491"/>
      <c r="UFW18" s="491"/>
      <c r="UFX18" s="491"/>
      <c r="UFY18" s="491"/>
      <c r="UFZ18" s="491"/>
      <c r="UGA18" s="491"/>
      <c r="UGB18" s="491"/>
      <c r="UGC18" s="491"/>
      <c r="UGD18" s="491"/>
      <c r="UGE18" s="491"/>
      <c r="UGF18" s="491"/>
      <c r="UGG18" s="491"/>
      <c r="UGH18" s="491"/>
      <c r="UGI18" s="491"/>
      <c r="UGJ18" s="491"/>
      <c r="UGK18" s="491"/>
      <c r="UGL18" s="491"/>
      <c r="UGM18" s="491"/>
      <c r="UGN18" s="491"/>
      <c r="UGO18" s="491"/>
      <c r="UGP18" s="491"/>
      <c r="UGQ18" s="491"/>
      <c r="UGR18" s="491"/>
      <c r="UGS18" s="491"/>
      <c r="UGT18" s="491"/>
      <c r="UGU18" s="491"/>
      <c r="UGV18" s="491"/>
      <c r="UGW18" s="491"/>
      <c r="UGX18" s="491"/>
      <c r="UGY18" s="491"/>
      <c r="UGZ18" s="491"/>
      <c r="UHA18" s="491"/>
      <c r="UHB18" s="491"/>
      <c r="UHC18" s="491"/>
      <c r="UHD18" s="491"/>
      <c r="UHE18" s="491"/>
      <c r="UHF18" s="491"/>
      <c r="UHG18" s="491"/>
      <c r="UHH18" s="491"/>
      <c r="UHI18" s="491"/>
      <c r="UHJ18" s="491"/>
      <c r="UHK18" s="491"/>
      <c r="UHL18" s="491"/>
      <c r="UHM18" s="491"/>
      <c r="UHN18" s="491"/>
      <c r="UHO18" s="491"/>
      <c r="UHP18" s="491"/>
      <c r="UHQ18" s="491"/>
      <c r="UHR18" s="491"/>
      <c r="UHS18" s="491"/>
      <c r="UHT18" s="491"/>
      <c r="UHU18" s="491"/>
      <c r="UHV18" s="491"/>
      <c r="UHW18" s="491"/>
      <c r="UHX18" s="491"/>
      <c r="UHY18" s="491"/>
      <c r="UHZ18" s="491"/>
      <c r="UIA18" s="491"/>
      <c r="UIB18" s="491"/>
      <c r="UIC18" s="491"/>
      <c r="UID18" s="491"/>
      <c r="UIE18" s="491"/>
      <c r="UIF18" s="491"/>
      <c r="UIG18" s="491"/>
      <c r="UIH18" s="491"/>
      <c r="UII18" s="491"/>
      <c r="UIJ18" s="491"/>
      <c r="UIK18" s="491"/>
      <c r="UIL18" s="491"/>
      <c r="UIM18" s="491"/>
      <c r="UIN18" s="491"/>
      <c r="UIO18" s="491"/>
      <c r="UIP18" s="491"/>
      <c r="UIQ18" s="491"/>
      <c r="UIR18" s="491"/>
      <c r="UIS18" s="491"/>
      <c r="UIT18" s="491"/>
      <c r="UIU18" s="491"/>
      <c r="UIV18" s="491"/>
      <c r="UIW18" s="491"/>
      <c r="UIX18" s="491"/>
      <c r="UIY18" s="491"/>
      <c r="UIZ18" s="491"/>
      <c r="UJA18" s="491"/>
      <c r="UJB18" s="491"/>
      <c r="UJC18" s="491"/>
      <c r="UJD18" s="491"/>
      <c r="UJE18" s="491"/>
      <c r="UJF18" s="491"/>
      <c r="UJG18" s="491"/>
      <c r="UJH18" s="491"/>
      <c r="UJI18" s="491"/>
      <c r="UJJ18" s="491"/>
      <c r="UJK18" s="491"/>
      <c r="UJL18" s="491"/>
      <c r="UJM18" s="491"/>
      <c r="UJN18" s="491"/>
      <c r="UJO18" s="491"/>
      <c r="UJP18" s="491"/>
      <c r="UJQ18" s="491"/>
      <c r="UJR18" s="491"/>
      <c r="UJS18" s="491"/>
      <c r="UJT18" s="491"/>
      <c r="UJU18" s="491"/>
      <c r="UJV18" s="491"/>
      <c r="UJW18" s="491"/>
      <c r="UJX18" s="491"/>
      <c r="UJY18" s="491"/>
      <c r="UJZ18" s="491"/>
      <c r="UKA18" s="491"/>
      <c r="UKB18" s="491"/>
      <c r="UKC18" s="491"/>
      <c r="UKD18" s="491"/>
      <c r="UKE18" s="491"/>
      <c r="UKF18" s="491"/>
      <c r="UKG18" s="491"/>
      <c r="UKH18" s="491"/>
      <c r="UKI18" s="491"/>
      <c r="UKJ18" s="491"/>
      <c r="UKK18" s="491"/>
      <c r="UKL18" s="491"/>
      <c r="UKM18" s="491"/>
      <c r="UKN18" s="491"/>
      <c r="UKO18" s="491"/>
      <c r="UKP18" s="491"/>
      <c r="UKQ18" s="491"/>
      <c r="UKR18" s="491"/>
      <c r="UKS18" s="491"/>
      <c r="UKT18" s="491"/>
      <c r="UKU18" s="491"/>
      <c r="UKV18" s="491"/>
      <c r="UKW18" s="491"/>
      <c r="UKX18" s="491"/>
      <c r="UKY18" s="491"/>
      <c r="UKZ18" s="491"/>
      <c r="ULA18" s="491"/>
      <c r="ULB18" s="491"/>
      <c r="ULC18" s="491"/>
      <c r="ULD18" s="491"/>
      <c r="ULE18" s="491"/>
      <c r="ULF18" s="491"/>
      <c r="ULG18" s="491"/>
      <c r="ULH18" s="491"/>
      <c r="ULI18" s="491"/>
      <c r="ULJ18" s="491"/>
      <c r="ULK18" s="491"/>
      <c r="ULL18" s="491"/>
      <c r="ULM18" s="491"/>
      <c r="ULN18" s="491"/>
      <c r="ULO18" s="491"/>
      <c r="ULP18" s="491"/>
      <c r="ULQ18" s="491"/>
      <c r="ULR18" s="491"/>
      <c r="ULS18" s="491"/>
      <c r="ULT18" s="491"/>
      <c r="ULU18" s="491"/>
      <c r="ULV18" s="491"/>
      <c r="ULW18" s="491"/>
      <c r="ULX18" s="491"/>
      <c r="ULY18" s="491"/>
      <c r="ULZ18" s="491"/>
      <c r="UMA18" s="491"/>
      <c r="UMB18" s="491"/>
      <c r="UMC18" s="491"/>
      <c r="UMD18" s="491"/>
      <c r="UME18" s="491"/>
      <c r="UMF18" s="491"/>
      <c r="UMG18" s="491"/>
      <c r="UMH18" s="491"/>
      <c r="UMI18" s="491"/>
      <c r="UMJ18" s="491"/>
      <c r="UMK18" s="491"/>
      <c r="UML18" s="491"/>
      <c r="UMM18" s="491"/>
      <c r="UMN18" s="491"/>
      <c r="UMO18" s="491"/>
      <c r="UMP18" s="491"/>
      <c r="UMQ18" s="491"/>
      <c r="UMR18" s="491"/>
      <c r="UMS18" s="491"/>
      <c r="UMT18" s="491"/>
      <c r="UMU18" s="491"/>
      <c r="UMV18" s="491"/>
      <c r="UMW18" s="491"/>
      <c r="UMX18" s="491"/>
      <c r="UMY18" s="491"/>
      <c r="UMZ18" s="491"/>
      <c r="UNA18" s="491"/>
      <c r="UNB18" s="491"/>
      <c r="UNC18" s="491"/>
      <c r="UND18" s="491"/>
      <c r="UNE18" s="491"/>
      <c r="UNF18" s="491"/>
      <c r="UNG18" s="491"/>
      <c r="UNH18" s="491"/>
      <c r="UNI18" s="491"/>
      <c r="UNJ18" s="491"/>
      <c r="UNK18" s="491"/>
      <c r="UNL18" s="491"/>
      <c r="UNM18" s="491"/>
      <c r="UNN18" s="491"/>
      <c r="UNO18" s="491"/>
      <c r="UNP18" s="491"/>
      <c r="UNQ18" s="491"/>
      <c r="UNR18" s="491"/>
      <c r="UNS18" s="491"/>
      <c r="UNT18" s="491"/>
      <c r="UNU18" s="491"/>
      <c r="UNV18" s="491"/>
      <c r="UNW18" s="491"/>
      <c r="UNX18" s="491"/>
      <c r="UNY18" s="491"/>
      <c r="UNZ18" s="491"/>
      <c r="UOA18" s="491"/>
      <c r="UOB18" s="491"/>
      <c r="UOC18" s="491"/>
      <c r="UOD18" s="491"/>
      <c r="UOE18" s="491"/>
      <c r="UOF18" s="491"/>
      <c r="UOG18" s="491"/>
      <c r="UOH18" s="491"/>
      <c r="UOI18" s="491"/>
      <c r="UOJ18" s="491"/>
      <c r="UOK18" s="491"/>
      <c r="UOL18" s="491"/>
      <c r="UOM18" s="491"/>
      <c r="UON18" s="491"/>
      <c r="UOO18" s="491"/>
      <c r="UOP18" s="491"/>
      <c r="UOQ18" s="491"/>
      <c r="UOR18" s="491"/>
      <c r="UOS18" s="491"/>
      <c r="UOT18" s="491"/>
      <c r="UOU18" s="491"/>
      <c r="UOV18" s="491"/>
      <c r="UOW18" s="491"/>
      <c r="UOX18" s="491"/>
      <c r="UOY18" s="491"/>
      <c r="UOZ18" s="491"/>
      <c r="UPA18" s="491"/>
      <c r="UPB18" s="491"/>
      <c r="UPC18" s="491"/>
      <c r="UPD18" s="491"/>
      <c r="UPE18" s="491"/>
      <c r="UPF18" s="491"/>
      <c r="UPG18" s="491"/>
      <c r="UPH18" s="491"/>
      <c r="UPI18" s="491"/>
      <c r="UPJ18" s="491"/>
      <c r="UPK18" s="491"/>
      <c r="UPL18" s="491"/>
      <c r="UPM18" s="491"/>
      <c r="UPN18" s="491"/>
      <c r="UPO18" s="491"/>
      <c r="UPP18" s="491"/>
      <c r="UPQ18" s="491"/>
      <c r="UPR18" s="491"/>
      <c r="UPS18" s="491"/>
      <c r="UPT18" s="491"/>
      <c r="UPU18" s="491"/>
      <c r="UPV18" s="491"/>
      <c r="UPW18" s="491"/>
      <c r="UPX18" s="491"/>
      <c r="UPY18" s="491"/>
      <c r="UPZ18" s="491"/>
      <c r="UQA18" s="491"/>
      <c r="UQB18" s="491"/>
      <c r="UQC18" s="491"/>
      <c r="UQD18" s="491"/>
      <c r="UQE18" s="491"/>
      <c r="UQF18" s="491"/>
      <c r="UQG18" s="491"/>
      <c r="UQH18" s="491"/>
      <c r="UQI18" s="491"/>
      <c r="UQJ18" s="491"/>
      <c r="UQK18" s="491"/>
      <c r="UQL18" s="491"/>
      <c r="UQM18" s="491"/>
      <c r="UQN18" s="491"/>
      <c r="UQO18" s="491"/>
      <c r="UQP18" s="491"/>
      <c r="UQQ18" s="491"/>
      <c r="UQR18" s="491"/>
      <c r="UQS18" s="491"/>
      <c r="UQT18" s="491"/>
      <c r="UQU18" s="491"/>
      <c r="UQV18" s="491"/>
      <c r="UQW18" s="491"/>
      <c r="UQX18" s="491"/>
      <c r="UQY18" s="491"/>
      <c r="UQZ18" s="491"/>
      <c r="URA18" s="491"/>
      <c r="URB18" s="491"/>
      <c r="URC18" s="491"/>
      <c r="URD18" s="491"/>
      <c r="URE18" s="491"/>
      <c r="URF18" s="491"/>
      <c r="URG18" s="491"/>
      <c r="URH18" s="491"/>
      <c r="URI18" s="491"/>
      <c r="URJ18" s="491"/>
      <c r="URK18" s="491"/>
      <c r="URL18" s="491"/>
      <c r="URM18" s="491"/>
      <c r="URN18" s="491"/>
      <c r="URO18" s="491"/>
      <c r="URP18" s="491"/>
      <c r="URQ18" s="491"/>
      <c r="URR18" s="491"/>
      <c r="URS18" s="491"/>
      <c r="URT18" s="491"/>
      <c r="URU18" s="491"/>
      <c r="URV18" s="491"/>
      <c r="URW18" s="491"/>
      <c r="URX18" s="491"/>
      <c r="URY18" s="491"/>
      <c r="URZ18" s="491"/>
      <c r="USA18" s="491"/>
      <c r="USB18" s="491"/>
      <c r="USC18" s="491"/>
      <c r="USD18" s="491"/>
      <c r="USE18" s="491"/>
      <c r="USF18" s="491"/>
      <c r="USG18" s="491"/>
      <c r="USH18" s="491"/>
      <c r="USI18" s="491"/>
      <c r="USJ18" s="491"/>
      <c r="USK18" s="491"/>
      <c r="USL18" s="491"/>
      <c r="USM18" s="491"/>
      <c r="USN18" s="491"/>
      <c r="USO18" s="491"/>
      <c r="USP18" s="491"/>
      <c r="USQ18" s="491"/>
      <c r="USR18" s="491"/>
      <c r="USS18" s="491"/>
      <c r="UST18" s="491"/>
      <c r="USU18" s="491"/>
      <c r="USV18" s="491"/>
      <c r="USW18" s="491"/>
      <c r="USX18" s="491"/>
      <c r="USY18" s="491"/>
      <c r="USZ18" s="491"/>
      <c r="UTA18" s="491"/>
      <c r="UTB18" s="491"/>
      <c r="UTC18" s="491"/>
      <c r="UTD18" s="491"/>
      <c r="UTE18" s="491"/>
      <c r="UTF18" s="491"/>
      <c r="UTG18" s="491"/>
      <c r="UTH18" s="491"/>
      <c r="UTI18" s="491"/>
      <c r="UTJ18" s="491"/>
      <c r="UTK18" s="491"/>
      <c r="UTL18" s="491"/>
      <c r="UTM18" s="491"/>
      <c r="UTN18" s="491"/>
      <c r="UTO18" s="491"/>
      <c r="UTP18" s="491"/>
      <c r="UTQ18" s="491"/>
      <c r="UTR18" s="491"/>
      <c r="UTS18" s="491"/>
      <c r="UTT18" s="491"/>
      <c r="UTU18" s="491"/>
      <c r="UTV18" s="491"/>
      <c r="UTW18" s="491"/>
      <c r="UTX18" s="491"/>
      <c r="UTY18" s="491"/>
      <c r="UTZ18" s="491"/>
      <c r="UUA18" s="491"/>
      <c r="UUB18" s="491"/>
      <c r="UUC18" s="491"/>
      <c r="UUD18" s="491"/>
      <c r="UUE18" s="491"/>
      <c r="UUF18" s="491"/>
      <c r="UUG18" s="491"/>
      <c r="UUH18" s="491"/>
      <c r="UUI18" s="491"/>
      <c r="UUJ18" s="491"/>
      <c r="UUK18" s="491"/>
      <c r="UUL18" s="491"/>
      <c r="UUM18" s="491"/>
      <c r="UUN18" s="491"/>
      <c r="UUO18" s="491"/>
      <c r="UUP18" s="491"/>
      <c r="UUQ18" s="491"/>
      <c r="UUR18" s="491"/>
      <c r="UUS18" s="491"/>
      <c r="UUT18" s="491"/>
      <c r="UUU18" s="491"/>
      <c r="UUV18" s="491"/>
      <c r="UUW18" s="491"/>
      <c r="UUX18" s="491"/>
      <c r="UUY18" s="491"/>
      <c r="UUZ18" s="491"/>
      <c r="UVA18" s="491"/>
      <c r="UVB18" s="491"/>
      <c r="UVC18" s="491"/>
      <c r="UVD18" s="491"/>
      <c r="UVE18" s="491"/>
      <c r="UVF18" s="491"/>
      <c r="UVG18" s="491"/>
      <c r="UVH18" s="491"/>
      <c r="UVI18" s="491"/>
      <c r="UVJ18" s="491"/>
      <c r="UVK18" s="491"/>
      <c r="UVL18" s="491"/>
      <c r="UVM18" s="491"/>
      <c r="UVN18" s="491"/>
      <c r="UVO18" s="491"/>
      <c r="UVP18" s="491"/>
      <c r="UVQ18" s="491"/>
      <c r="UVR18" s="491"/>
      <c r="UVS18" s="491"/>
      <c r="UVT18" s="491"/>
      <c r="UVU18" s="491"/>
      <c r="UVV18" s="491"/>
      <c r="UVW18" s="491"/>
      <c r="UVX18" s="491"/>
      <c r="UVY18" s="491"/>
      <c r="UVZ18" s="491"/>
      <c r="UWA18" s="491"/>
      <c r="UWB18" s="491"/>
      <c r="UWC18" s="491"/>
      <c r="UWD18" s="491"/>
      <c r="UWE18" s="491"/>
      <c r="UWF18" s="491"/>
      <c r="UWG18" s="491"/>
      <c r="UWH18" s="491"/>
      <c r="UWI18" s="491"/>
      <c r="UWJ18" s="491"/>
      <c r="UWK18" s="491"/>
      <c r="UWL18" s="491"/>
      <c r="UWM18" s="491"/>
      <c r="UWN18" s="491"/>
      <c r="UWO18" s="491"/>
      <c r="UWP18" s="491"/>
      <c r="UWQ18" s="491"/>
      <c r="UWR18" s="491"/>
      <c r="UWS18" s="491"/>
      <c r="UWT18" s="491"/>
      <c r="UWU18" s="491"/>
      <c r="UWV18" s="491"/>
      <c r="UWW18" s="491"/>
      <c r="UWX18" s="491"/>
      <c r="UWY18" s="491"/>
      <c r="UWZ18" s="491"/>
      <c r="UXA18" s="491"/>
      <c r="UXB18" s="491"/>
      <c r="UXC18" s="491"/>
      <c r="UXD18" s="491"/>
      <c r="UXE18" s="491"/>
      <c r="UXF18" s="491"/>
      <c r="UXG18" s="491"/>
      <c r="UXH18" s="491"/>
      <c r="UXI18" s="491"/>
      <c r="UXJ18" s="491"/>
      <c r="UXK18" s="491"/>
      <c r="UXL18" s="491"/>
      <c r="UXM18" s="491"/>
      <c r="UXN18" s="491"/>
      <c r="UXO18" s="491"/>
      <c r="UXP18" s="491"/>
      <c r="UXQ18" s="491"/>
      <c r="UXR18" s="491"/>
      <c r="UXS18" s="491"/>
      <c r="UXT18" s="491"/>
      <c r="UXU18" s="491"/>
      <c r="UXV18" s="491"/>
      <c r="UXW18" s="491"/>
      <c r="UXX18" s="491"/>
      <c r="UXY18" s="491"/>
      <c r="UXZ18" s="491"/>
      <c r="UYA18" s="491"/>
      <c r="UYB18" s="491"/>
      <c r="UYC18" s="491"/>
      <c r="UYD18" s="491"/>
      <c r="UYE18" s="491"/>
      <c r="UYF18" s="491"/>
      <c r="UYG18" s="491"/>
      <c r="UYH18" s="491"/>
      <c r="UYI18" s="491"/>
      <c r="UYJ18" s="491"/>
      <c r="UYK18" s="491"/>
      <c r="UYL18" s="491"/>
      <c r="UYM18" s="491"/>
      <c r="UYN18" s="491"/>
      <c r="UYO18" s="491"/>
      <c r="UYP18" s="491"/>
      <c r="UYQ18" s="491"/>
      <c r="UYR18" s="491"/>
      <c r="UYS18" s="491"/>
      <c r="UYT18" s="491"/>
      <c r="UYU18" s="491"/>
      <c r="UYV18" s="491"/>
      <c r="UYW18" s="491"/>
      <c r="UYX18" s="491"/>
      <c r="UYY18" s="491"/>
      <c r="UYZ18" s="491"/>
      <c r="UZA18" s="491"/>
      <c r="UZB18" s="491"/>
      <c r="UZC18" s="491"/>
      <c r="UZD18" s="491"/>
      <c r="UZE18" s="491"/>
      <c r="UZF18" s="491"/>
      <c r="UZG18" s="491"/>
      <c r="UZH18" s="491"/>
      <c r="UZI18" s="491"/>
      <c r="UZJ18" s="491"/>
      <c r="UZK18" s="491"/>
      <c r="UZL18" s="491"/>
      <c r="UZM18" s="491"/>
      <c r="UZN18" s="491"/>
      <c r="UZO18" s="491"/>
      <c r="UZP18" s="491"/>
      <c r="UZQ18" s="491"/>
      <c r="UZR18" s="491"/>
      <c r="UZS18" s="491"/>
      <c r="UZT18" s="491"/>
      <c r="UZU18" s="491"/>
      <c r="UZV18" s="491"/>
      <c r="UZW18" s="491"/>
      <c r="UZX18" s="491"/>
      <c r="UZY18" s="491"/>
      <c r="UZZ18" s="491"/>
      <c r="VAA18" s="491"/>
      <c r="VAB18" s="491"/>
      <c r="VAC18" s="491"/>
      <c r="VAD18" s="491"/>
      <c r="VAE18" s="491"/>
      <c r="VAF18" s="491"/>
      <c r="VAG18" s="491"/>
      <c r="VAH18" s="491"/>
      <c r="VAI18" s="491"/>
      <c r="VAJ18" s="491"/>
      <c r="VAK18" s="491"/>
      <c r="VAL18" s="491"/>
      <c r="VAM18" s="491"/>
      <c r="VAN18" s="491"/>
      <c r="VAO18" s="491"/>
      <c r="VAP18" s="491"/>
      <c r="VAQ18" s="491"/>
      <c r="VAR18" s="491"/>
      <c r="VAS18" s="491"/>
      <c r="VAT18" s="491"/>
      <c r="VAU18" s="491"/>
      <c r="VAV18" s="491"/>
      <c r="VAW18" s="491"/>
      <c r="VAX18" s="491"/>
      <c r="VAY18" s="491"/>
      <c r="VAZ18" s="491"/>
      <c r="VBA18" s="491"/>
      <c r="VBB18" s="491"/>
      <c r="VBC18" s="491"/>
      <c r="VBD18" s="491"/>
      <c r="VBE18" s="491"/>
      <c r="VBF18" s="491"/>
      <c r="VBG18" s="491"/>
      <c r="VBH18" s="491"/>
      <c r="VBI18" s="491"/>
      <c r="VBJ18" s="491"/>
      <c r="VBK18" s="491"/>
      <c r="VBL18" s="491"/>
      <c r="VBM18" s="491"/>
      <c r="VBN18" s="491"/>
      <c r="VBO18" s="491"/>
      <c r="VBP18" s="491"/>
      <c r="VBQ18" s="491"/>
      <c r="VBR18" s="491"/>
      <c r="VBS18" s="491"/>
      <c r="VBT18" s="491"/>
      <c r="VBU18" s="491"/>
      <c r="VBV18" s="491"/>
      <c r="VBW18" s="491"/>
      <c r="VBX18" s="491"/>
      <c r="VBY18" s="491"/>
      <c r="VBZ18" s="491"/>
      <c r="VCA18" s="491"/>
      <c r="VCB18" s="491"/>
      <c r="VCC18" s="491"/>
      <c r="VCD18" s="491"/>
      <c r="VCE18" s="491"/>
      <c r="VCF18" s="491"/>
      <c r="VCG18" s="491"/>
      <c r="VCH18" s="491"/>
      <c r="VCI18" s="491"/>
      <c r="VCJ18" s="491"/>
      <c r="VCK18" s="491"/>
      <c r="VCL18" s="491"/>
      <c r="VCM18" s="491"/>
      <c r="VCN18" s="491"/>
      <c r="VCO18" s="491"/>
      <c r="VCP18" s="491"/>
      <c r="VCQ18" s="491"/>
      <c r="VCR18" s="491"/>
      <c r="VCS18" s="491"/>
      <c r="VCT18" s="491"/>
      <c r="VCU18" s="491"/>
      <c r="VCV18" s="491"/>
      <c r="VCW18" s="491"/>
      <c r="VCX18" s="491"/>
      <c r="VCY18" s="491"/>
      <c r="VCZ18" s="491"/>
      <c r="VDA18" s="491"/>
      <c r="VDB18" s="491"/>
      <c r="VDC18" s="491"/>
      <c r="VDD18" s="491"/>
      <c r="VDE18" s="491"/>
      <c r="VDF18" s="491"/>
      <c r="VDG18" s="491"/>
      <c r="VDH18" s="491"/>
      <c r="VDI18" s="491"/>
      <c r="VDJ18" s="491"/>
      <c r="VDK18" s="491"/>
      <c r="VDL18" s="491"/>
      <c r="VDM18" s="491"/>
      <c r="VDN18" s="491"/>
      <c r="VDO18" s="491"/>
      <c r="VDP18" s="491"/>
      <c r="VDQ18" s="491"/>
      <c r="VDR18" s="491"/>
      <c r="VDS18" s="491"/>
      <c r="VDT18" s="491"/>
      <c r="VDU18" s="491"/>
      <c r="VDV18" s="491"/>
      <c r="VDW18" s="491"/>
      <c r="VDX18" s="491"/>
      <c r="VDY18" s="491"/>
      <c r="VDZ18" s="491"/>
      <c r="VEA18" s="491"/>
      <c r="VEB18" s="491"/>
      <c r="VEC18" s="491"/>
      <c r="VED18" s="491"/>
      <c r="VEE18" s="491"/>
      <c r="VEF18" s="491"/>
      <c r="VEG18" s="491"/>
      <c r="VEH18" s="491"/>
      <c r="VEI18" s="491"/>
      <c r="VEJ18" s="491"/>
      <c r="VEK18" s="491"/>
      <c r="VEL18" s="491"/>
      <c r="VEM18" s="491"/>
      <c r="VEN18" s="491"/>
      <c r="VEO18" s="491"/>
      <c r="VEP18" s="491"/>
      <c r="VEQ18" s="491"/>
      <c r="VER18" s="491"/>
      <c r="VES18" s="491"/>
      <c r="VET18" s="491"/>
      <c r="VEU18" s="491"/>
      <c r="VEV18" s="491"/>
      <c r="VEW18" s="491"/>
      <c r="VEX18" s="491"/>
      <c r="VEY18" s="491"/>
      <c r="VEZ18" s="491"/>
      <c r="VFA18" s="491"/>
      <c r="VFB18" s="491"/>
      <c r="VFC18" s="491"/>
      <c r="VFD18" s="491"/>
      <c r="VFE18" s="491"/>
      <c r="VFF18" s="491"/>
      <c r="VFG18" s="491"/>
      <c r="VFH18" s="491"/>
      <c r="VFI18" s="491"/>
      <c r="VFJ18" s="491"/>
      <c r="VFK18" s="491"/>
      <c r="VFL18" s="491"/>
      <c r="VFM18" s="491"/>
      <c r="VFN18" s="491"/>
      <c r="VFO18" s="491"/>
      <c r="VFP18" s="491"/>
      <c r="VFQ18" s="491"/>
      <c r="VFR18" s="491"/>
      <c r="VFS18" s="491"/>
      <c r="VFT18" s="491"/>
      <c r="VFU18" s="491"/>
      <c r="VFV18" s="491"/>
      <c r="VFW18" s="491"/>
      <c r="VFX18" s="491"/>
      <c r="VFY18" s="491"/>
      <c r="VFZ18" s="491"/>
      <c r="VGA18" s="491"/>
      <c r="VGB18" s="491"/>
      <c r="VGC18" s="491"/>
      <c r="VGD18" s="491"/>
      <c r="VGE18" s="491"/>
      <c r="VGF18" s="491"/>
      <c r="VGG18" s="491"/>
      <c r="VGH18" s="491"/>
      <c r="VGI18" s="491"/>
      <c r="VGJ18" s="491"/>
      <c r="VGK18" s="491"/>
      <c r="VGL18" s="491"/>
      <c r="VGM18" s="491"/>
      <c r="VGN18" s="491"/>
      <c r="VGO18" s="491"/>
      <c r="VGP18" s="491"/>
      <c r="VGQ18" s="491"/>
      <c r="VGR18" s="491"/>
      <c r="VGS18" s="491"/>
      <c r="VGT18" s="491"/>
      <c r="VGU18" s="491"/>
      <c r="VGV18" s="491"/>
      <c r="VGW18" s="491"/>
      <c r="VGX18" s="491"/>
      <c r="VGY18" s="491"/>
      <c r="VGZ18" s="491"/>
      <c r="VHA18" s="491"/>
      <c r="VHB18" s="491"/>
      <c r="VHC18" s="491"/>
      <c r="VHD18" s="491"/>
      <c r="VHE18" s="491"/>
      <c r="VHF18" s="491"/>
      <c r="VHG18" s="491"/>
      <c r="VHH18" s="491"/>
      <c r="VHI18" s="491"/>
      <c r="VHJ18" s="491"/>
      <c r="VHK18" s="491"/>
      <c r="VHL18" s="491"/>
      <c r="VHM18" s="491"/>
      <c r="VHN18" s="491"/>
      <c r="VHO18" s="491"/>
      <c r="VHP18" s="491"/>
      <c r="VHQ18" s="491"/>
      <c r="VHR18" s="491"/>
      <c r="VHS18" s="491"/>
      <c r="VHT18" s="491"/>
      <c r="VHU18" s="491"/>
      <c r="VHV18" s="491"/>
      <c r="VHW18" s="491"/>
      <c r="VHX18" s="491"/>
      <c r="VHY18" s="491"/>
      <c r="VHZ18" s="491"/>
      <c r="VIA18" s="491"/>
      <c r="VIB18" s="491"/>
      <c r="VIC18" s="491"/>
      <c r="VID18" s="491"/>
      <c r="VIE18" s="491"/>
      <c r="VIF18" s="491"/>
      <c r="VIG18" s="491"/>
      <c r="VIH18" s="491"/>
      <c r="VII18" s="491"/>
      <c r="VIJ18" s="491"/>
      <c r="VIK18" s="491"/>
      <c r="VIL18" s="491"/>
      <c r="VIM18" s="491"/>
      <c r="VIN18" s="491"/>
      <c r="VIO18" s="491"/>
      <c r="VIP18" s="491"/>
      <c r="VIQ18" s="491"/>
      <c r="VIR18" s="491"/>
      <c r="VIS18" s="491"/>
      <c r="VIT18" s="491"/>
      <c r="VIU18" s="491"/>
      <c r="VIV18" s="491"/>
      <c r="VIW18" s="491"/>
      <c r="VIX18" s="491"/>
      <c r="VIY18" s="491"/>
      <c r="VIZ18" s="491"/>
      <c r="VJA18" s="491"/>
      <c r="VJB18" s="491"/>
      <c r="VJC18" s="491"/>
      <c r="VJD18" s="491"/>
      <c r="VJE18" s="491"/>
      <c r="VJF18" s="491"/>
      <c r="VJG18" s="491"/>
      <c r="VJH18" s="491"/>
      <c r="VJI18" s="491"/>
      <c r="VJJ18" s="491"/>
      <c r="VJK18" s="491"/>
      <c r="VJL18" s="491"/>
      <c r="VJM18" s="491"/>
      <c r="VJN18" s="491"/>
      <c r="VJO18" s="491"/>
      <c r="VJP18" s="491"/>
      <c r="VJQ18" s="491"/>
      <c r="VJR18" s="491"/>
      <c r="VJS18" s="491"/>
      <c r="VJT18" s="491"/>
      <c r="VJU18" s="491"/>
      <c r="VJV18" s="491"/>
      <c r="VJW18" s="491"/>
      <c r="VJX18" s="491"/>
      <c r="VJY18" s="491"/>
      <c r="VJZ18" s="491"/>
      <c r="VKA18" s="491"/>
      <c r="VKB18" s="491"/>
      <c r="VKC18" s="491"/>
      <c r="VKD18" s="491"/>
      <c r="VKE18" s="491"/>
      <c r="VKF18" s="491"/>
      <c r="VKG18" s="491"/>
      <c r="VKH18" s="491"/>
      <c r="VKI18" s="491"/>
      <c r="VKJ18" s="491"/>
      <c r="VKK18" s="491"/>
      <c r="VKL18" s="491"/>
      <c r="VKM18" s="491"/>
      <c r="VKN18" s="491"/>
      <c r="VKO18" s="491"/>
      <c r="VKP18" s="491"/>
      <c r="VKQ18" s="491"/>
      <c r="VKR18" s="491"/>
      <c r="VKS18" s="491"/>
      <c r="VKT18" s="491"/>
      <c r="VKU18" s="491"/>
      <c r="VKV18" s="491"/>
      <c r="VKW18" s="491"/>
      <c r="VKX18" s="491"/>
      <c r="VKY18" s="491"/>
      <c r="VKZ18" s="491"/>
      <c r="VLA18" s="491"/>
      <c r="VLB18" s="491"/>
      <c r="VLC18" s="491"/>
      <c r="VLD18" s="491"/>
      <c r="VLE18" s="491"/>
      <c r="VLF18" s="491"/>
      <c r="VLG18" s="491"/>
      <c r="VLH18" s="491"/>
      <c r="VLI18" s="491"/>
      <c r="VLJ18" s="491"/>
      <c r="VLK18" s="491"/>
      <c r="VLL18" s="491"/>
      <c r="VLM18" s="491"/>
      <c r="VLN18" s="491"/>
      <c r="VLO18" s="491"/>
      <c r="VLP18" s="491"/>
      <c r="VLQ18" s="491"/>
      <c r="VLR18" s="491"/>
      <c r="VLS18" s="491"/>
      <c r="VLT18" s="491"/>
      <c r="VLU18" s="491"/>
      <c r="VLV18" s="491"/>
      <c r="VLW18" s="491"/>
      <c r="VLX18" s="491"/>
      <c r="VLY18" s="491"/>
      <c r="VLZ18" s="491"/>
      <c r="VMA18" s="491"/>
      <c r="VMB18" s="491"/>
      <c r="VMC18" s="491"/>
      <c r="VMD18" s="491"/>
      <c r="VME18" s="491"/>
      <c r="VMF18" s="491"/>
      <c r="VMG18" s="491"/>
      <c r="VMH18" s="491"/>
      <c r="VMI18" s="491"/>
      <c r="VMJ18" s="491"/>
      <c r="VMK18" s="491"/>
      <c r="VML18" s="491"/>
      <c r="VMM18" s="491"/>
      <c r="VMN18" s="491"/>
      <c r="VMO18" s="491"/>
      <c r="VMP18" s="491"/>
      <c r="VMQ18" s="491"/>
      <c r="VMR18" s="491"/>
      <c r="VMS18" s="491"/>
      <c r="VMT18" s="491"/>
      <c r="VMU18" s="491"/>
      <c r="VMV18" s="491"/>
      <c r="VMW18" s="491"/>
      <c r="VMX18" s="491"/>
      <c r="VMY18" s="491"/>
      <c r="VMZ18" s="491"/>
      <c r="VNA18" s="491"/>
      <c r="VNB18" s="491"/>
      <c r="VNC18" s="491"/>
      <c r="VND18" s="491"/>
      <c r="VNE18" s="491"/>
      <c r="VNF18" s="491"/>
      <c r="VNG18" s="491"/>
      <c r="VNH18" s="491"/>
      <c r="VNI18" s="491"/>
      <c r="VNJ18" s="491"/>
      <c r="VNK18" s="491"/>
      <c r="VNL18" s="491"/>
      <c r="VNM18" s="491"/>
      <c r="VNN18" s="491"/>
      <c r="VNO18" s="491"/>
      <c r="VNP18" s="491"/>
      <c r="VNQ18" s="491"/>
      <c r="VNR18" s="491"/>
      <c r="VNS18" s="491"/>
      <c r="VNT18" s="491"/>
      <c r="VNU18" s="491"/>
      <c r="VNV18" s="491"/>
      <c r="VNW18" s="491"/>
      <c r="VNX18" s="491"/>
      <c r="VNY18" s="491"/>
      <c r="VNZ18" s="491"/>
      <c r="VOA18" s="491"/>
      <c r="VOB18" s="491"/>
      <c r="VOC18" s="491"/>
      <c r="VOD18" s="491"/>
      <c r="VOE18" s="491"/>
      <c r="VOF18" s="491"/>
      <c r="VOG18" s="491"/>
      <c r="VOH18" s="491"/>
      <c r="VOI18" s="491"/>
      <c r="VOJ18" s="491"/>
      <c r="VOK18" s="491"/>
      <c r="VOL18" s="491"/>
      <c r="VOM18" s="491"/>
      <c r="VON18" s="491"/>
      <c r="VOO18" s="491"/>
      <c r="VOP18" s="491"/>
      <c r="VOQ18" s="491"/>
      <c r="VOR18" s="491"/>
      <c r="VOS18" s="491"/>
      <c r="VOT18" s="491"/>
      <c r="VOU18" s="491"/>
      <c r="VOV18" s="491"/>
      <c r="VOW18" s="491"/>
      <c r="VOX18" s="491"/>
      <c r="VOY18" s="491"/>
      <c r="VOZ18" s="491"/>
      <c r="VPA18" s="491"/>
      <c r="VPB18" s="491"/>
      <c r="VPC18" s="491"/>
      <c r="VPD18" s="491"/>
      <c r="VPE18" s="491"/>
      <c r="VPF18" s="491"/>
      <c r="VPG18" s="491"/>
      <c r="VPH18" s="491"/>
      <c r="VPI18" s="491"/>
      <c r="VPJ18" s="491"/>
      <c r="VPK18" s="491"/>
      <c r="VPL18" s="491"/>
      <c r="VPM18" s="491"/>
      <c r="VPN18" s="491"/>
      <c r="VPO18" s="491"/>
      <c r="VPP18" s="491"/>
      <c r="VPQ18" s="491"/>
      <c r="VPR18" s="491"/>
      <c r="VPS18" s="491"/>
      <c r="VPT18" s="491"/>
      <c r="VPU18" s="491"/>
      <c r="VPV18" s="491"/>
      <c r="VPW18" s="491"/>
      <c r="VPX18" s="491"/>
      <c r="VPY18" s="491"/>
      <c r="VPZ18" s="491"/>
      <c r="VQA18" s="491"/>
      <c r="VQB18" s="491"/>
      <c r="VQC18" s="491"/>
      <c r="VQD18" s="491"/>
      <c r="VQE18" s="491"/>
      <c r="VQF18" s="491"/>
      <c r="VQG18" s="491"/>
      <c r="VQH18" s="491"/>
      <c r="VQI18" s="491"/>
      <c r="VQJ18" s="491"/>
      <c r="VQK18" s="491"/>
      <c r="VQL18" s="491"/>
      <c r="VQM18" s="491"/>
      <c r="VQN18" s="491"/>
      <c r="VQO18" s="491"/>
      <c r="VQP18" s="491"/>
      <c r="VQQ18" s="491"/>
      <c r="VQR18" s="491"/>
      <c r="VQS18" s="491"/>
      <c r="VQT18" s="491"/>
      <c r="VQU18" s="491"/>
      <c r="VQV18" s="491"/>
      <c r="VQW18" s="491"/>
      <c r="VQX18" s="491"/>
      <c r="VQY18" s="491"/>
      <c r="VQZ18" s="491"/>
      <c r="VRA18" s="491"/>
      <c r="VRB18" s="491"/>
      <c r="VRC18" s="491"/>
      <c r="VRD18" s="491"/>
      <c r="VRE18" s="491"/>
      <c r="VRF18" s="491"/>
      <c r="VRG18" s="491"/>
      <c r="VRH18" s="491"/>
      <c r="VRI18" s="491"/>
      <c r="VRJ18" s="491"/>
      <c r="VRK18" s="491"/>
      <c r="VRL18" s="491"/>
      <c r="VRM18" s="491"/>
      <c r="VRN18" s="491"/>
      <c r="VRO18" s="491"/>
      <c r="VRP18" s="491"/>
      <c r="VRQ18" s="491"/>
      <c r="VRR18" s="491"/>
      <c r="VRS18" s="491"/>
      <c r="VRT18" s="491"/>
      <c r="VRU18" s="491"/>
      <c r="VRV18" s="491"/>
      <c r="VRW18" s="491"/>
      <c r="VRX18" s="491"/>
      <c r="VRY18" s="491"/>
      <c r="VRZ18" s="491"/>
      <c r="VSA18" s="491"/>
      <c r="VSB18" s="491"/>
      <c r="VSC18" s="491"/>
      <c r="VSD18" s="491"/>
      <c r="VSE18" s="491"/>
      <c r="VSF18" s="491"/>
      <c r="VSG18" s="491"/>
      <c r="VSH18" s="491"/>
      <c r="VSI18" s="491"/>
      <c r="VSJ18" s="491"/>
      <c r="VSK18" s="491"/>
      <c r="VSL18" s="491"/>
      <c r="VSM18" s="491"/>
      <c r="VSN18" s="491"/>
      <c r="VSO18" s="491"/>
      <c r="VSP18" s="491"/>
      <c r="VSQ18" s="491"/>
      <c r="VSR18" s="491"/>
      <c r="VSS18" s="491"/>
      <c r="VST18" s="491"/>
      <c r="VSU18" s="491"/>
      <c r="VSV18" s="491"/>
      <c r="VSW18" s="491"/>
      <c r="VSX18" s="491"/>
      <c r="VSY18" s="491"/>
      <c r="VSZ18" s="491"/>
      <c r="VTA18" s="491"/>
      <c r="VTB18" s="491"/>
      <c r="VTC18" s="491"/>
      <c r="VTD18" s="491"/>
      <c r="VTE18" s="491"/>
      <c r="VTF18" s="491"/>
      <c r="VTG18" s="491"/>
      <c r="VTH18" s="491"/>
      <c r="VTI18" s="491"/>
      <c r="VTJ18" s="491"/>
      <c r="VTK18" s="491"/>
      <c r="VTL18" s="491"/>
      <c r="VTM18" s="491"/>
      <c r="VTN18" s="491"/>
      <c r="VTO18" s="491"/>
      <c r="VTP18" s="491"/>
      <c r="VTQ18" s="491"/>
      <c r="VTR18" s="491"/>
      <c r="VTS18" s="491"/>
      <c r="VTT18" s="491"/>
      <c r="VTU18" s="491"/>
      <c r="VTV18" s="491"/>
      <c r="VTW18" s="491"/>
      <c r="VTX18" s="491"/>
      <c r="VTY18" s="491"/>
      <c r="VTZ18" s="491"/>
      <c r="VUA18" s="491"/>
      <c r="VUB18" s="491"/>
      <c r="VUC18" s="491"/>
      <c r="VUD18" s="491"/>
      <c r="VUE18" s="491"/>
      <c r="VUF18" s="491"/>
      <c r="VUG18" s="491"/>
      <c r="VUH18" s="491"/>
      <c r="VUI18" s="491"/>
      <c r="VUJ18" s="491"/>
      <c r="VUK18" s="491"/>
      <c r="VUL18" s="491"/>
      <c r="VUM18" s="491"/>
      <c r="VUN18" s="491"/>
      <c r="VUO18" s="491"/>
      <c r="VUP18" s="491"/>
      <c r="VUQ18" s="491"/>
      <c r="VUR18" s="491"/>
      <c r="VUS18" s="491"/>
      <c r="VUT18" s="491"/>
      <c r="VUU18" s="491"/>
      <c r="VUV18" s="491"/>
      <c r="VUW18" s="491"/>
      <c r="VUX18" s="491"/>
      <c r="VUY18" s="491"/>
      <c r="VUZ18" s="491"/>
      <c r="VVA18" s="491"/>
      <c r="VVB18" s="491"/>
      <c r="VVC18" s="491"/>
      <c r="VVD18" s="491"/>
      <c r="VVE18" s="491"/>
      <c r="VVF18" s="491"/>
      <c r="VVG18" s="491"/>
      <c r="VVH18" s="491"/>
      <c r="VVI18" s="491"/>
      <c r="VVJ18" s="491"/>
      <c r="VVK18" s="491"/>
      <c r="VVL18" s="491"/>
      <c r="VVM18" s="491"/>
      <c r="VVN18" s="491"/>
      <c r="VVO18" s="491"/>
      <c r="VVP18" s="491"/>
      <c r="VVQ18" s="491"/>
      <c r="VVR18" s="491"/>
      <c r="VVS18" s="491"/>
      <c r="VVT18" s="491"/>
      <c r="VVU18" s="491"/>
      <c r="VVV18" s="491"/>
      <c r="VVW18" s="491"/>
      <c r="VVX18" s="491"/>
      <c r="VVY18" s="491"/>
      <c r="VVZ18" s="491"/>
      <c r="VWA18" s="491"/>
      <c r="VWB18" s="491"/>
      <c r="VWC18" s="491"/>
      <c r="VWD18" s="491"/>
      <c r="VWE18" s="491"/>
      <c r="VWF18" s="491"/>
      <c r="VWG18" s="491"/>
      <c r="VWH18" s="491"/>
      <c r="VWI18" s="491"/>
      <c r="VWJ18" s="491"/>
      <c r="VWK18" s="491"/>
      <c r="VWL18" s="491"/>
      <c r="VWM18" s="491"/>
      <c r="VWN18" s="491"/>
      <c r="VWO18" s="491"/>
      <c r="VWP18" s="491"/>
      <c r="VWQ18" s="491"/>
      <c r="VWR18" s="491"/>
      <c r="VWS18" s="491"/>
      <c r="VWT18" s="491"/>
      <c r="VWU18" s="491"/>
      <c r="VWV18" s="491"/>
      <c r="VWW18" s="491"/>
      <c r="VWX18" s="491"/>
      <c r="VWY18" s="491"/>
      <c r="VWZ18" s="491"/>
      <c r="VXA18" s="491"/>
      <c r="VXB18" s="491"/>
      <c r="VXC18" s="491"/>
      <c r="VXD18" s="491"/>
      <c r="VXE18" s="491"/>
      <c r="VXF18" s="491"/>
      <c r="VXG18" s="491"/>
      <c r="VXH18" s="491"/>
      <c r="VXI18" s="491"/>
      <c r="VXJ18" s="491"/>
      <c r="VXK18" s="491"/>
      <c r="VXL18" s="491"/>
      <c r="VXM18" s="491"/>
      <c r="VXN18" s="491"/>
      <c r="VXO18" s="491"/>
      <c r="VXP18" s="491"/>
      <c r="VXQ18" s="491"/>
      <c r="VXR18" s="491"/>
      <c r="VXS18" s="491"/>
      <c r="VXT18" s="491"/>
      <c r="VXU18" s="491"/>
      <c r="VXV18" s="491"/>
      <c r="VXW18" s="491"/>
      <c r="VXX18" s="491"/>
      <c r="VXY18" s="491"/>
      <c r="VXZ18" s="491"/>
      <c r="VYA18" s="491"/>
      <c r="VYB18" s="491"/>
      <c r="VYC18" s="491"/>
      <c r="VYD18" s="491"/>
      <c r="VYE18" s="491"/>
      <c r="VYF18" s="491"/>
      <c r="VYG18" s="491"/>
      <c r="VYH18" s="491"/>
      <c r="VYI18" s="491"/>
      <c r="VYJ18" s="491"/>
      <c r="VYK18" s="491"/>
      <c r="VYL18" s="491"/>
      <c r="VYM18" s="491"/>
      <c r="VYN18" s="491"/>
      <c r="VYO18" s="491"/>
      <c r="VYP18" s="491"/>
      <c r="VYQ18" s="491"/>
      <c r="VYR18" s="491"/>
      <c r="VYS18" s="491"/>
      <c r="VYT18" s="491"/>
      <c r="VYU18" s="491"/>
      <c r="VYV18" s="491"/>
      <c r="VYW18" s="491"/>
      <c r="VYX18" s="491"/>
      <c r="VYY18" s="491"/>
      <c r="VYZ18" s="491"/>
      <c r="VZA18" s="491"/>
      <c r="VZB18" s="491"/>
      <c r="VZC18" s="491"/>
      <c r="VZD18" s="491"/>
      <c r="VZE18" s="491"/>
      <c r="VZF18" s="491"/>
      <c r="VZG18" s="491"/>
      <c r="VZH18" s="491"/>
      <c r="VZI18" s="491"/>
      <c r="VZJ18" s="491"/>
      <c r="VZK18" s="491"/>
      <c r="VZL18" s="491"/>
      <c r="VZM18" s="491"/>
      <c r="VZN18" s="491"/>
      <c r="VZO18" s="491"/>
      <c r="VZP18" s="491"/>
      <c r="VZQ18" s="491"/>
      <c r="VZR18" s="491"/>
      <c r="VZS18" s="491"/>
      <c r="VZT18" s="491"/>
      <c r="VZU18" s="491"/>
      <c r="VZV18" s="491"/>
      <c r="VZW18" s="491"/>
      <c r="VZX18" s="491"/>
      <c r="VZY18" s="491"/>
      <c r="VZZ18" s="491"/>
      <c r="WAA18" s="491"/>
      <c r="WAB18" s="491"/>
      <c r="WAC18" s="491"/>
      <c r="WAD18" s="491"/>
      <c r="WAE18" s="491"/>
      <c r="WAF18" s="491"/>
      <c r="WAG18" s="491"/>
      <c r="WAH18" s="491"/>
      <c r="WAI18" s="491"/>
      <c r="WAJ18" s="491"/>
      <c r="WAK18" s="491"/>
      <c r="WAL18" s="491"/>
      <c r="WAM18" s="491"/>
      <c r="WAN18" s="491"/>
      <c r="WAO18" s="491"/>
      <c r="WAP18" s="491"/>
      <c r="WAQ18" s="491"/>
      <c r="WAR18" s="491"/>
      <c r="WAS18" s="491"/>
      <c r="WAT18" s="491"/>
      <c r="WAU18" s="491"/>
      <c r="WAV18" s="491"/>
      <c r="WAW18" s="491"/>
      <c r="WAX18" s="491"/>
      <c r="WAY18" s="491"/>
      <c r="WAZ18" s="491"/>
      <c r="WBA18" s="491"/>
      <c r="WBB18" s="491"/>
      <c r="WBC18" s="491"/>
      <c r="WBD18" s="491"/>
      <c r="WBE18" s="491"/>
      <c r="WBF18" s="491"/>
      <c r="WBG18" s="491"/>
      <c r="WBH18" s="491"/>
      <c r="WBI18" s="491"/>
      <c r="WBJ18" s="491"/>
      <c r="WBK18" s="491"/>
      <c r="WBL18" s="491"/>
      <c r="WBM18" s="491"/>
      <c r="WBN18" s="491"/>
      <c r="WBO18" s="491"/>
      <c r="WBP18" s="491"/>
      <c r="WBQ18" s="491"/>
      <c r="WBR18" s="491"/>
      <c r="WBS18" s="491"/>
      <c r="WBT18" s="491"/>
      <c r="WBU18" s="491"/>
      <c r="WBV18" s="491"/>
      <c r="WBW18" s="491"/>
      <c r="WBX18" s="491"/>
      <c r="WBY18" s="491"/>
      <c r="WBZ18" s="491"/>
      <c r="WCA18" s="491"/>
      <c r="WCB18" s="491"/>
      <c r="WCC18" s="491"/>
      <c r="WCD18" s="491"/>
      <c r="WCE18" s="491"/>
      <c r="WCF18" s="491"/>
      <c r="WCG18" s="491"/>
      <c r="WCH18" s="491"/>
      <c r="WCI18" s="491"/>
      <c r="WCJ18" s="491"/>
      <c r="WCK18" s="491"/>
      <c r="WCL18" s="491"/>
      <c r="WCM18" s="491"/>
      <c r="WCN18" s="491"/>
      <c r="WCO18" s="491"/>
      <c r="WCP18" s="491"/>
      <c r="WCQ18" s="491"/>
      <c r="WCR18" s="491"/>
      <c r="WCS18" s="491"/>
      <c r="WCT18" s="491"/>
      <c r="WCU18" s="491"/>
      <c r="WCV18" s="491"/>
      <c r="WCW18" s="491"/>
      <c r="WCX18" s="491"/>
      <c r="WCY18" s="491"/>
      <c r="WCZ18" s="491"/>
      <c r="WDA18" s="491"/>
      <c r="WDB18" s="491"/>
      <c r="WDC18" s="491"/>
      <c r="WDD18" s="491"/>
      <c r="WDE18" s="491"/>
      <c r="WDF18" s="491"/>
      <c r="WDG18" s="491"/>
      <c r="WDH18" s="491"/>
      <c r="WDI18" s="491"/>
      <c r="WDJ18" s="491"/>
      <c r="WDK18" s="491"/>
      <c r="WDL18" s="491"/>
      <c r="WDM18" s="491"/>
      <c r="WDN18" s="491"/>
      <c r="WDO18" s="491"/>
      <c r="WDP18" s="491"/>
      <c r="WDQ18" s="491"/>
      <c r="WDR18" s="491"/>
      <c r="WDS18" s="491"/>
      <c r="WDT18" s="491"/>
      <c r="WDU18" s="491"/>
      <c r="WDV18" s="491"/>
      <c r="WDW18" s="491"/>
      <c r="WDX18" s="491"/>
      <c r="WDY18" s="491"/>
      <c r="WDZ18" s="491"/>
      <c r="WEA18" s="491"/>
      <c r="WEB18" s="491"/>
      <c r="WEC18" s="491"/>
      <c r="WED18" s="491"/>
      <c r="WEE18" s="491"/>
      <c r="WEF18" s="491"/>
      <c r="WEG18" s="491"/>
      <c r="WEH18" s="491"/>
      <c r="WEI18" s="491"/>
      <c r="WEJ18" s="491"/>
      <c r="WEK18" s="491"/>
      <c r="WEL18" s="491"/>
      <c r="WEM18" s="491"/>
      <c r="WEN18" s="491"/>
      <c r="WEO18" s="491"/>
      <c r="WEP18" s="491"/>
      <c r="WEQ18" s="491"/>
      <c r="WER18" s="491"/>
      <c r="WES18" s="491"/>
      <c r="WET18" s="491"/>
      <c r="WEU18" s="491"/>
      <c r="WEV18" s="491"/>
      <c r="WEW18" s="491"/>
      <c r="WEX18" s="491"/>
      <c r="WEY18" s="491"/>
      <c r="WEZ18" s="491"/>
      <c r="WFA18" s="491"/>
      <c r="WFB18" s="491"/>
      <c r="WFC18" s="491"/>
      <c r="WFD18" s="491"/>
      <c r="WFE18" s="491"/>
      <c r="WFF18" s="491"/>
      <c r="WFG18" s="491"/>
      <c r="WFH18" s="491"/>
      <c r="WFI18" s="491"/>
      <c r="WFJ18" s="491"/>
      <c r="WFK18" s="491"/>
      <c r="WFL18" s="491"/>
      <c r="WFM18" s="491"/>
      <c r="WFN18" s="491"/>
      <c r="WFO18" s="491"/>
      <c r="WFP18" s="491"/>
      <c r="WFQ18" s="491"/>
      <c r="WFR18" s="491"/>
      <c r="WFS18" s="491"/>
      <c r="WFT18" s="491"/>
      <c r="WFU18" s="491"/>
      <c r="WFV18" s="491"/>
      <c r="WFW18" s="491"/>
      <c r="WFX18" s="491"/>
      <c r="WFY18" s="491"/>
      <c r="WFZ18" s="491"/>
      <c r="WGA18" s="491"/>
      <c r="WGB18" s="491"/>
      <c r="WGC18" s="491"/>
      <c r="WGD18" s="491"/>
      <c r="WGE18" s="491"/>
      <c r="WGF18" s="491"/>
      <c r="WGG18" s="491"/>
      <c r="WGH18" s="491"/>
      <c r="WGI18" s="491"/>
      <c r="WGJ18" s="491"/>
      <c r="WGK18" s="491"/>
      <c r="WGL18" s="491"/>
      <c r="WGM18" s="491"/>
      <c r="WGN18" s="491"/>
      <c r="WGO18" s="491"/>
      <c r="WGP18" s="491"/>
      <c r="WGQ18" s="491"/>
      <c r="WGR18" s="491"/>
      <c r="WGS18" s="491"/>
      <c r="WGT18" s="491"/>
      <c r="WGU18" s="491"/>
      <c r="WGV18" s="491"/>
      <c r="WGW18" s="491"/>
      <c r="WGX18" s="491"/>
      <c r="WGY18" s="491"/>
      <c r="WGZ18" s="491"/>
      <c r="WHA18" s="491"/>
      <c r="WHB18" s="491"/>
      <c r="WHC18" s="491"/>
      <c r="WHD18" s="491"/>
      <c r="WHE18" s="491"/>
      <c r="WHF18" s="491"/>
      <c r="WHG18" s="491"/>
      <c r="WHH18" s="491"/>
      <c r="WHI18" s="491"/>
      <c r="WHJ18" s="491"/>
      <c r="WHK18" s="491"/>
      <c r="WHL18" s="491"/>
      <c r="WHM18" s="491"/>
      <c r="WHN18" s="491"/>
      <c r="WHO18" s="491"/>
      <c r="WHP18" s="491"/>
      <c r="WHQ18" s="491"/>
      <c r="WHR18" s="491"/>
      <c r="WHS18" s="491"/>
      <c r="WHT18" s="491"/>
      <c r="WHU18" s="491"/>
      <c r="WHV18" s="491"/>
      <c r="WHW18" s="491"/>
      <c r="WHX18" s="491"/>
      <c r="WHY18" s="491"/>
      <c r="WHZ18" s="491"/>
      <c r="WIA18" s="491"/>
      <c r="WIB18" s="491"/>
      <c r="WIC18" s="491"/>
      <c r="WID18" s="491"/>
      <c r="WIE18" s="491"/>
      <c r="WIF18" s="491"/>
      <c r="WIG18" s="491"/>
      <c r="WIH18" s="491"/>
      <c r="WII18" s="491"/>
      <c r="WIJ18" s="491"/>
      <c r="WIK18" s="491"/>
      <c r="WIL18" s="491"/>
      <c r="WIM18" s="491"/>
      <c r="WIN18" s="491"/>
      <c r="WIO18" s="491"/>
      <c r="WIP18" s="491"/>
      <c r="WIQ18" s="491"/>
      <c r="WIR18" s="491"/>
      <c r="WIS18" s="491"/>
      <c r="WIT18" s="491"/>
      <c r="WIU18" s="491"/>
      <c r="WIV18" s="491"/>
      <c r="WIW18" s="491"/>
      <c r="WIX18" s="491"/>
      <c r="WIY18" s="491"/>
      <c r="WIZ18" s="491"/>
      <c r="WJA18" s="491"/>
      <c r="WJB18" s="491"/>
      <c r="WJC18" s="491"/>
      <c r="WJD18" s="491"/>
      <c r="WJE18" s="491"/>
      <c r="WJF18" s="491"/>
      <c r="WJG18" s="491"/>
      <c r="WJH18" s="491"/>
      <c r="WJI18" s="491"/>
      <c r="WJJ18" s="491"/>
      <c r="WJK18" s="491"/>
      <c r="WJL18" s="491"/>
      <c r="WJM18" s="491"/>
      <c r="WJN18" s="491"/>
      <c r="WJO18" s="491"/>
      <c r="WJP18" s="491"/>
      <c r="WJQ18" s="491"/>
      <c r="WJR18" s="491"/>
      <c r="WJS18" s="491"/>
      <c r="WJT18" s="491"/>
      <c r="WJU18" s="491"/>
      <c r="WJV18" s="491"/>
      <c r="WJW18" s="491"/>
      <c r="WJX18" s="491"/>
      <c r="WJY18" s="491"/>
      <c r="WJZ18" s="491"/>
      <c r="WKA18" s="491"/>
      <c r="WKB18" s="491"/>
      <c r="WKC18" s="491"/>
      <c r="WKD18" s="491"/>
      <c r="WKE18" s="491"/>
      <c r="WKF18" s="491"/>
      <c r="WKG18" s="491"/>
      <c r="WKH18" s="491"/>
      <c r="WKI18" s="491"/>
      <c r="WKJ18" s="491"/>
      <c r="WKK18" s="491"/>
      <c r="WKL18" s="491"/>
      <c r="WKM18" s="491"/>
      <c r="WKN18" s="491"/>
      <c r="WKO18" s="491"/>
      <c r="WKP18" s="491"/>
      <c r="WKQ18" s="491"/>
      <c r="WKR18" s="491"/>
      <c r="WKS18" s="491"/>
      <c r="WKT18" s="491"/>
      <c r="WKU18" s="491"/>
      <c r="WKV18" s="491"/>
      <c r="WKW18" s="491"/>
      <c r="WKX18" s="491"/>
      <c r="WKY18" s="491"/>
      <c r="WKZ18" s="491"/>
      <c r="WLA18" s="491"/>
      <c r="WLB18" s="491"/>
      <c r="WLC18" s="491"/>
      <c r="WLD18" s="491"/>
      <c r="WLE18" s="491"/>
      <c r="WLF18" s="491"/>
      <c r="WLG18" s="491"/>
      <c r="WLH18" s="491"/>
      <c r="WLI18" s="491"/>
      <c r="WLJ18" s="491"/>
      <c r="WLK18" s="491"/>
      <c r="WLL18" s="491"/>
      <c r="WLM18" s="491"/>
      <c r="WLN18" s="491"/>
      <c r="WLO18" s="491"/>
      <c r="WLP18" s="491"/>
      <c r="WLQ18" s="491"/>
      <c r="WLR18" s="491"/>
      <c r="WLS18" s="491"/>
      <c r="WLT18" s="491"/>
      <c r="WLU18" s="491"/>
      <c r="WLV18" s="491"/>
      <c r="WLW18" s="491"/>
      <c r="WLX18" s="491"/>
      <c r="WLY18" s="491"/>
      <c r="WLZ18" s="491"/>
      <c r="WMA18" s="491"/>
      <c r="WMB18" s="491"/>
      <c r="WMC18" s="491"/>
      <c r="WMD18" s="491"/>
      <c r="WME18" s="491"/>
      <c r="WMF18" s="491"/>
      <c r="WMG18" s="491"/>
      <c r="WMH18" s="491"/>
      <c r="WMI18" s="491"/>
      <c r="WMJ18" s="491"/>
      <c r="WMK18" s="491"/>
      <c r="WML18" s="491"/>
      <c r="WMM18" s="491"/>
      <c r="WMN18" s="491"/>
      <c r="WMO18" s="491"/>
      <c r="WMP18" s="491"/>
      <c r="WMQ18" s="491"/>
      <c r="WMR18" s="491"/>
      <c r="WMS18" s="491"/>
      <c r="WMT18" s="491"/>
      <c r="WMU18" s="491"/>
      <c r="WMV18" s="491"/>
      <c r="WMW18" s="491"/>
      <c r="WMX18" s="491"/>
      <c r="WMY18" s="491"/>
      <c r="WMZ18" s="491"/>
      <c r="WNA18" s="491"/>
      <c r="WNB18" s="491"/>
      <c r="WNC18" s="491"/>
      <c r="WND18" s="491"/>
      <c r="WNE18" s="491"/>
      <c r="WNF18" s="491"/>
      <c r="WNG18" s="491"/>
      <c r="WNH18" s="491"/>
      <c r="WNI18" s="491"/>
      <c r="WNJ18" s="491"/>
      <c r="WNK18" s="491"/>
      <c r="WNL18" s="491"/>
      <c r="WNM18" s="491"/>
      <c r="WNN18" s="491"/>
      <c r="WNO18" s="491"/>
      <c r="WNP18" s="491"/>
      <c r="WNQ18" s="491"/>
      <c r="WNR18" s="491"/>
      <c r="WNS18" s="491"/>
      <c r="WNT18" s="491"/>
      <c r="WNU18" s="491"/>
      <c r="WNV18" s="491"/>
      <c r="WNW18" s="491"/>
      <c r="WNX18" s="491"/>
      <c r="WNY18" s="491"/>
      <c r="WNZ18" s="491"/>
      <c r="WOA18" s="491"/>
      <c r="WOB18" s="491"/>
      <c r="WOC18" s="491"/>
      <c r="WOD18" s="491"/>
      <c r="WOE18" s="491"/>
      <c r="WOF18" s="491"/>
      <c r="WOG18" s="491"/>
      <c r="WOH18" s="491"/>
      <c r="WOI18" s="491"/>
      <c r="WOJ18" s="491"/>
      <c r="WOK18" s="491"/>
      <c r="WOL18" s="491"/>
      <c r="WOM18" s="491"/>
      <c r="WON18" s="491"/>
      <c r="WOO18" s="491"/>
      <c r="WOP18" s="491"/>
      <c r="WOQ18" s="491"/>
      <c r="WOR18" s="491"/>
      <c r="WOS18" s="491"/>
      <c r="WOT18" s="491"/>
      <c r="WOU18" s="491"/>
      <c r="WOV18" s="491"/>
      <c r="WOW18" s="491"/>
      <c r="WOX18" s="491"/>
      <c r="WOY18" s="491"/>
      <c r="WOZ18" s="491"/>
      <c r="WPA18" s="491"/>
      <c r="WPB18" s="491"/>
      <c r="WPC18" s="491"/>
      <c r="WPD18" s="491"/>
      <c r="WPE18" s="491"/>
      <c r="WPF18" s="491"/>
      <c r="WPG18" s="491"/>
      <c r="WPH18" s="491"/>
      <c r="WPI18" s="491"/>
      <c r="WPJ18" s="491"/>
      <c r="WPK18" s="491"/>
      <c r="WPL18" s="491"/>
      <c r="WPM18" s="491"/>
      <c r="WPN18" s="491"/>
      <c r="WPO18" s="491"/>
      <c r="WPP18" s="491"/>
      <c r="WPQ18" s="491"/>
      <c r="WPR18" s="491"/>
      <c r="WPS18" s="491"/>
      <c r="WPT18" s="491"/>
      <c r="WPU18" s="491"/>
      <c r="WPV18" s="491"/>
      <c r="WPW18" s="491"/>
      <c r="WPX18" s="491"/>
      <c r="WPY18" s="491"/>
      <c r="WPZ18" s="491"/>
      <c r="WQA18" s="491"/>
      <c r="WQB18" s="491"/>
      <c r="WQC18" s="491"/>
      <c r="WQD18" s="491"/>
      <c r="WQE18" s="491"/>
      <c r="WQF18" s="491"/>
      <c r="WQG18" s="491"/>
      <c r="WQH18" s="491"/>
      <c r="WQI18" s="491"/>
      <c r="WQJ18" s="491"/>
      <c r="WQK18" s="491"/>
      <c r="WQL18" s="491"/>
      <c r="WQM18" s="491"/>
      <c r="WQN18" s="491"/>
      <c r="WQO18" s="491"/>
      <c r="WQP18" s="491"/>
      <c r="WQQ18" s="491"/>
      <c r="WQR18" s="491"/>
      <c r="WQS18" s="491"/>
      <c r="WQT18" s="491"/>
      <c r="WQU18" s="491"/>
      <c r="WQV18" s="491"/>
      <c r="WQW18" s="491"/>
      <c r="WQX18" s="491"/>
      <c r="WQY18" s="491"/>
      <c r="WQZ18" s="491"/>
      <c r="WRA18" s="491"/>
      <c r="WRB18" s="491"/>
      <c r="WRC18" s="491"/>
      <c r="WRD18" s="491"/>
      <c r="WRE18" s="491"/>
      <c r="WRF18" s="491"/>
      <c r="WRG18" s="491"/>
      <c r="WRH18" s="491"/>
      <c r="WRI18" s="491"/>
      <c r="WRJ18" s="491"/>
      <c r="WRK18" s="491"/>
      <c r="WRL18" s="491"/>
      <c r="WRM18" s="491"/>
      <c r="WRN18" s="491"/>
      <c r="WRO18" s="491"/>
      <c r="WRP18" s="491"/>
      <c r="WRQ18" s="491"/>
      <c r="WRR18" s="491"/>
      <c r="WRS18" s="491"/>
      <c r="WRT18" s="491"/>
      <c r="WRU18" s="491"/>
      <c r="WRV18" s="491"/>
      <c r="WRW18" s="491"/>
      <c r="WRX18" s="491"/>
      <c r="WRY18" s="491"/>
      <c r="WRZ18" s="491"/>
      <c r="WSA18" s="491"/>
      <c r="WSB18" s="491"/>
      <c r="WSC18" s="491"/>
      <c r="WSD18" s="491"/>
      <c r="WSE18" s="491"/>
      <c r="WSF18" s="491"/>
      <c r="WSG18" s="491"/>
      <c r="WSH18" s="491"/>
      <c r="WSI18" s="491"/>
      <c r="WSJ18" s="491"/>
      <c r="WSK18" s="491"/>
      <c r="WSL18" s="491"/>
      <c r="WSM18" s="491"/>
      <c r="WSN18" s="491"/>
      <c r="WSO18" s="491"/>
      <c r="WSP18" s="491"/>
      <c r="WSQ18" s="491"/>
      <c r="WSR18" s="491"/>
      <c r="WSS18" s="491"/>
      <c r="WST18" s="491"/>
      <c r="WSU18" s="491"/>
      <c r="WSV18" s="491"/>
      <c r="WSW18" s="491"/>
      <c r="WSX18" s="491"/>
      <c r="WSY18" s="491"/>
      <c r="WSZ18" s="491"/>
      <c r="WTA18" s="491"/>
      <c r="WTB18" s="491"/>
      <c r="WTC18" s="491"/>
      <c r="WTD18" s="491"/>
      <c r="WTE18" s="491"/>
      <c r="WTF18" s="491"/>
      <c r="WTG18" s="491"/>
      <c r="WTH18" s="491"/>
      <c r="WTI18" s="491"/>
      <c r="WTJ18" s="491"/>
      <c r="WTK18" s="491"/>
      <c r="WTL18" s="491"/>
      <c r="WTM18" s="491"/>
      <c r="WTN18" s="491"/>
      <c r="WTO18" s="491"/>
      <c r="WTP18" s="491"/>
      <c r="WTQ18" s="491"/>
      <c r="WTR18" s="491"/>
      <c r="WTS18" s="491"/>
      <c r="WTT18" s="491"/>
      <c r="WTU18" s="491"/>
      <c r="WTV18" s="491"/>
      <c r="WTW18" s="491"/>
      <c r="WTX18" s="491"/>
      <c r="WTY18" s="491"/>
      <c r="WTZ18" s="491"/>
      <c r="WUA18" s="491"/>
      <c r="WUB18" s="491"/>
      <c r="WUC18" s="491"/>
      <c r="WUD18" s="491"/>
      <c r="WUE18" s="491"/>
      <c r="WUF18" s="491"/>
      <c r="WUG18" s="491"/>
      <c r="WUH18" s="491"/>
      <c r="WUI18" s="491"/>
      <c r="WUJ18" s="491"/>
      <c r="WUK18" s="491"/>
      <c r="WUL18" s="491"/>
      <c r="WUM18" s="491"/>
      <c r="WUN18" s="491"/>
      <c r="WUO18" s="491"/>
      <c r="WUP18" s="491"/>
      <c r="WUQ18" s="491"/>
      <c r="WUR18" s="491"/>
      <c r="WUS18" s="491"/>
      <c r="WUT18" s="491"/>
      <c r="WUU18" s="491"/>
      <c r="WUV18" s="491"/>
      <c r="WUW18" s="491"/>
      <c r="WUX18" s="491"/>
      <c r="WUY18" s="491"/>
      <c r="WUZ18" s="491"/>
      <c r="WVA18" s="491"/>
      <c r="WVB18" s="491"/>
      <c r="WVC18" s="491"/>
      <c r="WVD18" s="491"/>
      <c r="WVE18" s="491"/>
      <c r="WVF18" s="491"/>
      <c r="WVG18" s="491"/>
      <c r="WVH18" s="491"/>
      <c r="WVI18" s="491"/>
      <c r="WVJ18" s="491"/>
      <c r="WVK18" s="491"/>
      <c r="WVL18" s="491"/>
      <c r="WVM18" s="491"/>
      <c r="WVN18" s="491"/>
      <c r="WVO18" s="491"/>
      <c r="WVP18" s="491"/>
      <c r="WVQ18" s="491"/>
      <c r="WVR18" s="491"/>
      <c r="WVS18" s="491"/>
      <c r="WVT18" s="491"/>
      <c r="WVU18" s="491"/>
      <c r="WVV18" s="491"/>
      <c r="WVW18" s="491"/>
      <c r="WVX18" s="491"/>
      <c r="WVY18" s="491"/>
      <c r="WVZ18" s="491"/>
      <c r="WWA18" s="491"/>
      <c r="WWB18" s="491"/>
      <c r="WWC18" s="491"/>
      <c r="WWD18" s="491"/>
      <c r="WWE18" s="491"/>
      <c r="WWF18" s="491"/>
      <c r="WWG18" s="491"/>
      <c r="WWH18" s="491"/>
      <c r="WWI18" s="491"/>
      <c r="WWJ18" s="491"/>
      <c r="WWK18" s="491"/>
      <c r="WWL18" s="491"/>
      <c r="WWM18" s="491"/>
      <c r="WWN18" s="491"/>
      <c r="WWO18" s="491"/>
      <c r="WWP18" s="491"/>
      <c r="WWQ18" s="491"/>
      <c r="WWR18" s="491"/>
      <c r="WWS18" s="491"/>
      <c r="WWT18" s="491"/>
      <c r="WWU18" s="491"/>
      <c r="WWV18" s="491"/>
      <c r="WWW18" s="491"/>
      <c r="WWX18" s="491"/>
      <c r="WWY18" s="491"/>
      <c r="WWZ18" s="491"/>
      <c r="WXA18" s="491"/>
      <c r="WXB18" s="491"/>
      <c r="WXC18" s="491"/>
      <c r="WXD18" s="491"/>
      <c r="WXE18" s="491"/>
      <c r="WXF18" s="491"/>
      <c r="WXG18" s="491"/>
      <c r="WXH18" s="491"/>
      <c r="WXI18" s="491"/>
      <c r="WXJ18" s="491"/>
      <c r="WXK18" s="491"/>
      <c r="WXL18" s="491"/>
      <c r="WXM18" s="491"/>
      <c r="WXN18" s="491"/>
      <c r="WXO18" s="491"/>
      <c r="WXP18" s="491"/>
      <c r="WXQ18" s="491"/>
      <c r="WXR18" s="491"/>
      <c r="WXS18" s="491"/>
      <c r="WXT18" s="491"/>
      <c r="WXU18" s="491"/>
      <c r="WXV18" s="491"/>
      <c r="WXW18" s="491"/>
      <c r="WXX18" s="491"/>
      <c r="WXY18" s="491"/>
      <c r="WXZ18" s="491"/>
      <c r="WYA18" s="491"/>
      <c r="WYB18" s="491"/>
      <c r="WYC18" s="491"/>
      <c r="WYD18" s="491"/>
      <c r="WYE18" s="491"/>
      <c r="WYF18" s="491"/>
      <c r="WYG18" s="491"/>
      <c r="WYH18" s="491"/>
      <c r="WYI18" s="491"/>
      <c r="WYJ18" s="491"/>
      <c r="WYK18" s="491"/>
      <c r="WYL18" s="491"/>
      <c r="WYM18" s="491"/>
      <c r="WYN18" s="491"/>
      <c r="WYO18" s="491"/>
      <c r="WYP18" s="491"/>
      <c r="WYQ18" s="491"/>
      <c r="WYR18" s="491"/>
      <c r="WYS18" s="491"/>
      <c r="WYT18" s="491"/>
      <c r="WYU18" s="491"/>
      <c r="WYV18" s="491"/>
      <c r="WYW18" s="491"/>
      <c r="WYX18" s="491"/>
      <c r="WYY18" s="491"/>
      <c r="WYZ18" s="491"/>
      <c r="WZA18" s="491"/>
      <c r="WZB18" s="491"/>
      <c r="WZC18" s="491"/>
      <c r="WZD18" s="491"/>
      <c r="WZE18" s="491"/>
      <c r="WZF18" s="491"/>
      <c r="WZG18" s="491"/>
      <c r="WZH18" s="491"/>
      <c r="WZI18" s="491"/>
      <c r="WZJ18" s="491"/>
      <c r="WZK18" s="491"/>
      <c r="WZL18" s="491"/>
      <c r="WZM18" s="491"/>
      <c r="WZN18" s="491"/>
      <c r="WZO18" s="491"/>
      <c r="WZP18" s="491"/>
      <c r="WZQ18" s="491"/>
      <c r="WZR18" s="491"/>
      <c r="WZS18" s="491"/>
      <c r="WZT18" s="491"/>
      <c r="WZU18" s="491"/>
      <c r="WZV18" s="491"/>
      <c r="WZW18" s="491"/>
      <c r="WZX18" s="491"/>
      <c r="WZY18" s="491"/>
      <c r="WZZ18" s="491"/>
      <c r="XAA18" s="491"/>
      <c r="XAB18" s="491"/>
      <c r="XAC18" s="491"/>
      <c r="XAD18" s="491"/>
      <c r="XAE18" s="491"/>
      <c r="XAF18" s="491"/>
      <c r="XAG18" s="491"/>
      <c r="XAH18" s="491"/>
      <c r="XAI18" s="491"/>
      <c r="XAJ18" s="491"/>
      <c r="XAK18" s="491"/>
      <c r="XAL18" s="491"/>
      <c r="XAM18" s="491"/>
      <c r="XAN18" s="491"/>
      <c r="XAO18" s="491"/>
      <c r="XAP18" s="491"/>
      <c r="XAQ18" s="491"/>
      <c r="XAR18" s="491"/>
      <c r="XAS18" s="491"/>
      <c r="XAT18" s="491"/>
      <c r="XAU18" s="491"/>
      <c r="XAV18" s="491"/>
      <c r="XAW18" s="491"/>
      <c r="XAX18" s="491"/>
      <c r="XAY18" s="491"/>
      <c r="XAZ18" s="491"/>
      <c r="XBA18" s="491"/>
      <c r="XBB18" s="491"/>
      <c r="XBC18" s="491"/>
      <c r="XBD18" s="491"/>
      <c r="XBE18" s="491"/>
      <c r="XBF18" s="491"/>
      <c r="XBG18" s="491"/>
      <c r="XBH18" s="491"/>
      <c r="XBI18" s="491"/>
      <c r="XBJ18" s="491"/>
      <c r="XBK18" s="491"/>
      <c r="XBL18" s="491"/>
      <c r="XBM18" s="491"/>
      <c r="XBN18" s="491"/>
      <c r="XBO18" s="491"/>
      <c r="XBP18" s="491"/>
      <c r="XBQ18" s="491"/>
      <c r="XBR18" s="491"/>
      <c r="XBS18" s="491"/>
      <c r="XBT18" s="491"/>
      <c r="XBU18" s="491"/>
      <c r="XBV18" s="491"/>
      <c r="XBW18" s="491"/>
      <c r="XBX18" s="491"/>
      <c r="XBY18" s="491"/>
      <c r="XBZ18" s="491"/>
      <c r="XCA18" s="491"/>
      <c r="XCB18" s="491"/>
      <c r="XCC18" s="491"/>
      <c r="XCD18" s="491"/>
      <c r="XCE18" s="491"/>
      <c r="XCF18" s="491"/>
      <c r="XCG18" s="491"/>
      <c r="XCH18" s="491"/>
      <c r="XCI18" s="491"/>
      <c r="XCJ18" s="491"/>
      <c r="XCK18" s="491"/>
      <c r="XCL18" s="491"/>
      <c r="XCM18" s="491"/>
      <c r="XCN18" s="491"/>
      <c r="XCO18" s="491"/>
      <c r="XCP18" s="491"/>
      <c r="XCQ18" s="491"/>
      <c r="XCR18" s="491"/>
      <c r="XCS18" s="491"/>
      <c r="XCT18" s="491"/>
      <c r="XCU18" s="491"/>
      <c r="XCV18" s="491"/>
      <c r="XCW18" s="491"/>
      <c r="XCX18" s="491"/>
      <c r="XCY18" s="491"/>
      <c r="XCZ18" s="491"/>
      <c r="XDA18" s="491"/>
      <c r="XDB18" s="491"/>
      <c r="XDC18" s="491"/>
      <c r="XDD18" s="491"/>
      <c r="XDE18" s="491"/>
      <c r="XDF18" s="491"/>
      <c r="XDG18" s="491"/>
      <c r="XDH18" s="491"/>
      <c r="XDI18" s="491"/>
      <c r="XDJ18" s="491"/>
      <c r="XDK18" s="491"/>
      <c r="XDL18" s="491"/>
      <c r="XDM18" s="491"/>
      <c r="XDN18" s="491"/>
      <c r="XDO18" s="491"/>
      <c r="XDP18" s="491"/>
      <c r="XDQ18" s="491"/>
      <c r="XDR18" s="491"/>
      <c r="XDS18" s="491"/>
      <c r="XDT18" s="491"/>
      <c r="XDU18" s="491"/>
      <c r="XDV18" s="491"/>
      <c r="XDW18" s="491"/>
      <c r="XDX18" s="491"/>
      <c r="XDY18" s="491"/>
      <c r="XDZ18" s="491"/>
      <c r="XEA18" s="491"/>
      <c r="XEB18" s="491"/>
      <c r="XEC18" s="491"/>
      <c r="XED18" s="491"/>
      <c r="XEE18" s="491"/>
      <c r="XEF18" s="491"/>
      <c r="XEG18" s="491"/>
      <c r="XEH18" s="491"/>
      <c r="XEI18" s="491"/>
      <c r="XEJ18" s="491"/>
      <c r="XEK18" s="491"/>
      <c r="XEL18" s="491"/>
      <c r="XEM18" s="491"/>
      <c r="XEN18" s="491"/>
      <c r="XEO18" s="491"/>
      <c r="XEP18" s="491"/>
      <c r="XEQ18" s="491"/>
      <c r="XER18" s="491"/>
      <c r="XES18" s="491"/>
      <c r="XET18" s="491"/>
      <c r="XEU18" s="491"/>
      <c r="XEV18" s="491"/>
      <c r="XEW18" s="491"/>
      <c r="XEX18" s="491"/>
      <c r="XEY18" s="491"/>
      <c r="XEZ18" s="491"/>
      <c r="XFA18" s="491"/>
      <c r="XFB18" s="491"/>
      <c r="XFC18" s="491"/>
      <c r="XFD18" s="491"/>
    </row>
    <row r="19" spans="1:16384" s="409" customFormat="1" ht="148.5" customHeight="1" x14ac:dyDescent="0.25">
      <c r="A19" s="410"/>
      <c r="B19" s="411" t="s">
        <v>565</v>
      </c>
      <c r="C19" s="410"/>
      <c r="D19" s="410"/>
      <c r="E19" s="410"/>
      <c r="F19" s="410"/>
      <c r="G19" s="410"/>
      <c r="H19" s="410"/>
      <c r="I19" s="410"/>
      <c r="J19" s="410"/>
      <c r="K19" s="410"/>
      <c r="L19" s="410"/>
      <c r="M19" s="410"/>
      <c r="N19" s="410"/>
      <c r="O19" s="410"/>
      <c r="P19" s="410"/>
      <c r="Q19" s="410"/>
      <c r="R19" s="410"/>
      <c r="S19" s="410"/>
      <c r="T19" s="410"/>
      <c r="U19" s="410"/>
      <c r="V19" s="410"/>
      <c r="W19" s="410"/>
      <c r="X19" s="410"/>
      <c r="Y19" s="410"/>
      <c r="Z19" s="410"/>
      <c r="AA19" s="410"/>
      <c r="AB19" s="410"/>
      <c r="AC19" s="410"/>
      <c r="AD19" s="410"/>
      <c r="AE19" s="410"/>
      <c r="AF19" s="410"/>
      <c r="AG19" s="410"/>
      <c r="AH19" s="410"/>
      <c r="AI19" s="410"/>
      <c r="AJ19" s="410"/>
      <c r="AK19" s="410"/>
      <c r="AL19" s="410"/>
      <c r="AM19" s="410"/>
      <c r="AN19" s="410"/>
      <c r="AO19" s="410"/>
      <c r="AP19" s="410"/>
      <c r="AQ19" s="410"/>
      <c r="AR19" s="410"/>
      <c r="AS19" s="410"/>
      <c r="AT19" s="410"/>
      <c r="AU19" s="410"/>
      <c r="AV19" s="410"/>
      <c r="AW19" s="410"/>
      <c r="AX19" s="410"/>
      <c r="AY19" s="410"/>
      <c r="AZ19" s="410"/>
      <c r="BA19" s="410"/>
      <c r="BB19" s="410"/>
      <c r="BC19" s="410"/>
      <c r="BD19" s="410"/>
      <c r="BE19" s="410"/>
      <c r="BF19" s="410"/>
      <c r="BG19" s="410"/>
      <c r="BH19" s="410"/>
      <c r="BI19" s="410"/>
      <c r="BJ19" s="410"/>
      <c r="BK19" s="410"/>
      <c r="BL19" s="410"/>
      <c r="BM19" s="410"/>
      <c r="BN19" s="410"/>
      <c r="BO19" s="410"/>
      <c r="BP19" s="410"/>
      <c r="BQ19" s="410"/>
      <c r="BR19" s="410"/>
      <c r="BS19" s="410"/>
      <c r="BT19" s="410"/>
      <c r="BU19" s="410"/>
      <c r="BV19" s="410"/>
      <c r="BW19" s="410"/>
      <c r="BX19" s="410"/>
      <c r="BY19" s="410"/>
      <c r="BZ19" s="410"/>
      <c r="CA19" s="410"/>
      <c r="CB19" s="410"/>
      <c r="CC19" s="410"/>
      <c r="CD19" s="410"/>
      <c r="CE19" s="410"/>
      <c r="CF19" s="410"/>
      <c r="CG19" s="410"/>
      <c r="CH19" s="410"/>
      <c r="CI19" s="410"/>
      <c r="CJ19" s="410"/>
      <c r="CK19" s="410"/>
      <c r="CL19" s="410"/>
      <c r="CM19" s="410"/>
      <c r="CN19" s="410"/>
      <c r="CO19" s="410"/>
      <c r="CP19" s="410"/>
      <c r="CQ19" s="410"/>
      <c r="CR19" s="410"/>
      <c r="CS19" s="410"/>
      <c r="CT19" s="410"/>
      <c r="CU19" s="410"/>
      <c r="CV19" s="410"/>
      <c r="CW19" s="410"/>
      <c r="CX19" s="410"/>
      <c r="CY19" s="410"/>
      <c r="CZ19" s="410"/>
      <c r="DA19" s="410"/>
      <c r="DB19" s="410"/>
      <c r="DC19" s="410"/>
      <c r="DD19" s="410"/>
      <c r="DE19" s="410"/>
      <c r="DF19" s="410"/>
      <c r="DG19" s="410"/>
      <c r="DH19" s="410"/>
      <c r="DI19" s="410"/>
      <c r="DJ19" s="410"/>
      <c r="DK19" s="410"/>
      <c r="DL19" s="410"/>
      <c r="DM19" s="410"/>
      <c r="DN19" s="410"/>
      <c r="DO19" s="410"/>
      <c r="DP19" s="410"/>
      <c r="DQ19" s="410"/>
      <c r="DR19" s="410"/>
      <c r="DS19" s="410"/>
      <c r="DT19" s="410"/>
      <c r="DU19" s="410"/>
      <c r="DV19" s="410"/>
      <c r="DW19" s="410"/>
      <c r="DX19" s="410"/>
      <c r="DY19" s="410"/>
      <c r="DZ19" s="410"/>
      <c r="EA19" s="410"/>
      <c r="EB19" s="410"/>
      <c r="EC19" s="410"/>
      <c r="ED19" s="410"/>
      <c r="EE19" s="410"/>
      <c r="EF19" s="410"/>
      <c r="EG19" s="410"/>
      <c r="EH19" s="410"/>
      <c r="EI19" s="410"/>
      <c r="EJ19" s="410"/>
      <c r="EK19" s="410"/>
      <c r="EL19" s="410"/>
      <c r="EM19" s="410"/>
      <c r="EN19" s="410"/>
      <c r="EO19" s="410"/>
      <c r="EP19" s="410"/>
      <c r="EQ19" s="410"/>
      <c r="ER19" s="410"/>
      <c r="ES19" s="410"/>
      <c r="ET19" s="410"/>
      <c r="EU19" s="410"/>
      <c r="EV19" s="410"/>
      <c r="EW19" s="410"/>
      <c r="EX19" s="410"/>
      <c r="EY19" s="410"/>
      <c r="EZ19" s="410"/>
      <c r="FA19" s="410"/>
      <c r="FB19" s="410"/>
      <c r="FC19" s="410"/>
      <c r="FD19" s="410"/>
      <c r="FE19" s="410"/>
      <c r="FF19" s="410"/>
      <c r="FG19" s="410"/>
      <c r="FH19" s="410"/>
      <c r="FI19" s="410"/>
      <c r="FJ19" s="410"/>
      <c r="FK19" s="410"/>
      <c r="FL19" s="410"/>
      <c r="FM19" s="410"/>
      <c r="FN19" s="410"/>
      <c r="FO19" s="410"/>
      <c r="FP19" s="410"/>
      <c r="FQ19" s="410"/>
      <c r="FR19" s="410"/>
      <c r="FS19" s="410"/>
      <c r="FT19" s="410"/>
      <c r="FU19" s="410"/>
      <c r="FV19" s="410"/>
      <c r="FW19" s="410"/>
      <c r="FX19" s="410"/>
      <c r="FY19" s="410"/>
      <c r="FZ19" s="410"/>
      <c r="GA19" s="410"/>
      <c r="GB19" s="410"/>
      <c r="GC19" s="410"/>
      <c r="GD19" s="410"/>
      <c r="GE19" s="410"/>
      <c r="GF19" s="410"/>
      <c r="GG19" s="410"/>
      <c r="GH19" s="410"/>
      <c r="GI19" s="410"/>
      <c r="GJ19" s="410"/>
      <c r="GK19" s="410"/>
      <c r="GL19" s="410"/>
      <c r="GM19" s="410"/>
      <c r="GN19" s="410"/>
      <c r="GO19" s="410"/>
      <c r="GP19" s="410"/>
      <c r="GQ19" s="410"/>
      <c r="GR19" s="410"/>
      <c r="GS19" s="410"/>
      <c r="GT19" s="410"/>
      <c r="GU19" s="410"/>
      <c r="GV19" s="410"/>
      <c r="GW19" s="410"/>
      <c r="GX19" s="410"/>
      <c r="GY19" s="410"/>
      <c r="GZ19" s="410"/>
      <c r="HA19" s="410"/>
      <c r="HB19" s="410"/>
      <c r="HC19" s="410"/>
      <c r="HD19" s="410"/>
      <c r="HE19" s="410"/>
      <c r="HF19" s="410"/>
      <c r="HG19" s="410"/>
      <c r="HH19" s="410"/>
      <c r="HI19" s="410"/>
      <c r="HJ19" s="410"/>
      <c r="HK19" s="410"/>
      <c r="HL19" s="410"/>
      <c r="HM19" s="410"/>
      <c r="HN19" s="410"/>
      <c r="HO19" s="410"/>
      <c r="HP19" s="410"/>
      <c r="HQ19" s="410"/>
      <c r="HR19" s="410"/>
      <c r="HS19" s="410"/>
      <c r="HT19" s="410"/>
      <c r="HU19" s="410"/>
      <c r="HV19" s="410"/>
      <c r="HW19" s="410"/>
      <c r="HX19" s="410"/>
      <c r="HY19" s="410"/>
      <c r="HZ19" s="410"/>
      <c r="IA19" s="410"/>
      <c r="IB19" s="410"/>
      <c r="IC19" s="410"/>
      <c r="ID19" s="410"/>
      <c r="IE19" s="410"/>
      <c r="IF19" s="410"/>
      <c r="IG19" s="410"/>
      <c r="IH19" s="410"/>
      <c r="II19" s="410"/>
      <c r="IJ19" s="410"/>
      <c r="IK19" s="410"/>
      <c r="IL19" s="410"/>
      <c r="IM19" s="410"/>
      <c r="IN19" s="410"/>
      <c r="IO19" s="410"/>
      <c r="IP19" s="410"/>
      <c r="IQ19" s="410"/>
      <c r="IR19" s="410"/>
      <c r="IS19" s="410"/>
      <c r="IT19" s="410"/>
      <c r="IU19" s="410"/>
      <c r="IV19" s="410"/>
      <c r="IW19" s="410"/>
      <c r="IX19" s="410"/>
      <c r="IY19" s="410"/>
      <c r="IZ19" s="410"/>
      <c r="JA19" s="410"/>
      <c r="JB19" s="410"/>
      <c r="JC19" s="410"/>
      <c r="JD19" s="410"/>
      <c r="JE19" s="410"/>
      <c r="JF19" s="410"/>
      <c r="JG19" s="410"/>
      <c r="JH19" s="410"/>
      <c r="JI19" s="410"/>
      <c r="JJ19" s="410"/>
      <c r="JK19" s="410"/>
      <c r="JL19" s="410"/>
      <c r="JM19" s="410"/>
      <c r="JN19" s="410"/>
      <c r="JO19" s="410"/>
      <c r="JP19" s="410"/>
      <c r="JQ19" s="410"/>
      <c r="JR19" s="410"/>
      <c r="JS19" s="410"/>
      <c r="JT19" s="410"/>
      <c r="JU19" s="410"/>
      <c r="JV19" s="410"/>
      <c r="JW19" s="410"/>
      <c r="JX19" s="410"/>
      <c r="JY19" s="410"/>
      <c r="JZ19" s="410"/>
      <c r="KA19" s="410"/>
      <c r="KB19" s="410"/>
      <c r="KC19" s="410"/>
      <c r="KD19" s="410"/>
      <c r="KE19" s="410"/>
      <c r="KF19" s="410"/>
      <c r="KG19" s="410"/>
      <c r="KH19" s="410"/>
      <c r="KI19" s="410"/>
      <c r="KJ19" s="410"/>
      <c r="KK19" s="410"/>
      <c r="KL19" s="410"/>
      <c r="KM19" s="410"/>
      <c r="KN19" s="410"/>
      <c r="KO19" s="410"/>
      <c r="KP19" s="410"/>
      <c r="KQ19" s="410"/>
      <c r="KR19" s="410"/>
      <c r="KS19" s="410"/>
      <c r="KT19" s="410"/>
      <c r="KU19" s="410"/>
      <c r="KV19" s="410"/>
      <c r="KW19" s="410"/>
      <c r="KX19" s="410"/>
      <c r="KY19" s="410"/>
      <c r="KZ19" s="410"/>
      <c r="LA19" s="410"/>
      <c r="LB19" s="410"/>
      <c r="LC19" s="410"/>
      <c r="LD19" s="410"/>
      <c r="LE19" s="410"/>
      <c r="LF19" s="410"/>
      <c r="LG19" s="410"/>
      <c r="LH19" s="410"/>
      <c r="LI19" s="410"/>
      <c r="LJ19" s="410"/>
      <c r="LK19" s="410"/>
      <c r="LL19" s="410"/>
      <c r="LM19" s="410"/>
      <c r="LN19" s="410"/>
      <c r="LO19" s="410"/>
      <c r="LP19" s="410"/>
      <c r="LQ19" s="410"/>
      <c r="LR19" s="410"/>
      <c r="LS19" s="410"/>
      <c r="LT19" s="410"/>
      <c r="LU19" s="410"/>
      <c r="LV19" s="410"/>
      <c r="LW19" s="410"/>
      <c r="LX19" s="410"/>
      <c r="LY19" s="410"/>
      <c r="LZ19" s="410"/>
      <c r="MA19" s="410"/>
      <c r="MB19" s="410"/>
      <c r="MC19" s="410"/>
      <c r="MD19" s="410"/>
      <c r="ME19" s="410"/>
      <c r="MF19" s="410"/>
      <c r="MG19" s="410"/>
      <c r="MH19" s="410"/>
      <c r="MI19" s="410"/>
      <c r="MJ19" s="410"/>
      <c r="MK19" s="410"/>
      <c r="ML19" s="410"/>
      <c r="MM19" s="410"/>
      <c r="MN19" s="410"/>
      <c r="MO19" s="410"/>
      <c r="MP19" s="410"/>
      <c r="MQ19" s="410"/>
      <c r="MR19" s="410"/>
      <c r="MS19" s="410"/>
      <c r="MT19" s="410"/>
      <c r="MU19" s="410"/>
      <c r="MV19" s="410"/>
      <c r="MW19" s="410"/>
      <c r="MX19" s="410"/>
      <c r="MY19" s="410"/>
      <c r="MZ19" s="410"/>
      <c r="NA19" s="410"/>
      <c r="NB19" s="410"/>
      <c r="NC19" s="410"/>
      <c r="ND19" s="410"/>
      <c r="NE19" s="410"/>
      <c r="NF19" s="410"/>
      <c r="NG19" s="410"/>
      <c r="NH19" s="410"/>
      <c r="NI19" s="410"/>
      <c r="NJ19" s="410"/>
      <c r="NK19" s="410"/>
      <c r="NL19" s="410"/>
      <c r="NM19" s="410"/>
      <c r="NN19" s="410"/>
      <c r="NO19" s="410"/>
      <c r="NP19" s="410"/>
      <c r="NQ19" s="410"/>
      <c r="NR19" s="410"/>
      <c r="NS19" s="410"/>
      <c r="NT19" s="410"/>
      <c r="NU19" s="410"/>
      <c r="NV19" s="410"/>
      <c r="NW19" s="410"/>
      <c r="NX19" s="410"/>
      <c r="NY19" s="410"/>
      <c r="NZ19" s="410"/>
      <c r="OA19" s="410"/>
      <c r="OB19" s="410"/>
      <c r="OC19" s="410"/>
      <c r="OD19" s="410"/>
      <c r="OE19" s="410"/>
      <c r="OF19" s="410"/>
      <c r="OG19" s="410"/>
      <c r="OH19" s="410"/>
      <c r="OI19" s="410"/>
      <c r="OJ19" s="410"/>
      <c r="OK19" s="410"/>
      <c r="OL19" s="410"/>
      <c r="OM19" s="410"/>
      <c r="ON19" s="410"/>
      <c r="OO19" s="410"/>
      <c r="OP19" s="410"/>
      <c r="OQ19" s="410"/>
      <c r="OR19" s="410"/>
      <c r="OS19" s="410"/>
      <c r="OT19" s="410"/>
      <c r="OU19" s="410"/>
      <c r="OV19" s="410"/>
      <c r="OW19" s="410"/>
      <c r="OX19" s="410"/>
      <c r="OY19" s="410"/>
      <c r="OZ19" s="410"/>
      <c r="PA19" s="410"/>
      <c r="PB19" s="410"/>
      <c r="PC19" s="410"/>
      <c r="PD19" s="410"/>
      <c r="PE19" s="410"/>
      <c r="PF19" s="410"/>
      <c r="PG19" s="410"/>
      <c r="PH19" s="410"/>
      <c r="PI19" s="410"/>
      <c r="PJ19" s="410"/>
      <c r="PK19" s="410"/>
      <c r="PL19" s="410"/>
      <c r="PM19" s="410"/>
      <c r="PN19" s="410"/>
      <c r="PO19" s="410"/>
      <c r="PP19" s="410"/>
      <c r="PQ19" s="410"/>
      <c r="PR19" s="410"/>
      <c r="PS19" s="410"/>
      <c r="PT19" s="410"/>
      <c r="PU19" s="410"/>
      <c r="PV19" s="410"/>
      <c r="PW19" s="410"/>
      <c r="PX19" s="410"/>
      <c r="PY19" s="410"/>
      <c r="PZ19" s="410"/>
      <c r="QA19" s="410"/>
      <c r="QB19" s="410"/>
      <c r="QC19" s="410"/>
      <c r="QD19" s="410"/>
      <c r="QE19" s="410"/>
      <c r="QF19" s="410"/>
      <c r="QG19" s="410"/>
      <c r="QH19" s="410"/>
      <c r="QI19" s="410"/>
      <c r="QJ19" s="410"/>
      <c r="QK19" s="410"/>
      <c r="QL19" s="410"/>
      <c r="QM19" s="410"/>
      <c r="QN19" s="410"/>
      <c r="QO19" s="410"/>
      <c r="QP19" s="410"/>
      <c r="QQ19" s="410"/>
      <c r="QR19" s="410"/>
      <c r="QS19" s="410"/>
      <c r="QT19" s="410"/>
      <c r="QU19" s="410"/>
      <c r="QV19" s="410"/>
      <c r="QW19" s="410"/>
      <c r="QX19" s="410"/>
      <c r="QY19" s="410"/>
      <c r="QZ19" s="410"/>
      <c r="RA19" s="410"/>
      <c r="RB19" s="410"/>
      <c r="RC19" s="410"/>
      <c r="RD19" s="410"/>
      <c r="RE19" s="410"/>
      <c r="RF19" s="410"/>
      <c r="RG19" s="410"/>
      <c r="RH19" s="410"/>
      <c r="RI19" s="410"/>
      <c r="RJ19" s="410"/>
      <c r="RK19" s="410"/>
      <c r="RL19" s="410"/>
      <c r="RM19" s="410"/>
      <c r="RN19" s="410"/>
      <c r="RO19" s="410"/>
      <c r="RP19" s="410"/>
      <c r="RQ19" s="410"/>
      <c r="RR19" s="410"/>
      <c r="RS19" s="410"/>
      <c r="RT19" s="410"/>
      <c r="RU19" s="410"/>
      <c r="RV19" s="410"/>
      <c r="RW19" s="410"/>
      <c r="RX19" s="410"/>
      <c r="RY19" s="410"/>
      <c r="RZ19" s="410"/>
      <c r="SA19" s="410"/>
      <c r="SB19" s="410"/>
      <c r="SC19" s="410"/>
      <c r="SD19" s="410"/>
      <c r="SE19" s="410"/>
      <c r="SF19" s="410"/>
      <c r="SG19" s="410"/>
      <c r="SH19" s="410"/>
      <c r="SI19" s="410"/>
      <c r="SJ19" s="410"/>
      <c r="SK19" s="410"/>
      <c r="SL19" s="410"/>
      <c r="SM19" s="410"/>
      <c r="SN19" s="410"/>
      <c r="SO19" s="410"/>
      <c r="SP19" s="410"/>
      <c r="SQ19" s="410"/>
      <c r="SR19" s="410"/>
      <c r="SS19" s="410"/>
      <c r="ST19" s="410"/>
      <c r="SU19" s="410"/>
      <c r="SV19" s="410"/>
      <c r="SW19" s="410"/>
      <c r="SX19" s="410"/>
      <c r="SY19" s="410"/>
      <c r="SZ19" s="410"/>
      <c r="TA19" s="410"/>
      <c r="TB19" s="410"/>
      <c r="TC19" s="410"/>
      <c r="TD19" s="410"/>
      <c r="TE19" s="410"/>
      <c r="TF19" s="410"/>
      <c r="TG19" s="410"/>
      <c r="TH19" s="410"/>
      <c r="TI19" s="410"/>
      <c r="TJ19" s="410"/>
      <c r="TK19" s="410"/>
      <c r="TL19" s="410"/>
      <c r="TM19" s="410"/>
      <c r="TN19" s="410"/>
      <c r="TO19" s="410"/>
      <c r="TP19" s="410"/>
      <c r="TQ19" s="410"/>
      <c r="TR19" s="410"/>
      <c r="TS19" s="410"/>
      <c r="TT19" s="410"/>
      <c r="TU19" s="410"/>
      <c r="TV19" s="410"/>
      <c r="TW19" s="410"/>
      <c r="TX19" s="410"/>
      <c r="TY19" s="410"/>
      <c r="TZ19" s="410"/>
      <c r="UA19" s="410"/>
      <c r="UB19" s="410"/>
      <c r="UC19" s="410"/>
      <c r="UD19" s="410"/>
      <c r="UE19" s="410"/>
      <c r="UF19" s="410"/>
      <c r="UG19" s="410"/>
      <c r="UH19" s="410"/>
      <c r="UI19" s="410"/>
      <c r="UJ19" s="410"/>
      <c r="UK19" s="410"/>
      <c r="UL19" s="410"/>
      <c r="UM19" s="410"/>
      <c r="UN19" s="410"/>
      <c r="UO19" s="410"/>
      <c r="UP19" s="410"/>
      <c r="UQ19" s="410"/>
      <c r="UR19" s="410"/>
      <c r="US19" s="410"/>
      <c r="UT19" s="410"/>
      <c r="UU19" s="410"/>
      <c r="UV19" s="410"/>
      <c r="UW19" s="410"/>
      <c r="UX19" s="410"/>
      <c r="UY19" s="410"/>
      <c r="UZ19" s="410"/>
      <c r="VA19" s="410"/>
      <c r="VB19" s="410"/>
      <c r="VC19" s="410"/>
      <c r="VD19" s="410"/>
      <c r="VE19" s="410"/>
      <c r="VF19" s="410"/>
      <c r="VG19" s="410"/>
      <c r="VH19" s="410"/>
      <c r="VI19" s="410"/>
      <c r="VJ19" s="410"/>
      <c r="VK19" s="410"/>
      <c r="VL19" s="410"/>
      <c r="VM19" s="410"/>
      <c r="VN19" s="410"/>
      <c r="VO19" s="410"/>
      <c r="VP19" s="410"/>
      <c r="VQ19" s="410"/>
      <c r="VR19" s="410"/>
      <c r="VS19" s="410"/>
      <c r="VT19" s="410"/>
      <c r="VU19" s="410"/>
      <c r="VV19" s="410"/>
      <c r="VW19" s="410"/>
      <c r="VX19" s="410"/>
      <c r="VY19" s="410"/>
      <c r="VZ19" s="410"/>
      <c r="WA19" s="410"/>
      <c r="WB19" s="410"/>
      <c r="WC19" s="410"/>
      <c r="WD19" s="410"/>
      <c r="WE19" s="410"/>
      <c r="WF19" s="410"/>
      <c r="WG19" s="410"/>
      <c r="WH19" s="410"/>
      <c r="WI19" s="410"/>
      <c r="WJ19" s="410"/>
      <c r="WK19" s="410"/>
      <c r="WL19" s="410"/>
      <c r="WM19" s="410"/>
      <c r="WN19" s="410"/>
      <c r="WO19" s="410"/>
      <c r="WP19" s="410"/>
      <c r="WQ19" s="410"/>
      <c r="WR19" s="410"/>
      <c r="WS19" s="410"/>
      <c r="WT19" s="410"/>
      <c r="WU19" s="410"/>
      <c r="WV19" s="410"/>
      <c r="WW19" s="410"/>
      <c r="WX19" s="410"/>
      <c r="WY19" s="410"/>
      <c r="WZ19" s="410"/>
      <c r="XA19" s="410"/>
      <c r="XB19" s="410"/>
      <c r="XC19" s="410"/>
      <c r="XD19" s="410"/>
      <c r="XE19" s="410"/>
      <c r="XF19" s="410"/>
      <c r="XG19" s="410"/>
      <c r="XH19" s="410"/>
      <c r="XI19" s="410"/>
      <c r="XJ19" s="410"/>
      <c r="XK19" s="410"/>
      <c r="XL19" s="410"/>
      <c r="XM19" s="410"/>
      <c r="XN19" s="410"/>
      <c r="XO19" s="410"/>
      <c r="XP19" s="410"/>
      <c r="XQ19" s="410"/>
      <c r="XR19" s="410"/>
      <c r="XS19" s="410"/>
      <c r="XT19" s="410"/>
      <c r="XU19" s="410"/>
      <c r="XV19" s="410"/>
      <c r="XW19" s="410"/>
      <c r="XX19" s="410"/>
      <c r="XY19" s="410"/>
      <c r="XZ19" s="410"/>
      <c r="YA19" s="410"/>
      <c r="YB19" s="410"/>
      <c r="YC19" s="410"/>
      <c r="YD19" s="410"/>
      <c r="YE19" s="410"/>
      <c r="YF19" s="410"/>
      <c r="YG19" s="410"/>
      <c r="YH19" s="410"/>
      <c r="YI19" s="410"/>
      <c r="YJ19" s="410"/>
      <c r="YK19" s="410"/>
      <c r="YL19" s="410"/>
      <c r="YM19" s="410"/>
      <c r="YN19" s="410"/>
      <c r="YO19" s="410"/>
      <c r="YP19" s="410"/>
      <c r="YQ19" s="410"/>
      <c r="YR19" s="410"/>
      <c r="YS19" s="410"/>
      <c r="YT19" s="410"/>
      <c r="YU19" s="410"/>
      <c r="YV19" s="410"/>
      <c r="YW19" s="410"/>
      <c r="YX19" s="410"/>
      <c r="YY19" s="410"/>
      <c r="YZ19" s="410"/>
      <c r="ZA19" s="410"/>
      <c r="ZB19" s="410"/>
      <c r="ZC19" s="410"/>
      <c r="ZD19" s="410"/>
      <c r="ZE19" s="410"/>
      <c r="ZF19" s="410"/>
      <c r="ZG19" s="410"/>
      <c r="ZH19" s="410"/>
      <c r="ZI19" s="410"/>
      <c r="ZJ19" s="410"/>
      <c r="ZK19" s="410"/>
      <c r="ZL19" s="410"/>
      <c r="ZM19" s="410"/>
      <c r="ZN19" s="410"/>
      <c r="ZO19" s="410"/>
      <c r="ZP19" s="410"/>
      <c r="ZQ19" s="410"/>
      <c r="ZR19" s="410"/>
      <c r="ZS19" s="410"/>
      <c r="ZT19" s="410"/>
      <c r="ZU19" s="410"/>
      <c r="ZV19" s="410"/>
      <c r="ZW19" s="410"/>
      <c r="ZX19" s="410"/>
      <c r="ZY19" s="410"/>
      <c r="ZZ19" s="410"/>
      <c r="AAA19" s="410"/>
      <c r="AAB19" s="410"/>
      <c r="AAC19" s="410"/>
      <c r="AAD19" s="410"/>
      <c r="AAE19" s="410"/>
      <c r="AAF19" s="410"/>
      <c r="AAG19" s="410"/>
      <c r="AAH19" s="410"/>
      <c r="AAI19" s="410"/>
      <c r="AAJ19" s="410"/>
      <c r="AAK19" s="410"/>
      <c r="AAL19" s="410"/>
      <c r="AAM19" s="410"/>
      <c r="AAN19" s="410"/>
      <c r="AAO19" s="410"/>
      <c r="AAP19" s="410"/>
      <c r="AAQ19" s="410"/>
      <c r="AAR19" s="410"/>
      <c r="AAS19" s="410"/>
      <c r="AAT19" s="410"/>
      <c r="AAU19" s="410"/>
      <c r="AAV19" s="410"/>
      <c r="AAW19" s="410"/>
      <c r="AAX19" s="410"/>
      <c r="AAY19" s="410"/>
      <c r="AAZ19" s="410"/>
      <c r="ABA19" s="410"/>
      <c r="ABB19" s="410"/>
      <c r="ABC19" s="410"/>
      <c r="ABD19" s="410"/>
      <c r="ABE19" s="410"/>
      <c r="ABF19" s="410"/>
      <c r="ABG19" s="410"/>
      <c r="ABH19" s="410"/>
      <c r="ABI19" s="410"/>
      <c r="ABJ19" s="410"/>
      <c r="ABK19" s="410"/>
      <c r="ABL19" s="410"/>
      <c r="ABM19" s="410"/>
      <c r="ABN19" s="410"/>
      <c r="ABO19" s="410"/>
      <c r="ABP19" s="410"/>
      <c r="ABQ19" s="410"/>
      <c r="ABR19" s="410"/>
      <c r="ABS19" s="410"/>
      <c r="ABT19" s="410"/>
      <c r="ABU19" s="410"/>
      <c r="ABV19" s="410"/>
      <c r="ABW19" s="410"/>
      <c r="ABX19" s="410"/>
      <c r="ABY19" s="410"/>
      <c r="ABZ19" s="410"/>
      <c r="ACA19" s="410"/>
      <c r="ACB19" s="410"/>
      <c r="ACC19" s="410"/>
      <c r="ACD19" s="410"/>
      <c r="ACE19" s="410"/>
      <c r="ACF19" s="410"/>
      <c r="ACG19" s="410"/>
      <c r="ACH19" s="410"/>
      <c r="ACI19" s="410"/>
      <c r="ACJ19" s="410"/>
      <c r="ACK19" s="410"/>
      <c r="ACL19" s="410"/>
      <c r="ACM19" s="410"/>
      <c r="ACN19" s="410"/>
      <c r="ACO19" s="410"/>
      <c r="ACP19" s="410"/>
      <c r="ACQ19" s="410"/>
      <c r="ACR19" s="410"/>
      <c r="ACS19" s="410"/>
      <c r="ACT19" s="410"/>
      <c r="ACU19" s="410"/>
      <c r="ACV19" s="410"/>
      <c r="ACW19" s="410"/>
      <c r="ACX19" s="410"/>
      <c r="ACY19" s="410"/>
      <c r="ACZ19" s="410"/>
      <c r="ADA19" s="410"/>
      <c r="ADB19" s="410"/>
      <c r="ADC19" s="410"/>
      <c r="ADD19" s="410"/>
      <c r="ADE19" s="410"/>
      <c r="ADF19" s="410"/>
      <c r="ADG19" s="410"/>
      <c r="ADH19" s="410"/>
      <c r="ADI19" s="410"/>
      <c r="ADJ19" s="410"/>
      <c r="ADK19" s="410"/>
      <c r="ADL19" s="410"/>
      <c r="ADM19" s="410"/>
      <c r="ADN19" s="410"/>
      <c r="ADO19" s="410"/>
      <c r="ADP19" s="410"/>
      <c r="ADQ19" s="410"/>
      <c r="ADR19" s="410"/>
      <c r="ADS19" s="410"/>
      <c r="ADT19" s="410"/>
      <c r="ADU19" s="410"/>
      <c r="ADV19" s="410"/>
      <c r="ADW19" s="410"/>
      <c r="ADX19" s="410"/>
      <c r="ADY19" s="410"/>
      <c r="ADZ19" s="410"/>
      <c r="AEA19" s="410"/>
      <c r="AEB19" s="410"/>
      <c r="AEC19" s="410"/>
      <c r="AED19" s="410"/>
      <c r="AEE19" s="410"/>
      <c r="AEF19" s="410"/>
      <c r="AEG19" s="410"/>
      <c r="AEH19" s="410"/>
      <c r="AEI19" s="410"/>
      <c r="AEJ19" s="410"/>
      <c r="AEK19" s="410"/>
      <c r="AEL19" s="410"/>
      <c r="AEM19" s="410"/>
      <c r="AEN19" s="410"/>
      <c r="AEO19" s="410"/>
      <c r="AEP19" s="410"/>
      <c r="AEQ19" s="410"/>
      <c r="AER19" s="410"/>
      <c r="AES19" s="410"/>
      <c r="AET19" s="410"/>
      <c r="AEU19" s="410"/>
      <c r="AEV19" s="410"/>
      <c r="AEW19" s="410"/>
      <c r="AEX19" s="410"/>
      <c r="AEY19" s="410"/>
      <c r="AEZ19" s="410"/>
      <c r="AFA19" s="410"/>
      <c r="AFB19" s="410"/>
      <c r="AFC19" s="410"/>
      <c r="AFD19" s="410"/>
      <c r="AFE19" s="410"/>
      <c r="AFF19" s="410"/>
      <c r="AFG19" s="410"/>
      <c r="AFH19" s="410"/>
      <c r="AFI19" s="410"/>
      <c r="AFJ19" s="410"/>
      <c r="AFK19" s="410"/>
      <c r="AFL19" s="410"/>
      <c r="AFM19" s="410"/>
      <c r="AFN19" s="410"/>
      <c r="AFO19" s="410"/>
      <c r="AFP19" s="410"/>
      <c r="AFQ19" s="410"/>
      <c r="AFR19" s="410"/>
      <c r="AFS19" s="410"/>
      <c r="AFT19" s="410"/>
      <c r="AFU19" s="410"/>
      <c r="AFV19" s="410"/>
      <c r="AFW19" s="410"/>
      <c r="AFX19" s="410"/>
      <c r="AFY19" s="410"/>
      <c r="AFZ19" s="410"/>
      <c r="AGA19" s="410"/>
      <c r="AGB19" s="410"/>
      <c r="AGC19" s="410"/>
      <c r="AGD19" s="410"/>
      <c r="AGE19" s="410"/>
      <c r="AGF19" s="410"/>
      <c r="AGG19" s="410"/>
      <c r="AGH19" s="410"/>
      <c r="AGI19" s="410"/>
      <c r="AGJ19" s="410"/>
      <c r="AGK19" s="410"/>
      <c r="AGL19" s="410"/>
      <c r="AGM19" s="410"/>
      <c r="AGN19" s="410"/>
      <c r="AGO19" s="410"/>
      <c r="AGP19" s="410"/>
      <c r="AGQ19" s="410"/>
      <c r="AGR19" s="410"/>
      <c r="AGS19" s="410"/>
      <c r="AGT19" s="410"/>
      <c r="AGU19" s="410"/>
      <c r="AGV19" s="410"/>
      <c r="AGW19" s="410"/>
      <c r="AGX19" s="410"/>
      <c r="AGY19" s="410"/>
      <c r="AGZ19" s="410"/>
      <c r="AHA19" s="410"/>
      <c r="AHB19" s="410"/>
      <c r="AHC19" s="410"/>
      <c r="AHD19" s="410"/>
      <c r="AHE19" s="410"/>
      <c r="AHF19" s="410"/>
      <c r="AHG19" s="410"/>
      <c r="AHH19" s="410"/>
      <c r="AHI19" s="410"/>
      <c r="AHJ19" s="410"/>
      <c r="AHK19" s="410"/>
      <c r="AHL19" s="410"/>
      <c r="AHM19" s="410"/>
      <c r="AHN19" s="410"/>
      <c r="AHO19" s="410"/>
      <c r="AHP19" s="410"/>
      <c r="AHQ19" s="410"/>
      <c r="AHR19" s="410"/>
      <c r="AHS19" s="410"/>
      <c r="AHT19" s="410"/>
      <c r="AHU19" s="410"/>
      <c r="AHV19" s="410"/>
      <c r="AHW19" s="410"/>
      <c r="AHX19" s="410"/>
      <c r="AHY19" s="410"/>
      <c r="AHZ19" s="410"/>
      <c r="AIA19" s="410"/>
      <c r="AIB19" s="410"/>
      <c r="AIC19" s="410"/>
      <c r="AID19" s="410"/>
      <c r="AIE19" s="410"/>
      <c r="AIF19" s="410"/>
      <c r="AIG19" s="410"/>
      <c r="AIH19" s="410"/>
      <c r="AII19" s="410"/>
      <c r="AIJ19" s="410"/>
      <c r="AIK19" s="410"/>
      <c r="AIL19" s="410"/>
      <c r="AIM19" s="410"/>
      <c r="AIN19" s="410"/>
      <c r="AIO19" s="410"/>
      <c r="AIP19" s="410"/>
      <c r="AIQ19" s="410"/>
      <c r="AIR19" s="410"/>
      <c r="AIS19" s="410"/>
      <c r="AIT19" s="410"/>
      <c r="AIU19" s="410"/>
      <c r="AIV19" s="410"/>
      <c r="AIW19" s="410"/>
      <c r="AIX19" s="410"/>
      <c r="AIY19" s="410"/>
      <c r="AIZ19" s="410"/>
      <c r="AJA19" s="410"/>
      <c r="AJB19" s="410"/>
      <c r="AJC19" s="410"/>
      <c r="AJD19" s="410"/>
      <c r="AJE19" s="410"/>
      <c r="AJF19" s="410"/>
      <c r="AJG19" s="410"/>
      <c r="AJH19" s="410"/>
      <c r="AJI19" s="410"/>
      <c r="AJJ19" s="410"/>
      <c r="AJK19" s="410"/>
      <c r="AJL19" s="410"/>
      <c r="AJM19" s="410"/>
      <c r="AJN19" s="410"/>
      <c r="AJO19" s="410"/>
      <c r="AJP19" s="410"/>
      <c r="AJQ19" s="410"/>
      <c r="AJR19" s="410"/>
      <c r="AJS19" s="410"/>
      <c r="AJT19" s="410"/>
      <c r="AJU19" s="410"/>
      <c r="AJV19" s="410"/>
      <c r="AJW19" s="410"/>
      <c r="AJX19" s="410"/>
      <c r="AJY19" s="410"/>
      <c r="AJZ19" s="410"/>
      <c r="AKA19" s="410"/>
      <c r="AKB19" s="410"/>
      <c r="AKC19" s="410"/>
      <c r="AKD19" s="410"/>
      <c r="AKE19" s="410"/>
      <c r="AKF19" s="410"/>
      <c r="AKG19" s="410"/>
      <c r="AKH19" s="410"/>
      <c r="AKI19" s="410"/>
      <c r="AKJ19" s="410"/>
      <c r="AKK19" s="410"/>
      <c r="AKL19" s="410"/>
      <c r="AKM19" s="410"/>
      <c r="AKN19" s="410"/>
      <c r="AKO19" s="410"/>
      <c r="AKP19" s="410"/>
      <c r="AKQ19" s="410"/>
      <c r="AKR19" s="410"/>
      <c r="AKS19" s="410"/>
      <c r="AKT19" s="410"/>
      <c r="AKU19" s="410"/>
      <c r="AKV19" s="410"/>
      <c r="AKW19" s="410"/>
      <c r="AKX19" s="410"/>
      <c r="AKY19" s="410"/>
      <c r="AKZ19" s="410"/>
      <c r="ALA19" s="410"/>
      <c r="ALB19" s="410"/>
      <c r="ALC19" s="410"/>
      <c r="ALD19" s="410"/>
      <c r="ALE19" s="410"/>
      <c r="ALF19" s="410"/>
      <c r="ALG19" s="410"/>
      <c r="ALH19" s="410"/>
      <c r="ALI19" s="410"/>
      <c r="ALJ19" s="410"/>
      <c r="ALK19" s="410"/>
      <c r="ALL19" s="410"/>
      <c r="ALM19" s="410"/>
      <c r="ALN19" s="410"/>
      <c r="ALO19" s="410"/>
      <c r="ALP19" s="410"/>
      <c r="ALQ19" s="410"/>
      <c r="ALR19" s="410"/>
      <c r="ALS19" s="410"/>
      <c r="ALT19" s="410"/>
      <c r="ALU19" s="410"/>
      <c r="ALV19" s="410"/>
      <c r="ALW19" s="410"/>
      <c r="ALX19" s="410"/>
      <c r="ALY19" s="410"/>
      <c r="ALZ19" s="410"/>
      <c r="AMA19" s="410"/>
      <c r="AMB19" s="410"/>
      <c r="AMC19" s="410"/>
      <c r="AMD19" s="410"/>
      <c r="AME19" s="410"/>
      <c r="AMF19" s="410"/>
      <c r="AMG19" s="410"/>
      <c r="AMH19" s="410"/>
      <c r="AMI19" s="410"/>
      <c r="AMJ19" s="410"/>
      <c r="AMK19" s="410"/>
      <c r="AML19" s="410"/>
      <c r="AMM19" s="410"/>
      <c r="AMN19" s="410"/>
      <c r="AMO19" s="410"/>
      <c r="AMP19" s="410"/>
      <c r="AMQ19" s="410"/>
      <c r="AMR19" s="410"/>
      <c r="AMS19" s="410"/>
      <c r="AMT19" s="410"/>
      <c r="AMU19" s="410"/>
      <c r="AMV19" s="410"/>
      <c r="AMW19" s="410"/>
      <c r="AMX19" s="410"/>
      <c r="AMY19" s="410"/>
      <c r="AMZ19" s="410"/>
      <c r="ANA19" s="410"/>
      <c r="ANB19" s="410"/>
      <c r="ANC19" s="410"/>
      <c r="AND19" s="410"/>
      <c r="ANE19" s="410"/>
      <c r="ANF19" s="410"/>
      <c r="ANG19" s="410"/>
      <c r="ANH19" s="410"/>
      <c r="ANI19" s="410"/>
      <c r="ANJ19" s="410"/>
      <c r="ANK19" s="410"/>
      <c r="ANL19" s="410"/>
      <c r="ANM19" s="410"/>
      <c r="ANN19" s="410"/>
      <c r="ANO19" s="410"/>
      <c r="ANP19" s="410"/>
      <c r="ANQ19" s="410"/>
      <c r="ANR19" s="410"/>
      <c r="ANS19" s="410"/>
      <c r="ANT19" s="410"/>
      <c r="ANU19" s="410"/>
      <c r="ANV19" s="410"/>
      <c r="ANW19" s="410"/>
      <c r="ANX19" s="410"/>
      <c r="ANY19" s="410"/>
      <c r="ANZ19" s="410"/>
      <c r="AOA19" s="410"/>
      <c r="AOB19" s="410"/>
      <c r="AOC19" s="410"/>
      <c r="AOD19" s="410"/>
      <c r="AOE19" s="410"/>
      <c r="AOF19" s="410"/>
      <c r="AOG19" s="410"/>
      <c r="AOH19" s="410"/>
      <c r="AOI19" s="410"/>
      <c r="AOJ19" s="410"/>
      <c r="AOK19" s="410"/>
      <c r="AOL19" s="410"/>
      <c r="AOM19" s="410"/>
      <c r="AON19" s="410"/>
      <c r="AOO19" s="410"/>
      <c r="AOP19" s="410"/>
      <c r="AOQ19" s="410"/>
      <c r="AOR19" s="410"/>
      <c r="AOS19" s="410"/>
      <c r="AOT19" s="410"/>
      <c r="AOU19" s="410"/>
      <c r="AOV19" s="410"/>
      <c r="AOW19" s="410"/>
      <c r="AOX19" s="410"/>
      <c r="AOY19" s="410"/>
      <c r="AOZ19" s="410"/>
      <c r="APA19" s="410"/>
      <c r="APB19" s="410"/>
      <c r="APC19" s="410"/>
      <c r="APD19" s="410"/>
      <c r="APE19" s="410"/>
      <c r="APF19" s="410"/>
      <c r="APG19" s="410"/>
      <c r="APH19" s="410"/>
      <c r="API19" s="410"/>
      <c r="APJ19" s="410"/>
      <c r="APK19" s="410"/>
      <c r="APL19" s="410"/>
      <c r="APM19" s="410"/>
      <c r="APN19" s="410"/>
      <c r="APO19" s="410"/>
      <c r="APP19" s="410"/>
      <c r="APQ19" s="410"/>
      <c r="APR19" s="410"/>
      <c r="APS19" s="410"/>
      <c r="APT19" s="410"/>
      <c r="APU19" s="410"/>
      <c r="APV19" s="410"/>
      <c r="APW19" s="410"/>
      <c r="APX19" s="410"/>
      <c r="APY19" s="410"/>
      <c r="APZ19" s="410"/>
      <c r="AQA19" s="410"/>
      <c r="AQB19" s="410"/>
      <c r="AQC19" s="410"/>
      <c r="AQD19" s="410"/>
      <c r="AQE19" s="410"/>
      <c r="AQF19" s="410"/>
      <c r="AQG19" s="410"/>
      <c r="AQH19" s="410"/>
      <c r="AQI19" s="410"/>
      <c r="AQJ19" s="410"/>
      <c r="AQK19" s="410"/>
      <c r="AQL19" s="410"/>
      <c r="AQM19" s="410"/>
      <c r="AQN19" s="410"/>
      <c r="AQO19" s="410"/>
      <c r="AQP19" s="410"/>
      <c r="AQQ19" s="410"/>
      <c r="AQR19" s="410"/>
      <c r="AQS19" s="410"/>
      <c r="AQT19" s="410"/>
      <c r="AQU19" s="410"/>
      <c r="AQV19" s="410"/>
      <c r="AQW19" s="410"/>
      <c r="AQX19" s="410"/>
      <c r="AQY19" s="410"/>
      <c r="AQZ19" s="410"/>
      <c r="ARA19" s="410"/>
      <c r="ARB19" s="410"/>
      <c r="ARC19" s="410"/>
      <c r="ARD19" s="410"/>
      <c r="ARE19" s="410"/>
      <c r="ARF19" s="410"/>
      <c r="ARG19" s="410"/>
      <c r="ARH19" s="410"/>
      <c r="ARI19" s="410"/>
      <c r="ARJ19" s="410"/>
      <c r="ARK19" s="410"/>
      <c r="ARL19" s="410"/>
      <c r="ARM19" s="410"/>
      <c r="ARN19" s="410"/>
      <c r="ARO19" s="410"/>
      <c r="ARP19" s="410"/>
      <c r="ARQ19" s="410"/>
      <c r="ARR19" s="410"/>
      <c r="ARS19" s="410"/>
      <c r="ART19" s="410"/>
      <c r="ARU19" s="410"/>
      <c r="ARV19" s="410"/>
      <c r="ARW19" s="410"/>
      <c r="ARX19" s="410"/>
      <c r="ARY19" s="410"/>
      <c r="ARZ19" s="410"/>
      <c r="ASA19" s="410"/>
      <c r="ASB19" s="410"/>
      <c r="ASC19" s="410"/>
      <c r="ASD19" s="410"/>
      <c r="ASE19" s="410"/>
      <c r="ASF19" s="410"/>
      <c r="ASG19" s="410"/>
      <c r="ASH19" s="410"/>
      <c r="ASI19" s="410"/>
      <c r="ASJ19" s="410"/>
      <c r="ASK19" s="410"/>
      <c r="ASL19" s="410"/>
      <c r="ASM19" s="410"/>
      <c r="ASN19" s="410"/>
      <c r="ASO19" s="410"/>
      <c r="ASP19" s="410"/>
      <c r="ASQ19" s="410"/>
      <c r="ASR19" s="410"/>
      <c r="ASS19" s="410"/>
      <c r="AST19" s="410"/>
      <c r="ASU19" s="410"/>
      <c r="ASV19" s="410"/>
      <c r="ASW19" s="410"/>
      <c r="ASX19" s="410"/>
      <c r="ASY19" s="410"/>
      <c r="ASZ19" s="410"/>
      <c r="ATA19" s="410"/>
      <c r="ATB19" s="410"/>
      <c r="ATC19" s="410"/>
      <c r="ATD19" s="410"/>
      <c r="ATE19" s="410"/>
      <c r="ATF19" s="410"/>
      <c r="ATG19" s="410"/>
      <c r="ATH19" s="410"/>
      <c r="ATI19" s="410"/>
      <c r="ATJ19" s="410"/>
      <c r="ATK19" s="410"/>
      <c r="ATL19" s="410"/>
      <c r="ATM19" s="410"/>
      <c r="ATN19" s="410"/>
      <c r="ATO19" s="410"/>
      <c r="ATP19" s="410"/>
      <c r="ATQ19" s="410"/>
      <c r="ATR19" s="410"/>
      <c r="ATS19" s="410"/>
      <c r="ATT19" s="410"/>
      <c r="ATU19" s="410"/>
      <c r="ATV19" s="410"/>
      <c r="ATW19" s="410"/>
      <c r="ATX19" s="410"/>
      <c r="ATY19" s="410"/>
      <c r="ATZ19" s="410"/>
      <c r="AUA19" s="410"/>
      <c r="AUB19" s="410"/>
      <c r="AUC19" s="410"/>
      <c r="AUD19" s="410"/>
      <c r="AUE19" s="410"/>
      <c r="AUF19" s="410"/>
      <c r="AUG19" s="410"/>
      <c r="AUH19" s="410"/>
      <c r="AUI19" s="410"/>
      <c r="AUJ19" s="410"/>
      <c r="AUK19" s="410"/>
      <c r="AUL19" s="410"/>
      <c r="AUM19" s="410"/>
      <c r="AUN19" s="410"/>
      <c r="AUO19" s="410"/>
      <c r="AUP19" s="410"/>
      <c r="AUQ19" s="410"/>
      <c r="AUR19" s="410"/>
      <c r="AUS19" s="410"/>
      <c r="AUT19" s="410"/>
      <c r="AUU19" s="410"/>
      <c r="AUV19" s="410"/>
      <c r="AUW19" s="410"/>
      <c r="AUX19" s="410"/>
      <c r="AUY19" s="410"/>
      <c r="AUZ19" s="410"/>
      <c r="AVA19" s="410"/>
      <c r="AVB19" s="410"/>
      <c r="AVC19" s="410"/>
      <c r="AVD19" s="410"/>
      <c r="AVE19" s="410"/>
      <c r="AVF19" s="410"/>
      <c r="AVG19" s="410"/>
      <c r="AVH19" s="410"/>
      <c r="AVI19" s="410"/>
      <c r="AVJ19" s="410"/>
      <c r="AVK19" s="410"/>
      <c r="AVL19" s="410"/>
      <c r="AVM19" s="410"/>
      <c r="AVN19" s="410"/>
      <c r="AVO19" s="410"/>
      <c r="AVP19" s="410"/>
      <c r="AVQ19" s="410"/>
      <c r="AVR19" s="410"/>
      <c r="AVS19" s="410"/>
      <c r="AVT19" s="410"/>
      <c r="AVU19" s="410"/>
      <c r="AVV19" s="410"/>
      <c r="AVW19" s="410"/>
      <c r="AVX19" s="410"/>
      <c r="AVY19" s="410"/>
      <c r="AVZ19" s="410"/>
      <c r="AWA19" s="410"/>
      <c r="AWB19" s="410"/>
      <c r="AWC19" s="410"/>
      <c r="AWD19" s="410"/>
      <c r="AWE19" s="410"/>
      <c r="AWF19" s="410"/>
      <c r="AWG19" s="410"/>
      <c r="AWH19" s="410"/>
      <c r="AWI19" s="410"/>
      <c r="AWJ19" s="410"/>
      <c r="AWK19" s="410"/>
      <c r="AWL19" s="410"/>
      <c r="AWM19" s="410"/>
      <c r="AWN19" s="410"/>
      <c r="AWO19" s="410"/>
      <c r="AWP19" s="410"/>
      <c r="AWQ19" s="410"/>
      <c r="AWR19" s="410"/>
      <c r="AWS19" s="410"/>
      <c r="AWT19" s="410"/>
      <c r="AWU19" s="410"/>
      <c r="AWV19" s="410"/>
      <c r="AWW19" s="410"/>
      <c r="AWX19" s="410"/>
      <c r="AWY19" s="410"/>
      <c r="AWZ19" s="410"/>
      <c r="AXA19" s="410"/>
      <c r="AXB19" s="410"/>
      <c r="AXC19" s="410"/>
      <c r="AXD19" s="410"/>
      <c r="AXE19" s="410"/>
      <c r="AXF19" s="410"/>
      <c r="AXG19" s="410"/>
      <c r="AXH19" s="410"/>
      <c r="AXI19" s="410"/>
      <c r="AXJ19" s="410"/>
      <c r="AXK19" s="410"/>
      <c r="AXL19" s="410"/>
      <c r="AXM19" s="410"/>
      <c r="AXN19" s="410"/>
      <c r="AXO19" s="410"/>
      <c r="AXP19" s="410"/>
      <c r="AXQ19" s="410"/>
      <c r="AXR19" s="410"/>
      <c r="AXS19" s="410"/>
      <c r="AXT19" s="410"/>
      <c r="AXU19" s="410"/>
      <c r="AXV19" s="410"/>
      <c r="AXW19" s="410"/>
      <c r="AXX19" s="410"/>
      <c r="AXY19" s="410"/>
      <c r="AXZ19" s="410"/>
      <c r="AYA19" s="410"/>
      <c r="AYB19" s="410"/>
      <c r="AYC19" s="410"/>
      <c r="AYD19" s="410"/>
      <c r="AYE19" s="410"/>
      <c r="AYF19" s="410"/>
      <c r="AYG19" s="410"/>
      <c r="AYH19" s="410"/>
      <c r="AYI19" s="410"/>
      <c r="AYJ19" s="410"/>
      <c r="AYK19" s="410"/>
      <c r="AYL19" s="410"/>
      <c r="AYM19" s="410"/>
      <c r="AYN19" s="410"/>
      <c r="AYO19" s="410"/>
      <c r="AYP19" s="410"/>
      <c r="AYQ19" s="410"/>
      <c r="AYR19" s="410"/>
      <c r="AYS19" s="410"/>
      <c r="AYT19" s="410"/>
      <c r="AYU19" s="410"/>
      <c r="AYV19" s="410"/>
      <c r="AYW19" s="410"/>
      <c r="AYX19" s="410"/>
      <c r="AYY19" s="410"/>
      <c r="AYZ19" s="410"/>
      <c r="AZA19" s="410"/>
      <c r="AZB19" s="410"/>
      <c r="AZC19" s="410"/>
      <c r="AZD19" s="410"/>
      <c r="AZE19" s="410"/>
      <c r="AZF19" s="410"/>
      <c r="AZG19" s="410"/>
      <c r="AZH19" s="410"/>
      <c r="AZI19" s="410"/>
      <c r="AZJ19" s="410"/>
      <c r="AZK19" s="410"/>
      <c r="AZL19" s="410"/>
      <c r="AZM19" s="410"/>
      <c r="AZN19" s="410"/>
      <c r="AZO19" s="410"/>
      <c r="AZP19" s="410"/>
      <c r="AZQ19" s="410"/>
      <c r="AZR19" s="410"/>
      <c r="AZS19" s="410"/>
      <c r="AZT19" s="410"/>
      <c r="AZU19" s="410"/>
      <c r="AZV19" s="410"/>
      <c r="AZW19" s="410"/>
      <c r="AZX19" s="410"/>
      <c r="AZY19" s="410"/>
      <c r="AZZ19" s="410"/>
      <c r="BAA19" s="410"/>
      <c r="BAB19" s="410"/>
      <c r="BAC19" s="410"/>
      <c r="BAD19" s="410"/>
      <c r="BAE19" s="410"/>
      <c r="BAF19" s="410"/>
      <c r="BAG19" s="410"/>
      <c r="BAH19" s="410"/>
      <c r="BAI19" s="410"/>
      <c r="BAJ19" s="410"/>
      <c r="BAK19" s="410"/>
      <c r="BAL19" s="410"/>
      <c r="BAM19" s="410"/>
      <c r="BAN19" s="410"/>
      <c r="BAO19" s="410"/>
      <c r="BAP19" s="410"/>
      <c r="BAQ19" s="410"/>
      <c r="BAR19" s="410"/>
      <c r="BAS19" s="410"/>
      <c r="BAT19" s="410"/>
      <c r="BAU19" s="410"/>
      <c r="BAV19" s="410"/>
      <c r="BAW19" s="410"/>
      <c r="BAX19" s="410"/>
      <c r="BAY19" s="410"/>
      <c r="BAZ19" s="410"/>
      <c r="BBA19" s="410"/>
      <c r="BBB19" s="410"/>
      <c r="BBC19" s="410"/>
      <c r="BBD19" s="410"/>
      <c r="BBE19" s="410"/>
      <c r="BBF19" s="410"/>
      <c r="BBG19" s="410"/>
      <c r="BBH19" s="410"/>
      <c r="BBI19" s="410"/>
      <c r="BBJ19" s="410"/>
      <c r="BBK19" s="410"/>
      <c r="BBL19" s="410"/>
      <c r="BBM19" s="410"/>
      <c r="BBN19" s="410"/>
      <c r="BBO19" s="410"/>
      <c r="BBP19" s="410"/>
      <c r="BBQ19" s="410"/>
      <c r="BBR19" s="410"/>
      <c r="BBS19" s="410"/>
      <c r="BBT19" s="410"/>
      <c r="BBU19" s="410"/>
      <c r="BBV19" s="410"/>
      <c r="BBW19" s="410"/>
      <c r="BBX19" s="410"/>
      <c r="BBY19" s="410"/>
      <c r="BBZ19" s="410"/>
      <c r="BCA19" s="410"/>
      <c r="BCB19" s="410"/>
      <c r="BCC19" s="410"/>
      <c r="BCD19" s="410"/>
      <c r="BCE19" s="410"/>
      <c r="BCF19" s="410"/>
      <c r="BCG19" s="410"/>
      <c r="BCH19" s="410"/>
      <c r="BCI19" s="410"/>
      <c r="BCJ19" s="410"/>
      <c r="BCK19" s="410"/>
      <c r="BCL19" s="410"/>
      <c r="BCM19" s="410"/>
      <c r="BCN19" s="410"/>
      <c r="BCO19" s="410"/>
      <c r="BCP19" s="410"/>
      <c r="BCQ19" s="410"/>
      <c r="BCR19" s="410"/>
      <c r="BCS19" s="410"/>
      <c r="BCT19" s="410"/>
      <c r="BCU19" s="410"/>
      <c r="BCV19" s="410"/>
      <c r="BCW19" s="410"/>
      <c r="BCX19" s="410"/>
      <c r="BCY19" s="410"/>
      <c r="BCZ19" s="410"/>
      <c r="BDA19" s="410"/>
      <c r="BDB19" s="410"/>
      <c r="BDC19" s="410"/>
      <c r="BDD19" s="410"/>
      <c r="BDE19" s="410"/>
      <c r="BDF19" s="410"/>
      <c r="BDG19" s="410"/>
      <c r="BDH19" s="410"/>
      <c r="BDI19" s="410"/>
      <c r="BDJ19" s="410"/>
      <c r="BDK19" s="410"/>
      <c r="BDL19" s="410"/>
      <c r="BDM19" s="410"/>
      <c r="BDN19" s="410"/>
      <c r="BDO19" s="410"/>
      <c r="BDP19" s="410"/>
      <c r="BDQ19" s="410"/>
      <c r="BDR19" s="410"/>
      <c r="BDS19" s="410"/>
      <c r="BDT19" s="410"/>
      <c r="BDU19" s="410"/>
      <c r="BDV19" s="410"/>
      <c r="BDW19" s="410"/>
      <c r="BDX19" s="410"/>
      <c r="BDY19" s="410"/>
      <c r="BDZ19" s="410"/>
      <c r="BEA19" s="410"/>
      <c r="BEB19" s="410"/>
      <c r="BEC19" s="410"/>
      <c r="BED19" s="410"/>
      <c r="BEE19" s="410"/>
      <c r="BEF19" s="410"/>
      <c r="BEG19" s="410"/>
      <c r="BEH19" s="410"/>
      <c r="BEI19" s="410"/>
      <c r="BEJ19" s="410"/>
      <c r="BEK19" s="410"/>
      <c r="BEL19" s="410"/>
      <c r="BEM19" s="410"/>
      <c r="BEN19" s="410"/>
      <c r="BEO19" s="410"/>
      <c r="BEP19" s="410"/>
      <c r="BEQ19" s="410"/>
      <c r="BER19" s="410"/>
      <c r="BES19" s="410"/>
      <c r="BET19" s="410"/>
      <c r="BEU19" s="410"/>
      <c r="BEV19" s="410"/>
      <c r="BEW19" s="410"/>
      <c r="BEX19" s="410"/>
      <c r="BEY19" s="410"/>
      <c r="BEZ19" s="410"/>
      <c r="BFA19" s="410"/>
      <c r="BFB19" s="410"/>
      <c r="BFC19" s="410"/>
      <c r="BFD19" s="410"/>
      <c r="BFE19" s="410"/>
      <c r="BFF19" s="410"/>
      <c r="BFG19" s="410"/>
      <c r="BFH19" s="410"/>
      <c r="BFI19" s="410"/>
      <c r="BFJ19" s="410"/>
      <c r="BFK19" s="410"/>
      <c r="BFL19" s="410"/>
      <c r="BFM19" s="410"/>
      <c r="BFN19" s="410"/>
      <c r="BFO19" s="410"/>
      <c r="BFP19" s="410"/>
      <c r="BFQ19" s="410"/>
      <c r="BFR19" s="410"/>
      <c r="BFS19" s="410"/>
      <c r="BFT19" s="410"/>
      <c r="BFU19" s="410"/>
      <c r="BFV19" s="410"/>
      <c r="BFW19" s="410"/>
      <c r="BFX19" s="410"/>
      <c r="BFY19" s="410"/>
      <c r="BFZ19" s="410"/>
      <c r="BGA19" s="410"/>
      <c r="BGB19" s="410"/>
      <c r="BGC19" s="410"/>
      <c r="BGD19" s="410"/>
      <c r="BGE19" s="410"/>
      <c r="BGF19" s="410"/>
      <c r="BGG19" s="410"/>
      <c r="BGH19" s="410"/>
      <c r="BGI19" s="410"/>
      <c r="BGJ19" s="410"/>
      <c r="BGK19" s="410"/>
      <c r="BGL19" s="410"/>
      <c r="BGM19" s="410"/>
      <c r="BGN19" s="410"/>
      <c r="BGO19" s="410"/>
      <c r="BGP19" s="410"/>
      <c r="BGQ19" s="410"/>
      <c r="BGR19" s="410"/>
      <c r="BGS19" s="410"/>
      <c r="BGT19" s="410"/>
      <c r="BGU19" s="410"/>
      <c r="BGV19" s="410"/>
      <c r="BGW19" s="410"/>
      <c r="BGX19" s="410"/>
      <c r="BGY19" s="410"/>
      <c r="BGZ19" s="410"/>
      <c r="BHA19" s="410"/>
      <c r="BHB19" s="410"/>
      <c r="BHC19" s="410"/>
      <c r="BHD19" s="410"/>
      <c r="BHE19" s="410"/>
      <c r="BHF19" s="410"/>
      <c r="BHG19" s="410"/>
      <c r="BHH19" s="410"/>
      <c r="BHI19" s="410"/>
      <c r="BHJ19" s="410"/>
      <c r="BHK19" s="410"/>
      <c r="BHL19" s="410"/>
      <c r="BHM19" s="410"/>
      <c r="BHN19" s="410"/>
      <c r="BHO19" s="410"/>
      <c r="BHP19" s="410"/>
      <c r="BHQ19" s="410"/>
      <c r="BHR19" s="410"/>
      <c r="BHS19" s="410"/>
      <c r="BHT19" s="410"/>
      <c r="BHU19" s="410"/>
      <c r="BHV19" s="410"/>
      <c r="BHW19" s="410"/>
      <c r="BHX19" s="410"/>
      <c r="BHY19" s="410"/>
      <c r="BHZ19" s="410"/>
      <c r="BIA19" s="410"/>
      <c r="BIB19" s="410"/>
      <c r="BIC19" s="410"/>
      <c r="BID19" s="410"/>
      <c r="BIE19" s="410"/>
      <c r="BIF19" s="410"/>
      <c r="BIG19" s="410"/>
      <c r="BIH19" s="410"/>
      <c r="BII19" s="410"/>
      <c r="BIJ19" s="410"/>
      <c r="BIK19" s="410"/>
      <c r="BIL19" s="410"/>
      <c r="BIM19" s="410"/>
      <c r="BIN19" s="410"/>
      <c r="BIO19" s="410"/>
      <c r="BIP19" s="410"/>
      <c r="BIQ19" s="410"/>
      <c r="BIR19" s="410"/>
      <c r="BIS19" s="410"/>
      <c r="BIT19" s="410"/>
      <c r="BIU19" s="410"/>
      <c r="BIV19" s="410"/>
      <c r="BIW19" s="410"/>
      <c r="BIX19" s="410"/>
      <c r="BIY19" s="410"/>
      <c r="BIZ19" s="410"/>
      <c r="BJA19" s="410"/>
      <c r="BJB19" s="410"/>
      <c r="BJC19" s="410"/>
      <c r="BJD19" s="410"/>
      <c r="BJE19" s="410"/>
      <c r="BJF19" s="410"/>
      <c r="BJG19" s="410"/>
      <c r="BJH19" s="410"/>
      <c r="BJI19" s="410"/>
      <c r="BJJ19" s="410"/>
      <c r="BJK19" s="410"/>
      <c r="BJL19" s="410"/>
      <c r="BJM19" s="410"/>
      <c r="BJN19" s="410"/>
      <c r="BJO19" s="410"/>
      <c r="BJP19" s="410"/>
      <c r="BJQ19" s="410"/>
      <c r="BJR19" s="410"/>
      <c r="BJS19" s="410"/>
      <c r="BJT19" s="410"/>
      <c r="BJU19" s="410"/>
      <c r="BJV19" s="410"/>
      <c r="BJW19" s="410"/>
      <c r="BJX19" s="410"/>
      <c r="BJY19" s="410"/>
      <c r="BJZ19" s="410"/>
      <c r="BKA19" s="410"/>
      <c r="BKB19" s="410"/>
      <c r="BKC19" s="410"/>
      <c r="BKD19" s="410"/>
      <c r="BKE19" s="410"/>
      <c r="BKF19" s="410"/>
      <c r="BKG19" s="410"/>
      <c r="BKH19" s="410"/>
      <c r="BKI19" s="410"/>
      <c r="BKJ19" s="410"/>
      <c r="BKK19" s="410"/>
      <c r="BKL19" s="410"/>
      <c r="BKM19" s="410"/>
      <c r="BKN19" s="410"/>
      <c r="BKO19" s="410"/>
      <c r="BKP19" s="410"/>
      <c r="BKQ19" s="410"/>
      <c r="BKR19" s="410"/>
      <c r="BKS19" s="410"/>
      <c r="BKT19" s="410"/>
      <c r="BKU19" s="410"/>
      <c r="BKV19" s="410"/>
      <c r="BKW19" s="410"/>
      <c r="BKX19" s="410"/>
      <c r="BKY19" s="410"/>
      <c r="BKZ19" s="410"/>
      <c r="BLA19" s="410"/>
      <c r="BLB19" s="410"/>
      <c r="BLC19" s="410"/>
      <c r="BLD19" s="410"/>
      <c r="BLE19" s="410"/>
      <c r="BLF19" s="410"/>
      <c r="BLG19" s="410"/>
      <c r="BLH19" s="410"/>
      <c r="BLI19" s="410"/>
      <c r="BLJ19" s="410"/>
      <c r="BLK19" s="410"/>
      <c r="BLL19" s="410"/>
      <c r="BLM19" s="410"/>
      <c r="BLN19" s="410"/>
      <c r="BLO19" s="410"/>
      <c r="BLP19" s="410"/>
      <c r="BLQ19" s="410"/>
      <c r="BLR19" s="410"/>
      <c r="BLS19" s="410"/>
      <c r="BLT19" s="410"/>
      <c r="BLU19" s="410"/>
      <c r="BLV19" s="410"/>
      <c r="BLW19" s="410"/>
      <c r="BLX19" s="410"/>
      <c r="BLY19" s="410"/>
      <c r="BLZ19" s="410"/>
      <c r="BMA19" s="410"/>
      <c r="BMB19" s="410"/>
      <c r="BMC19" s="410"/>
      <c r="BMD19" s="410"/>
      <c r="BME19" s="410"/>
      <c r="BMF19" s="410"/>
      <c r="BMG19" s="410"/>
      <c r="BMH19" s="410"/>
      <c r="BMI19" s="410"/>
      <c r="BMJ19" s="410"/>
      <c r="BMK19" s="410"/>
      <c r="BML19" s="410"/>
      <c r="BMM19" s="410"/>
      <c r="BMN19" s="410"/>
      <c r="BMO19" s="410"/>
      <c r="BMP19" s="410"/>
      <c r="BMQ19" s="410"/>
      <c r="BMR19" s="410"/>
      <c r="BMS19" s="410"/>
      <c r="BMT19" s="410"/>
      <c r="BMU19" s="410"/>
      <c r="BMV19" s="410"/>
      <c r="BMW19" s="410"/>
      <c r="BMX19" s="410"/>
      <c r="BMY19" s="410"/>
      <c r="BMZ19" s="410"/>
      <c r="BNA19" s="410"/>
      <c r="BNB19" s="410"/>
      <c r="BNC19" s="410"/>
      <c r="BND19" s="410"/>
      <c r="BNE19" s="410"/>
      <c r="BNF19" s="410"/>
      <c r="BNG19" s="410"/>
      <c r="BNH19" s="410"/>
      <c r="BNI19" s="410"/>
      <c r="BNJ19" s="410"/>
      <c r="BNK19" s="410"/>
      <c r="BNL19" s="410"/>
      <c r="BNM19" s="410"/>
      <c r="BNN19" s="410"/>
      <c r="BNO19" s="410"/>
      <c r="BNP19" s="410"/>
      <c r="BNQ19" s="410"/>
      <c r="BNR19" s="410"/>
      <c r="BNS19" s="410"/>
      <c r="BNT19" s="410"/>
      <c r="BNU19" s="410"/>
      <c r="BNV19" s="410"/>
      <c r="BNW19" s="410"/>
      <c r="BNX19" s="410"/>
      <c r="BNY19" s="410"/>
      <c r="BNZ19" s="410"/>
      <c r="BOA19" s="410"/>
      <c r="BOB19" s="410"/>
      <c r="BOC19" s="410"/>
      <c r="BOD19" s="410"/>
      <c r="BOE19" s="410"/>
      <c r="BOF19" s="410"/>
      <c r="BOG19" s="410"/>
      <c r="BOH19" s="410"/>
      <c r="BOI19" s="410"/>
      <c r="BOJ19" s="410"/>
      <c r="BOK19" s="410"/>
      <c r="BOL19" s="410"/>
      <c r="BOM19" s="410"/>
      <c r="BON19" s="410"/>
      <c r="BOO19" s="410"/>
      <c r="BOP19" s="410"/>
      <c r="BOQ19" s="410"/>
      <c r="BOR19" s="410"/>
      <c r="BOS19" s="410"/>
      <c r="BOT19" s="410"/>
      <c r="BOU19" s="410"/>
      <c r="BOV19" s="410"/>
      <c r="BOW19" s="410"/>
      <c r="BOX19" s="410"/>
      <c r="BOY19" s="410"/>
      <c r="BOZ19" s="410"/>
      <c r="BPA19" s="410"/>
      <c r="BPB19" s="410"/>
      <c r="BPC19" s="410"/>
      <c r="BPD19" s="410"/>
      <c r="BPE19" s="410"/>
      <c r="BPF19" s="410"/>
      <c r="BPG19" s="410"/>
      <c r="BPH19" s="410"/>
      <c r="BPI19" s="410"/>
      <c r="BPJ19" s="410"/>
      <c r="BPK19" s="410"/>
      <c r="BPL19" s="410"/>
      <c r="BPM19" s="410"/>
      <c r="BPN19" s="410"/>
      <c r="BPO19" s="410"/>
      <c r="BPP19" s="410"/>
      <c r="BPQ19" s="410"/>
      <c r="BPR19" s="410"/>
      <c r="BPS19" s="410"/>
      <c r="BPT19" s="410"/>
      <c r="BPU19" s="410"/>
      <c r="BPV19" s="410"/>
      <c r="BPW19" s="410"/>
      <c r="BPX19" s="410"/>
      <c r="BPY19" s="410"/>
      <c r="BPZ19" s="410"/>
      <c r="BQA19" s="410"/>
      <c r="BQB19" s="410"/>
      <c r="BQC19" s="410"/>
      <c r="BQD19" s="410"/>
      <c r="BQE19" s="410"/>
      <c r="BQF19" s="410"/>
      <c r="BQG19" s="410"/>
      <c r="BQH19" s="410"/>
      <c r="BQI19" s="410"/>
      <c r="BQJ19" s="410"/>
      <c r="BQK19" s="410"/>
      <c r="BQL19" s="410"/>
      <c r="BQM19" s="410"/>
      <c r="BQN19" s="410"/>
      <c r="BQO19" s="410"/>
      <c r="BQP19" s="410"/>
      <c r="BQQ19" s="410"/>
      <c r="BQR19" s="410"/>
      <c r="BQS19" s="410"/>
      <c r="BQT19" s="410"/>
      <c r="BQU19" s="410"/>
      <c r="BQV19" s="410"/>
      <c r="BQW19" s="410"/>
      <c r="BQX19" s="410"/>
      <c r="BQY19" s="410"/>
      <c r="BQZ19" s="410"/>
      <c r="BRA19" s="410"/>
      <c r="BRB19" s="410"/>
      <c r="BRC19" s="410"/>
      <c r="BRD19" s="410"/>
      <c r="BRE19" s="410"/>
      <c r="BRF19" s="410"/>
      <c r="BRG19" s="410"/>
      <c r="BRH19" s="410"/>
      <c r="BRI19" s="410"/>
      <c r="BRJ19" s="410"/>
      <c r="BRK19" s="410"/>
      <c r="BRL19" s="410"/>
      <c r="BRM19" s="410"/>
      <c r="BRN19" s="410"/>
      <c r="BRO19" s="410"/>
      <c r="BRP19" s="410"/>
      <c r="BRQ19" s="410"/>
      <c r="BRR19" s="410"/>
      <c r="BRS19" s="410"/>
      <c r="BRT19" s="410"/>
      <c r="BRU19" s="410"/>
      <c r="BRV19" s="410"/>
      <c r="BRW19" s="410"/>
      <c r="BRX19" s="410"/>
      <c r="BRY19" s="410"/>
      <c r="BRZ19" s="410"/>
      <c r="BSA19" s="410"/>
      <c r="BSB19" s="410"/>
      <c r="BSC19" s="410"/>
      <c r="BSD19" s="410"/>
      <c r="BSE19" s="410"/>
      <c r="BSF19" s="410"/>
      <c r="BSG19" s="410"/>
      <c r="BSH19" s="410"/>
      <c r="BSI19" s="410"/>
      <c r="BSJ19" s="410"/>
      <c r="BSK19" s="410"/>
      <c r="BSL19" s="410"/>
      <c r="BSM19" s="410"/>
      <c r="BSN19" s="410"/>
      <c r="BSO19" s="410"/>
      <c r="BSP19" s="410"/>
      <c r="BSQ19" s="410"/>
      <c r="BSR19" s="410"/>
      <c r="BSS19" s="410"/>
      <c r="BST19" s="410"/>
      <c r="BSU19" s="410"/>
      <c r="BSV19" s="410"/>
      <c r="BSW19" s="410"/>
      <c r="BSX19" s="410"/>
      <c r="BSY19" s="410"/>
      <c r="BSZ19" s="410"/>
      <c r="BTA19" s="410"/>
      <c r="BTB19" s="410"/>
      <c r="BTC19" s="410"/>
      <c r="BTD19" s="410"/>
      <c r="BTE19" s="410"/>
      <c r="BTF19" s="410"/>
      <c r="BTG19" s="410"/>
      <c r="BTH19" s="410"/>
      <c r="BTI19" s="410"/>
      <c r="BTJ19" s="410"/>
      <c r="BTK19" s="410"/>
      <c r="BTL19" s="410"/>
      <c r="BTM19" s="410"/>
      <c r="BTN19" s="410"/>
      <c r="BTO19" s="410"/>
      <c r="BTP19" s="410"/>
      <c r="BTQ19" s="410"/>
      <c r="BTR19" s="410"/>
      <c r="BTS19" s="410"/>
      <c r="BTT19" s="410"/>
      <c r="BTU19" s="410"/>
      <c r="BTV19" s="410"/>
      <c r="BTW19" s="410"/>
      <c r="BTX19" s="410"/>
      <c r="BTY19" s="410"/>
      <c r="BTZ19" s="410"/>
      <c r="BUA19" s="410"/>
      <c r="BUB19" s="410"/>
      <c r="BUC19" s="410"/>
      <c r="BUD19" s="410"/>
      <c r="BUE19" s="410"/>
      <c r="BUF19" s="410"/>
      <c r="BUG19" s="410"/>
      <c r="BUH19" s="410"/>
      <c r="BUI19" s="410"/>
      <c r="BUJ19" s="410"/>
      <c r="BUK19" s="410"/>
      <c r="BUL19" s="410"/>
      <c r="BUM19" s="410"/>
      <c r="BUN19" s="410"/>
      <c r="BUO19" s="410"/>
      <c r="BUP19" s="410"/>
      <c r="BUQ19" s="410"/>
      <c r="BUR19" s="410"/>
      <c r="BUS19" s="410"/>
      <c r="BUT19" s="410"/>
      <c r="BUU19" s="410"/>
      <c r="BUV19" s="410"/>
      <c r="BUW19" s="410"/>
      <c r="BUX19" s="410"/>
      <c r="BUY19" s="410"/>
      <c r="BUZ19" s="410"/>
      <c r="BVA19" s="410"/>
      <c r="BVB19" s="410"/>
      <c r="BVC19" s="410"/>
      <c r="BVD19" s="410"/>
      <c r="BVE19" s="410"/>
      <c r="BVF19" s="410"/>
      <c r="BVG19" s="410"/>
      <c r="BVH19" s="410"/>
      <c r="BVI19" s="410"/>
      <c r="BVJ19" s="410"/>
      <c r="BVK19" s="410"/>
      <c r="BVL19" s="410"/>
      <c r="BVM19" s="410"/>
      <c r="BVN19" s="410"/>
      <c r="BVO19" s="410"/>
      <c r="BVP19" s="410"/>
      <c r="BVQ19" s="410"/>
      <c r="BVR19" s="410"/>
      <c r="BVS19" s="410"/>
      <c r="BVT19" s="410"/>
      <c r="BVU19" s="410"/>
      <c r="BVV19" s="410"/>
      <c r="BVW19" s="410"/>
      <c r="BVX19" s="410"/>
      <c r="BVY19" s="410"/>
      <c r="BVZ19" s="410"/>
      <c r="BWA19" s="410"/>
      <c r="BWB19" s="410"/>
      <c r="BWC19" s="410"/>
      <c r="BWD19" s="410"/>
      <c r="BWE19" s="410"/>
      <c r="BWF19" s="410"/>
      <c r="BWG19" s="410"/>
      <c r="BWH19" s="410"/>
      <c r="BWI19" s="410"/>
      <c r="BWJ19" s="410"/>
      <c r="BWK19" s="410"/>
      <c r="BWL19" s="410"/>
      <c r="BWM19" s="410"/>
      <c r="BWN19" s="410"/>
      <c r="BWO19" s="410"/>
      <c r="BWP19" s="410"/>
      <c r="BWQ19" s="410"/>
      <c r="BWR19" s="410"/>
      <c r="BWS19" s="410"/>
      <c r="BWT19" s="410"/>
      <c r="BWU19" s="410"/>
      <c r="BWV19" s="410"/>
      <c r="BWW19" s="410"/>
      <c r="BWX19" s="410"/>
      <c r="BWY19" s="410"/>
      <c r="BWZ19" s="410"/>
      <c r="BXA19" s="410"/>
      <c r="BXB19" s="410"/>
      <c r="BXC19" s="410"/>
      <c r="BXD19" s="410"/>
      <c r="BXE19" s="410"/>
      <c r="BXF19" s="410"/>
      <c r="BXG19" s="410"/>
      <c r="BXH19" s="410"/>
      <c r="BXI19" s="410"/>
      <c r="BXJ19" s="410"/>
      <c r="BXK19" s="410"/>
      <c r="BXL19" s="410"/>
      <c r="BXM19" s="410"/>
      <c r="BXN19" s="410"/>
      <c r="BXO19" s="410"/>
      <c r="BXP19" s="410"/>
      <c r="BXQ19" s="410"/>
      <c r="BXR19" s="410"/>
      <c r="BXS19" s="410"/>
      <c r="BXT19" s="410"/>
      <c r="BXU19" s="410"/>
      <c r="BXV19" s="410"/>
      <c r="BXW19" s="410"/>
      <c r="BXX19" s="410"/>
      <c r="BXY19" s="410"/>
      <c r="BXZ19" s="410"/>
      <c r="BYA19" s="410"/>
      <c r="BYB19" s="410"/>
      <c r="BYC19" s="410"/>
      <c r="BYD19" s="410"/>
      <c r="BYE19" s="410"/>
      <c r="BYF19" s="410"/>
      <c r="BYG19" s="410"/>
      <c r="BYH19" s="410"/>
      <c r="BYI19" s="410"/>
      <c r="BYJ19" s="410"/>
      <c r="BYK19" s="410"/>
      <c r="BYL19" s="410"/>
      <c r="BYM19" s="410"/>
      <c r="BYN19" s="410"/>
      <c r="BYO19" s="410"/>
      <c r="BYP19" s="410"/>
      <c r="BYQ19" s="410"/>
      <c r="BYR19" s="410"/>
      <c r="BYS19" s="410"/>
      <c r="BYT19" s="410"/>
      <c r="BYU19" s="410"/>
      <c r="BYV19" s="410"/>
      <c r="BYW19" s="410"/>
      <c r="BYX19" s="410"/>
      <c r="BYY19" s="410"/>
      <c r="BYZ19" s="410"/>
      <c r="BZA19" s="410"/>
      <c r="BZB19" s="410"/>
      <c r="BZC19" s="410"/>
      <c r="BZD19" s="410"/>
      <c r="BZE19" s="410"/>
      <c r="BZF19" s="410"/>
      <c r="BZG19" s="410"/>
      <c r="BZH19" s="410"/>
      <c r="BZI19" s="410"/>
      <c r="BZJ19" s="410"/>
      <c r="BZK19" s="410"/>
      <c r="BZL19" s="410"/>
      <c r="BZM19" s="410"/>
      <c r="BZN19" s="410"/>
      <c r="BZO19" s="410"/>
      <c r="BZP19" s="410"/>
      <c r="BZQ19" s="410"/>
      <c r="BZR19" s="410"/>
      <c r="BZS19" s="410"/>
      <c r="BZT19" s="410"/>
      <c r="BZU19" s="410"/>
      <c r="BZV19" s="410"/>
      <c r="BZW19" s="410"/>
      <c r="BZX19" s="410"/>
      <c r="BZY19" s="410"/>
      <c r="BZZ19" s="410"/>
      <c r="CAA19" s="410"/>
      <c r="CAB19" s="410"/>
      <c r="CAC19" s="410"/>
      <c r="CAD19" s="410"/>
      <c r="CAE19" s="410"/>
      <c r="CAF19" s="410"/>
      <c r="CAG19" s="410"/>
      <c r="CAH19" s="410"/>
      <c r="CAI19" s="410"/>
      <c r="CAJ19" s="410"/>
      <c r="CAK19" s="410"/>
      <c r="CAL19" s="410"/>
      <c r="CAM19" s="410"/>
      <c r="CAN19" s="410"/>
      <c r="CAO19" s="410"/>
      <c r="CAP19" s="410"/>
      <c r="CAQ19" s="410"/>
      <c r="CAR19" s="410"/>
      <c r="CAS19" s="410"/>
      <c r="CAT19" s="410"/>
      <c r="CAU19" s="410"/>
      <c r="CAV19" s="410"/>
      <c r="CAW19" s="410"/>
      <c r="CAX19" s="410"/>
      <c r="CAY19" s="410"/>
      <c r="CAZ19" s="410"/>
      <c r="CBA19" s="410"/>
      <c r="CBB19" s="410"/>
      <c r="CBC19" s="410"/>
      <c r="CBD19" s="410"/>
      <c r="CBE19" s="410"/>
      <c r="CBF19" s="410"/>
      <c r="CBG19" s="410"/>
      <c r="CBH19" s="410"/>
      <c r="CBI19" s="410"/>
      <c r="CBJ19" s="410"/>
      <c r="CBK19" s="410"/>
      <c r="CBL19" s="410"/>
      <c r="CBM19" s="410"/>
      <c r="CBN19" s="410"/>
      <c r="CBO19" s="410"/>
      <c r="CBP19" s="410"/>
      <c r="CBQ19" s="410"/>
      <c r="CBR19" s="410"/>
      <c r="CBS19" s="410"/>
      <c r="CBT19" s="410"/>
      <c r="CBU19" s="410"/>
      <c r="CBV19" s="410"/>
      <c r="CBW19" s="410"/>
      <c r="CBX19" s="410"/>
      <c r="CBY19" s="410"/>
      <c r="CBZ19" s="410"/>
      <c r="CCA19" s="410"/>
      <c r="CCB19" s="410"/>
      <c r="CCC19" s="410"/>
      <c r="CCD19" s="410"/>
      <c r="CCE19" s="410"/>
      <c r="CCF19" s="410"/>
      <c r="CCG19" s="410"/>
      <c r="CCH19" s="410"/>
      <c r="CCI19" s="410"/>
      <c r="CCJ19" s="410"/>
      <c r="CCK19" s="410"/>
      <c r="CCL19" s="410"/>
      <c r="CCM19" s="410"/>
      <c r="CCN19" s="410"/>
      <c r="CCO19" s="410"/>
      <c r="CCP19" s="410"/>
      <c r="CCQ19" s="410"/>
      <c r="CCR19" s="410"/>
      <c r="CCS19" s="410"/>
      <c r="CCT19" s="410"/>
      <c r="CCU19" s="410"/>
      <c r="CCV19" s="410"/>
      <c r="CCW19" s="410"/>
      <c r="CCX19" s="410"/>
      <c r="CCY19" s="410"/>
      <c r="CCZ19" s="410"/>
      <c r="CDA19" s="410"/>
      <c r="CDB19" s="410"/>
      <c r="CDC19" s="410"/>
      <c r="CDD19" s="410"/>
      <c r="CDE19" s="410"/>
      <c r="CDF19" s="410"/>
      <c r="CDG19" s="410"/>
      <c r="CDH19" s="410"/>
      <c r="CDI19" s="410"/>
      <c r="CDJ19" s="410"/>
      <c r="CDK19" s="410"/>
      <c r="CDL19" s="410"/>
      <c r="CDM19" s="410"/>
      <c r="CDN19" s="410"/>
      <c r="CDO19" s="410"/>
      <c r="CDP19" s="410"/>
      <c r="CDQ19" s="410"/>
      <c r="CDR19" s="410"/>
      <c r="CDS19" s="410"/>
      <c r="CDT19" s="410"/>
      <c r="CDU19" s="410"/>
      <c r="CDV19" s="410"/>
      <c r="CDW19" s="410"/>
      <c r="CDX19" s="410"/>
      <c r="CDY19" s="410"/>
      <c r="CDZ19" s="410"/>
      <c r="CEA19" s="410"/>
      <c r="CEB19" s="410"/>
      <c r="CEC19" s="410"/>
      <c r="CED19" s="410"/>
      <c r="CEE19" s="410"/>
      <c r="CEF19" s="410"/>
      <c r="CEG19" s="410"/>
      <c r="CEH19" s="410"/>
      <c r="CEI19" s="410"/>
      <c r="CEJ19" s="410"/>
      <c r="CEK19" s="410"/>
      <c r="CEL19" s="410"/>
      <c r="CEM19" s="410"/>
      <c r="CEN19" s="410"/>
      <c r="CEO19" s="410"/>
      <c r="CEP19" s="410"/>
      <c r="CEQ19" s="410"/>
      <c r="CER19" s="410"/>
      <c r="CES19" s="410"/>
      <c r="CET19" s="410"/>
      <c r="CEU19" s="410"/>
      <c r="CEV19" s="410"/>
      <c r="CEW19" s="410"/>
      <c r="CEX19" s="410"/>
      <c r="CEY19" s="410"/>
      <c r="CEZ19" s="410"/>
      <c r="CFA19" s="410"/>
      <c r="CFB19" s="410"/>
      <c r="CFC19" s="410"/>
      <c r="CFD19" s="410"/>
      <c r="CFE19" s="410"/>
      <c r="CFF19" s="410"/>
      <c r="CFG19" s="410"/>
      <c r="CFH19" s="410"/>
      <c r="CFI19" s="410"/>
      <c r="CFJ19" s="410"/>
      <c r="CFK19" s="410"/>
      <c r="CFL19" s="410"/>
      <c r="CFM19" s="410"/>
      <c r="CFN19" s="410"/>
      <c r="CFO19" s="410"/>
      <c r="CFP19" s="410"/>
      <c r="CFQ19" s="410"/>
      <c r="CFR19" s="410"/>
      <c r="CFS19" s="410"/>
      <c r="CFT19" s="410"/>
      <c r="CFU19" s="410"/>
      <c r="CFV19" s="410"/>
      <c r="CFW19" s="410"/>
      <c r="CFX19" s="410"/>
      <c r="CFY19" s="410"/>
      <c r="CFZ19" s="410"/>
      <c r="CGA19" s="410"/>
      <c r="CGB19" s="410"/>
      <c r="CGC19" s="410"/>
      <c r="CGD19" s="410"/>
      <c r="CGE19" s="410"/>
      <c r="CGF19" s="410"/>
      <c r="CGG19" s="410"/>
      <c r="CGH19" s="410"/>
      <c r="CGI19" s="410"/>
      <c r="CGJ19" s="410"/>
      <c r="CGK19" s="410"/>
      <c r="CGL19" s="410"/>
      <c r="CGM19" s="410"/>
      <c r="CGN19" s="410"/>
      <c r="CGO19" s="410"/>
      <c r="CGP19" s="410"/>
      <c r="CGQ19" s="410"/>
      <c r="CGR19" s="410"/>
      <c r="CGS19" s="410"/>
      <c r="CGT19" s="410"/>
      <c r="CGU19" s="410"/>
      <c r="CGV19" s="410"/>
      <c r="CGW19" s="410"/>
      <c r="CGX19" s="410"/>
      <c r="CGY19" s="410"/>
      <c r="CGZ19" s="410"/>
      <c r="CHA19" s="410"/>
      <c r="CHB19" s="410"/>
      <c r="CHC19" s="410"/>
      <c r="CHD19" s="410"/>
      <c r="CHE19" s="410"/>
      <c r="CHF19" s="410"/>
      <c r="CHG19" s="410"/>
      <c r="CHH19" s="410"/>
      <c r="CHI19" s="410"/>
      <c r="CHJ19" s="410"/>
      <c r="CHK19" s="410"/>
      <c r="CHL19" s="410"/>
      <c r="CHM19" s="410"/>
      <c r="CHN19" s="410"/>
      <c r="CHO19" s="410"/>
      <c r="CHP19" s="410"/>
      <c r="CHQ19" s="410"/>
      <c r="CHR19" s="410"/>
      <c r="CHS19" s="410"/>
      <c r="CHT19" s="410"/>
      <c r="CHU19" s="410"/>
      <c r="CHV19" s="410"/>
      <c r="CHW19" s="410"/>
      <c r="CHX19" s="410"/>
      <c r="CHY19" s="410"/>
      <c r="CHZ19" s="410"/>
      <c r="CIA19" s="410"/>
      <c r="CIB19" s="410"/>
      <c r="CIC19" s="410"/>
      <c r="CID19" s="410"/>
      <c r="CIE19" s="410"/>
      <c r="CIF19" s="410"/>
      <c r="CIG19" s="410"/>
      <c r="CIH19" s="410"/>
      <c r="CII19" s="410"/>
      <c r="CIJ19" s="410"/>
      <c r="CIK19" s="410"/>
      <c r="CIL19" s="410"/>
      <c r="CIM19" s="410"/>
      <c r="CIN19" s="410"/>
      <c r="CIO19" s="410"/>
      <c r="CIP19" s="410"/>
      <c r="CIQ19" s="410"/>
      <c r="CIR19" s="410"/>
      <c r="CIS19" s="410"/>
      <c r="CIT19" s="410"/>
      <c r="CIU19" s="410"/>
      <c r="CIV19" s="410"/>
      <c r="CIW19" s="410"/>
      <c r="CIX19" s="410"/>
      <c r="CIY19" s="410"/>
      <c r="CIZ19" s="410"/>
      <c r="CJA19" s="410"/>
      <c r="CJB19" s="410"/>
      <c r="CJC19" s="410"/>
      <c r="CJD19" s="410"/>
      <c r="CJE19" s="410"/>
      <c r="CJF19" s="410"/>
      <c r="CJG19" s="410"/>
      <c r="CJH19" s="410"/>
      <c r="CJI19" s="410"/>
      <c r="CJJ19" s="410"/>
      <c r="CJK19" s="410"/>
      <c r="CJL19" s="410"/>
      <c r="CJM19" s="410"/>
      <c r="CJN19" s="410"/>
      <c r="CJO19" s="410"/>
      <c r="CJP19" s="410"/>
      <c r="CJQ19" s="410"/>
      <c r="CJR19" s="410"/>
      <c r="CJS19" s="410"/>
      <c r="CJT19" s="410"/>
      <c r="CJU19" s="410"/>
      <c r="CJV19" s="410"/>
      <c r="CJW19" s="410"/>
      <c r="CJX19" s="410"/>
      <c r="CJY19" s="410"/>
      <c r="CJZ19" s="410"/>
      <c r="CKA19" s="410"/>
      <c r="CKB19" s="410"/>
      <c r="CKC19" s="410"/>
      <c r="CKD19" s="410"/>
      <c r="CKE19" s="410"/>
      <c r="CKF19" s="410"/>
      <c r="CKG19" s="410"/>
      <c r="CKH19" s="410"/>
      <c r="CKI19" s="410"/>
      <c r="CKJ19" s="410"/>
      <c r="CKK19" s="410"/>
      <c r="CKL19" s="410"/>
      <c r="CKM19" s="410"/>
      <c r="CKN19" s="410"/>
      <c r="CKO19" s="410"/>
      <c r="CKP19" s="410"/>
      <c r="CKQ19" s="410"/>
      <c r="CKR19" s="410"/>
      <c r="CKS19" s="410"/>
      <c r="CKT19" s="410"/>
      <c r="CKU19" s="410"/>
      <c r="CKV19" s="410"/>
      <c r="CKW19" s="410"/>
      <c r="CKX19" s="410"/>
      <c r="CKY19" s="410"/>
      <c r="CKZ19" s="410"/>
      <c r="CLA19" s="410"/>
      <c r="CLB19" s="410"/>
      <c r="CLC19" s="410"/>
      <c r="CLD19" s="410"/>
      <c r="CLE19" s="410"/>
      <c r="CLF19" s="410"/>
      <c r="CLG19" s="410"/>
      <c r="CLH19" s="410"/>
      <c r="CLI19" s="410"/>
      <c r="CLJ19" s="410"/>
      <c r="CLK19" s="410"/>
      <c r="CLL19" s="410"/>
      <c r="CLM19" s="410"/>
      <c r="CLN19" s="410"/>
      <c r="CLO19" s="410"/>
      <c r="CLP19" s="410"/>
      <c r="CLQ19" s="410"/>
      <c r="CLR19" s="410"/>
      <c r="CLS19" s="410"/>
      <c r="CLT19" s="410"/>
      <c r="CLU19" s="410"/>
      <c r="CLV19" s="410"/>
      <c r="CLW19" s="410"/>
      <c r="CLX19" s="410"/>
      <c r="CLY19" s="410"/>
      <c r="CLZ19" s="410"/>
      <c r="CMA19" s="410"/>
      <c r="CMB19" s="410"/>
      <c r="CMC19" s="410"/>
      <c r="CMD19" s="410"/>
      <c r="CME19" s="410"/>
      <c r="CMF19" s="410"/>
      <c r="CMG19" s="410"/>
      <c r="CMH19" s="410"/>
      <c r="CMI19" s="410"/>
      <c r="CMJ19" s="410"/>
      <c r="CMK19" s="410"/>
      <c r="CML19" s="410"/>
      <c r="CMM19" s="410"/>
      <c r="CMN19" s="410"/>
      <c r="CMO19" s="410"/>
      <c r="CMP19" s="410"/>
      <c r="CMQ19" s="410"/>
      <c r="CMR19" s="410"/>
      <c r="CMS19" s="410"/>
      <c r="CMT19" s="410"/>
      <c r="CMU19" s="410"/>
      <c r="CMV19" s="410"/>
      <c r="CMW19" s="410"/>
      <c r="CMX19" s="410"/>
      <c r="CMY19" s="410"/>
      <c r="CMZ19" s="410"/>
      <c r="CNA19" s="410"/>
      <c r="CNB19" s="410"/>
      <c r="CNC19" s="410"/>
      <c r="CND19" s="410"/>
      <c r="CNE19" s="410"/>
      <c r="CNF19" s="410"/>
      <c r="CNG19" s="410"/>
      <c r="CNH19" s="410"/>
      <c r="CNI19" s="410"/>
      <c r="CNJ19" s="410"/>
      <c r="CNK19" s="410"/>
      <c r="CNL19" s="410"/>
      <c r="CNM19" s="410"/>
      <c r="CNN19" s="410"/>
      <c r="CNO19" s="410"/>
      <c r="CNP19" s="410"/>
      <c r="CNQ19" s="410"/>
      <c r="CNR19" s="410"/>
      <c r="CNS19" s="410"/>
      <c r="CNT19" s="410"/>
      <c r="CNU19" s="410"/>
      <c r="CNV19" s="410"/>
      <c r="CNW19" s="410"/>
      <c r="CNX19" s="410"/>
      <c r="CNY19" s="410"/>
      <c r="CNZ19" s="410"/>
      <c r="COA19" s="410"/>
      <c r="COB19" s="410"/>
      <c r="COC19" s="410"/>
      <c r="COD19" s="410"/>
      <c r="COE19" s="410"/>
      <c r="COF19" s="410"/>
      <c r="COG19" s="410"/>
      <c r="COH19" s="410"/>
      <c r="COI19" s="410"/>
      <c r="COJ19" s="410"/>
      <c r="COK19" s="410"/>
      <c r="COL19" s="410"/>
      <c r="COM19" s="410"/>
      <c r="CON19" s="410"/>
      <c r="COO19" s="410"/>
      <c r="COP19" s="410"/>
      <c r="COQ19" s="410"/>
      <c r="COR19" s="410"/>
      <c r="COS19" s="410"/>
      <c r="COT19" s="410"/>
      <c r="COU19" s="410"/>
      <c r="COV19" s="410"/>
      <c r="COW19" s="410"/>
      <c r="COX19" s="410"/>
      <c r="COY19" s="410"/>
      <c r="COZ19" s="410"/>
      <c r="CPA19" s="410"/>
      <c r="CPB19" s="410"/>
      <c r="CPC19" s="410"/>
      <c r="CPD19" s="410"/>
      <c r="CPE19" s="410"/>
      <c r="CPF19" s="410"/>
      <c r="CPG19" s="410"/>
      <c r="CPH19" s="410"/>
      <c r="CPI19" s="410"/>
      <c r="CPJ19" s="410"/>
      <c r="CPK19" s="410"/>
      <c r="CPL19" s="410"/>
      <c r="CPM19" s="410"/>
      <c r="CPN19" s="410"/>
      <c r="CPO19" s="410"/>
      <c r="CPP19" s="410"/>
      <c r="CPQ19" s="410"/>
      <c r="CPR19" s="410"/>
      <c r="CPS19" s="410"/>
      <c r="CPT19" s="410"/>
      <c r="CPU19" s="410"/>
      <c r="CPV19" s="410"/>
      <c r="CPW19" s="410"/>
      <c r="CPX19" s="410"/>
      <c r="CPY19" s="410"/>
      <c r="CPZ19" s="410"/>
      <c r="CQA19" s="410"/>
      <c r="CQB19" s="410"/>
      <c r="CQC19" s="410"/>
      <c r="CQD19" s="410"/>
      <c r="CQE19" s="410"/>
      <c r="CQF19" s="410"/>
      <c r="CQG19" s="410"/>
      <c r="CQH19" s="410"/>
      <c r="CQI19" s="410"/>
      <c r="CQJ19" s="410"/>
      <c r="CQK19" s="410"/>
      <c r="CQL19" s="410"/>
      <c r="CQM19" s="410"/>
      <c r="CQN19" s="410"/>
      <c r="CQO19" s="410"/>
      <c r="CQP19" s="410"/>
      <c r="CQQ19" s="410"/>
      <c r="CQR19" s="410"/>
      <c r="CQS19" s="410"/>
      <c r="CQT19" s="410"/>
      <c r="CQU19" s="410"/>
      <c r="CQV19" s="410"/>
      <c r="CQW19" s="410"/>
      <c r="CQX19" s="410"/>
      <c r="CQY19" s="410"/>
      <c r="CQZ19" s="410"/>
      <c r="CRA19" s="410"/>
      <c r="CRB19" s="410"/>
      <c r="CRC19" s="410"/>
      <c r="CRD19" s="410"/>
      <c r="CRE19" s="410"/>
      <c r="CRF19" s="410"/>
      <c r="CRG19" s="410"/>
      <c r="CRH19" s="410"/>
      <c r="CRI19" s="410"/>
      <c r="CRJ19" s="410"/>
      <c r="CRK19" s="410"/>
      <c r="CRL19" s="410"/>
      <c r="CRM19" s="410"/>
      <c r="CRN19" s="410"/>
      <c r="CRO19" s="410"/>
      <c r="CRP19" s="410"/>
      <c r="CRQ19" s="410"/>
      <c r="CRR19" s="410"/>
      <c r="CRS19" s="410"/>
      <c r="CRT19" s="410"/>
      <c r="CRU19" s="410"/>
      <c r="CRV19" s="410"/>
      <c r="CRW19" s="410"/>
      <c r="CRX19" s="410"/>
      <c r="CRY19" s="410"/>
      <c r="CRZ19" s="410"/>
      <c r="CSA19" s="410"/>
      <c r="CSB19" s="410"/>
      <c r="CSC19" s="410"/>
      <c r="CSD19" s="410"/>
      <c r="CSE19" s="410"/>
      <c r="CSF19" s="410"/>
      <c r="CSG19" s="410"/>
      <c r="CSH19" s="410"/>
      <c r="CSI19" s="410"/>
      <c r="CSJ19" s="410"/>
      <c r="CSK19" s="410"/>
      <c r="CSL19" s="410"/>
      <c r="CSM19" s="410"/>
      <c r="CSN19" s="410"/>
      <c r="CSO19" s="410"/>
      <c r="CSP19" s="410"/>
      <c r="CSQ19" s="410"/>
      <c r="CSR19" s="410"/>
      <c r="CSS19" s="410"/>
      <c r="CST19" s="410"/>
      <c r="CSU19" s="410"/>
      <c r="CSV19" s="410"/>
      <c r="CSW19" s="410"/>
      <c r="CSX19" s="410"/>
      <c r="CSY19" s="410"/>
      <c r="CSZ19" s="410"/>
      <c r="CTA19" s="410"/>
      <c r="CTB19" s="410"/>
      <c r="CTC19" s="410"/>
      <c r="CTD19" s="410"/>
      <c r="CTE19" s="410"/>
      <c r="CTF19" s="410"/>
      <c r="CTG19" s="410"/>
      <c r="CTH19" s="410"/>
      <c r="CTI19" s="410"/>
      <c r="CTJ19" s="410"/>
      <c r="CTK19" s="410"/>
      <c r="CTL19" s="410"/>
      <c r="CTM19" s="410"/>
      <c r="CTN19" s="410"/>
      <c r="CTO19" s="410"/>
      <c r="CTP19" s="410"/>
      <c r="CTQ19" s="410"/>
      <c r="CTR19" s="410"/>
      <c r="CTS19" s="410"/>
      <c r="CTT19" s="410"/>
      <c r="CTU19" s="410"/>
      <c r="CTV19" s="410"/>
      <c r="CTW19" s="410"/>
      <c r="CTX19" s="410"/>
      <c r="CTY19" s="410"/>
      <c r="CTZ19" s="410"/>
      <c r="CUA19" s="410"/>
      <c r="CUB19" s="410"/>
      <c r="CUC19" s="410"/>
      <c r="CUD19" s="410"/>
      <c r="CUE19" s="410"/>
      <c r="CUF19" s="410"/>
      <c r="CUG19" s="410"/>
      <c r="CUH19" s="410"/>
      <c r="CUI19" s="410"/>
      <c r="CUJ19" s="410"/>
      <c r="CUK19" s="410"/>
      <c r="CUL19" s="410"/>
      <c r="CUM19" s="410"/>
      <c r="CUN19" s="410"/>
      <c r="CUO19" s="410"/>
      <c r="CUP19" s="410"/>
      <c r="CUQ19" s="410"/>
      <c r="CUR19" s="410"/>
      <c r="CUS19" s="410"/>
      <c r="CUT19" s="410"/>
      <c r="CUU19" s="410"/>
      <c r="CUV19" s="410"/>
      <c r="CUW19" s="410"/>
      <c r="CUX19" s="410"/>
      <c r="CUY19" s="410"/>
      <c r="CUZ19" s="410"/>
      <c r="CVA19" s="410"/>
      <c r="CVB19" s="410"/>
      <c r="CVC19" s="410"/>
      <c r="CVD19" s="410"/>
      <c r="CVE19" s="410"/>
      <c r="CVF19" s="410"/>
      <c r="CVG19" s="410"/>
      <c r="CVH19" s="410"/>
      <c r="CVI19" s="410"/>
      <c r="CVJ19" s="410"/>
      <c r="CVK19" s="410"/>
      <c r="CVL19" s="410"/>
      <c r="CVM19" s="410"/>
      <c r="CVN19" s="410"/>
      <c r="CVO19" s="410"/>
      <c r="CVP19" s="410"/>
      <c r="CVQ19" s="410"/>
      <c r="CVR19" s="410"/>
      <c r="CVS19" s="410"/>
      <c r="CVT19" s="410"/>
      <c r="CVU19" s="410"/>
      <c r="CVV19" s="410"/>
      <c r="CVW19" s="410"/>
      <c r="CVX19" s="410"/>
      <c r="CVY19" s="410"/>
      <c r="CVZ19" s="410"/>
      <c r="CWA19" s="410"/>
      <c r="CWB19" s="410"/>
      <c r="CWC19" s="410"/>
      <c r="CWD19" s="410"/>
      <c r="CWE19" s="410"/>
      <c r="CWF19" s="410"/>
      <c r="CWG19" s="410"/>
      <c r="CWH19" s="410"/>
      <c r="CWI19" s="410"/>
      <c r="CWJ19" s="410"/>
      <c r="CWK19" s="410"/>
      <c r="CWL19" s="410"/>
      <c r="CWM19" s="410"/>
      <c r="CWN19" s="410"/>
      <c r="CWO19" s="410"/>
      <c r="CWP19" s="410"/>
      <c r="CWQ19" s="410"/>
      <c r="CWR19" s="410"/>
      <c r="CWS19" s="410"/>
      <c r="CWT19" s="410"/>
      <c r="CWU19" s="410"/>
      <c r="CWV19" s="410"/>
      <c r="CWW19" s="410"/>
      <c r="CWX19" s="410"/>
      <c r="CWY19" s="410"/>
      <c r="CWZ19" s="410"/>
      <c r="CXA19" s="410"/>
      <c r="CXB19" s="410"/>
      <c r="CXC19" s="410"/>
      <c r="CXD19" s="410"/>
      <c r="CXE19" s="410"/>
      <c r="CXF19" s="410"/>
      <c r="CXG19" s="410"/>
      <c r="CXH19" s="410"/>
      <c r="CXI19" s="410"/>
      <c r="CXJ19" s="410"/>
      <c r="CXK19" s="410"/>
      <c r="CXL19" s="410"/>
      <c r="CXM19" s="410"/>
      <c r="CXN19" s="410"/>
      <c r="CXO19" s="410"/>
      <c r="CXP19" s="410"/>
      <c r="CXQ19" s="410"/>
      <c r="CXR19" s="410"/>
      <c r="CXS19" s="410"/>
      <c r="CXT19" s="410"/>
      <c r="CXU19" s="410"/>
      <c r="CXV19" s="410"/>
      <c r="CXW19" s="410"/>
      <c r="CXX19" s="410"/>
      <c r="CXY19" s="410"/>
      <c r="CXZ19" s="410"/>
      <c r="CYA19" s="410"/>
      <c r="CYB19" s="410"/>
      <c r="CYC19" s="410"/>
      <c r="CYD19" s="410"/>
      <c r="CYE19" s="410"/>
      <c r="CYF19" s="410"/>
      <c r="CYG19" s="410"/>
      <c r="CYH19" s="410"/>
      <c r="CYI19" s="410"/>
      <c r="CYJ19" s="410"/>
      <c r="CYK19" s="410"/>
      <c r="CYL19" s="410"/>
      <c r="CYM19" s="410"/>
      <c r="CYN19" s="410"/>
      <c r="CYO19" s="410"/>
      <c r="CYP19" s="410"/>
      <c r="CYQ19" s="410"/>
      <c r="CYR19" s="410"/>
      <c r="CYS19" s="410"/>
      <c r="CYT19" s="410"/>
      <c r="CYU19" s="410"/>
      <c r="CYV19" s="410"/>
      <c r="CYW19" s="410"/>
      <c r="CYX19" s="410"/>
      <c r="CYY19" s="410"/>
      <c r="CYZ19" s="410"/>
      <c r="CZA19" s="410"/>
      <c r="CZB19" s="410"/>
      <c r="CZC19" s="410"/>
      <c r="CZD19" s="410"/>
      <c r="CZE19" s="410"/>
      <c r="CZF19" s="410"/>
      <c r="CZG19" s="410"/>
      <c r="CZH19" s="410"/>
      <c r="CZI19" s="410"/>
      <c r="CZJ19" s="410"/>
      <c r="CZK19" s="410"/>
      <c r="CZL19" s="410"/>
      <c r="CZM19" s="410"/>
      <c r="CZN19" s="410"/>
      <c r="CZO19" s="410"/>
      <c r="CZP19" s="410"/>
      <c r="CZQ19" s="410"/>
      <c r="CZR19" s="410"/>
      <c r="CZS19" s="410"/>
      <c r="CZT19" s="410"/>
      <c r="CZU19" s="410"/>
      <c r="CZV19" s="410"/>
      <c r="CZW19" s="410"/>
      <c r="CZX19" s="410"/>
      <c r="CZY19" s="410"/>
      <c r="CZZ19" s="410"/>
      <c r="DAA19" s="410"/>
      <c r="DAB19" s="410"/>
      <c r="DAC19" s="410"/>
      <c r="DAD19" s="410"/>
      <c r="DAE19" s="410"/>
      <c r="DAF19" s="410"/>
      <c r="DAG19" s="410"/>
      <c r="DAH19" s="410"/>
      <c r="DAI19" s="410"/>
      <c r="DAJ19" s="410"/>
      <c r="DAK19" s="410"/>
      <c r="DAL19" s="410"/>
      <c r="DAM19" s="410"/>
      <c r="DAN19" s="410"/>
      <c r="DAO19" s="410"/>
      <c r="DAP19" s="410"/>
      <c r="DAQ19" s="410"/>
      <c r="DAR19" s="410"/>
      <c r="DAS19" s="410"/>
      <c r="DAT19" s="410"/>
      <c r="DAU19" s="410"/>
      <c r="DAV19" s="410"/>
      <c r="DAW19" s="410"/>
      <c r="DAX19" s="410"/>
      <c r="DAY19" s="410"/>
      <c r="DAZ19" s="410"/>
      <c r="DBA19" s="410"/>
      <c r="DBB19" s="410"/>
      <c r="DBC19" s="410"/>
      <c r="DBD19" s="410"/>
      <c r="DBE19" s="410"/>
      <c r="DBF19" s="410"/>
      <c r="DBG19" s="410"/>
      <c r="DBH19" s="410"/>
      <c r="DBI19" s="410"/>
      <c r="DBJ19" s="410"/>
      <c r="DBK19" s="410"/>
      <c r="DBL19" s="410"/>
      <c r="DBM19" s="410"/>
      <c r="DBN19" s="410"/>
      <c r="DBO19" s="410"/>
      <c r="DBP19" s="410"/>
      <c r="DBQ19" s="410"/>
      <c r="DBR19" s="410"/>
      <c r="DBS19" s="410"/>
      <c r="DBT19" s="410"/>
      <c r="DBU19" s="410"/>
      <c r="DBV19" s="410"/>
      <c r="DBW19" s="410"/>
      <c r="DBX19" s="410"/>
      <c r="DBY19" s="410"/>
      <c r="DBZ19" s="410"/>
      <c r="DCA19" s="410"/>
      <c r="DCB19" s="410"/>
      <c r="DCC19" s="410"/>
      <c r="DCD19" s="410"/>
      <c r="DCE19" s="410"/>
      <c r="DCF19" s="410"/>
      <c r="DCG19" s="410"/>
      <c r="DCH19" s="410"/>
      <c r="DCI19" s="410"/>
      <c r="DCJ19" s="410"/>
      <c r="DCK19" s="410"/>
      <c r="DCL19" s="410"/>
      <c r="DCM19" s="410"/>
      <c r="DCN19" s="410"/>
      <c r="DCO19" s="410"/>
      <c r="DCP19" s="410"/>
      <c r="DCQ19" s="410"/>
      <c r="DCR19" s="410"/>
      <c r="DCS19" s="410"/>
      <c r="DCT19" s="410"/>
      <c r="DCU19" s="410"/>
      <c r="DCV19" s="410"/>
      <c r="DCW19" s="410"/>
      <c r="DCX19" s="410"/>
      <c r="DCY19" s="410"/>
      <c r="DCZ19" s="410"/>
      <c r="DDA19" s="410"/>
      <c r="DDB19" s="410"/>
      <c r="DDC19" s="410"/>
      <c r="DDD19" s="410"/>
      <c r="DDE19" s="410"/>
      <c r="DDF19" s="410"/>
      <c r="DDG19" s="410"/>
      <c r="DDH19" s="410"/>
      <c r="DDI19" s="410"/>
      <c r="DDJ19" s="410"/>
      <c r="DDK19" s="410"/>
      <c r="DDL19" s="410"/>
      <c r="DDM19" s="410"/>
      <c r="DDN19" s="410"/>
      <c r="DDO19" s="410"/>
      <c r="DDP19" s="410"/>
      <c r="DDQ19" s="410"/>
      <c r="DDR19" s="410"/>
      <c r="DDS19" s="410"/>
      <c r="DDT19" s="410"/>
      <c r="DDU19" s="410"/>
      <c r="DDV19" s="410"/>
      <c r="DDW19" s="410"/>
      <c r="DDX19" s="410"/>
      <c r="DDY19" s="410"/>
      <c r="DDZ19" s="410"/>
      <c r="DEA19" s="410"/>
      <c r="DEB19" s="410"/>
      <c r="DEC19" s="410"/>
      <c r="DED19" s="410"/>
      <c r="DEE19" s="410"/>
      <c r="DEF19" s="410"/>
      <c r="DEG19" s="410"/>
      <c r="DEH19" s="410"/>
      <c r="DEI19" s="410"/>
      <c r="DEJ19" s="410"/>
      <c r="DEK19" s="410"/>
      <c r="DEL19" s="410"/>
      <c r="DEM19" s="410"/>
      <c r="DEN19" s="410"/>
      <c r="DEO19" s="410"/>
      <c r="DEP19" s="410"/>
      <c r="DEQ19" s="410"/>
      <c r="DER19" s="410"/>
      <c r="DES19" s="410"/>
      <c r="DET19" s="410"/>
      <c r="DEU19" s="410"/>
      <c r="DEV19" s="410"/>
      <c r="DEW19" s="410"/>
      <c r="DEX19" s="410"/>
      <c r="DEY19" s="410"/>
      <c r="DEZ19" s="410"/>
      <c r="DFA19" s="410"/>
      <c r="DFB19" s="410"/>
      <c r="DFC19" s="410"/>
      <c r="DFD19" s="410"/>
      <c r="DFE19" s="410"/>
      <c r="DFF19" s="410"/>
      <c r="DFG19" s="410"/>
      <c r="DFH19" s="410"/>
      <c r="DFI19" s="410"/>
      <c r="DFJ19" s="410"/>
      <c r="DFK19" s="410"/>
      <c r="DFL19" s="410"/>
      <c r="DFM19" s="410"/>
      <c r="DFN19" s="410"/>
      <c r="DFO19" s="410"/>
      <c r="DFP19" s="410"/>
      <c r="DFQ19" s="410"/>
      <c r="DFR19" s="410"/>
      <c r="DFS19" s="410"/>
      <c r="DFT19" s="410"/>
      <c r="DFU19" s="410"/>
      <c r="DFV19" s="410"/>
      <c r="DFW19" s="410"/>
      <c r="DFX19" s="410"/>
      <c r="DFY19" s="410"/>
      <c r="DFZ19" s="410"/>
      <c r="DGA19" s="410"/>
      <c r="DGB19" s="410"/>
      <c r="DGC19" s="410"/>
      <c r="DGD19" s="410"/>
      <c r="DGE19" s="410"/>
      <c r="DGF19" s="410"/>
      <c r="DGG19" s="410"/>
      <c r="DGH19" s="410"/>
      <c r="DGI19" s="410"/>
      <c r="DGJ19" s="410"/>
      <c r="DGK19" s="410"/>
      <c r="DGL19" s="410"/>
      <c r="DGM19" s="410"/>
      <c r="DGN19" s="410"/>
      <c r="DGO19" s="410"/>
      <c r="DGP19" s="410"/>
      <c r="DGQ19" s="410"/>
      <c r="DGR19" s="410"/>
      <c r="DGS19" s="410"/>
      <c r="DGT19" s="410"/>
      <c r="DGU19" s="410"/>
      <c r="DGV19" s="410"/>
      <c r="DGW19" s="410"/>
      <c r="DGX19" s="410"/>
      <c r="DGY19" s="410"/>
      <c r="DGZ19" s="410"/>
      <c r="DHA19" s="410"/>
      <c r="DHB19" s="410"/>
      <c r="DHC19" s="410"/>
      <c r="DHD19" s="410"/>
      <c r="DHE19" s="410"/>
      <c r="DHF19" s="410"/>
      <c r="DHG19" s="410"/>
      <c r="DHH19" s="410"/>
      <c r="DHI19" s="410"/>
      <c r="DHJ19" s="410"/>
      <c r="DHK19" s="410"/>
      <c r="DHL19" s="410"/>
      <c r="DHM19" s="410"/>
      <c r="DHN19" s="410"/>
      <c r="DHO19" s="410"/>
      <c r="DHP19" s="410"/>
      <c r="DHQ19" s="410"/>
      <c r="DHR19" s="410"/>
      <c r="DHS19" s="410"/>
      <c r="DHT19" s="410"/>
      <c r="DHU19" s="410"/>
      <c r="DHV19" s="410"/>
      <c r="DHW19" s="410"/>
      <c r="DHX19" s="410"/>
      <c r="DHY19" s="410"/>
      <c r="DHZ19" s="410"/>
      <c r="DIA19" s="410"/>
      <c r="DIB19" s="410"/>
      <c r="DIC19" s="410"/>
      <c r="DID19" s="410"/>
      <c r="DIE19" s="410"/>
      <c r="DIF19" s="410"/>
      <c r="DIG19" s="410"/>
      <c r="DIH19" s="410"/>
      <c r="DII19" s="410"/>
      <c r="DIJ19" s="410"/>
      <c r="DIK19" s="410"/>
      <c r="DIL19" s="410"/>
      <c r="DIM19" s="410"/>
      <c r="DIN19" s="410"/>
      <c r="DIO19" s="410"/>
      <c r="DIP19" s="410"/>
      <c r="DIQ19" s="410"/>
      <c r="DIR19" s="410"/>
      <c r="DIS19" s="410"/>
      <c r="DIT19" s="410"/>
      <c r="DIU19" s="410"/>
      <c r="DIV19" s="410"/>
      <c r="DIW19" s="410"/>
      <c r="DIX19" s="410"/>
      <c r="DIY19" s="410"/>
      <c r="DIZ19" s="410"/>
      <c r="DJA19" s="410"/>
      <c r="DJB19" s="410"/>
      <c r="DJC19" s="410"/>
      <c r="DJD19" s="410"/>
      <c r="DJE19" s="410"/>
      <c r="DJF19" s="410"/>
      <c r="DJG19" s="410"/>
      <c r="DJH19" s="410"/>
      <c r="DJI19" s="410"/>
      <c r="DJJ19" s="410"/>
      <c r="DJK19" s="410"/>
      <c r="DJL19" s="410"/>
      <c r="DJM19" s="410"/>
      <c r="DJN19" s="410"/>
      <c r="DJO19" s="410"/>
      <c r="DJP19" s="410"/>
      <c r="DJQ19" s="410"/>
      <c r="DJR19" s="410"/>
      <c r="DJS19" s="410"/>
      <c r="DJT19" s="410"/>
      <c r="DJU19" s="410"/>
      <c r="DJV19" s="410"/>
      <c r="DJW19" s="410"/>
      <c r="DJX19" s="410"/>
      <c r="DJY19" s="410"/>
      <c r="DJZ19" s="410"/>
      <c r="DKA19" s="410"/>
      <c r="DKB19" s="410"/>
      <c r="DKC19" s="410"/>
      <c r="DKD19" s="410"/>
      <c r="DKE19" s="410"/>
      <c r="DKF19" s="410"/>
      <c r="DKG19" s="410"/>
      <c r="DKH19" s="410"/>
      <c r="DKI19" s="410"/>
      <c r="DKJ19" s="410"/>
      <c r="DKK19" s="410"/>
      <c r="DKL19" s="410"/>
      <c r="DKM19" s="410"/>
      <c r="DKN19" s="410"/>
      <c r="DKO19" s="410"/>
      <c r="DKP19" s="410"/>
      <c r="DKQ19" s="410"/>
      <c r="DKR19" s="410"/>
      <c r="DKS19" s="410"/>
      <c r="DKT19" s="410"/>
      <c r="DKU19" s="410"/>
      <c r="DKV19" s="410"/>
      <c r="DKW19" s="410"/>
      <c r="DKX19" s="410"/>
      <c r="DKY19" s="410"/>
      <c r="DKZ19" s="410"/>
      <c r="DLA19" s="410"/>
      <c r="DLB19" s="410"/>
      <c r="DLC19" s="410"/>
      <c r="DLD19" s="410"/>
      <c r="DLE19" s="410"/>
      <c r="DLF19" s="410"/>
      <c r="DLG19" s="410"/>
      <c r="DLH19" s="410"/>
      <c r="DLI19" s="410"/>
      <c r="DLJ19" s="410"/>
      <c r="DLK19" s="410"/>
      <c r="DLL19" s="410"/>
      <c r="DLM19" s="410"/>
      <c r="DLN19" s="410"/>
      <c r="DLO19" s="410"/>
      <c r="DLP19" s="410"/>
      <c r="DLQ19" s="410"/>
      <c r="DLR19" s="410"/>
      <c r="DLS19" s="410"/>
      <c r="DLT19" s="410"/>
      <c r="DLU19" s="410"/>
      <c r="DLV19" s="410"/>
      <c r="DLW19" s="410"/>
      <c r="DLX19" s="410"/>
      <c r="DLY19" s="410"/>
      <c r="DLZ19" s="410"/>
      <c r="DMA19" s="410"/>
      <c r="DMB19" s="410"/>
      <c r="DMC19" s="410"/>
      <c r="DMD19" s="410"/>
      <c r="DME19" s="410"/>
      <c r="DMF19" s="410"/>
      <c r="DMG19" s="410"/>
      <c r="DMH19" s="410"/>
      <c r="DMI19" s="410"/>
      <c r="DMJ19" s="410"/>
      <c r="DMK19" s="410"/>
      <c r="DML19" s="410"/>
      <c r="DMM19" s="410"/>
      <c r="DMN19" s="410"/>
      <c r="DMO19" s="410"/>
      <c r="DMP19" s="410"/>
      <c r="DMQ19" s="410"/>
      <c r="DMR19" s="410"/>
      <c r="DMS19" s="410"/>
      <c r="DMT19" s="410"/>
      <c r="DMU19" s="410"/>
      <c r="DMV19" s="410"/>
      <c r="DMW19" s="410"/>
      <c r="DMX19" s="410"/>
      <c r="DMY19" s="410"/>
      <c r="DMZ19" s="410"/>
      <c r="DNA19" s="410"/>
      <c r="DNB19" s="410"/>
      <c r="DNC19" s="410"/>
      <c r="DND19" s="410"/>
      <c r="DNE19" s="410"/>
      <c r="DNF19" s="410"/>
      <c r="DNG19" s="410"/>
      <c r="DNH19" s="410"/>
      <c r="DNI19" s="410"/>
      <c r="DNJ19" s="410"/>
      <c r="DNK19" s="410"/>
      <c r="DNL19" s="410"/>
      <c r="DNM19" s="410"/>
      <c r="DNN19" s="410"/>
      <c r="DNO19" s="410"/>
      <c r="DNP19" s="410"/>
      <c r="DNQ19" s="410"/>
      <c r="DNR19" s="410"/>
      <c r="DNS19" s="410"/>
      <c r="DNT19" s="410"/>
      <c r="DNU19" s="410"/>
      <c r="DNV19" s="410"/>
      <c r="DNW19" s="410"/>
      <c r="DNX19" s="410"/>
      <c r="DNY19" s="410"/>
      <c r="DNZ19" s="410"/>
      <c r="DOA19" s="410"/>
      <c r="DOB19" s="410"/>
      <c r="DOC19" s="410"/>
      <c r="DOD19" s="410"/>
      <c r="DOE19" s="410"/>
      <c r="DOF19" s="410"/>
      <c r="DOG19" s="410"/>
      <c r="DOH19" s="410"/>
      <c r="DOI19" s="410"/>
      <c r="DOJ19" s="410"/>
      <c r="DOK19" s="410"/>
      <c r="DOL19" s="410"/>
      <c r="DOM19" s="410"/>
      <c r="DON19" s="410"/>
      <c r="DOO19" s="410"/>
      <c r="DOP19" s="410"/>
      <c r="DOQ19" s="410"/>
      <c r="DOR19" s="410"/>
      <c r="DOS19" s="410"/>
      <c r="DOT19" s="410"/>
      <c r="DOU19" s="410"/>
      <c r="DOV19" s="410"/>
      <c r="DOW19" s="410"/>
      <c r="DOX19" s="410"/>
      <c r="DOY19" s="410"/>
      <c r="DOZ19" s="410"/>
      <c r="DPA19" s="410"/>
      <c r="DPB19" s="410"/>
      <c r="DPC19" s="410"/>
      <c r="DPD19" s="410"/>
      <c r="DPE19" s="410"/>
      <c r="DPF19" s="410"/>
      <c r="DPG19" s="410"/>
      <c r="DPH19" s="410"/>
      <c r="DPI19" s="410"/>
      <c r="DPJ19" s="410"/>
      <c r="DPK19" s="410"/>
      <c r="DPL19" s="410"/>
      <c r="DPM19" s="410"/>
      <c r="DPN19" s="410"/>
      <c r="DPO19" s="410"/>
      <c r="DPP19" s="410"/>
      <c r="DPQ19" s="410"/>
      <c r="DPR19" s="410"/>
      <c r="DPS19" s="410"/>
      <c r="DPT19" s="410"/>
      <c r="DPU19" s="410"/>
      <c r="DPV19" s="410"/>
      <c r="DPW19" s="410"/>
      <c r="DPX19" s="410"/>
      <c r="DPY19" s="410"/>
      <c r="DPZ19" s="410"/>
      <c r="DQA19" s="410"/>
      <c r="DQB19" s="410"/>
      <c r="DQC19" s="410"/>
      <c r="DQD19" s="410"/>
      <c r="DQE19" s="410"/>
      <c r="DQF19" s="410"/>
      <c r="DQG19" s="410"/>
      <c r="DQH19" s="410"/>
      <c r="DQI19" s="410"/>
      <c r="DQJ19" s="410"/>
      <c r="DQK19" s="410"/>
      <c r="DQL19" s="410"/>
      <c r="DQM19" s="410"/>
      <c r="DQN19" s="410"/>
      <c r="DQO19" s="410"/>
      <c r="DQP19" s="410"/>
      <c r="DQQ19" s="410"/>
      <c r="DQR19" s="410"/>
      <c r="DQS19" s="410"/>
      <c r="DQT19" s="410"/>
      <c r="DQU19" s="410"/>
      <c r="DQV19" s="410"/>
      <c r="DQW19" s="410"/>
      <c r="DQX19" s="410"/>
      <c r="DQY19" s="410"/>
      <c r="DQZ19" s="410"/>
      <c r="DRA19" s="410"/>
      <c r="DRB19" s="410"/>
      <c r="DRC19" s="410"/>
      <c r="DRD19" s="410"/>
      <c r="DRE19" s="410"/>
      <c r="DRF19" s="410"/>
      <c r="DRG19" s="410"/>
      <c r="DRH19" s="410"/>
      <c r="DRI19" s="410"/>
      <c r="DRJ19" s="410"/>
      <c r="DRK19" s="410"/>
      <c r="DRL19" s="410"/>
      <c r="DRM19" s="410"/>
      <c r="DRN19" s="410"/>
      <c r="DRO19" s="410"/>
      <c r="DRP19" s="410"/>
      <c r="DRQ19" s="410"/>
      <c r="DRR19" s="410"/>
      <c r="DRS19" s="410"/>
      <c r="DRT19" s="410"/>
      <c r="DRU19" s="410"/>
      <c r="DRV19" s="410"/>
      <c r="DRW19" s="410"/>
      <c r="DRX19" s="410"/>
      <c r="DRY19" s="410"/>
      <c r="DRZ19" s="410"/>
      <c r="DSA19" s="410"/>
      <c r="DSB19" s="410"/>
      <c r="DSC19" s="410"/>
      <c r="DSD19" s="410"/>
      <c r="DSE19" s="410"/>
      <c r="DSF19" s="410"/>
      <c r="DSG19" s="410"/>
      <c r="DSH19" s="410"/>
      <c r="DSI19" s="410"/>
      <c r="DSJ19" s="410"/>
      <c r="DSK19" s="410"/>
      <c r="DSL19" s="410"/>
      <c r="DSM19" s="410"/>
      <c r="DSN19" s="410"/>
      <c r="DSO19" s="410"/>
      <c r="DSP19" s="410"/>
      <c r="DSQ19" s="410"/>
      <c r="DSR19" s="410"/>
      <c r="DSS19" s="410"/>
      <c r="DST19" s="410"/>
      <c r="DSU19" s="410"/>
      <c r="DSV19" s="410"/>
      <c r="DSW19" s="410"/>
      <c r="DSX19" s="410"/>
      <c r="DSY19" s="410"/>
      <c r="DSZ19" s="410"/>
      <c r="DTA19" s="410"/>
      <c r="DTB19" s="410"/>
      <c r="DTC19" s="410"/>
      <c r="DTD19" s="410"/>
      <c r="DTE19" s="410"/>
      <c r="DTF19" s="410"/>
      <c r="DTG19" s="410"/>
      <c r="DTH19" s="410"/>
      <c r="DTI19" s="410"/>
      <c r="DTJ19" s="410"/>
      <c r="DTK19" s="410"/>
      <c r="DTL19" s="410"/>
      <c r="DTM19" s="410"/>
      <c r="DTN19" s="410"/>
      <c r="DTO19" s="410"/>
      <c r="DTP19" s="410"/>
      <c r="DTQ19" s="410"/>
      <c r="DTR19" s="410"/>
      <c r="DTS19" s="410"/>
      <c r="DTT19" s="410"/>
      <c r="DTU19" s="410"/>
      <c r="DTV19" s="410"/>
      <c r="DTW19" s="410"/>
      <c r="DTX19" s="410"/>
      <c r="DTY19" s="410"/>
      <c r="DTZ19" s="410"/>
      <c r="DUA19" s="410"/>
      <c r="DUB19" s="410"/>
      <c r="DUC19" s="410"/>
      <c r="DUD19" s="410"/>
      <c r="DUE19" s="410"/>
      <c r="DUF19" s="410"/>
      <c r="DUG19" s="410"/>
      <c r="DUH19" s="410"/>
      <c r="DUI19" s="410"/>
      <c r="DUJ19" s="410"/>
      <c r="DUK19" s="410"/>
      <c r="DUL19" s="410"/>
      <c r="DUM19" s="410"/>
      <c r="DUN19" s="410"/>
      <c r="DUO19" s="410"/>
      <c r="DUP19" s="410"/>
      <c r="DUQ19" s="410"/>
      <c r="DUR19" s="410"/>
      <c r="DUS19" s="410"/>
      <c r="DUT19" s="410"/>
      <c r="DUU19" s="410"/>
      <c r="DUV19" s="410"/>
      <c r="DUW19" s="410"/>
      <c r="DUX19" s="410"/>
      <c r="DUY19" s="410"/>
      <c r="DUZ19" s="410"/>
      <c r="DVA19" s="410"/>
      <c r="DVB19" s="410"/>
      <c r="DVC19" s="410"/>
      <c r="DVD19" s="410"/>
      <c r="DVE19" s="410"/>
      <c r="DVF19" s="410"/>
      <c r="DVG19" s="410"/>
      <c r="DVH19" s="410"/>
      <c r="DVI19" s="410"/>
      <c r="DVJ19" s="410"/>
      <c r="DVK19" s="410"/>
      <c r="DVL19" s="410"/>
      <c r="DVM19" s="410"/>
      <c r="DVN19" s="410"/>
      <c r="DVO19" s="410"/>
      <c r="DVP19" s="410"/>
      <c r="DVQ19" s="410"/>
      <c r="DVR19" s="410"/>
      <c r="DVS19" s="410"/>
      <c r="DVT19" s="410"/>
      <c r="DVU19" s="410"/>
      <c r="DVV19" s="410"/>
      <c r="DVW19" s="410"/>
      <c r="DVX19" s="410"/>
      <c r="DVY19" s="410"/>
      <c r="DVZ19" s="410"/>
      <c r="DWA19" s="410"/>
      <c r="DWB19" s="410"/>
      <c r="DWC19" s="410"/>
      <c r="DWD19" s="410"/>
      <c r="DWE19" s="410"/>
      <c r="DWF19" s="410"/>
      <c r="DWG19" s="410"/>
      <c r="DWH19" s="410"/>
      <c r="DWI19" s="410"/>
      <c r="DWJ19" s="410"/>
      <c r="DWK19" s="410"/>
      <c r="DWL19" s="410"/>
      <c r="DWM19" s="410"/>
      <c r="DWN19" s="410"/>
      <c r="DWO19" s="410"/>
      <c r="DWP19" s="410"/>
      <c r="DWQ19" s="410"/>
      <c r="DWR19" s="410"/>
      <c r="DWS19" s="410"/>
      <c r="DWT19" s="410"/>
      <c r="DWU19" s="410"/>
      <c r="DWV19" s="410"/>
      <c r="DWW19" s="410"/>
      <c r="DWX19" s="410"/>
      <c r="DWY19" s="410"/>
      <c r="DWZ19" s="410"/>
      <c r="DXA19" s="410"/>
      <c r="DXB19" s="410"/>
      <c r="DXC19" s="410"/>
      <c r="DXD19" s="410"/>
      <c r="DXE19" s="410"/>
      <c r="DXF19" s="410"/>
      <c r="DXG19" s="410"/>
      <c r="DXH19" s="410"/>
      <c r="DXI19" s="410"/>
      <c r="DXJ19" s="410"/>
      <c r="DXK19" s="410"/>
      <c r="DXL19" s="410"/>
      <c r="DXM19" s="410"/>
      <c r="DXN19" s="410"/>
      <c r="DXO19" s="410"/>
      <c r="DXP19" s="410"/>
      <c r="DXQ19" s="410"/>
      <c r="DXR19" s="410"/>
      <c r="DXS19" s="410"/>
      <c r="DXT19" s="410"/>
      <c r="DXU19" s="410"/>
      <c r="DXV19" s="410"/>
      <c r="DXW19" s="410"/>
      <c r="DXX19" s="410"/>
      <c r="DXY19" s="410"/>
      <c r="DXZ19" s="410"/>
      <c r="DYA19" s="410"/>
      <c r="DYB19" s="410"/>
      <c r="DYC19" s="410"/>
      <c r="DYD19" s="410"/>
      <c r="DYE19" s="410"/>
      <c r="DYF19" s="410"/>
      <c r="DYG19" s="410"/>
      <c r="DYH19" s="410"/>
      <c r="DYI19" s="410"/>
      <c r="DYJ19" s="410"/>
      <c r="DYK19" s="410"/>
      <c r="DYL19" s="410"/>
      <c r="DYM19" s="410"/>
      <c r="DYN19" s="410"/>
      <c r="DYO19" s="410"/>
      <c r="DYP19" s="410"/>
      <c r="DYQ19" s="410"/>
      <c r="DYR19" s="410"/>
      <c r="DYS19" s="410"/>
      <c r="DYT19" s="410"/>
      <c r="DYU19" s="410"/>
      <c r="DYV19" s="410"/>
      <c r="DYW19" s="410"/>
      <c r="DYX19" s="410"/>
      <c r="DYY19" s="410"/>
      <c r="DYZ19" s="410"/>
      <c r="DZA19" s="410"/>
      <c r="DZB19" s="410"/>
      <c r="DZC19" s="410"/>
      <c r="DZD19" s="410"/>
      <c r="DZE19" s="410"/>
      <c r="DZF19" s="410"/>
      <c r="DZG19" s="410"/>
      <c r="DZH19" s="410"/>
      <c r="DZI19" s="410"/>
      <c r="DZJ19" s="410"/>
      <c r="DZK19" s="410"/>
      <c r="DZL19" s="410"/>
      <c r="DZM19" s="410"/>
      <c r="DZN19" s="410"/>
      <c r="DZO19" s="410"/>
      <c r="DZP19" s="410"/>
      <c r="DZQ19" s="410"/>
      <c r="DZR19" s="410"/>
      <c r="DZS19" s="410"/>
      <c r="DZT19" s="410"/>
      <c r="DZU19" s="410"/>
      <c r="DZV19" s="410"/>
      <c r="DZW19" s="410"/>
      <c r="DZX19" s="410"/>
      <c r="DZY19" s="410"/>
      <c r="DZZ19" s="410"/>
      <c r="EAA19" s="410"/>
      <c r="EAB19" s="410"/>
      <c r="EAC19" s="410"/>
      <c r="EAD19" s="410"/>
      <c r="EAE19" s="410"/>
      <c r="EAF19" s="410"/>
      <c r="EAG19" s="410"/>
      <c r="EAH19" s="410"/>
      <c r="EAI19" s="410"/>
      <c r="EAJ19" s="410"/>
      <c r="EAK19" s="410"/>
      <c r="EAL19" s="410"/>
      <c r="EAM19" s="410"/>
      <c r="EAN19" s="410"/>
      <c r="EAO19" s="410"/>
      <c r="EAP19" s="410"/>
      <c r="EAQ19" s="410"/>
      <c r="EAR19" s="410"/>
      <c r="EAS19" s="410"/>
      <c r="EAT19" s="410"/>
      <c r="EAU19" s="410"/>
      <c r="EAV19" s="410"/>
      <c r="EAW19" s="410"/>
      <c r="EAX19" s="410"/>
      <c r="EAY19" s="410"/>
      <c r="EAZ19" s="410"/>
      <c r="EBA19" s="410"/>
      <c r="EBB19" s="410"/>
      <c r="EBC19" s="410"/>
      <c r="EBD19" s="410"/>
      <c r="EBE19" s="410"/>
      <c r="EBF19" s="410"/>
      <c r="EBG19" s="410"/>
      <c r="EBH19" s="410"/>
      <c r="EBI19" s="410"/>
      <c r="EBJ19" s="410"/>
      <c r="EBK19" s="410"/>
      <c r="EBL19" s="410"/>
      <c r="EBM19" s="410"/>
      <c r="EBN19" s="410"/>
      <c r="EBO19" s="410"/>
      <c r="EBP19" s="410"/>
      <c r="EBQ19" s="410"/>
      <c r="EBR19" s="410"/>
      <c r="EBS19" s="410"/>
      <c r="EBT19" s="410"/>
      <c r="EBU19" s="410"/>
      <c r="EBV19" s="410"/>
      <c r="EBW19" s="410"/>
      <c r="EBX19" s="410"/>
      <c r="EBY19" s="410"/>
      <c r="EBZ19" s="410"/>
      <c r="ECA19" s="410"/>
      <c r="ECB19" s="410"/>
      <c r="ECC19" s="410"/>
      <c r="ECD19" s="410"/>
      <c r="ECE19" s="410"/>
      <c r="ECF19" s="410"/>
      <c r="ECG19" s="410"/>
      <c r="ECH19" s="410"/>
      <c r="ECI19" s="410"/>
      <c r="ECJ19" s="410"/>
      <c r="ECK19" s="410"/>
      <c r="ECL19" s="410"/>
      <c r="ECM19" s="410"/>
      <c r="ECN19" s="410"/>
      <c r="ECO19" s="410"/>
      <c r="ECP19" s="410"/>
      <c r="ECQ19" s="410"/>
      <c r="ECR19" s="410"/>
      <c r="ECS19" s="410"/>
      <c r="ECT19" s="410"/>
      <c r="ECU19" s="410"/>
      <c r="ECV19" s="410"/>
      <c r="ECW19" s="410"/>
      <c r="ECX19" s="410"/>
      <c r="ECY19" s="410"/>
      <c r="ECZ19" s="410"/>
      <c r="EDA19" s="410"/>
      <c r="EDB19" s="410"/>
      <c r="EDC19" s="410"/>
      <c r="EDD19" s="410"/>
      <c r="EDE19" s="410"/>
      <c r="EDF19" s="410"/>
      <c r="EDG19" s="410"/>
      <c r="EDH19" s="410"/>
      <c r="EDI19" s="410"/>
      <c r="EDJ19" s="410"/>
      <c r="EDK19" s="410"/>
      <c r="EDL19" s="410"/>
      <c r="EDM19" s="410"/>
      <c r="EDN19" s="410"/>
      <c r="EDO19" s="410"/>
      <c r="EDP19" s="410"/>
      <c r="EDQ19" s="410"/>
      <c r="EDR19" s="410"/>
      <c r="EDS19" s="410"/>
      <c r="EDT19" s="410"/>
      <c r="EDU19" s="410"/>
      <c r="EDV19" s="410"/>
      <c r="EDW19" s="410"/>
      <c r="EDX19" s="410"/>
      <c r="EDY19" s="410"/>
      <c r="EDZ19" s="410"/>
      <c r="EEA19" s="410"/>
      <c r="EEB19" s="410"/>
      <c r="EEC19" s="410"/>
      <c r="EED19" s="410"/>
      <c r="EEE19" s="410"/>
      <c r="EEF19" s="410"/>
      <c r="EEG19" s="410"/>
      <c r="EEH19" s="410"/>
      <c r="EEI19" s="410"/>
      <c r="EEJ19" s="410"/>
      <c r="EEK19" s="410"/>
      <c r="EEL19" s="410"/>
      <c r="EEM19" s="410"/>
      <c r="EEN19" s="410"/>
      <c r="EEO19" s="410"/>
      <c r="EEP19" s="410"/>
      <c r="EEQ19" s="410"/>
      <c r="EER19" s="410"/>
      <c r="EES19" s="410"/>
      <c r="EET19" s="410"/>
      <c r="EEU19" s="410"/>
      <c r="EEV19" s="410"/>
      <c r="EEW19" s="410"/>
      <c r="EEX19" s="410"/>
      <c r="EEY19" s="410"/>
      <c r="EEZ19" s="410"/>
      <c r="EFA19" s="410"/>
      <c r="EFB19" s="410"/>
      <c r="EFC19" s="410"/>
      <c r="EFD19" s="410"/>
      <c r="EFE19" s="410"/>
      <c r="EFF19" s="410"/>
      <c r="EFG19" s="410"/>
      <c r="EFH19" s="410"/>
      <c r="EFI19" s="410"/>
      <c r="EFJ19" s="410"/>
      <c r="EFK19" s="410"/>
      <c r="EFL19" s="410"/>
      <c r="EFM19" s="410"/>
      <c r="EFN19" s="410"/>
      <c r="EFO19" s="410"/>
      <c r="EFP19" s="410"/>
      <c r="EFQ19" s="410"/>
      <c r="EFR19" s="410"/>
      <c r="EFS19" s="410"/>
      <c r="EFT19" s="410"/>
      <c r="EFU19" s="410"/>
      <c r="EFV19" s="410"/>
      <c r="EFW19" s="410"/>
      <c r="EFX19" s="410"/>
      <c r="EFY19" s="410"/>
      <c r="EFZ19" s="410"/>
      <c r="EGA19" s="410"/>
      <c r="EGB19" s="410"/>
      <c r="EGC19" s="410"/>
      <c r="EGD19" s="410"/>
      <c r="EGE19" s="410"/>
      <c r="EGF19" s="410"/>
      <c r="EGG19" s="410"/>
      <c r="EGH19" s="410"/>
      <c r="EGI19" s="410"/>
      <c r="EGJ19" s="410"/>
      <c r="EGK19" s="410"/>
      <c r="EGL19" s="410"/>
      <c r="EGM19" s="410"/>
      <c r="EGN19" s="410"/>
      <c r="EGO19" s="410"/>
      <c r="EGP19" s="410"/>
      <c r="EGQ19" s="410"/>
      <c r="EGR19" s="410"/>
      <c r="EGS19" s="410"/>
      <c r="EGT19" s="410"/>
      <c r="EGU19" s="410"/>
      <c r="EGV19" s="410"/>
      <c r="EGW19" s="410"/>
      <c r="EGX19" s="410"/>
      <c r="EGY19" s="410"/>
      <c r="EGZ19" s="410"/>
      <c r="EHA19" s="410"/>
      <c r="EHB19" s="410"/>
      <c r="EHC19" s="410"/>
      <c r="EHD19" s="410"/>
      <c r="EHE19" s="410"/>
      <c r="EHF19" s="410"/>
      <c r="EHG19" s="410"/>
      <c r="EHH19" s="410"/>
      <c r="EHI19" s="410"/>
      <c r="EHJ19" s="410"/>
      <c r="EHK19" s="410"/>
      <c r="EHL19" s="410"/>
      <c r="EHM19" s="410"/>
      <c r="EHN19" s="410"/>
      <c r="EHO19" s="410"/>
      <c r="EHP19" s="410"/>
      <c r="EHQ19" s="410"/>
      <c r="EHR19" s="410"/>
      <c r="EHS19" s="410"/>
      <c r="EHT19" s="410"/>
      <c r="EHU19" s="410"/>
      <c r="EHV19" s="410"/>
      <c r="EHW19" s="410"/>
      <c r="EHX19" s="410"/>
      <c r="EHY19" s="410"/>
      <c r="EHZ19" s="410"/>
      <c r="EIA19" s="410"/>
      <c r="EIB19" s="410"/>
      <c r="EIC19" s="410"/>
      <c r="EID19" s="410"/>
      <c r="EIE19" s="410"/>
      <c r="EIF19" s="410"/>
      <c r="EIG19" s="410"/>
      <c r="EIH19" s="410"/>
      <c r="EII19" s="410"/>
      <c r="EIJ19" s="410"/>
      <c r="EIK19" s="410"/>
      <c r="EIL19" s="410"/>
      <c r="EIM19" s="410"/>
      <c r="EIN19" s="410"/>
      <c r="EIO19" s="410"/>
      <c r="EIP19" s="410"/>
      <c r="EIQ19" s="410"/>
      <c r="EIR19" s="410"/>
      <c r="EIS19" s="410"/>
      <c r="EIT19" s="410"/>
      <c r="EIU19" s="410"/>
      <c r="EIV19" s="410"/>
      <c r="EIW19" s="410"/>
      <c r="EIX19" s="410"/>
      <c r="EIY19" s="410"/>
      <c r="EIZ19" s="410"/>
      <c r="EJA19" s="410"/>
      <c r="EJB19" s="410"/>
      <c r="EJC19" s="410"/>
      <c r="EJD19" s="410"/>
      <c r="EJE19" s="410"/>
      <c r="EJF19" s="410"/>
      <c r="EJG19" s="410"/>
      <c r="EJH19" s="410"/>
      <c r="EJI19" s="410"/>
      <c r="EJJ19" s="410"/>
      <c r="EJK19" s="410"/>
      <c r="EJL19" s="410"/>
      <c r="EJM19" s="410"/>
      <c r="EJN19" s="410"/>
      <c r="EJO19" s="410"/>
      <c r="EJP19" s="410"/>
      <c r="EJQ19" s="410"/>
      <c r="EJR19" s="410"/>
      <c r="EJS19" s="410"/>
      <c r="EJT19" s="410"/>
      <c r="EJU19" s="410"/>
      <c r="EJV19" s="410"/>
      <c r="EJW19" s="410"/>
      <c r="EJX19" s="410"/>
      <c r="EJY19" s="410"/>
      <c r="EJZ19" s="410"/>
      <c r="EKA19" s="410"/>
      <c r="EKB19" s="410"/>
      <c r="EKC19" s="410"/>
      <c r="EKD19" s="410"/>
      <c r="EKE19" s="410"/>
      <c r="EKF19" s="410"/>
      <c r="EKG19" s="410"/>
      <c r="EKH19" s="410"/>
      <c r="EKI19" s="410"/>
      <c r="EKJ19" s="410"/>
      <c r="EKK19" s="410"/>
      <c r="EKL19" s="410"/>
      <c r="EKM19" s="410"/>
      <c r="EKN19" s="410"/>
      <c r="EKO19" s="410"/>
      <c r="EKP19" s="410"/>
      <c r="EKQ19" s="410"/>
      <c r="EKR19" s="410"/>
      <c r="EKS19" s="410"/>
      <c r="EKT19" s="410"/>
      <c r="EKU19" s="410"/>
      <c r="EKV19" s="410"/>
      <c r="EKW19" s="410"/>
      <c r="EKX19" s="410"/>
      <c r="EKY19" s="410"/>
      <c r="EKZ19" s="410"/>
      <c r="ELA19" s="410"/>
      <c r="ELB19" s="410"/>
      <c r="ELC19" s="410"/>
      <c r="ELD19" s="410"/>
      <c r="ELE19" s="410"/>
      <c r="ELF19" s="410"/>
      <c r="ELG19" s="410"/>
      <c r="ELH19" s="410"/>
      <c r="ELI19" s="410"/>
      <c r="ELJ19" s="410"/>
      <c r="ELK19" s="410"/>
      <c r="ELL19" s="410"/>
      <c r="ELM19" s="410"/>
      <c r="ELN19" s="410"/>
      <c r="ELO19" s="410"/>
      <c r="ELP19" s="410"/>
      <c r="ELQ19" s="410"/>
      <c r="ELR19" s="410"/>
      <c r="ELS19" s="410"/>
      <c r="ELT19" s="410"/>
      <c r="ELU19" s="410"/>
      <c r="ELV19" s="410"/>
      <c r="ELW19" s="410"/>
      <c r="ELX19" s="410"/>
      <c r="ELY19" s="410"/>
      <c r="ELZ19" s="410"/>
      <c r="EMA19" s="410"/>
      <c r="EMB19" s="410"/>
      <c r="EMC19" s="410"/>
      <c r="EMD19" s="410"/>
      <c r="EME19" s="410"/>
      <c r="EMF19" s="410"/>
      <c r="EMG19" s="410"/>
      <c r="EMH19" s="410"/>
      <c r="EMI19" s="410"/>
      <c r="EMJ19" s="410"/>
      <c r="EMK19" s="410"/>
      <c r="EML19" s="410"/>
      <c r="EMM19" s="410"/>
      <c r="EMN19" s="410"/>
      <c r="EMO19" s="410"/>
      <c r="EMP19" s="410"/>
      <c r="EMQ19" s="410"/>
      <c r="EMR19" s="410"/>
      <c r="EMS19" s="410"/>
      <c r="EMT19" s="410"/>
      <c r="EMU19" s="410"/>
      <c r="EMV19" s="410"/>
      <c r="EMW19" s="410"/>
      <c r="EMX19" s="410"/>
      <c r="EMY19" s="410"/>
      <c r="EMZ19" s="410"/>
      <c r="ENA19" s="410"/>
      <c r="ENB19" s="410"/>
      <c r="ENC19" s="410"/>
      <c r="END19" s="410"/>
      <c r="ENE19" s="410"/>
      <c r="ENF19" s="410"/>
      <c r="ENG19" s="410"/>
      <c r="ENH19" s="410"/>
      <c r="ENI19" s="410"/>
      <c r="ENJ19" s="410"/>
      <c r="ENK19" s="410"/>
      <c r="ENL19" s="410"/>
      <c r="ENM19" s="410"/>
      <c r="ENN19" s="410"/>
      <c r="ENO19" s="410"/>
      <c r="ENP19" s="410"/>
      <c r="ENQ19" s="410"/>
      <c r="ENR19" s="410"/>
      <c r="ENS19" s="410"/>
      <c r="ENT19" s="410"/>
      <c r="ENU19" s="410"/>
      <c r="ENV19" s="410"/>
      <c r="ENW19" s="410"/>
      <c r="ENX19" s="410"/>
      <c r="ENY19" s="410"/>
      <c r="ENZ19" s="410"/>
      <c r="EOA19" s="410"/>
      <c r="EOB19" s="410"/>
      <c r="EOC19" s="410"/>
      <c r="EOD19" s="410"/>
      <c r="EOE19" s="410"/>
      <c r="EOF19" s="410"/>
      <c r="EOG19" s="410"/>
      <c r="EOH19" s="410"/>
      <c r="EOI19" s="410"/>
      <c r="EOJ19" s="410"/>
      <c r="EOK19" s="410"/>
      <c r="EOL19" s="410"/>
      <c r="EOM19" s="410"/>
      <c r="EON19" s="410"/>
      <c r="EOO19" s="410"/>
      <c r="EOP19" s="410"/>
      <c r="EOQ19" s="410"/>
      <c r="EOR19" s="410"/>
      <c r="EOS19" s="410"/>
      <c r="EOT19" s="410"/>
      <c r="EOU19" s="410"/>
      <c r="EOV19" s="410"/>
      <c r="EOW19" s="410"/>
      <c r="EOX19" s="410"/>
      <c r="EOY19" s="410"/>
      <c r="EOZ19" s="410"/>
      <c r="EPA19" s="410"/>
      <c r="EPB19" s="410"/>
      <c r="EPC19" s="410"/>
      <c r="EPD19" s="410"/>
      <c r="EPE19" s="410"/>
      <c r="EPF19" s="410"/>
      <c r="EPG19" s="410"/>
      <c r="EPH19" s="410"/>
      <c r="EPI19" s="410"/>
      <c r="EPJ19" s="410"/>
      <c r="EPK19" s="410"/>
      <c r="EPL19" s="410"/>
      <c r="EPM19" s="410"/>
      <c r="EPN19" s="410"/>
      <c r="EPO19" s="410"/>
      <c r="EPP19" s="410"/>
      <c r="EPQ19" s="410"/>
      <c r="EPR19" s="410"/>
      <c r="EPS19" s="410"/>
      <c r="EPT19" s="410"/>
      <c r="EPU19" s="410"/>
      <c r="EPV19" s="410"/>
      <c r="EPW19" s="410"/>
      <c r="EPX19" s="410"/>
      <c r="EPY19" s="410"/>
      <c r="EPZ19" s="410"/>
      <c r="EQA19" s="410"/>
      <c r="EQB19" s="410"/>
      <c r="EQC19" s="410"/>
      <c r="EQD19" s="410"/>
      <c r="EQE19" s="410"/>
      <c r="EQF19" s="410"/>
      <c r="EQG19" s="410"/>
      <c r="EQH19" s="410"/>
      <c r="EQI19" s="410"/>
      <c r="EQJ19" s="410"/>
      <c r="EQK19" s="410"/>
      <c r="EQL19" s="410"/>
      <c r="EQM19" s="410"/>
      <c r="EQN19" s="410"/>
      <c r="EQO19" s="410"/>
      <c r="EQP19" s="410"/>
      <c r="EQQ19" s="410"/>
      <c r="EQR19" s="410"/>
      <c r="EQS19" s="410"/>
      <c r="EQT19" s="410"/>
      <c r="EQU19" s="410"/>
      <c r="EQV19" s="410"/>
      <c r="EQW19" s="410"/>
      <c r="EQX19" s="410"/>
      <c r="EQY19" s="410"/>
      <c r="EQZ19" s="410"/>
      <c r="ERA19" s="410"/>
      <c r="ERB19" s="410"/>
      <c r="ERC19" s="410"/>
      <c r="ERD19" s="410"/>
      <c r="ERE19" s="410"/>
      <c r="ERF19" s="410"/>
      <c r="ERG19" s="410"/>
      <c r="ERH19" s="410"/>
      <c r="ERI19" s="410"/>
      <c r="ERJ19" s="410"/>
      <c r="ERK19" s="410"/>
      <c r="ERL19" s="410"/>
      <c r="ERM19" s="410"/>
      <c r="ERN19" s="410"/>
      <c r="ERO19" s="410"/>
      <c r="ERP19" s="410"/>
      <c r="ERQ19" s="410"/>
      <c r="ERR19" s="410"/>
      <c r="ERS19" s="410"/>
      <c r="ERT19" s="410"/>
      <c r="ERU19" s="410"/>
      <c r="ERV19" s="410"/>
      <c r="ERW19" s="410"/>
      <c r="ERX19" s="410"/>
      <c r="ERY19" s="410"/>
      <c r="ERZ19" s="410"/>
      <c r="ESA19" s="410"/>
      <c r="ESB19" s="410"/>
      <c r="ESC19" s="410"/>
      <c r="ESD19" s="410"/>
      <c r="ESE19" s="410"/>
      <c r="ESF19" s="410"/>
      <c r="ESG19" s="410"/>
      <c r="ESH19" s="410"/>
      <c r="ESI19" s="410"/>
      <c r="ESJ19" s="410"/>
      <c r="ESK19" s="410"/>
      <c r="ESL19" s="410"/>
      <c r="ESM19" s="410"/>
      <c r="ESN19" s="410"/>
      <c r="ESO19" s="410"/>
      <c r="ESP19" s="410"/>
      <c r="ESQ19" s="410"/>
      <c r="ESR19" s="410"/>
      <c r="ESS19" s="410"/>
      <c r="EST19" s="410"/>
      <c r="ESU19" s="410"/>
      <c r="ESV19" s="410"/>
      <c r="ESW19" s="410"/>
      <c r="ESX19" s="410"/>
      <c r="ESY19" s="410"/>
      <c r="ESZ19" s="410"/>
      <c r="ETA19" s="410"/>
      <c r="ETB19" s="410"/>
      <c r="ETC19" s="410"/>
      <c r="ETD19" s="410"/>
      <c r="ETE19" s="410"/>
      <c r="ETF19" s="410"/>
      <c r="ETG19" s="410"/>
      <c r="ETH19" s="410"/>
      <c r="ETI19" s="410"/>
      <c r="ETJ19" s="410"/>
      <c r="ETK19" s="410"/>
      <c r="ETL19" s="410"/>
      <c r="ETM19" s="410"/>
      <c r="ETN19" s="410"/>
      <c r="ETO19" s="410"/>
      <c r="ETP19" s="410"/>
      <c r="ETQ19" s="410"/>
      <c r="ETR19" s="410"/>
      <c r="ETS19" s="410"/>
      <c r="ETT19" s="410"/>
      <c r="ETU19" s="410"/>
      <c r="ETV19" s="410"/>
      <c r="ETW19" s="410"/>
      <c r="ETX19" s="410"/>
      <c r="ETY19" s="410"/>
      <c r="ETZ19" s="410"/>
      <c r="EUA19" s="410"/>
      <c r="EUB19" s="410"/>
      <c r="EUC19" s="410"/>
      <c r="EUD19" s="410"/>
      <c r="EUE19" s="410"/>
      <c r="EUF19" s="410"/>
      <c r="EUG19" s="410"/>
      <c r="EUH19" s="410"/>
      <c r="EUI19" s="410"/>
      <c r="EUJ19" s="410"/>
      <c r="EUK19" s="410"/>
      <c r="EUL19" s="410"/>
      <c r="EUM19" s="410"/>
      <c r="EUN19" s="410"/>
      <c r="EUO19" s="410"/>
      <c r="EUP19" s="410"/>
      <c r="EUQ19" s="410"/>
      <c r="EUR19" s="410"/>
      <c r="EUS19" s="410"/>
      <c r="EUT19" s="410"/>
      <c r="EUU19" s="410"/>
      <c r="EUV19" s="410"/>
      <c r="EUW19" s="410"/>
      <c r="EUX19" s="410"/>
      <c r="EUY19" s="410"/>
      <c r="EUZ19" s="410"/>
      <c r="EVA19" s="410"/>
      <c r="EVB19" s="410"/>
      <c r="EVC19" s="410"/>
      <c r="EVD19" s="410"/>
      <c r="EVE19" s="410"/>
      <c r="EVF19" s="410"/>
      <c r="EVG19" s="410"/>
      <c r="EVH19" s="410"/>
      <c r="EVI19" s="410"/>
      <c r="EVJ19" s="410"/>
      <c r="EVK19" s="410"/>
      <c r="EVL19" s="410"/>
      <c r="EVM19" s="410"/>
      <c r="EVN19" s="410"/>
      <c r="EVO19" s="410"/>
      <c r="EVP19" s="410"/>
      <c r="EVQ19" s="410"/>
      <c r="EVR19" s="410"/>
      <c r="EVS19" s="410"/>
      <c r="EVT19" s="410"/>
      <c r="EVU19" s="410"/>
      <c r="EVV19" s="410"/>
      <c r="EVW19" s="410"/>
      <c r="EVX19" s="410"/>
      <c r="EVY19" s="410"/>
      <c r="EVZ19" s="410"/>
      <c r="EWA19" s="410"/>
      <c r="EWB19" s="410"/>
      <c r="EWC19" s="410"/>
      <c r="EWD19" s="410"/>
      <c r="EWE19" s="410"/>
      <c r="EWF19" s="410"/>
      <c r="EWG19" s="410"/>
      <c r="EWH19" s="410"/>
      <c r="EWI19" s="410"/>
      <c r="EWJ19" s="410"/>
      <c r="EWK19" s="410"/>
      <c r="EWL19" s="410"/>
      <c r="EWM19" s="410"/>
      <c r="EWN19" s="410"/>
      <c r="EWO19" s="410"/>
      <c r="EWP19" s="410"/>
      <c r="EWQ19" s="410"/>
      <c r="EWR19" s="410"/>
      <c r="EWS19" s="410"/>
      <c r="EWT19" s="410"/>
      <c r="EWU19" s="410"/>
      <c r="EWV19" s="410"/>
      <c r="EWW19" s="410"/>
      <c r="EWX19" s="410"/>
      <c r="EWY19" s="410"/>
      <c r="EWZ19" s="410"/>
      <c r="EXA19" s="410"/>
      <c r="EXB19" s="410"/>
      <c r="EXC19" s="410"/>
      <c r="EXD19" s="410"/>
      <c r="EXE19" s="410"/>
      <c r="EXF19" s="410"/>
      <c r="EXG19" s="410"/>
      <c r="EXH19" s="410"/>
      <c r="EXI19" s="410"/>
      <c r="EXJ19" s="410"/>
      <c r="EXK19" s="410"/>
      <c r="EXL19" s="410"/>
      <c r="EXM19" s="410"/>
      <c r="EXN19" s="410"/>
      <c r="EXO19" s="410"/>
      <c r="EXP19" s="410"/>
      <c r="EXQ19" s="410"/>
      <c r="EXR19" s="410"/>
      <c r="EXS19" s="410"/>
      <c r="EXT19" s="410"/>
      <c r="EXU19" s="410"/>
      <c r="EXV19" s="410"/>
      <c r="EXW19" s="410"/>
      <c r="EXX19" s="410"/>
      <c r="EXY19" s="410"/>
      <c r="EXZ19" s="410"/>
      <c r="EYA19" s="410"/>
      <c r="EYB19" s="410"/>
      <c r="EYC19" s="410"/>
      <c r="EYD19" s="410"/>
      <c r="EYE19" s="410"/>
      <c r="EYF19" s="410"/>
      <c r="EYG19" s="410"/>
      <c r="EYH19" s="410"/>
      <c r="EYI19" s="410"/>
      <c r="EYJ19" s="410"/>
      <c r="EYK19" s="410"/>
      <c r="EYL19" s="410"/>
      <c r="EYM19" s="410"/>
      <c r="EYN19" s="410"/>
      <c r="EYO19" s="410"/>
      <c r="EYP19" s="410"/>
      <c r="EYQ19" s="410"/>
      <c r="EYR19" s="410"/>
      <c r="EYS19" s="410"/>
      <c r="EYT19" s="410"/>
      <c r="EYU19" s="410"/>
      <c r="EYV19" s="410"/>
      <c r="EYW19" s="410"/>
      <c r="EYX19" s="410"/>
      <c r="EYY19" s="410"/>
      <c r="EYZ19" s="410"/>
      <c r="EZA19" s="410"/>
      <c r="EZB19" s="410"/>
      <c r="EZC19" s="410"/>
      <c r="EZD19" s="410"/>
      <c r="EZE19" s="410"/>
      <c r="EZF19" s="410"/>
      <c r="EZG19" s="410"/>
      <c r="EZH19" s="410"/>
      <c r="EZI19" s="410"/>
      <c r="EZJ19" s="410"/>
      <c r="EZK19" s="410"/>
      <c r="EZL19" s="410"/>
      <c r="EZM19" s="410"/>
      <c r="EZN19" s="410"/>
      <c r="EZO19" s="410"/>
      <c r="EZP19" s="410"/>
      <c r="EZQ19" s="410"/>
      <c r="EZR19" s="410"/>
      <c r="EZS19" s="410"/>
      <c r="EZT19" s="410"/>
      <c r="EZU19" s="410"/>
      <c r="EZV19" s="410"/>
      <c r="EZW19" s="410"/>
      <c r="EZX19" s="410"/>
      <c r="EZY19" s="410"/>
      <c r="EZZ19" s="410"/>
      <c r="FAA19" s="410"/>
      <c r="FAB19" s="410"/>
      <c r="FAC19" s="410"/>
      <c r="FAD19" s="410"/>
      <c r="FAE19" s="410"/>
      <c r="FAF19" s="410"/>
      <c r="FAG19" s="410"/>
      <c r="FAH19" s="410"/>
      <c r="FAI19" s="410"/>
      <c r="FAJ19" s="410"/>
      <c r="FAK19" s="410"/>
      <c r="FAL19" s="410"/>
      <c r="FAM19" s="410"/>
      <c r="FAN19" s="410"/>
      <c r="FAO19" s="410"/>
      <c r="FAP19" s="410"/>
      <c r="FAQ19" s="410"/>
      <c r="FAR19" s="410"/>
      <c r="FAS19" s="410"/>
      <c r="FAT19" s="410"/>
      <c r="FAU19" s="410"/>
      <c r="FAV19" s="410"/>
      <c r="FAW19" s="410"/>
      <c r="FAX19" s="410"/>
      <c r="FAY19" s="410"/>
      <c r="FAZ19" s="410"/>
      <c r="FBA19" s="410"/>
      <c r="FBB19" s="410"/>
      <c r="FBC19" s="410"/>
      <c r="FBD19" s="410"/>
      <c r="FBE19" s="410"/>
      <c r="FBF19" s="410"/>
      <c r="FBG19" s="410"/>
      <c r="FBH19" s="410"/>
      <c r="FBI19" s="410"/>
      <c r="FBJ19" s="410"/>
      <c r="FBK19" s="410"/>
      <c r="FBL19" s="410"/>
      <c r="FBM19" s="410"/>
      <c r="FBN19" s="410"/>
      <c r="FBO19" s="410"/>
      <c r="FBP19" s="410"/>
      <c r="FBQ19" s="410"/>
      <c r="FBR19" s="410"/>
      <c r="FBS19" s="410"/>
      <c r="FBT19" s="410"/>
      <c r="FBU19" s="410"/>
      <c r="FBV19" s="410"/>
      <c r="FBW19" s="410"/>
      <c r="FBX19" s="410"/>
      <c r="FBY19" s="410"/>
      <c r="FBZ19" s="410"/>
      <c r="FCA19" s="410"/>
      <c r="FCB19" s="410"/>
      <c r="FCC19" s="410"/>
      <c r="FCD19" s="410"/>
      <c r="FCE19" s="410"/>
      <c r="FCF19" s="410"/>
      <c r="FCG19" s="410"/>
      <c r="FCH19" s="410"/>
      <c r="FCI19" s="410"/>
      <c r="FCJ19" s="410"/>
      <c r="FCK19" s="410"/>
      <c r="FCL19" s="410"/>
      <c r="FCM19" s="410"/>
      <c r="FCN19" s="410"/>
      <c r="FCO19" s="410"/>
      <c r="FCP19" s="410"/>
      <c r="FCQ19" s="410"/>
      <c r="FCR19" s="410"/>
      <c r="FCS19" s="410"/>
      <c r="FCT19" s="410"/>
      <c r="FCU19" s="410"/>
      <c r="FCV19" s="410"/>
      <c r="FCW19" s="410"/>
      <c r="FCX19" s="410"/>
      <c r="FCY19" s="410"/>
      <c r="FCZ19" s="410"/>
      <c r="FDA19" s="410"/>
      <c r="FDB19" s="410"/>
      <c r="FDC19" s="410"/>
      <c r="FDD19" s="410"/>
      <c r="FDE19" s="410"/>
      <c r="FDF19" s="410"/>
      <c r="FDG19" s="410"/>
      <c r="FDH19" s="410"/>
      <c r="FDI19" s="410"/>
      <c r="FDJ19" s="410"/>
      <c r="FDK19" s="410"/>
      <c r="FDL19" s="410"/>
      <c r="FDM19" s="410"/>
      <c r="FDN19" s="410"/>
      <c r="FDO19" s="410"/>
      <c r="FDP19" s="410"/>
      <c r="FDQ19" s="410"/>
      <c r="FDR19" s="410"/>
      <c r="FDS19" s="410"/>
      <c r="FDT19" s="410"/>
      <c r="FDU19" s="410"/>
      <c r="FDV19" s="410"/>
      <c r="FDW19" s="410"/>
      <c r="FDX19" s="410"/>
      <c r="FDY19" s="410"/>
      <c r="FDZ19" s="410"/>
      <c r="FEA19" s="410"/>
      <c r="FEB19" s="410"/>
      <c r="FEC19" s="410"/>
      <c r="FED19" s="410"/>
      <c r="FEE19" s="410"/>
      <c r="FEF19" s="410"/>
      <c r="FEG19" s="410"/>
      <c r="FEH19" s="410"/>
      <c r="FEI19" s="410"/>
      <c r="FEJ19" s="410"/>
      <c r="FEK19" s="410"/>
      <c r="FEL19" s="410"/>
      <c r="FEM19" s="410"/>
      <c r="FEN19" s="410"/>
      <c r="FEO19" s="410"/>
      <c r="FEP19" s="410"/>
      <c r="FEQ19" s="410"/>
      <c r="FER19" s="410"/>
      <c r="FES19" s="410"/>
      <c r="FET19" s="410"/>
      <c r="FEU19" s="410"/>
      <c r="FEV19" s="410"/>
      <c r="FEW19" s="410"/>
      <c r="FEX19" s="410"/>
      <c r="FEY19" s="410"/>
      <c r="FEZ19" s="410"/>
      <c r="FFA19" s="410"/>
      <c r="FFB19" s="410"/>
      <c r="FFC19" s="410"/>
      <c r="FFD19" s="410"/>
      <c r="FFE19" s="410"/>
      <c r="FFF19" s="410"/>
      <c r="FFG19" s="410"/>
      <c r="FFH19" s="410"/>
      <c r="FFI19" s="410"/>
      <c r="FFJ19" s="410"/>
      <c r="FFK19" s="410"/>
      <c r="FFL19" s="410"/>
      <c r="FFM19" s="410"/>
      <c r="FFN19" s="410"/>
      <c r="FFO19" s="410"/>
      <c r="FFP19" s="410"/>
      <c r="FFQ19" s="410"/>
      <c r="FFR19" s="410"/>
      <c r="FFS19" s="410"/>
      <c r="FFT19" s="410"/>
      <c r="FFU19" s="410"/>
      <c r="FFV19" s="410"/>
      <c r="FFW19" s="410"/>
      <c r="FFX19" s="410"/>
      <c r="FFY19" s="410"/>
      <c r="FFZ19" s="410"/>
      <c r="FGA19" s="410"/>
      <c r="FGB19" s="410"/>
      <c r="FGC19" s="410"/>
      <c r="FGD19" s="410"/>
      <c r="FGE19" s="410"/>
      <c r="FGF19" s="410"/>
      <c r="FGG19" s="410"/>
      <c r="FGH19" s="410"/>
      <c r="FGI19" s="410"/>
      <c r="FGJ19" s="410"/>
      <c r="FGK19" s="410"/>
      <c r="FGL19" s="410"/>
      <c r="FGM19" s="410"/>
      <c r="FGN19" s="410"/>
      <c r="FGO19" s="410"/>
      <c r="FGP19" s="410"/>
      <c r="FGQ19" s="410"/>
      <c r="FGR19" s="410"/>
      <c r="FGS19" s="410"/>
      <c r="FGT19" s="410"/>
      <c r="FGU19" s="410"/>
      <c r="FGV19" s="410"/>
      <c r="FGW19" s="410"/>
      <c r="FGX19" s="410"/>
      <c r="FGY19" s="410"/>
      <c r="FGZ19" s="410"/>
      <c r="FHA19" s="410"/>
      <c r="FHB19" s="410"/>
      <c r="FHC19" s="410"/>
      <c r="FHD19" s="410"/>
      <c r="FHE19" s="410"/>
      <c r="FHF19" s="410"/>
      <c r="FHG19" s="410"/>
      <c r="FHH19" s="410"/>
      <c r="FHI19" s="410"/>
      <c r="FHJ19" s="410"/>
      <c r="FHK19" s="410"/>
      <c r="FHL19" s="410"/>
      <c r="FHM19" s="410"/>
      <c r="FHN19" s="410"/>
      <c r="FHO19" s="410"/>
      <c r="FHP19" s="410"/>
      <c r="FHQ19" s="410"/>
      <c r="FHR19" s="410"/>
      <c r="FHS19" s="410"/>
      <c r="FHT19" s="410"/>
      <c r="FHU19" s="410"/>
      <c r="FHV19" s="410"/>
      <c r="FHW19" s="410"/>
      <c r="FHX19" s="410"/>
      <c r="FHY19" s="410"/>
      <c r="FHZ19" s="410"/>
      <c r="FIA19" s="410"/>
      <c r="FIB19" s="410"/>
      <c r="FIC19" s="410"/>
      <c r="FID19" s="410"/>
      <c r="FIE19" s="410"/>
      <c r="FIF19" s="410"/>
      <c r="FIG19" s="410"/>
      <c r="FIH19" s="410"/>
      <c r="FII19" s="410"/>
      <c r="FIJ19" s="410"/>
      <c r="FIK19" s="410"/>
      <c r="FIL19" s="410"/>
      <c r="FIM19" s="410"/>
      <c r="FIN19" s="410"/>
      <c r="FIO19" s="410"/>
      <c r="FIP19" s="410"/>
      <c r="FIQ19" s="410"/>
      <c r="FIR19" s="410"/>
      <c r="FIS19" s="410"/>
      <c r="FIT19" s="410"/>
      <c r="FIU19" s="410"/>
      <c r="FIV19" s="410"/>
      <c r="FIW19" s="410"/>
      <c r="FIX19" s="410"/>
      <c r="FIY19" s="410"/>
      <c r="FIZ19" s="410"/>
      <c r="FJA19" s="410"/>
      <c r="FJB19" s="410"/>
      <c r="FJC19" s="410"/>
      <c r="FJD19" s="410"/>
      <c r="FJE19" s="410"/>
      <c r="FJF19" s="410"/>
      <c r="FJG19" s="410"/>
      <c r="FJH19" s="410"/>
      <c r="FJI19" s="410"/>
      <c r="FJJ19" s="410"/>
      <c r="FJK19" s="410"/>
      <c r="FJL19" s="410"/>
      <c r="FJM19" s="410"/>
      <c r="FJN19" s="410"/>
      <c r="FJO19" s="410"/>
      <c r="FJP19" s="410"/>
      <c r="FJQ19" s="410"/>
      <c r="FJR19" s="410"/>
      <c r="FJS19" s="410"/>
      <c r="FJT19" s="410"/>
      <c r="FJU19" s="410"/>
      <c r="FJV19" s="410"/>
      <c r="FJW19" s="410"/>
      <c r="FJX19" s="410"/>
      <c r="FJY19" s="410"/>
      <c r="FJZ19" s="410"/>
      <c r="FKA19" s="410"/>
      <c r="FKB19" s="410"/>
      <c r="FKC19" s="410"/>
      <c r="FKD19" s="410"/>
      <c r="FKE19" s="410"/>
      <c r="FKF19" s="410"/>
      <c r="FKG19" s="410"/>
      <c r="FKH19" s="410"/>
      <c r="FKI19" s="410"/>
      <c r="FKJ19" s="410"/>
      <c r="FKK19" s="410"/>
      <c r="FKL19" s="410"/>
      <c r="FKM19" s="410"/>
      <c r="FKN19" s="410"/>
      <c r="FKO19" s="410"/>
      <c r="FKP19" s="410"/>
      <c r="FKQ19" s="410"/>
      <c r="FKR19" s="410"/>
      <c r="FKS19" s="410"/>
      <c r="FKT19" s="410"/>
      <c r="FKU19" s="410"/>
      <c r="FKV19" s="410"/>
      <c r="FKW19" s="410"/>
      <c r="FKX19" s="410"/>
      <c r="FKY19" s="410"/>
      <c r="FKZ19" s="410"/>
      <c r="FLA19" s="410"/>
      <c r="FLB19" s="410"/>
      <c r="FLC19" s="410"/>
      <c r="FLD19" s="410"/>
      <c r="FLE19" s="410"/>
      <c r="FLF19" s="410"/>
      <c r="FLG19" s="410"/>
      <c r="FLH19" s="410"/>
      <c r="FLI19" s="410"/>
      <c r="FLJ19" s="410"/>
      <c r="FLK19" s="410"/>
      <c r="FLL19" s="410"/>
      <c r="FLM19" s="410"/>
      <c r="FLN19" s="410"/>
      <c r="FLO19" s="410"/>
      <c r="FLP19" s="410"/>
      <c r="FLQ19" s="410"/>
      <c r="FLR19" s="410"/>
      <c r="FLS19" s="410"/>
      <c r="FLT19" s="410"/>
      <c r="FLU19" s="410"/>
      <c r="FLV19" s="410"/>
      <c r="FLW19" s="410"/>
      <c r="FLX19" s="410"/>
      <c r="FLY19" s="410"/>
      <c r="FLZ19" s="410"/>
      <c r="FMA19" s="410"/>
      <c r="FMB19" s="410"/>
      <c r="FMC19" s="410"/>
      <c r="FMD19" s="410"/>
      <c r="FME19" s="410"/>
      <c r="FMF19" s="410"/>
      <c r="FMG19" s="410"/>
      <c r="FMH19" s="410"/>
      <c r="FMI19" s="410"/>
      <c r="FMJ19" s="410"/>
      <c r="FMK19" s="410"/>
      <c r="FML19" s="410"/>
      <c r="FMM19" s="410"/>
      <c r="FMN19" s="410"/>
      <c r="FMO19" s="410"/>
      <c r="FMP19" s="410"/>
      <c r="FMQ19" s="410"/>
      <c r="FMR19" s="410"/>
      <c r="FMS19" s="410"/>
      <c r="FMT19" s="410"/>
      <c r="FMU19" s="410"/>
      <c r="FMV19" s="410"/>
      <c r="FMW19" s="410"/>
      <c r="FMX19" s="410"/>
      <c r="FMY19" s="410"/>
      <c r="FMZ19" s="410"/>
      <c r="FNA19" s="410"/>
      <c r="FNB19" s="410"/>
      <c r="FNC19" s="410"/>
      <c r="FND19" s="410"/>
      <c r="FNE19" s="410"/>
      <c r="FNF19" s="410"/>
      <c r="FNG19" s="410"/>
      <c r="FNH19" s="410"/>
      <c r="FNI19" s="410"/>
      <c r="FNJ19" s="410"/>
      <c r="FNK19" s="410"/>
      <c r="FNL19" s="410"/>
      <c r="FNM19" s="410"/>
      <c r="FNN19" s="410"/>
      <c r="FNO19" s="410"/>
      <c r="FNP19" s="410"/>
      <c r="FNQ19" s="410"/>
      <c r="FNR19" s="410"/>
      <c r="FNS19" s="410"/>
      <c r="FNT19" s="410"/>
      <c r="FNU19" s="410"/>
      <c r="FNV19" s="410"/>
      <c r="FNW19" s="410"/>
      <c r="FNX19" s="410"/>
      <c r="FNY19" s="410"/>
      <c r="FNZ19" s="410"/>
      <c r="FOA19" s="410"/>
      <c r="FOB19" s="410"/>
      <c r="FOC19" s="410"/>
      <c r="FOD19" s="410"/>
      <c r="FOE19" s="410"/>
      <c r="FOF19" s="410"/>
      <c r="FOG19" s="410"/>
      <c r="FOH19" s="410"/>
      <c r="FOI19" s="410"/>
      <c r="FOJ19" s="410"/>
      <c r="FOK19" s="410"/>
      <c r="FOL19" s="410"/>
      <c r="FOM19" s="410"/>
      <c r="FON19" s="410"/>
      <c r="FOO19" s="410"/>
      <c r="FOP19" s="410"/>
      <c r="FOQ19" s="410"/>
      <c r="FOR19" s="410"/>
      <c r="FOS19" s="410"/>
      <c r="FOT19" s="410"/>
      <c r="FOU19" s="410"/>
      <c r="FOV19" s="410"/>
      <c r="FOW19" s="410"/>
      <c r="FOX19" s="410"/>
      <c r="FOY19" s="410"/>
      <c r="FOZ19" s="410"/>
      <c r="FPA19" s="410"/>
      <c r="FPB19" s="410"/>
      <c r="FPC19" s="410"/>
      <c r="FPD19" s="410"/>
      <c r="FPE19" s="410"/>
      <c r="FPF19" s="410"/>
      <c r="FPG19" s="410"/>
      <c r="FPH19" s="410"/>
      <c r="FPI19" s="410"/>
      <c r="FPJ19" s="410"/>
      <c r="FPK19" s="410"/>
      <c r="FPL19" s="410"/>
      <c r="FPM19" s="410"/>
      <c r="FPN19" s="410"/>
      <c r="FPO19" s="410"/>
      <c r="FPP19" s="410"/>
      <c r="FPQ19" s="410"/>
      <c r="FPR19" s="410"/>
      <c r="FPS19" s="410"/>
      <c r="FPT19" s="410"/>
      <c r="FPU19" s="410"/>
      <c r="FPV19" s="410"/>
      <c r="FPW19" s="410"/>
      <c r="FPX19" s="410"/>
      <c r="FPY19" s="410"/>
      <c r="FPZ19" s="410"/>
      <c r="FQA19" s="410"/>
      <c r="FQB19" s="410"/>
      <c r="FQC19" s="410"/>
      <c r="FQD19" s="410"/>
      <c r="FQE19" s="410"/>
      <c r="FQF19" s="410"/>
      <c r="FQG19" s="410"/>
      <c r="FQH19" s="410"/>
      <c r="FQI19" s="410"/>
      <c r="FQJ19" s="410"/>
      <c r="FQK19" s="410"/>
      <c r="FQL19" s="410"/>
      <c r="FQM19" s="410"/>
      <c r="FQN19" s="410"/>
      <c r="FQO19" s="410"/>
      <c r="FQP19" s="410"/>
      <c r="FQQ19" s="410"/>
      <c r="FQR19" s="410"/>
      <c r="FQS19" s="410"/>
      <c r="FQT19" s="410"/>
      <c r="FQU19" s="410"/>
      <c r="FQV19" s="410"/>
      <c r="FQW19" s="410"/>
      <c r="FQX19" s="410"/>
      <c r="FQY19" s="410"/>
      <c r="FQZ19" s="410"/>
      <c r="FRA19" s="410"/>
      <c r="FRB19" s="410"/>
      <c r="FRC19" s="410"/>
      <c r="FRD19" s="410"/>
      <c r="FRE19" s="410"/>
      <c r="FRF19" s="410"/>
      <c r="FRG19" s="410"/>
      <c r="FRH19" s="410"/>
      <c r="FRI19" s="410"/>
      <c r="FRJ19" s="410"/>
      <c r="FRK19" s="410"/>
      <c r="FRL19" s="410"/>
      <c r="FRM19" s="410"/>
      <c r="FRN19" s="410"/>
      <c r="FRO19" s="410"/>
      <c r="FRP19" s="410"/>
      <c r="FRQ19" s="410"/>
      <c r="FRR19" s="410"/>
      <c r="FRS19" s="410"/>
      <c r="FRT19" s="410"/>
      <c r="FRU19" s="410"/>
      <c r="FRV19" s="410"/>
      <c r="FRW19" s="410"/>
      <c r="FRX19" s="410"/>
      <c r="FRY19" s="410"/>
      <c r="FRZ19" s="410"/>
      <c r="FSA19" s="410"/>
      <c r="FSB19" s="410"/>
      <c r="FSC19" s="410"/>
      <c r="FSD19" s="410"/>
      <c r="FSE19" s="410"/>
      <c r="FSF19" s="410"/>
      <c r="FSG19" s="410"/>
      <c r="FSH19" s="410"/>
      <c r="FSI19" s="410"/>
      <c r="FSJ19" s="410"/>
      <c r="FSK19" s="410"/>
      <c r="FSL19" s="410"/>
      <c r="FSM19" s="410"/>
      <c r="FSN19" s="410"/>
      <c r="FSO19" s="410"/>
      <c r="FSP19" s="410"/>
      <c r="FSQ19" s="410"/>
      <c r="FSR19" s="410"/>
      <c r="FSS19" s="410"/>
      <c r="FST19" s="410"/>
      <c r="FSU19" s="410"/>
      <c r="FSV19" s="410"/>
      <c r="FSW19" s="410"/>
      <c r="FSX19" s="410"/>
      <c r="FSY19" s="410"/>
      <c r="FSZ19" s="410"/>
      <c r="FTA19" s="410"/>
      <c r="FTB19" s="410"/>
      <c r="FTC19" s="410"/>
      <c r="FTD19" s="410"/>
      <c r="FTE19" s="410"/>
      <c r="FTF19" s="410"/>
      <c r="FTG19" s="410"/>
      <c r="FTH19" s="410"/>
      <c r="FTI19" s="410"/>
      <c r="FTJ19" s="410"/>
      <c r="FTK19" s="410"/>
      <c r="FTL19" s="410"/>
      <c r="FTM19" s="410"/>
      <c r="FTN19" s="410"/>
      <c r="FTO19" s="410"/>
      <c r="FTP19" s="410"/>
      <c r="FTQ19" s="410"/>
      <c r="FTR19" s="410"/>
      <c r="FTS19" s="410"/>
      <c r="FTT19" s="410"/>
      <c r="FTU19" s="410"/>
      <c r="FTV19" s="410"/>
      <c r="FTW19" s="410"/>
      <c r="FTX19" s="410"/>
      <c r="FTY19" s="410"/>
      <c r="FTZ19" s="410"/>
      <c r="FUA19" s="410"/>
      <c r="FUB19" s="410"/>
      <c r="FUC19" s="410"/>
      <c r="FUD19" s="410"/>
      <c r="FUE19" s="410"/>
      <c r="FUF19" s="410"/>
      <c r="FUG19" s="410"/>
      <c r="FUH19" s="410"/>
      <c r="FUI19" s="410"/>
      <c r="FUJ19" s="410"/>
      <c r="FUK19" s="410"/>
      <c r="FUL19" s="410"/>
      <c r="FUM19" s="410"/>
      <c r="FUN19" s="410"/>
      <c r="FUO19" s="410"/>
      <c r="FUP19" s="410"/>
      <c r="FUQ19" s="410"/>
      <c r="FUR19" s="410"/>
      <c r="FUS19" s="410"/>
      <c r="FUT19" s="410"/>
      <c r="FUU19" s="410"/>
      <c r="FUV19" s="410"/>
      <c r="FUW19" s="410"/>
      <c r="FUX19" s="410"/>
      <c r="FUY19" s="410"/>
      <c r="FUZ19" s="410"/>
      <c r="FVA19" s="410"/>
      <c r="FVB19" s="410"/>
      <c r="FVC19" s="410"/>
      <c r="FVD19" s="410"/>
      <c r="FVE19" s="410"/>
      <c r="FVF19" s="410"/>
      <c r="FVG19" s="410"/>
      <c r="FVH19" s="410"/>
      <c r="FVI19" s="410"/>
      <c r="FVJ19" s="410"/>
      <c r="FVK19" s="410"/>
      <c r="FVL19" s="410"/>
      <c r="FVM19" s="410"/>
      <c r="FVN19" s="410"/>
      <c r="FVO19" s="410"/>
      <c r="FVP19" s="410"/>
      <c r="FVQ19" s="410"/>
      <c r="FVR19" s="410"/>
      <c r="FVS19" s="410"/>
      <c r="FVT19" s="410"/>
      <c r="FVU19" s="410"/>
      <c r="FVV19" s="410"/>
      <c r="FVW19" s="410"/>
      <c r="FVX19" s="410"/>
      <c r="FVY19" s="410"/>
      <c r="FVZ19" s="410"/>
      <c r="FWA19" s="410"/>
      <c r="FWB19" s="410"/>
      <c r="FWC19" s="410"/>
      <c r="FWD19" s="410"/>
      <c r="FWE19" s="410"/>
      <c r="FWF19" s="410"/>
      <c r="FWG19" s="410"/>
      <c r="FWH19" s="410"/>
      <c r="FWI19" s="410"/>
      <c r="FWJ19" s="410"/>
      <c r="FWK19" s="410"/>
      <c r="FWL19" s="410"/>
      <c r="FWM19" s="410"/>
      <c r="FWN19" s="410"/>
      <c r="FWO19" s="410"/>
      <c r="FWP19" s="410"/>
      <c r="FWQ19" s="410"/>
      <c r="FWR19" s="410"/>
      <c r="FWS19" s="410"/>
      <c r="FWT19" s="410"/>
      <c r="FWU19" s="410"/>
      <c r="FWV19" s="410"/>
      <c r="FWW19" s="410"/>
      <c r="FWX19" s="410"/>
      <c r="FWY19" s="410"/>
      <c r="FWZ19" s="410"/>
      <c r="FXA19" s="410"/>
      <c r="FXB19" s="410"/>
      <c r="FXC19" s="410"/>
      <c r="FXD19" s="410"/>
      <c r="FXE19" s="410"/>
      <c r="FXF19" s="410"/>
      <c r="FXG19" s="410"/>
      <c r="FXH19" s="410"/>
      <c r="FXI19" s="410"/>
      <c r="FXJ19" s="410"/>
      <c r="FXK19" s="410"/>
      <c r="FXL19" s="410"/>
      <c r="FXM19" s="410"/>
      <c r="FXN19" s="410"/>
      <c r="FXO19" s="410"/>
      <c r="FXP19" s="410"/>
      <c r="FXQ19" s="410"/>
      <c r="FXR19" s="410"/>
      <c r="FXS19" s="410"/>
      <c r="FXT19" s="410"/>
      <c r="FXU19" s="410"/>
      <c r="FXV19" s="410"/>
      <c r="FXW19" s="410"/>
      <c r="FXX19" s="410"/>
      <c r="FXY19" s="410"/>
      <c r="FXZ19" s="410"/>
      <c r="FYA19" s="410"/>
      <c r="FYB19" s="410"/>
      <c r="FYC19" s="410"/>
      <c r="FYD19" s="410"/>
      <c r="FYE19" s="410"/>
      <c r="FYF19" s="410"/>
      <c r="FYG19" s="410"/>
      <c r="FYH19" s="410"/>
      <c r="FYI19" s="410"/>
      <c r="FYJ19" s="410"/>
      <c r="FYK19" s="410"/>
      <c r="FYL19" s="410"/>
      <c r="FYM19" s="410"/>
      <c r="FYN19" s="410"/>
      <c r="FYO19" s="410"/>
      <c r="FYP19" s="410"/>
      <c r="FYQ19" s="410"/>
      <c r="FYR19" s="410"/>
      <c r="FYS19" s="410"/>
      <c r="FYT19" s="410"/>
      <c r="FYU19" s="410"/>
      <c r="FYV19" s="410"/>
      <c r="FYW19" s="410"/>
      <c r="FYX19" s="410"/>
      <c r="FYY19" s="410"/>
      <c r="FYZ19" s="410"/>
      <c r="FZA19" s="410"/>
      <c r="FZB19" s="410"/>
      <c r="FZC19" s="410"/>
      <c r="FZD19" s="410"/>
      <c r="FZE19" s="410"/>
      <c r="FZF19" s="410"/>
      <c r="FZG19" s="410"/>
      <c r="FZH19" s="410"/>
      <c r="FZI19" s="410"/>
      <c r="FZJ19" s="410"/>
      <c r="FZK19" s="410"/>
      <c r="FZL19" s="410"/>
      <c r="FZM19" s="410"/>
      <c r="FZN19" s="410"/>
      <c r="FZO19" s="410"/>
      <c r="FZP19" s="410"/>
      <c r="FZQ19" s="410"/>
      <c r="FZR19" s="410"/>
      <c r="FZS19" s="410"/>
      <c r="FZT19" s="410"/>
      <c r="FZU19" s="410"/>
      <c r="FZV19" s="410"/>
      <c r="FZW19" s="410"/>
      <c r="FZX19" s="410"/>
      <c r="FZY19" s="410"/>
      <c r="FZZ19" s="410"/>
      <c r="GAA19" s="410"/>
      <c r="GAB19" s="410"/>
      <c r="GAC19" s="410"/>
      <c r="GAD19" s="410"/>
      <c r="GAE19" s="410"/>
      <c r="GAF19" s="410"/>
      <c r="GAG19" s="410"/>
      <c r="GAH19" s="410"/>
      <c r="GAI19" s="410"/>
      <c r="GAJ19" s="410"/>
      <c r="GAK19" s="410"/>
      <c r="GAL19" s="410"/>
      <c r="GAM19" s="410"/>
      <c r="GAN19" s="410"/>
      <c r="GAO19" s="410"/>
      <c r="GAP19" s="410"/>
      <c r="GAQ19" s="410"/>
      <c r="GAR19" s="410"/>
      <c r="GAS19" s="410"/>
      <c r="GAT19" s="410"/>
      <c r="GAU19" s="410"/>
      <c r="GAV19" s="410"/>
      <c r="GAW19" s="410"/>
      <c r="GAX19" s="410"/>
      <c r="GAY19" s="410"/>
      <c r="GAZ19" s="410"/>
      <c r="GBA19" s="410"/>
      <c r="GBB19" s="410"/>
      <c r="GBC19" s="410"/>
      <c r="GBD19" s="410"/>
      <c r="GBE19" s="410"/>
      <c r="GBF19" s="410"/>
      <c r="GBG19" s="410"/>
      <c r="GBH19" s="410"/>
      <c r="GBI19" s="410"/>
      <c r="GBJ19" s="410"/>
      <c r="GBK19" s="410"/>
      <c r="GBL19" s="410"/>
      <c r="GBM19" s="410"/>
      <c r="GBN19" s="410"/>
      <c r="GBO19" s="410"/>
      <c r="GBP19" s="410"/>
      <c r="GBQ19" s="410"/>
      <c r="GBR19" s="410"/>
      <c r="GBS19" s="410"/>
      <c r="GBT19" s="410"/>
      <c r="GBU19" s="410"/>
      <c r="GBV19" s="410"/>
      <c r="GBW19" s="410"/>
      <c r="GBX19" s="410"/>
      <c r="GBY19" s="410"/>
      <c r="GBZ19" s="410"/>
      <c r="GCA19" s="410"/>
      <c r="GCB19" s="410"/>
      <c r="GCC19" s="410"/>
      <c r="GCD19" s="410"/>
      <c r="GCE19" s="410"/>
      <c r="GCF19" s="410"/>
      <c r="GCG19" s="410"/>
      <c r="GCH19" s="410"/>
      <c r="GCI19" s="410"/>
      <c r="GCJ19" s="410"/>
      <c r="GCK19" s="410"/>
      <c r="GCL19" s="410"/>
      <c r="GCM19" s="410"/>
      <c r="GCN19" s="410"/>
      <c r="GCO19" s="410"/>
      <c r="GCP19" s="410"/>
      <c r="GCQ19" s="410"/>
      <c r="GCR19" s="410"/>
      <c r="GCS19" s="410"/>
      <c r="GCT19" s="410"/>
      <c r="GCU19" s="410"/>
      <c r="GCV19" s="410"/>
      <c r="GCW19" s="410"/>
      <c r="GCX19" s="410"/>
      <c r="GCY19" s="410"/>
      <c r="GCZ19" s="410"/>
      <c r="GDA19" s="410"/>
      <c r="GDB19" s="410"/>
      <c r="GDC19" s="410"/>
      <c r="GDD19" s="410"/>
      <c r="GDE19" s="410"/>
      <c r="GDF19" s="410"/>
      <c r="GDG19" s="410"/>
      <c r="GDH19" s="410"/>
      <c r="GDI19" s="410"/>
      <c r="GDJ19" s="410"/>
      <c r="GDK19" s="410"/>
      <c r="GDL19" s="410"/>
      <c r="GDM19" s="410"/>
      <c r="GDN19" s="410"/>
      <c r="GDO19" s="410"/>
      <c r="GDP19" s="410"/>
      <c r="GDQ19" s="410"/>
      <c r="GDR19" s="410"/>
      <c r="GDS19" s="410"/>
      <c r="GDT19" s="410"/>
      <c r="GDU19" s="410"/>
      <c r="GDV19" s="410"/>
      <c r="GDW19" s="410"/>
      <c r="GDX19" s="410"/>
      <c r="GDY19" s="410"/>
      <c r="GDZ19" s="410"/>
      <c r="GEA19" s="410"/>
      <c r="GEB19" s="410"/>
      <c r="GEC19" s="410"/>
      <c r="GED19" s="410"/>
      <c r="GEE19" s="410"/>
      <c r="GEF19" s="410"/>
      <c r="GEG19" s="410"/>
      <c r="GEH19" s="410"/>
      <c r="GEI19" s="410"/>
      <c r="GEJ19" s="410"/>
      <c r="GEK19" s="410"/>
      <c r="GEL19" s="410"/>
      <c r="GEM19" s="410"/>
      <c r="GEN19" s="410"/>
      <c r="GEO19" s="410"/>
      <c r="GEP19" s="410"/>
      <c r="GEQ19" s="410"/>
      <c r="GER19" s="410"/>
      <c r="GES19" s="410"/>
      <c r="GET19" s="410"/>
      <c r="GEU19" s="410"/>
      <c r="GEV19" s="410"/>
      <c r="GEW19" s="410"/>
      <c r="GEX19" s="410"/>
      <c r="GEY19" s="410"/>
      <c r="GEZ19" s="410"/>
      <c r="GFA19" s="410"/>
      <c r="GFB19" s="410"/>
      <c r="GFC19" s="410"/>
      <c r="GFD19" s="410"/>
      <c r="GFE19" s="410"/>
      <c r="GFF19" s="410"/>
      <c r="GFG19" s="410"/>
      <c r="GFH19" s="410"/>
      <c r="GFI19" s="410"/>
      <c r="GFJ19" s="410"/>
      <c r="GFK19" s="410"/>
      <c r="GFL19" s="410"/>
      <c r="GFM19" s="410"/>
      <c r="GFN19" s="410"/>
      <c r="GFO19" s="410"/>
      <c r="GFP19" s="410"/>
      <c r="GFQ19" s="410"/>
      <c r="GFR19" s="410"/>
      <c r="GFS19" s="410"/>
      <c r="GFT19" s="410"/>
      <c r="GFU19" s="410"/>
      <c r="GFV19" s="410"/>
      <c r="GFW19" s="410"/>
      <c r="GFX19" s="410"/>
      <c r="GFY19" s="410"/>
      <c r="GFZ19" s="410"/>
      <c r="GGA19" s="410"/>
      <c r="GGB19" s="410"/>
      <c r="GGC19" s="410"/>
      <c r="GGD19" s="410"/>
      <c r="GGE19" s="410"/>
      <c r="GGF19" s="410"/>
      <c r="GGG19" s="410"/>
      <c r="GGH19" s="410"/>
      <c r="GGI19" s="410"/>
      <c r="GGJ19" s="410"/>
      <c r="GGK19" s="410"/>
      <c r="GGL19" s="410"/>
      <c r="GGM19" s="410"/>
      <c r="GGN19" s="410"/>
      <c r="GGO19" s="410"/>
      <c r="GGP19" s="410"/>
      <c r="GGQ19" s="410"/>
      <c r="GGR19" s="410"/>
      <c r="GGS19" s="410"/>
      <c r="GGT19" s="410"/>
      <c r="GGU19" s="410"/>
      <c r="GGV19" s="410"/>
      <c r="GGW19" s="410"/>
      <c r="GGX19" s="410"/>
      <c r="GGY19" s="410"/>
      <c r="GGZ19" s="410"/>
      <c r="GHA19" s="410"/>
      <c r="GHB19" s="410"/>
      <c r="GHC19" s="410"/>
      <c r="GHD19" s="410"/>
      <c r="GHE19" s="410"/>
      <c r="GHF19" s="410"/>
      <c r="GHG19" s="410"/>
      <c r="GHH19" s="410"/>
      <c r="GHI19" s="410"/>
      <c r="GHJ19" s="410"/>
      <c r="GHK19" s="410"/>
      <c r="GHL19" s="410"/>
      <c r="GHM19" s="410"/>
      <c r="GHN19" s="410"/>
      <c r="GHO19" s="410"/>
      <c r="GHP19" s="410"/>
      <c r="GHQ19" s="410"/>
      <c r="GHR19" s="410"/>
      <c r="GHS19" s="410"/>
      <c r="GHT19" s="410"/>
      <c r="GHU19" s="410"/>
      <c r="GHV19" s="410"/>
      <c r="GHW19" s="410"/>
      <c r="GHX19" s="410"/>
      <c r="GHY19" s="410"/>
      <c r="GHZ19" s="410"/>
      <c r="GIA19" s="410"/>
      <c r="GIB19" s="410"/>
      <c r="GIC19" s="410"/>
      <c r="GID19" s="410"/>
      <c r="GIE19" s="410"/>
      <c r="GIF19" s="410"/>
      <c r="GIG19" s="410"/>
      <c r="GIH19" s="410"/>
      <c r="GII19" s="410"/>
      <c r="GIJ19" s="410"/>
      <c r="GIK19" s="410"/>
      <c r="GIL19" s="410"/>
      <c r="GIM19" s="410"/>
      <c r="GIN19" s="410"/>
      <c r="GIO19" s="410"/>
      <c r="GIP19" s="410"/>
      <c r="GIQ19" s="410"/>
      <c r="GIR19" s="410"/>
      <c r="GIS19" s="410"/>
      <c r="GIT19" s="410"/>
      <c r="GIU19" s="410"/>
      <c r="GIV19" s="410"/>
      <c r="GIW19" s="410"/>
      <c r="GIX19" s="410"/>
      <c r="GIY19" s="410"/>
      <c r="GIZ19" s="410"/>
      <c r="GJA19" s="410"/>
      <c r="GJB19" s="410"/>
      <c r="GJC19" s="410"/>
      <c r="GJD19" s="410"/>
      <c r="GJE19" s="410"/>
      <c r="GJF19" s="410"/>
      <c r="GJG19" s="410"/>
      <c r="GJH19" s="410"/>
      <c r="GJI19" s="410"/>
      <c r="GJJ19" s="410"/>
      <c r="GJK19" s="410"/>
      <c r="GJL19" s="410"/>
      <c r="GJM19" s="410"/>
      <c r="GJN19" s="410"/>
      <c r="GJO19" s="410"/>
      <c r="GJP19" s="410"/>
      <c r="GJQ19" s="410"/>
      <c r="GJR19" s="410"/>
      <c r="GJS19" s="410"/>
      <c r="GJT19" s="410"/>
      <c r="GJU19" s="410"/>
      <c r="GJV19" s="410"/>
      <c r="GJW19" s="410"/>
      <c r="GJX19" s="410"/>
      <c r="GJY19" s="410"/>
      <c r="GJZ19" s="410"/>
      <c r="GKA19" s="410"/>
      <c r="GKB19" s="410"/>
      <c r="GKC19" s="410"/>
      <c r="GKD19" s="410"/>
      <c r="GKE19" s="410"/>
      <c r="GKF19" s="410"/>
      <c r="GKG19" s="410"/>
      <c r="GKH19" s="410"/>
      <c r="GKI19" s="410"/>
      <c r="GKJ19" s="410"/>
      <c r="GKK19" s="410"/>
      <c r="GKL19" s="410"/>
      <c r="GKM19" s="410"/>
      <c r="GKN19" s="410"/>
      <c r="GKO19" s="410"/>
      <c r="GKP19" s="410"/>
      <c r="GKQ19" s="410"/>
      <c r="GKR19" s="410"/>
      <c r="GKS19" s="410"/>
      <c r="GKT19" s="410"/>
      <c r="GKU19" s="410"/>
      <c r="GKV19" s="410"/>
      <c r="GKW19" s="410"/>
      <c r="GKX19" s="410"/>
      <c r="GKY19" s="410"/>
      <c r="GKZ19" s="410"/>
      <c r="GLA19" s="410"/>
      <c r="GLB19" s="410"/>
      <c r="GLC19" s="410"/>
      <c r="GLD19" s="410"/>
      <c r="GLE19" s="410"/>
      <c r="GLF19" s="410"/>
      <c r="GLG19" s="410"/>
      <c r="GLH19" s="410"/>
      <c r="GLI19" s="410"/>
      <c r="GLJ19" s="410"/>
      <c r="GLK19" s="410"/>
      <c r="GLL19" s="410"/>
      <c r="GLM19" s="410"/>
      <c r="GLN19" s="410"/>
      <c r="GLO19" s="410"/>
      <c r="GLP19" s="410"/>
      <c r="GLQ19" s="410"/>
      <c r="GLR19" s="410"/>
      <c r="GLS19" s="410"/>
      <c r="GLT19" s="410"/>
      <c r="GLU19" s="410"/>
      <c r="GLV19" s="410"/>
      <c r="GLW19" s="410"/>
      <c r="GLX19" s="410"/>
      <c r="GLY19" s="410"/>
      <c r="GLZ19" s="410"/>
      <c r="GMA19" s="410"/>
      <c r="GMB19" s="410"/>
      <c r="GMC19" s="410"/>
      <c r="GMD19" s="410"/>
      <c r="GME19" s="410"/>
      <c r="GMF19" s="410"/>
      <c r="GMG19" s="410"/>
      <c r="GMH19" s="410"/>
      <c r="GMI19" s="410"/>
      <c r="GMJ19" s="410"/>
      <c r="GMK19" s="410"/>
      <c r="GML19" s="410"/>
      <c r="GMM19" s="410"/>
      <c r="GMN19" s="410"/>
      <c r="GMO19" s="410"/>
      <c r="GMP19" s="410"/>
      <c r="GMQ19" s="410"/>
      <c r="GMR19" s="410"/>
      <c r="GMS19" s="410"/>
      <c r="GMT19" s="410"/>
      <c r="GMU19" s="410"/>
      <c r="GMV19" s="410"/>
      <c r="GMW19" s="410"/>
      <c r="GMX19" s="410"/>
      <c r="GMY19" s="410"/>
      <c r="GMZ19" s="410"/>
      <c r="GNA19" s="410"/>
      <c r="GNB19" s="410"/>
      <c r="GNC19" s="410"/>
      <c r="GND19" s="410"/>
      <c r="GNE19" s="410"/>
      <c r="GNF19" s="410"/>
      <c r="GNG19" s="410"/>
      <c r="GNH19" s="410"/>
      <c r="GNI19" s="410"/>
      <c r="GNJ19" s="410"/>
      <c r="GNK19" s="410"/>
      <c r="GNL19" s="410"/>
      <c r="GNM19" s="410"/>
      <c r="GNN19" s="410"/>
      <c r="GNO19" s="410"/>
      <c r="GNP19" s="410"/>
      <c r="GNQ19" s="410"/>
      <c r="GNR19" s="410"/>
      <c r="GNS19" s="410"/>
      <c r="GNT19" s="410"/>
      <c r="GNU19" s="410"/>
      <c r="GNV19" s="410"/>
      <c r="GNW19" s="410"/>
      <c r="GNX19" s="410"/>
      <c r="GNY19" s="410"/>
      <c r="GNZ19" s="410"/>
      <c r="GOA19" s="410"/>
      <c r="GOB19" s="410"/>
      <c r="GOC19" s="410"/>
      <c r="GOD19" s="410"/>
      <c r="GOE19" s="410"/>
      <c r="GOF19" s="410"/>
      <c r="GOG19" s="410"/>
      <c r="GOH19" s="410"/>
      <c r="GOI19" s="410"/>
      <c r="GOJ19" s="410"/>
      <c r="GOK19" s="410"/>
      <c r="GOL19" s="410"/>
      <c r="GOM19" s="410"/>
      <c r="GON19" s="410"/>
      <c r="GOO19" s="410"/>
      <c r="GOP19" s="410"/>
      <c r="GOQ19" s="410"/>
      <c r="GOR19" s="410"/>
      <c r="GOS19" s="410"/>
      <c r="GOT19" s="410"/>
      <c r="GOU19" s="410"/>
      <c r="GOV19" s="410"/>
      <c r="GOW19" s="410"/>
      <c r="GOX19" s="410"/>
      <c r="GOY19" s="410"/>
      <c r="GOZ19" s="410"/>
      <c r="GPA19" s="410"/>
      <c r="GPB19" s="410"/>
      <c r="GPC19" s="410"/>
      <c r="GPD19" s="410"/>
      <c r="GPE19" s="410"/>
      <c r="GPF19" s="410"/>
      <c r="GPG19" s="410"/>
      <c r="GPH19" s="410"/>
      <c r="GPI19" s="410"/>
      <c r="GPJ19" s="410"/>
      <c r="GPK19" s="410"/>
      <c r="GPL19" s="410"/>
      <c r="GPM19" s="410"/>
      <c r="GPN19" s="410"/>
      <c r="GPO19" s="410"/>
      <c r="GPP19" s="410"/>
      <c r="GPQ19" s="410"/>
      <c r="GPR19" s="410"/>
      <c r="GPS19" s="410"/>
      <c r="GPT19" s="410"/>
      <c r="GPU19" s="410"/>
      <c r="GPV19" s="410"/>
      <c r="GPW19" s="410"/>
      <c r="GPX19" s="410"/>
      <c r="GPY19" s="410"/>
      <c r="GPZ19" s="410"/>
      <c r="GQA19" s="410"/>
      <c r="GQB19" s="410"/>
      <c r="GQC19" s="410"/>
      <c r="GQD19" s="410"/>
      <c r="GQE19" s="410"/>
      <c r="GQF19" s="410"/>
      <c r="GQG19" s="410"/>
      <c r="GQH19" s="410"/>
      <c r="GQI19" s="410"/>
      <c r="GQJ19" s="410"/>
      <c r="GQK19" s="410"/>
      <c r="GQL19" s="410"/>
      <c r="GQM19" s="410"/>
      <c r="GQN19" s="410"/>
      <c r="GQO19" s="410"/>
      <c r="GQP19" s="410"/>
      <c r="GQQ19" s="410"/>
      <c r="GQR19" s="410"/>
      <c r="GQS19" s="410"/>
      <c r="GQT19" s="410"/>
      <c r="GQU19" s="410"/>
      <c r="GQV19" s="410"/>
      <c r="GQW19" s="410"/>
      <c r="GQX19" s="410"/>
      <c r="GQY19" s="410"/>
      <c r="GQZ19" s="410"/>
      <c r="GRA19" s="410"/>
      <c r="GRB19" s="410"/>
      <c r="GRC19" s="410"/>
      <c r="GRD19" s="410"/>
      <c r="GRE19" s="410"/>
      <c r="GRF19" s="410"/>
      <c r="GRG19" s="410"/>
      <c r="GRH19" s="410"/>
      <c r="GRI19" s="410"/>
      <c r="GRJ19" s="410"/>
      <c r="GRK19" s="410"/>
      <c r="GRL19" s="410"/>
      <c r="GRM19" s="410"/>
      <c r="GRN19" s="410"/>
      <c r="GRO19" s="410"/>
      <c r="GRP19" s="410"/>
      <c r="GRQ19" s="410"/>
      <c r="GRR19" s="410"/>
      <c r="GRS19" s="410"/>
      <c r="GRT19" s="410"/>
      <c r="GRU19" s="410"/>
      <c r="GRV19" s="410"/>
      <c r="GRW19" s="410"/>
      <c r="GRX19" s="410"/>
      <c r="GRY19" s="410"/>
      <c r="GRZ19" s="410"/>
      <c r="GSA19" s="410"/>
      <c r="GSB19" s="410"/>
      <c r="GSC19" s="410"/>
      <c r="GSD19" s="410"/>
      <c r="GSE19" s="410"/>
      <c r="GSF19" s="410"/>
      <c r="GSG19" s="410"/>
      <c r="GSH19" s="410"/>
      <c r="GSI19" s="410"/>
      <c r="GSJ19" s="410"/>
      <c r="GSK19" s="410"/>
      <c r="GSL19" s="410"/>
      <c r="GSM19" s="410"/>
      <c r="GSN19" s="410"/>
      <c r="GSO19" s="410"/>
      <c r="GSP19" s="410"/>
      <c r="GSQ19" s="410"/>
      <c r="GSR19" s="410"/>
      <c r="GSS19" s="410"/>
      <c r="GST19" s="410"/>
      <c r="GSU19" s="410"/>
      <c r="GSV19" s="410"/>
      <c r="GSW19" s="410"/>
      <c r="GSX19" s="410"/>
      <c r="GSY19" s="410"/>
      <c r="GSZ19" s="410"/>
      <c r="GTA19" s="410"/>
      <c r="GTB19" s="410"/>
      <c r="GTC19" s="410"/>
      <c r="GTD19" s="410"/>
      <c r="GTE19" s="410"/>
      <c r="GTF19" s="410"/>
      <c r="GTG19" s="410"/>
      <c r="GTH19" s="410"/>
      <c r="GTI19" s="410"/>
      <c r="GTJ19" s="410"/>
      <c r="GTK19" s="410"/>
      <c r="GTL19" s="410"/>
      <c r="GTM19" s="410"/>
      <c r="GTN19" s="410"/>
      <c r="GTO19" s="410"/>
      <c r="GTP19" s="410"/>
      <c r="GTQ19" s="410"/>
      <c r="GTR19" s="410"/>
      <c r="GTS19" s="410"/>
      <c r="GTT19" s="410"/>
      <c r="GTU19" s="410"/>
      <c r="GTV19" s="410"/>
      <c r="GTW19" s="410"/>
      <c r="GTX19" s="410"/>
      <c r="GTY19" s="410"/>
      <c r="GTZ19" s="410"/>
      <c r="GUA19" s="410"/>
      <c r="GUB19" s="410"/>
      <c r="GUC19" s="410"/>
      <c r="GUD19" s="410"/>
      <c r="GUE19" s="410"/>
      <c r="GUF19" s="410"/>
      <c r="GUG19" s="410"/>
      <c r="GUH19" s="410"/>
      <c r="GUI19" s="410"/>
      <c r="GUJ19" s="410"/>
      <c r="GUK19" s="410"/>
      <c r="GUL19" s="410"/>
      <c r="GUM19" s="410"/>
      <c r="GUN19" s="410"/>
      <c r="GUO19" s="410"/>
      <c r="GUP19" s="410"/>
      <c r="GUQ19" s="410"/>
      <c r="GUR19" s="410"/>
      <c r="GUS19" s="410"/>
      <c r="GUT19" s="410"/>
      <c r="GUU19" s="410"/>
      <c r="GUV19" s="410"/>
      <c r="GUW19" s="410"/>
      <c r="GUX19" s="410"/>
      <c r="GUY19" s="410"/>
      <c r="GUZ19" s="410"/>
      <c r="GVA19" s="410"/>
      <c r="GVB19" s="410"/>
      <c r="GVC19" s="410"/>
      <c r="GVD19" s="410"/>
      <c r="GVE19" s="410"/>
      <c r="GVF19" s="410"/>
      <c r="GVG19" s="410"/>
      <c r="GVH19" s="410"/>
      <c r="GVI19" s="410"/>
      <c r="GVJ19" s="410"/>
      <c r="GVK19" s="410"/>
      <c r="GVL19" s="410"/>
      <c r="GVM19" s="410"/>
      <c r="GVN19" s="410"/>
      <c r="GVO19" s="410"/>
      <c r="GVP19" s="410"/>
      <c r="GVQ19" s="410"/>
      <c r="GVR19" s="410"/>
      <c r="GVS19" s="410"/>
      <c r="GVT19" s="410"/>
      <c r="GVU19" s="410"/>
      <c r="GVV19" s="410"/>
      <c r="GVW19" s="410"/>
      <c r="GVX19" s="410"/>
      <c r="GVY19" s="410"/>
      <c r="GVZ19" s="410"/>
      <c r="GWA19" s="410"/>
      <c r="GWB19" s="410"/>
      <c r="GWC19" s="410"/>
      <c r="GWD19" s="410"/>
      <c r="GWE19" s="410"/>
      <c r="GWF19" s="410"/>
      <c r="GWG19" s="410"/>
      <c r="GWH19" s="410"/>
      <c r="GWI19" s="410"/>
      <c r="GWJ19" s="410"/>
      <c r="GWK19" s="410"/>
      <c r="GWL19" s="410"/>
      <c r="GWM19" s="410"/>
      <c r="GWN19" s="410"/>
      <c r="GWO19" s="410"/>
      <c r="GWP19" s="410"/>
      <c r="GWQ19" s="410"/>
      <c r="GWR19" s="410"/>
      <c r="GWS19" s="410"/>
      <c r="GWT19" s="410"/>
      <c r="GWU19" s="410"/>
      <c r="GWV19" s="410"/>
      <c r="GWW19" s="410"/>
      <c r="GWX19" s="410"/>
      <c r="GWY19" s="410"/>
      <c r="GWZ19" s="410"/>
      <c r="GXA19" s="410"/>
      <c r="GXB19" s="410"/>
      <c r="GXC19" s="410"/>
      <c r="GXD19" s="410"/>
      <c r="GXE19" s="410"/>
      <c r="GXF19" s="410"/>
      <c r="GXG19" s="410"/>
      <c r="GXH19" s="410"/>
      <c r="GXI19" s="410"/>
      <c r="GXJ19" s="410"/>
      <c r="GXK19" s="410"/>
      <c r="GXL19" s="410"/>
      <c r="GXM19" s="410"/>
      <c r="GXN19" s="410"/>
      <c r="GXO19" s="410"/>
      <c r="GXP19" s="410"/>
      <c r="GXQ19" s="410"/>
      <c r="GXR19" s="410"/>
      <c r="GXS19" s="410"/>
      <c r="GXT19" s="410"/>
      <c r="GXU19" s="410"/>
      <c r="GXV19" s="410"/>
      <c r="GXW19" s="410"/>
      <c r="GXX19" s="410"/>
      <c r="GXY19" s="410"/>
      <c r="GXZ19" s="410"/>
      <c r="GYA19" s="410"/>
      <c r="GYB19" s="410"/>
      <c r="GYC19" s="410"/>
      <c r="GYD19" s="410"/>
      <c r="GYE19" s="410"/>
      <c r="GYF19" s="410"/>
      <c r="GYG19" s="410"/>
      <c r="GYH19" s="410"/>
      <c r="GYI19" s="410"/>
      <c r="GYJ19" s="410"/>
      <c r="GYK19" s="410"/>
      <c r="GYL19" s="410"/>
      <c r="GYM19" s="410"/>
      <c r="GYN19" s="410"/>
      <c r="GYO19" s="410"/>
      <c r="GYP19" s="410"/>
      <c r="GYQ19" s="410"/>
      <c r="GYR19" s="410"/>
      <c r="GYS19" s="410"/>
      <c r="GYT19" s="410"/>
      <c r="GYU19" s="410"/>
      <c r="GYV19" s="410"/>
      <c r="GYW19" s="410"/>
      <c r="GYX19" s="410"/>
      <c r="GYY19" s="410"/>
      <c r="GYZ19" s="410"/>
      <c r="GZA19" s="410"/>
      <c r="GZB19" s="410"/>
      <c r="GZC19" s="410"/>
      <c r="GZD19" s="410"/>
      <c r="GZE19" s="410"/>
      <c r="GZF19" s="410"/>
      <c r="GZG19" s="410"/>
      <c r="GZH19" s="410"/>
      <c r="GZI19" s="410"/>
      <c r="GZJ19" s="410"/>
      <c r="GZK19" s="410"/>
      <c r="GZL19" s="410"/>
      <c r="GZM19" s="410"/>
      <c r="GZN19" s="410"/>
      <c r="GZO19" s="410"/>
      <c r="GZP19" s="410"/>
      <c r="GZQ19" s="410"/>
      <c r="GZR19" s="410"/>
      <c r="GZS19" s="410"/>
      <c r="GZT19" s="410"/>
      <c r="GZU19" s="410"/>
      <c r="GZV19" s="410"/>
      <c r="GZW19" s="410"/>
      <c r="GZX19" s="410"/>
      <c r="GZY19" s="410"/>
      <c r="GZZ19" s="410"/>
      <c r="HAA19" s="410"/>
      <c r="HAB19" s="410"/>
      <c r="HAC19" s="410"/>
      <c r="HAD19" s="410"/>
      <c r="HAE19" s="410"/>
      <c r="HAF19" s="410"/>
      <c r="HAG19" s="410"/>
      <c r="HAH19" s="410"/>
      <c r="HAI19" s="410"/>
      <c r="HAJ19" s="410"/>
      <c r="HAK19" s="410"/>
      <c r="HAL19" s="410"/>
      <c r="HAM19" s="410"/>
      <c r="HAN19" s="410"/>
      <c r="HAO19" s="410"/>
      <c r="HAP19" s="410"/>
      <c r="HAQ19" s="410"/>
      <c r="HAR19" s="410"/>
      <c r="HAS19" s="410"/>
      <c r="HAT19" s="410"/>
      <c r="HAU19" s="410"/>
      <c r="HAV19" s="410"/>
      <c r="HAW19" s="410"/>
      <c r="HAX19" s="410"/>
      <c r="HAY19" s="410"/>
      <c r="HAZ19" s="410"/>
      <c r="HBA19" s="410"/>
      <c r="HBB19" s="410"/>
      <c r="HBC19" s="410"/>
      <c r="HBD19" s="410"/>
      <c r="HBE19" s="410"/>
      <c r="HBF19" s="410"/>
      <c r="HBG19" s="410"/>
      <c r="HBH19" s="410"/>
      <c r="HBI19" s="410"/>
      <c r="HBJ19" s="410"/>
      <c r="HBK19" s="410"/>
      <c r="HBL19" s="410"/>
      <c r="HBM19" s="410"/>
      <c r="HBN19" s="410"/>
      <c r="HBO19" s="410"/>
      <c r="HBP19" s="410"/>
      <c r="HBQ19" s="410"/>
      <c r="HBR19" s="410"/>
      <c r="HBS19" s="410"/>
      <c r="HBT19" s="410"/>
      <c r="HBU19" s="410"/>
      <c r="HBV19" s="410"/>
      <c r="HBW19" s="410"/>
      <c r="HBX19" s="410"/>
      <c r="HBY19" s="410"/>
      <c r="HBZ19" s="410"/>
      <c r="HCA19" s="410"/>
      <c r="HCB19" s="410"/>
      <c r="HCC19" s="410"/>
      <c r="HCD19" s="410"/>
      <c r="HCE19" s="410"/>
      <c r="HCF19" s="410"/>
      <c r="HCG19" s="410"/>
      <c r="HCH19" s="410"/>
      <c r="HCI19" s="410"/>
      <c r="HCJ19" s="410"/>
      <c r="HCK19" s="410"/>
      <c r="HCL19" s="410"/>
      <c r="HCM19" s="410"/>
      <c r="HCN19" s="410"/>
      <c r="HCO19" s="410"/>
      <c r="HCP19" s="410"/>
      <c r="HCQ19" s="410"/>
      <c r="HCR19" s="410"/>
      <c r="HCS19" s="410"/>
      <c r="HCT19" s="410"/>
      <c r="HCU19" s="410"/>
      <c r="HCV19" s="410"/>
      <c r="HCW19" s="410"/>
      <c r="HCX19" s="410"/>
      <c r="HCY19" s="410"/>
      <c r="HCZ19" s="410"/>
      <c r="HDA19" s="410"/>
      <c r="HDB19" s="410"/>
      <c r="HDC19" s="410"/>
      <c r="HDD19" s="410"/>
      <c r="HDE19" s="410"/>
      <c r="HDF19" s="410"/>
      <c r="HDG19" s="410"/>
      <c r="HDH19" s="410"/>
      <c r="HDI19" s="410"/>
      <c r="HDJ19" s="410"/>
      <c r="HDK19" s="410"/>
      <c r="HDL19" s="410"/>
      <c r="HDM19" s="410"/>
      <c r="HDN19" s="410"/>
      <c r="HDO19" s="410"/>
      <c r="HDP19" s="410"/>
      <c r="HDQ19" s="410"/>
      <c r="HDR19" s="410"/>
      <c r="HDS19" s="410"/>
      <c r="HDT19" s="410"/>
      <c r="HDU19" s="410"/>
      <c r="HDV19" s="410"/>
      <c r="HDW19" s="410"/>
      <c r="HDX19" s="410"/>
      <c r="HDY19" s="410"/>
      <c r="HDZ19" s="410"/>
      <c r="HEA19" s="410"/>
      <c r="HEB19" s="410"/>
      <c r="HEC19" s="410"/>
      <c r="HED19" s="410"/>
      <c r="HEE19" s="410"/>
      <c r="HEF19" s="410"/>
      <c r="HEG19" s="410"/>
      <c r="HEH19" s="410"/>
      <c r="HEI19" s="410"/>
      <c r="HEJ19" s="410"/>
      <c r="HEK19" s="410"/>
      <c r="HEL19" s="410"/>
      <c r="HEM19" s="410"/>
      <c r="HEN19" s="410"/>
      <c r="HEO19" s="410"/>
      <c r="HEP19" s="410"/>
      <c r="HEQ19" s="410"/>
      <c r="HER19" s="410"/>
      <c r="HES19" s="410"/>
      <c r="HET19" s="410"/>
      <c r="HEU19" s="410"/>
      <c r="HEV19" s="410"/>
      <c r="HEW19" s="410"/>
      <c r="HEX19" s="410"/>
      <c r="HEY19" s="410"/>
      <c r="HEZ19" s="410"/>
      <c r="HFA19" s="410"/>
      <c r="HFB19" s="410"/>
      <c r="HFC19" s="410"/>
      <c r="HFD19" s="410"/>
      <c r="HFE19" s="410"/>
      <c r="HFF19" s="410"/>
      <c r="HFG19" s="410"/>
      <c r="HFH19" s="410"/>
      <c r="HFI19" s="410"/>
      <c r="HFJ19" s="410"/>
      <c r="HFK19" s="410"/>
      <c r="HFL19" s="410"/>
      <c r="HFM19" s="410"/>
      <c r="HFN19" s="410"/>
      <c r="HFO19" s="410"/>
      <c r="HFP19" s="410"/>
      <c r="HFQ19" s="410"/>
      <c r="HFR19" s="410"/>
      <c r="HFS19" s="410"/>
      <c r="HFT19" s="410"/>
      <c r="HFU19" s="410"/>
      <c r="HFV19" s="410"/>
      <c r="HFW19" s="410"/>
      <c r="HFX19" s="410"/>
      <c r="HFY19" s="410"/>
      <c r="HFZ19" s="410"/>
      <c r="HGA19" s="410"/>
      <c r="HGB19" s="410"/>
      <c r="HGC19" s="410"/>
      <c r="HGD19" s="410"/>
      <c r="HGE19" s="410"/>
      <c r="HGF19" s="410"/>
      <c r="HGG19" s="410"/>
      <c r="HGH19" s="410"/>
      <c r="HGI19" s="410"/>
      <c r="HGJ19" s="410"/>
      <c r="HGK19" s="410"/>
      <c r="HGL19" s="410"/>
      <c r="HGM19" s="410"/>
      <c r="HGN19" s="410"/>
      <c r="HGO19" s="410"/>
      <c r="HGP19" s="410"/>
      <c r="HGQ19" s="410"/>
      <c r="HGR19" s="410"/>
      <c r="HGS19" s="410"/>
      <c r="HGT19" s="410"/>
      <c r="HGU19" s="410"/>
      <c r="HGV19" s="410"/>
      <c r="HGW19" s="410"/>
      <c r="HGX19" s="410"/>
      <c r="HGY19" s="410"/>
      <c r="HGZ19" s="410"/>
      <c r="HHA19" s="410"/>
      <c r="HHB19" s="410"/>
      <c r="HHC19" s="410"/>
      <c r="HHD19" s="410"/>
      <c r="HHE19" s="410"/>
      <c r="HHF19" s="410"/>
      <c r="HHG19" s="410"/>
      <c r="HHH19" s="410"/>
      <c r="HHI19" s="410"/>
      <c r="HHJ19" s="410"/>
      <c r="HHK19" s="410"/>
      <c r="HHL19" s="410"/>
      <c r="HHM19" s="410"/>
      <c r="HHN19" s="410"/>
      <c r="HHO19" s="410"/>
      <c r="HHP19" s="410"/>
      <c r="HHQ19" s="410"/>
      <c r="HHR19" s="410"/>
      <c r="HHS19" s="410"/>
      <c r="HHT19" s="410"/>
      <c r="HHU19" s="410"/>
      <c r="HHV19" s="410"/>
      <c r="HHW19" s="410"/>
      <c r="HHX19" s="410"/>
      <c r="HHY19" s="410"/>
      <c r="HHZ19" s="410"/>
      <c r="HIA19" s="410"/>
      <c r="HIB19" s="410"/>
      <c r="HIC19" s="410"/>
      <c r="HID19" s="410"/>
      <c r="HIE19" s="410"/>
      <c r="HIF19" s="410"/>
      <c r="HIG19" s="410"/>
      <c r="HIH19" s="410"/>
      <c r="HII19" s="410"/>
      <c r="HIJ19" s="410"/>
      <c r="HIK19" s="410"/>
      <c r="HIL19" s="410"/>
      <c r="HIM19" s="410"/>
      <c r="HIN19" s="410"/>
      <c r="HIO19" s="410"/>
      <c r="HIP19" s="410"/>
      <c r="HIQ19" s="410"/>
      <c r="HIR19" s="410"/>
      <c r="HIS19" s="410"/>
      <c r="HIT19" s="410"/>
      <c r="HIU19" s="410"/>
      <c r="HIV19" s="410"/>
      <c r="HIW19" s="410"/>
      <c r="HIX19" s="410"/>
      <c r="HIY19" s="410"/>
      <c r="HIZ19" s="410"/>
      <c r="HJA19" s="410"/>
      <c r="HJB19" s="410"/>
      <c r="HJC19" s="410"/>
      <c r="HJD19" s="410"/>
      <c r="HJE19" s="410"/>
      <c r="HJF19" s="410"/>
      <c r="HJG19" s="410"/>
      <c r="HJH19" s="410"/>
      <c r="HJI19" s="410"/>
      <c r="HJJ19" s="410"/>
      <c r="HJK19" s="410"/>
      <c r="HJL19" s="410"/>
      <c r="HJM19" s="410"/>
      <c r="HJN19" s="410"/>
      <c r="HJO19" s="410"/>
      <c r="HJP19" s="410"/>
      <c r="HJQ19" s="410"/>
      <c r="HJR19" s="410"/>
      <c r="HJS19" s="410"/>
      <c r="HJT19" s="410"/>
      <c r="HJU19" s="410"/>
      <c r="HJV19" s="410"/>
      <c r="HJW19" s="410"/>
      <c r="HJX19" s="410"/>
      <c r="HJY19" s="410"/>
      <c r="HJZ19" s="410"/>
      <c r="HKA19" s="410"/>
      <c r="HKB19" s="410"/>
      <c r="HKC19" s="410"/>
      <c r="HKD19" s="410"/>
      <c r="HKE19" s="410"/>
      <c r="HKF19" s="410"/>
      <c r="HKG19" s="410"/>
      <c r="HKH19" s="410"/>
      <c r="HKI19" s="410"/>
      <c r="HKJ19" s="410"/>
      <c r="HKK19" s="410"/>
      <c r="HKL19" s="410"/>
      <c r="HKM19" s="410"/>
      <c r="HKN19" s="410"/>
      <c r="HKO19" s="410"/>
      <c r="HKP19" s="410"/>
      <c r="HKQ19" s="410"/>
      <c r="HKR19" s="410"/>
      <c r="HKS19" s="410"/>
      <c r="HKT19" s="410"/>
      <c r="HKU19" s="410"/>
      <c r="HKV19" s="410"/>
      <c r="HKW19" s="410"/>
      <c r="HKX19" s="410"/>
      <c r="HKY19" s="410"/>
      <c r="HKZ19" s="410"/>
      <c r="HLA19" s="410"/>
      <c r="HLB19" s="410"/>
      <c r="HLC19" s="410"/>
      <c r="HLD19" s="410"/>
      <c r="HLE19" s="410"/>
      <c r="HLF19" s="410"/>
      <c r="HLG19" s="410"/>
      <c r="HLH19" s="410"/>
      <c r="HLI19" s="410"/>
      <c r="HLJ19" s="410"/>
      <c r="HLK19" s="410"/>
      <c r="HLL19" s="410"/>
      <c r="HLM19" s="410"/>
      <c r="HLN19" s="410"/>
      <c r="HLO19" s="410"/>
      <c r="HLP19" s="410"/>
      <c r="HLQ19" s="410"/>
      <c r="HLR19" s="410"/>
      <c r="HLS19" s="410"/>
      <c r="HLT19" s="410"/>
      <c r="HLU19" s="410"/>
      <c r="HLV19" s="410"/>
      <c r="HLW19" s="410"/>
      <c r="HLX19" s="410"/>
      <c r="HLY19" s="410"/>
      <c r="HLZ19" s="410"/>
      <c r="HMA19" s="410"/>
      <c r="HMB19" s="410"/>
      <c r="HMC19" s="410"/>
      <c r="HMD19" s="410"/>
      <c r="HME19" s="410"/>
      <c r="HMF19" s="410"/>
      <c r="HMG19" s="410"/>
      <c r="HMH19" s="410"/>
      <c r="HMI19" s="410"/>
      <c r="HMJ19" s="410"/>
      <c r="HMK19" s="410"/>
      <c r="HML19" s="410"/>
      <c r="HMM19" s="410"/>
      <c r="HMN19" s="410"/>
      <c r="HMO19" s="410"/>
      <c r="HMP19" s="410"/>
      <c r="HMQ19" s="410"/>
      <c r="HMR19" s="410"/>
      <c r="HMS19" s="410"/>
      <c r="HMT19" s="410"/>
      <c r="HMU19" s="410"/>
      <c r="HMV19" s="410"/>
      <c r="HMW19" s="410"/>
      <c r="HMX19" s="410"/>
      <c r="HMY19" s="410"/>
      <c r="HMZ19" s="410"/>
      <c r="HNA19" s="410"/>
      <c r="HNB19" s="410"/>
      <c r="HNC19" s="410"/>
      <c r="HND19" s="410"/>
      <c r="HNE19" s="410"/>
      <c r="HNF19" s="410"/>
      <c r="HNG19" s="410"/>
      <c r="HNH19" s="410"/>
      <c r="HNI19" s="410"/>
      <c r="HNJ19" s="410"/>
      <c r="HNK19" s="410"/>
      <c r="HNL19" s="410"/>
      <c r="HNM19" s="410"/>
      <c r="HNN19" s="410"/>
      <c r="HNO19" s="410"/>
      <c r="HNP19" s="410"/>
      <c r="HNQ19" s="410"/>
      <c r="HNR19" s="410"/>
      <c r="HNS19" s="410"/>
      <c r="HNT19" s="410"/>
      <c r="HNU19" s="410"/>
      <c r="HNV19" s="410"/>
      <c r="HNW19" s="410"/>
      <c r="HNX19" s="410"/>
      <c r="HNY19" s="410"/>
      <c r="HNZ19" s="410"/>
      <c r="HOA19" s="410"/>
      <c r="HOB19" s="410"/>
      <c r="HOC19" s="410"/>
      <c r="HOD19" s="410"/>
      <c r="HOE19" s="410"/>
      <c r="HOF19" s="410"/>
      <c r="HOG19" s="410"/>
      <c r="HOH19" s="410"/>
      <c r="HOI19" s="410"/>
      <c r="HOJ19" s="410"/>
      <c r="HOK19" s="410"/>
      <c r="HOL19" s="410"/>
      <c r="HOM19" s="410"/>
      <c r="HON19" s="410"/>
      <c r="HOO19" s="410"/>
      <c r="HOP19" s="410"/>
      <c r="HOQ19" s="410"/>
      <c r="HOR19" s="410"/>
      <c r="HOS19" s="410"/>
      <c r="HOT19" s="410"/>
      <c r="HOU19" s="410"/>
      <c r="HOV19" s="410"/>
      <c r="HOW19" s="410"/>
      <c r="HOX19" s="410"/>
      <c r="HOY19" s="410"/>
      <c r="HOZ19" s="410"/>
      <c r="HPA19" s="410"/>
      <c r="HPB19" s="410"/>
      <c r="HPC19" s="410"/>
      <c r="HPD19" s="410"/>
      <c r="HPE19" s="410"/>
      <c r="HPF19" s="410"/>
      <c r="HPG19" s="410"/>
      <c r="HPH19" s="410"/>
      <c r="HPI19" s="410"/>
      <c r="HPJ19" s="410"/>
      <c r="HPK19" s="410"/>
      <c r="HPL19" s="410"/>
      <c r="HPM19" s="410"/>
      <c r="HPN19" s="410"/>
      <c r="HPO19" s="410"/>
      <c r="HPP19" s="410"/>
      <c r="HPQ19" s="410"/>
      <c r="HPR19" s="410"/>
      <c r="HPS19" s="410"/>
      <c r="HPT19" s="410"/>
      <c r="HPU19" s="410"/>
      <c r="HPV19" s="410"/>
      <c r="HPW19" s="410"/>
      <c r="HPX19" s="410"/>
      <c r="HPY19" s="410"/>
      <c r="HPZ19" s="410"/>
      <c r="HQA19" s="410"/>
      <c r="HQB19" s="410"/>
      <c r="HQC19" s="410"/>
      <c r="HQD19" s="410"/>
      <c r="HQE19" s="410"/>
      <c r="HQF19" s="410"/>
      <c r="HQG19" s="410"/>
      <c r="HQH19" s="410"/>
      <c r="HQI19" s="410"/>
      <c r="HQJ19" s="410"/>
      <c r="HQK19" s="410"/>
      <c r="HQL19" s="410"/>
      <c r="HQM19" s="410"/>
      <c r="HQN19" s="410"/>
      <c r="HQO19" s="410"/>
      <c r="HQP19" s="410"/>
      <c r="HQQ19" s="410"/>
      <c r="HQR19" s="410"/>
      <c r="HQS19" s="410"/>
      <c r="HQT19" s="410"/>
      <c r="HQU19" s="410"/>
      <c r="HQV19" s="410"/>
      <c r="HQW19" s="410"/>
      <c r="HQX19" s="410"/>
      <c r="HQY19" s="410"/>
      <c r="HQZ19" s="410"/>
      <c r="HRA19" s="410"/>
      <c r="HRB19" s="410"/>
      <c r="HRC19" s="410"/>
      <c r="HRD19" s="410"/>
      <c r="HRE19" s="410"/>
      <c r="HRF19" s="410"/>
      <c r="HRG19" s="410"/>
      <c r="HRH19" s="410"/>
      <c r="HRI19" s="410"/>
      <c r="HRJ19" s="410"/>
      <c r="HRK19" s="410"/>
      <c r="HRL19" s="410"/>
      <c r="HRM19" s="410"/>
      <c r="HRN19" s="410"/>
      <c r="HRO19" s="410"/>
      <c r="HRP19" s="410"/>
      <c r="HRQ19" s="410"/>
      <c r="HRR19" s="410"/>
      <c r="HRS19" s="410"/>
      <c r="HRT19" s="410"/>
      <c r="HRU19" s="410"/>
      <c r="HRV19" s="410"/>
      <c r="HRW19" s="410"/>
      <c r="HRX19" s="410"/>
      <c r="HRY19" s="410"/>
      <c r="HRZ19" s="410"/>
      <c r="HSA19" s="410"/>
      <c r="HSB19" s="410"/>
      <c r="HSC19" s="410"/>
      <c r="HSD19" s="410"/>
      <c r="HSE19" s="410"/>
      <c r="HSF19" s="410"/>
      <c r="HSG19" s="410"/>
      <c r="HSH19" s="410"/>
      <c r="HSI19" s="410"/>
      <c r="HSJ19" s="410"/>
      <c r="HSK19" s="410"/>
      <c r="HSL19" s="410"/>
      <c r="HSM19" s="410"/>
      <c r="HSN19" s="410"/>
      <c r="HSO19" s="410"/>
      <c r="HSP19" s="410"/>
      <c r="HSQ19" s="410"/>
      <c r="HSR19" s="410"/>
      <c r="HSS19" s="410"/>
      <c r="HST19" s="410"/>
      <c r="HSU19" s="410"/>
      <c r="HSV19" s="410"/>
      <c r="HSW19" s="410"/>
      <c r="HSX19" s="410"/>
      <c r="HSY19" s="410"/>
      <c r="HSZ19" s="410"/>
      <c r="HTA19" s="410"/>
      <c r="HTB19" s="410"/>
      <c r="HTC19" s="410"/>
      <c r="HTD19" s="410"/>
      <c r="HTE19" s="410"/>
      <c r="HTF19" s="410"/>
      <c r="HTG19" s="410"/>
      <c r="HTH19" s="410"/>
      <c r="HTI19" s="410"/>
      <c r="HTJ19" s="410"/>
      <c r="HTK19" s="410"/>
      <c r="HTL19" s="410"/>
      <c r="HTM19" s="410"/>
      <c r="HTN19" s="410"/>
      <c r="HTO19" s="410"/>
      <c r="HTP19" s="410"/>
      <c r="HTQ19" s="410"/>
      <c r="HTR19" s="410"/>
      <c r="HTS19" s="410"/>
      <c r="HTT19" s="410"/>
      <c r="HTU19" s="410"/>
      <c r="HTV19" s="410"/>
      <c r="HTW19" s="410"/>
      <c r="HTX19" s="410"/>
      <c r="HTY19" s="410"/>
      <c r="HTZ19" s="410"/>
      <c r="HUA19" s="410"/>
      <c r="HUB19" s="410"/>
      <c r="HUC19" s="410"/>
      <c r="HUD19" s="410"/>
      <c r="HUE19" s="410"/>
      <c r="HUF19" s="410"/>
      <c r="HUG19" s="410"/>
      <c r="HUH19" s="410"/>
      <c r="HUI19" s="410"/>
      <c r="HUJ19" s="410"/>
      <c r="HUK19" s="410"/>
      <c r="HUL19" s="410"/>
      <c r="HUM19" s="410"/>
      <c r="HUN19" s="410"/>
      <c r="HUO19" s="410"/>
      <c r="HUP19" s="410"/>
      <c r="HUQ19" s="410"/>
      <c r="HUR19" s="410"/>
      <c r="HUS19" s="410"/>
      <c r="HUT19" s="410"/>
      <c r="HUU19" s="410"/>
      <c r="HUV19" s="410"/>
      <c r="HUW19" s="410"/>
      <c r="HUX19" s="410"/>
      <c r="HUY19" s="410"/>
      <c r="HUZ19" s="410"/>
      <c r="HVA19" s="410"/>
      <c r="HVB19" s="410"/>
      <c r="HVC19" s="410"/>
      <c r="HVD19" s="410"/>
      <c r="HVE19" s="410"/>
      <c r="HVF19" s="410"/>
      <c r="HVG19" s="410"/>
      <c r="HVH19" s="410"/>
      <c r="HVI19" s="410"/>
      <c r="HVJ19" s="410"/>
      <c r="HVK19" s="410"/>
      <c r="HVL19" s="410"/>
      <c r="HVM19" s="410"/>
      <c r="HVN19" s="410"/>
      <c r="HVO19" s="410"/>
      <c r="HVP19" s="410"/>
      <c r="HVQ19" s="410"/>
      <c r="HVR19" s="410"/>
      <c r="HVS19" s="410"/>
      <c r="HVT19" s="410"/>
      <c r="HVU19" s="410"/>
      <c r="HVV19" s="410"/>
      <c r="HVW19" s="410"/>
      <c r="HVX19" s="410"/>
      <c r="HVY19" s="410"/>
      <c r="HVZ19" s="410"/>
      <c r="HWA19" s="410"/>
      <c r="HWB19" s="410"/>
      <c r="HWC19" s="410"/>
      <c r="HWD19" s="410"/>
      <c r="HWE19" s="410"/>
      <c r="HWF19" s="410"/>
      <c r="HWG19" s="410"/>
      <c r="HWH19" s="410"/>
      <c r="HWI19" s="410"/>
      <c r="HWJ19" s="410"/>
      <c r="HWK19" s="410"/>
      <c r="HWL19" s="410"/>
      <c r="HWM19" s="410"/>
      <c r="HWN19" s="410"/>
      <c r="HWO19" s="410"/>
      <c r="HWP19" s="410"/>
      <c r="HWQ19" s="410"/>
      <c r="HWR19" s="410"/>
      <c r="HWS19" s="410"/>
      <c r="HWT19" s="410"/>
      <c r="HWU19" s="410"/>
      <c r="HWV19" s="410"/>
      <c r="HWW19" s="410"/>
      <c r="HWX19" s="410"/>
      <c r="HWY19" s="410"/>
      <c r="HWZ19" s="410"/>
      <c r="HXA19" s="410"/>
      <c r="HXB19" s="410"/>
      <c r="HXC19" s="410"/>
      <c r="HXD19" s="410"/>
      <c r="HXE19" s="410"/>
      <c r="HXF19" s="410"/>
      <c r="HXG19" s="410"/>
      <c r="HXH19" s="410"/>
      <c r="HXI19" s="410"/>
      <c r="HXJ19" s="410"/>
      <c r="HXK19" s="410"/>
      <c r="HXL19" s="410"/>
      <c r="HXM19" s="410"/>
      <c r="HXN19" s="410"/>
      <c r="HXO19" s="410"/>
      <c r="HXP19" s="410"/>
      <c r="HXQ19" s="410"/>
      <c r="HXR19" s="410"/>
      <c r="HXS19" s="410"/>
      <c r="HXT19" s="410"/>
      <c r="HXU19" s="410"/>
      <c r="HXV19" s="410"/>
      <c r="HXW19" s="410"/>
      <c r="HXX19" s="410"/>
      <c r="HXY19" s="410"/>
      <c r="HXZ19" s="410"/>
      <c r="HYA19" s="410"/>
      <c r="HYB19" s="410"/>
      <c r="HYC19" s="410"/>
      <c r="HYD19" s="410"/>
      <c r="HYE19" s="410"/>
      <c r="HYF19" s="410"/>
      <c r="HYG19" s="410"/>
      <c r="HYH19" s="410"/>
      <c r="HYI19" s="410"/>
      <c r="HYJ19" s="410"/>
      <c r="HYK19" s="410"/>
      <c r="HYL19" s="410"/>
      <c r="HYM19" s="410"/>
      <c r="HYN19" s="410"/>
      <c r="HYO19" s="410"/>
      <c r="HYP19" s="410"/>
      <c r="HYQ19" s="410"/>
      <c r="HYR19" s="410"/>
      <c r="HYS19" s="410"/>
      <c r="HYT19" s="410"/>
      <c r="HYU19" s="410"/>
      <c r="HYV19" s="410"/>
      <c r="HYW19" s="410"/>
      <c r="HYX19" s="410"/>
      <c r="HYY19" s="410"/>
      <c r="HYZ19" s="410"/>
      <c r="HZA19" s="410"/>
      <c r="HZB19" s="410"/>
      <c r="HZC19" s="410"/>
      <c r="HZD19" s="410"/>
      <c r="HZE19" s="410"/>
      <c r="HZF19" s="410"/>
      <c r="HZG19" s="410"/>
      <c r="HZH19" s="410"/>
      <c r="HZI19" s="410"/>
      <c r="HZJ19" s="410"/>
      <c r="HZK19" s="410"/>
      <c r="HZL19" s="410"/>
      <c r="HZM19" s="410"/>
      <c r="HZN19" s="410"/>
      <c r="HZO19" s="410"/>
      <c r="HZP19" s="410"/>
      <c r="HZQ19" s="410"/>
      <c r="HZR19" s="410"/>
      <c r="HZS19" s="410"/>
      <c r="HZT19" s="410"/>
      <c r="HZU19" s="410"/>
      <c r="HZV19" s="410"/>
      <c r="HZW19" s="410"/>
      <c r="HZX19" s="410"/>
      <c r="HZY19" s="410"/>
      <c r="HZZ19" s="410"/>
      <c r="IAA19" s="410"/>
      <c r="IAB19" s="410"/>
      <c r="IAC19" s="410"/>
      <c r="IAD19" s="410"/>
      <c r="IAE19" s="410"/>
      <c r="IAF19" s="410"/>
      <c r="IAG19" s="410"/>
      <c r="IAH19" s="410"/>
      <c r="IAI19" s="410"/>
      <c r="IAJ19" s="410"/>
      <c r="IAK19" s="410"/>
      <c r="IAL19" s="410"/>
      <c r="IAM19" s="410"/>
      <c r="IAN19" s="410"/>
      <c r="IAO19" s="410"/>
      <c r="IAP19" s="410"/>
      <c r="IAQ19" s="410"/>
      <c r="IAR19" s="410"/>
      <c r="IAS19" s="410"/>
      <c r="IAT19" s="410"/>
      <c r="IAU19" s="410"/>
      <c r="IAV19" s="410"/>
      <c r="IAW19" s="410"/>
      <c r="IAX19" s="410"/>
      <c r="IAY19" s="410"/>
      <c r="IAZ19" s="410"/>
      <c r="IBA19" s="410"/>
      <c r="IBB19" s="410"/>
      <c r="IBC19" s="410"/>
      <c r="IBD19" s="410"/>
      <c r="IBE19" s="410"/>
      <c r="IBF19" s="410"/>
      <c r="IBG19" s="410"/>
      <c r="IBH19" s="410"/>
      <c r="IBI19" s="410"/>
      <c r="IBJ19" s="410"/>
      <c r="IBK19" s="410"/>
      <c r="IBL19" s="410"/>
      <c r="IBM19" s="410"/>
      <c r="IBN19" s="410"/>
      <c r="IBO19" s="410"/>
      <c r="IBP19" s="410"/>
      <c r="IBQ19" s="410"/>
      <c r="IBR19" s="410"/>
      <c r="IBS19" s="410"/>
      <c r="IBT19" s="410"/>
      <c r="IBU19" s="410"/>
      <c r="IBV19" s="410"/>
      <c r="IBW19" s="410"/>
      <c r="IBX19" s="410"/>
      <c r="IBY19" s="410"/>
      <c r="IBZ19" s="410"/>
      <c r="ICA19" s="410"/>
      <c r="ICB19" s="410"/>
      <c r="ICC19" s="410"/>
      <c r="ICD19" s="410"/>
      <c r="ICE19" s="410"/>
      <c r="ICF19" s="410"/>
      <c r="ICG19" s="410"/>
      <c r="ICH19" s="410"/>
      <c r="ICI19" s="410"/>
      <c r="ICJ19" s="410"/>
      <c r="ICK19" s="410"/>
      <c r="ICL19" s="410"/>
      <c r="ICM19" s="410"/>
      <c r="ICN19" s="410"/>
      <c r="ICO19" s="410"/>
      <c r="ICP19" s="410"/>
      <c r="ICQ19" s="410"/>
      <c r="ICR19" s="410"/>
      <c r="ICS19" s="410"/>
      <c r="ICT19" s="410"/>
      <c r="ICU19" s="410"/>
      <c r="ICV19" s="410"/>
      <c r="ICW19" s="410"/>
      <c r="ICX19" s="410"/>
      <c r="ICY19" s="410"/>
      <c r="ICZ19" s="410"/>
      <c r="IDA19" s="410"/>
      <c r="IDB19" s="410"/>
      <c r="IDC19" s="410"/>
      <c r="IDD19" s="410"/>
      <c r="IDE19" s="410"/>
      <c r="IDF19" s="410"/>
      <c r="IDG19" s="410"/>
      <c r="IDH19" s="410"/>
      <c r="IDI19" s="410"/>
      <c r="IDJ19" s="410"/>
      <c r="IDK19" s="410"/>
      <c r="IDL19" s="410"/>
      <c r="IDM19" s="410"/>
      <c r="IDN19" s="410"/>
      <c r="IDO19" s="410"/>
      <c r="IDP19" s="410"/>
      <c r="IDQ19" s="410"/>
      <c r="IDR19" s="410"/>
      <c r="IDS19" s="410"/>
      <c r="IDT19" s="410"/>
      <c r="IDU19" s="410"/>
      <c r="IDV19" s="410"/>
      <c r="IDW19" s="410"/>
      <c r="IDX19" s="410"/>
      <c r="IDY19" s="410"/>
      <c r="IDZ19" s="410"/>
      <c r="IEA19" s="410"/>
      <c r="IEB19" s="410"/>
      <c r="IEC19" s="410"/>
      <c r="IED19" s="410"/>
      <c r="IEE19" s="410"/>
      <c r="IEF19" s="410"/>
      <c r="IEG19" s="410"/>
      <c r="IEH19" s="410"/>
      <c r="IEI19" s="410"/>
      <c r="IEJ19" s="410"/>
      <c r="IEK19" s="410"/>
      <c r="IEL19" s="410"/>
      <c r="IEM19" s="410"/>
      <c r="IEN19" s="410"/>
      <c r="IEO19" s="410"/>
      <c r="IEP19" s="410"/>
      <c r="IEQ19" s="410"/>
      <c r="IER19" s="410"/>
      <c r="IES19" s="410"/>
      <c r="IET19" s="410"/>
      <c r="IEU19" s="410"/>
      <c r="IEV19" s="410"/>
      <c r="IEW19" s="410"/>
      <c r="IEX19" s="410"/>
      <c r="IEY19" s="410"/>
      <c r="IEZ19" s="410"/>
      <c r="IFA19" s="410"/>
      <c r="IFB19" s="410"/>
      <c r="IFC19" s="410"/>
      <c r="IFD19" s="410"/>
      <c r="IFE19" s="410"/>
      <c r="IFF19" s="410"/>
      <c r="IFG19" s="410"/>
      <c r="IFH19" s="410"/>
      <c r="IFI19" s="410"/>
      <c r="IFJ19" s="410"/>
      <c r="IFK19" s="410"/>
      <c r="IFL19" s="410"/>
      <c r="IFM19" s="410"/>
      <c r="IFN19" s="410"/>
      <c r="IFO19" s="410"/>
      <c r="IFP19" s="410"/>
      <c r="IFQ19" s="410"/>
      <c r="IFR19" s="410"/>
      <c r="IFS19" s="410"/>
      <c r="IFT19" s="410"/>
      <c r="IFU19" s="410"/>
      <c r="IFV19" s="410"/>
      <c r="IFW19" s="410"/>
      <c r="IFX19" s="410"/>
      <c r="IFY19" s="410"/>
      <c r="IFZ19" s="410"/>
      <c r="IGA19" s="410"/>
      <c r="IGB19" s="410"/>
      <c r="IGC19" s="410"/>
      <c r="IGD19" s="410"/>
      <c r="IGE19" s="410"/>
      <c r="IGF19" s="410"/>
      <c r="IGG19" s="410"/>
      <c r="IGH19" s="410"/>
      <c r="IGI19" s="410"/>
      <c r="IGJ19" s="410"/>
      <c r="IGK19" s="410"/>
      <c r="IGL19" s="410"/>
      <c r="IGM19" s="410"/>
      <c r="IGN19" s="410"/>
      <c r="IGO19" s="410"/>
      <c r="IGP19" s="410"/>
      <c r="IGQ19" s="410"/>
      <c r="IGR19" s="410"/>
      <c r="IGS19" s="410"/>
      <c r="IGT19" s="410"/>
      <c r="IGU19" s="410"/>
      <c r="IGV19" s="410"/>
      <c r="IGW19" s="410"/>
      <c r="IGX19" s="410"/>
      <c r="IGY19" s="410"/>
      <c r="IGZ19" s="410"/>
      <c r="IHA19" s="410"/>
      <c r="IHB19" s="410"/>
      <c r="IHC19" s="410"/>
      <c r="IHD19" s="410"/>
      <c r="IHE19" s="410"/>
      <c r="IHF19" s="410"/>
      <c r="IHG19" s="410"/>
      <c r="IHH19" s="410"/>
      <c r="IHI19" s="410"/>
      <c r="IHJ19" s="410"/>
      <c r="IHK19" s="410"/>
      <c r="IHL19" s="410"/>
      <c r="IHM19" s="410"/>
      <c r="IHN19" s="410"/>
      <c r="IHO19" s="410"/>
      <c r="IHP19" s="410"/>
      <c r="IHQ19" s="410"/>
      <c r="IHR19" s="410"/>
      <c r="IHS19" s="410"/>
      <c r="IHT19" s="410"/>
      <c r="IHU19" s="410"/>
      <c r="IHV19" s="410"/>
      <c r="IHW19" s="410"/>
      <c r="IHX19" s="410"/>
      <c r="IHY19" s="410"/>
      <c r="IHZ19" s="410"/>
      <c r="IIA19" s="410"/>
      <c r="IIB19" s="410"/>
      <c r="IIC19" s="410"/>
      <c r="IID19" s="410"/>
      <c r="IIE19" s="410"/>
      <c r="IIF19" s="410"/>
      <c r="IIG19" s="410"/>
      <c r="IIH19" s="410"/>
      <c r="III19" s="410"/>
      <c r="IIJ19" s="410"/>
      <c r="IIK19" s="410"/>
      <c r="IIL19" s="410"/>
      <c r="IIM19" s="410"/>
      <c r="IIN19" s="410"/>
      <c r="IIO19" s="410"/>
      <c r="IIP19" s="410"/>
      <c r="IIQ19" s="410"/>
      <c r="IIR19" s="410"/>
      <c r="IIS19" s="410"/>
      <c r="IIT19" s="410"/>
      <c r="IIU19" s="410"/>
      <c r="IIV19" s="410"/>
      <c r="IIW19" s="410"/>
      <c r="IIX19" s="410"/>
      <c r="IIY19" s="410"/>
      <c r="IIZ19" s="410"/>
      <c r="IJA19" s="410"/>
      <c r="IJB19" s="410"/>
      <c r="IJC19" s="410"/>
      <c r="IJD19" s="410"/>
      <c r="IJE19" s="410"/>
      <c r="IJF19" s="410"/>
      <c r="IJG19" s="410"/>
      <c r="IJH19" s="410"/>
      <c r="IJI19" s="410"/>
      <c r="IJJ19" s="410"/>
      <c r="IJK19" s="410"/>
      <c r="IJL19" s="410"/>
      <c r="IJM19" s="410"/>
      <c r="IJN19" s="410"/>
      <c r="IJO19" s="410"/>
      <c r="IJP19" s="410"/>
      <c r="IJQ19" s="410"/>
      <c r="IJR19" s="410"/>
      <c r="IJS19" s="410"/>
      <c r="IJT19" s="410"/>
      <c r="IJU19" s="410"/>
      <c r="IJV19" s="410"/>
      <c r="IJW19" s="410"/>
      <c r="IJX19" s="410"/>
      <c r="IJY19" s="410"/>
      <c r="IJZ19" s="410"/>
      <c r="IKA19" s="410"/>
      <c r="IKB19" s="410"/>
      <c r="IKC19" s="410"/>
      <c r="IKD19" s="410"/>
      <c r="IKE19" s="410"/>
      <c r="IKF19" s="410"/>
      <c r="IKG19" s="410"/>
      <c r="IKH19" s="410"/>
      <c r="IKI19" s="410"/>
      <c r="IKJ19" s="410"/>
      <c r="IKK19" s="410"/>
      <c r="IKL19" s="410"/>
      <c r="IKM19" s="410"/>
      <c r="IKN19" s="410"/>
      <c r="IKO19" s="410"/>
      <c r="IKP19" s="410"/>
      <c r="IKQ19" s="410"/>
      <c r="IKR19" s="410"/>
      <c r="IKS19" s="410"/>
      <c r="IKT19" s="410"/>
      <c r="IKU19" s="410"/>
      <c r="IKV19" s="410"/>
      <c r="IKW19" s="410"/>
      <c r="IKX19" s="410"/>
      <c r="IKY19" s="410"/>
      <c r="IKZ19" s="410"/>
      <c r="ILA19" s="410"/>
      <c r="ILB19" s="410"/>
      <c r="ILC19" s="410"/>
      <c r="ILD19" s="410"/>
      <c r="ILE19" s="410"/>
      <c r="ILF19" s="410"/>
      <c r="ILG19" s="410"/>
      <c r="ILH19" s="410"/>
      <c r="ILI19" s="410"/>
      <c r="ILJ19" s="410"/>
      <c r="ILK19" s="410"/>
      <c r="ILL19" s="410"/>
      <c r="ILM19" s="410"/>
      <c r="ILN19" s="410"/>
      <c r="ILO19" s="410"/>
      <c r="ILP19" s="410"/>
      <c r="ILQ19" s="410"/>
      <c r="ILR19" s="410"/>
      <c r="ILS19" s="410"/>
      <c r="ILT19" s="410"/>
      <c r="ILU19" s="410"/>
      <c r="ILV19" s="410"/>
      <c r="ILW19" s="410"/>
      <c r="ILX19" s="410"/>
      <c r="ILY19" s="410"/>
      <c r="ILZ19" s="410"/>
      <c r="IMA19" s="410"/>
      <c r="IMB19" s="410"/>
      <c r="IMC19" s="410"/>
      <c r="IMD19" s="410"/>
      <c r="IME19" s="410"/>
      <c r="IMF19" s="410"/>
      <c r="IMG19" s="410"/>
      <c r="IMH19" s="410"/>
      <c r="IMI19" s="410"/>
      <c r="IMJ19" s="410"/>
      <c r="IMK19" s="410"/>
      <c r="IML19" s="410"/>
      <c r="IMM19" s="410"/>
      <c r="IMN19" s="410"/>
      <c r="IMO19" s="410"/>
      <c r="IMP19" s="410"/>
      <c r="IMQ19" s="410"/>
      <c r="IMR19" s="410"/>
      <c r="IMS19" s="410"/>
      <c r="IMT19" s="410"/>
      <c r="IMU19" s="410"/>
      <c r="IMV19" s="410"/>
      <c r="IMW19" s="410"/>
      <c r="IMX19" s="410"/>
      <c r="IMY19" s="410"/>
      <c r="IMZ19" s="410"/>
      <c r="INA19" s="410"/>
      <c r="INB19" s="410"/>
      <c r="INC19" s="410"/>
      <c r="IND19" s="410"/>
      <c r="INE19" s="410"/>
      <c r="INF19" s="410"/>
      <c r="ING19" s="410"/>
      <c r="INH19" s="410"/>
      <c r="INI19" s="410"/>
      <c r="INJ19" s="410"/>
      <c r="INK19" s="410"/>
      <c r="INL19" s="410"/>
      <c r="INM19" s="410"/>
      <c r="INN19" s="410"/>
      <c r="INO19" s="410"/>
      <c r="INP19" s="410"/>
      <c r="INQ19" s="410"/>
      <c r="INR19" s="410"/>
      <c r="INS19" s="410"/>
      <c r="INT19" s="410"/>
      <c r="INU19" s="410"/>
      <c r="INV19" s="410"/>
      <c r="INW19" s="410"/>
      <c r="INX19" s="410"/>
      <c r="INY19" s="410"/>
      <c r="INZ19" s="410"/>
      <c r="IOA19" s="410"/>
      <c r="IOB19" s="410"/>
      <c r="IOC19" s="410"/>
      <c r="IOD19" s="410"/>
      <c r="IOE19" s="410"/>
      <c r="IOF19" s="410"/>
      <c r="IOG19" s="410"/>
      <c r="IOH19" s="410"/>
      <c r="IOI19" s="410"/>
      <c r="IOJ19" s="410"/>
      <c r="IOK19" s="410"/>
      <c r="IOL19" s="410"/>
      <c r="IOM19" s="410"/>
      <c r="ION19" s="410"/>
      <c r="IOO19" s="410"/>
      <c r="IOP19" s="410"/>
      <c r="IOQ19" s="410"/>
      <c r="IOR19" s="410"/>
      <c r="IOS19" s="410"/>
      <c r="IOT19" s="410"/>
      <c r="IOU19" s="410"/>
      <c r="IOV19" s="410"/>
      <c r="IOW19" s="410"/>
      <c r="IOX19" s="410"/>
      <c r="IOY19" s="410"/>
      <c r="IOZ19" s="410"/>
      <c r="IPA19" s="410"/>
      <c r="IPB19" s="410"/>
      <c r="IPC19" s="410"/>
      <c r="IPD19" s="410"/>
      <c r="IPE19" s="410"/>
      <c r="IPF19" s="410"/>
      <c r="IPG19" s="410"/>
      <c r="IPH19" s="410"/>
      <c r="IPI19" s="410"/>
      <c r="IPJ19" s="410"/>
      <c r="IPK19" s="410"/>
      <c r="IPL19" s="410"/>
      <c r="IPM19" s="410"/>
      <c r="IPN19" s="410"/>
      <c r="IPO19" s="410"/>
      <c r="IPP19" s="410"/>
      <c r="IPQ19" s="410"/>
      <c r="IPR19" s="410"/>
      <c r="IPS19" s="410"/>
      <c r="IPT19" s="410"/>
      <c r="IPU19" s="410"/>
      <c r="IPV19" s="410"/>
      <c r="IPW19" s="410"/>
      <c r="IPX19" s="410"/>
      <c r="IPY19" s="410"/>
      <c r="IPZ19" s="410"/>
      <c r="IQA19" s="410"/>
      <c r="IQB19" s="410"/>
      <c r="IQC19" s="410"/>
      <c r="IQD19" s="410"/>
      <c r="IQE19" s="410"/>
      <c r="IQF19" s="410"/>
      <c r="IQG19" s="410"/>
      <c r="IQH19" s="410"/>
      <c r="IQI19" s="410"/>
      <c r="IQJ19" s="410"/>
      <c r="IQK19" s="410"/>
      <c r="IQL19" s="410"/>
      <c r="IQM19" s="410"/>
      <c r="IQN19" s="410"/>
      <c r="IQO19" s="410"/>
      <c r="IQP19" s="410"/>
      <c r="IQQ19" s="410"/>
      <c r="IQR19" s="410"/>
      <c r="IQS19" s="410"/>
      <c r="IQT19" s="410"/>
      <c r="IQU19" s="410"/>
      <c r="IQV19" s="410"/>
      <c r="IQW19" s="410"/>
      <c r="IQX19" s="410"/>
      <c r="IQY19" s="410"/>
      <c r="IQZ19" s="410"/>
      <c r="IRA19" s="410"/>
      <c r="IRB19" s="410"/>
      <c r="IRC19" s="410"/>
      <c r="IRD19" s="410"/>
      <c r="IRE19" s="410"/>
      <c r="IRF19" s="410"/>
      <c r="IRG19" s="410"/>
      <c r="IRH19" s="410"/>
      <c r="IRI19" s="410"/>
      <c r="IRJ19" s="410"/>
      <c r="IRK19" s="410"/>
      <c r="IRL19" s="410"/>
      <c r="IRM19" s="410"/>
      <c r="IRN19" s="410"/>
      <c r="IRO19" s="410"/>
      <c r="IRP19" s="410"/>
      <c r="IRQ19" s="410"/>
      <c r="IRR19" s="410"/>
      <c r="IRS19" s="410"/>
      <c r="IRT19" s="410"/>
      <c r="IRU19" s="410"/>
      <c r="IRV19" s="410"/>
      <c r="IRW19" s="410"/>
      <c r="IRX19" s="410"/>
      <c r="IRY19" s="410"/>
      <c r="IRZ19" s="410"/>
      <c r="ISA19" s="410"/>
      <c r="ISB19" s="410"/>
      <c r="ISC19" s="410"/>
      <c r="ISD19" s="410"/>
      <c r="ISE19" s="410"/>
      <c r="ISF19" s="410"/>
      <c r="ISG19" s="410"/>
      <c r="ISH19" s="410"/>
      <c r="ISI19" s="410"/>
      <c r="ISJ19" s="410"/>
      <c r="ISK19" s="410"/>
      <c r="ISL19" s="410"/>
      <c r="ISM19" s="410"/>
      <c r="ISN19" s="410"/>
      <c r="ISO19" s="410"/>
      <c r="ISP19" s="410"/>
      <c r="ISQ19" s="410"/>
      <c r="ISR19" s="410"/>
      <c r="ISS19" s="410"/>
      <c r="IST19" s="410"/>
      <c r="ISU19" s="410"/>
      <c r="ISV19" s="410"/>
      <c r="ISW19" s="410"/>
      <c r="ISX19" s="410"/>
      <c r="ISY19" s="410"/>
      <c r="ISZ19" s="410"/>
      <c r="ITA19" s="410"/>
      <c r="ITB19" s="410"/>
      <c r="ITC19" s="410"/>
      <c r="ITD19" s="410"/>
      <c r="ITE19" s="410"/>
      <c r="ITF19" s="410"/>
      <c r="ITG19" s="410"/>
      <c r="ITH19" s="410"/>
      <c r="ITI19" s="410"/>
      <c r="ITJ19" s="410"/>
      <c r="ITK19" s="410"/>
      <c r="ITL19" s="410"/>
      <c r="ITM19" s="410"/>
      <c r="ITN19" s="410"/>
      <c r="ITO19" s="410"/>
      <c r="ITP19" s="410"/>
      <c r="ITQ19" s="410"/>
      <c r="ITR19" s="410"/>
      <c r="ITS19" s="410"/>
      <c r="ITT19" s="410"/>
      <c r="ITU19" s="410"/>
      <c r="ITV19" s="410"/>
      <c r="ITW19" s="410"/>
      <c r="ITX19" s="410"/>
      <c r="ITY19" s="410"/>
      <c r="ITZ19" s="410"/>
      <c r="IUA19" s="410"/>
      <c r="IUB19" s="410"/>
      <c r="IUC19" s="410"/>
      <c r="IUD19" s="410"/>
      <c r="IUE19" s="410"/>
      <c r="IUF19" s="410"/>
      <c r="IUG19" s="410"/>
      <c r="IUH19" s="410"/>
      <c r="IUI19" s="410"/>
      <c r="IUJ19" s="410"/>
      <c r="IUK19" s="410"/>
      <c r="IUL19" s="410"/>
      <c r="IUM19" s="410"/>
      <c r="IUN19" s="410"/>
      <c r="IUO19" s="410"/>
      <c r="IUP19" s="410"/>
      <c r="IUQ19" s="410"/>
      <c r="IUR19" s="410"/>
      <c r="IUS19" s="410"/>
      <c r="IUT19" s="410"/>
      <c r="IUU19" s="410"/>
      <c r="IUV19" s="410"/>
      <c r="IUW19" s="410"/>
      <c r="IUX19" s="410"/>
      <c r="IUY19" s="410"/>
      <c r="IUZ19" s="410"/>
      <c r="IVA19" s="410"/>
      <c r="IVB19" s="410"/>
      <c r="IVC19" s="410"/>
      <c r="IVD19" s="410"/>
      <c r="IVE19" s="410"/>
      <c r="IVF19" s="410"/>
      <c r="IVG19" s="410"/>
      <c r="IVH19" s="410"/>
      <c r="IVI19" s="410"/>
      <c r="IVJ19" s="410"/>
      <c r="IVK19" s="410"/>
      <c r="IVL19" s="410"/>
      <c r="IVM19" s="410"/>
      <c r="IVN19" s="410"/>
      <c r="IVO19" s="410"/>
      <c r="IVP19" s="410"/>
      <c r="IVQ19" s="410"/>
      <c r="IVR19" s="410"/>
      <c r="IVS19" s="410"/>
      <c r="IVT19" s="410"/>
      <c r="IVU19" s="410"/>
      <c r="IVV19" s="410"/>
      <c r="IVW19" s="410"/>
      <c r="IVX19" s="410"/>
      <c r="IVY19" s="410"/>
      <c r="IVZ19" s="410"/>
      <c r="IWA19" s="410"/>
      <c r="IWB19" s="410"/>
      <c r="IWC19" s="410"/>
      <c r="IWD19" s="410"/>
      <c r="IWE19" s="410"/>
      <c r="IWF19" s="410"/>
      <c r="IWG19" s="410"/>
      <c r="IWH19" s="410"/>
      <c r="IWI19" s="410"/>
      <c r="IWJ19" s="410"/>
      <c r="IWK19" s="410"/>
      <c r="IWL19" s="410"/>
      <c r="IWM19" s="410"/>
      <c r="IWN19" s="410"/>
      <c r="IWO19" s="410"/>
      <c r="IWP19" s="410"/>
      <c r="IWQ19" s="410"/>
      <c r="IWR19" s="410"/>
      <c r="IWS19" s="410"/>
      <c r="IWT19" s="410"/>
      <c r="IWU19" s="410"/>
      <c r="IWV19" s="410"/>
      <c r="IWW19" s="410"/>
      <c r="IWX19" s="410"/>
      <c r="IWY19" s="410"/>
      <c r="IWZ19" s="410"/>
      <c r="IXA19" s="410"/>
      <c r="IXB19" s="410"/>
      <c r="IXC19" s="410"/>
      <c r="IXD19" s="410"/>
      <c r="IXE19" s="410"/>
      <c r="IXF19" s="410"/>
      <c r="IXG19" s="410"/>
      <c r="IXH19" s="410"/>
      <c r="IXI19" s="410"/>
      <c r="IXJ19" s="410"/>
      <c r="IXK19" s="410"/>
      <c r="IXL19" s="410"/>
      <c r="IXM19" s="410"/>
      <c r="IXN19" s="410"/>
      <c r="IXO19" s="410"/>
      <c r="IXP19" s="410"/>
      <c r="IXQ19" s="410"/>
      <c r="IXR19" s="410"/>
      <c r="IXS19" s="410"/>
      <c r="IXT19" s="410"/>
      <c r="IXU19" s="410"/>
      <c r="IXV19" s="410"/>
      <c r="IXW19" s="410"/>
      <c r="IXX19" s="410"/>
      <c r="IXY19" s="410"/>
      <c r="IXZ19" s="410"/>
      <c r="IYA19" s="410"/>
      <c r="IYB19" s="410"/>
      <c r="IYC19" s="410"/>
      <c r="IYD19" s="410"/>
      <c r="IYE19" s="410"/>
      <c r="IYF19" s="410"/>
      <c r="IYG19" s="410"/>
      <c r="IYH19" s="410"/>
      <c r="IYI19" s="410"/>
      <c r="IYJ19" s="410"/>
      <c r="IYK19" s="410"/>
      <c r="IYL19" s="410"/>
      <c r="IYM19" s="410"/>
      <c r="IYN19" s="410"/>
      <c r="IYO19" s="410"/>
      <c r="IYP19" s="410"/>
      <c r="IYQ19" s="410"/>
      <c r="IYR19" s="410"/>
      <c r="IYS19" s="410"/>
      <c r="IYT19" s="410"/>
      <c r="IYU19" s="410"/>
      <c r="IYV19" s="410"/>
      <c r="IYW19" s="410"/>
      <c r="IYX19" s="410"/>
      <c r="IYY19" s="410"/>
      <c r="IYZ19" s="410"/>
      <c r="IZA19" s="410"/>
      <c r="IZB19" s="410"/>
      <c r="IZC19" s="410"/>
      <c r="IZD19" s="410"/>
      <c r="IZE19" s="410"/>
      <c r="IZF19" s="410"/>
      <c r="IZG19" s="410"/>
      <c r="IZH19" s="410"/>
      <c r="IZI19" s="410"/>
      <c r="IZJ19" s="410"/>
      <c r="IZK19" s="410"/>
      <c r="IZL19" s="410"/>
      <c r="IZM19" s="410"/>
      <c r="IZN19" s="410"/>
      <c r="IZO19" s="410"/>
      <c r="IZP19" s="410"/>
      <c r="IZQ19" s="410"/>
      <c r="IZR19" s="410"/>
      <c r="IZS19" s="410"/>
      <c r="IZT19" s="410"/>
      <c r="IZU19" s="410"/>
      <c r="IZV19" s="410"/>
      <c r="IZW19" s="410"/>
      <c r="IZX19" s="410"/>
      <c r="IZY19" s="410"/>
      <c r="IZZ19" s="410"/>
      <c r="JAA19" s="410"/>
      <c r="JAB19" s="410"/>
      <c r="JAC19" s="410"/>
      <c r="JAD19" s="410"/>
      <c r="JAE19" s="410"/>
      <c r="JAF19" s="410"/>
      <c r="JAG19" s="410"/>
      <c r="JAH19" s="410"/>
      <c r="JAI19" s="410"/>
      <c r="JAJ19" s="410"/>
      <c r="JAK19" s="410"/>
      <c r="JAL19" s="410"/>
      <c r="JAM19" s="410"/>
      <c r="JAN19" s="410"/>
      <c r="JAO19" s="410"/>
      <c r="JAP19" s="410"/>
      <c r="JAQ19" s="410"/>
      <c r="JAR19" s="410"/>
      <c r="JAS19" s="410"/>
      <c r="JAT19" s="410"/>
      <c r="JAU19" s="410"/>
      <c r="JAV19" s="410"/>
      <c r="JAW19" s="410"/>
      <c r="JAX19" s="410"/>
      <c r="JAY19" s="410"/>
      <c r="JAZ19" s="410"/>
      <c r="JBA19" s="410"/>
      <c r="JBB19" s="410"/>
      <c r="JBC19" s="410"/>
      <c r="JBD19" s="410"/>
      <c r="JBE19" s="410"/>
      <c r="JBF19" s="410"/>
      <c r="JBG19" s="410"/>
      <c r="JBH19" s="410"/>
      <c r="JBI19" s="410"/>
      <c r="JBJ19" s="410"/>
      <c r="JBK19" s="410"/>
      <c r="JBL19" s="410"/>
      <c r="JBM19" s="410"/>
      <c r="JBN19" s="410"/>
      <c r="JBO19" s="410"/>
      <c r="JBP19" s="410"/>
      <c r="JBQ19" s="410"/>
      <c r="JBR19" s="410"/>
      <c r="JBS19" s="410"/>
      <c r="JBT19" s="410"/>
      <c r="JBU19" s="410"/>
      <c r="JBV19" s="410"/>
      <c r="JBW19" s="410"/>
      <c r="JBX19" s="410"/>
      <c r="JBY19" s="410"/>
      <c r="JBZ19" s="410"/>
      <c r="JCA19" s="410"/>
      <c r="JCB19" s="410"/>
      <c r="JCC19" s="410"/>
      <c r="JCD19" s="410"/>
      <c r="JCE19" s="410"/>
      <c r="JCF19" s="410"/>
      <c r="JCG19" s="410"/>
      <c r="JCH19" s="410"/>
      <c r="JCI19" s="410"/>
      <c r="JCJ19" s="410"/>
      <c r="JCK19" s="410"/>
      <c r="JCL19" s="410"/>
      <c r="JCM19" s="410"/>
      <c r="JCN19" s="410"/>
      <c r="JCO19" s="410"/>
      <c r="JCP19" s="410"/>
      <c r="JCQ19" s="410"/>
      <c r="JCR19" s="410"/>
      <c r="JCS19" s="410"/>
      <c r="JCT19" s="410"/>
      <c r="JCU19" s="410"/>
      <c r="JCV19" s="410"/>
      <c r="JCW19" s="410"/>
      <c r="JCX19" s="410"/>
      <c r="JCY19" s="410"/>
      <c r="JCZ19" s="410"/>
      <c r="JDA19" s="410"/>
      <c r="JDB19" s="410"/>
      <c r="JDC19" s="410"/>
      <c r="JDD19" s="410"/>
      <c r="JDE19" s="410"/>
      <c r="JDF19" s="410"/>
      <c r="JDG19" s="410"/>
      <c r="JDH19" s="410"/>
      <c r="JDI19" s="410"/>
      <c r="JDJ19" s="410"/>
      <c r="JDK19" s="410"/>
      <c r="JDL19" s="410"/>
      <c r="JDM19" s="410"/>
      <c r="JDN19" s="410"/>
      <c r="JDO19" s="410"/>
      <c r="JDP19" s="410"/>
      <c r="JDQ19" s="410"/>
      <c r="JDR19" s="410"/>
      <c r="JDS19" s="410"/>
      <c r="JDT19" s="410"/>
      <c r="JDU19" s="410"/>
      <c r="JDV19" s="410"/>
      <c r="JDW19" s="410"/>
      <c r="JDX19" s="410"/>
      <c r="JDY19" s="410"/>
      <c r="JDZ19" s="410"/>
      <c r="JEA19" s="410"/>
      <c r="JEB19" s="410"/>
      <c r="JEC19" s="410"/>
      <c r="JED19" s="410"/>
      <c r="JEE19" s="410"/>
      <c r="JEF19" s="410"/>
      <c r="JEG19" s="410"/>
      <c r="JEH19" s="410"/>
      <c r="JEI19" s="410"/>
      <c r="JEJ19" s="410"/>
      <c r="JEK19" s="410"/>
      <c r="JEL19" s="410"/>
      <c r="JEM19" s="410"/>
      <c r="JEN19" s="410"/>
      <c r="JEO19" s="410"/>
      <c r="JEP19" s="410"/>
      <c r="JEQ19" s="410"/>
      <c r="JER19" s="410"/>
      <c r="JES19" s="410"/>
      <c r="JET19" s="410"/>
      <c r="JEU19" s="410"/>
      <c r="JEV19" s="410"/>
      <c r="JEW19" s="410"/>
      <c r="JEX19" s="410"/>
      <c r="JEY19" s="410"/>
      <c r="JEZ19" s="410"/>
      <c r="JFA19" s="410"/>
      <c r="JFB19" s="410"/>
      <c r="JFC19" s="410"/>
      <c r="JFD19" s="410"/>
      <c r="JFE19" s="410"/>
      <c r="JFF19" s="410"/>
      <c r="JFG19" s="410"/>
      <c r="JFH19" s="410"/>
      <c r="JFI19" s="410"/>
      <c r="JFJ19" s="410"/>
      <c r="JFK19" s="410"/>
      <c r="JFL19" s="410"/>
      <c r="JFM19" s="410"/>
      <c r="JFN19" s="410"/>
      <c r="JFO19" s="410"/>
      <c r="JFP19" s="410"/>
      <c r="JFQ19" s="410"/>
      <c r="JFR19" s="410"/>
      <c r="JFS19" s="410"/>
      <c r="JFT19" s="410"/>
      <c r="JFU19" s="410"/>
      <c r="JFV19" s="410"/>
      <c r="JFW19" s="410"/>
      <c r="JFX19" s="410"/>
      <c r="JFY19" s="410"/>
      <c r="JFZ19" s="410"/>
      <c r="JGA19" s="410"/>
      <c r="JGB19" s="410"/>
      <c r="JGC19" s="410"/>
      <c r="JGD19" s="410"/>
      <c r="JGE19" s="410"/>
      <c r="JGF19" s="410"/>
      <c r="JGG19" s="410"/>
      <c r="JGH19" s="410"/>
      <c r="JGI19" s="410"/>
      <c r="JGJ19" s="410"/>
      <c r="JGK19" s="410"/>
      <c r="JGL19" s="410"/>
      <c r="JGM19" s="410"/>
      <c r="JGN19" s="410"/>
      <c r="JGO19" s="410"/>
      <c r="JGP19" s="410"/>
      <c r="JGQ19" s="410"/>
      <c r="JGR19" s="410"/>
      <c r="JGS19" s="410"/>
      <c r="JGT19" s="410"/>
      <c r="JGU19" s="410"/>
      <c r="JGV19" s="410"/>
      <c r="JGW19" s="410"/>
      <c r="JGX19" s="410"/>
      <c r="JGY19" s="410"/>
      <c r="JGZ19" s="410"/>
      <c r="JHA19" s="410"/>
      <c r="JHB19" s="410"/>
      <c r="JHC19" s="410"/>
      <c r="JHD19" s="410"/>
      <c r="JHE19" s="410"/>
      <c r="JHF19" s="410"/>
      <c r="JHG19" s="410"/>
      <c r="JHH19" s="410"/>
      <c r="JHI19" s="410"/>
      <c r="JHJ19" s="410"/>
      <c r="JHK19" s="410"/>
      <c r="JHL19" s="410"/>
      <c r="JHM19" s="410"/>
      <c r="JHN19" s="410"/>
      <c r="JHO19" s="410"/>
      <c r="JHP19" s="410"/>
      <c r="JHQ19" s="410"/>
      <c r="JHR19" s="410"/>
      <c r="JHS19" s="410"/>
      <c r="JHT19" s="410"/>
      <c r="JHU19" s="410"/>
      <c r="JHV19" s="410"/>
      <c r="JHW19" s="410"/>
      <c r="JHX19" s="410"/>
      <c r="JHY19" s="410"/>
      <c r="JHZ19" s="410"/>
      <c r="JIA19" s="410"/>
      <c r="JIB19" s="410"/>
      <c r="JIC19" s="410"/>
      <c r="JID19" s="410"/>
      <c r="JIE19" s="410"/>
      <c r="JIF19" s="410"/>
      <c r="JIG19" s="410"/>
      <c r="JIH19" s="410"/>
      <c r="JII19" s="410"/>
      <c r="JIJ19" s="410"/>
      <c r="JIK19" s="410"/>
      <c r="JIL19" s="410"/>
      <c r="JIM19" s="410"/>
      <c r="JIN19" s="410"/>
      <c r="JIO19" s="410"/>
      <c r="JIP19" s="410"/>
      <c r="JIQ19" s="410"/>
      <c r="JIR19" s="410"/>
      <c r="JIS19" s="410"/>
      <c r="JIT19" s="410"/>
      <c r="JIU19" s="410"/>
      <c r="JIV19" s="410"/>
      <c r="JIW19" s="410"/>
      <c r="JIX19" s="410"/>
      <c r="JIY19" s="410"/>
      <c r="JIZ19" s="410"/>
      <c r="JJA19" s="410"/>
      <c r="JJB19" s="410"/>
      <c r="JJC19" s="410"/>
      <c r="JJD19" s="410"/>
      <c r="JJE19" s="410"/>
      <c r="JJF19" s="410"/>
      <c r="JJG19" s="410"/>
      <c r="JJH19" s="410"/>
      <c r="JJI19" s="410"/>
      <c r="JJJ19" s="410"/>
      <c r="JJK19" s="410"/>
      <c r="JJL19" s="410"/>
      <c r="JJM19" s="410"/>
      <c r="JJN19" s="410"/>
      <c r="JJO19" s="410"/>
      <c r="JJP19" s="410"/>
      <c r="JJQ19" s="410"/>
      <c r="JJR19" s="410"/>
      <c r="JJS19" s="410"/>
      <c r="JJT19" s="410"/>
      <c r="JJU19" s="410"/>
      <c r="JJV19" s="410"/>
      <c r="JJW19" s="410"/>
      <c r="JJX19" s="410"/>
      <c r="JJY19" s="410"/>
      <c r="JJZ19" s="410"/>
      <c r="JKA19" s="410"/>
      <c r="JKB19" s="410"/>
      <c r="JKC19" s="410"/>
      <c r="JKD19" s="410"/>
      <c r="JKE19" s="410"/>
      <c r="JKF19" s="410"/>
      <c r="JKG19" s="410"/>
      <c r="JKH19" s="410"/>
      <c r="JKI19" s="410"/>
      <c r="JKJ19" s="410"/>
      <c r="JKK19" s="410"/>
      <c r="JKL19" s="410"/>
      <c r="JKM19" s="410"/>
      <c r="JKN19" s="410"/>
      <c r="JKO19" s="410"/>
      <c r="JKP19" s="410"/>
      <c r="JKQ19" s="410"/>
      <c r="JKR19" s="410"/>
      <c r="JKS19" s="410"/>
      <c r="JKT19" s="410"/>
      <c r="JKU19" s="410"/>
      <c r="JKV19" s="410"/>
      <c r="JKW19" s="410"/>
      <c r="JKX19" s="410"/>
      <c r="JKY19" s="410"/>
      <c r="JKZ19" s="410"/>
      <c r="JLA19" s="410"/>
      <c r="JLB19" s="410"/>
      <c r="JLC19" s="410"/>
      <c r="JLD19" s="410"/>
      <c r="JLE19" s="410"/>
      <c r="JLF19" s="410"/>
      <c r="JLG19" s="410"/>
      <c r="JLH19" s="410"/>
      <c r="JLI19" s="410"/>
      <c r="JLJ19" s="410"/>
      <c r="JLK19" s="410"/>
      <c r="JLL19" s="410"/>
      <c r="JLM19" s="410"/>
      <c r="JLN19" s="410"/>
      <c r="JLO19" s="410"/>
      <c r="JLP19" s="410"/>
      <c r="JLQ19" s="410"/>
      <c r="JLR19" s="410"/>
      <c r="JLS19" s="410"/>
      <c r="JLT19" s="410"/>
      <c r="JLU19" s="410"/>
      <c r="JLV19" s="410"/>
      <c r="JLW19" s="410"/>
      <c r="JLX19" s="410"/>
      <c r="JLY19" s="410"/>
      <c r="JLZ19" s="410"/>
      <c r="JMA19" s="410"/>
      <c r="JMB19" s="410"/>
      <c r="JMC19" s="410"/>
      <c r="JMD19" s="410"/>
      <c r="JME19" s="410"/>
      <c r="JMF19" s="410"/>
      <c r="JMG19" s="410"/>
      <c r="JMH19" s="410"/>
      <c r="JMI19" s="410"/>
      <c r="JMJ19" s="410"/>
      <c r="JMK19" s="410"/>
      <c r="JML19" s="410"/>
      <c r="JMM19" s="410"/>
      <c r="JMN19" s="410"/>
      <c r="JMO19" s="410"/>
      <c r="JMP19" s="410"/>
      <c r="JMQ19" s="410"/>
      <c r="JMR19" s="410"/>
      <c r="JMS19" s="410"/>
      <c r="JMT19" s="410"/>
      <c r="JMU19" s="410"/>
      <c r="JMV19" s="410"/>
      <c r="JMW19" s="410"/>
      <c r="JMX19" s="410"/>
      <c r="JMY19" s="410"/>
      <c r="JMZ19" s="410"/>
      <c r="JNA19" s="410"/>
      <c r="JNB19" s="410"/>
      <c r="JNC19" s="410"/>
      <c r="JND19" s="410"/>
      <c r="JNE19" s="410"/>
      <c r="JNF19" s="410"/>
      <c r="JNG19" s="410"/>
      <c r="JNH19" s="410"/>
      <c r="JNI19" s="410"/>
      <c r="JNJ19" s="410"/>
      <c r="JNK19" s="410"/>
      <c r="JNL19" s="410"/>
      <c r="JNM19" s="410"/>
      <c r="JNN19" s="410"/>
      <c r="JNO19" s="410"/>
      <c r="JNP19" s="410"/>
      <c r="JNQ19" s="410"/>
      <c r="JNR19" s="410"/>
      <c r="JNS19" s="410"/>
      <c r="JNT19" s="410"/>
      <c r="JNU19" s="410"/>
      <c r="JNV19" s="410"/>
      <c r="JNW19" s="410"/>
      <c r="JNX19" s="410"/>
      <c r="JNY19" s="410"/>
      <c r="JNZ19" s="410"/>
      <c r="JOA19" s="410"/>
      <c r="JOB19" s="410"/>
      <c r="JOC19" s="410"/>
      <c r="JOD19" s="410"/>
      <c r="JOE19" s="410"/>
      <c r="JOF19" s="410"/>
      <c r="JOG19" s="410"/>
      <c r="JOH19" s="410"/>
      <c r="JOI19" s="410"/>
      <c r="JOJ19" s="410"/>
      <c r="JOK19" s="410"/>
      <c r="JOL19" s="410"/>
      <c r="JOM19" s="410"/>
      <c r="JON19" s="410"/>
      <c r="JOO19" s="410"/>
      <c r="JOP19" s="410"/>
      <c r="JOQ19" s="410"/>
      <c r="JOR19" s="410"/>
      <c r="JOS19" s="410"/>
      <c r="JOT19" s="410"/>
      <c r="JOU19" s="410"/>
      <c r="JOV19" s="410"/>
      <c r="JOW19" s="410"/>
      <c r="JOX19" s="410"/>
      <c r="JOY19" s="410"/>
      <c r="JOZ19" s="410"/>
      <c r="JPA19" s="410"/>
      <c r="JPB19" s="410"/>
      <c r="JPC19" s="410"/>
      <c r="JPD19" s="410"/>
      <c r="JPE19" s="410"/>
      <c r="JPF19" s="410"/>
      <c r="JPG19" s="410"/>
      <c r="JPH19" s="410"/>
      <c r="JPI19" s="410"/>
      <c r="JPJ19" s="410"/>
      <c r="JPK19" s="410"/>
      <c r="JPL19" s="410"/>
      <c r="JPM19" s="410"/>
      <c r="JPN19" s="410"/>
      <c r="JPO19" s="410"/>
      <c r="JPP19" s="410"/>
      <c r="JPQ19" s="410"/>
      <c r="JPR19" s="410"/>
      <c r="JPS19" s="410"/>
      <c r="JPT19" s="410"/>
      <c r="JPU19" s="410"/>
      <c r="JPV19" s="410"/>
      <c r="JPW19" s="410"/>
      <c r="JPX19" s="410"/>
      <c r="JPY19" s="410"/>
      <c r="JPZ19" s="410"/>
      <c r="JQA19" s="410"/>
      <c r="JQB19" s="410"/>
      <c r="JQC19" s="410"/>
      <c r="JQD19" s="410"/>
      <c r="JQE19" s="410"/>
      <c r="JQF19" s="410"/>
      <c r="JQG19" s="410"/>
      <c r="JQH19" s="410"/>
      <c r="JQI19" s="410"/>
      <c r="JQJ19" s="410"/>
      <c r="JQK19" s="410"/>
      <c r="JQL19" s="410"/>
      <c r="JQM19" s="410"/>
      <c r="JQN19" s="410"/>
      <c r="JQO19" s="410"/>
      <c r="JQP19" s="410"/>
      <c r="JQQ19" s="410"/>
      <c r="JQR19" s="410"/>
      <c r="JQS19" s="410"/>
      <c r="JQT19" s="410"/>
      <c r="JQU19" s="410"/>
      <c r="JQV19" s="410"/>
      <c r="JQW19" s="410"/>
      <c r="JQX19" s="410"/>
      <c r="JQY19" s="410"/>
      <c r="JQZ19" s="410"/>
      <c r="JRA19" s="410"/>
      <c r="JRB19" s="410"/>
      <c r="JRC19" s="410"/>
      <c r="JRD19" s="410"/>
      <c r="JRE19" s="410"/>
      <c r="JRF19" s="410"/>
      <c r="JRG19" s="410"/>
      <c r="JRH19" s="410"/>
      <c r="JRI19" s="410"/>
      <c r="JRJ19" s="410"/>
      <c r="JRK19" s="410"/>
      <c r="JRL19" s="410"/>
      <c r="JRM19" s="410"/>
      <c r="JRN19" s="410"/>
      <c r="JRO19" s="410"/>
      <c r="JRP19" s="410"/>
      <c r="JRQ19" s="410"/>
      <c r="JRR19" s="410"/>
      <c r="JRS19" s="410"/>
      <c r="JRT19" s="410"/>
      <c r="JRU19" s="410"/>
      <c r="JRV19" s="410"/>
      <c r="JRW19" s="410"/>
      <c r="JRX19" s="410"/>
      <c r="JRY19" s="410"/>
      <c r="JRZ19" s="410"/>
      <c r="JSA19" s="410"/>
      <c r="JSB19" s="410"/>
      <c r="JSC19" s="410"/>
      <c r="JSD19" s="410"/>
      <c r="JSE19" s="410"/>
      <c r="JSF19" s="410"/>
      <c r="JSG19" s="410"/>
      <c r="JSH19" s="410"/>
      <c r="JSI19" s="410"/>
      <c r="JSJ19" s="410"/>
      <c r="JSK19" s="410"/>
      <c r="JSL19" s="410"/>
      <c r="JSM19" s="410"/>
      <c r="JSN19" s="410"/>
      <c r="JSO19" s="410"/>
      <c r="JSP19" s="410"/>
      <c r="JSQ19" s="410"/>
      <c r="JSR19" s="410"/>
      <c r="JSS19" s="410"/>
      <c r="JST19" s="410"/>
      <c r="JSU19" s="410"/>
      <c r="JSV19" s="410"/>
      <c r="JSW19" s="410"/>
      <c r="JSX19" s="410"/>
      <c r="JSY19" s="410"/>
      <c r="JSZ19" s="410"/>
      <c r="JTA19" s="410"/>
      <c r="JTB19" s="410"/>
      <c r="JTC19" s="410"/>
      <c r="JTD19" s="410"/>
      <c r="JTE19" s="410"/>
      <c r="JTF19" s="410"/>
      <c r="JTG19" s="410"/>
      <c r="JTH19" s="410"/>
      <c r="JTI19" s="410"/>
      <c r="JTJ19" s="410"/>
      <c r="JTK19" s="410"/>
      <c r="JTL19" s="410"/>
      <c r="JTM19" s="410"/>
      <c r="JTN19" s="410"/>
      <c r="JTO19" s="410"/>
      <c r="JTP19" s="410"/>
      <c r="JTQ19" s="410"/>
      <c r="JTR19" s="410"/>
      <c r="JTS19" s="410"/>
      <c r="JTT19" s="410"/>
      <c r="JTU19" s="410"/>
      <c r="JTV19" s="410"/>
      <c r="JTW19" s="410"/>
      <c r="JTX19" s="410"/>
      <c r="JTY19" s="410"/>
      <c r="JTZ19" s="410"/>
      <c r="JUA19" s="410"/>
      <c r="JUB19" s="410"/>
      <c r="JUC19" s="410"/>
      <c r="JUD19" s="410"/>
      <c r="JUE19" s="410"/>
      <c r="JUF19" s="410"/>
      <c r="JUG19" s="410"/>
      <c r="JUH19" s="410"/>
      <c r="JUI19" s="410"/>
      <c r="JUJ19" s="410"/>
      <c r="JUK19" s="410"/>
      <c r="JUL19" s="410"/>
      <c r="JUM19" s="410"/>
      <c r="JUN19" s="410"/>
      <c r="JUO19" s="410"/>
      <c r="JUP19" s="410"/>
      <c r="JUQ19" s="410"/>
      <c r="JUR19" s="410"/>
      <c r="JUS19" s="410"/>
      <c r="JUT19" s="410"/>
      <c r="JUU19" s="410"/>
      <c r="JUV19" s="410"/>
      <c r="JUW19" s="410"/>
      <c r="JUX19" s="410"/>
      <c r="JUY19" s="410"/>
      <c r="JUZ19" s="410"/>
      <c r="JVA19" s="410"/>
      <c r="JVB19" s="410"/>
      <c r="JVC19" s="410"/>
      <c r="JVD19" s="410"/>
      <c r="JVE19" s="410"/>
      <c r="JVF19" s="410"/>
      <c r="JVG19" s="410"/>
      <c r="JVH19" s="410"/>
      <c r="JVI19" s="410"/>
      <c r="JVJ19" s="410"/>
      <c r="JVK19" s="410"/>
      <c r="JVL19" s="410"/>
      <c r="JVM19" s="410"/>
      <c r="JVN19" s="410"/>
      <c r="JVO19" s="410"/>
      <c r="JVP19" s="410"/>
      <c r="JVQ19" s="410"/>
      <c r="JVR19" s="410"/>
      <c r="JVS19" s="410"/>
      <c r="JVT19" s="410"/>
      <c r="JVU19" s="410"/>
      <c r="JVV19" s="410"/>
      <c r="JVW19" s="410"/>
      <c r="JVX19" s="410"/>
      <c r="JVY19" s="410"/>
      <c r="JVZ19" s="410"/>
      <c r="JWA19" s="410"/>
      <c r="JWB19" s="410"/>
      <c r="JWC19" s="410"/>
      <c r="JWD19" s="410"/>
      <c r="JWE19" s="410"/>
      <c r="JWF19" s="410"/>
      <c r="JWG19" s="410"/>
      <c r="JWH19" s="410"/>
      <c r="JWI19" s="410"/>
      <c r="JWJ19" s="410"/>
      <c r="JWK19" s="410"/>
      <c r="JWL19" s="410"/>
      <c r="JWM19" s="410"/>
      <c r="JWN19" s="410"/>
      <c r="JWO19" s="410"/>
      <c r="JWP19" s="410"/>
      <c r="JWQ19" s="410"/>
      <c r="JWR19" s="410"/>
      <c r="JWS19" s="410"/>
      <c r="JWT19" s="410"/>
      <c r="JWU19" s="410"/>
      <c r="JWV19" s="410"/>
      <c r="JWW19" s="410"/>
      <c r="JWX19" s="410"/>
      <c r="JWY19" s="410"/>
      <c r="JWZ19" s="410"/>
      <c r="JXA19" s="410"/>
      <c r="JXB19" s="410"/>
      <c r="JXC19" s="410"/>
      <c r="JXD19" s="410"/>
      <c r="JXE19" s="410"/>
      <c r="JXF19" s="410"/>
      <c r="JXG19" s="410"/>
      <c r="JXH19" s="410"/>
      <c r="JXI19" s="410"/>
      <c r="JXJ19" s="410"/>
      <c r="JXK19" s="410"/>
      <c r="JXL19" s="410"/>
      <c r="JXM19" s="410"/>
      <c r="JXN19" s="410"/>
      <c r="JXO19" s="410"/>
      <c r="JXP19" s="410"/>
      <c r="JXQ19" s="410"/>
      <c r="JXR19" s="410"/>
      <c r="JXS19" s="410"/>
      <c r="JXT19" s="410"/>
      <c r="JXU19" s="410"/>
      <c r="JXV19" s="410"/>
      <c r="JXW19" s="410"/>
      <c r="JXX19" s="410"/>
      <c r="JXY19" s="410"/>
      <c r="JXZ19" s="410"/>
      <c r="JYA19" s="410"/>
      <c r="JYB19" s="410"/>
      <c r="JYC19" s="410"/>
      <c r="JYD19" s="410"/>
      <c r="JYE19" s="410"/>
      <c r="JYF19" s="410"/>
      <c r="JYG19" s="410"/>
      <c r="JYH19" s="410"/>
      <c r="JYI19" s="410"/>
      <c r="JYJ19" s="410"/>
      <c r="JYK19" s="410"/>
      <c r="JYL19" s="410"/>
      <c r="JYM19" s="410"/>
      <c r="JYN19" s="410"/>
      <c r="JYO19" s="410"/>
      <c r="JYP19" s="410"/>
      <c r="JYQ19" s="410"/>
      <c r="JYR19" s="410"/>
      <c r="JYS19" s="410"/>
      <c r="JYT19" s="410"/>
      <c r="JYU19" s="410"/>
      <c r="JYV19" s="410"/>
      <c r="JYW19" s="410"/>
      <c r="JYX19" s="410"/>
      <c r="JYY19" s="410"/>
      <c r="JYZ19" s="410"/>
      <c r="JZA19" s="410"/>
      <c r="JZB19" s="410"/>
      <c r="JZC19" s="410"/>
      <c r="JZD19" s="410"/>
      <c r="JZE19" s="410"/>
      <c r="JZF19" s="410"/>
      <c r="JZG19" s="410"/>
      <c r="JZH19" s="410"/>
      <c r="JZI19" s="410"/>
      <c r="JZJ19" s="410"/>
      <c r="JZK19" s="410"/>
      <c r="JZL19" s="410"/>
      <c r="JZM19" s="410"/>
      <c r="JZN19" s="410"/>
      <c r="JZO19" s="410"/>
      <c r="JZP19" s="410"/>
      <c r="JZQ19" s="410"/>
      <c r="JZR19" s="410"/>
      <c r="JZS19" s="410"/>
      <c r="JZT19" s="410"/>
      <c r="JZU19" s="410"/>
      <c r="JZV19" s="410"/>
      <c r="JZW19" s="410"/>
      <c r="JZX19" s="410"/>
      <c r="JZY19" s="410"/>
      <c r="JZZ19" s="410"/>
      <c r="KAA19" s="410"/>
      <c r="KAB19" s="410"/>
      <c r="KAC19" s="410"/>
      <c r="KAD19" s="410"/>
      <c r="KAE19" s="410"/>
      <c r="KAF19" s="410"/>
      <c r="KAG19" s="410"/>
      <c r="KAH19" s="410"/>
      <c r="KAI19" s="410"/>
      <c r="KAJ19" s="410"/>
      <c r="KAK19" s="410"/>
      <c r="KAL19" s="410"/>
      <c r="KAM19" s="410"/>
      <c r="KAN19" s="410"/>
      <c r="KAO19" s="410"/>
      <c r="KAP19" s="410"/>
      <c r="KAQ19" s="410"/>
      <c r="KAR19" s="410"/>
      <c r="KAS19" s="410"/>
      <c r="KAT19" s="410"/>
      <c r="KAU19" s="410"/>
      <c r="KAV19" s="410"/>
      <c r="KAW19" s="410"/>
      <c r="KAX19" s="410"/>
      <c r="KAY19" s="410"/>
      <c r="KAZ19" s="410"/>
      <c r="KBA19" s="410"/>
      <c r="KBB19" s="410"/>
      <c r="KBC19" s="410"/>
      <c r="KBD19" s="410"/>
      <c r="KBE19" s="410"/>
      <c r="KBF19" s="410"/>
      <c r="KBG19" s="410"/>
      <c r="KBH19" s="410"/>
      <c r="KBI19" s="410"/>
      <c r="KBJ19" s="410"/>
      <c r="KBK19" s="410"/>
      <c r="KBL19" s="410"/>
      <c r="KBM19" s="410"/>
      <c r="KBN19" s="410"/>
      <c r="KBO19" s="410"/>
      <c r="KBP19" s="410"/>
      <c r="KBQ19" s="410"/>
      <c r="KBR19" s="410"/>
      <c r="KBS19" s="410"/>
      <c r="KBT19" s="410"/>
      <c r="KBU19" s="410"/>
      <c r="KBV19" s="410"/>
      <c r="KBW19" s="410"/>
      <c r="KBX19" s="410"/>
      <c r="KBY19" s="410"/>
      <c r="KBZ19" s="410"/>
      <c r="KCA19" s="410"/>
      <c r="KCB19" s="410"/>
      <c r="KCC19" s="410"/>
      <c r="KCD19" s="410"/>
      <c r="KCE19" s="410"/>
      <c r="KCF19" s="410"/>
      <c r="KCG19" s="410"/>
      <c r="KCH19" s="410"/>
      <c r="KCI19" s="410"/>
      <c r="KCJ19" s="410"/>
      <c r="KCK19" s="410"/>
      <c r="KCL19" s="410"/>
      <c r="KCM19" s="410"/>
      <c r="KCN19" s="410"/>
      <c r="KCO19" s="410"/>
      <c r="KCP19" s="410"/>
      <c r="KCQ19" s="410"/>
      <c r="KCR19" s="410"/>
      <c r="KCS19" s="410"/>
      <c r="KCT19" s="410"/>
      <c r="KCU19" s="410"/>
      <c r="KCV19" s="410"/>
      <c r="KCW19" s="410"/>
      <c r="KCX19" s="410"/>
      <c r="KCY19" s="410"/>
      <c r="KCZ19" s="410"/>
      <c r="KDA19" s="410"/>
      <c r="KDB19" s="410"/>
      <c r="KDC19" s="410"/>
      <c r="KDD19" s="410"/>
      <c r="KDE19" s="410"/>
      <c r="KDF19" s="410"/>
      <c r="KDG19" s="410"/>
      <c r="KDH19" s="410"/>
      <c r="KDI19" s="410"/>
      <c r="KDJ19" s="410"/>
      <c r="KDK19" s="410"/>
      <c r="KDL19" s="410"/>
      <c r="KDM19" s="410"/>
      <c r="KDN19" s="410"/>
      <c r="KDO19" s="410"/>
      <c r="KDP19" s="410"/>
      <c r="KDQ19" s="410"/>
      <c r="KDR19" s="410"/>
      <c r="KDS19" s="410"/>
      <c r="KDT19" s="410"/>
      <c r="KDU19" s="410"/>
      <c r="KDV19" s="410"/>
      <c r="KDW19" s="410"/>
      <c r="KDX19" s="410"/>
      <c r="KDY19" s="410"/>
      <c r="KDZ19" s="410"/>
      <c r="KEA19" s="410"/>
      <c r="KEB19" s="410"/>
      <c r="KEC19" s="410"/>
      <c r="KED19" s="410"/>
      <c r="KEE19" s="410"/>
      <c r="KEF19" s="410"/>
      <c r="KEG19" s="410"/>
      <c r="KEH19" s="410"/>
      <c r="KEI19" s="410"/>
      <c r="KEJ19" s="410"/>
      <c r="KEK19" s="410"/>
      <c r="KEL19" s="410"/>
      <c r="KEM19" s="410"/>
      <c r="KEN19" s="410"/>
      <c r="KEO19" s="410"/>
      <c r="KEP19" s="410"/>
      <c r="KEQ19" s="410"/>
      <c r="KER19" s="410"/>
      <c r="KES19" s="410"/>
      <c r="KET19" s="410"/>
      <c r="KEU19" s="410"/>
      <c r="KEV19" s="410"/>
      <c r="KEW19" s="410"/>
      <c r="KEX19" s="410"/>
      <c r="KEY19" s="410"/>
      <c r="KEZ19" s="410"/>
      <c r="KFA19" s="410"/>
      <c r="KFB19" s="410"/>
      <c r="KFC19" s="410"/>
      <c r="KFD19" s="410"/>
      <c r="KFE19" s="410"/>
      <c r="KFF19" s="410"/>
      <c r="KFG19" s="410"/>
      <c r="KFH19" s="410"/>
      <c r="KFI19" s="410"/>
      <c r="KFJ19" s="410"/>
      <c r="KFK19" s="410"/>
      <c r="KFL19" s="410"/>
      <c r="KFM19" s="410"/>
      <c r="KFN19" s="410"/>
      <c r="KFO19" s="410"/>
      <c r="KFP19" s="410"/>
      <c r="KFQ19" s="410"/>
      <c r="KFR19" s="410"/>
      <c r="KFS19" s="410"/>
      <c r="KFT19" s="410"/>
      <c r="KFU19" s="410"/>
      <c r="KFV19" s="410"/>
      <c r="KFW19" s="410"/>
      <c r="KFX19" s="410"/>
      <c r="KFY19" s="410"/>
      <c r="KFZ19" s="410"/>
      <c r="KGA19" s="410"/>
      <c r="KGB19" s="410"/>
      <c r="KGC19" s="410"/>
      <c r="KGD19" s="410"/>
      <c r="KGE19" s="410"/>
      <c r="KGF19" s="410"/>
      <c r="KGG19" s="410"/>
      <c r="KGH19" s="410"/>
      <c r="KGI19" s="410"/>
      <c r="KGJ19" s="410"/>
      <c r="KGK19" s="410"/>
      <c r="KGL19" s="410"/>
      <c r="KGM19" s="410"/>
      <c r="KGN19" s="410"/>
      <c r="KGO19" s="410"/>
      <c r="KGP19" s="410"/>
      <c r="KGQ19" s="410"/>
      <c r="KGR19" s="410"/>
      <c r="KGS19" s="410"/>
      <c r="KGT19" s="410"/>
      <c r="KGU19" s="410"/>
      <c r="KGV19" s="410"/>
      <c r="KGW19" s="410"/>
      <c r="KGX19" s="410"/>
      <c r="KGY19" s="410"/>
      <c r="KGZ19" s="410"/>
      <c r="KHA19" s="410"/>
      <c r="KHB19" s="410"/>
      <c r="KHC19" s="410"/>
      <c r="KHD19" s="410"/>
      <c r="KHE19" s="410"/>
      <c r="KHF19" s="410"/>
      <c r="KHG19" s="410"/>
      <c r="KHH19" s="410"/>
      <c r="KHI19" s="410"/>
      <c r="KHJ19" s="410"/>
      <c r="KHK19" s="410"/>
      <c r="KHL19" s="410"/>
      <c r="KHM19" s="410"/>
      <c r="KHN19" s="410"/>
      <c r="KHO19" s="410"/>
      <c r="KHP19" s="410"/>
      <c r="KHQ19" s="410"/>
      <c r="KHR19" s="410"/>
      <c r="KHS19" s="410"/>
      <c r="KHT19" s="410"/>
      <c r="KHU19" s="410"/>
      <c r="KHV19" s="410"/>
      <c r="KHW19" s="410"/>
      <c r="KHX19" s="410"/>
      <c r="KHY19" s="410"/>
      <c r="KHZ19" s="410"/>
      <c r="KIA19" s="410"/>
      <c r="KIB19" s="410"/>
      <c r="KIC19" s="410"/>
      <c r="KID19" s="410"/>
      <c r="KIE19" s="410"/>
      <c r="KIF19" s="410"/>
      <c r="KIG19" s="410"/>
      <c r="KIH19" s="410"/>
      <c r="KII19" s="410"/>
      <c r="KIJ19" s="410"/>
      <c r="KIK19" s="410"/>
      <c r="KIL19" s="410"/>
      <c r="KIM19" s="410"/>
      <c r="KIN19" s="410"/>
      <c r="KIO19" s="410"/>
      <c r="KIP19" s="410"/>
      <c r="KIQ19" s="410"/>
      <c r="KIR19" s="410"/>
      <c r="KIS19" s="410"/>
      <c r="KIT19" s="410"/>
      <c r="KIU19" s="410"/>
      <c r="KIV19" s="410"/>
      <c r="KIW19" s="410"/>
      <c r="KIX19" s="410"/>
      <c r="KIY19" s="410"/>
      <c r="KIZ19" s="410"/>
      <c r="KJA19" s="410"/>
      <c r="KJB19" s="410"/>
      <c r="KJC19" s="410"/>
      <c r="KJD19" s="410"/>
      <c r="KJE19" s="410"/>
      <c r="KJF19" s="410"/>
      <c r="KJG19" s="410"/>
      <c r="KJH19" s="410"/>
      <c r="KJI19" s="410"/>
      <c r="KJJ19" s="410"/>
      <c r="KJK19" s="410"/>
      <c r="KJL19" s="410"/>
      <c r="KJM19" s="410"/>
      <c r="KJN19" s="410"/>
      <c r="KJO19" s="410"/>
      <c r="KJP19" s="410"/>
      <c r="KJQ19" s="410"/>
      <c r="KJR19" s="410"/>
      <c r="KJS19" s="410"/>
      <c r="KJT19" s="410"/>
      <c r="KJU19" s="410"/>
      <c r="KJV19" s="410"/>
      <c r="KJW19" s="410"/>
      <c r="KJX19" s="410"/>
      <c r="KJY19" s="410"/>
      <c r="KJZ19" s="410"/>
      <c r="KKA19" s="410"/>
      <c r="KKB19" s="410"/>
      <c r="KKC19" s="410"/>
      <c r="KKD19" s="410"/>
      <c r="KKE19" s="410"/>
      <c r="KKF19" s="410"/>
      <c r="KKG19" s="410"/>
      <c r="KKH19" s="410"/>
      <c r="KKI19" s="410"/>
      <c r="KKJ19" s="410"/>
      <c r="KKK19" s="410"/>
      <c r="KKL19" s="410"/>
      <c r="KKM19" s="410"/>
      <c r="KKN19" s="410"/>
      <c r="KKO19" s="410"/>
      <c r="KKP19" s="410"/>
      <c r="KKQ19" s="410"/>
      <c r="KKR19" s="410"/>
      <c r="KKS19" s="410"/>
      <c r="KKT19" s="410"/>
      <c r="KKU19" s="410"/>
      <c r="KKV19" s="410"/>
      <c r="KKW19" s="410"/>
      <c r="KKX19" s="410"/>
      <c r="KKY19" s="410"/>
      <c r="KKZ19" s="410"/>
      <c r="KLA19" s="410"/>
      <c r="KLB19" s="410"/>
      <c r="KLC19" s="410"/>
      <c r="KLD19" s="410"/>
      <c r="KLE19" s="410"/>
      <c r="KLF19" s="410"/>
      <c r="KLG19" s="410"/>
      <c r="KLH19" s="410"/>
      <c r="KLI19" s="410"/>
      <c r="KLJ19" s="410"/>
      <c r="KLK19" s="410"/>
      <c r="KLL19" s="410"/>
      <c r="KLM19" s="410"/>
      <c r="KLN19" s="410"/>
      <c r="KLO19" s="410"/>
      <c r="KLP19" s="410"/>
      <c r="KLQ19" s="410"/>
      <c r="KLR19" s="410"/>
      <c r="KLS19" s="410"/>
      <c r="KLT19" s="410"/>
      <c r="KLU19" s="410"/>
      <c r="KLV19" s="410"/>
      <c r="KLW19" s="410"/>
      <c r="KLX19" s="410"/>
      <c r="KLY19" s="410"/>
      <c r="KLZ19" s="410"/>
      <c r="KMA19" s="410"/>
      <c r="KMB19" s="410"/>
      <c r="KMC19" s="410"/>
      <c r="KMD19" s="410"/>
      <c r="KME19" s="410"/>
      <c r="KMF19" s="410"/>
      <c r="KMG19" s="410"/>
      <c r="KMH19" s="410"/>
      <c r="KMI19" s="410"/>
      <c r="KMJ19" s="410"/>
      <c r="KMK19" s="410"/>
      <c r="KML19" s="410"/>
      <c r="KMM19" s="410"/>
      <c r="KMN19" s="410"/>
      <c r="KMO19" s="410"/>
      <c r="KMP19" s="410"/>
      <c r="KMQ19" s="410"/>
      <c r="KMR19" s="410"/>
      <c r="KMS19" s="410"/>
      <c r="KMT19" s="410"/>
      <c r="KMU19" s="410"/>
      <c r="KMV19" s="410"/>
      <c r="KMW19" s="410"/>
      <c r="KMX19" s="410"/>
      <c r="KMY19" s="410"/>
      <c r="KMZ19" s="410"/>
      <c r="KNA19" s="410"/>
      <c r="KNB19" s="410"/>
      <c r="KNC19" s="410"/>
      <c r="KND19" s="410"/>
      <c r="KNE19" s="410"/>
      <c r="KNF19" s="410"/>
      <c r="KNG19" s="410"/>
      <c r="KNH19" s="410"/>
      <c r="KNI19" s="410"/>
      <c r="KNJ19" s="410"/>
      <c r="KNK19" s="410"/>
      <c r="KNL19" s="410"/>
      <c r="KNM19" s="410"/>
      <c r="KNN19" s="410"/>
      <c r="KNO19" s="410"/>
      <c r="KNP19" s="410"/>
      <c r="KNQ19" s="410"/>
      <c r="KNR19" s="410"/>
      <c r="KNS19" s="410"/>
      <c r="KNT19" s="410"/>
      <c r="KNU19" s="410"/>
      <c r="KNV19" s="410"/>
      <c r="KNW19" s="410"/>
      <c r="KNX19" s="410"/>
      <c r="KNY19" s="410"/>
      <c r="KNZ19" s="410"/>
      <c r="KOA19" s="410"/>
      <c r="KOB19" s="410"/>
      <c r="KOC19" s="410"/>
      <c r="KOD19" s="410"/>
      <c r="KOE19" s="410"/>
      <c r="KOF19" s="410"/>
      <c r="KOG19" s="410"/>
      <c r="KOH19" s="410"/>
      <c r="KOI19" s="410"/>
      <c r="KOJ19" s="410"/>
      <c r="KOK19" s="410"/>
      <c r="KOL19" s="410"/>
      <c r="KOM19" s="410"/>
      <c r="KON19" s="410"/>
      <c r="KOO19" s="410"/>
      <c r="KOP19" s="410"/>
      <c r="KOQ19" s="410"/>
      <c r="KOR19" s="410"/>
      <c r="KOS19" s="410"/>
      <c r="KOT19" s="410"/>
      <c r="KOU19" s="410"/>
      <c r="KOV19" s="410"/>
      <c r="KOW19" s="410"/>
      <c r="KOX19" s="410"/>
      <c r="KOY19" s="410"/>
      <c r="KOZ19" s="410"/>
      <c r="KPA19" s="410"/>
      <c r="KPB19" s="410"/>
      <c r="KPC19" s="410"/>
      <c r="KPD19" s="410"/>
      <c r="KPE19" s="410"/>
      <c r="KPF19" s="410"/>
      <c r="KPG19" s="410"/>
      <c r="KPH19" s="410"/>
      <c r="KPI19" s="410"/>
      <c r="KPJ19" s="410"/>
      <c r="KPK19" s="410"/>
      <c r="KPL19" s="410"/>
      <c r="KPM19" s="410"/>
      <c r="KPN19" s="410"/>
      <c r="KPO19" s="410"/>
      <c r="KPP19" s="410"/>
      <c r="KPQ19" s="410"/>
      <c r="KPR19" s="410"/>
      <c r="KPS19" s="410"/>
      <c r="KPT19" s="410"/>
      <c r="KPU19" s="410"/>
      <c r="KPV19" s="410"/>
      <c r="KPW19" s="410"/>
      <c r="KPX19" s="410"/>
      <c r="KPY19" s="410"/>
      <c r="KPZ19" s="410"/>
      <c r="KQA19" s="410"/>
      <c r="KQB19" s="410"/>
      <c r="KQC19" s="410"/>
      <c r="KQD19" s="410"/>
      <c r="KQE19" s="410"/>
      <c r="KQF19" s="410"/>
      <c r="KQG19" s="410"/>
      <c r="KQH19" s="410"/>
      <c r="KQI19" s="410"/>
      <c r="KQJ19" s="410"/>
      <c r="KQK19" s="410"/>
      <c r="KQL19" s="410"/>
      <c r="KQM19" s="410"/>
      <c r="KQN19" s="410"/>
      <c r="KQO19" s="410"/>
      <c r="KQP19" s="410"/>
      <c r="KQQ19" s="410"/>
      <c r="KQR19" s="410"/>
      <c r="KQS19" s="410"/>
      <c r="KQT19" s="410"/>
      <c r="KQU19" s="410"/>
      <c r="KQV19" s="410"/>
      <c r="KQW19" s="410"/>
      <c r="KQX19" s="410"/>
      <c r="KQY19" s="410"/>
      <c r="KQZ19" s="410"/>
      <c r="KRA19" s="410"/>
      <c r="KRB19" s="410"/>
      <c r="KRC19" s="410"/>
      <c r="KRD19" s="410"/>
      <c r="KRE19" s="410"/>
      <c r="KRF19" s="410"/>
      <c r="KRG19" s="410"/>
      <c r="KRH19" s="410"/>
      <c r="KRI19" s="410"/>
      <c r="KRJ19" s="410"/>
      <c r="KRK19" s="410"/>
      <c r="KRL19" s="410"/>
      <c r="KRM19" s="410"/>
      <c r="KRN19" s="410"/>
      <c r="KRO19" s="410"/>
      <c r="KRP19" s="410"/>
      <c r="KRQ19" s="410"/>
      <c r="KRR19" s="410"/>
      <c r="KRS19" s="410"/>
      <c r="KRT19" s="410"/>
      <c r="KRU19" s="410"/>
      <c r="KRV19" s="410"/>
      <c r="KRW19" s="410"/>
      <c r="KRX19" s="410"/>
      <c r="KRY19" s="410"/>
      <c r="KRZ19" s="410"/>
      <c r="KSA19" s="410"/>
      <c r="KSB19" s="410"/>
      <c r="KSC19" s="410"/>
      <c r="KSD19" s="410"/>
      <c r="KSE19" s="410"/>
      <c r="KSF19" s="410"/>
      <c r="KSG19" s="410"/>
      <c r="KSH19" s="410"/>
      <c r="KSI19" s="410"/>
      <c r="KSJ19" s="410"/>
      <c r="KSK19" s="410"/>
      <c r="KSL19" s="410"/>
      <c r="KSM19" s="410"/>
      <c r="KSN19" s="410"/>
      <c r="KSO19" s="410"/>
      <c r="KSP19" s="410"/>
      <c r="KSQ19" s="410"/>
      <c r="KSR19" s="410"/>
      <c r="KSS19" s="410"/>
      <c r="KST19" s="410"/>
      <c r="KSU19" s="410"/>
      <c r="KSV19" s="410"/>
      <c r="KSW19" s="410"/>
      <c r="KSX19" s="410"/>
      <c r="KSY19" s="410"/>
      <c r="KSZ19" s="410"/>
      <c r="KTA19" s="410"/>
      <c r="KTB19" s="410"/>
      <c r="KTC19" s="410"/>
      <c r="KTD19" s="410"/>
      <c r="KTE19" s="410"/>
      <c r="KTF19" s="410"/>
      <c r="KTG19" s="410"/>
      <c r="KTH19" s="410"/>
      <c r="KTI19" s="410"/>
      <c r="KTJ19" s="410"/>
      <c r="KTK19" s="410"/>
      <c r="KTL19" s="410"/>
      <c r="KTM19" s="410"/>
      <c r="KTN19" s="410"/>
      <c r="KTO19" s="410"/>
      <c r="KTP19" s="410"/>
      <c r="KTQ19" s="410"/>
      <c r="KTR19" s="410"/>
      <c r="KTS19" s="410"/>
      <c r="KTT19" s="410"/>
      <c r="KTU19" s="410"/>
      <c r="KTV19" s="410"/>
      <c r="KTW19" s="410"/>
      <c r="KTX19" s="410"/>
      <c r="KTY19" s="410"/>
      <c r="KTZ19" s="410"/>
      <c r="KUA19" s="410"/>
      <c r="KUB19" s="410"/>
      <c r="KUC19" s="410"/>
      <c r="KUD19" s="410"/>
      <c r="KUE19" s="410"/>
      <c r="KUF19" s="410"/>
      <c r="KUG19" s="410"/>
      <c r="KUH19" s="410"/>
      <c r="KUI19" s="410"/>
      <c r="KUJ19" s="410"/>
      <c r="KUK19" s="410"/>
      <c r="KUL19" s="410"/>
      <c r="KUM19" s="410"/>
      <c r="KUN19" s="410"/>
      <c r="KUO19" s="410"/>
      <c r="KUP19" s="410"/>
      <c r="KUQ19" s="410"/>
      <c r="KUR19" s="410"/>
      <c r="KUS19" s="410"/>
      <c r="KUT19" s="410"/>
      <c r="KUU19" s="410"/>
      <c r="KUV19" s="410"/>
      <c r="KUW19" s="410"/>
      <c r="KUX19" s="410"/>
      <c r="KUY19" s="410"/>
      <c r="KUZ19" s="410"/>
      <c r="KVA19" s="410"/>
      <c r="KVB19" s="410"/>
      <c r="KVC19" s="410"/>
      <c r="KVD19" s="410"/>
      <c r="KVE19" s="410"/>
      <c r="KVF19" s="410"/>
      <c r="KVG19" s="410"/>
      <c r="KVH19" s="410"/>
      <c r="KVI19" s="410"/>
      <c r="KVJ19" s="410"/>
      <c r="KVK19" s="410"/>
      <c r="KVL19" s="410"/>
      <c r="KVM19" s="410"/>
      <c r="KVN19" s="410"/>
      <c r="KVO19" s="410"/>
      <c r="KVP19" s="410"/>
      <c r="KVQ19" s="410"/>
      <c r="KVR19" s="410"/>
      <c r="KVS19" s="410"/>
      <c r="KVT19" s="410"/>
      <c r="KVU19" s="410"/>
      <c r="KVV19" s="410"/>
      <c r="KVW19" s="410"/>
      <c r="KVX19" s="410"/>
      <c r="KVY19" s="410"/>
      <c r="KVZ19" s="410"/>
      <c r="KWA19" s="410"/>
      <c r="KWB19" s="410"/>
      <c r="KWC19" s="410"/>
      <c r="KWD19" s="410"/>
      <c r="KWE19" s="410"/>
      <c r="KWF19" s="410"/>
      <c r="KWG19" s="410"/>
      <c r="KWH19" s="410"/>
      <c r="KWI19" s="410"/>
      <c r="KWJ19" s="410"/>
      <c r="KWK19" s="410"/>
      <c r="KWL19" s="410"/>
      <c r="KWM19" s="410"/>
      <c r="KWN19" s="410"/>
      <c r="KWO19" s="410"/>
      <c r="KWP19" s="410"/>
      <c r="KWQ19" s="410"/>
      <c r="KWR19" s="410"/>
      <c r="KWS19" s="410"/>
      <c r="KWT19" s="410"/>
      <c r="KWU19" s="410"/>
      <c r="KWV19" s="410"/>
      <c r="KWW19" s="410"/>
      <c r="KWX19" s="410"/>
      <c r="KWY19" s="410"/>
      <c r="KWZ19" s="410"/>
      <c r="KXA19" s="410"/>
      <c r="KXB19" s="410"/>
      <c r="KXC19" s="410"/>
      <c r="KXD19" s="410"/>
      <c r="KXE19" s="410"/>
      <c r="KXF19" s="410"/>
      <c r="KXG19" s="410"/>
      <c r="KXH19" s="410"/>
      <c r="KXI19" s="410"/>
      <c r="KXJ19" s="410"/>
      <c r="KXK19" s="410"/>
      <c r="KXL19" s="410"/>
      <c r="KXM19" s="410"/>
      <c r="KXN19" s="410"/>
      <c r="KXO19" s="410"/>
      <c r="KXP19" s="410"/>
      <c r="KXQ19" s="410"/>
      <c r="KXR19" s="410"/>
      <c r="KXS19" s="410"/>
      <c r="KXT19" s="410"/>
      <c r="KXU19" s="410"/>
      <c r="KXV19" s="410"/>
      <c r="KXW19" s="410"/>
      <c r="KXX19" s="410"/>
      <c r="KXY19" s="410"/>
      <c r="KXZ19" s="410"/>
      <c r="KYA19" s="410"/>
      <c r="KYB19" s="410"/>
      <c r="KYC19" s="410"/>
      <c r="KYD19" s="410"/>
      <c r="KYE19" s="410"/>
      <c r="KYF19" s="410"/>
      <c r="KYG19" s="410"/>
      <c r="KYH19" s="410"/>
      <c r="KYI19" s="410"/>
      <c r="KYJ19" s="410"/>
      <c r="KYK19" s="410"/>
      <c r="KYL19" s="410"/>
      <c r="KYM19" s="410"/>
      <c r="KYN19" s="410"/>
      <c r="KYO19" s="410"/>
      <c r="KYP19" s="410"/>
      <c r="KYQ19" s="410"/>
      <c r="KYR19" s="410"/>
      <c r="KYS19" s="410"/>
      <c r="KYT19" s="410"/>
      <c r="KYU19" s="410"/>
      <c r="KYV19" s="410"/>
      <c r="KYW19" s="410"/>
      <c r="KYX19" s="410"/>
      <c r="KYY19" s="410"/>
      <c r="KYZ19" s="410"/>
      <c r="KZA19" s="410"/>
      <c r="KZB19" s="410"/>
      <c r="KZC19" s="410"/>
      <c r="KZD19" s="410"/>
      <c r="KZE19" s="410"/>
      <c r="KZF19" s="410"/>
      <c r="KZG19" s="410"/>
      <c r="KZH19" s="410"/>
      <c r="KZI19" s="410"/>
      <c r="KZJ19" s="410"/>
      <c r="KZK19" s="410"/>
      <c r="KZL19" s="410"/>
      <c r="KZM19" s="410"/>
      <c r="KZN19" s="410"/>
      <c r="KZO19" s="410"/>
      <c r="KZP19" s="410"/>
      <c r="KZQ19" s="410"/>
      <c r="KZR19" s="410"/>
      <c r="KZS19" s="410"/>
      <c r="KZT19" s="410"/>
      <c r="KZU19" s="410"/>
      <c r="KZV19" s="410"/>
      <c r="KZW19" s="410"/>
      <c r="KZX19" s="410"/>
      <c r="KZY19" s="410"/>
      <c r="KZZ19" s="410"/>
      <c r="LAA19" s="410"/>
      <c r="LAB19" s="410"/>
      <c r="LAC19" s="410"/>
      <c r="LAD19" s="410"/>
      <c r="LAE19" s="410"/>
      <c r="LAF19" s="410"/>
      <c r="LAG19" s="410"/>
      <c r="LAH19" s="410"/>
      <c r="LAI19" s="410"/>
      <c r="LAJ19" s="410"/>
      <c r="LAK19" s="410"/>
      <c r="LAL19" s="410"/>
      <c r="LAM19" s="410"/>
      <c r="LAN19" s="410"/>
      <c r="LAO19" s="410"/>
      <c r="LAP19" s="410"/>
      <c r="LAQ19" s="410"/>
      <c r="LAR19" s="410"/>
      <c r="LAS19" s="410"/>
      <c r="LAT19" s="410"/>
      <c r="LAU19" s="410"/>
      <c r="LAV19" s="410"/>
      <c r="LAW19" s="410"/>
      <c r="LAX19" s="410"/>
      <c r="LAY19" s="410"/>
      <c r="LAZ19" s="410"/>
      <c r="LBA19" s="410"/>
      <c r="LBB19" s="410"/>
      <c r="LBC19" s="410"/>
      <c r="LBD19" s="410"/>
      <c r="LBE19" s="410"/>
      <c r="LBF19" s="410"/>
      <c r="LBG19" s="410"/>
      <c r="LBH19" s="410"/>
      <c r="LBI19" s="410"/>
      <c r="LBJ19" s="410"/>
      <c r="LBK19" s="410"/>
      <c r="LBL19" s="410"/>
      <c r="LBM19" s="410"/>
      <c r="LBN19" s="410"/>
      <c r="LBO19" s="410"/>
      <c r="LBP19" s="410"/>
      <c r="LBQ19" s="410"/>
      <c r="LBR19" s="410"/>
      <c r="LBS19" s="410"/>
      <c r="LBT19" s="410"/>
      <c r="LBU19" s="410"/>
      <c r="LBV19" s="410"/>
      <c r="LBW19" s="410"/>
      <c r="LBX19" s="410"/>
      <c r="LBY19" s="410"/>
      <c r="LBZ19" s="410"/>
      <c r="LCA19" s="410"/>
      <c r="LCB19" s="410"/>
      <c r="LCC19" s="410"/>
      <c r="LCD19" s="410"/>
      <c r="LCE19" s="410"/>
      <c r="LCF19" s="410"/>
      <c r="LCG19" s="410"/>
      <c r="LCH19" s="410"/>
      <c r="LCI19" s="410"/>
      <c r="LCJ19" s="410"/>
      <c r="LCK19" s="410"/>
      <c r="LCL19" s="410"/>
      <c r="LCM19" s="410"/>
      <c r="LCN19" s="410"/>
      <c r="LCO19" s="410"/>
      <c r="LCP19" s="410"/>
      <c r="LCQ19" s="410"/>
      <c r="LCR19" s="410"/>
      <c r="LCS19" s="410"/>
      <c r="LCT19" s="410"/>
      <c r="LCU19" s="410"/>
      <c r="LCV19" s="410"/>
      <c r="LCW19" s="410"/>
      <c r="LCX19" s="410"/>
      <c r="LCY19" s="410"/>
      <c r="LCZ19" s="410"/>
      <c r="LDA19" s="410"/>
      <c r="LDB19" s="410"/>
      <c r="LDC19" s="410"/>
      <c r="LDD19" s="410"/>
      <c r="LDE19" s="410"/>
      <c r="LDF19" s="410"/>
      <c r="LDG19" s="410"/>
      <c r="LDH19" s="410"/>
      <c r="LDI19" s="410"/>
      <c r="LDJ19" s="410"/>
      <c r="LDK19" s="410"/>
      <c r="LDL19" s="410"/>
      <c r="LDM19" s="410"/>
      <c r="LDN19" s="410"/>
      <c r="LDO19" s="410"/>
      <c r="LDP19" s="410"/>
      <c r="LDQ19" s="410"/>
      <c r="LDR19" s="410"/>
      <c r="LDS19" s="410"/>
      <c r="LDT19" s="410"/>
      <c r="LDU19" s="410"/>
      <c r="LDV19" s="410"/>
      <c r="LDW19" s="410"/>
      <c r="LDX19" s="410"/>
      <c r="LDY19" s="410"/>
      <c r="LDZ19" s="410"/>
      <c r="LEA19" s="410"/>
      <c r="LEB19" s="410"/>
      <c r="LEC19" s="410"/>
      <c r="LED19" s="410"/>
      <c r="LEE19" s="410"/>
      <c r="LEF19" s="410"/>
      <c r="LEG19" s="410"/>
      <c r="LEH19" s="410"/>
      <c r="LEI19" s="410"/>
      <c r="LEJ19" s="410"/>
      <c r="LEK19" s="410"/>
      <c r="LEL19" s="410"/>
      <c r="LEM19" s="410"/>
      <c r="LEN19" s="410"/>
      <c r="LEO19" s="410"/>
      <c r="LEP19" s="410"/>
      <c r="LEQ19" s="410"/>
      <c r="LER19" s="410"/>
      <c r="LES19" s="410"/>
      <c r="LET19" s="410"/>
      <c r="LEU19" s="410"/>
      <c r="LEV19" s="410"/>
      <c r="LEW19" s="410"/>
      <c r="LEX19" s="410"/>
      <c r="LEY19" s="410"/>
      <c r="LEZ19" s="410"/>
      <c r="LFA19" s="410"/>
      <c r="LFB19" s="410"/>
      <c r="LFC19" s="410"/>
      <c r="LFD19" s="410"/>
      <c r="LFE19" s="410"/>
      <c r="LFF19" s="410"/>
      <c r="LFG19" s="410"/>
      <c r="LFH19" s="410"/>
      <c r="LFI19" s="410"/>
      <c r="LFJ19" s="410"/>
      <c r="LFK19" s="410"/>
      <c r="LFL19" s="410"/>
      <c r="LFM19" s="410"/>
      <c r="LFN19" s="410"/>
      <c r="LFO19" s="410"/>
      <c r="LFP19" s="410"/>
      <c r="LFQ19" s="410"/>
      <c r="LFR19" s="410"/>
      <c r="LFS19" s="410"/>
      <c r="LFT19" s="410"/>
      <c r="LFU19" s="410"/>
      <c r="LFV19" s="410"/>
      <c r="LFW19" s="410"/>
      <c r="LFX19" s="410"/>
      <c r="LFY19" s="410"/>
      <c r="LFZ19" s="410"/>
      <c r="LGA19" s="410"/>
      <c r="LGB19" s="410"/>
      <c r="LGC19" s="410"/>
      <c r="LGD19" s="410"/>
      <c r="LGE19" s="410"/>
      <c r="LGF19" s="410"/>
      <c r="LGG19" s="410"/>
      <c r="LGH19" s="410"/>
      <c r="LGI19" s="410"/>
      <c r="LGJ19" s="410"/>
      <c r="LGK19" s="410"/>
      <c r="LGL19" s="410"/>
      <c r="LGM19" s="410"/>
      <c r="LGN19" s="410"/>
      <c r="LGO19" s="410"/>
      <c r="LGP19" s="410"/>
      <c r="LGQ19" s="410"/>
      <c r="LGR19" s="410"/>
      <c r="LGS19" s="410"/>
      <c r="LGT19" s="410"/>
      <c r="LGU19" s="410"/>
      <c r="LGV19" s="410"/>
      <c r="LGW19" s="410"/>
      <c r="LGX19" s="410"/>
      <c r="LGY19" s="410"/>
      <c r="LGZ19" s="410"/>
      <c r="LHA19" s="410"/>
      <c r="LHB19" s="410"/>
      <c r="LHC19" s="410"/>
      <c r="LHD19" s="410"/>
      <c r="LHE19" s="410"/>
      <c r="LHF19" s="410"/>
      <c r="LHG19" s="410"/>
      <c r="LHH19" s="410"/>
      <c r="LHI19" s="410"/>
      <c r="LHJ19" s="410"/>
      <c r="LHK19" s="410"/>
      <c r="LHL19" s="410"/>
      <c r="LHM19" s="410"/>
      <c r="LHN19" s="410"/>
      <c r="LHO19" s="410"/>
      <c r="LHP19" s="410"/>
      <c r="LHQ19" s="410"/>
      <c r="LHR19" s="410"/>
      <c r="LHS19" s="410"/>
      <c r="LHT19" s="410"/>
      <c r="LHU19" s="410"/>
      <c r="LHV19" s="410"/>
      <c r="LHW19" s="410"/>
      <c r="LHX19" s="410"/>
      <c r="LHY19" s="410"/>
      <c r="LHZ19" s="410"/>
      <c r="LIA19" s="410"/>
      <c r="LIB19" s="410"/>
      <c r="LIC19" s="410"/>
      <c r="LID19" s="410"/>
      <c r="LIE19" s="410"/>
      <c r="LIF19" s="410"/>
      <c r="LIG19" s="410"/>
      <c r="LIH19" s="410"/>
      <c r="LII19" s="410"/>
      <c r="LIJ19" s="410"/>
      <c r="LIK19" s="410"/>
      <c r="LIL19" s="410"/>
      <c r="LIM19" s="410"/>
      <c r="LIN19" s="410"/>
      <c r="LIO19" s="410"/>
      <c r="LIP19" s="410"/>
      <c r="LIQ19" s="410"/>
      <c r="LIR19" s="410"/>
      <c r="LIS19" s="410"/>
      <c r="LIT19" s="410"/>
      <c r="LIU19" s="410"/>
      <c r="LIV19" s="410"/>
      <c r="LIW19" s="410"/>
      <c r="LIX19" s="410"/>
      <c r="LIY19" s="410"/>
      <c r="LIZ19" s="410"/>
      <c r="LJA19" s="410"/>
      <c r="LJB19" s="410"/>
      <c r="LJC19" s="410"/>
      <c r="LJD19" s="410"/>
      <c r="LJE19" s="410"/>
      <c r="LJF19" s="410"/>
      <c r="LJG19" s="410"/>
      <c r="LJH19" s="410"/>
      <c r="LJI19" s="410"/>
      <c r="LJJ19" s="410"/>
      <c r="LJK19" s="410"/>
      <c r="LJL19" s="410"/>
      <c r="LJM19" s="410"/>
      <c r="LJN19" s="410"/>
      <c r="LJO19" s="410"/>
      <c r="LJP19" s="410"/>
      <c r="LJQ19" s="410"/>
      <c r="LJR19" s="410"/>
      <c r="LJS19" s="410"/>
      <c r="LJT19" s="410"/>
      <c r="LJU19" s="410"/>
      <c r="LJV19" s="410"/>
      <c r="LJW19" s="410"/>
      <c r="LJX19" s="410"/>
      <c r="LJY19" s="410"/>
      <c r="LJZ19" s="410"/>
      <c r="LKA19" s="410"/>
      <c r="LKB19" s="410"/>
      <c r="LKC19" s="410"/>
      <c r="LKD19" s="410"/>
      <c r="LKE19" s="410"/>
      <c r="LKF19" s="410"/>
      <c r="LKG19" s="410"/>
      <c r="LKH19" s="410"/>
      <c r="LKI19" s="410"/>
      <c r="LKJ19" s="410"/>
      <c r="LKK19" s="410"/>
      <c r="LKL19" s="410"/>
      <c r="LKM19" s="410"/>
      <c r="LKN19" s="410"/>
      <c r="LKO19" s="410"/>
      <c r="LKP19" s="410"/>
      <c r="LKQ19" s="410"/>
      <c r="LKR19" s="410"/>
      <c r="LKS19" s="410"/>
      <c r="LKT19" s="410"/>
      <c r="LKU19" s="410"/>
      <c r="LKV19" s="410"/>
      <c r="LKW19" s="410"/>
      <c r="LKX19" s="410"/>
      <c r="LKY19" s="410"/>
      <c r="LKZ19" s="410"/>
      <c r="LLA19" s="410"/>
      <c r="LLB19" s="410"/>
      <c r="LLC19" s="410"/>
      <c r="LLD19" s="410"/>
      <c r="LLE19" s="410"/>
      <c r="LLF19" s="410"/>
      <c r="LLG19" s="410"/>
      <c r="LLH19" s="410"/>
      <c r="LLI19" s="410"/>
      <c r="LLJ19" s="410"/>
      <c r="LLK19" s="410"/>
      <c r="LLL19" s="410"/>
      <c r="LLM19" s="410"/>
      <c r="LLN19" s="410"/>
      <c r="LLO19" s="410"/>
      <c r="LLP19" s="410"/>
      <c r="LLQ19" s="410"/>
      <c r="LLR19" s="410"/>
      <c r="LLS19" s="410"/>
      <c r="LLT19" s="410"/>
      <c r="LLU19" s="410"/>
      <c r="LLV19" s="410"/>
      <c r="LLW19" s="410"/>
      <c r="LLX19" s="410"/>
      <c r="LLY19" s="410"/>
      <c r="LLZ19" s="410"/>
      <c r="LMA19" s="410"/>
      <c r="LMB19" s="410"/>
      <c r="LMC19" s="410"/>
      <c r="LMD19" s="410"/>
      <c r="LME19" s="410"/>
      <c r="LMF19" s="410"/>
      <c r="LMG19" s="410"/>
      <c r="LMH19" s="410"/>
      <c r="LMI19" s="410"/>
      <c r="LMJ19" s="410"/>
      <c r="LMK19" s="410"/>
      <c r="LML19" s="410"/>
      <c r="LMM19" s="410"/>
      <c r="LMN19" s="410"/>
      <c r="LMO19" s="410"/>
      <c r="LMP19" s="410"/>
      <c r="LMQ19" s="410"/>
      <c r="LMR19" s="410"/>
      <c r="LMS19" s="410"/>
      <c r="LMT19" s="410"/>
      <c r="LMU19" s="410"/>
      <c r="LMV19" s="410"/>
      <c r="LMW19" s="410"/>
      <c r="LMX19" s="410"/>
      <c r="LMY19" s="410"/>
      <c r="LMZ19" s="410"/>
      <c r="LNA19" s="410"/>
      <c r="LNB19" s="410"/>
      <c r="LNC19" s="410"/>
      <c r="LND19" s="410"/>
      <c r="LNE19" s="410"/>
      <c r="LNF19" s="410"/>
      <c r="LNG19" s="410"/>
      <c r="LNH19" s="410"/>
      <c r="LNI19" s="410"/>
      <c r="LNJ19" s="410"/>
      <c r="LNK19" s="410"/>
      <c r="LNL19" s="410"/>
      <c r="LNM19" s="410"/>
      <c r="LNN19" s="410"/>
      <c r="LNO19" s="410"/>
      <c r="LNP19" s="410"/>
      <c r="LNQ19" s="410"/>
      <c r="LNR19" s="410"/>
      <c r="LNS19" s="410"/>
      <c r="LNT19" s="410"/>
      <c r="LNU19" s="410"/>
      <c r="LNV19" s="410"/>
      <c r="LNW19" s="410"/>
      <c r="LNX19" s="410"/>
      <c r="LNY19" s="410"/>
      <c r="LNZ19" s="410"/>
      <c r="LOA19" s="410"/>
      <c r="LOB19" s="410"/>
      <c r="LOC19" s="410"/>
      <c r="LOD19" s="410"/>
      <c r="LOE19" s="410"/>
      <c r="LOF19" s="410"/>
      <c r="LOG19" s="410"/>
      <c r="LOH19" s="410"/>
      <c r="LOI19" s="410"/>
      <c r="LOJ19" s="410"/>
      <c r="LOK19" s="410"/>
      <c r="LOL19" s="410"/>
      <c r="LOM19" s="410"/>
      <c r="LON19" s="410"/>
      <c r="LOO19" s="410"/>
      <c r="LOP19" s="410"/>
      <c r="LOQ19" s="410"/>
      <c r="LOR19" s="410"/>
      <c r="LOS19" s="410"/>
      <c r="LOT19" s="410"/>
      <c r="LOU19" s="410"/>
      <c r="LOV19" s="410"/>
      <c r="LOW19" s="410"/>
      <c r="LOX19" s="410"/>
      <c r="LOY19" s="410"/>
      <c r="LOZ19" s="410"/>
      <c r="LPA19" s="410"/>
      <c r="LPB19" s="410"/>
      <c r="LPC19" s="410"/>
      <c r="LPD19" s="410"/>
      <c r="LPE19" s="410"/>
      <c r="LPF19" s="410"/>
      <c r="LPG19" s="410"/>
      <c r="LPH19" s="410"/>
      <c r="LPI19" s="410"/>
      <c r="LPJ19" s="410"/>
      <c r="LPK19" s="410"/>
      <c r="LPL19" s="410"/>
      <c r="LPM19" s="410"/>
      <c r="LPN19" s="410"/>
      <c r="LPO19" s="410"/>
      <c r="LPP19" s="410"/>
      <c r="LPQ19" s="410"/>
      <c r="LPR19" s="410"/>
      <c r="LPS19" s="410"/>
      <c r="LPT19" s="410"/>
      <c r="LPU19" s="410"/>
      <c r="LPV19" s="410"/>
      <c r="LPW19" s="410"/>
      <c r="LPX19" s="410"/>
      <c r="LPY19" s="410"/>
      <c r="LPZ19" s="410"/>
      <c r="LQA19" s="410"/>
      <c r="LQB19" s="410"/>
      <c r="LQC19" s="410"/>
      <c r="LQD19" s="410"/>
      <c r="LQE19" s="410"/>
      <c r="LQF19" s="410"/>
      <c r="LQG19" s="410"/>
      <c r="LQH19" s="410"/>
      <c r="LQI19" s="410"/>
      <c r="LQJ19" s="410"/>
      <c r="LQK19" s="410"/>
      <c r="LQL19" s="410"/>
      <c r="LQM19" s="410"/>
      <c r="LQN19" s="410"/>
      <c r="LQO19" s="410"/>
      <c r="LQP19" s="410"/>
      <c r="LQQ19" s="410"/>
      <c r="LQR19" s="410"/>
      <c r="LQS19" s="410"/>
      <c r="LQT19" s="410"/>
      <c r="LQU19" s="410"/>
      <c r="LQV19" s="410"/>
      <c r="LQW19" s="410"/>
      <c r="LQX19" s="410"/>
      <c r="LQY19" s="410"/>
      <c r="LQZ19" s="410"/>
      <c r="LRA19" s="410"/>
      <c r="LRB19" s="410"/>
      <c r="LRC19" s="410"/>
      <c r="LRD19" s="410"/>
      <c r="LRE19" s="410"/>
      <c r="LRF19" s="410"/>
      <c r="LRG19" s="410"/>
      <c r="LRH19" s="410"/>
      <c r="LRI19" s="410"/>
      <c r="LRJ19" s="410"/>
      <c r="LRK19" s="410"/>
      <c r="LRL19" s="410"/>
      <c r="LRM19" s="410"/>
      <c r="LRN19" s="410"/>
      <c r="LRO19" s="410"/>
      <c r="LRP19" s="410"/>
      <c r="LRQ19" s="410"/>
      <c r="LRR19" s="410"/>
      <c r="LRS19" s="410"/>
      <c r="LRT19" s="410"/>
      <c r="LRU19" s="410"/>
      <c r="LRV19" s="410"/>
      <c r="LRW19" s="410"/>
      <c r="LRX19" s="410"/>
      <c r="LRY19" s="410"/>
      <c r="LRZ19" s="410"/>
      <c r="LSA19" s="410"/>
      <c r="LSB19" s="410"/>
      <c r="LSC19" s="410"/>
      <c r="LSD19" s="410"/>
      <c r="LSE19" s="410"/>
      <c r="LSF19" s="410"/>
      <c r="LSG19" s="410"/>
      <c r="LSH19" s="410"/>
      <c r="LSI19" s="410"/>
      <c r="LSJ19" s="410"/>
      <c r="LSK19" s="410"/>
      <c r="LSL19" s="410"/>
      <c r="LSM19" s="410"/>
      <c r="LSN19" s="410"/>
      <c r="LSO19" s="410"/>
      <c r="LSP19" s="410"/>
      <c r="LSQ19" s="410"/>
      <c r="LSR19" s="410"/>
      <c r="LSS19" s="410"/>
      <c r="LST19" s="410"/>
      <c r="LSU19" s="410"/>
      <c r="LSV19" s="410"/>
      <c r="LSW19" s="410"/>
      <c r="LSX19" s="410"/>
      <c r="LSY19" s="410"/>
      <c r="LSZ19" s="410"/>
      <c r="LTA19" s="410"/>
      <c r="LTB19" s="410"/>
      <c r="LTC19" s="410"/>
      <c r="LTD19" s="410"/>
      <c r="LTE19" s="410"/>
      <c r="LTF19" s="410"/>
      <c r="LTG19" s="410"/>
      <c r="LTH19" s="410"/>
      <c r="LTI19" s="410"/>
      <c r="LTJ19" s="410"/>
      <c r="LTK19" s="410"/>
      <c r="LTL19" s="410"/>
      <c r="LTM19" s="410"/>
      <c r="LTN19" s="410"/>
      <c r="LTO19" s="410"/>
      <c r="LTP19" s="410"/>
      <c r="LTQ19" s="410"/>
      <c r="LTR19" s="410"/>
      <c r="LTS19" s="410"/>
      <c r="LTT19" s="410"/>
      <c r="LTU19" s="410"/>
      <c r="LTV19" s="410"/>
      <c r="LTW19" s="410"/>
      <c r="LTX19" s="410"/>
      <c r="LTY19" s="410"/>
      <c r="LTZ19" s="410"/>
      <c r="LUA19" s="410"/>
      <c r="LUB19" s="410"/>
      <c r="LUC19" s="410"/>
      <c r="LUD19" s="410"/>
      <c r="LUE19" s="410"/>
      <c r="LUF19" s="410"/>
      <c r="LUG19" s="410"/>
      <c r="LUH19" s="410"/>
      <c r="LUI19" s="410"/>
      <c r="LUJ19" s="410"/>
      <c r="LUK19" s="410"/>
      <c r="LUL19" s="410"/>
      <c r="LUM19" s="410"/>
      <c r="LUN19" s="410"/>
      <c r="LUO19" s="410"/>
      <c r="LUP19" s="410"/>
      <c r="LUQ19" s="410"/>
      <c r="LUR19" s="410"/>
      <c r="LUS19" s="410"/>
      <c r="LUT19" s="410"/>
      <c r="LUU19" s="410"/>
      <c r="LUV19" s="410"/>
      <c r="LUW19" s="410"/>
      <c r="LUX19" s="410"/>
      <c r="LUY19" s="410"/>
      <c r="LUZ19" s="410"/>
      <c r="LVA19" s="410"/>
      <c r="LVB19" s="410"/>
      <c r="LVC19" s="410"/>
      <c r="LVD19" s="410"/>
      <c r="LVE19" s="410"/>
      <c r="LVF19" s="410"/>
      <c r="LVG19" s="410"/>
      <c r="LVH19" s="410"/>
      <c r="LVI19" s="410"/>
      <c r="LVJ19" s="410"/>
      <c r="LVK19" s="410"/>
      <c r="LVL19" s="410"/>
      <c r="LVM19" s="410"/>
      <c r="LVN19" s="410"/>
      <c r="LVO19" s="410"/>
      <c r="LVP19" s="410"/>
      <c r="LVQ19" s="410"/>
      <c r="LVR19" s="410"/>
      <c r="LVS19" s="410"/>
      <c r="LVT19" s="410"/>
      <c r="LVU19" s="410"/>
      <c r="LVV19" s="410"/>
      <c r="LVW19" s="410"/>
      <c r="LVX19" s="410"/>
      <c r="LVY19" s="410"/>
      <c r="LVZ19" s="410"/>
      <c r="LWA19" s="410"/>
      <c r="LWB19" s="410"/>
      <c r="LWC19" s="410"/>
      <c r="LWD19" s="410"/>
      <c r="LWE19" s="410"/>
      <c r="LWF19" s="410"/>
      <c r="LWG19" s="410"/>
      <c r="LWH19" s="410"/>
      <c r="LWI19" s="410"/>
      <c r="LWJ19" s="410"/>
      <c r="LWK19" s="410"/>
      <c r="LWL19" s="410"/>
      <c r="LWM19" s="410"/>
      <c r="LWN19" s="410"/>
      <c r="LWO19" s="410"/>
      <c r="LWP19" s="410"/>
      <c r="LWQ19" s="410"/>
      <c r="LWR19" s="410"/>
      <c r="LWS19" s="410"/>
      <c r="LWT19" s="410"/>
      <c r="LWU19" s="410"/>
      <c r="LWV19" s="410"/>
      <c r="LWW19" s="410"/>
      <c r="LWX19" s="410"/>
      <c r="LWY19" s="410"/>
      <c r="LWZ19" s="410"/>
      <c r="LXA19" s="410"/>
      <c r="LXB19" s="410"/>
      <c r="LXC19" s="410"/>
      <c r="LXD19" s="410"/>
      <c r="LXE19" s="410"/>
      <c r="LXF19" s="410"/>
      <c r="LXG19" s="410"/>
      <c r="LXH19" s="410"/>
      <c r="LXI19" s="410"/>
      <c r="LXJ19" s="410"/>
      <c r="LXK19" s="410"/>
      <c r="LXL19" s="410"/>
      <c r="LXM19" s="410"/>
      <c r="LXN19" s="410"/>
      <c r="LXO19" s="410"/>
      <c r="LXP19" s="410"/>
      <c r="LXQ19" s="410"/>
      <c r="LXR19" s="410"/>
      <c r="LXS19" s="410"/>
      <c r="LXT19" s="410"/>
      <c r="LXU19" s="410"/>
      <c r="LXV19" s="410"/>
      <c r="LXW19" s="410"/>
      <c r="LXX19" s="410"/>
      <c r="LXY19" s="410"/>
      <c r="LXZ19" s="410"/>
      <c r="LYA19" s="410"/>
      <c r="LYB19" s="410"/>
      <c r="LYC19" s="410"/>
      <c r="LYD19" s="410"/>
      <c r="LYE19" s="410"/>
      <c r="LYF19" s="410"/>
      <c r="LYG19" s="410"/>
      <c r="LYH19" s="410"/>
      <c r="LYI19" s="410"/>
      <c r="LYJ19" s="410"/>
      <c r="LYK19" s="410"/>
      <c r="LYL19" s="410"/>
      <c r="LYM19" s="410"/>
      <c r="LYN19" s="410"/>
      <c r="LYO19" s="410"/>
      <c r="LYP19" s="410"/>
      <c r="LYQ19" s="410"/>
      <c r="LYR19" s="410"/>
      <c r="LYS19" s="410"/>
      <c r="LYT19" s="410"/>
      <c r="LYU19" s="410"/>
      <c r="LYV19" s="410"/>
      <c r="LYW19" s="410"/>
      <c r="LYX19" s="410"/>
      <c r="LYY19" s="410"/>
      <c r="LYZ19" s="410"/>
      <c r="LZA19" s="410"/>
      <c r="LZB19" s="410"/>
      <c r="LZC19" s="410"/>
      <c r="LZD19" s="410"/>
      <c r="LZE19" s="410"/>
      <c r="LZF19" s="410"/>
      <c r="LZG19" s="410"/>
      <c r="LZH19" s="410"/>
      <c r="LZI19" s="410"/>
      <c r="LZJ19" s="410"/>
      <c r="LZK19" s="410"/>
      <c r="LZL19" s="410"/>
      <c r="LZM19" s="410"/>
      <c r="LZN19" s="410"/>
      <c r="LZO19" s="410"/>
      <c r="LZP19" s="410"/>
      <c r="LZQ19" s="410"/>
      <c r="LZR19" s="410"/>
      <c r="LZS19" s="410"/>
      <c r="LZT19" s="410"/>
      <c r="LZU19" s="410"/>
      <c r="LZV19" s="410"/>
      <c r="LZW19" s="410"/>
      <c r="LZX19" s="410"/>
      <c r="LZY19" s="410"/>
      <c r="LZZ19" s="410"/>
      <c r="MAA19" s="410"/>
      <c r="MAB19" s="410"/>
      <c r="MAC19" s="410"/>
      <c r="MAD19" s="410"/>
      <c r="MAE19" s="410"/>
      <c r="MAF19" s="410"/>
      <c r="MAG19" s="410"/>
      <c r="MAH19" s="410"/>
      <c r="MAI19" s="410"/>
      <c r="MAJ19" s="410"/>
      <c r="MAK19" s="410"/>
      <c r="MAL19" s="410"/>
      <c r="MAM19" s="410"/>
      <c r="MAN19" s="410"/>
      <c r="MAO19" s="410"/>
      <c r="MAP19" s="410"/>
      <c r="MAQ19" s="410"/>
      <c r="MAR19" s="410"/>
      <c r="MAS19" s="410"/>
      <c r="MAT19" s="410"/>
      <c r="MAU19" s="410"/>
      <c r="MAV19" s="410"/>
      <c r="MAW19" s="410"/>
      <c r="MAX19" s="410"/>
      <c r="MAY19" s="410"/>
      <c r="MAZ19" s="410"/>
      <c r="MBA19" s="410"/>
      <c r="MBB19" s="410"/>
      <c r="MBC19" s="410"/>
      <c r="MBD19" s="410"/>
      <c r="MBE19" s="410"/>
      <c r="MBF19" s="410"/>
      <c r="MBG19" s="410"/>
      <c r="MBH19" s="410"/>
      <c r="MBI19" s="410"/>
      <c r="MBJ19" s="410"/>
      <c r="MBK19" s="410"/>
      <c r="MBL19" s="410"/>
      <c r="MBM19" s="410"/>
      <c r="MBN19" s="410"/>
      <c r="MBO19" s="410"/>
      <c r="MBP19" s="410"/>
      <c r="MBQ19" s="410"/>
      <c r="MBR19" s="410"/>
      <c r="MBS19" s="410"/>
      <c r="MBT19" s="410"/>
      <c r="MBU19" s="410"/>
      <c r="MBV19" s="410"/>
      <c r="MBW19" s="410"/>
      <c r="MBX19" s="410"/>
      <c r="MBY19" s="410"/>
      <c r="MBZ19" s="410"/>
      <c r="MCA19" s="410"/>
      <c r="MCB19" s="410"/>
      <c r="MCC19" s="410"/>
      <c r="MCD19" s="410"/>
      <c r="MCE19" s="410"/>
      <c r="MCF19" s="410"/>
      <c r="MCG19" s="410"/>
      <c r="MCH19" s="410"/>
      <c r="MCI19" s="410"/>
      <c r="MCJ19" s="410"/>
      <c r="MCK19" s="410"/>
      <c r="MCL19" s="410"/>
      <c r="MCM19" s="410"/>
      <c r="MCN19" s="410"/>
      <c r="MCO19" s="410"/>
      <c r="MCP19" s="410"/>
      <c r="MCQ19" s="410"/>
      <c r="MCR19" s="410"/>
      <c r="MCS19" s="410"/>
      <c r="MCT19" s="410"/>
      <c r="MCU19" s="410"/>
      <c r="MCV19" s="410"/>
      <c r="MCW19" s="410"/>
      <c r="MCX19" s="410"/>
      <c r="MCY19" s="410"/>
      <c r="MCZ19" s="410"/>
      <c r="MDA19" s="410"/>
      <c r="MDB19" s="410"/>
      <c r="MDC19" s="410"/>
      <c r="MDD19" s="410"/>
      <c r="MDE19" s="410"/>
      <c r="MDF19" s="410"/>
      <c r="MDG19" s="410"/>
      <c r="MDH19" s="410"/>
      <c r="MDI19" s="410"/>
      <c r="MDJ19" s="410"/>
      <c r="MDK19" s="410"/>
      <c r="MDL19" s="410"/>
      <c r="MDM19" s="410"/>
      <c r="MDN19" s="410"/>
      <c r="MDO19" s="410"/>
      <c r="MDP19" s="410"/>
      <c r="MDQ19" s="410"/>
      <c r="MDR19" s="410"/>
      <c r="MDS19" s="410"/>
      <c r="MDT19" s="410"/>
      <c r="MDU19" s="410"/>
      <c r="MDV19" s="410"/>
      <c r="MDW19" s="410"/>
      <c r="MDX19" s="410"/>
      <c r="MDY19" s="410"/>
      <c r="MDZ19" s="410"/>
      <c r="MEA19" s="410"/>
      <c r="MEB19" s="410"/>
      <c r="MEC19" s="410"/>
      <c r="MED19" s="410"/>
      <c r="MEE19" s="410"/>
      <c r="MEF19" s="410"/>
      <c r="MEG19" s="410"/>
      <c r="MEH19" s="410"/>
      <c r="MEI19" s="410"/>
      <c r="MEJ19" s="410"/>
      <c r="MEK19" s="410"/>
      <c r="MEL19" s="410"/>
      <c r="MEM19" s="410"/>
      <c r="MEN19" s="410"/>
      <c r="MEO19" s="410"/>
      <c r="MEP19" s="410"/>
      <c r="MEQ19" s="410"/>
      <c r="MER19" s="410"/>
      <c r="MES19" s="410"/>
      <c r="MET19" s="410"/>
      <c r="MEU19" s="410"/>
      <c r="MEV19" s="410"/>
      <c r="MEW19" s="410"/>
      <c r="MEX19" s="410"/>
      <c r="MEY19" s="410"/>
      <c r="MEZ19" s="410"/>
      <c r="MFA19" s="410"/>
      <c r="MFB19" s="410"/>
      <c r="MFC19" s="410"/>
      <c r="MFD19" s="410"/>
      <c r="MFE19" s="410"/>
      <c r="MFF19" s="410"/>
      <c r="MFG19" s="410"/>
      <c r="MFH19" s="410"/>
      <c r="MFI19" s="410"/>
      <c r="MFJ19" s="410"/>
      <c r="MFK19" s="410"/>
      <c r="MFL19" s="410"/>
      <c r="MFM19" s="410"/>
      <c r="MFN19" s="410"/>
      <c r="MFO19" s="410"/>
      <c r="MFP19" s="410"/>
      <c r="MFQ19" s="410"/>
      <c r="MFR19" s="410"/>
      <c r="MFS19" s="410"/>
      <c r="MFT19" s="410"/>
      <c r="MFU19" s="410"/>
      <c r="MFV19" s="410"/>
      <c r="MFW19" s="410"/>
      <c r="MFX19" s="410"/>
      <c r="MFY19" s="410"/>
      <c r="MFZ19" s="410"/>
      <c r="MGA19" s="410"/>
      <c r="MGB19" s="410"/>
      <c r="MGC19" s="410"/>
      <c r="MGD19" s="410"/>
      <c r="MGE19" s="410"/>
      <c r="MGF19" s="410"/>
      <c r="MGG19" s="410"/>
      <c r="MGH19" s="410"/>
      <c r="MGI19" s="410"/>
      <c r="MGJ19" s="410"/>
      <c r="MGK19" s="410"/>
      <c r="MGL19" s="410"/>
      <c r="MGM19" s="410"/>
      <c r="MGN19" s="410"/>
      <c r="MGO19" s="410"/>
      <c r="MGP19" s="410"/>
      <c r="MGQ19" s="410"/>
      <c r="MGR19" s="410"/>
      <c r="MGS19" s="410"/>
      <c r="MGT19" s="410"/>
      <c r="MGU19" s="410"/>
      <c r="MGV19" s="410"/>
      <c r="MGW19" s="410"/>
      <c r="MGX19" s="410"/>
      <c r="MGY19" s="410"/>
      <c r="MGZ19" s="410"/>
      <c r="MHA19" s="410"/>
      <c r="MHB19" s="410"/>
      <c r="MHC19" s="410"/>
      <c r="MHD19" s="410"/>
      <c r="MHE19" s="410"/>
      <c r="MHF19" s="410"/>
      <c r="MHG19" s="410"/>
      <c r="MHH19" s="410"/>
      <c r="MHI19" s="410"/>
      <c r="MHJ19" s="410"/>
      <c r="MHK19" s="410"/>
      <c r="MHL19" s="410"/>
      <c r="MHM19" s="410"/>
      <c r="MHN19" s="410"/>
      <c r="MHO19" s="410"/>
      <c r="MHP19" s="410"/>
      <c r="MHQ19" s="410"/>
      <c r="MHR19" s="410"/>
      <c r="MHS19" s="410"/>
      <c r="MHT19" s="410"/>
      <c r="MHU19" s="410"/>
      <c r="MHV19" s="410"/>
      <c r="MHW19" s="410"/>
      <c r="MHX19" s="410"/>
      <c r="MHY19" s="410"/>
      <c r="MHZ19" s="410"/>
      <c r="MIA19" s="410"/>
      <c r="MIB19" s="410"/>
      <c r="MIC19" s="410"/>
      <c r="MID19" s="410"/>
      <c r="MIE19" s="410"/>
      <c r="MIF19" s="410"/>
      <c r="MIG19" s="410"/>
      <c r="MIH19" s="410"/>
      <c r="MII19" s="410"/>
      <c r="MIJ19" s="410"/>
      <c r="MIK19" s="410"/>
      <c r="MIL19" s="410"/>
      <c r="MIM19" s="410"/>
      <c r="MIN19" s="410"/>
      <c r="MIO19" s="410"/>
      <c r="MIP19" s="410"/>
      <c r="MIQ19" s="410"/>
      <c r="MIR19" s="410"/>
      <c r="MIS19" s="410"/>
      <c r="MIT19" s="410"/>
      <c r="MIU19" s="410"/>
      <c r="MIV19" s="410"/>
      <c r="MIW19" s="410"/>
      <c r="MIX19" s="410"/>
      <c r="MIY19" s="410"/>
      <c r="MIZ19" s="410"/>
      <c r="MJA19" s="410"/>
      <c r="MJB19" s="410"/>
      <c r="MJC19" s="410"/>
      <c r="MJD19" s="410"/>
      <c r="MJE19" s="410"/>
      <c r="MJF19" s="410"/>
      <c r="MJG19" s="410"/>
      <c r="MJH19" s="410"/>
      <c r="MJI19" s="410"/>
      <c r="MJJ19" s="410"/>
      <c r="MJK19" s="410"/>
      <c r="MJL19" s="410"/>
      <c r="MJM19" s="410"/>
      <c r="MJN19" s="410"/>
      <c r="MJO19" s="410"/>
      <c r="MJP19" s="410"/>
      <c r="MJQ19" s="410"/>
      <c r="MJR19" s="410"/>
      <c r="MJS19" s="410"/>
      <c r="MJT19" s="410"/>
      <c r="MJU19" s="410"/>
      <c r="MJV19" s="410"/>
      <c r="MJW19" s="410"/>
      <c r="MJX19" s="410"/>
      <c r="MJY19" s="410"/>
      <c r="MJZ19" s="410"/>
      <c r="MKA19" s="410"/>
      <c r="MKB19" s="410"/>
      <c r="MKC19" s="410"/>
      <c r="MKD19" s="410"/>
      <c r="MKE19" s="410"/>
      <c r="MKF19" s="410"/>
      <c r="MKG19" s="410"/>
      <c r="MKH19" s="410"/>
      <c r="MKI19" s="410"/>
      <c r="MKJ19" s="410"/>
      <c r="MKK19" s="410"/>
      <c r="MKL19" s="410"/>
      <c r="MKM19" s="410"/>
      <c r="MKN19" s="410"/>
      <c r="MKO19" s="410"/>
      <c r="MKP19" s="410"/>
      <c r="MKQ19" s="410"/>
      <c r="MKR19" s="410"/>
      <c r="MKS19" s="410"/>
      <c r="MKT19" s="410"/>
      <c r="MKU19" s="410"/>
      <c r="MKV19" s="410"/>
      <c r="MKW19" s="410"/>
      <c r="MKX19" s="410"/>
      <c r="MKY19" s="410"/>
      <c r="MKZ19" s="410"/>
      <c r="MLA19" s="410"/>
      <c r="MLB19" s="410"/>
      <c r="MLC19" s="410"/>
      <c r="MLD19" s="410"/>
      <c r="MLE19" s="410"/>
      <c r="MLF19" s="410"/>
      <c r="MLG19" s="410"/>
      <c r="MLH19" s="410"/>
      <c r="MLI19" s="410"/>
      <c r="MLJ19" s="410"/>
      <c r="MLK19" s="410"/>
      <c r="MLL19" s="410"/>
      <c r="MLM19" s="410"/>
      <c r="MLN19" s="410"/>
      <c r="MLO19" s="410"/>
      <c r="MLP19" s="410"/>
      <c r="MLQ19" s="410"/>
      <c r="MLR19" s="410"/>
      <c r="MLS19" s="410"/>
      <c r="MLT19" s="410"/>
      <c r="MLU19" s="410"/>
      <c r="MLV19" s="410"/>
      <c r="MLW19" s="410"/>
      <c r="MLX19" s="410"/>
      <c r="MLY19" s="410"/>
      <c r="MLZ19" s="410"/>
      <c r="MMA19" s="410"/>
      <c r="MMB19" s="410"/>
      <c r="MMC19" s="410"/>
      <c r="MMD19" s="410"/>
      <c r="MME19" s="410"/>
      <c r="MMF19" s="410"/>
      <c r="MMG19" s="410"/>
      <c r="MMH19" s="410"/>
      <c r="MMI19" s="410"/>
      <c r="MMJ19" s="410"/>
      <c r="MMK19" s="410"/>
      <c r="MML19" s="410"/>
      <c r="MMM19" s="410"/>
      <c r="MMN19" s="410"/>
      <c r="MMO19" s="410"/>
      <c r="MMP19" s="410"/>
      <c r="MMQ19" s="410"/>
      <c r="MMR19" s="410"/>
      <c r="MMS19" s="410"/>
      <c r="MMT19" s="410"/>
      <c r="MMU19" s="410"/>
      <c r="MMV19" s="410"/>
      <c r="MMW19" s="410"/>
      <c r="MMX19" s="410"/>
      <c r="MMY19" s="410"/>
      <c r="MMZ19" s="410"/>
      <c r="MNA19" s="410"/>
      <c r="MNB19" s="410"/>
      <c r="MNC19" s="410"/>
      <c r="MND19" s="410"/>
      <c r="MNE19" s="410"/>
      <c r="MNF19" s="410"/>
      <c r="MNG19" s="410"/>
      <c r="MNH19" s="410"/>
      <c r="MNI19" s="410"/>
      <c r="MNJ19" s="410"/>
      <c r="MNK19" s="410"/>
      <c r="MNL19" s="410"/>
      <c r="MNM19" s="410"/>
      <c r="MNN19" s="410"/>
      <c r="MNO19" s="410"/>
      <c r="MNP19" s="410"/>
      <c r="MNQ19" s="410"/>
      <c r="MNR19" s="410"/>
      <c r="MNS19" s="410"/>
      <c r="MNT19" s="410"/>
      <c r="MNU19" s="410"/>
      <c r="MNV19" s="410"/>
      <c r="MNW19" s="410"/>
      <c r="MNX19" s="410"/>
      <c r="MNY19" s="410"/>
      <c r="MNZ19" s="410"/>
      <c r="MOA19" s="410"/>
      <c r="MOB19" s="410"/>
      <c r="MOC19" s="410"/>
      <c r="MOD19" s="410"/>
      <c r="MOE19" s="410"/>
      <c r="MOF19" s="410"/>
      <c r="MOG19" s="410"/>
      <c r="MOH19" s="410"/>
      <c r="MOI19" s="410"/>
      <c r="MOJ19" s="410"/>
      <c r="MOK19" s="410"/>
      <c r="MOL19" s="410"/>
      <c r="MOM19" s="410"/>
      <c r="MON19" s="410"/>
      <c r="MOO19" s="410"/>
      <c r="MOP19" s="410"/>
      <c r="MOQ19" s="410"/>
      <c r="MOR19" s="410"/>
      <c r="MOS19" s="410"/>
      <c r="MOT19" s="410"/>
      <c r="MOU19" s="410"/>
      <c r="MOV19" s="410"/>
      <c r="MOW19" s="410"/>
      <c r="MOX19" s="410"/>
      <c r="MOY19" s="410"/>
      <c r="MOZ19" s="410"/>
      <c r="MPA19" s="410"/>
      <c r="MPB19" s="410"/>
      <c r="MPC19" s="410"/>
      <c r="MPD19" s="410"/>
      <c r="MPE19" s="410"/>
      <c r="MPF19" s="410"/>
      <c r="MPG19" s="410"/>
      <c r="MPH19" s="410"/>
      <c r="MPI19" s="410"/>
      <c r="MPJ19" s="410"/>
      <c r="MPK19" s="410"/>
      <c r="MPL19" s="410"/>
      <c r="MPM19" s="410"/>
      <c r="MPN19" s="410"/>
      <c r="MPO19" s="410"/>
      <c r="MPP19" s="410"/>
      <c r="MPQ19" s="410"/>
      <c r="MPR19" s="410"/>
      <c r="MPS19" s="410"/>
      <c r="MPT19" s="410"/>
      <c r="MPU19" s="410"/>
      <c r="MPV19" s="410"/>
      <c r="MPW19" s="410"/>
      <c r="MPX19" s="410"/>
      <c r="MPY19" s="410"/>
      <c r="MPZ19" s="410"/>
      <c r="MQA19" s="410"/>
      <c r="MQB19" s="410"/>
      <c r="MQC19" s="410"/>
      <c r="MQD19" s="410"/>
      <c r="MQE19" s="410"/>
      <c r="MQF19" s="410"/>
      <c r="MQG19" s="410"/>
      <c r="MQH19" s="410"/>
      <c r="MQI19" s="410"/>
      <c r="MQJ19" s="410"/>
      <c r="MQK19" s="410"/>
      <c r="MQL19" s="410"/>
      <c r="MQM19" s="410"/>
      <c r="MQN19" s="410"/>
      <c r="MQO19" s="410"/>
      <c r="MQP19" s="410"/>
      <c r="MQQ19" s="410"/>
      <c r="MQR19" s="410"/>
      <c r="MQS19" s="410"/>
      <c r="MQT19" s="410"/>
      <c r="MQU19" s="410"/>
      <c r="MQV19" s="410"/>
      <c r="MQW19" s="410"/>
      <c r="MQX19" s="410"/>
      <c r="MQY19" s="410"/>
      <c r="MQZ19" s="410"/>
      <c r="MRA19" s="410"/>
      <c r="MRB19" s="410"/>
      <c r="MRC19" s="410"/>
      <c r="MRD19" s="410"/>
      <c r="MRE19" s="410"/>
      <c r="MRF19" s="410"/>
      <c r="MRG19" s="410"/>
      <c r="MRH19" s="410"/>
      <c r="MRI19" s="410"/>
      <c r="MRJ19" s="410"/>
      <c r="MRK19" s="410"/>
      <c r="MRL19" s="410"/>
      <c r="MRM19" s="410"/>
      <c r="MRN19" s="410"/>
      <c r="MRO19" s="410"/>
      <c r="MRP19" s="410"/>
      <c r="MRQ19" s="410"/>
      <c r="MRR19" s="410"/>
      <c r="MRS19" s="410"/>
      <c r="MRT19" s="410"/>
      <c r="MRU19" s="410"/>
      <c r="MRV19" s="410"/>
      <c r="MRW19" s="410"/>
      <c r="MRX19" s="410"/>
      <c r="MRY19" s="410"/>
      <c r="MRZ19" s="410"/>
      <c r="MSA19" s="410"/>
      <c r="MSB19" s="410"/>
      <c r="MSC19" s="410"/>
      <c r="MSD19" s="410"/>
      <c r="MSE19" s="410"/>
      <c r="MSF19" s="410"/>
      <c r="MSG19" s="410"/>
      <c r="MSH19" s="410"/>
      <c r="MSI19" s="410"/>
      <c r="MSJ19" s="410"/>
      <c r="MSK19" s="410"/>
      <c r="MSL19" s="410"/>
      <c r="MSM19" s="410"/>
      <c r="MSN19" s="410"/>
      <c r="MSO19" s="410"/>
      <c r="MSP19" s="410"/>
      <c r="MSQ19" s="410"/>
      <c r="MSR19" s="410"/>
      <c r="MSS19" s="410"/>
      <c r="MST19" s="410"/>
      <c r="MSU19" s="410"/>
      <c r="MSV19" s="410"/>
      <c r="MSW19" s="410"/>
      <c r="MSX19" s="410"/>
      <c r="MSY19" s="410"/>
      <c r="MSZ19" s="410"/>
      <c r="MTA19" s="410"/>
      <c r="MTB19" s="410"/>
      <c r="MTC19" s="410"/>
      <c r="MTD19" s="410"/>
      <c r="MTE19" s="410"/>
      <c r="MTF19" s="410"/>
      <c r="MTG19" s="410"/>
      <c r="MTH19" s="410"/>
      <c r="MTI19" s="410"/>
      <c r="MTJ19" s="410"/>
      <c r="MTK19" s="410"/>
      <c r="MTL19" s="410"/>
      <c r="MTM19" s="410"/>
      <c r="MTN19" s="410"/>
      <c r="MTO19" s="410"/>
      <c r="MTP19" s="410"/>
      <c r="MTQ19" s="410"/>
      <c r="MTR19" s="410"/>
      <c r="MTS19" s="410"/>
      <c r="MTT19" s="410"/>
      <c r="MTU19" s="410"/>
      <c r="MTV19" s="410"/>
      <c r="MTW19" s="410"/>
      <c r="MTX19" s="410"/>
      <c r="MTY19" s="410"/>
      <c r="MTZ19" s="410"/>
      <c r="MUA19" s="410"/>
      <c r="MUB19" s="410"/>
      <c r="MUC19" s="410"/>
      <c r="MUD19" s="410"/>
      <c r="MUE19" s="410"/>
      <c r="MUF19" s="410"/>
      <c r="MUG19" s="410"/>
      <c r="MUH19" s="410"/>
      <c r="MUI19" s="410"/>
      <c r="MUJ19" s="410"/>
      <c r="MUK19" s="410"/>
      <c r="MUL19" s="410"/>
      <c r="MUM19" s="410"/>
      <c r="MUN19" s="410"/>
      <c r="MUO19" s="410"/>
      <c r="MUP19" s="410"/>
      <c r="MUQ19" s="410"/>
      <c r="MUR19" s="410"/>
      <c r="MUS19" s="410"/>
      <c r="MUT19" s="410"/>
      <c r="MUU19" s="410"/>
      <c r="MUV19" s="410"/>
      <c r="MUW19" s="410"/>
      <c r="MUX19" s="410"/>
      <c r="MUY19" s="410"/>
      <c r="MUZ19" s="410"/>
      <c r="MVA19" s="410"/>
      <c r="MVB19" s="410"/>
      <c r="MVC19" s="410"/>
      <c r="MVD19" s="410"/>
      <c r="MVE19" s="410"/>
      <c r="MVF19" s="410"/>
      <c r="MVG19" s="410"/>
      <c r="MVH19" s="410"/>
      <c r="MVI19" s="410"/>
      <c r="MVJ19" s="410"/>
      <c r="MVK19" s="410"/>
      <c r="MVL19" s="410"/>
      <c r="MVM19" s="410"/>
      <c r="MVN19" s="410"/>
      <c r="MVO19" s="410"/>
      <c r="MVP19" s="410"/>
      <c r="MVQ19" s="410"/>
      <c r="MVR19" s="410"/>
      <c r="MVS19" s="410"/>
      <c r="MVT19" s="410"/>
      <c r="MVU19" s="410"/>
      <c r="MVV19" s="410"/>
      <c r="MVW19" s="410"/>
      <c r="MVX19" s="410"/>
      <c r="MVY19" s="410"/>
      <c r="MVZ19" s="410"/>
      <c r="MWA19" s="410"/>
      <c r="MWB19" s="410"/>
      <c r="MWC19" s="410"/>
      <c r="MWD19" s="410"/>
      <c r="MWE19" s="410"/>
      <c r="MWF19" s="410"/>
      <c r="MWG19" s="410"/>
      <c r="MWH19" s="410"/>
      <c r="MWI19" s="410"/>
      <c r="MWJ19" s="410"/>
      <c r="MWK19" s="410"/>
      <c r="MWL19" s="410"/>
      <c r="MWM19" s="410"/>
      <c r="MWN19" s="410"/>
      <c r="MWO19" s="410"/>
      <c r="MWP19" s="410"/>
      <c r="MWQ19" s="410"/>
      <c r="MWR19" s="410"/>
      <c r="MWS19" s="410"/>
      <c r="MWT19" s="410"/>
      <c r="MWU19" s="410"/>
      <c r="MWV19" s="410"/>
      <c r="MWW19" s="410"/>
      <c r="MWX19" s="410"/>
      <c r="MWY19" s="410"/>
      <c r="MWZ19" s="410"/>
      <c r="MXA19" s="410"/>
      <c r="MXB19" s="410"/>
      <c r="MXC19" s="410"/>
      <c r="MXD19" s="410"/>
      <c r="MXE19" s="410"/>
      <c r="MXF19" s="410"/>
      <c r="MXG19" s="410"/>
      <c r="MXH19" s="410"/>
      <c r="MXI19" s="410"/>
      <c r="MXJ19" s="410"/>
      <c r="MXK19" s="410"/>
      <c r="MXL19" s="410"/>
      <c r="MXM19" s="410"/>
      <c r="MXN19" s="410"/>
      <c r="MXO19" s="410"/>
      <c r="MXP19" s="410"/>
      <c r="MXQ19" s="410"/>
      <c r="MXR19" s="410"/>
      <c r="MXS19" s="410"/>
      <c r="MXT19" s="410"/>
      <c r="MXU19" s="410"/>
      <c r="MXV19" s="410"/>
      <c r="MXW19" s="410"/>
      <c r="MXX19" s="410"/>
      <c r="MXY19" s="410"/>
      <c r="MXZ19" s="410"/>
      <c r="MYA19" s="410"/>
      <c r="MYB19" s="410"/>
      <c r="MYC19" s="410"/>
      <c r="MYD19" s="410"/>
      <c r="MYE19" s="410"/>
      <c r="MYF19" s="410"/>
      <c r="MYG19" s="410"/>
      <c r="MYH19" s="410"/>
      <c r="MYI19" s="410"/>
      <c r="MYJ19" s="410"/>
      <c r="MYK19" s="410"/>
      <c r="MYL19" s="410"/>
      <c r="MYM19" s="410"/>
      <c r="MYN19" s="410"/>
      <c r="MYO19" s="410"/>
      <c r="MYP19" s="410"/>
      <c r="MYQ19" s="410"/>
      <c r="MYR19" s="410"/>
      <c r="MYS19" s="410"/>
      <c r="MYT19" s="410"/>
      <c r="MYU19" s="410"/>
      <c r="MYV19" s="410"/>
      <c r="MYW19" s="410"/>
      <c r="MYX19" s="410"/>
      <c r="MYY19" s="410"/>
      <c r="MYZ19" s="410"/>
      <c r="MZA19" s="410"/>
      <c r="MZB19" s="410"/>
      <c r="MZC19" s="410"/>
      <c r="MZD19" s="410"/>
      <c r="MZE19" s="410"/>
      <c r="MZF19" s="410"/>
      <c r="MZG19" s="410"/>
      <c r="MZH19" s="410"/>
      <c r="MZI19" s="410"/>
      <c r="MZJ19" s="410"/>
      <c r="MZK19" s="410"/>
      <c r="MZL19" s="410"/>
      <c r="MZM19" s="410"/>
      <c r="MZN19" s="410"/>
      <c r="MZO19" s="410"/>
      <c r="MZP19" s="410"/>
      <c r="MZQ19" s="410"/>
      <c r="MZR19" s="410"/>
      <c r="MZS19" s="410"/>
      <c r="MZT19" s="410"/>
      <c r="MZU19" s="410"/>
      <c r="MZV19" s="410"/>
      <c r="MZW19" s="410"/>
      <c r="MZX19" s="410"/>
      <c r="MZY19" s="410"/>
      <c r="MZZ19" s="410"/>
      <c r="NAA19" s="410"/>
      <c r="NAB19" s="410"/>
      <c r="NAC19" s="410"/>
      <c r="NAD19" s="410"/>
      <c r="NAE19" s="410"/>
      <c r="NAF19" s="410"/>
      <c r="NAG19" s="410"/>
      <c r="NAH19" s="410"/>
      <c r="NAI19" s="410"/>
      <c r="NAJ19" s="410"/>
      <c r="NAK19" s="410"/>
      <c r="NAL19" s="410"/>
      <c r="NAM19" s="410"/>
      <c r="NAN19" s="410"/>
      <c r="NAO19" s="410"/>
      <c r="NAP19" s="410"/>
      <c r="NAQ19" s="410"/>
      <c r="NAR19" s="410"/>
      <c r="NAS19" s="410"/>
      <c r="NAT19" s="410"/>
      <c r="NAU19" s="410"/>
      <c r="NAV19" s="410"/>
      <c r="NAW19" s="410"/>
      <c r="NAX19" s="410"/>
      <c r="NAY19" s="410"/>
      <c r="NAZ19" s="410"/>
      <c r="NBA19" s="410"/>
      <c r="NBB19" s="410"/>
      <c r="NBC19" s="410"/>
      <c r="NBD19" s="410"/>
      <c r="NBE19" s="410"/>
      <c r="NBF19" s="410"/>
      <c r="NBG19" s="410"/>
      <c r="NBH19" s="410"/>
      <c r="NBI19" s="410"/>
      <c r="NBJ19" s="410"/>
      <c r="NBK19" s="410"/>
      <c r="NBL19" s="410"/>
      <c r="NBM19" s="410"/>
      <c r="NBN19" s="410"/>
      <c r="NBO19" s="410"/>
      <c r="NBP19" s="410"/>
      <c r="NBQ19" s="410"/>
      <c r="NBR19" s="410"/>
      <c r="NBS19" s="410"/>
      <c r="NBT19" s="410"/>
      <c r="NBU19" s="410"/>
      <c r="NBV19" s="410"/>
      <c r="NBW19" s="410"/>
      <c r="NBX19" s="410"/>
      <c r="NBY19" s="410"/>
      <c r="NBZ19" s="410"/>
      <c r="NCA19" s="410"/>
      <c r="NCB19" s="410"/>
      <c r="NCC19" s="410"/>
      <c r="NCD19" s="410"/>
      <c r="NCE19" s="410"/>
      <c r="NCF19" s="410"/>
      <c r="NCG19" s="410"/>
      <c r="NCH19" s="410"/>
      <c r="NCI19" s="410"/>
      <c r="NCJ19" s="410"/>
      <c r="NCK19" s="410"/>
      <c r="NCL19" s="410"/>
      <c r="NCM19" s="410"/>
      <c r="NCN19" s="410"/>
      <c r="NCO19" s="410"/>
      <c r="NCP19" s="410"/>
      <c r="NCQ19" s="410"/>
      <c r="NCR19" s="410"/>
      <c r="NCS19" s="410"/>
      <c r="NCT19" s="410"/>
      <c r="NCU19" s="410"/>
      <c r="NCV19" s="410"/>
      <c r="NCW19" s="410"/>
      <c r="NCX19" s="410"/>
      <c r="NCY19" s="410"/>
      <c r="NCZ19" s="410"/>
      <c r="NDA19" s="410"/>
      <c r="NDB19" s="410"/>
      <c r="NDC19" s="410"/>
      <c r="NDD19" s="410"/>
      <c r="NDE19" s="410"/>
      <c r="NDF19" s="410"/>
      <c r="NDG19" s="410"/>
      <c r="NDH19" s="410"/>
      <c r="NDI19" s="410"/>
      <c r="NDJ19" s="410"/>
      <c r="NDK19" s="410"/>
      <c r="NDL19" s="410"/>
      <c r="NDM19" s="410"/>
      <c r="NDN19" s="410"/>
      <c r="NDO19" s="410"/>
      <c r="NDP19" s="410"/>
      <c r="NDQ19" s="410"/>
      <c r="NDR19" s="410"/>
      <c r="NDS19" s="410"/>
      <c r="NDT19" s="410"/>
      <c r="NDU19" s="410"/>
      <c r="NDV19" s="410"/>
      <c r="NDW19" s="410"/>
      <c r="NDX19" s="410"/>
      <c r="NDY19" s="410"/>
      <c r="NDZ19" s="410"/>
      <c r="NEA19" s="410"/>
      <c r="NEB19" s="410"/>
      <c r="NEC19" s="410"/>
      <c r="NED19" s="410"/>
      <c r="NEE19" s="410"/>
      <c r="NEF19" s="410"/>
      <c r="NEG19" s="410"/>
      <c r="NEH19" s="410"/>
      <c r="NEI19" s="410"/>
      <c r="NEJ19" s="410"/>
      <c r="NEK19" s="410"/>
      <c r="NEL19" s="410"/>
      <c r="NEM19" s="410"/>
      <c r="NEN19" s="410"/>
      <c r="NEO19" s="410"/>
      <c r="NEP19" s="410"/>
      <c r="NEQ19" s="410"/>
      <c r="NER19" s="410"/>
      <c r="NES19" s="410"/>
      <c r="NET19" s="410"/>
      <c r="NEU19" s="410"/>
      <c r="NEV19" s="410"/>
      <c r="NEW19" s="410"/>
      <c r="NEX19" s="410"/>
      <c r="NEY19" s="410"/>
      <c r="NEZ19" s="410"/>
      <c r="NFA19" s="410"/>
      <c r="NFB19" s="410"/>
      <c r="NFC19" s="410"/>
      <c r="NFD19" s="410"/>
      <c r="NFE19" s="410"/>
      <c r="NFF19" s="410"/>
      <c r="NFG19" s="410"/>
      <c r="NFH19" s="410"/>
      <c r="NFI19" s="410"/>
      <c r="NFJ19" s="410"/>
      <c r="NFK19" s="410"/>
      <c r="NFL19" s="410"/>
      <c r="NFM19" s="410"/>
      <c r="NFN19" s="410"/>
      <c r="NFO19" s="410"/>
      <c r="NFP19" s="410"/>
      <c r="NFQ19" s="410"/>
      <c r="NFR19" s="410"/>
      <c r="NFS19" s="410"/>
      <c r="NFT19" s="410"/>
      <c r="NFU19" s="410"/>
      <c r="NFV19" s="410"/>
      <c r="NFW19" s="410"/>
      <c r="NFX19" s="410"/>
      <c r="NFY19" s="410"/>
      <c r="NFZ19" s="410"/>
      <c r="NGA19" s="410"/>
      <c r="NGB19" s="410"/>
      <c r="NGC19" s="410"/>
      <c r="NGD19" s="410"/>
      <c r="NGE19" s="410"/>
      <c r="NGF19" s="410"/>
      <c r="NGG19" s="410"/>
      <c r="NGH19" s="410"/>
      <c r="NGI19" s="410"/>
      <c r="NGJ19" s="410"/>
      <c r="NGK19" s="410"/>
      <c r="NGL19" s="410"/>
      <c r="NGM19" s="410"/>
      <c r="NGN19" s="410"/>
      <c r="NGO19" s="410"/>
      <c r="NGP19" s="410"/>
      <c r="NGQ19" s="410"/>
      <c r="NGR19" s="410"/>
      <c r="NGS19" s="410"/>
      <c r="NGT19" s="410"/>
      <c r="NGU19" s="410"/>
      <c r="NGV19" s="410"/>
      <c r="NGW19" s="410"/>
      <c r="NGX19" s="410"/>
      <c r="NGY19" s="410"/>
      <c r="NGZ19" s="410"/>
      <c r="NHA19" s="410"/>
      <c r="NHB19" s="410"/>
      <c r="NHC19" s="410"/>
      <c r="NHD19" s="410"/>
      <c r="NHE19" s="410"/>
      <c r="NHF19" s="410"/>
      <c r="NHG19" s="410"/>
      <c r="NHH19" s="410"/>
      <c r="NHI19" s="410"/>
      <c r="NHJ19" s="410"/>
      <c r="NHK19" s="410"/>
      <c r="NHL19" s="410"/>
      <c r="NHM19" s="410"/>
      <c r="NHN19" s="410"/>
      <c r="NHO19" s="410"/>
      <c r="NHP19" s="410"/>
      <c r="NHQ19" s="410"/>
      <c r="NHR19" s="410"/>
      <c r="NHS19" s="410"/>
      <c r="NHT19" s="410"/>
      <c r="NHU19" s="410"/>
      <c r="NHV19" s="410"/>
      <c r="NHW19" s="410"/>
      <c r="NHX19" s="410"/>
      <c r="NHY19" s="410"/>
      <c r="NHZ19" s="410"/>
      <c r="NIA19" s="410"/>
      <c r="NIB19" s="410"/>
      <c r="NIC19" s="410"/>
      <c r="NID19" s="410"/>
      <c r="NIE19" s="410"/>
      <c r="NIF19" s="410"/>
      <c r="NIG19" s="410"/>
      <c r="NIH19" s="410"/>
      <c r="NII19" s="410"/>
      <c r="NIJ19" s="410"/>
      <c r="NIK19" s="410"/>
      <c r="NIL19" s="410"/>
      <c r="NIM19" s="410"/>
      <c r="NIN19" s="410"/>
      <c r="NIO19" s="410"/>
      <c r="NIP19" s="410"/>
      <c r="NIQ19" s="410"/>
      <c r="NIR19" s="410"/>
      <c r="NIS19" s="410"/>
      <c r="NIT19" s="410"/>
      <c r="NIU19" s="410"/>
      <c r="NIV19" s="410"/>
      <c r="NIW19" s="410"/>
      <c r="NIX19" s="410"/>
      <c r="NIY19" s="410"/>
      <c r="NIZ19" s="410"/>
      <c r="NJA19" s="410"/>
      <c r="NJB19" s="410"/>
      <c r="NJC19" s="410"/>
      <c r="NJD19" s="410"/>
      <c r="NJE19" s="410"/>
      <c r="NJF19" s="410"/>
      <c r="NJG19" s="410"/>
      <c r="NJH19" s="410"/>
      <c r="NJI19" s="410"/>
      <c r="NJJ19" s="410"/>
      <c r="NJK19" s="410"/>
      <c r="NJL19" s="410"/>
      <c r="NJM19" s="410"/>
      <c r="NJN19" s="410"/>
      <c r="NJO19" s="410"/>
      <c r="NJP19" s="410"/>
      <c r="NJQ19" s="410"/>
      <c r="NJR19" s="410"/>
      <c r="NJS19" s="410"/>
      <c r="NJT19" s="410"/>
      <c r="NJU19" s="410"/>
      <c r="NJV19" s="410"/>
      <c r="NJW19" s="410"/>
      <c r="NJX19" s="410"/>
      <c r="NJY19" s="410"/>
      <c r="NJZ19" s="410"/>
      <c r="NKA19" s="410"/>
      <c r="NKB19" s="410"/>
      <c r="NKC19" s="410"/>
      <c r="NKD19" s="410"/>
      <c r="NKE19" s="410"/>
      <c r="NKF19" s="410"/>
      <c r="NKG19" s="410"/>
      <c r="NKH19" s="410"/>
      <c r="NKI19" s="410"/>
      <c r="NKJ19" s="410"/>
      <c r="NKK19" s="410"/>
      <c r="NKL19" s="410"/>
      <c r="NKM19" s="410"/>
      <c r="NKN19" s="410"/>
      <c r="NKO19" s="410"/>
      <c r="NKP19" s="410"/>
      <c r="NKQ19" s="410"/>
      <c r="NKR19" s="410"/>
      <c r="NKS19" s="410"/>
      <c r="NKT19" s="410"/>
      <c r="NKU19" s="410"/>
      <c r="NKV19" s="410"/>
      <c r="NKW19" s="410"/>
      <c r="NKX19" s="410"/>
      <c r="NKY19" s="410"/>
      <c r="NKZ19" s="410"/>
      <c r="NLA19" s="410"/>
      <c r="NLB19" s="410"/>
      <c r="NLC19" s="410"/>
      <c r="NLD19" s="410"/>
      <c r="NLE19" s="410"/>
      <c r="NLF19" s="410"/>
      <c r="NLG19" s="410"/>
      <c r="NLH19" s="410"/>
      <c r="NLI19" s="410"/>
      <c r="NLJ19" s="410"/>
      <c r="NLK19" s="410"/>
      <c r="NLL19" s="410"/>
      <c r="NLM19" s="410"/>
      <c r="NLN19" s="410"/>
      <c r="NLO19" s="410"/>
      <c r="NLP19" s="410"/>
      <c r="NLQ19" s="410"/>
      <c r="NLR19" s="410"/>
      <c r="NLS19" s="410"/>
      <c r="NLT19" s="410"/>
      <c r="NLU19" s="410"/>
      <c r="NLV19" s="410"/>
      <c r="NLW19" s="410"/>
      <c r="NLX19" s="410"/>
      <c r="NLY19" s="410"/>
      <c r="NLZ19" s="410"/>
      <c r="NMA19" s="410"/>
      <c r="NMB19" s="410"/>
      <c r="NMC19" s="410"/>
      <c r="NMD19" s="410"/>
      <c r="NME19" s="410"/>
      <c r="NMF19" s="410"/>
      <c r="NMG19" s="410"/>
      <c r="NMH19" s="410"/>
      <c r="NMI19" s="410"/>
      <c r="NMJ19" s="410"/>
      <c r="NMK19" s="410"/>
      <c r="NML19" s="410"/>
      <c r="NMM19" s="410"/>
      <c r="NMN19" s="410"/>
      <c r="NMO19" s="410"/>
      <c r="NMP19" s="410"/>
      <c r="NMQ19" s="410"/>
      <c r="NMR19" s="410"/>
      <c r="NMS19" s="410"/>
      <c r="NMT19" s="410"/>
      <c r="NMU19" s="410"/>
      <c r="NMV19" s="410"/>
      <c r="NMW19" s="410"/>
      <c r="NMX19" s="410"/>
      <c r="NMY19" s="410"/>
      <c r="NMZ19" s="410"/>
      <c r="NNA19" s="410"/>
      <c r="NNB19" s="410"/>
      <c r="NNC19" s="410"/>
      <c r="NND19" s="410"/>
      <c r="NNE19" s="410"/>
      <c r="NNF19" s="410"/>
      <c r="NNG19" s="410"/>
      <c r="NNH19" s="410"/>
      <c r="NNI19" s="410"/>
      <c r="NNJ19" s="410"/>
      <c r="NNK19" s="410"/>
      <c r="NNL19" s="410"/>
      <c r="NNM19" s="410"/>
      <c r="NNN19" s="410"/>
      <c r="NNO19" s="410"/>
      <c r="NNP19" s="410"/>
      <c r="NNQ19" s="410"/>
      <c r="NNR19" s="410"/>
      <c r="NNS19" s="410"/>
      <c r="NNT19" s="410"/>
      <c r="NNU19" s="410"/>
      <c r="NNV19" s="410"/>
      <c r="NNW19" s="410"/>
      <c r="NNX19" s="410"/>
      <c r="NNY19" s="410"/>
      <c r="NNZ19" s="410"/>
      <c r="NOA19" s="410"/>
      <c r="NOB19" s="410"/>
      <c r="NOC19" s="410"/>
      <c r="NOD19" s="410"/>
      <c r="NOE19" s="410"/>
      <c r="NOF19" s="410"/>
      <c r="NOG19" s="410"/>
      <c r="NOH19" s="410"/>
      <c r="NOI19" s="410"/>
      <c r="NOJ19" s="410"/>
      <c r="NOK19" s="410"/>
      <c r="NOL19" s="410"/>
      <c r="NOM19" s="410"/>
      <c r="NON19" s="410"/>
      <c r="NOO19" s="410"/>
      <c r="NOP19" s="410"/>
      <c r="NOQ19" s="410"/>
      <c r="NOR19" s="410"/>
      <c r="NOS19" s="410"/>
      <c r="NOT19" s="410"/>
      <c r="NOU19" s="410"/>
      <c r="NOV19" s="410"/>
      <c r="NOW19" s="410"/>
      <c r="NOX19" s="410"/>
      <c r="NOY19" s="410"/>
      <c r="NOZ19" s="410"/>
      <c r="NPA19" s="410"/>
      <c r="NPB19" s="410"/>
      <c r="NPC19" s="410"/>
      <c r="NPD19" s="410"/>
      <c r="NPE19" s="410"/>
      <c r="NPF19" s="410"/>
      <c r="NPG19" s="410"/>
      <c r="NPH19" s="410"/>
      <c r="NPI19" s="410"/>
      <c r="NPJ19" s="410"/>
      <c r="NPK19" s="410"/>
      <c r="NPL19" s="410"/>
      <c r="NPM19" s="410"/>
      <c r="NPN19" s="410"/>
      <c r="NPO19" s="410"/>
      <c r="NPP19" s="410"/>
      <c r="NPQ19" s="410"/>
      <c r="NPR19" s="410"/>
      <c r="NPS19" s="410"/>
      <c r="NPT19" s="410"/>
      <c r="NPU19" s="410"/>
      <c r="NPV19" s="410"/>
      <c r="NPW19" s="410"/>
      <c r="NPX19" s="410"/>
      <c r="NPY19" s="410"/>
      <c r="NPZ19" s="410"/>
      <c r="NQA19" s="410"/>
      <c r="NQB19" s="410"/>
      <c r="NQC19" s="410"/>
      <c r="NQD19" s="410"/>
      <c r="NQE19" s="410"/>
      <c r="NQF19" s="410"/>
      <c r="NQG19" s="410"/>
      <c r="NQH19" s="410"/>
      <c r="NQI19" s="410"/>
      <c r="NQJ19" s="410"/>
      <c r="NQK19" s="410"/>
      <c r="NQL19" s="410"/>
      <c r="NQM19" s="410"/>
      <c r="NQN19" s="410"/>
      <c r="NQO19" s="410"/>
      <c r="NQP19" s="410"/>
      <c r="NQQ19" s="410"/>
      <c r="NQR19" s="410"/>
      <c r="NQS19" s="410"/>
      <c r="NQT19" s="410"/>
      <c r="NQU19" s="410"/>
      <c r="NQV19" s="410"/>
      <c r="NQW19" s="410"/>
      <c r="NQX19" s="410"/>
      <c r="NQY19" s="410"/>
      <c r="NQZ19" s="410"/>
      <c r="NRA19" s="410"/>
      <c r="NRB19" s="410"/>
      <c r="NRC19" s="410"/>
      <c r="NRD19" s="410"/>
      <c r="NRE19" s="410"/>
      <c r="NRF19" s="410"/>
      <c r="NRG19" s="410"/>
      <c r="NRH19" s="410"/>
      <c r="NRI19" s="410"/>
      <c r="NRJ19" s="410"/>
      <c r="NRK19" s="410"/>
      <c r="NRL19" s="410"/>
      <c r="NRM19" s="410"/>
      <c r="NRN19" s="410"/>
      <c r="NRO19" s="410"/>
      <c r="NRP19" s="410"/>
      <c r="NRQ19" s="410"/>
      <c r="NRR19" s="410"/>
      <c r="NRS19" s="410"/>
      <c r="NRT19" s="410"/>
      <c r="NRU19" s="410"/>
      <c r="NRV19" s="410"/>
      <c r="NRW19" s="410"/>
      <c r="NRX19" s="410"/>
      <c r="NRY19" s="410"/>
      <c r="NRZ19" s="410"/>
      <c r="NSA19" s="410"/>
      <c r="NSB19" s="410"/>
      <c r="NSC19" s="410"/>
      <c r="NSD19" s="410"/>
      <c r="NSE19" s="410"/>
      <c r="NSF19" s="410"/>
      <c r="NSG19" s="410"/>
      <c r="NSH19" s="410"/>
      <c r="NSI19" s="410"/>
      <c r="NSJ19" s="410"/>
      <c r="NSK19" s="410"/>
      <c r="NSL19" s="410"/>
      <c r="NSM19" s="410"/>
      <c r="NSN19" s="410"/>
      <c r="NSO19" s="410"/>
      <c r="NSP19" s="410"/>
      <c r="NSQ19" s="410"/>
      <c r="NSR19" s="410"/>
      <c r="NSS19" s="410"/>
      <c r="NST19" s="410"/>
      <c r="NSU19" s="410"/>
      <c r="NSV19" s="410"/>
      <c r="NSW19" s="410"/>
      <c r="NSX19" s="410"/>
      <c r="NSY19" s="410"/>
      <c r="NSZ19" s="410"/>
      <c r="NTA19" s="410"/>
      <c r="NTB19" s="410"/>
      <c r="NTC19" s="410"/>
      <c r="NTD19" s="410"/>
      <c r="NTE19" s="410"/>
      <c r="NTF19" s="410"/>
      <c r="NTG19" s="410"/>
      <c r="NTH19" s="410"/>
      <c r="NTI19" s="410"/>
      <c r="NTJ19" s="410"/>
      <c r="NTK19" s="410"/>
      <c r="NTL19" s="410"/>
      <c r="NTM19" s="410"/>
      <c r="NTN19" s="410"/>
      <c r="NTO19" s="410"/>
      <c r="NTP19" s="410"/>
      <c r="NTQ19" s="410"/>
      <c r="NTR19" s="410"/>
      <c r="NTS19" s="410"/>
      <c r="NTT19" s="410"/>
      <c r="NTU19" s="410"/>
      <c r="NTV19" s="410"/>
      <c r="NTW19" s="410"/>
      <c r="NTX19" s="410"/>
      <c r="NTY19" s="410"/>
      <c r="NTZ19" s="410"/>
      <c r="NUA19" s="410"/>
      <c r="NUB19" s="410"/>
      <c r="NUC19" s="410"/>
      <c r="NUD19" s="410"/>
      <c r="NUE19" s="410"/>
      <c r="NUF19" s="410"/>
      <c r="NUG19" s="410"/>
      <c r="NUH19" s="410"/>
      <c r="NUI19" s="410"/>
      <c r="NUJ19" s="410"/>
      <c r="NUK19" s="410"/>
      <c r="NUL19" s="410"/>
      <c r="NUM19" s="410"/>
      <c r="NUN19" s="410"/>
      <c r="NUO19" s="410"/>
      <c r="NUP19" s="410"/>
      <c r="NUQ19" s="410"/>
      <c r="NUR19" s="410"/>
      <c r="NUS19" s="410"/>
      <c r="NUT19" s="410"/>
      <c r="NUU19" s="410"/>
      <c r="NUV19" s="410"/>
      <c r="NUW19" s="410"/>
      <c r="NUX19" s="410"/>
      <c r="NUY19" s="410"/>
      <c r="NUZ19" s="410"/>
      <c r="NVA19" s="410"/>
      <c r="NVB19" s="410"/>
      <c r="NVC19" s="410"/>
      <c r="NVD19" s="410"/>
      <c r="NVE19" s="410"/>
      <c r="NVF19" s="410"/>
      <c r="NVG19" s="410"/>
      <c r="NVH19" s="410"/>
      <c r="NVI19" s="410"/>
      <c r="NVJ19" s="410"/>
      <c r="NVK19" s="410"/>
      <c r="NVL19" s="410"/>
      <c r="NVM19" s="410"/>
      <c r="NVN19" s="410"/>
      <c r="NVO19" s="410"/>
      <c r="NVP19" s="410"/>
      <c r="NVQ19" s="410"/>
      <c r="NVR19" s="410"/>
      <c r="NVS19" s="410"/>
      <c r="NVT19" s="410"/>
      <c r="NVU19" s="410"/>
      <c r="NVV19" s="410"/>
      <c r="NVW19" s="410"/>
      <c r="NVX19" s="410"/>
      <c r="NVY19" s="410"/>
      <c r="NVZ19" s="410"/>
      <c r="NWA19" s="410"/>
      <c r="NWB19" s="410"/>
      <c r="NWC19" s="410"/>
      <c r="NWD19" s="410"/>
      <c r="NWE19" s="410"/>
      <c r="NWF19" s="410"/>
      <c r="NWG19" s="410"/>
      <c r="NWH19" s="410"/>
      <c r="NWI19" s="410"/>
      <c r="NWJ19" s="410"/>
      <c r="NWK19" s="410"/>
      <c r="NWL19" s="410"/>
      <c r="NWM19" s="410"/>
      <c r="NWN19" s="410"/>
      <c r="NWO19" s="410"/>
      <c r="NWP19" s="410"/>
      <c r="NWQ19" s="410"/>
      <c r="NWR19" s="410"/>
      <c r="NWS19" s="410"/>
      <c r="NWT19" s="410"/>
      <c r="NWU19" s="410"/>
      <c r="NWV19" s="410"/>
      <c r="NWW19" s="410"/>
      <c r="NWX19" s="410"/>
      <c r="NWY19" s="410"/>
      <c r="NWZ19" s="410"/>
      <c r="NXA19" s="410"/>
      <c r="NXB19" s="410"/>
      <c r="NXC19" s="410"/>
      <c r="NXD19" s="410"/>
      <c r="NXE19" s="410"/>
      <c r="NXF19" s="410"/>
      <c r="NXG19" s="410"/>
      <c r="NXH19" s="410"/>
      <c r="NXI19" s="410"/>
      <c r="NXJ19" s="410"/>
      <c r="NXK19" s="410"/>
      <c r="NXL19" s="410"/>
      <c r="NXM19" s="410"/>
      <c r="NXN19" s="410"/>
      <c r="NXO19" s="410"/>
      <c r="NXP19" s="410"/>
      <c r="NXQ19" s="410"/>
      <c r="NXR19" s="410"/>
      <c r="NXS19" s="410"/>
      <c r="NXT19" s="410"/>
      <c r="NXU19" s="410"/>
      <c r="NXV19" s="410"/>
      <c r="NXW19" s="410"/>
      <c r="NXX19" s="410"/>
      <c r="NXY19" s="410"/>
      <c r="NXZ19" s="410"/>
      <c r="NYA19" s="410"/>
      <c r="NYB19" s="410"/>
      <c r="NYC19" s="410"/>
      <c r="NYD19" s="410"/>
      <c r="NYE19" s="410"/>
      <c r="NYF19" s="410"/>
      <c r="NYG19" s="410"/>
      <c r="NYH19" s="410"/>
      <c r="NYI19" s="410"/>
      <c r="NYJ19" s="410"/>
      <c r="NYK19" s="410"/>
      <c r="NYL19" s="410"/>
      <c r="NYM19" s="410"/>
      <c r="NYN19" s="410"/>
      <c r="NYO19" s="410"/>
      <c r="NYP19" s="410"/>
      <c r="NYQ19" s="410"/>
      <c r="NYR19" s="410"/>
      <c r="NYS19" s="410"/>
      <c r="NYT19" s="410"/>
      <c r="NYU19" s="410"/>
      <c r="NYV19" s="410"/>
      <c r="NYW19" s="410"/>
      <c r="NYX19" s="410"/>
      <c r="NYY19" s="410"/>
      <c r="NYZ19" s="410"/>
      <c r="NZA19" s="410"/>
      <c r="NZB19" s="410"/>
      <c r="NZC19" s="410"/>
      <c r="NZD19" s="410"/>
      <c r="NZE19" s="410"/>
      <c r="NZF19" s="410"/>
      <c r="NZG19" s="410"/>
      <c r="NZH19" s="410"/>
      <c r="NZI19" s="410"/>
      <c r="NZJ19" s="410"/>
      <c r="NZK19" s="410"/>
      <c r="NZL19" s="410"/>
      <c r="NZM19" s="410"/>
      <c r="NZN19" s="410"/>
      <c r="NZO19" s="410"/>
      <c r="NZP19" s="410"/>
      <c r="NZQ19" s="410"/>
      <c r="NZR19" s="410"/>
      <c r="NZS19" s="410"/>
      <c r="NZT19" s="410"/>
      <c r="NZU19" s="410"/>
      <c r="NZV19" s="410"/>
      <c r="NZW19" s="410"/>
      <c r="NZX19" s="410"/>
      <c r="NZY19" s="410"/>
      <c r="NZZ19" s="410"/>
      <c r="OAA19" s="410"/>
      <c r="OAB19" s="410"/>
      <c r="OAC19" s="410"/>
      <c r="OAD19" s="410"/>
      <c r="OAE19" s="410"/>
      <c r="OAF19" s="410"/>
      <c r="OAG19" s="410"/>
      <c r="OAH19" s="410"/>
      <c r="OAI19" s="410"/>
      <c r="OAJ19" s="410"/>
      <c r="OAK19" s="410"/>
      <c r="OAL19" s="410"/>
      <c r="OAM19" s="410"/>
      <c r="OAN19" s="410"/>
      <c r="OAO19" s="410"/>
      <c r="OAP19" s="410"/>
      <c r="OAQ19" s="410"/>
      <c r="OAR19" s="410"/>
      <c r="OAS19" s="410"/>
      <c r="OAT19" s="410"/>
      <c r="OAU19" s="410"/>
      <c r="OAV19" s="410"/>
      <c r="OAW19" s="410"/>
      <c r="OAX19" s="410"/>
      <c r="OAY19" s="410"/>
      <c r="OAZ19" s="410"/>
      <c r="OBA19" s="410"/>
      <c r="OBB19" s="410"/>
      <c r="OBC19" s="410"/>
      <c r="OBD19" s="410"/>
      <c r="OBE19" s="410"/>
      <c r="OBF19" s="410"/>
      <c r="OBG19" s="410"/>
      <c r="OBH19" s="410"/>
      <c r="OBI19" s="410"/>
      <c r="OBJ19" s="410"/>
      <c r="OBK19" s="410"/>
      <c r="OBL19" s="410"/>
      <c r="OBM19" s="410"/>
      <c r="OBN19" s="410"/>
      <c r="OBO19" s="410"/>
      <c r="OBP19" s="410"/>
      <c r="OBQ19" s="410"/>
      <c r="OBR19" s="410"/>
      <c r="OBS19" s="410"/>
      <c r="OBT19" s="410"/>
      <c r="OBU19" s="410"/>
      <c r="OBV19" s="410"/>
      <c r="OBW19" s="410"/>
      <c r="OBX19" s="410"/>
      <c r="OBY19" s="410"/>
      <c r="OBZ19" s="410"/>
      <c r="OCA19" s="410"/>
      <c r="OCB19" s="410"/>
      <c r="OCC19" s="410"/>
      <c r="OCD19" s="410"/>
      <c r="OCE19" s="410"/>
      <c r="OCF19" s="410"/>
      <c r="OCG19" s="410"/>
      <c r="OCH19" s="410"/>
      <c r="OCI19" s="410"/>
      <c r="OCJ19" s="410"/>
      <c r="OCK19" s="410"/>
      <c r="OCL19" s="410"/>
      <c r="OCM19" s="410"/>
      <c r="OCN19" s="410"/>
      <c r="OCO19" s="410"/>
      <c r="OCP19" s="410"/>
      <c r="OCQ19" s="410"/>
      <c r="OCR19" s="410"/>
      <c r="OCS19" s="410"/>
      <c r="OCT19" s="410"/>
      <c r="OCU19" s="410"/>
      <c r="OCV19" s="410"/>
      <c r="OCW19" s="410"/>
      <c r="OCX19" s="410"/>
      <c r="OCY19" s="410"/>
      <c r="OCZ19" s="410"/>
      <c r="ODA19" s="410"/>
      <c r="ODB19" s="410"/>
      <c r="ODC19" s="410"/>
      <c r="ODD19" s="410"/>
      <c r="ODE19" s="410"/>
      <c r="ODF19" s="410"/>
      <c r="ODG19" s="410"/>
      <c r="ODH19" s="410"/>
      <c r="ODI19" s="410"/>
      <c r="ODJ19" s="410"/>
      <c r="ODK19" s="410"/>
      <c r="ODL19" s="410"/>
      <c r="ODM19" s="410"/>
      <c r="ODN19" s="410"/>
      <c r="ODO19" s="410"/>
      <c r="ODP19" s="410"/>
      <c r="ODQ19" s="410"/>
      <c r="ODR19" s="410"/>
      <c r="ODS19" s="410"/>
      <c r="ODT19" s="410"/>
      <c r="ODU19" s="410"/>
      <c r="ODV19" s="410"/>
      <c r="ODW19" s="410"/>
      <c r="ODX19" s="410"/>
      <c r="ODY19" s="410"/>
      <c r="ODZ19" s="410"/>
      <c r="OEA19" s="410"/>
      <c r="OEB19" s="410"/>
      <c r="OEC19" s="410"/>
      <c r="OED19" s="410"/>
      <c r="OEE19" s="410"/>
      <c r="OEF19" s="410"/>
      <c r="OEG19" s="410"/>
      <c r="OEH19" s="410"/>
      <c r="OEI19" s="410"/>
      <c r="OEJ19" s="410"/>
      <c r="OEK19" s="410"/>
      <c r="OEL19" s="410"/>
      <c r="OEM19" s="410"/>
      <c r="OEN19" s="410"/>
      <c r="OEO19" s="410"/>
      <c r="OEP19" s="410"/>
      <c r="OEQ19" s="410"/>
      <c r="OER19" s="410"/>
      <c r="OES19" s="410"/>
      <c r="OET19" s="410"/>
      <c r="OEU19" s="410"/>
      <c r="OEV19" s="410"/>
      <c r="OEW19" s="410"/>
      <c r="OEX19" s="410"/>
      <c r="OEY19" s="410"/>
      <c r="OEZ19" s="410"/>
      <c r="OFA19" s="410"/>
      <c r="OFB19" s="410"/>
      <c r="OFC19" s="410"/>
      <c r="OFD19" s="410"/>
      <c r="OFE19" s="410"/>
      <c r="OFF19" s="410"/>
      <c r="OFG19" s="410"/>
      <c r="OFH19" s="410"/>
      <c r="OFI19" s="410"/>
      <c r="OFJ19" s="410"/>
      <c r="OFK19" s="410"/>
      <c r="OFL19" s="410"/>
      <c r="OFM19" s="410"/>
      <c r="OFN19" s="410"/>
      <c r="OFO19" s="410"/>
      <c r="OFP19" s="410"/>
      <c r="OFQ19" s="410"/>
      <c r="OFR19" s="410"/>
      <c r="OFS19" s="410"/>
      <c r="OFT19" s="410"/>
      <c r="OFU19" s="410"/>
      <c r="OFV19" s="410"/>
      <c r="OFW19" s="410"/>
      <c r="OFX19" s="410"/>
      <c r="OFY19" s="410"/>
      <c r="OFZ19" s="410"/>
      <c r="OGA19" s="410"/>
      <c r="OGB19" s="410"/>
      <c r="OGC19" s="410"/>
      <c r="OGD19" s="410"/>
      <c r="OGE19" s="410"/>
      <c r="OGF19" s="410"/>
      <c r="OGG19" s="410"/>
      <c r="OGH19" s="410"/>
      <c r="OGI19" s="410"/>
      <c r="OGJ19" s="410"/>
      <c r="OGK19" s="410"/>
      <c r="OGL19" s="410"/>
      <c r="OGM19" s="410"/>
      <c r="OGN19" s="410"/>
      <c r="OGO19" s="410"/>
      <c r="OGP19" s="410"/>
      <c r="OGQ19" s="410"/>
      <c r="OGR19" s="410"/>
      <c r="OGS19" s="410"/>
      <c r="OGT19" s="410"/>
      <c r="OGU19" s="410"/>
      <c r="OGV19" s="410"/>
      <c r="OGW19" s="410"/>
      <c r="OGX19" s="410"/>
      <c r="OGY19" s="410"/>
      <c r="OGZ19" s="410"/>
      <c r="OHA19" s="410"/>
      <c r="OHB19" s="410"/>
      <c r="OHC19" s="410"/>
      <c r="OHD19" s="410"/>
      <c r="OHE19" s="410"/>
      <c r="OHF19" s="410"/>
      <c r="OHG19" s="410"/>
      <c r="OHH19" s="410"/>
      <c r="OHI19" s="410"/>
      <c r="OHJ19" s="410"/>
      <c r="OHK19" s="410"/>
      <c r="OHL19" s="410"/>
      <c r="OHM19" s="410"/>
      <c r="OHN19" s="410"/>
      <c r="OHO19" s="410"/>
      <c r="OHP19" s="410"/>
      <c r="OHQ19" s="410"/>
      <c r="OHR19" s="410"/>
      <c r="OHS19" s="410"/>
      <c r="OHT19" s="410"/>
      <c r="OHU19" s="410"/>
      <c r="OHV19" s="410"/>
      <c r="OHW19" s="410"/>
      <c r="OHX19" s="410"/>
      <c r="OHY19" s="410"/>
      <c r="OHZ19" s="410"/>
      <c r="OIA19" s="410"/>
      <c r="OIB19" s="410"/>
      <c r="OIC19" s="410"/>
      <c r="OID19" s="410"/>
      <c r="OIE19" s="410"/>
      <c r="OIF19" s="410"/>
      <c r="OIG19" s="410"/>
      <c r="OIH19" s="410"/>
      <c r="OII19" s="410"/>
      <c r="OIJ19" s="410"/>
      <c r="OIK19" s="410"/>
      <c r="OIL19" s="410"/>
      <c r="OIM19" s="410"/>
      <c r="OIN19" s="410"/>
      <c r="OIO19" s="410"/>
      <c r="OIP19" s="410"/>
      <c r="OIQ19" s="410"/>
      <c r="OIR19" s="410"/>
      <c r="OIS19" s="410"/>
      <c r="OIT19" s="410"/>
      <c r="OIU19" s="410"/>
      <c r="OIV19" s="410"/>
      <c r="OIW19" s="410"/>
      <c r="OIX19" s="410"/>
      <c r="OIY19" s="410"/>
      <c r="OIZ19" s="410"/>
      <c r="OJA19" s="410"/>
      <c r="OJB19" s="410"/>
      <c r="OJC19" s="410"/>
      <c r="OJD19" s="410"/>
      <c r="OJE19" s="410"/>
      <c r="OJF19" s="410"/>
      <c r="OJG19" s="410"/>
      <c r="OJH19" s="410"/>
      <c r="OJI19" s="410"/>
      <c r="OJJ19" s="410"/>
      <c r="OJK19" s="410"/>
      <c r="OJL19" s="410"/>
      <c r="OJM19" s="410"/>
      <c r="OJN19" s="410"/>
      <c r="OJO19" s="410"/>
      <c r="OJP19" s="410"/>
      <c r="OJQ19" s="410"/>
      <c r="OJR19" s="410"/>
      <c r="OJS19" s="410"/>
      <c r="OJT19" s="410"/>
      <c r="OJU19" s="410"/>
      <c r="OJV19" s="410"/>
      <c r="OJW19" s="410"/>
      <c r="OJX19" s="410"/>
      <c r="OJY19" s="410"/>
      <c r="OJZ19" s="410"/>
      <c r="OKA19" s="410"/>
      <c r="OKB19" s="410"/>
      <c r="OKC19" s="410"/>
      <c r="OKD19" s="410"/>
      <c r="OKE19" s="410"/>
      <c r="OKF19" s="410"/>
      <c r="OKG19" s="410"/>
      <c r="OKH19" s="410"/>
      <c r="OKI19" s="410"/>
      <c r="OKJ19" s="410"/>
      <c r="OKK19" s="410"/>
      <c r="OKL19" s="410"/>
      <c r="OKM19" s="410"/>
      <c r="OKN19" s="410"/>
      <c r="OKO19" s="410"/>
      <c r="OKP19" s="410"/>
      <c r="OKQ19" s="410"/>
      <c r="OKR19" s="410"/>
      <c r="OKS19" s="410"/>
      <c r="OKT19" s="410"/>
      <c r="OKU19" s="410"/>
      <c r="OKV19" s="410"/>
      <c r="OKW19" s="410"/>
      <c r="OKX19" s="410"/>
      <c r="OKY19" s="410"/>
      <c r="OKZ19" s="410"/>
      <c r="OLA19" s="410"/>
      <c r="OLB19" s="410"/>
      <c r="OLC19" s="410"/>
      <c r="OLD19" s="410"/>
      <c r="OLE19" s="410"/>
      <c r="OLF19" s="410"/>
      <c r="OLG19" s="410"/>
      <c r="OLH19" s="410"/>
      <c r="OLI19" s="410"/>
      <c r="OLJ19" s="410"/>
      <c r="OLK19" s="410"/>
      <c r="OLL19" s="410"/>
      <c r="OLM19" s="410"/>
      <c r="OLN19" s="410"/>
      <c r="OLO19" s="410"/>
      <c r="OLP19" s="410"/>
      <c r="OLQ19" s="410"/>
      <c r="OLR19" s="410"/>
      <c r="OLS19" s="410"/>
      <c r="OLT19" s="410"/>
      <c r="OLU19" s="410"/>
      <c r="OLV19" s="410"/>
      <c r="OLW19" s="410"/>
      <c r="OLX19" s="410"/>
      <c r="OLY19" s="410"/>
      <c r="OLZ19" s="410"/>
      <c r="OMA19" s="410"/>
      <c r="OMB19" s="410"/>
      <c r="OMC19" s="410"/>
      <c r="OMD19" s="410"/>
      <c r="OME19" s="410"/>
      <c r="OMF19" s="410"/>
      <c r="OMG19" s="410"/>
      <c r="OMH19" s="410"/>
      <c r="OMI19" s="410"/>
      <c r="OMJ19" s="410"/>
      <c r="OMK19" s="410"/>
      <c r="OML19" s="410"/>
      <c r="OMM19" s="410"/>
      <c r="OMN19" s="410"/>
      <c r="OMO19" s="410"/>
      <c r="OMP19" s="410"/>
      <c r="OMQ19" s="410"/>
      <c r="OMR19" s="410"/>
      <c r="OMS19" s="410"/>
      <c r="OMT19" s="410"/>
      <c r="OMU19" s="410"/>
      <c r="OMV19" s="410"/>
      <c r="OMW19" s="410"/>
      <c r="OMX19" s="410"/>
      <c r="OMY19" s="410"/>
      <c r="OMZ19" s="410"/>
      <c r="ONA19" s="410"/>
      <c r="ONB19" s="410"/>
      <c r="ONC19" s="410"/>
      <c r="OND19" s="410"/>
      <c r="ONE19" s="410"/>
      <c r="ONF19" s="410"/>
      <c r="ONG19" s="410"/>
      <c r="ONH19" s="410"/>
      <c r="ONI19" s="410"/>
      <c r="ONJ19" s="410"/>
      <c r="ONK19" s="410"/>
      <c r="ONL19" s="410"/>
      <c r="ONM19" s="410"/>
      <c r="ONN19" s="410"/>
      <c r="ONO19" s="410"/>
      <c r="ONP19" s="410"/>
      <c r="ONQ19" s="410"/>
      <c r="ONR19" s="410"/>
      <c r="ONS19" s="410"/>
      <c r="ONT19" s="410"/>
      <c r="ONU19" s="410"/>
      <c r="ONV19" s="410"/>
      <c r="ONW19" s="410"/>
      <c r="ONX19" s="410"/>
      <c r="ONY19" s="410"/>
      <c r="ONZ19" s="410"/>
      <c r="OOA19" s="410"/>
      <c r="OOB19" s="410"/>
      <c r="OOC19" s="410"/>
      <c r="OOD19" s="410"/>
      <c r="OOE19" s="410"/>
      <c r="OOF19" s="410"/>
      <c r="OOG19" s="410"/>
      <c r="OOH19" s="410"/>
      <c r="OOI19" s="410"/>
      <c r="OOJ19" s="410"/>
      <c r="OOK19" s="410"/>
      <c r="OOL19" s="410"/>
      <c r="OOM19" s="410"/>
      <c r="OON19" s="410"/>
      <c r="OOO19" s="410"/>
      <c r="OOP19" s="410"/>
      <c r="OOQ19" s="410"/>
      <c r="OOR19" s="410"/>
      <c r="OOS19" s="410"/>
      <c r="OOT19" s="410"/>
      <c r="OOU19" s="410"/>
      <c r="OOV19" s="410"/>
      <c r="OOW19" s="410"/>
      <c r="OOX19" s="410"/>
      <c r="OOY19" s="410"/>
      <c r="OOZ19" s="410"/>
      <c r="OPA19" s="410"/>
      <c r="OPB19" s="410"/>
      <c r="OPC19" s="410"/>
      <c r="OPD19" s="410"/>
      <c r="OPE19" s="410"/>
      <c r="OPF19" s="410"/>
      <c r="OPG19" s="410"/>
      <c r="OPH19" s="410"/>
      <c r="OPI19" s="410"/>
      <c r="OPJ19" s="410"/>
      <c r="OPK19" s="410"/>
      <c r="OPL19" s="410"/>
      <c r="OPM19" s="410"/>
      <c r="OPN19" s="410"/>
      <c r="OPO19" s="410"/>
      <c r="OPP19" s="410"/>
      <c r="OPQ19" s="410"/>
      <c r="OPR19" s="410"/>
      <c r="OPS19" s="410"/>
      <c r="OPT19" s="410"/>
      <c r="OPU19" s="410"/>
      <c r="OPV19" s="410"/>
      <c r="OPW19" s="410"/>
      <c r="OPX19" s="410"/>
      <c r="OPY19" s="410"/>
      <c r="OPZ19" s="410"/>
      <c r="OQA19" s="410"/>
      <c r="OQB19" s="410"/>
      <c r="OQC19" s="410"/>
      <c r="OQD19" s="410"/>
      <c r="OQE19" s="410"/>
      <c r="OQF19" s="410"/>
      <c r="OQG19" s="410"/>
      <c r="OQH19" s="410"/>
      <c r="OQI19" s="410"/>
      <c r="OQJ19" s="410"/>
      <c r="OQK19" s="410"/>
      <c r="OQL19" s="410"/>
      <c r="OQM19" s="410"/>
      <c r="OQN19" s="410"/>
      <c r="OQO19" s="410"/>
      <c r="OQP19" s="410"/>
      <c r="OQQ19" s="410"/>
      <c r="OQR19" s="410"/>
      <c r="OQS19" s="410"/>
      <c r="OQT19" s="410"/>
      <c r="OQU19" s="410"/>
      <c r="OQV19" s="410"/>
      <c r="OQW19" s="410"/>
      <c r="OQX19" s="410"/>
      <c r="OQY19" s="410"/>
      <c r="OQZ19" s="410"/>
      <c r="ORA19" s="410"/>
      <c r="ORB19" s="410"/>
      <c r="ORC19" s="410"/>
      <c r="ORD19" s="410"/>
      <c r="ORE19" s="410"/>
      <c r="ORF19" s="410"/>
      <c r="ORG19" s="410"/>
      <c r="ORH19" s="410"/>
      <c r="ORI19" s="410"/>
      <c r="ORJ19" s="410"/>
      <c r="ORK19" s="410"/>
      <c r="ORL19" s="410"/>
      <c r="ORM19" s="410"/>
      <c r="ORN19" s="410"/>
      <c r="ORO19" s="410"/>
      <c r="ORP19" s="410"/>
      <c r="ORQ19" s="410"/>
      <c r="ORR19" s="410"/>
      <c r="ORS19" s="410"/>
      <c r="ORT19" s="410"/>
      <c r="ORU19" s="410"/>
      <c r="ORV19" s="410"/>
      <c r="ORW19" s="410"/>
      <c r="ORX19" s="410"/>
      <c r="ORY19" s="410"/>
      <c r="ORZ19" s="410"/>
      <c r="OSA19" s="410"/>
      <c r="OSB19" s="410"/>
      <c r="OSC19" s="410"/>
      <c r="OSD19" s="410"/>
      <c r="OSE19" s="410"/>
      <c r="OSF19" s="410"/>
      <c r="OSG19" s="410"/>
      <c r="OSH19" s="410"/>
      <c r="OSI19" s="410"/>
      <c r="OSJ19" s="410"/>
      <c r="OSK19" s="410"/>
      <c r="OSL19" s="410"/>
      <c r="OSM19" s="410"/>
      <c r="OSN19" s="410"/>
      <c r="OSO19" s="410"/>
      <c r="OSP19" s="410"/>
      <c r="OSQ19" s="410"/>
      <c r="OSR19" s="410"/>
      <c r="OSS19" s="410"/>
      <c r="OST19" s="410"/>
      <c r="OSU19" s="410"/>
      <c r="OSV19" s="410"/>
      <c r="OSW19" s="410"/>
      <c r="OSX19" s="410"/>
      <c r="OSY19" s="410"/>
      <c r="OSZ19" s="410"/>
      <c r="OTA19" s="410"/>
      <c r="OTB19" s="410"/>
      <c r="OTC19" s="410"/>
      <c r="OTD19" s="410"/>
      <c r="OTE19" s="410"/>
      <c r="OTF19" s="410"/>
      <c r="OTG19" s="410"/>
      <c r="OTH19" s="410"/>
      <c r="OTI19" s="410"/>
      <c r="OTJ19" s="410"/>
      <c r="OTK19" s="410"/>
      <c r="OTL19" s="410"/>
      <c r="OTM19" s="410"/>
      <c r="OTN19" s="410"/>
      <c r="OTO19" s="410"/>
      <c r="OTP19" s="410"/>
      <c r="OTQ19" s="410"/>
      <c r="OTR19" s="410"/>
      <c r="OTS19" s="410"/>
      <c r="OTT19" s="410"/>
      <c r="OTU19" s="410"/>
      <c r="OTV19" s="410"/>
      <c r="OTW19" s="410"/>
      <c r="OTX19" s="410"/>
      <c r="OTY19" s="410"/>
      <c r="OTZ19" s="410"/>
      <c r="OUA19" s="410"/>
      <c r="OUB19" s="410"/>
      <c r="OUC19" s="410"/>
      <c r="OUD19" s="410"/>
      <c r="OUE19" s="410"/>
      <c r="OUF19" s="410"/>
      <c r="OUG19" s="410"/>
      <c r="OUH19" s="410"/>
      <c r="OUI19" s="410"/>
      <c r="OUJ19" s="410"/>
      <c r="OUK19" s="410"/>
      <c r="OUL19" s="410"/>
      <c r="OUM19" s="410"/>
      <c r="OUN19" s="410"/>
      <c r="OUO19" s="410"/>
      <c r="OUP19" s="410"/>
      <c r="OUQ19" s="410"/>
      <c r="OUR19" s="410"/>
      <c r="OUS19" s="410"/>
      <c r="OUT19" s="410"/>
      <c r="OUU19" s="410"/>
      <c r="OUV19" s="410"/>
      <c r="OUW19" s="410"/>
      <c r="OUX19" s="410"/>
      <c r="OUY19" s="410"/>
      <c r="OUZ19" s="410"/>
      <c r="OVA19" s="410"/>
      <c r="OVB19" s="410"/>
      <c r="OVC19" s="410"/>
      <c r="OVD19" s="410"/>
      <c r="OVE19" s="410"/>
      <c r="OVF19" s="410"/>
      <c r="OVG19" s="410"/>
      <c r="OVH19" s="410"/>
      <c r="OVI19" s="410"/>
      <c r="OVJ19" s="410"/>
      <c r="OVK19" s="410"/>
      <c r="OVL19" s="410"/>
      <c r="OVM19" s="410"/>
      <c r="OVN19" s="410"/>
      <c r="OVO19" s="410"/>
      <c r="OVP19" s="410"/>
      <c r="OVQ19" s="410"/>
      <c r="OVR19" s="410"/>
      <c r="OVS19" s="410"/>
      <c r="OVT19" s="410"/>
      <c r="OVU19" s="410"/>
      <c r="OVV19" s="410"/>
      <c r="OVW19" s="410"/>
      <c r="OVX19" s="410"/>
      <c r="OVY19" s="410"/>
      <c r="OVZ19" s="410"/>
      <c r="OWA19" s="410"/>
      <c r="OWB19" s="410"/>
      <c r="OWC19" s="410"/>
      <c r="OWD19" s="410"/>
      <c r="OWE19" s="410"/>
      <c r="OWF19" s="410"/>
      <c r="OWG19" s="410"/>
      <c r="OWH19" s="410"/>
      <c r="OWI19" s="410"/>
      <c r="OWJ19" s="410"/>
      <c r="OWK19" s="410"/>
      <c r="OWL19" s="410"/>
      <c r="OWM19" s="410"/>
      <c r="OWN19" s="410"/>
      <c r="OWO19" s="410"/>
      <c r="OWP19" s="410"/>
      <c r="OWQ19" s="410"/>
      <c r="OWR19" s="410"/>
      <c r="OWS19" s="410"/>
      <c r="OWT19" s="410"/>
      <c r="OWU19" s="410"/>
      <c r="OWV19" s="410"/>
      <c r="OWW19" s="410"/>
      <c r="OWX19" s="410"/>
      <c r="OWY19" s="410"/>
      <c r="OWZ19" s="410"/>
      <c r="OXA19" s="410"/>
      <c r="OXB19" s="410"/>
      <c r="OXC19" s="410"/>
      <c r="OXD19" s="410"/>
      <c r="OXE19" s="410"/>
      <c r="OXF19" s="410"/>
      <c r="OXG19" s="410"/>
      <c r="OXH19" s="410"/>
      <c r="OXI19" s="410"/>
      <c r="OXJ19" s="410"/>
      <c r="OXK19" s="410"/>
      <c r="OXL19" s="410"/>
      <c r="OXM19" s="410"/>
      <c r="OXN19" s="410"/>
      <c r="OXO19" s="410"/>
      <c r="OXP19" s="410"/>
      <c r="OXQ19" s="410"/>
      <c r="OXR19" s="410"/>
      <c r="OXS19" s="410"/>
      <c r="OXT19" s="410"/>
      <c r="OXU19" s="410"/>
      <c r="OXV19" s="410"/>
      <c r="OXW19" s="410"/>
      <c r="OXX19" s="410"/>
      <c r="OXY19" s="410"/>
      <c r="OXZ19" s="410"/>
      <c r="OYA19" s="410"/>
      <c r="OYB19" s="410"/>
      <c r="OYC19" s="410"/>
      <c r="OYD19" s="410"/>
      <c r="OYE19" s="410"/>
      <c r="OYF19" s="410"/>
      <c r="OYG19" s="410"/>
      <c r="OYH19" s="410"/>
      <c r="OYI19" s="410"/>
      <c r="OYJ19" s="410"/>
      <c r="OYK19" s="410"/>
      <c r="OYL19" s="410"/>
      <c r="OYM19" s="410"/>
      <c r="OYN19" s="410"/>
      <c r="OYO19" s="410"/>
      <c r="OYP19" s="410"/>
      <c r="OYQ19" s="410"/>
      <c r="OYR19" s="410"/>
      <c r="OYS19" s="410"/>
      <c r="OYT19" s="410"/>
      <c r="OYU19" s="410"/>
      <c r="OYV19" s="410"/>
      <c r="OYW19" s="410"/>
      <c r="OYX19" s="410"/>
      <c r="OYY19" s="410"/>
      <c r="OYZ19" s="410"/>
      <c r="OZA19" s="410"/>
      <c r="OZB19" s="410"/>
      <c r="OZC19" s="410"/>
      <c r="OZD19" s="410"/>
      <c r="OZE19" s="410"/>
      <c r="OZF19" s="410"/>
      <c r="OZG19" s="410"/>
      <c r="OZH19" s="410"/>
      <c r="OZI19" s="410"/>
      <c r="OZJ19" s="410"/>
      <c r="OZK19" s="410"/>
      <c r="OZL19" s="410"/>
      <c r="OZM19" s="410"/>
      <c r="OZN19" s="410"/>
      <c r="OZO19" s="410"/>
      <c r="OZP19" s="410"/>
      <c r="OZQ19" s="410"/>
      <c r="OZR19" s="410"/>
      <c r="OZS19" s="410"/>
      <c r="OZT19" s="410"/>
      <c r="OZU19" s="410"/>
      <c r="OZV19" s="410"/>
      <c r="OZW19" s="410"/>
      <c r="OZX19" s="410"/>
      <c r="OZY19" s="410"/>
      <c r="OZZ19" s="410"/>
      <c r="PAA19" s="410"/>
      <c r="PAB19" s="410"/>
      <c r="PAC19" s="410"/>
      <c r="PAD19" s="410"/>
      <c r="PAE19" s="410"/>
      <c r="PAF19" s="410"/>
      <c r="PAG19" s="410"/>
      <c r="PAH19" s="410"/>
      <c r="PAI19" s="410"/>
      <c r="PAJ19" s="410"/>
      <c r="PAK19" s="410"/>
      <c r="PAL19" s="410"/>
      <c r="PAM19" s="410"/>
      <c r="PAN19" s="410"/>
      <c r="PAO19" s="410"/>
      <c r="PAP19" s="410"/>
      <c r="PAQ19" s="410"/>
      <c r="PAR19" s="410"/>
      <c r="PAS19" s="410"/>
      <c r="PAT19" s="410"/>
      <c r="PAU19" s="410"/>
      <c r="PAV19" s="410"/>
      <c r="PAW19" s="410"/>
      <c r="PAX19" s="410"/>
      <c r="PAY19" s="410"/>
      <c r="PAZ19" s="410"/>
      <c r="PBA19" s="410"/>
      <c r="PBB19" s="410"/>
      <c r="PBC19" s="410"/>
      <c r="PBD19" s="410"/>
      <c r="PBE19" s="410"/>
      <c r="PBF19" s="410"/>
      <c r="PBG19" s="410"/>
      <c r="PBH19" s="410"/>
      <c r="PBI19" s="410"/>
      <c r="PBJ19" s="410"/>
      <c r="PBK19" s="410"/>
      <c r="PBL19" s="410"/>
      <c r="PBM19" s="410"/>
      <c r="PBN19" s="410"/>
      <c r="PBO19" s="410"/>
      <c r="PBP19" s="410"/>
      <c r="PBQ19" s="410"/>
      <c r="PBR19" s="410"/>
      <c r="PBS19" s="410"/>
      <c r="PBT19" s="410"/>
      <c r="PBU19" s="410"/>
      <c r="PBV19" s="410"/>
      <c r="PBW19" s="410"/>
      <c r="PBX19" s="410"/>
      <c r="PBY19" s="410"/>
      <c r="PBZ19" s="410"/>
      <c r="PCA19" s="410"/>
      <c r="PCB19" s="410"/>
      <c r="PCC19" s="410"/>
      <c r="PCD19" s="410"/>
      <c r="PCE19" s="410"/>
      <c r="PCF19" s="410"/>
      <c r="PCG19" s="410"/>
      <c r="PCH19" s="410"/>
      <c r="PCI19" s="410"/>
      <c r="PCJ19" s="410"/>
      <c r="PCK19" s="410"/>
      <c r="PCL19" s="410"/>
      <c r="PCM19" s="410"/>
      <c r="PCN19" s="410"/>
      <c r="PCO19" s="410"/>
      <c r="PCP19" s="410"/>
      <c r="PCQ19" s="410"/>
      <c r="PCR19" s="410"/>
      <c r="PCS19" s="410"/>
      <c r="PCT19" s="410"/>
      <c r="PCU19" s="410"/>
      <c r="PCV19" s="410"/>
      <c r="PCW19" s="410"/>
      <c r="PCX19" s="410"/>
      <c r="PCY19" s="410"/>
      <c r="PCZ19" s="410"/>
      <c r="PDA19" s="410"/>
      <c r="PDB19" s="410"/>
      <c r="PDC19" s="410"/>
      <c r="PDD19" s="410"/>
      <c r="PDE19" s="410"/>
      <c r="PDF19" s="410"/>
      <c r="PDG19" s="410"/>
      <c r="PDH19" s="410"/>
      <c r="PDI19" s="410"/>
      <c r="PDJ19" s="410"/>
      <c r="PDK19" s="410"/>
      <c r="PDL19" s="410"/>
      <c r="PDM19" s="410"/>
      <c r="PDN19" s="410"/>
      <c r="PDO19" s="410"/>
      <c r="PDP19" s="410"/>
      <c r="PDQ19" s="410"/>
      <c r="PDR19" s="410"/>
      <c r="PDS19" s="410"/>
      <c r="PDT19" s="410"/>
      <c r="PDU19" s="410"/>
      <c r="PDV19" s="410"/>
      <c r="PDW19" s="410"/>
      <c r="PDX19" s="410"/>
      <c r="PDY19" s="410"/>
      <c r="PDZ19" s="410"/>
      <c r="PEA19" s="410"/>
      <c r="PEB19" s="410"/>
      <c r="PEC19" s="410"/>
      <c r="PED19" s="410"/>
      <c r="PEE19" s="410"/>
      <c r="PEF19" s="410"/>
      <c r="PEG19" s="410"/>
      <c r="PEH19" s="410"/>
      <c r="PEI19" s="410"/>
      <c r="PEJ19" s="410"/>
      <c r="PEK19" s="410"/>
      <c r="PEL19" s="410"/>
      <c r="PEM19" s="410"/>
      <c r="PEN19" s="410"/>
      <c r="PEO19" s="410"/>
      <c r="PEP19" s="410"/>
      <c r="PEQ19" s="410"/>
      <c r="PER19" s="410"/>
      <c r="PES19" s="410"/>
      <c r="PET19" s="410"/>
      <c r="PEU19" s="410"/>
      <c r="PEV19" s="410"/>
      <c r="PEW19" s="410"/>
      <c r="PEX19" s="410"/>
      <c r="PEY19" s="410"/>
      <c r="PEZ19" s="410"/>
      <c r="PFA19" s="410"/>
      <c r="PFB19" s="410"/>
      <c r="PFC19" s="410"/>
      <c r="PFD19" s="410"/>
      <c r="PFE19" s="410"/>
      <c r="PFF19" s="410"/>
      <c r="PFG19" s="410"/>
      <c r="PFH19" s="410"/>
      <c r="PFI19" s="410"/>
      <c r="PFJ19" s="410"/>
      <c r="PFK19" s="410"/>
      <c r="PFL19" s="410"/>
      <c r="PFM19" s="410"/>
      <c r="PFN19" s="410"/>
      <c r="PFO19" s="410"/>
      <c r="PFP19" s="410"/>
      <c r="PFQ19" s="410"/>
      <c r="PFR19" s="410"/>
      <c r="PFS19" s="410"/>
      <c r="PFT19" s="410"/>
      <c r="PFU19" s="410"/>
      <c r="PFV19" s="410"/>
      <c r="PFW19" s="410"/>
      <c r="PFX19" s="410"/>
      <c r="PFY19" s="410"/>
      <c r="PFZ19" s="410"/>
      <c r="PGA19" s="410"/>
      <c r="PGB19" s="410"/>
      <c r="PGC19" s="410"/>
      <c r="PGD19" s="410"/>
      <c r="PGE19" s="410"/>
      <c r="PGF19" s="410"/>
      <c r="PGG19" s="410"/>
      <c r="PGH19" s="410"/>
      <c r="PGI19" s="410"/>
      <c r="PGJ19" s="410"/>
      <c r="PGK19" s="410"/>
      <c r="PGL19" s="410"/>
      <c r="PGM19" s="410"/>
      <c r="PGN19" s="410"/>
      <c r="PGO19" s="410"/>
      <c r="PGP19" s="410"/>
      <c r="PGQ19" s="410"/>
      <c r="PGR19" s="410"/>
      <c r="PGS19" s="410"/>
      <c r="PGT19" s="410"/>
      <c r="PGU19" s="410"/>
      <c r="PGV19" s="410"/>
      <c r="PGW19" s="410"/>
      <c r="PGX19" s="410"/>
      <c r="PGY19" s="410"/>
      <c r="PGZ19" s="410"/>
      <c r="PHA19" s="410"/>
      <c r="PHB19" s="410"/>
      <c r="PHC19" s="410"/>
      <c r="PHD19" s="410"/>
      <c r="PHE19" s="410"/>
      <c r="PHF19" s="410"/>
      <c r="PHG19" s="410"/>
      <c r="PHH19" s="410"/>
      <c r="PHI19" s="410"/>
      <c r="PHJ19" s="410"/>
      <c r="PHK19" s="410"/>
      <c r="PHL19" s="410"/>
      <c r="PHM19" s="410"/>
      <c r="PHN19" s="410"/>
      <c r="PHO19" s="410"/>
      <c r="PHP19" s="410"/>
      <c r="PHQ19" s="410"/>
      <c r="PHR19" s="410"/>
      <c r="PHS19" s="410"/>
      <c r="PHT19" s="410"/>
      <c r="PHU19" s="410"/>
      <c r="PHV19" s="410"/>
      <c r="PHW19" s="410"/>
      <c r="PHX19" s="410"/>
      <c r="PHY19" s="410"/>
      <c r="PHZ19" s="410"/>
      <c r="PIA19" s="410"/>
      <c r="PIB19" s="410"/>
      <c r="PIC19" s="410"/>
      <c r="PID19" s="410"/>
      <c r="PIE19" s="410"/>
      <c r="PIF19" s="410"/>
      <c r="PIG19" s="410"/>
      <c r="PIH19" s="410"/>
      <c r="PII19" s="410"/>
      <c r="PIJ19" s="410"/>
      <c r="PIK19" s="410"/>
      <c r="PIL19" s="410"/>
      <c r="PIM19" s="410"/>
      <c r="PIN19" s="410"/>
      <c r="PIO19" s="410"/>
      <c r="PIP19" s="410"/>
      <c r="PIQ19" s="410"/>
      <c r="PIR19" s="410"/>
      <c r="PIS19" s="410"/>
      <c r="PIT19" s="410"/>
      <c r="PIU19" s="410"/>
      <c r="PIV19" s="410"/>
      <c r="PIW19" s="410"/>
      <c r="PIX19" s="410"/>
      <c r="PIY19" s="410"/>
      <c r="PIZ19" s="410"/>
      <c r="PJA19" s="410"/>
      <c r="PJB19" s="410"/>
      <c r="PJC19" s="410"/>
      <c r="PJD19" s="410"/>
      <c r="PJE19" s="410"/>
      <c r="PJF19" s="410"/>
      <c r="PJG19" s="410"/>
      <c r="PJH19" s="410"/>
      <c r="PJI19" s="410"/>
      <c r="PJJ19" s="410"/>
      <c r="PJK19" s="410"/>
      <c r="PJL19" s="410"/>
      <c r="PJM19" s="410"/>
      <c r="PJN19" s="410"/>
      <c r="PJO19" s="410"/>
      <c r="PJP19" s="410"/>
      <c r="PJQ19" s="410"/>
      <c r="PJR19" s="410"/>
      <c r="PJS19" s="410"/>
      <c r="PJT19" s="410"/>
      <c r="PJU19" s="410"/>
      <c r="PJV19" s="410"/>
      <c r="PJW19" s="410"/>
      <c r="PJX19" s="410"/>
      <c r="PJY19" s="410"/>
      <c r="PJZ19" s="410"/>
      <c r="PKA19" s="410"/>
      <c r="PKB19" s="410"/>
      <c r="PKC19" s="410"/>
      <c r="PKD19" s="410"/>
      <c r="PKE19" s="410"/>
      <c r="PKF19" s="410"/>
      <c r="PKG19" s="410"/>
      <c r="PKH19" s="410"/>
      <c r="PKI19" s="410"/>
      <c r="PKJ19" s="410"/>
      <c r="PKK19" s="410"/>
      <c r="PKL19" s="410"/>
      <c r="PKM19" s="410"/>
      <c r="PKN19" s="410"/>
      <c r="PKO19" s="410"/>
      <c r="PKP19" s="410"/>
      <c r="PKQ19" s="410"/>
      <c r="PKR19" s="410"/>
      <c r="PKS19" s="410"/>
      <c r="PKT19" s="410"/>
      <c r="PKU19" s="410"/>
      <c r="PKV19" s="410"/>
      <c r="PKW19" s="410"/>
      <c r="PKX19" s="410"/>
      <c r="PKY19" s="410"/>
      <c r="PKZ19" s="410"/>
      <c r="PLA19" s="410"/>
      <c r="PLB19" s="410"/>
      <c r="PLC19" s="410"/>
      <c r="PLD19" s="410"/>
      <c r="PLE19" s="410"/>
      <c r="PLF19" s="410"/>
      <c r="PLG19" s="410"/>
      <c r="PLH19" s="410"/>
      <c r="PLI19" s="410"/>
      <c r="PLJ19" s="410"/>
      <c r="PLK19" s="410"/>
      <c r="PLL19" s="410"/>
      <c r="PLM19" s="410"/>
      <c r="PLN19" s="410"/>
      <c r="PLO19" s="410"/>
      <c r="PLP19" s="410"/>
      <c r="PLQ19" s="410"/>
      <c r="PLR19" s="410"/>
      <c r="PLS19" s="410"/>
      <c r="PLT19" s="410"/>
      <c r="PLU19" s="410"/>
      <c r="PLV19" s="410"/>
      <c r="PLW19" s="410"/>
      <c r="PLX19" s="410"/>
      <c r="PLY19" s="410"/>
      <c r="PLZ19" s="410"/>
      <c r="PMA19" s="410"/>
      <c r="PMB19" s="410"/>
      <c r="PMC19" s="410"/>
      <c r="PMD19" s="410"/>
      <c r="PME19" s="410"/>
      <c r="PMF19" s="410"/>
      <c r="PMG19" s="410"/>
      <c r="PMH19" s="410"/>
      <c r="PMI19" s="410"/>
      <c r="PMJ19" s="410"/>
      <c r="PMK19" s="410"/>
      <c r="PML19" s="410"/>
      <c r="PMM19" s="410"/>
      <c r="PMN19" s="410"/>
      <c r="PMO19" s="410"/>
      <c r="PMP19" s="410"/>
      <c r="PMQ19" s="410"/>
      <c r="PMR19" s="410"/>
      <c r="PMS19" s="410"/>
      <c r="PMT19" s="410"/>
      <c r="PMU19" s="410"/>
      <c r="PMV19" s="410"/>
      <c r="PMW19" s="410"/>
      <c r="PMX19" s="410"/>
      <c r="PMY19" s="410"/>
      <c r="PMZ19" s="410"/>
      <c r="PNA19" s="410"/>
      <c r="PNB19" s="410"/>
      <c r="PNC19" s="410"/>
      <c r="PND19" s="410"/>
      <c r="PNE19" s="410"/>
      <c r="PNF19" s="410"/>
      <c r="PNG19" s="410"/>
      <c r="PNH19" s="410"/>
      <c r="PNI19" s="410"/>
      <c r="PNJ19" s="410"/>
      <c r="PNK19" s="410"/>
      <c r="PNL19" s="410"/>
      <c r="PNM19" s="410"/>
      <c r="PNN19" s="410"/>
      <c r="PNO19" s="410"/>
      <c r="PNP19" s="410"/>
      <c r="PNQ19" s="410"/>
      <c r="PNR19" s="410"/>
      <c r="PNS19" s="410"/>
      <c r="PNT19" s="410"/>
      <c r="PNU19" s="410"/>
      <c r="PNV19" s="410"/>
      <c r="PNW19" s="410"/>
      <c r="PNX19" s="410"/>
      <c r="PNY19" s="410"/>
      <c r="PNZ19" s="410"/>
      <c r="POA19" s="410"/>
      <c r="POB19" s="410"/>
      <c r="POC19" s="410"/>
      <c r="POD19" s="410"/>
      <c r="POE19" s="410"/>
      <c r="POF19" s="410"/>
      <c r="POG19" s="410"/>
      <c r="POH19" s="410"/>
      <c r="POI19" s="410"/>
      <c r="POJ19" s="410"/>
      <c r="POK19" s="410"/>
      <c r="POL19" s="410"/>
      <c r="POM19" s="410"/>
      <c r="PON19" s="410"/>
      <c r="POO19" s="410"/>
      <c r="POP19" s="410"/>
      <c r="POQ19" s="410"/>
      <c r="POR19" s="410"/>
      <c r="POS19" s="410"/>
      <c r="POT19" s="410"/>
      <c r="POU19" s="410"/>
      <c r="POV19" s="410"/>
      <c r="POW19" s="410"/>
      <c r="POX19" s="410"/>
      <c r="POY19" s="410"/>
      <c r="POZ19" s="410"/>
      <c r="PPA19" s="410"/>
      <c r="PPB19" s="410"/>
      <c r="PPC19" s="410"/>
      <c r="PPD19" s="410"/>
      <c r="PPE19" s="410"/>
      <c r="PPF19" s="410"/>
      <c r="PPG19" s="410"/>
      <c r="PPH19" s="410"/>
      <c r="PPI19" s="410"/>
      <c r="PPJ19" s="410"/>
      <c r="PPK19" s="410"/>
      <c r="PPL19" s="410"/>
      <c r="PPM19" s="410"/>
      <c r="PPN19" s="410"/>
      <c r="PPO19" s="410"/>
      <c r="PPP19" s="410"/>
      <c r="PPQ19" s="410"/>
      <c r="PPR19" s="410"/>
      <c r="PPS19" s="410"/>
      <c r="PPT19" s="410"/>
      <c r="PPU19" s="410"/>
      <c r="PPV19" s="410"/>
      <c r="PPW19" s="410"/>
      <c r="PPX19" s="410"/>
      <c r="PPY19" s="410"/>
      <c r="PPZ19" s="410"/>
      <c r="PQA19" s="410"/>
      <c r="PQB19" s="410"/>
      <c r="PQC19" s="410"/>
      <c r="PQD19" s="410"/>
      <c r="PQE19" s="410"/>
      <c r="PQF19" s="410"/>
      <c r="PQG19" s="410"/>
      <c r="PQH19" s="410"/>
      <c r="PQI19" s="410"/>
      <c r="PQJ19" s="410"/>
      <c r="PQK19" s="410"/>
      <c r="PQL19" s="410"/>
      <c r="PQM19" s="410"/>
      <c r="PQN19" s="410"/>
      <c r="PQO19" s="410"/>
      <c r="PQP19" s="410"/>
      <c r="PQQ19" s="410"/>
      <c r="PQR19" s="410"/>
      <c r="PQS19" s="410"/>
      <c r="PQT19" s="410"/>
      <c r="PQU19" s="410"/>
      <c r="PQV19" s="410"/>
      <c r="PQW19" s="410"/>
      <c r="PQX19" s="410"/>
      <c r="PQY19" s="410"/>
      <c r="PQZ19" s="410"/>
      <c r="PRA19" s="410"/>
      <c r="PRB19" s="410"/>
      <c r="PRC19" s="410"/>
      <c r="PRD19" s="410"/>
      <c r="PRE19" s="410"/>
      <c r="PRF19" s="410"/>
      <c r="PRG19" s="410"/>
      <c r="PRH19" s="410"/>
      <c r="PRI19" s="410"/>
      <c r="PRJ19" s="410"/>
      <c r="PRK19" s="410"/>
      <c r="PRL19" s="410"/>
      <c r="PRM19" s="410"/>
      <c r="PRN19" s="410"/>
      <c r="PRO19" s="410"/>
      <c r="PRP19" s="410"/>
      <c r="PRQ19" s="410"/>
      <c r="PRR19" s="410"/>
      <c r="PRS19" s="410"/>
      <c r="PRT19" s="410"/>
      <c r="PRU19" s="410"/>
      <c r="PRV19" s="410"/>
      <c r="PRW19" s="410"/>
      <c r="PRX19" s="410"/>
      <c r="PRY19" s="410"/>
      <c r="PRZ19" s="410"/>
      <c r="PSA19" s="410"/>
      <c r="PSB19" s="410"/>
      <c r="PSC19" s="410"/>
      <c r="PSD19" s="410"/>
      <c r="PSE19" s="410"/>
      <c r="PSF19" s="410"/>
      <c r="PSG19" s="410"/>
      <c r="PSH19" s="410"/>
      <c r="PSI19" s="410"/>
      <c r="PSJ19" s="410"/>
      <c r="PSK19" s="410"/>
      <c r="PSL19" s="410"/>
      <c r="PSM19" s="410"/>
      <c r="PSN19" s="410"/>
      <c r="PSO19" s="410"/>
      <c r="PSP19" s="410"/>
      <c r="PSQ19" s="410"/>
      <c r="PSR19" s="410"/>
      <c r="PSS19" s="410"/>
      <c r="PST19" s="410"/>
      <c r="PSU19" s="410"/>
      <c r="PSV19" s="410"/>
      <c r="PSW19" s="410"/>
      <c r="PSX19" s="410"/>
      <c r="PSY19" s="410"/>
      <c r="PSZ19" s="410"/>
      <c r="PTA19" s="410"/>
      <c r="PTB19" s="410"/>
      <c r="PTC19" s="410"/>
      <c r="PTD19" s="410"/>
      <c r="PTE19" s="410"/>
      <c r="PTF19" s="410"/>
      <c r="PTG19" s="410"/>
      <c r="PTH19" s="410"/>
      <c r="PTI19" s="410"/>
      <c r="PTJ19" s="410"/>
      <c r="PTK19" s="410"/>
      <c r="PTL19" s="410"/>
      <c r="PTM19" s="410"/>
      <c r="PTN19" s="410"/>
      <c r="PTO19" s="410"/>
      <c r="PTP19" s="410"/>
      <c r="PTQ19" s="410"/>
      <c r="PTR19" s="410"/>
      <c r="PTS19" s="410"/>
      <c r="PTT19" s="410"/>
      <c r="PTU19" s="410"/>
      <c r="PTV19" s="410"/>
      <c r="PTW19" s="410"/>
      <c r="PTX19" s="410"/>
      <c r="PTY19" s="410"/>
      <c r="PTZ19" s="410"/>
      <c r="PUA19" s="410"/>
      <c r="PUB19" s="410"/>
      <c r="PUC19" s="410"/>
      <c r="PUD19" s="410"/>
      <c r="PUE19" s="410"/>
      <c r="PUF19" s="410"/>
      <c r="PUG19" s="410"/>
      <c r="PUH19" s="410"/>
      <c r="PUI19" s="410"/>
      <c r="PUJ19" s="410"/>
      <c r="PUK19" s="410"/>
      <c r="PUL19" s="410"/>
      <c r="PUM19" s="410"/>
      <c r="PUN19" s="410"/>
      <c r="PUO19" s="410"/>
      <c r="PUP19" s="410"/>
      <c r="PUQ19" s="410"/>
      <c r="PUR19" s="410"/>
      <c r="PUS19" s="410"/>
      <c r="PUT19" s="410"/>
      <c r="PUU19" s="410"/>
      <c r="PUV19" s="410"/>
      <c r="PUW19" s="410"/>
      <c r="PUX19" s="410"/>
      <c r="PUY19" s="410"/>
      <c r="PUZ19" s="410"/>
      <c r="PVA19" s="410"/>
      <c r="PVB19" s="410"/>
      <c r="PVC19" s="410"/>
      <c r="PVD19" s="410"/>
      <c r="PVE19" s="410"/>
      <c r="PVF19" s="410"/>
      <c r="PVG19" s="410"/>
      <c r="PVH19" s="410"/>
      <c r="PVI19" s="410"/>
      <c r="PVJ19" s="410"/>
      <c r="PVK19" s="410"/>
      <c r="PVL19" s="410"/>
      <c r="PVM19" s="410"/>
      <c r="PVN19" s="410"/>
      <c r="PVO19" s="410"/>
      <c r="PVP19" s="410"/>
      <c r="PVQ19" s="410"/>
      <c r="PVR19" s="410"/>
      <c r="PVS19" s="410"/>
      <c r="PVT19" s="410"/>
      <c r="PVU19" s="410"/>
      <c r="PVV19" s="410"/>
      <c r="PVW19" s="410"/>
      <c r="PVX19" s="410"/>
      <c r="PVY19" s="410"/>
      <c r="PVZ19" s="410"/>
      <c r="PWA19" s="410"/>
      <c r="PWB19" s="410"/>
      <c r="PWC19" s="410"/>
      <c r="PWD19" s="410"/>
      <c r="PWE19" s="410"/>
      <c r="PWF19" s="410"/>
      <c r="PWG19" s="410"/>
      <c r="PWH19" s="410"/>
      <c r="PWI19" s="410"/>
      <c r="PWJ19" s="410"/>
      <c r="PWK19" s="410"/>
      <c r="PWL19" s="410"/>
      <c r="PWM19" s="410"/>
      <c r="PWN19" s="410"/>
      <c r="PWO19" s="410"/>
      <c r="PWP19" s="410"/>
      <c r="PWQ19" s="410"/>
      <c r="PWR19" s="410"/>
      <c r="PWS19" s="410"/>
      <c r="PWT19" s="410"/>
      <c r="PWU19" s="410"/>
      <c r="PWV19" s="410"/>
      <c r="PWW19" s="410"/>
      <c r="PWX19" s="410"/>
      <c r="PWY19" s="410"/>
      <c r="PWZ19" s="410"/>
      <c r="PXA19" s="410"/>
      <c r="PXB19" s="410"/>
      <c r="PXC19" s="410"/>
      <c r="PXD19" s="410"/>
      <c r="PXE19" s="410"/>
      <c r="PXF19" s="410"/>
      <c r="PXG19" s="410"/>
      <c r="PXH19" s="410"/>
      <c r="PXI19" s="410"/>
      <c r="PXJ19" s="410"/>
      <c r="PXK19" s="410"/>
      <c r="PXL19" s="410"/>
      <c r="PXM19" s="410"/>
      <c r="PXN19" s="410"/>
      <c r="PXO19" s="410"/>
      <c r="PXP19" s="410"/>
      <c r="PXQ19" s="410"/>
      <c r="PXR19" s="410"/>
      <c r="PXS19" s="410"/>
      <c r="PXT19" s="410"/>
      <c r="PXU19" s="410"/>
      <c r="PXV19" s="410"/>
      <c r="PXW19" s="410"/>
      <c r="PXX19" s="410"/>
      <c r="PXY19" s="410"/>
      <c r="PXZ19" s="410"/>
      <c r="PYA19" s="410"/>
      <c r="PYB19" s="410"/>
      <c r="PYC19" s="410"/>
      <c r="PYD19" s="410"/>
      <c r="PYE19" s="410"/>
      <c r="PYF19" s="410"/>
      <c r="PYG19" s="410"/>
      <c r="PYH19" s="410"/>
      <c r="PYI19" s="410"/>
      <c r="PYJ19" s="410"/>
      <c r="PYK19" s="410"/>
      <c r="PYL19" s="410"/>
      <c r="PYM19" s="410"/>
      <c r="PYN19" s="410"/>
      <c r="PYO19" s="410"/>
      <c r="PYP19" s="410"/>
      <c r="PYQ19" s="410"/>
      <c r="PYR19" s="410"/>
      <c r="PYS19" s="410"/>
      <c r="PYT19" s="410"/>
      <c r="PYU19" s="410"/>
      <c r="PYV19" s="410"/>
      <c r="PYW19" s="410"/>
      <c r="PYX19" s="410"/>
      <c r="PYY19" s="410"/>
      <c r="PYZ19" s="410"/>
      <c r="PZA19" s="410"/>
      <c r="PZB19" s="410"/>
      <c r="PZC19" s="410"/>
      <c r="PZD19" s="410"/>
      <c r="PZE19" s="410"/>
      <c r="PZF19" s="410"/>
      <c r="PZG19" s="410"/>
      <c r="PZH19" s="410"/>
      <c r="PZI19" s="410"/>
      <c r="PZJ19" s="410"/>
      <c r="PZK19" s="410"/>
      <c r="PZL19" s="410"/>
      <c r="PZM19" s="410"/>
      <c r="PZN19" s="410"/>
      <c r="PZO19" s="410"/>
      <c r="PZP19" s="410"/>
      <c r="PZQ19" s="410"/>
      <c r="PZR19" s="410"/>
      <c r="PZS19" s="410"/>
      <c r="PZT19" s="410"/>
      <c r="PZU19" s="410"/>
      <c r="PZV19" s="410"/>
      <c r="PZW19" s="410"/>
      <c r="PZX19" s="410"/>
      <c r="PZY19" s="410"/>
      <c r="PZZ19" s="410"/>
      <c r="QAA19" s="410"/>
      <c r="QAB19" s="410"/>
      <c r="QAC19" s="410"/>
      <c r="QAD19" s="410"/>
      <c r="QAE19" s="410"/>
      <c r="QAF19" s="410"/>
      <c r="QAG19" s="410"/>
      <c r="QAH19" s="410"/>
      <c r="QAI19" s="410"/>
      <c r="QAJ19" s="410"/>
      <c r="QAK19" s="410"/>
      <c r="QAL19" s="410"/>
      <c r="QAM19" s="410"/>
      <c r="QAN19" s="410"/>
      <c r="QAO19" s="410"/>
      <c r="QAP19" s="410"/>
      <c r="QAQ19" s="410"/>
      <c r="QAR19" s="410"/>
      <c r="QAS19" s="410"/>
      <c r="QAT19" s="410"/>
      <c r="QAU19" s="410"/>
      <c r="QAV19" s="410"/>
      <c r="QAW19" s="410"/>
      <c r="QAX19" s="410"/>
      <c r="QAY19" s="410"/>
      <c r="QAZ19" s="410"/>
      <c r="QBA19" s="410"/>
      <c r="QBB19" s="410"/>
      <c r="QBC19" s="410"/>
      <c r="QBD19" s="410"/>
      <c r="QBE19" s="410"/>
      <c r="QBF19" s="410"/>
      <c r="QBG19" s="410"/>
      <c r="QBH19" s="410"/>
      <c r="QBI19" s="410"/>
      <c r="QBJ19" s="410"/>
      <c r="QBK19" s="410"/>
      <c r="QBL19" s="410"/>
      <c r="QBM19" s="410"/>
      <c r="QBN19" s="410"/>
      <c r="QBO19" s="410"/>
      <c r="QBP19" s="410"/>
      <c r="QBQ19" s="410"/>
      <c r="QBR19" s="410"/>
      <c r="QBS19" s="410"/>
      <c r="QBT19" s="410"/>
      <c r="QBU19" s="410"/>
      <c r="QBV19" s="410"/>
      <c r="QBW19" s="410"/>
      <c r="QBX19" s="410"/>
      <c r="QBY19" s="410"/>
      <c r="QBZ19" s="410"/>
      <c r="QCA19" s="410"/>
      <c r="QCB19" s="410"/>
      <c r="QCC19" s="410"/>
      <c r="QCD19" s="410"/>
      <c r="QCE19" s="410"/>
      <c r="QCF19" s="410"/>
      <c r="QCG19" s="410"/>
      <c r="QCH19" s="410"/>
      <c r="QCI19" s="410"/>
      <c r="QCJ19" s="410"/>
      <c r="QCK19" s="410"/>
      <c r="QCL19" s="410"/>
      <c r="QCM19" s="410"/>
      <c r="QCN19" s="410"/>
      <c r="QCO19" s="410"/>
      <c r="QCP19" s="410"/>
      <c r="QCQ19" s="410"/>
      <c r="QCR19" s="410"/>
      <c r="QCS19" s="410"/>
      <c r="QCT19" s="410"/>
      <c r="QCU19" s="410"/>
      <c r="QCV19" s="410"/>
      <c r="QCW19" s="410"/>
      <c r="QCX19" s="410"/>
      <c r="QCY19" s="410"/>
      <c r="QCZ19" s="410"/>
      <c r="QDA19" s="410"/>
      <c r="QDB19" s="410"/>
      <c r="QDC19" s="410"/>
      <c r="QDD19" s="410"/>
      <c r="QDE19" s="410"/>
      <c r="QDF19" s="410"/>
      <c r="QDG19" s="410"/>
      <c r="QDH19" s="410"/>
      <c r="QDI19" s="410"/>
      <c r="QDJ19" s="410"/>
      <c r="QDK19" s="410"/>
      <c r="QDL19" s="410"/>
      <c r="QDM19" s="410"/>
      <c r="QDN19" s="410"/>
      <c r="QDO19" s="410"/>
      <c r="QDP19" s="410"/>
      <c r="QDQ19" s="410"/>
      <c r="QDR19" s="410"/>
      <c r="QDS19" s="410"/>
      <c r="QDT19" s="410"/>
      <c r="QDU19" s="410"/>
      <c r="QDV19" s="410"/>
      <c r="QDW19" s="410"/>
      <c r="QDX19" s="410"/>
      <c r="QDY19" s="410"/>
      <c r="QDZ19" s="410"/>
      <c r="QEA19" s="410"/>
      <c r="QEB19" s="410"/>
      <c r="QEC19" s="410"/>
      <c r="QED19" s="410"/>
      <c r="QEE19" s="410"/>
      <c r="QEF19" s="410"/>
      <c r="QEG19" s="410"/>
      <c r="QEH19" s="410"/>
      <c r="QEI19" s="410"/>
      <c r="QEJ19" s="410"/>
      <c r="QEK19" s="410"/>
      <c r="QEL19" s="410"/>
      <c r="QEM19" s="410"/>
      <c r="QEN19" s="410"/>
      <c r="QEO19" s="410"/>
      <c r="QEP19" s="410"/>
      <c r="QEQ19" s="410"/>
      <c r="QER19" s="410"/>
      <c r="QES19" s="410"/>
      <c r="QET19" s="410"/>
      <c r="QEU19" s="410"/>
      <c r="QEV19" s="410"/>
      <c r="QEW19" s="410"/>
      <c r="QEX19" s="410"/>
      <c r="QEY19" s="410"/>
      <c r="QEZ19" s="410"/>
      <c r="QFA19" s="410"/>
      <c r="QFB19" s="410"/>
      <c r="QFC19" s="410"/>
      <c r="QFD19" s="410"/>
      <c r="QFE19" s="410"/>
      <c r="QFF19" s="410"/>
      <c r="QFG19" s="410"/>
      <c r="QFH19" s="410"/>
      <c r="QFI19" s="410"/>
      <c r="QFJ19" s="410"/>
      <c r="QFK19" s="410"/>
      <c r="QFL19" s="410"/>
      <c r="QFM19" s="410"/>
      <c r="QFN19" s="410"/>
      <c r="QFO19" s="410"/>
      <c r="QFP19" s="410"/>
      <c r="QFQ19" s="410"/>
      <c r="QFR19" s="410"/>
      <c r="QFS19" s="410"/>
      <c r="QFT19" s="410"/>
      <c r="QFU19" s="410"/>
      <c r="QFV19" s="410"/>
      <c r="QFW19" s="410"/>
      <c r="QFX19" s="410"/>
      <c r="QFY19" s="410"/>
      <c r="QFZ19" s="410"/>
      <c r="QGA19" s="410"/>
      <c r="QGB19" s="410"/>
      <c r="QGC19" s="410"/>
      <c r="QGD19" s="410"/>
      <c r="QGE19" s="410"/>
      <c r="QGF19" s="410"/>
      <c r="QGG19" s="410"/>
      <c r="QGH19" s="410"/>
      <c r="QGI19" s="410"/>
      <c r="QGJ19" s="410"/>
      <c r="QGK19" s="410"/>
      <c r="QGL19" s="410"/>
      <c r="QGM19" s="410"/>
      <c r="QGN19" s="410"/>
      <c r="QGO19" s="410"/>
      <c r="QGP19" s="410"/>
      <c r="QGQ19" s="410"/>
      <c r="QGR19" s="410"/>
      <c r="QGS19" s="410"/>
      <c r="QGT19" s="410"/>
      <c r="QGU19" s="410"/>
      <c r="QGV19" s="410"/>
      <c r="QGW19" s="410"/>
      <c r="QGX19" s="410"/>
      <c r="QGY19" s="410"/>
      <c r="QGZ19" s="410"/>
      <c r="QHA19" s="410"/>
      <c r="QHB19" s="410"/>
      <c r="QHC19" s="410"/>
      <c r="QHD19" s="410"/>
      <c r="QHE19" s="410"/>
      <c r="QHF19" s="410"/>
      <c r="QHG19" s="410"/>
      <c r="QHH19" s="410"/>
      <c r="QHI19" s="410"/>
      <c r="QHJ19" s="410"/>
      <c r="QHK19" s="410"/>
      <c r="QHL19" s="410"/>
      <c r="QHM19" s="410"/>
      <c r="QHN19" s="410"/>
      <c r="QHO19" s="410"/>
      <c r="QHP19" s="410"/>
      <c r="QHQ19" s="410"/>
      <c r="QHR19" s="410"/>
      <c r="QHS19" s="410"/>
      <c r="QHT19" s="410"/>
      <c r="QHU19" s="410"/>
      <c r="QHV19" s="410"/>
      <c r="QHW19" s="410"/>
      <c r="QHX19" s="410"/>
      <c r="QHY19" s="410"/>
      <c r="QHZ19" s="410"/>
      <c r="QIA19" s="410"/>
      <c r="QIB19" s="410"/>
      <c r="QIC19" s="410"/>
      <c r="QID19" s="410"/>
      <c r="QIE19" s="410"/>
      <c r="QIF19" s="410"/>
      <c r="QIG19" s="410"/>
      <c r="QIH19" s="410"/>
      <c r="QII19" s="410"/>
      <c r="QIJ19" s="410"/>
      <c r="QIK19" s="410"/>
      <c r="QIL19" s="410"/>
      <c r="QIM19" s="410"/>
      <c r="QIN19" s="410"/>
      <c r="QIO19" s="410"/>
      <c r="QIP19" s="410"/>
      <c r="QIQ19" s="410"/>
      <c r="QIR19" s="410"/>
      <c r="QIS19" s="410"/>
      <c r="QIT19" s="410"/>
      <c r="QIU19" s="410"/>
      <c r="QIV19" s="410"/>
      <c r="QIW19" s="410"/>
      <c r="QIX19" s="410"/>
      <c r="QIY19" s="410"/>
      <c r="QIZ19" s="410"/>
      <c r="QJA19" s="410"/>
      <c r="QJB19" s="410"/>
      <c r="QJC19" s="410"/>
      <c r="QJD19" s="410"/>
      <c r="QJE19" s="410"/>
      <c r="QJF19" s="410"/>
      <c r="QJG19" s="410"/>
      <c r="QJH19" s="410"/>
      <c r="QJI19" s="410"/>
      <c r="QJJ19" s="410"/>
      <c r="QJK19" s="410"/>
      <c r="QJL19" s="410"/>
      <c r="QJM19" s="410"/>
      <c r="QJN19" s="410"/>
      <c r="QJO19" s="410"/>
      <c r="QJP19" s="410"/>
      <c r="QJQ19" s="410"/>
      <c r="QJR19" s="410"/>
      <c r="QJS19" s="410"/>
      <c r="QJT19" s="410"/>
      <c r="QJU19" s="410"/>
      <c r="QJV19" s="410"/>
      <c r="QJW19" s="410"/>
      <c r="QJX19" s="410"/>
      <c r="QJY19" s="410"/>
      <c r="QJZ19" s="410"/>
      <c r="QKA19" s="410"/>
      <c r="QKB19" s="410"/>
      <c r="QKC19" s="410"/>
      <c r="QKD19" s="410"/>
      <c r="QKE19" s="410"/>
      <c r="QKF19" s="410"/>
      <c r="QKG19" s="410"/>
      <c r="QKH19" s="410"/>
      <c r="QKI19" s="410"/>
      <c r="QKJ19" s="410"/>
      <c r="QKK19" s="410"/>
      <c r="QKL19" s="410"/>
      <c r="QKM19" s="410"/>
      <c r="QKN19" s="410"/>
      <c r="QKO19" s="410"/>
      <c r="QKP19" s="410"/>
      <c r="QKQ19" s="410"/>
      <c r="QKR19" s="410"/>
      <c r="QKS19" s="410"/>
      <c r="QKT19" s="410"/>
      <c r="QKU19" s="410"/>
      <c r="QKV19" s="410"/>
      <c r="QKW19" s="410"/>
      <c r="QKX19" s="410"/>
      <c r="QKY19" s="410"/>
      <c r="QKZ19" s="410"/>
      <c r="QLA19" s="410"/>
      <c r="QLB19" s="410"/>
      <c r="QLC19" s="410"/>
      <c r="QLD19" s="410"/>
      <c r="QLE19" s="410"/>
      <c r="QLF19" s="410"/>
      <c r="QLG19" s="410"/>
      <c r="QLH19" s="410"/>
      <c r="QLI19" s="410"/>
      <c r="QLJ19" s="410"/>
      <c r="QLK19" s="410"/>
      <c r="QLL19" s="410"/>
      <c r="QLM19" s="410"/>
      <c r="QLN19" s="410"/>
      <c r="QLO19" s="410"/>
      <c r="QLP19" s="410"/>
      <c r="QLQ19" s="410"/>
      <c r="QLR19" s="410"/>
      <c r="QLS19" s="410"/>
      <c r="QLT19" s="410"/>
      <c r="QLU19" s="410"/>
      <c r="QLV19" s="410"/>
      <c r="QLW19" s="410"/>
      <c r="QLX19" s="410"/>
      <c r="QLY19" s="410"/>
      <c r="QLZ19" s="410"/>
      <c r="QMA19" s="410"/>
      <c r="QMB19" s="410"/>
      <c r="QMC19" s="410"/>
      <c r="QMD19" s="410"/>
      <c r="QME19" s="410"/>
      <c r="QMF19" s="410"/>
      <c r="QMG19" s="410"/>
      <c r="QMH19" s="410"/>
      <c r="QMI19" s="410"/>
      <c r="QMJ19" s="410"/>
      <c r="QMK19" s="410"/>
      <c r="QML19" s="410"/>
      <c r="QMM19" s="410"/>
      <c r="QMN19" s="410"/>
      <c r="QMO19" s="410"/>
      <c r="QMP19" s="410"/>
      <c r="QMQ19" s="410"/>
      <c r="QMR19" s="410"/>
      <c r="QMS19" s="410"/>
      <c r="QMT19" s="410"/>
      <c r="QMU19" s="410"/>
      <c r="QMV19" s="410"/>
      <c r="QMW19" s="410"/>
      <c r="QMX19" s="410"/>
      <c r="QMY19" s="410"/>
      <c r="QMZ19" s="410"/>
      <c r="QNA19" s="410"/>
      <c r="QNB19" s="410"/>
      <c r="QNC19" s="410"/>
      <c r="QND19" s="410"/>
      <c r="QNE19" s="410"/>
      <c r="QNF19" s="410"/>
      <c r="QNG19" s="410"/>
      <c r="QNH19" s="410"/>
      <c r="QNI19" s="410"/>
      <c r="QNJ19" s="410"/>
      <c r="QNK19" s="410"/>
      <c r="QNL19" s="410"/>
      <c r="QNM19" s="410"/>
      <c r="QNN19" s="410"/>
      <c r="QNO19" s="410"/>
      <c r="QNP19" s="410"/>
      <c r="QNQ19" s="410"/>
      <c r="QNR19" s="410"/>
      <c r="QNS19" s="410"/>
      <c r="QNT19" s="410"/>
      <c r="QNU19" s="410"/>
      <c r="QNV19" s="410"/>
      <c r="QNW19" s="410"/>
      <c r="QNX19" s="410"/>
      <c r="QNY19" s="410"/>
      <c r="QNZ19" s="410"/>
      <c r="QOA19" s="410"/>
      <c r="QOB19" s="410"/>
      <c r="QOC19" s="410"/>
      <c r="QOD19" s="410"/>
      <c r="QOE19" s="410"/>
      <c r="QOF19" s="410"/>
      <c r="QOG19" s="410"/>
      <c r="QOH19" s="410"/>
      <c r="QOI19" s="410"/>
      <c r="QOJ19" s="410"/>
      <c r="QOK19" s="410"/>
      <c r="QOL19" s="410"/>
      <c r="QOM19" s="410"/>
      <c r="QON19" s="410"/>
      <c r="QOO19" s="410"/>
      <c r="QOP19" s="410"/>
      <c r="QOQ19" s="410"/>
      <c r="QOR19" s="410"/>
      <c r="QOS19" s="410"/>
      <c r="QOT19" s="410"/>
      <c r="QOU19" s="410"/>
      <c r="QOV19" s="410"/>
      <c r="QOW19" s="410"/>
      <c r="QOX19" s="410"/>
      <c r="QOY19" s="410"/>
      <c r="QOZ19" s="410"/>
      <c r="QPA19" s="410"/>
      <c r="QPB19" s="410"/>
      <c r="QPC19" s="410"/>
      <c r="QPD19" s="410"/>
      <c r="QPE19" s="410"/>
      <c r="QPF19" s="410"/>
      <c r="QPG19" s="410"/>
      <c r="QPH19" s="410"/>
      <c r="QPI19" s="410"/>
      <c r="QPJ19" s="410"/>
      <c r="QPK19" s="410"/>
      <c r="QPL19" s="410"/>
      <c r="QPM19" s="410"/>
      <c r="QPN19" s="410"/>
      <c r="QPO19" s="410"/>
      <c r="QPP19" s="410"/>
      <c r="QPQ19" s="410"/>
      <c r="QPR19" s="410"/>
      <c r="QPS19" s="410"/>
      <c r="QPT19" s="410"/>
      <c r="QPU19" s="410"/>
      <c r="QPV19" s="410"/>
      <c r="QPW19" s="410"/>
      <c r="QPX19" s="410"/>
      <c r="QPY19" s="410"/>
      <c r="QPZ19" s="410"/>
      <c r="QQA19" s="410"/>
      <c r="QQB19" s="410"/>
      <c r="QQC19" s="410"/>
      <c r="QQD19" s="410"/>
      <c r="QQE19" s="410"/>
      <c r="QQF19" s="410"/>
      <c r="QQG19" s="410"/>
      <c r="QQH19" s="410"/>
      <c r="QQI19" s="410"/>
      <c r="QQJ19" s="410"/>
      <c r="QQK19" s="410"/>
      <c r="QQL19" s="410"/>
      <c r="QQM19" s="410"/>
      <c r="QQN19" s="410"/>
      <c r="QQO19" s="410"/>
      <c r="QQP19" s="410"/>
      <c r="QQQ19" s="410"/>
      <c r="QQR19" s="410"/>
      <c r="QQS19" s="410"/>
      <c r="QQT19" s="410"/>
      <c r="QQU19" s="410"/>
      <c r="QQV19" s="410"/>
      <c r="QQW19" s="410"/>
      <c r="QQX19" s="410"/>
      <c r="QQY19" s="410"/>
      <c r="QQZ19" s="410"/>
      <c r="QRA19" s="410"/>
      <c r="QRB19" s="410"/>
      <c r="QRC19" s="410"/>
      <c r="QRD19" s="410"/>
      <c r="QRE19" s="410"/>
      <c r="QRF19" s="410"/>
      <c r="QRG19" s="410"/>
      <c r="QRH19" s="410"/>
      <c r="QRI19" s="410"/>
      <c r="QRJ19" s="410"/>
      <c r="QRK19" s="410"/>
      <c r="QRL19" s="410"/>
      <c r="QRM19" s="410"/>
      <c r="QRN19" s="410"/>
      <c r="QRO19" s="410"/>
      <c r="QRP19" s="410"/>
      <c r="QRQ19" s="410"/>
      <c r="QRR19" s="410"/>
      <c r="QRS19" s="410"/>
      <c r="QRT19" s="410"/>
      <c r="QRU19" s="410"/>
      <c r="QRV19" s="410"/>
      <c r="QRW19" s="410"/>
      <c r="QRX19" s="410"/>
      <c r="QRY19" s="410"/>
      <c r="QRZ19" s="410"/>
      <c r="QSA19" s="410"/>
      <c r="QSB19" s="410"/>
      <c r="QSC19" s="410"/>
      <c r="QSD19" s="410"/>
      <c r="QSE19" s="410"/>
      <c r="QSF19" s="410"/>
      <c r="QSG19" s="410"/>
      <c r="QSH19" s="410"/>
      <c r="QSI19" s="410"/>
      <c r="QSJ19" s="410"/>
      <c r="QSK19" s="410"/>
      <c r="QSL19" s="410"/>
      <c r="QSM19" s="410"/>
      <c r="QSN19" s="410"/>
      <c r="QSO19" s="410"/>
      <c r="QSP19" s="410"/>
      <c r="QSQ19" s="410"/>
      <c r="QSR19" s="410"/>
      <c r="QSS19" s="410"/>
      <c r="QST19" s="410"/>
      <c r="QSU19" s="410"/>
      <c r="QSV19" s="410"/>
      <c r="QSW19" s="410"/>
      <c r="QSX19" s="410"/>
      <c r="QSY19" s="410"/>
      <c r="QSZ19" s="410"/>
      <c r="QTA19" s="410"/>
      <c r="QTB19" s="410"/>
      <c r="QTC19" s="410"/>
      <c r="QTD19" s="410"/>
      <c r="QTE19" s="410"/>
      <c r="QTF19" s="410"/>
      <c r="QTG19" s="410"/>
      <c r="QTH19" s="410"/>
      <c r="QTI19" s="410"/>
      <c r="QTJ19" s="410"/>
      <c r="QTK19" s="410"/>
      <c r="QTL19" s="410"/>
      <c r="QTM19" s="410"/>
      <c r="QTN19" s="410"/>
      <c r="QTO19" s="410"/>
      <c r="QTP19" s="410"/>
      <c r="QTQ19" s="410"/>
      <c r="QTR19" s="410"/>
      <c r="QTS19" s="410"/>
      <c r="QTT19" s="410"/>
      <c r="QTU19" s="410"/>
      <c r="QTV19" s="410"/>
      <c r="QTW19" s="410"/>
      <c r="QTX19" s="410"/>
      <c r="QTY19" s="410"/>
      <c r="QTZ19" s="410"/>
      <c r="QUA19" s="410"/>
      <c r="QUB19" s="410"/>
      <c r="QUC19" s="410"/>
      <c r="QUD19" s="410"/>
      <c r="QUE19" s="410"/>
      <c r="QUF19" s="410"/>
      <c r="QUG19" s="410"/>
      <c r="QUH19" s="410"/>
      <c r="QUI19" s="410"/>
      <c r="QUJ19" s="410"/>
      <c r="QUK19" s="410"/>
      <c r="QUL19" s="410"/>
      <c r="QUM19" s="410"/>
      <c r="QUN19" s="410"/>
      <c r="QUO19" s="410"/>
      <c r="QUP19" s="410"/>
      <c r="QUQ19" s="410"/>
      <c r="QUR19" s="410"/>
      <c r="QUS19" s="410"/>
      <c r="QUT19" s="410"/>
      <c r="QUU19" s="410"/>
      <c r="QUV19" s="410"/>
      <c r="QUW19" s="410"/>
      <c r="QUX19" s="410"/>
      <c r="QUY19" s="410"/>
      <c r="QUZ19" s="410"/>
      <c r="QVA19" s="410"/>
      <c r="QVB19" s="410"/>
      <c r="QVC19" s="410"/>
      <c r="QVD19" s="410"/>
      <c r="QVE19" s="410"/>
      <c r="QVF19" s="410"/>
      <c r="QVG19" s="410"/>
      <c r="QVH19" s="410"/>
      <c r="QVI19" s="410"/>
      <c r="QVJ19" s="410"/>
      <c r="QVK19" s="410"/>
      <c r="QVL19" s="410"/>
      <c r="QVM19" s="410"/>
      <c r="QVN19" s="410"/>
      <c r="QVO19" s="410"/>
      <c r="QVP19" s="410"/>
      <c r="QVQ19" s="410"/>
      <c r="QVR19" s="410"/>
      <c r="QVS19" s="410"/>
      <c r="QVT19" s="410"/>
      <c r="QVU19" s="410"/>
      <c r="QVV19" s="410"/>
      <c r="QVW19" s="410"/>
      <c r="QVX19" s="410"/>
      <c r="QVY19" s="410"/>
      <c r="QVZ19" s="410"/>
      <c r="QWA19" s="410"/>
      <c r="QWB19" s="410"/>
      <c r="QWC19" s="410"/>
      <c r="QWD19" s="410"/>
      <c r="QWE19" s="410"/>
      <c r="QWF19" s="410"/>
      <c r="QWG19" s="410"/>
      <c r="QWH19" s="410"/>
      <c r="QWI19" s="410"/>
      <c r="QWJ19" s="410"/>
      <c r="QWK19" s="410"/>
      <c r="QWL19" s="410"/>
      <c r="QWM19" s="410"/>
      <c r="QWN19" s="410"/>
      <c r="QWO19" s="410"/>
      <c r="QWP19" s="410"/>
      <c r="QWQ19" s="410"/>
      <c r="QWR19" s="410"/>
      <c r="QWS19" s="410"/>
      <c r="QWT19" s="410"/>
      <c r="QWU19" s="410"/>
      <c r="QWV19" s="410"/>
      <c r="QWW19" s="410"/>
      <c r="QWX19" s="410"/>
      <c r="QWY19" s="410"/>
      <c r="QWZ19" s="410"/>
      <c r="QXA19" s="410"/>
      <c r="QXB19" s="410"/>
      <c r="QXC19" s="410"/>
      <c r="QXD19" s="410"/>
      <c r="QXE19" s="410"/>
      <c r="QXF19" s="410"/>
      <c r="QXG19" s="410"/>
      <c r="QXH19" s="410"/>
      <c r="QXI19" s="410"/>
      <c r="QXJ19" s="410"/>
      <c r="QXK19" s="410"/>
      <c r="QXL19" s="410"/>
      <c r="QXM19" s="410"/>
      <c r="QXN19" s="410"/>
      <c r="QXO19" s="410"/>
      <c r="QXP19" s="410"/>
      <c r="QXQ19" s="410"/>
      <c r="QXR19" s="410"/>
      <c r="QXS19" s="410"/>
      <c r="QXT19" s="410"/>
      <c r="QXU19" s="410"/>
      <c r="QXV19" s="410"/>
      <c r="QXW19" s="410"/>
      <c r="QXX19" s="410"/>
      <c r="QXY19" s="410"/>
      <c r="QXZ19" s="410"/>
      <c r="QYA19" s="410"/>
      <c r="QYB19" s="410"/>
      <c r="QYC19" s="410"/>
      <c r="QYD19" s="410"/>
      <c r="QYE19" s="410"/>
      <c r="QYF19" s="410"/>
      <c r="QYG19" s="410"/>
      <c r="QYH19" s="410"/>
      <c r="QYI19" s="410"/>
      <c r="QYJ19" s="410"/>
      <c r="QYK19" s="410"/>
      <c r="QYL19" s="410"/>
      <c r="QYM19" s="410"/>
      <c r="QYN19" s="410"/>
      <c r="QYO19" s="410"/>
      <c r="QYP19" s="410"/>
      <c r="QYQ19" s="410"/>
      <c r="QYR19" s="410"/>
      <c r="QYS19" s="410"/>
      <c r="QYT19" s="410"/>
      <c r="QYU19" s="410"/>
      <c r="QYV19" s="410"/>
      <c r="QYW19" s="410"/>
      <c r="QYX19" s="410"/>
      <c r="QYY19" s="410"/>
      <c r="QYZ19" s="410"/>
      <c r="QZA19" s="410"/>
      <c r="QZB19" s="410"/>
      <c r="QZC19" s="410"/>
      <c r="QZD19" s="410"/>
      <c r="QZE19" s="410"/>
      <c r="QZF19" s="410"/>
      <c r="QZG19" s="410"/>
      <c r="QZH19" s="410"/>
      <c r="QZI19" s="410"/>
      <c r="QZJ19" s="410"/>
      <c r="QZK19" s="410"/>
      <c r="QZL19" s="410"/>
      <c r="QZM19" s="410"/>
      <c r="QZN19" s="410"/>
      <c r="QZO19" s="410"/>
      <c r="QZP19" s="410"/>
      <c r="QZQ19" s="410"/>
      <c r="QZR19" s="410"/>
      <c r="QZS19" s="410"/>
      <c r="QZT19" s="410"/>
      <c r="QZU19" s="410"/>
      <c r="QZV19" s="410"/>
      <c r="QZW19" s="410"/>
      <c r="QZX19" s="410"/>
      <c r="QZY19" s="410"/>
      <c r="QZZ19" s="410"/>
      <c r="RAA19" s="410"/>
      <c r="RAB19" s="410"/>
      <c r="RAC19" s="410"/>
      <c r="RAD19" s="410"/>
      <c r="RAE19" s="410"/>
      <c r="RAF19" s="410"/>
      <c r="RAG19" s="410"/>
      <c r="RAH19" s="410"/>
      <c r="RAI19" s="410"/>
      <c r="RAJ19" s="410"/>
      <c r="RAK19" s="410"/>
      <c r="RAL19" s="410"/>
      <c r="RAM19" s="410"/>
      <c r="RAN19" s="410"/>
      <c r="RAO19" s="410"/>
      <c r="RAP19" s="410"/>
      <c r="RAQ19" s="410"/>
      <c r="RAR19" s="410"/>
      <c r="RAS19" s="410"/>
      <c r="RAT19" s="410"/>
      <c r="RAU19" s="410"/>
      <c r="RAV19" s="410"/>
      <c r="RAW19" s="410"/>
      <c r="RAX19" s="410"/>
      <c r="RAY19" s="410"/>
      <c r="RAZ19" s="410"/>
      <c r="RBA19" s="410"/>
      <c r="RBB19" s="410"/>
      <c r="RBC19" s="410"/>
      <c r="RBD19" s="410"/>
      <c r="RBE19" s="410"/>
      <c r="RBF19" s="410"/>
      <c r="RBG19" s="410"/>
      <c r="RBH19" s="410"/>
      <c r="RBI19" s="410"/>
      <c r="RBJ19" s="410"/>
      <c r="RBK19" s="410"/>
      <c r="RBL19" s="410"/>
      <c r="RBM19" s="410"/>
      <c r="RBN19" s="410"/>
      <c r="RBO19" s="410"/>
      <c r="RBP19" s="410"/>
      <c r="RBQ19" s="410"/>
      <c r="RBR19" s="410"/>
      <c r="RBS19" s="410"/>
      <c r="RBT19" s="410"/>
      <c r="RBU19" s="410"/>
      <c r="RBV19" s="410"/>
      <c r="RBW19" s="410"/>
      <c r="RBX19" s="410"/>
      <c r="RBY19" s="410"/>
      <c r="RBZ19" s="410"/>
      <c r="RCA19" s="410"/>
      <c r="RCB19" s="410"/>
      <c r="RCC19" s="410"/>
      <c r="RCD19" s="410"/>
      <c r="RCE19" s="410"/>
      <c r="RCF19" s="410"/>
      <c r="RCG19" s="410"/>
      <c r="RCH19" s="410"/>
      <c r="RCI19" s="410"/>
      <c r="RCJ19" s="410"/>
      <c r="RCK19" s="410"/>
      <c r="RCL19" s="410"/>
      <c r="RCM19" s="410"/>
      <c r="RCN19" s="410"/>
      <c r="RCO19" s="410"/>
      <c r="RCP19" s="410"/>
      <c r="RCQ19" s="410"/>
      <c r="RCR19" s="410"/>
      <c r="RCS19" s="410"/>
      <c r="RCT19" s="410"/>
      <c r="RCU19" s="410"/>
      <c r="RCV19" s="410"/>
      <c r="RCW19" s="410"/>
      <c r="RCX19" s="410"/>
      <c r="RCY19" s="410"/>
      <c r="RCZ19" s="410"/>
      <c r="RDA19" s="410"/>
      <c r="RDB19" s="410"/>
      <c r="RDC19" s="410"/>
      <c r="RDD19" s="410"/>
      <c r="RDE19" s="410"/>
      <c r="RDF19" s="410"/>
      <c r="RDG19" s="410"/>
      <c r="RDH19" s="410"/>
      <c r="RDI19" s="410"/>
      <c r="RDJ19" s="410"/>
      <c r="RDK19" s="410"/>
      <c r="RDL19" s="410"/>
      <c r="RDM19" s="410"/>
      <c r="RDN19" s="410"/>
      <c r="RDO19" s="410"/>
      <c r="RDP19" s="410"/>
      <c r="RDQ19" s="410"/>
      <c r="RDR19" s="410"/>
      <c r="RDS19" s="410"/>
      <c r="RDT19" s="410"/>
      <c r="RDU19" s="410"/>
      <c r="RDV19" s="410"/>
      <c r="RDW19" s="410"/>
      <c r="RDX19" s="410"/>
      <c r="RDY19" s="410"/>
      <c r="RDZ19" s="410"/>
      <c r="REA19" s="410"/>
      <c r="REB19" s="410"/>
      <c r="REC19" s="410"/>
      <c r="RED19" s="410"/>
      <c r="REE19" s="410"/>
      <c r="REF19" s="410"/>
      <c r="REG19" s="410"/>
      <c r="REH19" s="410"/>
      <c r="REI19" s="410"/>
      <c r="REJ19" s="410"/>
      <c r="REK19" s="410"/>
      <c r="REL19" s="410"/>
      <c r="REM19" s="410"/>
      <c r="REN19" s="410"/>
      <c r="REO19" s="410"/>
      <c r="REP19" s="410"/>
      <c r="REQ19" s="410"/>
      <c r="RER19" s="410"/>
      <c r="RES19" s="410"/>
      <c r="RET19" s="410"/>
      <c r="REU19" s="410"/>
      <c r="REV19" s="410"/>
      <c r="REW19" s="410"/>
      <c r="REX19" s="410"/>
      <c r="REY19" s="410"/>
      <c r="REZ19" s="410"/>
      <c r="RFA19" s="410"/>
      <c r="RFB19" s="410"/>
      <c r="RFC19" s="410"/>
      <c r="RFD19" s="410"/>
      <c r="RFE19" s="410"/>
      <c r="RFF19" s="410"/>
      <c r="RFG19" s="410"/>
      <c r="RFH19" s="410"/>
      <c r="RFI19" s="410"/>
      <c r="RFJ19" s="410"/>
      <c r="RFK19" s="410"/>
      <c r="RFL19" s="410"/>
      <c r="RFM19" s="410"/>
      <c r="RFN19" s="410"/>
      <c r="RFO19" s="410"/>
      <c r="RFP19" s="410"/>
      <c r="RFQ19" s="410"/>
      <c r="RFR19" s="410"/>
      <c r="RFS19" s="410"/>
      <c r="RFT19" s="410"/>
      <c r="RFU19" s="410"/>
      <c r="RFV19" s="410"/>
      <c r="RFW19" s="410"/>
      <c r="RFX19" s="410"/>
      <c r="RFY19" s="410"/>
      <c r="RFZ19" s="410"/>
      <c r="RGA19" s="410"/>
      <c r="RGB19" s="410"/>
      <c r="RGC19" s="410"/>
      <c r="RGD19" s="410"/>
      <c r="RGE19" s="410"/>
      <c r="RGF19" s="410"/>
      <c r="RGG19" s="410"/>
      <c r="RGH19" s="410"/>
      <c r="RGI19" s="410"/>
      <c r="RGJ19" s="410"/>
      <c r="RGK19" s="410"/>
      <c r="RGL19" s="410"/>
      <c r="RGM19" s="410"/>
      <c r="RGN19" s="410"/>
      <c r="RGO19" s="410"/>
      <c r="RGP19" s="410"/>
      <c r="RGQ19" s="410"/>
      <c r="RGR19" s="410"/>
      <c r="RGS19" s="410"/>
      <c r="RGT19" s="410"/>
      <c r="RGU19" s="410"/>
      <c r="RGV19" s="410"/>
      <c r="RGW19" s="410"/>
      <c r="RGX19" s="410"/>
      <c r="RGY19" s="410"/>
      <c r="RGZ19" s="410"/>
      <c r="RHA19" s="410"/>
      <c r="RHB19" s="410"/>
      <c r="RHC19" s="410"/>
      <c r="RHD19" s="410"/>
      <c r="RHE19" s="410"/>
      <c r="RHF19" s="410"/>
      <c r="RHG19" s="410"/>
      <c r="RHH19" s="410"/>
      <c r="RHI19" s="410"/>
      <c r="RHJ19" s="410"/>
      <c r="RHK19" s="410"/>
      <c r="RHL19" s="410"/>
      <c r="RHM19" s="410"/>
      <c r="RHN19" s="410"/>
      <c r="RHO19" s="410"/>
      <c r="RHP19" s="410"/>
      <c r="RHQ19" s="410"/>
      <c r="RHR19" s="410"/>
      <c r="RHS19" s="410"/>
      <c r="RHT19" s="410"/>
      <c r="RHU19" s="410"/>
      <c r="RHV19" s="410"/>
      <c r="RHW19" s="410"/>
      <c r="RHX19" s="410"/>
      <c r="RHY19" s="410"/>
      <c r="RHZ19" s="410"/>
      <c r="RIA19" s="410"/>
      <c r="RIB19" s="410"/>
      <c r="RIC19" s="410"/>
      <c r="RID19" s="410"/>
      <c r="RIE19" s="410"/>
      <c r="RIF19" s="410"/>
      <c r="RIG19" s="410"/>
      <c r="RIH19" s="410"/>
      <c r="RII19" s="410"/>
      <c r="RIJ19" s="410"/>
      <c r="RIK19" s="410"/>
      <c r="RIL19" s="410"/>
      <c r="RIM19" s="410"/>
      <c r="RIN19" s="410"/>
      <c r="RIO19" s="410"/>
      <c r="RIP19" s="410"/>
      <c r="RIQ19" s="410"/>
      <c r="RIR19" s="410"/>
      <c r="RIS19" s="410"/>
      <c r="RIT19" s="410"/>
      <c r="RIU19" s="410"/>
      <c r="RIV19" s="410"/>
      <c r="RIW19" s="410"/>
      <c r="RIX19" s="410"/>
      <c r="RIY19" s="410"/>
      <c r="RIZ19" s="410"/>
      <c r="RJA19" s="410"/>
      <c r="RJB19" s="410"/>
      <c r="RJC19" s="410"/>
      <c r="RJD19" s="410"/>
      <c r="RJE19" s="410"/>
      <c r="RJF19" s="410"/>
      <c r="RJG19" s="410"/>
      <c r="RJH19" s="410"/>
      <c r="RJI19" s="410"/>
      <c r="RJJ19" s="410"/>
      <c r="RJK19" s="410"/>
      <c r="RJL19" s="410"/>
      <c r="RJM19" s="410"/>
      <c r="RJN19" s="410"/>
      <c r="RJO19" s="410"/>
      <c r="RJP19" s="410"/>
      <c r="RJQ19" s="410"/>
      <c r="RJR19" s="410"/>
      <c r="RJS19" s="410"/>
      <c r="RJT19" s="410"/>
      <c r="RJU19" s="410"/>
      <c r="RJV19" s="410"/>
      <c r="RJW19" s="410"/>
      <c r="RJX19" s="410"/>
      <c r="RJY19" s="410"/>
      <c r="RJZ19" s="410"/>
      <c r="RKA19" s="410"/>
      <c r="RKB19" s="410"/>
      <c r="RKC19" s="410"/>
      <c r="RKD19" s="410"/>
      <c r="RKE19" s="410"/>
      <c r="RKF19" s="410"/>
      <c r="RKG19" s="410"/>
      <c r="RKH19" s="410"/>
      <c r="RKI19" s="410"/>
      <c r="RKJ19" s="410"/>
      <c r="RKK19" s="410"/>
      <c r="RKL19" s="410"/>
      <c r="RKM19" s="410"/>
      <c r="RKN19" s="410"/>
      <c r="RKO19" s="410"/>
      <c r="RKP19" s="410"/>
      <c r="RKQ19" s="410"/>
      <c r="RKR19" s="410"/>
      <c r="RKS19" s="410"/>
      <c r="RKT19" s="410"/>
      <c r="RKU19" s="410"/>
      <c r="RKV19" s="410"/>
      <c r="RKW19" s="410"/>
      <c r="RKX19" s="410"/>
      <c r="RKY19" s="410"/>
      <c r="RKZ19" s="410"/>
      <c r="RLA19" s="410"/>
      <c r="RLB19" s="410"/>
      <c r="RLC19" s="410"/>
      <c r="RLD19" s="410"/>
      <c r="RLE19" s="410"/>
      <c r="RLF19" s="410"/>
      <c r="RLG19" s="410"/>
      <c r="RLH19" s="410"/>
      <c r="RLI19" s="410"/>
      <c r="RLJ19" s="410"/>
      <c r="RLK19" s="410"/>
      <c r="RLL19" s="410"/>
      <c r="RLM19" s="410"/>
      <c r="RLN19" s="410"/>
      <c r="RLO19" s="410"/>
      <c r="RLP19" s="410"/>
      <c r="RLQ19" s="410"/>
      <c r="RLR19" s="410"/>
      <c r="RLS19" s="410"/>
      <c r="RLT19" s="410"/>
      <c r="RLU19" s="410"/>
      <c r="RLV19" s="410"/>
      <c r="RLW19" s="410"/>
      <c r="RLX19" s="410"/>
      <c r="RLY19" s="410"/>
      <c r="RLZ19" s="410"/>
      <c r="RMA19" s="410"/>
      <c r="RMB19" s="410"/>
      <c r="RMC19" s="410"/>
      <c r="RMD19" s="410"/>
      <c r="RME19" s="410"/>
      <c r="RMF19" s="410"/>
      <c r="RMG19" s="410"/>
      <c r="RMH19" s="410"/>
      <c r="RMI19" s="410"/>
      <c r="RMJ19" s="410"/>
      <c r="RMK19" s="410"/>
      <c r="RML19" s="410"/>
      <c r="RMM19" s="410"/>
      <c r="RMN19" s="410"/>
      <c r="RMO19" s="410"/>
      <c r="RMP19" s="410"/>
      <c r="RMQ19" s="410"/>
      <c r="RMR19" s="410"/>
      <c r="RMS19" s="410"/>
      <c r="RMT19" s="410"/>
      <c r="RMU19" s="410"/>
      <c r="RMV19" s="410"/>
      <c r="RMW19" s="410"/>
      <c r="RMX19" s="410"/>
      <c r="RMY19" s="410"/>
      <c r="RMZ19" s="410"/>
      <c r="RNA19" s="410"/>
      <c r="RNB19" s="410"/>
      <c r="RNC19" s="410"/>
      <c r="RND19" s="410"/>
      <c r="RNE19" s="410"/>
      <c r="RNF19" s="410"/>
      <c r="RNG19" s="410"/>
      <c r="RNH19" s="410"/>
      <c r="RNI19" s="410"/>
      <c r="RNJ19" s="410"/>
      <c r="RNK19" s="410"/>
      <c r="RNL19" s="410"/>
      <c r="RNM19" s="410"/>
      <c r="RNN19" s="410"/>
      <c r="RNO19" s="410"/>
      <c r="RNP19" s="410"/>
      <c r="RNQ19" s="410"/>
      <c r="RNR19" s="410"/>
      <c r="RNS19" s="410"/>
      <c r="RNT19" s="410"/>
      <c r="RNU19" s="410"/>
      <c r="RNV19" s="410"/>
      <c r="RNW19" s="410"/>
      <c r="RNX19" s="410"/>
      <c r="RNY19" s="410"/>
      <c r="RNZ19" s="410"/>
      <c r="ROA19" s="410"/>
      <c r="ROB19" s="410"/>
      <c r="ROC19" s="410"/>
      <c r="ROD19" s="410"/>
      <c r="ROE19" s="410"/>
      <c r="ROF19" s="410"/>
      <c r="ROG19" s="410"/>
      <c r="ROH19" s="410"/>
      <c r="ROI19" s="410"/>
      <c r="ROJ19" s="410"/>
      <c r="ROK19" s="410"/>
      <c r="ROL19" s="410"/>
      <c r="ROM19" s="410"/>
      <c r="RON19" s="410"/>
      <c r="ROO19" s="410"/>
      <c r="ROP19" s="410"/>
      <c r="ROQ19" s="410"/>
      <c r="ROR19" s="410"/>
      <c r="ROS19" s="410"/>
      <c r="ROT19" s="410"/>
      <c r="ROU19" s="410"/>
      <c r="ROV19" s="410"/>
      <c r="ROW19" s="410"/>
      <c r="ROX19" s="410"/>
      <c r="ROY19" s="410"/>
      <c r="ROZ19" s="410"/>
      <c r="RPA19" s="410"/>
      <c r="RPB19" s="410"/>
      <c r="RPC19" s="410"/>
      <c r="RPD19" s="410"/>
      <c r="RPE19" s="410"/>
      <c r="RPF19" s="410"/>
      <c r="RPG19" s="410"/>
      <c r="RPH19" s="410"/>
      <c r="RPI19" s="410"/>
      <c r="RPJ19" s="410"/>
      <c r="RPK19" s="410"/>
      <c r="RPL19" s="410"/>
      <c r="RPM19" s="410"/>
      <c r="RPN19" s="410"/>
      <c r="RPO19" s="410"/>
      <c r="RPP19" s="410"/>
      <c r="RPQ19" s="410"/>
      <c r="RPR19" s="410"/>
      <c r="RPS19" s="410"/>
      <c r="RPT19" s="410"/>
      <c r="RPU19" s="410"/>
      <c r="RPV19" s="410"/>
      <c r="RPW19" s="410"/>
      <c r="RPX19" s="410"/>
      <c r="RPY19" s="410"/>
      <c r="RPZ19" s="410"/>
      <c r="RQA19" s="410"/>
      <c r="RQB19" s="410"/>
      <c r="RQC19" s="410"/>
      <c r="RQD19" s="410"/>
      <c r="RQE19" s="410"/>
      <c r="RQF19" s="410"/>
      <c r="RQG19" s="410"/>
      <c r="RQH19" s="410"/>
      <c r="RQI19" s="410"/>
      <c r="RQJ19" s="410"/>
      <c r="RQK19" s="410"/>
      <c r="RQL19" s="410"/>
      <c r="RQM19" s="410"/>
      <c r="RQN19" s="410"/>
      <c r="RQO19" s="410"/>
      <c r="RQP19" s="410"/>
      <c r="RQQ19" s="410"/>
      <c r="RQR19" s="410"/>
      <c r="RQS19" s="410"/>
      <c r="RQT19" s="410"/>
      <c r="RQU19" s="410"/>
      <c r="RQV19" s="410"/>
      <c r="RQW19" s="410"/>
      <c r="RQX19" s="410"/>
      <c r="RQY19" s="410"/>
      <c r="RQZ19" s="410"/>
      <c r="RRA19" s="410"/>
      <c r="RRB19" s="410"/>
      <c r="RRC19" s="410"/>
      <c r="RRD19" s="410"/>
      <c r="RRE19" s="410"/>
      <c r="RRF19" s="410"/>
      <c r="RRG19" s="410"/>
      <c r="RRH19" s="410"/>
      <c r="RRI19" s="410"/>
      <c r="RRJ19" s="410"/>
      <c r="RRK19" s="410"/>
      <c r="RRL19" s="410"/>
      <c r="RRM19" s="410"/>
      <c r="RRN19" s="410"/>
      <c r="RRO19" s="410"/>
      <c r="RRP19" s="410"/>
      <c r="RRQ19" s="410"/>
      <c r="RRR19" s="410"/>
      <c r="RRS19" s="410"/>
      <c r="RRT19" s="410"/>
      <c r="RRU19" s="410"/>
      <c r="RRV19" s="410"/>
      <c r="RRW19" s="410"/>
      <c r="RRX19" s="410"/>
      <c r="RRY19" s="410"/>
      <c r="RRZ19" s="410"/>
      <c r="RSA19" s="410"/>
      <c r="RSB19" s="410"/>
      <c r="RSC19" s="410"/>
      <c r="RSD19" s="410"/>
      <c r="RSE19" s="410"/>
      <c r="RSF19" s="410"/>
      <c r="RSG19" s="410"/>
      <c r="RSH19" s="410"/>
      <c r="RSI19" s="410"/>
      <c r="RSJ19" s="410"/>
      <c r="RSK19" s="410"/>
      <c r="RSL19" s="410"/>
      <c r="RSM19" s="410"/>
      <c r="RSN19" s="410"/>
      <c r="RSO19" s="410"/>
      <c r="RSP19" s="410"/>
      <c r="RSQ19" s="410"/>
      <c r="RSR19" s="410"/>
      <c r="RSS19" s="410"/>
      <c r="RST19" s="410"/>
      <c r="RSU19" s="410"/>
      <c r="RSV19" s="410"/>
      <c r="RSW19" s="410"/>
      <c r="RSX19" s="410"/>
      <c r="RSY19" s="410"/>
      <c r="RSZ19" s="410"/>
      <c r="RTA19" s="410"/>
      <c r="RTB19" s="410"/>
      <c r="RTC19" s="410"/>
      <c r="RTD19" s="410"/>
      <c r="RTE19" s="410"/>
      <c r="RTF19" s="410"/>
      <c r="RTG19" s="410"/>
      <c r="RTH19" s="410"/>
      <c r="RTI19" s="410"/>
      <c r="RTJ19" s="410"/>
      <c r="RTK19" s="410"/>
      <c r="RTL19" s="410"/>
      <c r="RTM19" s="410"/>
      <c r="RTN19" s="410"/>
      <c r="RTO19" s="410"/>
      <c r="RTP19" s="410"/>
      <c r="RTQ19" s="410"/>
      <c r="RTR19" s="410"/>
      <c r="RTS19" s="410"/>
      <c r="RTT19" s="410"/>
      <c r="RTU19" s="410"/>
      <c r="RTV19" s="410"/>
      <c r="RTW19" s="410"/>
      <c r="RTX19" s="410"/>
      <c r="RTY19" s="410"/>
      <c r="RTZ19" s="410"/>
      <c r="RUA19" s="410"/>
      <c r="RUB19" s="410"/>
      <c r="RUC19" s="410"/>
      <c r="RUD19" s="410"/>
      <c r="RUE19" s="410"/>
      <c r="RUF19" s="410"/>
      <c r="RUG19" s="410"/>
      <c r="RUH19" s="410"/>
      <c r="RUI19" s="410"/>
      <c r="RUJ19" s="410"/>
      <c r="RUK19" s="410"/>
      <c r="RUL19" s="410"/>
      <c r="RUM19" s="410"/>
      <c r="RUN19" s="410"/>
      <c r="RUO19" s="410"/>
      <c r="RUP19" s="410"/>
      <c r="RUQ19" s="410"/>
      <c r="RUR19" s="410"/>
      <c r="RUS19" s="410"/>
      <c r="RUT19" s="410"/>
      <c r="RUU19" s="410"/>
      <c r="RUV19" s="410"/>
      <c r="RUW19" s="410"/>
      <c r="RUX19" s="410"/>
      <c r="RUY19" s="410"/>
      <c r="RUZ19" s="410"/>
      <c r="RVA19" s="410"/>
      <c r="RVB19" s="410"/>
      <c r="RVC19" s="410"/>
      <c r="RVD19" s="410"/>
      <c r="RVE19" s="410"/>
      <c r="RVF19" s="410"/>
      <c r="RVG19" s="410"/>
      <c r="RVH19" s="410"/>
      <c r="RVI19" s="410"/>
      <c r="RVJ19" s="410"/>
      <c r="RVK19" s="410"/>
      <c r="RVL19" s="410"/>
      <c r="RVM19" s="410"/>
      <c r="RVN19" s="410"/>
      <c r="RVO19" s="410"/>
      <c r="RVP19" s="410"/>
      <c r="RVQ19" s="410"/>
      <c r="RVR19" s="410"/>
      <c r="RVS19" s="410"/>
      <c r="RVT19" s="410"/>
      <c r="RVU19" s="410"/>
      <c r="RVV19" s="410"/>
      <c r="RVW19" s="410"/>
      <c r="RVX19" s="410"/>
      <c r="RVY19" s="410"/>
      <c r="RVZ19" s="410"/>
      <c r="RWA19" s="410"/>
      <c r="RWB19" s="410"/>
      <c r="RWC19" s="410"/>
      <c r="RWD19" s="410"/>
      <c r="RWE19" s="410"/>
      <c r="RWF19" s="410"/>
      <c r="RWG19" s="410"/>
      <c r="RWH19" s="410"/>
      <c r="RWI19" s="410"/>
      <c r="RWJ19" s="410"/>
      <c r="RWK19" s="410"/>
      <c r="RWL19" s="410"/>
      <c r="RWM19" s="410"/>
      <c r="RWN19" s="410"/>
      <c r="RWO19" s="410"/>
      <c r="RWP19" s="410"/>
      <c r="RWQ19" s="410"/>
      <c r="RWR19" s="410"/>
      <c r="RWS19" s="410"/>
      <c r="RWT19" s="410"/>
      <c r="RWU19" s="410"/>
      <c r="RWV19" s="410"/>
      <c r="RWW19" s="410"/>
      <c r="RWX19" s="410"/>
      <c r="RWY19" s="410"/>
      <c r="RWZ19" s="410"/>
      <c r="RXA19" s="410"/>
      <c r="RXB19" s="410"/>
      <c r="RXC19" s="410"/>
      <c r="RXD19" s="410"/>
      <c r="RXE19" s="410"/>
      <c r="RXF19" s="410"/>
      <c r="RXG19" s="410"/>
      <c r="RXH19" s="410"/>
      <c r="RXI19" s="410"/>
      <c r="RXJ19" s="410"/>
      <c r="RXK19" s="410"/>
      <c r="RXL19" s="410"/>
      <c r="RXM19" s="410"/>
      <c r="RXN19" s="410"/>
      <c r="RXO19" s="410"/>
      <c r="RXP19" s="410"/>
      <c r="RXQ19" s="410"/>
      <c r="RXR19" s="410"/>
      <c r="RXS19" s="410"/>
      <c r="RXT19" s="410"/>
      <c r="RXU19" s="410"/>
      <c r="RXV19" s="410"/>
      <c r="RXW19" s="410"/>
      <c r="RXX19" s="410"/>
      <c r="RXY19" s="410"/>
      <c r="RXZ19" s="410"/>
      <c r="RYA19" s="410"/>
      <c r="RYB19" s="410"/>
      <c r="RYC19" s="410"/>
      <c r="RYD19" s="410"/>
      <c r="RYE19" s="410"/>
      <c r="RYF19" s="410"/>
      <c r="RYG19" s="410"/>
      <c r="RYH19" s="410"/>
      <c r="RYI19" s="410"/>
      <c r="RYJ19" s="410"/>
      <c r="RYK19" s="410"/>
      <c r="RYL19" s="410"/>
      <c r="RYM19" s="410"/>
      <c r="RYN19" s="410"/>
      <c r="RYO19" s="410"/>
      <c r="RYP19" s="410"/>
      <c r="RYQ19" s="410"/>
      <c r="RYR19" s="410"/>
      <c r="RYS19" s="410"/>
      <c r="RYT19" s="410"/>
      <c r="RYU19" s="410"/>
      <c r="RYV19" s="410"/>
      <c r="RYW19" s="410"/>
      <c r="RYX19" s="410"/>
      <c r="RYY19" s="410"/>
      <c r="RYZ19" s="410"/>
      <c r="RZA19" s="410"/>
      <c r="RZB19" s="410"/>
      <c r="RZC19" s="410"/>
      <c r="RZD19" s="410"/>
      <c r="RZE19" s="410"/>
      <c r="RZF19" s="410"/>
      <c r="RZG19" s="410"/>
      <c r="RZH19" s="410"/>
      <c r="RZI19" s="410"/>
      <c r="RZJ19" s="410"/>
      <c r="RZK19" s="410"/>
      <c r="RZL19" s="410"/>
      <c r="RZM19" s="410"/>
      <c r="RZN19" s="410"/>
      <c r="RZO19" s="410"/>
      <c r="RZP19" s="410"/>
      <c r="RZQ19" s="410"/>
      <c r="RZR19" s="410"/>
      <c r="RZS19" s="410"/>
      <c r="RZT19" s="410"/>
      <c r="RZU19" s="410"/>
      <c r="RZV19" s="410"/>
      <c r="RZW19" s="410"/>
      <c r="RZX19" s="410"/>
      <c r="RZY19" s="410"/>
      <c r="RZZ19" s="410"/>
      <c r="SAA19" s="410"/>
      <c r="SAB19" s="410"/>
      <c r="SAC19" s="410"/>
      <c r="SAD19" s="410"/>
      <c r="SAE19" s="410"/>
      <c r="SAF19" s="410"/>
      <c r="SAG19" s="410"/>
      <c r="SAH19" s="410"/>
      <c r="SAI19" s="410"/>
      <c r="SAJ19" s="410"/>
      <c r="SAK19" s="410"/>
      <c r="SAL19" s="410"/>
      <c r="SAM19" s="410"/>
      <c r="SAN19" s="410"/>
      <c r="SAO19" s="410"/>
      <c r="SAP19" s="410"/>
      <c r="SAQ19" s="410"/>
      <c r="SAR19" s="410"/>
      <c r="SAS19" s="410"/>
      <c r="SAT19" s="410"/>
      <c r="SAU19" s="410"/>
      <c r="SAV19" s="410"/>
      <c r="SAW19" s="410"/>
      <c r="SAX19" s="410"/>
      <c r="SAY19" s="410"/>
      <c r="SAZ19" s="410"/>
      <c r="SBA19" s="410"/>
      <c r="SBB19" s="410"/>
      <c r="SBC19" s="410"/>
      <c r="SBD19" s="410"/>
      <c r="SBE19" s="410"/>
      <c r="SBF19" s="410"/>
      <c r="SBG19" s="410"/>
      <c r="SBH19" s="410"/>
      <c r="SBI19" s="410"/>
      <c r="SBJ19" s="410"/>
      <c r="SBK19" s="410"/>
      <c r="SBL19" s="410"/>
      <c r="SBM19" s="410"/>
      <c r="SBN19" s="410"/>
      <c r="SBO19" s="410"/>
      <c r="SBP19" s="410"/>
      <c r="SBQ19" s="410"/>
      <c r="SBR19" s="410"/>
      <c r="SBS19" s="410"/>
      <c r="SBT19" s="410"/>
      <c r="SBU19" s="410"/>
      <c r="SBV19" s="410"/>
      <c r="SBW19" s="410"/>
      <c r="SBX19" s="410"/>
      <c r="SBY19" s="410"/>
      <c r="SBZ19" s="410"/>
      <c r="SCA19" s="410"/>
      <c r="SCB19" s="410"/>
      <c r="SCC19" s="410"/>
      <c r="SCD19" s="410"/>
      <c r="SCE19" s="410"/>
      <c r="SCF19" s="410"/>
      <c r="SCG19" s="410"/>
      <c r="SCH19" s="410"/>
      <c r="SCI19" s="410"/>
      <c r="SCJ19" s="410"/>
      <c r="SCK19" s="410"/>
      <c r="SCL19" s="410"/>
      <c r="SCM19" s="410"/>
      <c r="SCN19" s="410"/>
      <c r="SCO19" s="410"/>
      <c r="SCP19" s="410"/>
      <c r="SCQ19" s="410"/>
      <c r="SCR19" s="410"/>
      <c r="SCS19" s="410"/>
      <c r="SCT19" s="410"/>
      <c r="SCU19" s="410"/>
      <c r="SCV19" s="410"/>
      <c r="SCW19" s="410"/>
      <c r="SCX19" s="410"/>
      <c r="SCY19" s="410"/>
      <c r="SCZ19" s="410"/>
      <c r="SDA19" s="410"/>
      <c r="SDB19" s="410"/>
      <c r="SDC19" s="410"/>
      <c r="SDD19" s="410"/>
      <c r="SDE19" s="410"/>
      <c r="SDF19" s="410"/>
      <c r="SDG19" s="410"/>
      <c r="SDH19" s="410"/>
      <c r="SDI19" s="410"/>
      <c r="SDJ19" s="410"/>
      <c r="SDK19" s="410"/>
      <c r="SDL19" s="410"/>
      <c r="SDM19" s="410"/>
      <c r="SDN19" s="410"/>
      <c r="SDO19" s="410"/>
      <c r="SDP19" s="410"/>
      <c r="SDQ19" s="410"/>
      <c r="SDR19" s="410"/>
      <c r="SDS19" s="410"/>
      <c r="SDT19" s="410"/>
      <c r="SDU19" s="410"/>
      <c r="SDV19" s="410"/>
      <c r="SDW19" s="410"/>
      <c r="SDX19" s="410"/>
      <c r="SDY19" s="410"/>
      <c r="SDZ19" s="410"/>
      <c r="SEA19" s="410"/>
      <c r="SEB19" s="410"/>
      <c r="SEC19" s="410"/>
      <c r="SED19" s="410"/>
      <c r="SEE19" s="410"/>
      <c r="SEF19" s="410"/>
      <c r="SEG19" s="410"/>
      <c r="SEH19" s="410"/>
      <c r="SEI19" s="410"/>
      <c r="SEJ19" s="410"/>
      <c r="SEK19" s="410"/>
      <c r="SEL19" s="410"/>
      <c r="SEM19" s="410"/>
      <c r="SEN19" s="410"/>
      <c r="SEO19" s="410"/>
      <c r="SEP19" s="410"/>
      <c r="SEQ19" s="410"/>
      <c r="SER19" s="410"/>
      <c r="SES19" s="410"/>
      <c r="SET19" s="410"/>
      <c r="SEU19" s="410"/>
      <c r="SEV19" s="410"/>
      <c r="SEW19" s="410"/>
      <c r="SEX19" s="410"/>
      <c r="SEY19" s="410"/>
      <c r="SEZ19" s="410"/>
      <c r="SFA19" s="410"/>
      <c r="SFB19" s="410"/>
      <c r="SFC19" s="410"/>
      <c r="SFD19" s="410"/>
      <c r="SFE19" s="410"/>
      <c r="SFF19" s="410"/>
      <c r="SFG19" s="410"/>
      <c r="SFH19" s="410"/>
      <c r="SFI19" s="410"/>
      <c r="SFJ19" s="410"/>
      <c r="SFK19" s="410"/>
      <c r="SFL19" s="410"/>
      <c r="SFM19" s="410"/>
      <c r="SFN19" s="410"/>
      <c r="SFO19" s="410"/>
      <c r="SFP19" s="410"/>
      <c r="SFQ19" s="410"/>
      <c r="SFR19" s="410"/>
      <c r="SFS19" s="410"/>
      <c r="SFT19" s="410"/>
      <c r="SFU19" s="410"/>
      <c r="SFV19" s="410"/>
      <c r="SFW19" s="410"/>
      <c r="SFX19" s="410"/>
      <c r="SFY19" s="410"/>
      <c r="SFZ19" s="410"/>
      <c r="SGA19" s="410"/>
      <c r="SGB19" s="410"/>
      <c r="SGC19" s="410"/>
      <c r="SGD19" s="410"/>
      <c r="SGE19" s="410"/>
      <c r="SGF19" s="410"/>
      <c r="SGG19" s="410"/>
      <c r="SGH19" s="410"/>
      <c r="SGI19" s="410"/>
      <c r="SGJ19" s="410"/>
      <c r="SGK19" s="410"/>
      <c r="SGL19" s="410"/>
      <c r="SGM19" s="410"/>
      <c r="SGN19" s="410"/>
      <c r="SGO19" s="410"/>
      <c r="SGP19" s="410"/>
      <c r="SGQ19" s="410"/>
      <c r="SGR19" s="410"/>
      <c r="SGS19" s="410"/>
      <c r="SGT19" s="410"/>
      <c r="SGU19" s="410"/>
      <c r="SGV19" s="410"/>
      <c r="SGW19" s="410"/>
      <c r="SGX19" s="410"/>
      <c r="SGY19" s="410"/>
      <c r="SGZ19" s="410"/>
      <c r="SHA19" s="410"/>
      <c r="SHB19" s="410"/>
      <c r="SHC19" s="410"/>
      <c r="SHD19" s="410"/>
      <c r="SHE19" s="410"/>
      <c r="SHF19" s="410"/>
      <c r="SHG19" s="410"/>
      <c r="SHH19" s="410"/>
      <c r="SHI19" s="410"/>
      <c r="SHJ19" s="410"/>
      <c r="SHK19" s="410"/>
      <c r="SHL19" s="410"/>
      <c r="SHM19" s="410"/>
      <c r="SHN19" s="410"/>
      <c r="SHO19" s="410"/>
      <c r="SHP19" s="410"/>
      <c r="SHQ19" s="410"/>
      <c r="SHR19" s="410"/>
      <c r="SHS19" s="410"/>
      <c r="SHT19" s="410"/>
      <c r="SHU19" s="410"/>
      <c r="SHV19" s="410"/>
      <c r="SHW19" s="410"/>
      <c r="SHX19" s="410"/>
      <c r="SHY19" s="410"/>
      <c r="SHZ19" s="410"/>
      <c r="SIA19" s="410"/>
      <c r="SIB19" s="410"/>
      <c r="SIC19" s="410"/>
      <c r="SID19" s="410"/>
      <c r="SIE19" s="410"/>
      <c r="SIF19" s="410"/>
      <c r="SIG19" s="410"/>
      <c r="SIH19" s="410"/>
      <c r="SII19" s="410"/>
      <c r="SIJ19" s="410"/>
      <c r="SIK19" s="410"/>
      <c r="SIL19" s="410"/>
      <c r="SIM19" s="410"/>
      <c r="SIN19" s="410"/>
      <c r="SIO19" s="410"/>
      <c r="SIP19" s="410"/>
      <c r="SIQ19" s="410"/>
      <c r="SIR19" s="410"/>
      <c r="SIS19" s="410"/>
      <c r="SIT19" s="410"/>
      <c r="SIU19" s="410"/>
      <c r="SIV19" s="410"/>
      <c r="SIW19" s="410"/>
      <c r="SIX19" s="410"/>
      <c r="SIY19" s="410"/>
      <c r="SIZ19" s="410"/>
      <c r="SJA19" s="410"/>
      <c r="SJB19" s="410"/>
      <c r="SJC19" s="410"/>
      <c r="SJD19" s="410"/>
      <c r="SJE19" s="410"/>
      <c r="SJF19" s="410"/>
      <c r="SJG19" s="410"/>
      <c r="SJH19" s="410"/>
      <c r="SJI19" s="410"/>
      <c r="SJJ19" s="410"/>
      <c r="SJK19" s="410"/>
      <c r="SJL19" s="410"/>
      <c r="SJM19" s="410"/>
      <c r="SJN19" s="410"/>
      <c r="SJO19" s="410"/>
      <c r="SJP19" s="410"/>
      <c r="SJQ19" s="410"/>
      <c r="SJR19" s="410"/>
      <c r="SJS19" s="410"/>
      <c r="SJT19" s="410"/>
      <c r="SJU19" s="410"/>
      <c r="SJV19" s="410"/>
      <c r="SJW19" s="410"/>
      <c r="SJX19" s="410"/>
      <c r="SJY19" s="410"/>
      <c r="SJZ19" s="410"/>
      <c r="SKA19" s="410"/>
      <c r="SKB19" s="410"/>
      <c r="SKC19" s="410"/>
      <c r="SKD19" s="410"/>
      <c r="SKE19" s="410"/>
      <c r="SKF19" s="410"/>
      <c r="SKG19" s="410"/>
      <c r="SKH19" s="410"/>
      <c r="SKI19" s="410"/>
      <c r="SKJ19" s="410"/>
      <c r="SKK19" s="410"/>
      <c r="SKL19" s="410"/>
      <c r="SKM19" s="410"/>
      <c r="SKN19" s="410"/>
      <c r="SKO19" s="410"/>
      <c r="SKP19" s="410"/>
      <c r="SKQ19" s="410"/>
      <c r="SKR19" s="410"/>
      <c r="SKS19" s="410"/>
      <c r="SKT19" s="410"/>
      <c r="SKU19" s="410"/>
      <c r="SKV19" s="410"/>
      <c r="SKW19" s="410"/>
      <c r="SKX19" s="410"/>
      <c r="SKY19" s="410"/>
      <c r="SKZ19" s="410"/>
      <c r="SLA19" s="410"/>
      <c r="SLB19" s="410"/>
      <c r="SLC19" s="410"/>
      <c r="SLD19" s="410"/>
      <c r="SLE19" s="410"/>
      <c r="SLF19" s="410"/>
      <c r="SLG19" s="410"/>
      <c r="SLH19" s="410"/>
      <c r="SLI19" s="410"/>
      <c r="SLJ19" s="410"/>
      <c r="SLK19" s="410"/>
      <c r="SLL19" s="410"/>
      <c r="SLM19" s="410"/>
      <c r="SLN19" s="410"/>
      <c r="SLO19" s="410"/>
      <c r="SLP19" s="410"/>
      <c r="SLQ19" s="410"/>
      <c r="SLR19" s="410"/>
      <c r="SLS19" s="410"/>
      <c r="SLT19" s="410"/>
      <c r="SLU19" s="410"/>
      <c r="SLV19" s="410"/>
      <c r="SLW19" s="410"/>
      <c r="SLX19" s="410"/>
      <c r="SLY19" s="410"/>
      <c r="SLZ19" s="410"/>
      <c r="SMA19" s="410"/>
      <c r="SMB19" s="410"/>
      <c r="SMC19" s="410"/>
      <c r="SMD19" s="410"/>
      <c r="SME19" s="410"/>
      <c r="SMF19" s="410"/>
      <c r="SMG19" s="410"/>
      <c r="SMH19" s="410"/>
      <c r="SMI19" s="410"/>
      <c r="SMJ19" s="410"/>
      <c r="SMK19" s="410"/>
      <c r="SML19" s="410"/>
      <c r="SMM19" s="410"/>
      <c r="SMN19" s="410"/>
      <c r="SMO19" s="410"/>
      <c r="SMP19" s="410"/>
      <c r="SMQ19" s="410"/>
      <c r="SMR19" s="410"/>
      <c r="SMS19" s="410"/>
      <c r="SMT19" s="410"/>
      <c r="SMU19" s="410"/>
      <c r="SMV19" s="410"/>
      <c r="SMW19" s="410"/>
      <c r="SMX19" s="410"/>
      <c r="SMY19" s="410"/>
      <c r="SMZ19" s="410"/>
      <c r="SNA19" s="410"/>
      <c r="SNB19" s="410"/>
      <c r="SNC19" s="410"/>
      <c r="SND19" s="410"/>
      <c r="SNE19" s="410"/>
      <c r="SNF19" s="410"/>
      <c r="SNG19" s="410"/>
      <c r="SNH19" s="410"/>
      <c r="SNI19" s="410"/>
      <c r="SNJ19" s="410"/>
      <c r="SNK19" s="410"/>
      <c r="SNL19" s="410"/>
      <c r="SNM19" s="410"/>
      <c r="SNN19" s="410"/>
      <c r="SNO19" s="410"/>
      <c r="SNP19" s="410"/>
      <c r="SNQ19" s="410"/>
      <c r="SNR19" s="410"/>
      <c r="SNS19" s="410"/>
      <c r="SNT19" s="410"/>
      <c r="SNU19" s="410"/>
      <c r="SNV19" s="410"/>
      <c r="SNW19" s="410"/>
      <c r="SNX19" s="410"/>
      <c r="SNY19" s="410"/>
      <c r="SNZ19" s="410"/>
      <c r="SOA19" s="410"/>
      <c r="SOB19" s="410"/>
      <c r="SOC19" s="410"/>
      <c r="SOD19" s="410"/>
      <c r="SOE19" s="410"/>
      <c r="SOF19" s="410"/>
      <c r="SOG19" s="410"/>
      <c r="SOH19" s="410"/>
      <c r="SOI19" s="410"/>
      <c r="SOJ19" s="410"/>
      <c r="SOK19" s="410"/>
      <c r="SOL19" s="410"/>
      <c r="SOM19" s="410"/>
      <c r="SON19" s="410"/>
      <c r="SOO19" s="410"/>
      <c r="SOP19" s="410"/>
      <c r="SOQ19" s="410"/>
      <c r="SOR19" s="410"/>
      <c r="SOS19" s="410"/>
      <c r="SOT19" s="410"/>
      <c r="SOU19" s="410"/>
      <c r="SOV19" s="410"/>
      <c r="SOW19" s="410"/>
      <c r="SOX19" s="410"/>
      <c r="SOY19" s="410"/>
      <c r="SOZ19" s="410"/>
      <c r="SPA19" s="410"/>
      <c r="SPB19" s="410"/>
      <c r="SPC19" s="410"/>
      <c r="SPD19" s="410"/>
      <c r="SPE19" s="410"/>
      <c r="SPF19" s="410"/>
      <c r="SPG19" s="410"/>
      <c r="SPH19" s="410"/>
      <c r="SPI19" s="410"/>
      <c r="SPJ19" s="410"/>
      <c r="SPK19" s="410"/>
      <c r="SPL19" s="410"/>
      <c r="SPM19" s="410"/>
      <c r="SPN19" s="410"/>
      <c r="SPO19" s="410"/>
      <c r="SPP19" s="410"/>
      <c r="SPQ19" s="410"/>
      <c r="SPR19" s="410"/>
      <c r="SPS19" s="410"/>
      <c r="SPT19" s="410"/>
      <c r="SPU19" s="410"/>
      <c r="SPV19" s="410"/>
      <c r="SPW19" s="410"/>
      <c r="SPX19" s="410"/>
      <c r="SPY19" s="410"/>
      <c r="SPZ19" s="410"/>
      <c r="SQA19" s="410"/>
      <c r="SQB19" s="410"/>
      <c r="SQC19" s="410"/>
      <c r="SQD19" s="410"/>
      <c r="SQE19" s="410"/>
      <c r="SQF19" s="410"/>
      <c r="SQG19" s="410"/>
      <c r="SQH19" s="410"/>
      <c r="SQI19" s="410"/>
      <c r="SQJ19" s="410"/>
      <c r="SQK19" s="410"/>
      <c r="SQL19" s="410"/>
      <c r="SQM19" s="410"/>
      <c r="SQN19" s="410"/>
      <c r="SQO19" s="410"/>
      <c r="SQP19" s="410"/>
      <c r="SQQ19" s="410"/>
      <c r="SQR19" s="410"/>
      <c r="SQS19" s="410"/>
      <c r="SQT19" s="410"/>
      <c r="SQU19" s="410"/>
      <c r="SQV19" s="410"/>
      <c r="SQW19" s="410"/>
      <c r="SQX19" s="410"/>
      <c r="SQY19" s="410"/>
      <c r="SQZ19" s="410"/>
      <c r="SRA19" s="410"/>
      <c r="SRB19" s="410"/>
      <c r="SRC19" s="410"/>
      <c r="SRD19" s="410"/>
      <c r="SRE19" s="410"/>
      <c r="SRF19" s="410"/>
      <c r="SRG19" s="410"/>
      <c r="SRH19" s="410"/>
      <c r="SRI19" s="410"/>
      <c r="SRJ19" s="410"/>
      <c r="SRK19" s="410"/>
      <c r="SRL19" s="410"/>
      <c r="SRM19" s="410"/>
      <c r="SRN19" s="410"/>
      <c r="SRO19" s="410"/>
      <c r="SRP19" s="410"/>
      <c r="SRQ19" s="410"/>
      <c r="SRR19" s="410"/>
      <c r="SRS19" s="410"/>
      <c r="SRT19" s="410"/>
      <c r="SRU19" s="410"/>
      <c r="SRV19" s="410"/>
      <c r="SRW19" s="410"/>
      <c r="SRX19" s="410"/>
      <c r="SRY19" s="410"/>
      <c r="SRZ19" s="410"/>
      <c r="SSA19" s="410"/>
      <c r="SSB19" s="410"/>
      <c r="SSC19" s="410"/>
      <c r="SSD19" s="410"/>
      <c r="SSE19" s="410"/>
      <c r="SSF19" s="410"/>
      <c r="SSG19" s="410"/>
      <c r="SSH19" s="410"/>
      <c r="SSI19" s="410"/>
      <c r="SSJ19" s="410"/>
      <c r="SSK19" s="410"/>
      <c r="SSL19" s="410"/>
      <c r="SSM19" s="410"/>
      <c r="SSN19" s="410"/>
      <c r="SSO19" s="410"/>
      <c r="SSP19" s="410"/>
      <c r="SSQ19" s="410"/>
      <c r="SSR19" s="410"/>
      <c r="SSS19" s="410"/>
      <c r="SST19" s="410"/>
      <c r="SSU19" s="410"/>
      <c r="SSV19" s="410"/>
      <c r="SSW19" s="410"/>
      <c r="SSX19" s="410"/>
      <c r="SSY19" s="410"/>
      <c r="SSZ19" s="410"/>
      <c r="STA19" s="410"/>
      <c r="STB19" s="410"/>
      <c r="STC19" s="410"/>
      <c r="STD19" s="410"/>
      <c r="STE19" s="410"/>
      <c r="STF19" s="410"/>
      <c r="STG19" s="410"/>
      <c r="STH19" s="410"/>
      <c r="STI19" s="410"/>
      <c r="STJ19" s="410"/>
      <c r="STK19" s="410"/>
      <c r="STL19" s="410"/>
      <c r="STM19" s="410"/>
      <c r="STN19" s="410"/>
      <c r="STO19" s="410"/>
      <c r="STP19" s="410"/>
      <c r="STQ19" s="410"/>
      <c r="STR19" s="410"/>
      <c r="STS19" s="410"/>
      <c r="STT19" s="410"/>
      <c r="STU19" s="410"/>
      <c r="STV19" s="410"/>
      <c r="STW19" s="410"/>
      <c r="STX19" s="410"/>
      <c r="STY19" s="410"/>
      <c r="STZ19" s="410"/>
      <c r="SUA19" s="410"/>
      <c r="SUB19" s="410"/>
      <c r="SUC19" s="410"/>
      <c r="SUD19" s="410"/>
      <c r="SUE19" s="410"/>
      <c r="SUF19" s="410"/>
      <c r="SUG19" s="410"/>
      <c r="SUH19" s="410"/>
      <c r="SUI19" s="410"/>
      <c r="SUJ19" s="410"/>
      <c r="SUK19" s="410"/>
      <c r="SUL19" s="410"/>
      <c r="SUM19" s="410"/>
      <c r="SUN19" s="410"/>
      <c r="SUO19" s="410"/>
      <c r="SUP19" s="410"/>
      <c r="SUQ19" s="410"/>
      <c r="SUR19" s="410"/>
      <c r="SUS19" s="410"/>
      <c r="SUT19" s="410"/>
      <c r="SUU19" s="410"/>
      <c r="SUV19" s="410"/>
      <c r="SUW19" s="410"/>
      <c r="SUX19" s="410"/>
      <c r="SUY19" s="410"/>
      <c r="SUZ19" s="410"/>
      <c r="SVA19" s="410"/>
      <c r="SVB19" s="410"/>
      <c r="SVC19" s="410"/>
      <c r="SVD19" s="410"/>
      <c r="SVE19" s="410"/>
      <c r="SVF19" s="410"/>
      <c r="SVG19" s="410"/>
      <c r="SVH19" s="410"/>
      <c r="SVI19" s="410"/>
      <c r="SVJ19" s="410"/>
      <c r="SVK19" s="410"/>
      <c r="SVL19" s="410"/>
      <c r="SVM19" s="410"/>
      <c r="SVN19" s="410"/>
      <c r="SVO19" s="410"/>
      <c r="SVP19" s="410"/>
      <c r="SVQ19" s="410"/>
      <c r="SVR19" s="410"/>
      <c r="SVS19" s="410"/>
      <c r="SVT19" s="410"/>
      <c r="SVU19" s="410"/>
      <c r="SVV19" s="410"/>
      <c r="SVW19" s="410"/>
      <c r="SVX19" s="410"/>
      <c r="SVY19" s="410"/>
      <c r="SVZ19" s="410"/>
      <c r="SWA19" s="410"/>
      <c r="SWB19" s="410"/>
      <c r="SWC19" s="410"/>
      <c r="SWD19" s="410"/>
      <c r="SWE19" s="410"/>
      <c r="SWF19" s="410"/>
      <c r="SWG19" s="410"/>
      <c r="SWH19" s="410"/>
      <c r="SWI19" s="410"/>
      <c r="SWJ19" s="410"/>
      <c r="SWK19" s="410"/>
      <c r="SWL19" s="410"/>
      <c r="SWM19" s="410"/>
      <c r="SWN19" s="410"/>
      <c r="SWO19" s="410"/>
      <c r="SWP19" s="410"/>
      <c r="SWQ19" s="410"/>
      <c r="SWR19" s="410"/>
      <c r="SWS19" s="410"/>
      <c r="SWT19" s="410"/>
      <c r="SWU19" s="410"/>
      <c r="SWV19" s="410"/>
      <c r="SWW19" s="410"/>
      <c r="SWX19" s="410"/>
      <c r="SWY19" s="410"/>
      <c r="SWZ19" s="410"/>
      <c r="SXA19" s="410"/>
      <c r="SXB19" s="410"/>
      <c r="SXC19" s="410"/>
      <c r="SXD19" s="410"/>
      <c r="SXE19" s="410"/>
      <c r="SXF19" s="410"/>
      <c r="SXG19" s="410"/>
      <c r="SXH19" s="410"/>
      <c r="SXI19" s="410"/>
      <c r="SXJ19" s="410"/>
      <c r="SXK19" s="410"/>
      <c r="SXL19" s="410"/>
      <c r="SXM19" s="410"/>
      <c r="SXN19" s="410"/>
      <c r="SXO19" s="410"/>
      <c r="SXP19" s="410"/>
      <c r="SXQ19" s="410"/>
      <c r="SXR19" s="410"/>
      <c r="SXS19" s="410"/>
      <c r="SXT19" s="410"/>
      <c r="SXU19" s="410"/>
      <c r="SXV19" s="410"/>
      <c r="SXW19" s="410"/>
      <c r="SXX19" s="410"/>
      <c r="SXY19" s="410"/>
      <c r="SXZ19" s="410"/>
      <c r="SYA19" s="410"/>
      <c r="SYB19" s="410"/>
      <c r="SYC19" s="410"/>
      <c r="SYD19" s="410"/>
      <c r="SYE19" s="410"/>
      <c r="SYF19" s="410"/>
      <c r="SYG19" s="410"/>
      <c r="SYH19" s="410"/>
      <c r="SYI19" s="410"/>
      <c r="SYJ19" s="410"/>
      <c r="SYK19" s="410"/>
      <c r="SYL19" s="410"/>
      <c r="SYM19" s="410"/>
      <c r="SYN19" s="410"/>
      <c r="SYO19" s="410"/>
      <c r="SYP19" s="410"/>
      <c r="SYQ19" s="410"/>
      <c r="SYR19" s="410"/>
      <c r="SYS19" s="410"/>
      <c r="SYT19" s="410"/>
      <c r="SYU19" s="410"/>
      <c r="SYV19" s="410"/>
      <c r="SYW19" s="410"/>
      <c r="SYX19" s="410"/>
      <c r="SYY19" s="410"/>
      <c r="SYZ19" s="410"/>
      <c r="SZA19" s="410"/>
      <c r="SZB19" s="410"/>
      <c r="SZC19" s="410"/>
      <c r="SZD19" s="410"/>
      <c r="SZE19" s="410"/>
      <c r="SZF19" s="410"/>
      <c r="SZG19" s="410"/>
      <c r="SZH19" s="410"/>
      <c r="SZI19" s="410"/>
      <c r="SZJ19" s="410"/>
      <c r="SZK19" s="410"/>
      <c r="SZL19" s="410"/>
      <c r="SZM19" s="410"/>
      <c r="SZN19" s="410"/>
      <c r="SZO19" s="410"/>
      <c r="SZP19" s="410"/>
      <c r="SZQ19" s="410"/>
      <c r="SZR19" s="410"/>
      <c r="SZS19" s="410"/>
      <c r="SZT19" s="410"/>
      <c r="SZU19" s="410"/>
      <c r="SZV19" s="410"/>
      <c r="SZW19" s="410"/>
      <c r="SZX19" s="410"/>
      <c r="SZY19" s="410"/>
      <c r="SZZ19" s="410"/>
      <c r="TAA19" s="410"/>
      <c r="TAB19" s="410"/>
      <c r="TAC19" s="410"/>
      <c r="TAD19" s="410"/>
      <c r="TAE19" s="410"/>
      <c r="TAF19" s="410"/>
      <c r="TAG19" s="410"/>
      <c r="TAH19" s="410"/>
      <c r="TAI19" s="410"/>
      <c r="TAJ19" s="410"/>
      <c r="TAK19" s="410"/>
      <c r="TAL19" s="410"/>
      <c r="TAM19" s="410"/>
      <c r="TAN19" s="410"/>
      <c r="TAO19" s="410"/>
      <c r="TAP19" s="410"/>
      <c r="TAQ19" s="410"/>
      <c r="TAR19" s="410"/>
      <c r="TAS19" s="410"/>
      <c r="TAT19" s="410"/>
      <c r="TAU19" s="410"/>
      <c r="TAV19" s="410"/>
      <c r="TAW19" s="410"/>
      <c r="TAX19" s="410"/>
      <c r="TAY19" s="410"/>
      <c r="TAZ19" s="410"/>
      <c r="TBA19" s="410"/>
      <c r="TBB19" s="410"/>
      <c r="TBC19" s="410"/>
      <c r="TBD19" s="410"/>
      <c r="TBE19" s="410"/>
      <c r="TBF19" s="410"/>
      <c r="TBG19" s="410"/>
      <c r="TBH19" s="410"/>
      <c r="TBI19" s="410"/>
      <c r="TBJ19" s="410"/>
      <c r="TBK19" s="410"/>
      <c r="TBL19" s="410"/>
      <c r="TBM19" s="410"/>
      <c r="TBN19" s="410"/>
      <c r="TBO19" s="410"/>
      <c r="TBP19" s="410"/>
      <c r="TBQ19" s="410"/>
      <c r="TBR19" s="410"/>
      <c r="TBS19" s="410"/>
      <c r="TBT19" s="410"/>
      <c r="TBU19" s="410"/>
      <c r="TBV19" s="410"/>
      <c r="TBW19" s="410"/>
      <c r="TBX19" s="410"/>
      <c r="TBY19" s="410"/>
      <c r="TBZ19" s="410"/>
      <c r="TCA19" s="410"/>
      <c r="TCB19" s="410"/>
      <c r="TCC19" s="410"/>
      <c r="TCD19" s="410"/>
      <c r="TCE19" s="410"/>
      <c r="TCF19" s="410"/>
      <c r="TCG19" s="410"/>
      <c r="TCH19" s="410"/>
      <c r="TCI19" s="410"/>
      <c r="TCJ19" s="410"/>
      <c r="TCK19" s="410"/>
      <c r="TCL19" s="410"/>
      <c r="TCM19" s="410"/>
      <c r="TCN19" s="410"/>
      <c r="TCO19" s="410"/>
      <c r="TCP19" s="410"/>
      <c r="TCQ19" s="410"/>
      <c r="TCR19" s="410"/>
      <c r="TCS19" s="410"/>
      <c r="TCT19" s="410"/>
      <c r="TCU19" s="410"/>
      <c r="TCV19" s="410"/>
      <c r="TCW19" s="410"/>
      <c r="TCX19" s="410"/>
      <c r="TCY19" s="410"/>
      <c r="TCZ19" s="410"/>
      <c r="TDA19" s="410"/>
      <c r="TDB19" s="410"/>
      <c r="TDC19" s="410"/>
      <c r="TDD19" s="410"/>
      <c r="TDE19" s="410"/>
      <c r="TDF19" s="410"/>
      <c r="TDG19" s="410"/>
      <c r="TDH19" s="410"/>
      <c r="TDI19" s="410"/>
      <c r="TDJ19" s="410"/>
      <c r="TDK19" s="410"/>
      <c r="TDL19" s="410"/>
      <c r="TDM19" s="410"/>
      <c r="TDN19" s="410"/>
      <c r="TDO19" s="410"/>
      <c r="TDP19" s="410"/>
      <c r="TDQ19" s="410"/>
      <c r="TDR19" s="410"/>
      <c r="TDS19" s="410"/>
      <c r="TDT19" s="410"/>
      <c r="TDU19" s="410"/>
      <c r="TDV19" s="410"/>
      <c r="TDW19" s="410"/>
      <c r="TDX19" s="410"/>
      <c r="TDY19" s="410"/>
      <c r="TDZ19" s="410"/>
      <c r="TEA19" s="410"/>
      <c r="TEB19" s="410"/>
      <c r="TEC19" s="410"/>
      <c r="TED19" s="410"/>
      <c r="TEE19" s="410"/>
      <c r="TEF19" s="410"/>
      <c r="TEG19" s="410"/>
      <c r="TEH19" s="410"/>
      <c r="TEI19" s="410"/>
      <c r="TEJ19" s="410"/>
      <c r="TEK19" s="410"/>
      <c r="TEL19" s="410"/>
      <c r="TEM19" s="410"/>
      <c r="TEN19" s="410"/>
      <c r="TEO19" s="410"/>
      <c r="TEP19" s="410"/>
      <c r="TEQ19" s="410"/>
      <c r="TER19" s="410"/>
      <c r="TES19" s="410"/>
      <c r="TET19" s="410"/>
      <c r="TEU19" s="410"/>
      <c r="TEV19" s="410"/>
      <c r="TEW19" s="410"/>
      <c r="TEX19" s="410"/>
      <c r="TEY19" s="410"/>
      <c r="TEZ19" s="410"/>
      <c r="TFA19" s="410"/>
      <c r="TFB19" s="410"/>
      <c r="TFC19" s="410"/>
      <c r="TFD19" s="410"/>
      <c r="TFE19" s="410"/>
      <c r="TFF19" s="410"/>
      <c r="TFG19" s="410"/>
      <c r="TFH19" s="410"/>
      <c r="TFI19" s="410"/>
      <c r="TFJ19" s="410"/>
      <c r="TFK19" s="410"/>
      <c r="TFL19" s="410"/>
      <c r="TFM19" s="410"/>
      <c r="TFN19" s="410"/>
      <c r="TFO19" s="410"/>
      <c r="TFP19" s="410"/>
      <c r="TFQ19" s="410"/>
      <c r="TFR19" s="410"/>
      <c r="TFS19" s="410"/>
      <c r="TFT19" s="410"/>
      <c r="TFU19" s="410"/>
      <c r="TFV19" s="410"/>
      <c r="TFW19" s="410"/>
      <c r="TFX19" s="410"/>
      <c r="TFY19" s="410"/>
      <c r="TFZ19" s="410"/>
      <c r="TGA19" s="410"/>
      <c r="TGB19" s="410"/>
      <c r="TGC19" s="410"/>
      <c r="TGD19" s="410"/>
      <c r="TGE19" s="410"/>
      <c r="TGF19" s="410"/>
      <c r="TGG19" s="410"/>
      <c r="TGH19" s="410"/>
      <c r="TGI19" s="410"/>
      <c r="TGJ19" s="410"/>
      <c r="TGK19" s="410"/>
      <c r="TGL19" s="410"/>
      <c r="TGM19" s="410"/>
      <c r="TGN19" s="410"/>
      <c r="TGO19" s="410"/>
      <c r="TGP19" s="410"/>
      <c r="TGQ19" s="410"/>
      <c r="TGR19" s="410"/>
      <c r="TGS19" s="410"/>
      <c r="TGT19" s="410"/>
      <c r="TGU19" s="410"/>
      <c r="TGV19" s="410"/>
      <c r="TGW19" s="410"/>
      <c r="TGX19" s="410"/>
      <c r="TGY19" s="410"/>
      <c r="TGZ19" s="410"/>
      <c r="THA19" s="410"/>
      <c r="THB19" s="410"/>
      <c r="THC19" s="410"/>
      <c r="THD19" s="410"/>
      <c r="THE19" s="410"/>
      <c r="THF19" s="410"/>
      <c r="THG19" s="410"/>
      <c r="THH19" s="410"/>
      <c r="THI19" s="410"/>
      <c r="THJ19" s="410"/>
      <c r="THK19" s="410"/>
      <c r="THL19" s="410"/>
      <c r="THM19" s="410"/>
      <c r="THN19" s="410"/>
      <c r="THO19" s="410"/>
      <c r="THP19" s="410"/>
      <c r="THQ19" s="410"/>
      <c r="THR19" s="410"/>
      <c r="THS19" s="410"/>
      <c r="THT19" s="410"/>
      <c r="THU19" s="410"/>
      <c r="THV19" s="410"/>
      <c r="THW19" s="410"/>
      <c r="THX19" s="410"/>
      <c r="THY19" s="410"/>
      <c r="THZ19" s="410"/>
      <c r="TIA19" s="410"/>
      <c r="TIB19" s="410"/>
      <c r="TIC19" s="410"/>
      <c r="TID19" s="410"/>
      <c r="TIE19" s="410"/>
      <c r="TIF19" s="410"/>
      <c r="TIG19" s="410"/>
      <c r="TIH19" s="410"/>
      <c r="TII19" s="410"/>
      <c r="TIJ19" s="410"/>
      <c r="TIK19" s="410"/>
      <c r="TIL19" s="410"/>
      <c r="TIM19" s="410"/>
      <c r="TIN19" s="410"/>
      <c r="TIO19" s="410"/>
      <c r="TIP19" s="410"/>
      <c r="TIQ19" s="410"/>
      <c r="TIR19" s="410"/>
      <c r="TIS19" s="410"/>
      <c r="TIT19" s="410"/>
      <c r="TIU19" s="410"/>
      <c r="TIV19" s="410"/>
      <c r="TIW19" s="410"/>
      <c r="TIX19" s="410"/>
      <c r="TIY19" s="410"/>
      <c r="TIZ19" s="410"/>
      <c r="TJA19" s="410"/>
      <c r="TJB19" s="410"/>
      <c r="TJC19" s="410"/>
      <c r="TJD19" s="410"/>
      <c r="TJE19" s="410"/>
      <c r="TJF19" s="410"/>
      <c r="TJG19" s="410"/>
      <c r="TJH19" s="410"/>
      <c r="TJI19" s="410"/>
      <c r="TJJ19" s="410"/>
      <c r="TJK19" s="410"/>
      <c r="TJL19" s="410"/>
      <c r="TJM19" s="410"/>
      <c r="TJN19" s="410"/>
      <c r="TJO19" s="410"/>
      <c r="TJP19" s="410"/>
      <c r="TJQ19" s="410"/>
      <c r="TJR19" s="410"/>
      <c r="TJS19" s="410"/>
      <c r="TJT19" s="410"/>
      <c r="TJU19" s="410"/>
      <c r="TJV19" s="410"/>
      <c r="TJW19" s="410"/>
      <c r="TJX19" s="410"/>
      <c r="TJY19" s="410"/>
      <c r="TJZ19" s="410"/>
      <c r="TKA19" s="410"/>
      <c r="TKB19" s="410"/>
      <c r="TKC19" s="410"/>
      <c r="TKD19" s="410"/>
      <c r="TKE19" s="410"/>
      <c r="TKF19" s="410"/>
      <c r="TKG19" s="410"/>
      <c r="TKH19" s="410"/>
      <c r="TKI19" s="410"/>
      <c r="TKJ19" s="410"/>
      <c r="TKK19" s="410"/>
      <c r="TKL19" s="410"/>
      <c r="TKM19" s="410"/>
      <c r="TKN19" s="410"/>
      <c r="TKO19" s="410"/>
      <c r="TKP19" s="410"/>
      <c r="TKQ19" s="410"/>
      <c r="TKR19" s="410"/>
      <c r="TKS19" s="410"/>
      <c r="TKT19" s="410"/>
      <c r="TKU19" s="410"/>
      <c r="TKV19" s="410"/>
      <c r="TKW19" s="410"/>
      <c r="TKX19" s="410"/>
      <c r="TKY19" s="410"/>
      <c r="TKZ19" s="410"/>
      <c r="TLA19" s="410"/>
      <c r="TLB19" s="410"/>
      <c r="TLC19" s="410"/>
      <c r="TLD19" s="410"/>
      <c r="TLE19" s="410"/>
      <c r="TLF19" s="410"/>
      <c r="TLG19" s="410"/>
      <c r="TLH19" s="410"/>
      <c r="TLI19" s="410"/>
      <c r="TLJ19" s="410"/>
      <c r="TLK19" s="410"/>
      <c r="TLL19" s="410"/>
      <c r="TLM19" s="410"/>
      <c r="TLN19" s="410"/>
      <c r="TLO19" s="410"/>
      <c r="TLP19" s="410"/>
      <c r="TLQ19" s="410"/>
      <c r="TLR19" s="410"/>
      <c r="TLS19" s="410"/>
      <c r="TLT19" s="410"/>
      <c r="TLU19" s="410"/>
      <c r="TLV19" s="410"/>
      <c r="TLW19" s="410"/>
      <c r="TLX19" s="410"/>
      <c r="TLY19" s="410"/>
      <c r="TLZ19" s="410"/>
      <c r="TMA19" s="410"/>
      <c r="TMB19" s="410"/>
      <c r="TMC19" s="410"/>
      <c r="TMD19" s="410"/>
      <c r="TME19" s="410"/>
      <c r="TMF19" s="410"/>
      <c r="TMG19" s="410"/>
      <c r="TMH19" s="410"/>
      <c r="TMI19" s="410"/>
      <c r="TMJ19" s="410"/>
      <c r="TMK19" s="410"/>
      <c r="TML19" s="410"/>
      <c r="TMM19" s="410"/>
      <c r="TMN19" s="410"/>
      <c r="TMO19" s="410"/>
      <c r="TMP19" s="410"/>
      <c r="TMQ19" s="410"/>
      <c r="TMR19" s="410"/>
      <c r="TMS19" s="410"/>
      <c r="TMT19" s="410"/>
      <c r="TMU19" s="410"/>
      <c r="TMV19" s="410"/>
      <c r="TMW19" s="410"/>
      <c r="TMX19" s="410"/>
      <c r="TMY19" s="410"/>
      <c r="TMZ19" s="410"/>
      <c r="TNA19" s="410"/>
      <c r="TNB19" s="410"/>
      <c r="TNC19" s="410"/>
      <c r="TND19" s="410"/>
      <c r="TNE19" s="410"/>
      <c r="TNF19" s="410"/>
      <c r="TNG19" s="410"/>
      <c r="TNH19" s="410"/>
      <c r="TNI19" s="410"/>
      <c r="TNJ19" s="410"/>
      <c r="TNK19" s="410"/>
      <c r="TNL19" s="410"/>
      <c r="TNM19" s="410"/>
      <c r="TNN19" s="410"/>
      <c r="TNO19" s="410"/>
      <c r="TNP19" s="410"/>
      <c r="TNQ19" s="410"/>
      <c r="TNR19" s="410"/>
      <c r="TNS19" s="410"/>
      <c r="TNT19" s="410"/>
      <c r="TNU19" s="410"/>
      <c r="TNV19" s="410"/>
      <c r="TNW19" s="410"/>
      <c r="TNX19" s="410"/>
      <c r="TNY19" s="410"/>
      <c r="TNZ19" s="410"/>
      <c r="TOA19" s="410"/>
      <c r="TOB19" s="410"/>
      <c r="TOC19" s="410"/>
      <c r="TOD19" s="410"/>
      <c r="TOE19" s="410"/>
      <c r="TOF19" s="410"/>
      <c r="TOG19" s="410"/>
      <c r="TOH19" s="410"/>
      <c r="TOI19" s="410"/>
      <c r="TOJ19" s="410"/>
      <c r="TOK19" s="410"/>
      <c r="TOL19" s="410"/>
      <c r="TOM19" s="410"/>
      <c r="TON19" s="410"/>
      <c r="TOO19" s="410"/>
      <c r="TOP19" s="410"/>
      <c r="TOQ19" s="410"/>
      <c r="TOR19" s="410"/>
      <c r="TOS19" s="410"/>
      <c r="TOT19" s="410"/>
      <c r="TOU19" s="410"/>
      <c r="TOV19" s="410"/>
      <c r="TOW19" s="410"/>
      <c r="TOX19" s="410"/>
      <c r="TOY19" s="410"/>
      <c r="TOZ19" s="410"/>
      <c r="TPA19" s="410"/>
      <c r="TPB19" s="410"/>
      <c r="TPC19" s="410"/>
      <c r="TPD19" s="410"/>
      <c r="TPE19" s="410"/>
      <c r="TPF19" s="410"/>
      <c r="TPG19" s="410"/>
      <c r="TPH19" s="410"/>
      <c r="TPI19" s="410"/>
      <c r="TPJ19" s="410"/>
      <c r="TPK19" s="410"/>
      <c r="TPL19" s="410"/>
      <c r="TPM19" s="410"/>
      <c r="TPN19" s="410"/>
      <c r="TPO19" s="410"/>
      <c r="TPP19" s="410"/>
      <c r="TPQ19" s="410"/>
      <c r="TPR19" s="410"/>
      <c r="TPS19" s="410"/>
      <c r="TPT19" s="410"/>
      <c r="TPU19" s="410"/>
      <c r="TPV19" s="410"/>
      <c r="TPW19" s="410"/>
      <c r="TPX19" s="410"/>
      <c r="TPY19" s="410"/>
      <c r="TPZ19" s="410"/>
      <c r="TQA19" s="410"/>
      <c r="TQB19" s="410"/>
      <c r="TQC19" s="410"/>
      <c r="TQD19" s="410"/>
      <c r="TQE19" s="410"/>
      <c r="TQF19" s="410"/>
      <c r="TQG19" s="410"/>
      <c r="TQH19" s="410"/>
      <c r="TQI19" s="410"/>
      <c r="TQJ19" s="410"/>
      <c r="TQK19" s="410"/>
      <c r="TQL19" s="410"/>
      <c r="TQM19" s="410"/>
      <c r="TQN19" s="410"/>
      <c r="TQO19" s="410"/>
      <c r="TQP19" s="410"/>
      <c r="TQQ19" s="410"/>
      <c r="TQR19" s="410"/>
      <c r="TQS19" s="410"/>
      <c r="TQT19" s="410"/>
      <c r="TQU19" s="410"/>
      <c r="TQV19" s="410"/>
      <c r="TQW19" s="410"/>
      <c r="TQX19" s="410"/>
      <c r="TQY19" s="410"/>
      <c r="TQZ19" s="410"/>
      <c r="TRA19" s="410"/>
      <c r="TRB19" s="410"/>
      <c r="TRC19" s="410"/>
      <c r="TRD19" s="410"/>
      <c r="TRE19" s="410"/>
      <c r="TRF19" s="410"/>
      <c r="TRG19" s="410"/>
      <c r="TRH19" s="410"/>
      <c r="TRI19" s="410"/>
      <c r="TRJ19" s="410"/>
      <c r="TRK19" s="410"/>
      <c r="TRL19" s="410"/>
      <c r="TRM19" s="410"/>
      <c r="TRN19" s="410"/>
      <c r="TRO19" s="410"/>
      <c r="TRP19" s="410"/>
      <c r="TRQ19" s="410"/>
      <c r="TRR19" s="410"/>
      <c r="TRS19" s="410"/>
      <c r="TRT19" s="410"/>
      <c r="TRU19" s="410"/>
      <c r="TRV19" s="410"/>
      <c r="TRW19" s="410"/>
      <c r="TRX19" s="410"/>
      <c r="TRY19" s="410"/>
      <c r="TRZ19" s="410"/>
      <c r="TSA19" s="410"/>
      <c r="TSB19" s="410"/>
      <c r="TSC19" s="410"/>
      <c r="TSD19" s="410"/>
      <c r="TSE19" s="410"/>
      <c r="TSF19" s="410"/>
      <c r="TSG19" s="410"/>
      <c r="TSH19" s="410"/>
      <c r="TSI19" s="410"/>
      <c r="TSJ19" s="410"/>
      <c r="TSK19" s="410"/>
      <c r="TSL19" s="410"/>
      <c r="TSM19" s="410"/>
      <c r="TSN19" s="410"/>
      <c r="TSO19" s="410"/>
      <c r="TSP19" s="410"/>
      <c r="TSQ19" s="410"/>
      <c r="TSR19" s="410"/>
      <c r="TSS19" s="410"/>
      <c r="TST19" s="410"/>
      <c r="TSU19" s="410"/>
      <c r="TSV19" s="410"/>
      <c r="TSW19" s="410"/>
      <c r="TSX19" s="410"/>
      <c r="TSY19" s="410"/>
      <c r="TSZ19" s="410"/>
      <c r="TTA19" s="410"/>
      <c r="TTB19" s="410"/>
      <c r="TTC19" s="410"/>
      <c r="TTD19" s="410"/>
      <c r="TTE19" s="410"/>
      <c r="TTF19" s="410"/>
      <c r="TTG19" s="410"/>
      <c r="TTH19" s="410"/>
      <c r="TTI19" s="410"/>
      <c r="TTJ19" s="410"/>
      <c r="TTK19" s="410"/>
      <c r="TTL19" s="410"/>
      <c r="TTM19" s="410"/>
      <c r="TTN19" s="410"/>
      <c r="TTO19" s="410"/>
      <c r="TTP19" s="410"/>
      <c r="TTQ19" s="410"/>
      <c r="TTR19" s="410"/>
      <c r="TTS19" s="410"/>
      <c r="TTT19" s="410"/>
      <c r="TTU19" s="410"/>
      <c r="TTV19" s="410"/>
      <c r="TTW19" s="410"/>
      <c r="TTX19" s="410"/>
      <c r="TTY19" s="410"/>
      <c r="TTZ19" s="410"/>
      <c r="TUA19" s="410"/>
      <c r="TUB19" s="410"/>
      <c r="TUC19" s="410"/>
      <c r="TUD19" s="410"/>
      <c r="TUE19" s="410"/>
      <c r="TUF19" s="410"/>
      <c r="TUG19" s="410"/>
      <c r="TUH19" s="410"/>
      <c r="TUI19" s="410"/>
      <c r="TUJ19" s="410"/>
      <c r="TUK19" s="410"/>
      <c r="TUL19" s="410"/>
      <c r="TUM19" s="410"/>
      <c r="TUN19" s="410"/>
      <c r="TUO19" s="410"/>
      <c r="TUP19" s="410"/>
      <c r="TUQ19" s="410"/>
      <c r="TUR19" s="410"/>
      <c r="TUS19" s="410"/>
      <c r="TUT19" s="410"/>
      <c r="TUU19" s="410"/>
      <c r="TUV19" s="410"/>
      <c r="TUW19" s="410"/>
      <c r="TUX19" s="410"/>
      <c r="TUY19" s="410"/>
      <c r="TUZ19" s="410"/>
      <c r="TVA19" s="410"/>
      <c r="TVB19" s="410"/>
      <c r="TVC19" s="410"/>
      <c r="TVD19" s="410"/>
      <c r="TVE19" s="410"/>
      <c r="TVF19" s="410"/>
      <c r="TVG19" s="410"/>
      <c r="TVH19" s="410"/>
      <c r="TVI19" s="410"/>
      <c r="TVJ19" s="410"/>
      <c r="TVK19" s="410"/>
      <c r="TVL19" s="410"/>
      <c r="TVM19" s="410"/>
      <c r="TVN19" s="410"/>
      <c r="TVO19" s="410"/>
      <c r="TVP19" s="410"/>
      <c r="TVQ19" s="410"/>
      <c r="TVR19" s="410"/>
      <c r="TVS19" s="410"/>
      <c r="TVT19" s="410"/>
      <c r="TVU19" s="410"/>
      <c r="TVV19" s="410"/>
      <c r="TVW19" s="410"/>
      <c r="TVX19" s="410"/>
      <c r="TVY19" s="410"/>
      <c r="TVZ19" s="410"/>
      <c r="TWA19" s="410"/>
      <c r="TWB19" s="410"/>
      <c r="TWC19" s="410"/>
      <c r="TWD19" s="410"/>
      <c r="TWE19" s="410"/>
      <c r="TWF19" s="410"/>
      <c r="TWG19" s="410"/>
      <c r="TWH19" s="410"/>
      <c r="TWI19" s="410"/>
      <c r="TWJ19" s="410"/>
      <c r="TWK19" s="410"/>
      <c r="TWL19" s="410"/>
      <c r="TWM19" s="410"/>
      <c r="TWN19" s="410"/>
      <c r="TWO19" s="410"/>
      <c r="TWP19" s="410"/>
      <c r="TWQ19" s="410"/>
      <c r="TWR19" s="410"/>
      <c r="TWS19" s="410"/>
      <c r="TWT19" s="410"/>
      <c r="TWU19" s="410"/>
      <c r="TWV19" s="410"/>
      <c r="TWW19" s="410"/>
      <c r="TWX19" s="410"/>
      <c r="TWY19" s="410"/>
      <c r="TWZ19" s="410"/>
      <c r="TXA19" s="410"/>
      <c r="TXB19" s="410"/>
      <c r="TXC19" s="410"/>
      <c r="TXD19" s="410"/>
      <c r="TXE19" s="410"/>
      <c r="TXF19" s="410"/>
      <c r="TXG19" s="410"/>
      <c r="TXH19" s="410"/>
      <c r="TXI19" s="410"/>
      <c r="TXJ19" s="410"/>
      <c r="TXK19" s="410"/>
      <c r="TXL19" s="410"/>
      <c r="TXM19" s="410"/>
      <c r="TXN19" s="410"/>
      <c r="TXO19" s="410"/>
      <c r="TXP19" s="410"/>
      <c r="TXQ19" s="410"/>
      <c r="TXR19" s="410"/>
      <c r="TXS19" s="410"/>
      <c r="TXT19" s="410"/>
      <c r="TXU19" s="410"/>
      <c r="TXV19" s="410"/>
      <c r="TXW19" s="410"/>
      <c r="TXX19" s="410"/>
      <c r="TXY19" s="410"/>
      <c r="TXZ19" s="410"/>
      <c r="TYA19" s="410"/>
      <c r="TYB19" s="410"/>
      <c r="TYC19" s="410"/>
      <c r="TYD19" s="410"/>
      <c r="TYE19" s="410"/>
      <c r="TYF19" s="410"/>
      <c r="TYG19" s="410"/>
      <c r="TYH19" s="410"/>
      <c r="TYI19" s="410"/>
      <c r="TYJ19" s="410"/>
      <c r="TYK19" s="410"/>
      <c r="TYL19" s="410"/>
      <c r="TYM19" s="410"/>
      <c r="TYN19" s="410"/>
      <c r="TYO19" s="410"/>
      <c r="TYP19" s="410"/>
      <c r="TYQ19" s="410"/>
      <c r="TYR19" s="410"/>
      <c r="TYS19" s="410"/>
      <c r="TYT19" s="410"/>
      <c r="TYU19" s="410"/>
      <c r="TYV19" s="410"/>
      <c r="TYW19" s="410"/>
      <c r="TYX19" s="410"/>
      <c r="TYY19" s="410"/>
      <c r="TYZ19" s="410"/>
      <c r="TZA19" s="410"/>
      <c r="TZB19" s="410"/>
      <c r="TZC19" s="410"/>
      <c r="TZD19" s="410"/>
      <c r="TZE19" s="410"/>
      <c r="TZF19" s="410"/>
      <c r="TZG19" s="410"/>
      <c r="TZH19" s="410"/>
      <c r="TZI19" s="410"/>
      <c r="TZJ19" s="410"/>
      <c r="TZK19" s="410"/>
      <c r="TZL19" s="410"/>
      <c r="TZM19" s="410"/>
      <c r="TZN19" s="410"/>
      <c r="TZO19" s="410"/>
      <c r="TZP19" s="410"/>
      <c r="TZQ19" s="410"/>
      <c r="TZR19" s="410"/>
      <c r="TZS19" s="410"/>
      <c r="TZT19" s="410"/>
      <c r="TZU19" s="410"/>
      <c r="TZV19" s="410"/>
      <c r="TZW19" s="410"/>
      <c r="TZX19" s="410"/>
      <c r="TZY19" s="410"/>
      <c r="TZZ19" s="410"/>
      <c r="UAA19" s="410"/>
      <c r="UAB19" s="410"/>
      <c r="UAC19" s="410"/>
      <c r="UAD19" s="410"/>
      <c r="UAE19" s="410"/>
      <c r="UAF19" s="410"/>
      <c r="UAG19" s="410"/>
      <c r="UAH19" s="410"/>
      <c r="UAI19" s="410"/>
      <c r="UAJ19" s="410"/>
      <c r="UAK19" s="410"/>
      <c r="UAL19" s="410"/>
      <c r="UAM19" s="410"/>
      <c r="UAN19" s="410"/>
      <c r="UAO19" s="410"/>
      <c r="UAP19" s="410"/>
      <c r="UAQ19" s="410"/>
      <c r="UAR19" s="410"/>
      <c r="UAS19" s="410"/>
      <c r="UAT19" s="410"/>
      <c r="UAU19" s="410"/>
      <c r="UAV19" s="410"/>
      <c r="UAW19" s="410"/>
      <c r="UAX19" s="410"/>
      <c r="UAY19" s="410"/>
      <c r="UAZ19" s="410"/>
      <c r="UBA19" s="410"/>
      <c r="UBB19" s="410"/>
      <c r="UBC19" s="410"/>
      <c r="UBD19" s="410"/>
      <c r="UBE19" s="410"/>
      <c r="UBF19" s="410"/>
      <c r="UBG19" s="410"/>
      <c r="UBH19" s="410"/>
      <c r="UBI19" s="410"/>
      <c r="UBJ19" s="410"/>
      <c r="UBK19" s="410"/>
      <c r="UBL19" s="410"/>
      <c r="UBM19" s="410"/>
      <c r="UBN19" s="410"/>
      <c r="UBO19" s="410"/>
      <c r="UBP19" s="410"/>
      <c r="UBQ19" s="410"/>
      <c r="UBR19" s="410"/>
      <c r="UBS19" s="410"/>
      <c r="UBT19" s="410"/>
      <c r="UBU19" s="410"/>
      <c r="UBV19" s="410"/>
      <c r="UBW19" s="410"/>
      <c r="UBX19" s="410"/>
      <c r="UBY19" s="410"/>
      <c r="UBZ19" s="410"/>
      <c r="UCA19" s="410"/>
      <c r="UCB19" s="410"/>
      <c r="UCC19" s="410"/>
      <c r="UCD19" s="410"/>
      <c r="UCE19" s="410"/>
      <c r="UCF19" s="410"/>
      <c r="UCG19" s="410"/>
      <c r="UCH19" s="410"/>
      <c r="UCI19" s="410"/>
      <c r="UCJ19" s="410"/>
      <c r="UCK19" s="410"/>
      <c r="UCL19" s="410"/>
      <c r="UCM19" s="410"/>
      <c r="UCN19" s="410"/>
      <c r="UCO19" s="410"/>
      <c r="UCP19" s="410"/>
      <c r="UCQ19" s="410"/>
      <c r="UCR19" s="410"/>
      <c r="UCS19" s="410"/>
      <c r="UCT19" s="410"/>
      <c r="UCU19" s="410"/>
      <c r="UCV19" s="410"/>
      <c r="UCW19" s="410"/>
      <c r="UCX19" s="410"/>
      <c r="UCY19" s="410"/>
      <c r="UCZ19" s="410"/>
      <c r="UDA19" s="410"/>
      <c r="UDB19" s="410"/>
      <c r="UDC19" s="410"/>
      <c r="UDD19" s="410"/>
      <c r="UDE19" s="410"/>
      <c r="UDF19" s="410"/>
      <c r="UDG19" s="410"/>
      <c r="UDH19" s="410"/>
      <c r="UDI19" s="410"/>
      <c r="UDJ19" s="410"/>
      <c r="UDK19" s="410"/>
      <c r="UDL19" s="410"/>
      <c r="UDM19" s="410"/>
      <c r="UDN19" s="410"/>
      <c r="UDO19" s="410"/>
      <c r="UDP19" s="410"/>
      <c r="UDQ19" s="410"/>
      <c r="UDR19" s="410"/>
      <c r="UDS19" s="410"/>
      <c r="UDT19" s="410"/>
      <c r="UDU19" s="410"/>
      <c r="UDV19" s="410"/>
      <c r="UDW19" s="410"/>
      <c r="UDX19" s="410"/>
      <c r="UDY19" s="410"/>
      <c r="UDZ19" s="410"/>
      <c r="UEA19" s="410"/>
      <c r="UEB19" s="410"/>
      <c r="UEC19" s="410"/>
      <c r="UED19" s="410"/>
      <c r="UEE19" s="410"/>
      <c r="UEF19" s="410"/>
      <c r="UEG19" s="410"/>
      <c r="UEH19" s="410"/>
      <c r="UEI19" s="410"/>
      <c r="UEJ19" s="410"/>
      <c r="UEK19" s="410"/>
      <c r="UEL19" s="410"/>
      <c r="UEM19" s="410"/>
      <c r="UEN19" s="410"/>
      <c r="UEO19" s="410"/>
      <c r="UEP19" s="410"/>
      <c r="UEQ19" s="410"/>
      <c r="UER19" s="410"/>
      <c r="UES19" s="410"/>
      <c r="UET19" s="410"/>
      <c r="UEU19" s="410"/>
      <c r="UEV19" s="410"/>
      <c r="UEW19" s="410"/>
      <c r="UEX19" s="410"/>
      <c r="UEY19" s="410"/>
      <c r="UEZ19" s="410"/>
      <c r="UFA19" s="410"/>
      <c r="UFB19" s="410"/>
      <c r="UFC19" s="410"/>
      <c r="UFD19" s="410"/>
      <c r="UFE19" s="410"/>
      <c r="UFF19" s="410"/>
      <c r="UFG19" s="410"/>
      <c r="UFH19" s="410"/>
      <c r="UFI19" s="410"/>
      <c r="UFJ19" s="410"/>
      <c r="UFK19" s="410"/>
      <c r="UFL19" s="410"/>
      <c r="UFM19" s="410"/>
      <c r="UFN19" s="410"/>
      <c r="UFO19" s="410"/>
      <c r="UFP19" s="410"/>
      <c r="UFQ19" s="410"/>
      <c r="UFR19" s="410"/>
      <c r="UFS19" s="410"/>
      <c r="UFT19" s="410"/>
      <c r="UFU19" s="410"/>
      <c r="UFV19" s="410"/>
      <c r="UFW19" s="410"/>
      <c r="UFX19" s="410"/>
      <c r="UFY19" s="410"/>
      <c r="UFZ19" s="410"/>
      <c r="UGA19" s="410"/>
      <c r="UGB19" s="410"/>
      <c r="UGC19" s="410"/>
      <c r="UGD19" s="410"/>
      <c r="UGE19" s="410"/>
      <c r="UGF19" s="410"/>
      <c r="UGG19" s="410"/>
      <c r="UGH19" s="410"/>
      <c r="UGI19" s="410"/>
      <c r="UGJ19" s="410"/>
      <c r="UGK19" s="410"/>
      <c r="UGL19" s="410"/>
      <c r="UGM19" s="410"/>
      <c r="UGN19" s="410"/>
      <c r="UGO19" s="410"/>
      <c r="UGP19" s="410"/>
      <c r="UGQ19" s="410"/>
      <c r="UGR19" s="410"/>
      <c r="UGS19" s="410"/>
      <c r="UGT19" s="410"/>
      <c r="UGU19" s="410"/>
      <c r="UGV19" s="410"/>
      <c r="UGW19" s="410"/>
      <c r="UGX19" s="410"/>
      <c r="UGY19" s="410"/>
      <c r="UGZ19" s="410"/>
      <c r="UHA19" s="410"/>
      <c r="UHB19" s="410"/>
      <c r="UHC19" s="410"/>
      <c r="UHD19" s="410"/>
      <c r="UHE19" s="410"/>
      <c r="UHF19" s="410"/>
      <c r="UHG19" s="410"/>
      <c r="UHH19" s="410"/>
      <c r="UHI19" s="410"/>
      <c r="UHJ19" s="410"/>
      <c r="UHK19" s="410"/>
      <c r="UHL19" s="410"/>
      <c r="UHM19" s="410"/>
      <c r="UHN19" s="410"/>
      <c r="UHO19" s="410"/>
      <c r="UHP19" s="410"/>
      <c r="UHQ19" s="410"/>
      <c r="UHR19" s="410"/>
      <c r="UHS19" s="410"/>
      <c r="UHT19" s="410"/>
      <c r="UHU19" s="410"/>
      <c r="UHV19" s="410"/>
      <c r="UHW19" s="410"/>
      <c r="UHX19" s="410"/>
      <c r="UHY19" s="410"/>
      <c r="UHZ19" s="410"/>
      <c r="UIA19" s="410"/>
      <c r="UIB19" s="410"/>
      <c r="UIC19" s="410"/>
      <c r="UID19" s="410"/>
      <c r="UIE19" s="410"/>
      <c r="UIF19" s="410"/>
      <c r="UIG19" s="410"/>
      <c r="UIH19" s="410"/>
      <c r="UII19" s="410"/>
      <c r="UIJ19" s="410"/>
      <c r="UIK19" s="410"/>
      <c r="UIL19" s="410"/>
      <c r="UIM19" s="410"/>
      <c r="UIN19" s="410"/>
      <c r="UIO19" s="410"/>
      <c r="UIP19" s="410"/>
      <c r="UIQ19" s="410"/>
      <c r="UIR19" s="410"/>
      <c r="UIS19" s="410"/>
      <c r="UIT19" s="410"/>
      <c r="UIU19" s="410"/>
      <c r="UIV19" s="410"/>
      <c r="UIW19" s="410"/>
      <c r="UIX19" s="410"/>
      <c r="UIY19" s="410"/>
      <c r="UIZ19" s="410"/>
      <c r="UJA19" s="410"/>
      <c r="UJB19" s="410"/>
      <c r="UJC19" s="410"/>
      <c r="UJD19" s="410"/>
      <c r="UJE19" s="410"/>
      <c r="UJF19" s="410"/>
      <c r="UJG19" s="410"/>
      <c r="UJH19" s="410"/>
      <c r="UJI19" s="410"/>
      <c r="UJJ19" s="410"/>
      <c r="UJK19" s="410"/>
      <c r="UJL19" s="410"/>
      <c r="UJM19" s="410"/>
      <c r="UJN19" s="410"/>
      <c r="UJO19" s="410"/>
      <c r="UJP19" s="410"/>
      <c r="UJQ19" s="410"/>
      <c r="UJR19" s="410"/>
      <c r="UJS19" s="410"/>
      <c r="UJT19" s="410"/>
      <c r="UJU19" s="410"/>
      <c r="UJV19" s="410"/>
      <c r="UJW19" s="410"/>
      <c r="UJX19" s="410"/>
      <c r="UJY19" s="410"/>
      <c r="UJZ19" s="410"/>
      <c r="UKA19" s="410"/>
      <c r="UKB19" s="410"/>
      <c r="UKC19" s="410"/>
      <c r="UKD19" s="410"/>
      <c r="UKE19" s="410"/>
      <c r="UKF19" s="410"/>
      <c r="UKG19" s="410"/>
      <c r="UKH19" s="410"/>
      <c r="UKI19" s="410"/>
      <c r="UKJ19" s="410"/>
      <c r="UKK19" s="410"/>
      <c r="UKL19" s="410"/>
      <c r="UKM19" s="410"/>
      <c r="UKN19" s="410"/>
      <c r="UKO19" s="410"/>
      <c r="UKP19" s="410"/>
      <c r="UKQ19" s="410"/>
      <c r="UKR19" s="410"/>
      <c r="UKS19" s="410"/>
      <c r="UKT19" s="410"/>
      <c r="UKU19" s="410"/>
      <c r="UKV19" s="410"/>
      <c r="UKW19" s="410"/>
      <c r="UKX19" s="410"/>
      <c r="UKY19" s="410"/>
      <c r="UKZ19" s="410"/>
      <c r="ULA19" s="410"/>
      <c r="ULB19" s="410"/>
      <c r="ULC19" s="410"/>
      <c r="ULD19" s="410"/>
      <c r="ULE19" s="410"/>
      <c r="ULF19" s="410"/>
      <c r="ULG19" s="410"/>
      <c r="ULH19" s="410"/>
      <c r="ULI19" s="410"/>
      <c r="ULJ19" s="410"/>
      <c r="ULK19" s="410"/>
      <c r="ULL19" s="410"/>
      <c r="ULM19" s="410"/>
      <c r="ULN19" s="410"/>
      <c r="ULO19" s="410"/>
      <c r="ULP19" s="410"/>
      <c r="ULQ19" s="410"/>
      <c r="ULR19" s="410"/>
      <c r="ULS19" s="410"/>
      <c r="ULT19" s="410"/>
      <c r="ULU19" s="410"/>
      <c r="ULV19" s="410"/>
      <c r="ULW19" s="410"/>
      <c r="ULX19" s="410"/>
      <c r="ULY19" s="410"/>
      <c r="ULZ19" s="410"/>
      <c r="UMA19" s="410"/>
      <c r="UMB19" s="410"/>
      <c r="UMC19" s="410"/>
      <c r="UMD19" s="410"/>
      <c r="UME19" s="410"/>
      <c r="UMF19" s="410"/>
      <c r="UMG19" s="410"/>
      <c r="UMH19" s="410"/>
      <c r="UMI19" s="410"/>
      <c r="UMJ19" s="410"/>
      <c r="UMK19" s="410"/>
      <c r="UML19" s="410"/>
      <c r="UMM19" s="410"/>
      <c r="UMN19" s="410"/>
      <c r="UMO19" s="410"/>
      <c r="UMP19" s="410"/>
      <c r="UMQ19" s="410"/>
      <c r="UMR19" s="410"/>
      <c r="UMS19" s="410"/>
      <c r="UMT19" s="410"/>
      <c r="UMU19" s="410"/>
      <c r="UMV19" s="410"/>
      <c r="UMW19" s="410"/>
      <c r="UMX19" s="410"/>
      <c r="UMY19" s="410"/>
      <c r="UMZ19" s="410"/>
      <c r="UNA19" s="410"/>
      <c r="UNB19" s="410"/>
      <c r="UNC19" s="410"/>
      <c r="UND19" s="410"/>
      <c r="UNE19" s="410"/>
      <c r="UNF19" s="410"/>
      <c r="UNG19" s="410"/>
      <c r="UNH19" s="410"/>
      <c r="UNI19" s="410"/>
      <c r="UNJ19" s="410"/>
      <c r="UNK19" s="410"/>
      <c r="UNL19" s="410"/>
      <c r="UNM19" s="410"/>
      <c r="UNN19" s="410"/>
      <c r="UNO19" s="410"/>
      <c r="UNP19" s="410"/>
      <c r="UNQ19" s="410"/>
      <c r="UNR19" s="410"/>
      <c r="UNS19" s="410"/>
      <c r="UNT19" s="410"/>
      <c r="UNU19" s="410"/>
      <c r="UNV19" s="410"/>
      <c r="UNW19" s="410"/>
      <c r="UNX19" s="410"/>
      <c r="UNY19" s="410"/>
      <c r="UNZ19" s="410"/>
      <c r="UOA19" s="410"/>
      <c r="UOB19" s="410"/>
      <c r="UOC19" s="410"/>
      <c r="UOD19" s="410"/>
      <c r="UOE19" s="410"/>
      <c r="UOF19" s="410"/>
      <c r="UOG19" s="410"/>
      <c r="UOH19" s="410"/>
      <c r="UOI19" s="410"/>
      <c r="UOJ19" s="410"/>
      <c r="UOK19" s="410"/>
      <c r="UOL19" s="410"/>
      <c r="UOM19" s="410"/>
      <c r="UON19" s="410"/>
      <c r="UOO19" s="410"/>
      <c r="UOP19" s="410"/>
      <c r="UOQ19" s="410"/>
      <c r="UOR19" s="410"/>
      <c r="UOS19" s="410"/>
      <c r="UOT19" s="410"/>
      <c r="UOU19" s="410"/>
      <c r="UOV19" s="410"/>
      <c r="UOW19" s="410"/>
      <c r="UOX19" s="410"/>
      <c r="UOY19" s="410"/>
      <c r="UOZ19" s="410"/>
      <c r="UPA19" s="410"/>
      <c r="UPB19" s="410"/>
      <c r="UPC19" s="410"/>
      <c r="UPD19" s="410"/>
      <c r="UPE19" s="410"/>
      <c r="UPF19" s="410"/>
      <c r="UPG19" s="410"/>
      <c r="UPH19" s="410"/>
      <c r="UPI19" s="410"/>
      <c r="UPJ19" s="410"/>
      <c r="UPK19" s="410"/>
      <c r="UPL19" s="410"/>
      <c r="UPM19" s="410"/>
      <c r="UPN19" s="410"/>
      <c r="UPO19" s="410"/>
      <c r="UPP19" s="410"/>
      <c r="UPQ19" s="410"/>
      <c r="UPR19" s="410"/>
      <c r="UPS19" s="410"/>
      <c r="UPT19" s="410"/>
      <c r="UPU19" s="410"/>
      <c r="UPV19" s="410"/>
      <c r="UPW19" s="410"/>
      <c r="UPX19" s="410"/>
      <c r="UPY19" s="410"/>
      <c r="UPZ19" s="410"/>
      <c r="UQA19" s="410"/>
      <c r="UQB19" s="410"/>
      <c r="UQC19" s="410"/>
      <c r="UQD19" s="410"/>
      <c r="UQE19" s="410"/>
      <c r="UQF19" s="410"/>
      <c r="UQG19" s="410"/>
      <c r="UQH19" s="410"/>
      <c r="UQI19" s="410"/>
      <c r="UQJ19" s="410"/>
      <c r="UQK19" s="410"/>
      <c r="UQL19" s="410"/>
      <c r="UQM19" s="410"/>
      <c r="UQN19" s="410"/>
      <c r="UQO19" s="410"/>
      <c r="UQP19" s="410"/>
      <c r="UQQ19" s="410"/>
      <c r="UQR19" s="410"/>
      <c r="UQS19" s="410"/>
      <c r="UQT19" s="410"/>
      <c r="UQU19" s="410"/>
      <c r="UQV19" s="410"/>
      <c r="UQW19" s="410"/>
      <c r="UQX19" s="410"/>
      <c r="UQY19" s="410"/>
      <c r="UQZ19" s="410"/>
      <c r="URA19" s="410"/>
      <c r="URB19" s="410"/>
      <c r="URC19" s="410"/>
      <c r="URD19" s="410"/>
      <c r="URE19" s="410"/>
      <c r="URF19" s="410"/>
      <c r="URG19" s="410"/>
      <c r="URH19" s="410"/>
      <c r="URI19" s="410"/>
      <c r="URJ19" s="410"/>
      <c r="URK19" s="410"/>
      <c r="URL19" s="410"/>
      <c r="URM19" s="410"/>
      <c r="URN19" s="410"/>
      <c r="URO19" s="410"/>
      <c r="URP19" s="410"/>
      <c r="URQ19" s="410"/>
      <c r="URR19" s="410"/>
      <c r="URS19" s="410"/>
      <c r="URT19" s="410"/>
      <c r="URU19" s="410"/>
      <c r="URV19" s="410"/>
      <c r="URW19" s="410"/>
      <c r="URX19" s="410"/>
      <c r="URY19" s="410"/>
      <c r="URZ19" s="410"/>
      <c r="USA19" s="410"/>
      <c r="USB19" s="410"/>
      <c r="USC19" s="410"/>
      <c r="USD19" s="410"/>
      <c r="USE19" s="410"/>
      <c r="USF19" s="410"/>
      <c r="USG19" s="410"/>
      <c r="USH19" s="410"/>
      <c r="USI19" s="410"/>
      <c r="USJ19" s="410"/>
      <c r="USK19" s="410"/>
      <c r="USL19" s="410"/>
      <c r="USM19" s="410"/>
      <c r="USN19" s="410"/>
      <c r="USO19" s="410"/>
      <c r="USP19" s="410"/>
      <c r="USQ19" s="410"/>
      <c r="USR19" s="410"/>
      <c r="USS19" s="410"/>
      <c r="UST19" s="410"/>
      <c r="USU19" s="410"/>
      <c r="USV19" s="410"/>
      <c r="USW19" s="410"/>
      <c r="USX19" s="410"/>
      <c r="USY19" s="410"/>
      <c r="USZ19" s="410"/>
      <c r="UTA19" s="410"/>
      <c r="UTB19" s="410"/>
      <c r="UTC19" s="410"/>
      <c r="UTD19" s="410"/>
      <c r="UTE19" s="410"/>
      <c r="UTF19" s="410"/>
      <c r="UTG19" s="410"/>
      <c r="UTH19" s="410"/>
      <c r="UTI19" s="410"/>
      <c r="UTJ19" s="410"/>
      <c r="UTK19" s="410"/>
      <c r="UTL19" s="410"/>
      <c r="UTM19" s="410"/>
      <c r="UTN19" s="410"/>
      <c r="UTO19" s="410"/>
      <c r="UTP19" s="410"/>
      <c r="UTQ19" s="410"/>
      <c r="UTR19" s="410"/>
      <c r="UTS19" s="410"/>
      <c r="UTT19" s="410"/>
      <c r="UTU19" s="410"/>
      <c r="UTV19" s="410"/>
      <c r="UTW19" s="410"/>
      <c r="UTX19" s="410"/>
      <c r="UTY19" s="410"/>
      <c r="UTZ19" s="410"/>
      <c r="UUA19" s="410"/>
      <c r="UUB19" s="410"/>
      <c r="UUC19" s="410"/>
      <c r="UUD19" s="410"/>
      <c r="UUE19" s="410"/>
      <c r="UUF19" s="410"/>
      <c r="UUG19" s="410"/>
      <c r="UUH19" s="410"/>
      <c r="UUI19" s="410"/>
      <c r="UUJ19" s="410"/>
      <c r="UUK19" s="410"/>
      <c r="UUL19" s="410"/>
      <c r="UUM19" s="410"/>
      <c r="UUN19" s="410"/>
      <c r="UUO19" s="410"/>
      <c r="UUP19" s="410"/>
      <c r="UUQ19" s="410"/>
      <c r="UUR19" s="410"/>
      <c r="UUS19" s="410"/>
      <c r="UUT19" s="410"/>
      <c r="UUU19" s="410"/>
      <c r="UUV19" s="410"/>
      <c r="UUW19" s="410"/>
      <c r="UUX19" s="410"/>
      <c r="UUY19" s="410"/>
      <c r="UUZ19" s="410"/>
      <c r="UVA19" s="410"/>
      <c r="UVB19" s="410"/>
      <c r="UVC19" s="410"/>
      <c r="UVD19" s="410"/>
      <c r="UVE19" s="410"/>
      <c r="UVF19" s="410"/>
      <c r="UVG19" s="410"/>
      <c r="UVH19" s="410"/>
      <c r="UVI19" s="410"/>
      <c r="UVJ19" s="410"/>
      <c r="UVK19" s="410"/>
      <c r="UVL19" s="410"/>
      <c r="UVM19" s="410"/>
      <c r="UVN19" s="410"/>
      <c r="UVO19" s="410"/>
      <c r="UVP19" s="410"/>
      <c r="UVQ19" s="410"/>
      <c r="UVR19" s="410"/>
      <c r="UVS19" s="410"/>
      <c r="UVT19" s="410"/>
      <c r="UVU19" s="410"/>
      <c r="UVV19" s="410"/>
      <c r="UVW19" s="410"/>
      <c r="UVX19" s="410"/>
      <c r="UVY19" s="410"/>
      <c r="UVZ19" s="410"/>
      <c r="UWA19" s="410"/>
      <c r="UWB19" s="410"/>
      <c r="UWC19" s="410"/>
      <c r="UWD19" s="410"/>
      <c r="UWE19" s="410"/>
      <c r="UWF19" s="410"/>
      <c r="UWG19" s="410"/>
      <c r="UWH19" s="410"/>
      <c r="UWI19" s="410"/>
      <c r="UWJ19" s="410"/>
      <c r="UWK19" s="410"/>
      <c r="UWL19" s="410"/>
      <c r="UWM19" s="410"/>
      <c r="UWN19" s="410"/>
      <c r="UWO19" s="410"/>
      <c r="UWP19" s="410"/>
      <c r="UWQ19" s="410"/>
      <c r="UWR19" s="410"/>
      <c r="UWS19" s="410"/>
      <c r="UWT19" s="410"/>
      <c r="UWU19" s="410"/>
      <c r="UWV19" s="410"/>
      <c r="UWW19" s="410"/>
      <c r="UWX19" s="410"/>
      <c r="UWY19" s="410"/>
      <c r="UWZ19" s="410"/>
      <c r="UXA19" s="410"/>
      <c r="UXB19" s="410"/>
      <c r="UXC19" s="410"/>
      <c r="UXD19" s="410"/>
      <c r="UXE19" s="410"/>
      <c r="UXF19" s="410"/>
      <c r="UXG19" s="410"/>
      <c r="UXH19" s="410"/>
      <c r="UXI19" s="410"/>
      <c r="UXJ19" s="410"/>
      <c r="UXK19" s="410"/>
      <c r="UXL19" s="410"/>
      <c r="UXM19" s="410"/>
      <c r="UXN19" s="410"/>
      <c r="UXO19" s="410"/>
      <c r="UXP19" s="410"/>
      <c r="UXQ19" s="410"/>
      <c r="UXR19" s="410"/>
      <c r="UXS19" s="410"/>
      <c r="UXT19" s="410"/>
      <c r="UXU19" s="410"/>
      <c r="UXV19" s="410"/>
      <c r="UXW19" s="410"/>
      <c r="UXX19" s="410"/>
      <c r="UXY19" s="410"/>
      <c r="UXZ19" s="410"/>
      <c r="UYA19" s="410"/>
      <c r="UYB19" s="410"/>
      <c r="UYC19" s="410"/>
      <c r="UYD19" s="410"/>
      <c r="UYE19" s="410"/>
      <c r="UYF19" s="410"/>
      <c r="UYG19" s="410"/>
      <c r="UYH19" s="410"/>
      <c r="UYI19" s="410"/>
      <c r="UYJ19" s="410"/>
      <c r="UYK19" s="410"/>
      <c r="UYL19" s="410"/>
      <c r="UYM19" s="410"/>
      <c r="UYN19" s="410"/>
      <c r="UYO19" s="410"/>
      <c r="UYP19" s="410"/>
      <c r="UYQ19" s="410"/>
      <c r="UYR19" s="410"/>
      <c r="UYS19" s="410"/>
      <c r="UYT19" s="410"/>
      <c r="UYU19" s="410"/>
      <c r="UYV19" s="410"/>
      <c r="UYW19" s="410"/>
      <c r="UYX19" s="410"/>
      <c r="UYY19" s="410"/>
      <c r="UYZ19" s="410"/>
      <c r="UZA19" s="410"/>
      <c r="UZB19" s="410"/>
      <c r="UZC19" s="410"/>
      <c r="UZD19" s="410"/>
      <c r="UZE19" s="410"/>
      <c r="UZF19" s="410"/>
      <c r="UZG19" s="410"/>
      <c r="UZH19" s="410"/>
      <c r="UZI19" s="410"/>
      <c r="UZJ19" s="410"/>
      <c r="UZK19" s="410"/>
      <c r="UZL19" s="410"/>
      <c r="UZM19" s="410"/>
      <c r="UZN19" s="410"/>
      <c r="UZO19" s="410"/>
      <c r="UZP19" s="410"/>
      <c r="UZQ19" s="410"/>
      <c r="UZR19" s="410"/>
      <c r="UZS19" s="410"/>
      <c r="UZT19" s="410"/>
      <c r="UZU19" s="410"/>
      <c r="UZV19" s="410"/>
      <c r="UZW19" s="410"/>
      <c r="UZX19" s="410"/>
      <c r="UZY19" s="410"/>
      <c r="UZZ19" s="410"/>
      <c r="VAA19" s="410"/>
      <c r="VAB19" s="410"/>
      <c r="VAC19" s="410"/>
      <c r="VAD19" s="410"/>
      <c r="VAE19" s="410"/>
      <c r="VAF19" s="410"/>
      <c r="VAG19" s="410"/>
      <c r="VAH19" s="410"/>
      <c r="VAI19" s="410"/>
      <c r="VAJ19" s="410"/>
      <c r="VAK19" s="410"/>
      <c r="VAL19" s="410"/>
      <c r="VAM19" s="410"/>
      <c r="VAN19" s="410"/>
      <c r="VAO19" s="410"/>
      <c r="VAP19" s="410"/>
      <c r="VAQ19" s="410"/>
      <c r="VAR19" s="410"/>
      <c r="VAS19" s="410"/>
      <c r="VAT19" s="410"/>
      <c r="VAU19" s="410"/>
      <c r="VAV19" s="410"/>
      <c r="VAW19" s="410"/>
      <c r="VAX19" s="410"/>
      <c r="VAY19" s="410"/>
      <c r="VAZ19" s="410"/>
      <c r="VBA19" s="410"/>
      <c r="VBB19" s="410"/>
      <c r="VBC19" s="410"/>
      <c r="VBD19" s="410"/>
      <c r="VBE19" s="410"/>
      <c r="VBF19" s="410"/>
      <c r="VBG19" s="410"/>
      <c r="VBH19" s="410"/>
      <c r="VBI19" s="410"/>
      <c r="VBJ19" s="410"/>
      <c r="VBK19" s="410"/>
      <c r="VBL19" s="410"/>
      <c r="VBM19" s="410"/>
      <c r="VBN19" s="410"/>
      <c r="VBO19" s="410"/>
      <c r="VBP19" s="410"/>
      <c r="VBQ19" s="410"/>
      <c r="VBR19" s="410"/>
      <c r="VBS19" s="410"/>
      <c r="VBT19" s="410"/>
      <c r="VBU19" s="410"/>
      <c r="VBV19" s="410"/>
      <c r="VBW19" s="410"/>
      <c r="VBX19" s="410"/>
      <c r="VBY19" s="410"/>
      <c r="VBZ19" s="410"/>
      <c r="VCA19" s="410"/>
      <c r="VCB19" s="410"/>
      <c r="VCC19" s="410"/>
      <c r="VCD19" s="410"/>
      <c r="VCE19" s="410"/>
      <c r="VCF19" s="410"/>
      <c r="VCG19" s="410"/>
      <c r="VCH19" s="410"/>
      <c r="VCI19" s="410"/>
      <c r="VCJ19" s="410"/>
      <c r="VCK19" s="410"/>
      <c r="VCL19" s="410"/>
      <c r="VCM19" s="410"/>
      <c r="VCN19" s="410"/>
      <c r="VCO19" s="410"/>
      <c r="VCP19" s="410"/>
      <c r="VCQ19" s="410"/>
      <c r="VCR19" s="410"/>
      <c r="VCS19" s="410"/>
      <c r="VCT19" s="410"/>
      <c r="VCU19" s="410"/>
      <c r="VCV19" s="410"/>
      <c r="VCW19" s="410"/>
      <c r="VCX19" s="410"/>
      <c r="VCY19" s="410"/>
      <c r="VCZ19" s="410"/>
      <c r="VDA19" s="410"/>
      <c r="VDB19" s="410"/>
      <c r="VDC19" s="410"/>
      <c r="VDD19" s="410"/>
      <c r="VDE19" s="410"/>
      <c r="VDF19" s="410"/>
      <c r="VDG19" s="410"/>
      <c r="VDH19" s="410"/>
      <c r="VDI19" s="410"/>
      <c r="VDJ19" s="410"/>
      <c r="VDK19" s="410"/>
      <c r="VDL19" s="410"/>
      <c r="VDM19" s="410"/>
      <c r="VDN19" s="410"/>
      <c r="VDO19" s="410"/>
      <c r="VDP19" s="410"/>
      <c r="VDQ19" s="410"/>
      <c r="VDR19" s="410"/>
      <c r="VDS19" s="410"/>
      <c r="VDT19" s="410"/>
      <c r="VDU19" s="410"/>
      <c r="VDV19" s="410"/>
      <c r="VDW19" s="410"/>
      <c r="VDX19" s="410"/>
      <c r="VDY19" s="410"/>
      <c r="VDZ19" s="410"/>
      <c r="VEA19" s="410"/>
      <c r="VEB19" s="410"/>
      <c r="VEC19" s="410"/>
      <c r="VED19" s="410"/>
      <c r="VEE19" s="410"/>
      <c r="VEF19" s="410"/>
      <c r="VEG19" s="410"/>
      <c r="VEH19" s="410"/>
      <c r="VEI19" s="410"/>
      <c r="VEJ19" s="410"/>
      <c r="VEK19" s="410"/>
      <c r="VEL19" s="410"/>
      <c r="VEM19" s="410"/>
      <c r="VEN19" s="410"/>
      <c r="VEO19" s="410"/>
      <c r="VEP19" s="410"/>
      <c r="VEQ19" s="410"/>
      <c r="VER19" s="410"/>
      <c r="VES19" s="410"/>
      <c r="VET19" s="410"/>
      <c r="VEU19" s="410"/>
      <c r="VEV19" s="410"/>
      <c r="VEW19" s="410"/>
      <c r="VEX19" s="410"/>
      <c r="VEY19" s="410"/>
      <c r="VEZ19" s="410"/>
      <c r="VFA19" s="410"/>
      <c r="VFB19" s="410"/>
      <c r="VFC19" s="410"/>
      <c r="VFD19" s="410"/>
      <c r="VFE19" s="410"/>
      <c r="VFF19" s="410"/>
      <c r="VFG19" s="410"/>
      <c r="VFH19" s="410"/>
      <c r="VFI19" s="410"/>
      <c r="VFJ19" s="410"/>
      <c r="VFK19" s="410"/>
      <c r="VFL19" s="410"/>
      <c r="VFM19" s="410"/>
      <c r="VFN19" s="410"/>
      <c r="VFO19" s="410"/>
      <c r="VFP19" s="410"/>
      <c r="VFQ19" s="410"/>
      <c r="VFR19" s="410"/>
      <c r="VFS19" s="410"/>
      <c r="VFT19" s="410"/>
      <c r="VFU19" s="410"/>
      <c r="VFV19" s="410"/>
      <c r="VFW19" s="410"/>
      <c r="VFX19" s="410"/>
      <c r="VFY19" s="410"/>
      <c r="VFZ19" s="410"/>
      <c r="VGA19" s="410"/>
      <c r="VGB19" s="410"/>
      <c r="VGC19" s="410"/>
      <c r="VGD19" s="410"/>
      <c r="VGE19" s="410"/>
      <c r="VGF19" s="410"/>
      <c r="VGG19" s="410"/>
      <c r="VGH19" s="410"/>
      <c r="VGI19" s="410"/>
      <c r="VGJ19" s="410"/>
      <c r="VGK19" s="410"/>
      <c r="VGL19" s="410"/>
      <c r="VGM19" s="410"/>
      <c r="VGN19" s="410"/>
      <c r="VGO19" s="410"/>
      <c r="VGP19" s="410"/>
      <c r="VGQ19" s="410"/>
      <c r="VGR19" s="410"/>
      <c r="VGS19" s="410"/>
      <c r="VGT19" s="410"/>
      <c r="VGU19" s="410"/>
      <c r="VGV19" s="410"/>
      <c r="VGW19" s="410"/>
      <c r="VGX19" s="410"/>
      <c r="VGY19" s="410"/>
      <c r="VGZ19" s="410"/>
      <c r="VHA19" s="410"/>
      <c r="VHB19" s="410"/>
      <c r="VHC19" s="410"/>
      <c r="VHD19" s="410"/>
      <c r="VHE19" s="410"/>
      <c r="VHF19" s="410"/>
      <c r="VHG19" s="410"/>
      <c r="VHH19" s="410"/>
      <c r="VHI19" s="410"/>
      <c r="VHJ19" s="410"/>
      <c r="VHK19" s="410"/>
      <c r="VHL19" s="410"/>
      <c r="VHM19" s="410"/>
      <c r="VHN19" s="410"/>
      <c r="VHO19" s="410"/>
      <c r="VHP19" s="410"/>
      <c r="VHQ19" s="410"/>
      <c r="VHR19" s="410"/>
      <c r="VHS19" s="410"/>
      <c r="VHT19" s="410"/>
      <c r="VHU19" s="410"/>
      <c r="VHV19" s="410"/>
      <c r="VHW19" s="410"/>
      <c r="VHX19" s="410"/>
      <c r="VHY19" s="410"/>
      <c r="VHZ19" s="410"/>
      <c r="VIA19" s="410"/>
      <c r="VIB19" s="410"/>
      <c r="VIC19" s="410"/>
      <c r="VID19" s="410"/>
      <c r="VIE19" s="410"/>
      <c r="VIF19" s="410"/>
      <c r="VIG19" s="410"/>
      <c r="VIH19" s="410"/>
      <c r="VII19" s="410"/>
      <c r="VIJ19" s="410"/>
      <c r="VIK19" s="410"/>
      <c r="VIL19" s="410"/>
      <c r="VIM19" s="410"/>
      <c r="VIN19" s="410"/>
      <c r="VIO19" s="410"/>
      <c r="VIP19" s="410"/>
      <c r="VIQ19" s="410"/>
      <c r="VIR19" s="410"/>
      <c r="VIS19" s="410"/>
      <c r="VIT19" s="410"/>
      <c r="VIU19" s="410"/>
      <c r="VIV19" s="410"/>
      <c r="VIW19" s="410"/>
      <c r="VIX19" s="410"/>
      <c r="VIY19" s="410"/>
      <c r="VIZ19" s="410"/>
      <c r="VJA19" s="410"/>
      <c r="VJB19" s="410"/>
      <c r="VJC19" s="410"/>
      <c r="VJD19" s="410"/>
      <c r="VJE19" s="410"/>
      <c r="VJF19" s="410"/>
      <c r="VJG19" s="410"/>
      <c r="VJH19" s="410"/>
      <c r="VJI19" s="410"/>
      <c r="VJJ19" s="410"/>
      <c r="VJK19" s="410"/>
      <c r="VJL19" s="410"/>
      <c r="VJM19" s="410"/>
      <c r="VJN19" s="410"/>
      <c r="VJO19" s="410"/>
      <c r="VJP19" s="410"/>
      <c r="VJQ19" s="410"/>
      <c r="VJR19" s="410"/>
      <c r="VJS19" s="410"/>
      <c r="VJT19" s="410"/>
      <c r="VJU19" s="410"/>
      <c r="VJV19" s="410"/>
      <c r="VJW19" s="410"/>
      <c r="VJX19" s="410"/>
      <c r="VJY19" s="410"/>
      <c r="VJZ19" s="410"/>
      <c r="VKA19" s="410"/>
      <c r="VKB19" s="410"/>
      <c r="VKC19" s="410"/>
      <c r="VKD19" s="410"/>
      <c r="VKE19" s="410"/>
      <c r="VKF19" s="410"/>
      <c r="VKG19" s="410"/>
      <c r="VKH19" s="410"/>
      <c r="VKI19" s="410"/>
      <c r="VKJ19" s="410"/>
      <c r="VKK19" s="410"/>
      <c r="VKL19" s="410"/>
      <c r="VKM19" s="410"/>
      <c r="VKN19" s="410"/>
      <c r="VKO19" s="410"/>
      <c r="VKP19" s="410"/>
      <c r="VKQ19" s="410"/>
      <c r="VKR19" s="410"/>
      <c r="VKS19" s="410"/>
      <c r="VKT19" s="410"/>
      <c r="VKU19" s="410"/>
      <c r="VKV19" s="410"/>
      <c r="VKW19" s="410"/>
      <c r="VKX19" s="410"/>
      <c r="VKY19" s="410"/>
      <c r="VKZ19" s="410"/>
      <c r="VLA19" s="410"/>
      <c r="VLB19" s="410"/>
      <c r="VLC19" s="410"/>
      <c r="VLD19" s="410"/>
      <c r="VLE19" s="410"/>
      <c r="VLF19" s="410"/>
      <c r="VLG19" s="410"/>
      <c r="VLH19" s="410"/>
      <c r="VLI19" s="410"/>
      <c r="VLJ19" s="410"/>
      <c r="VLK19" s="410"/>
      <c r="VLL19" s="410"/>
      <c r="VLM19" s="410"/>
      <c r="VLN19" s="410"/>
      <c r="VLO19" s="410"/>
      <c r="VLP19" s="410"/>
      <c r="VLQ19" s="410"/>
      <c r="VLR19" s="410"/>
      <c r="VLS19" s="410"/>
      <c r="VLT19" s="410"/>
      <c r="VLU19" s="410"/>
      <c r="VLV19" s="410"/>
      <c r="VLW19" s="410"/>
      <c r="VLX19" s="410"/>
      <c r="VLY19" s="410"/>
      <c r="VLZ19" s="410"/>
      <c r="VMA19" s="410"/>
      <c r="VMB19" s="410"/>
      <c r="VMC19" s="410"/>
      <c r="VMD19" s="410"/>
      <c r="VME19" s="410"/>
      <c r="VMF19" s="410"/>
      <c r="VMG19" s="410"/>
      <c r="VMH19" s="410"/>
      <c r="VMI19" s="410"/>
      <c r="VMJ19" s="410"/>
      <c r="VMK19" s="410"/>
      <c r="VML19" s="410"/>
      <c r="VMM19" s="410"/>
      <c r="VMN19" s="410"/>
      <c r="VMO19" s="410"/>
      <c r="VMP19" s="410"/>
      <c r="VMQ19" s="410"/>
      <c r="VMR19" s="410"/>
      <c r="VMS19" s="410"/>
      <c r="VMT19" s="410"/>
      <c r="VMU19" s="410"/>
      <c r="VMV19" s="410"/>
      <c r="VMW19" s="410"/>
      <c r="VMX19" s="410"/>
      <c r="VMY19" s="410"/>
      <c r="VMZ19" s="410"/>
      <c r="VNA19" s="410"/>
      <c r="VNB19" s="410"/>
      <c r="VNC19" s="410"/>
      <c r="VND19" s="410"/>
      <c r="VNE19" s="410"/>
      <c r="VNF19" s="410"/>
      <c r="VNG19" s="410"/>
      <c r="VNH19" s="410"/>
      <c r="VNI19" s="410"/>
      <c r="VNJ19" s="410"/>
      <c r="VNK19" s="410"/>
      <c r="VNL19" s="410"/>
      <c r="VNM19" s="410"/>
      <c r="VNN19" s="410"/>
      <c r="VNO19" s="410"/>
      <c r="VNP19" s="410"/>
      <c r="VNQ19" s="410"/>
      <c r="VNR19" s="410"/>
      <c r="VNS19" s="410"/>
      <c r="VNT19" s="410"/>
      <c r="VNU19" s="410"/>
      <c r="VNV19" s="410"/>
      <c r="VNW19" s="410"/>
      <c r="VNX19" s="410"/>
      <c r="VNY19" s="410"/>
      <c r="VNZ19" s="410"/>
      <c r="VOA19" s="410"/>
      <c r="VOB19" s="410"/>
      <c r="VOC19" s="410"/>
      <c r="VOD19" s="410"/>
      <c r="VOE19" s="410"/>
      <c r="VOF19" s="410"/>
      <c r="VOG19" s="410"/>
      <c r="VOH19" s="410"/>
      <c r="VOI19" s="410"/>
      <c r="VOJ19" s="410"/>
      <c r="VOK19" s="410"/>
      <c r="VOL19" s="410"/>
      <c r="VOM19" s="410"/>
      <c r="VON19" s="410"/>
      <c r="VOO19" s="410"/>
      <c r="VOP19" s="410"/>
      <c r="VOQ19" s="410"/>
      <c r="VOR19" s="410"/>
      <c r="VOS19" s="410"/>
      <c r="VOT19" s="410"/>
      <c r="VOU19" s="410"/>
      <c r="VOV19" s="410"/>
      <c r="VOW19" s="410"/>
      <c r="VOX19" s="410"/>
      <c r="VOY19" s="410"/>
      <c r="VOZ19" s="410"/>
      <c r="VPA19" s="410"/>
      <c r="VPB19" s="410"/>
      <c r="VPC19" s="410"/>
      <c r="VPD19" s="410"/>
      <c r="VPE19" s="410"/>
      <c r="VPF19" s="410"/>
      <c r="VPG19" s="410"/>
      <c r="VPH19" s="410"/>
      <c r="VPI19" s="410"/>
      <c r="VPJ19" s="410"/>
      <c r="VPK19" s="410"/>
      <c r="VPL19" s="410"/>
      <c r="VPM19" s="410"/>
      <c r="VPN19" s="410"/>
      <c r="VPO19" s="410"/>
      <c r="VPP19" s="410"/>
      <c r="VPQ19" s="410"/>
      <c r="VPR19" s="410"/>
      <c r="VPS19" s="410"/>
      <c r="VPT19" s="410"/>
      <c r="VPU19" s="410"/>
      <c r="VPV19" s="410"/>
      <c r="VPW19" s="410"/>
      <c r="VPX19" s="410"/>
      <c r="VPY19" s="410"/>
      <c r="VPZ19" s="410"/>
      <c r="VQA19" s="410"/>
      <c r="VQB19" s="410"/>
      <c r="VQC19" s="410"/>
      <c r="VQD19" s="410"/>
      <c r="VQE19" s="410"/>
      <c r="VQF19" s="410"/>
      <c r="VQG19" s="410"/>
      <c r="VQH19" s="410"/>
      <c r="VQI19" s="410"/>
      <c r="VQJ19" s="410"/>
      <c r="VQK19" s="410"/>
      <c r="VQL19" s="410"/>
      <c r="VQM19" s="410"/>
      <c r="VQN19" s="410"/>
      <c r="VQO19" s="410"/>
      <c r="VQP19" s="410"/>
      <c r="VQQ19" s="410"/>
      <c r="VQR19" s="410"/>
      <c r="VQS19" s="410"/>
      <c r="VQT19" s="410"/>
      <c r="VQU19" s="410"/>
      <c r="VQV19" s="410"/>
      <c r="VQW19" s="410"/>
      <c r="VQX19" s="410"/>
      <c r="VQY19" s="410"/>
      <c r="VQZ19" s="410"/>
      <c r="VRA19" s="410"/>
      <c r="VRB19" s="410"/>
      <c r="VRC19" s="410"/>
      <c r="VRD19" s="410"/>
      <c r="VRE19" s="410"/>
      <c r="VRF19" s="410"/>
      <c r="VRG19" s="410"/>
      <c r="VRH19" s="410"/>
      <c r="VRI19" s="410"/>
      <c r="VRJ19" s="410"/>
      <c r="VRK19" s="410"/>
      <c r="VRL19" s="410"/>
      <c r="VRM19" s="410"/>
      <c r="VRN19" s="410"/>
      <c r="VRO19" s="410"/>
      <c r="VRP19" s="410"/>
      <c r="VRQ19" s="410"/>
      <c r="VRR19" s="410"/>
      <c r="VRS19" s="410"/>
      <c r="VRT19" s="410"/>
      <c r="VRU19" s="410"/>
      <c r="VRV19" s="410"/>
      <c r="VRW19" s="410"/>
      <c r="VRX19" s="410"/>
      <c r="VRY19" s="410"/>
      <c r="VRZ19" s="410"/>
      <c r="VSA19" s="410"/>
      <c r="VSB19" s="410"/>
      <c r="VSC19" s="410"/>
      <c r="VSD19" s="410"/>
      <c r="VSE19" s="410"/>
      <c r="VSF19" s="410"/>
      <c r="VSG19" s="410"/>
      <c r="VSH19" s="410"/>
      <c r="VSI19" s="410"/>
      <c r="VSJ19" s="410"/>
      <c r="VSK19" s="410"/>
      <c r="VSL19" s="410"/>
      <c r="VSM19" s="410"/>
      <c r="VSN19" s="410"/>
      <c r="VSO19" s="410"/>
      <c r="VSP19" s="410"/>
      <c r="VSQ19" s="410"/>
      <c r="VSR19" s="410"/>
      <c r="VSS19" s="410"/>
      <c r="VST19" s="410"/>
      <c r="VSU19" s="410"/>
      <c r="VSV19" s="410"/>
      <c r="VSW19" s="410"/>
      <c r="VSX19" s="410"/>
      <c r="VSY19" s="410"/>
      <c r="VSZ19" s="410"/>
      <c r="VTA19" s="410"/>
      <c r="VTB19" s="410"/>
      <c r="VTC19" s="410"/>
      <c r="VTD19" s="410"/>
      <c r="VTE19" s="410"/>
      <c r="VTF19" s="410"/>
      <c r="VTG19" s="410"/>
      <c r="VTH19" s="410"/>
      <c r="VTI19" s="410"/>
      <c r="VTJ19" s="410"/>
      <c r="VTK19" s="410"/>
      <c r="VTL19" s="410"/>
      <c r="VTM19" s="410"/>
      <c r="VTN19" s="410"/>
      <c r="VTO19" s="410"/>
      <c r="VTP19" s="410"/>
      <c r="VTQ19" s="410"/>
      <c r="VTR19" s="410"/>
      <c r="VTS19" s="410"/>
      <c r="VTT19" s="410"/>
      <c r="VTU19" s="410"/>
      <c r="VTV19" s="410"/>
      <c r="VTW19" s="410"/>
      <c r="VTX19" s="410"/>
      <c r="VTY19" s="410"/>
      <c r="VTZ19" s="410"/>
      <c r="VUA19" s="410"/>
      <c r="VUB19" s="410"/>
      <c r="VUC19" s="410"/>
      <c r="VUD19" s="410"/>
      <c r="VUE19" s="410"/>
      <c r="VUF19" s="410"/>
      <c r="VUG19" s="410"/>
      <c r="VUH19" s="410"/>
      <c r="VUI19" s="410"/>
      <c r="VUJ19" s="410"/>
      <c r="VUK19" s="410"/>
      <c r="VUL19" s="410"/>
      <c r="VUM19" s="410"/>
      <c r="VUN19" s="410"/>
      <c r="VUO19" s="410"/>
      <c r="VUP19" s="410"/>
      <c r="VUQ19" s="410"/>
      <c r="VUR19" s="410"/>
      <c r="VUS19" s="410"/>
      <c r="VUT19" s="410"/>
      <c r="VUU19" s="410"/>
      <c r="VUV19" s="410"/>
      <c r="VUW19" s="410"/>
      <c r="VUX19" s="410"/>
      <c r="VUY19" s="410"/>
      <c r="VUZ19" s="410"/>
      <c r="VVA19" s="410"/>
      <c r="VVB19" s="410"/>
      <c r="VVC19" s="410"/>
      <c r="VVD19" s="410"/>
      <c r="VVE19" s="410"/>
      <c r="VVF19" s="410"/>
      <c r="VVG19" s="410"/>
      <c r="VVH19" s="410"/>
      <c r="VVI19" s="410"/>
      <c r="VVJ19" s="410"/>
      <c r="VVK19" s="410"/>
      <c r="VVL19" s="410"/>
      <c r="VVM19" s="410"/>
      <c r="VVN19" s="410"/>
      <c r="VVO19" s="410"/>
      <c r="VVP19" s="410"/>
      <c r="VVQ19" s="410"/>
      <c r="VVR19" s="410"/>
      <c r="VVS19" s="410"/>
      <c r="VVT19" s="410"/>
      <c r="VVU19" s="410"/>
      <c r="VVV19" s="410"/>
      <c r="VVW19" s="410"/>
      <c r="VVX19" s="410"/>
      <c r="VVY19" s="410"/>
      <c r="VVZ19" s="410"/>
      <c r="VWA19" s="410"/>
      <c r="VWB19" s="410"/>
      <c r="VWC19" s="410"/>
      <c r="VWD19" s="410"/>
      <c r="VWE19" s="410"/>
      <c r="VWF19" s="410"/>
      <c r="VWG19" s="410"/>
      <c r="VWH19" s="410"/>
      <c r="VWI19" s="410"/>
      <c r="VWJ19" s="410"/>
      <c r="VWK19" s="410"/>
      <c r="VWL19" s="410"/>
      <c r="VWM19" s="410"/>
      <c r="VWN19" s="410"/>
      <c r="VWO19" s="410"/>
      <c r="VWP19" s="410"/>
      <c r="VWQ19" s="410"/>
      <c r="VWR19" s="410"/>
      <c r="VWS19" s="410"/>
      <c r="VWT19" s="410"/>
      <c r="VWU19" s="410"/>
      <c r="VWV19" s="410"/>
      <c r="VWW19" s="410"/>
      <c r="VWX19" s="410"/>
      <c r="VWY19" s="410"/>
      <c r="VWZ19" s="410"/>
      <c r="VXA19" s="410"/>
      <c r="VXB19" s="410"/>
      <c r="VXC19" s="410"/>
      <c r="VXD19" s="410"/>
      <c r="VXE19" s="410"/>
      <c r="VXF19" s="410"/>
      <c r="VXG19" s="410"/>
      <c r="VXH19" s="410"/>
      <c r="VXI19" s="410"/>
      <c r="VXJ19" s="410"/>
      <c r="VXK19" s="410"/>
      <c r="VXL19" s="410"/>
      <c r="VXM19" s="410"/>
      <c r="VXN19" s="410"/>
      <c r="VXO19" s="410"/>
      <c r="VXP19" s="410"/>
      <c r="VXQ19" s="410"/>
      <c r="VXR19" s="410"/>
      <c r="VXS19" s="410"/>
      <c r="VXT19" s="410"/>
      <c r="VXU19" s="410"/>
      <c r="VXV19" s="410"/>
      <c r="VXW19" s="410"/>
      <c r="VXX19" s="410"/>
      <c r="VXY19" s="410"/>
      <c r="VXZ19" s="410"/>
      <c r="VYA19" s="410"/>
      <c r="VYB19" s="410"/>
      <c r="VYC19" s="410"/>
      <c r="VYD19" s="410"/>
      <c r="VYE19" s="410"/>
      <c r="VYF19" s="410"/>
      <c r="VYG19" s="410"/>
      <c r="VYH19" s="410"/>
      <c r="VYI19" s="410"/>
      <c r="VYJ19" s="410"/>
      <c r="VYK19" s="410"/>
      <c r="VYL19" s="410"/>
      <c r="VYM19" s="410"/>
      <c r="VYN19" s="410"/>
      <c r="VYO19" s="410"/>
      <c r="VYP19" s="410"/>
      <c r="VYQ19" s="410"/>
      <c r="VYR19" s="410"/>
      <c r="VYS19" s="410"/>
      <c r="VYT19" s="410"/>
      <c r="VYU19" s="410"/>
      <c r="VYV19" s="410"/>
      <c r="VYW19" s="410"/>
      <c r="VYX19" s="410"/>
      <c r="VYY19" s="410"/>
      <c r="VYZ19" s="410"/>
      <c r="VZA19" s="410"/>
      <c r="VZB19" s="410"/>
      <c r="VZC19" s="410"/>
      <c r="VZD19" s="410"/>
      <c r="VZE19" s="410"/>
      <c r="VZF19" s="410"/>
      <c r="VZG19" s="410"/>
      <c r="VZH19" s="410"/>
      <c r="VZI19" s="410"/>
      <c r="VZJ19" s="410"/>
      <c r="VZK19" s="410"/>
      <c r="VZL19" s="410"/>
      <c r="VZM19" s="410"/>
      <c r="VZN19" s="410"/>
      <c r="VZO19" s="410"/>
      <c r="VZP19" s="410"/>
      <c r="VZQ19" s="410"/>
      <c r="VZR19" s="410"/>
      <c r="VZS19" s="410"/>
      <c r="VZT19" s="410"/>
      <c r="VZU19" s="410"/>
      <c r="VZV19" s="410"/>
      <c r="VZW19" s="410"/>
      <c r="VZX19" s="410"/>
      <c r="VZY19" s="410"/>
      <c r="VZZ19" s="410"/>
      <c r="WAA19" s="410"/>
      <c r="WAB19" s="410"/>
      <c r="WAC19" s="410"/>
      <c r="WAD19" s="410"/>
      <c r="WAE19" s="410"/>
      <c r="WAF19" s="410"/>
      <c r="WAG19" s="410"/>
      <c r="WAH19" s="410"/>
      <c r="WAI19" s="410"/>
      <c r="WAJ19" s="410"/>
      <c r="WAK19" s="410"/>
      <c r="WAL19" s="410"/>
      <c r="WAM19" s="410"/>
      <c r="WAN19" s="410"/>
      <c r="WAO19" s="410"/>
      <c r="WAP19" s="410"/>
      <c r="WAQ19" s="410"/>
      <c r="WAR19" s="410"/>
      <c r="WAS19" s="410"/>
      <c r="WAT19" s="410"/>
      <c r="WAU19" s="410"/>
      <c r="WAV19" s="410"/>
      <c r="WAW19" s="410"/>
      <c r="WAX19" s="410"/>
      <c r="WAY19" s="410"/>
      <c r="WAZ19" s="410"/>
      <c r="WBA19" s="410"/>
      <c r="WBB19" s="410"/>
      <c r="WBC19" s="410"/>
      <c r="WBD19" s="410"/>
      <c r="WBE19" s="410"/>
      <c r="WBF19" s="410"/>
      <c r="WBG19" s="410"/>
      <c r="WBH19" s="410"/>
      <c r="WBI19" s="410"/>
      <c r="WBJ19" s="410"/>
      <c r="WBK19" s="410"/>
      <c r="WBL19" s="410"/>
      <c r="WBM19" s="410"/>
      <c r="WBN19" s="410"/>
      <c r="WBO19" s="410"/>
      <c r="WBP19" s="410"/>
      <c r="WBQ19" s="410"/>
      <c r="WBR19" s="410"/>
      <c r="WBS19" s="410"/>
      <c r="WBT19" s="410"/>
      <c r="WBU19" s="410"/>
      <c r="WBV19" s="410"/>
      <c r="WBW19" s="410"/>
      <c r="WBX19" s="410"/>
      <c r="WBY19" s="410"/>
      <c r="WBZ19" s="410"/>
      <c r="WCA19" s="410"/>
      <c r="WCB19" s="410"/>
      <c r="WCC19" s="410"/>
      <c r="WCD19" s="410"/>
      <c r="WCE19" s="410"/>
      <c r="WCF19" s="410"/>
      <c r="WCG19" s="410"/>
      <c r="WCH19" s="410"/>
      <c r="WCI19" s="410"/>
      <c r="WCJ19" s="410"/>
      <c r="WCK19" s="410"/>
      <c r="WCL19" s="410"/>
      <c r="WCM19" s="410"/>
      <c r="WCN19" s="410"/>
      <c r="WCO19" s="410"/>
      <c r="WCP19" s="410"/>
      <c r="WCQ19" s="410"/>
      <c r="WCR19" s="410"/>
      <c r="WCS19" s="410"/>
      <c r="WCT19" s="410"/>
      <c r="WCU19" s="410"/>
      <c r="WCV19" s="410"/>
      <c r="WCW19" s="410"/>
      <c r="WCX19" s="410"/>
      <c r="WCY19" s="410"/>
      <c r="WCZ19" s="410"/>
      <c r="WDA19" s="410"/>
      <c r="WDB19" s="410"/>
      <c r="WDC19" s="410"/>
      <c r="WDD19" s="410"/>
      <c r="WDE19" s="410"/>
      <c r="WDF19" s="410"/>
      <c r="WDG19" s="410"/>
      <c r="WDH19" s="410"/>
      <c r="WDI19" s="410"/>
      <c r="WDJ19" s="410"/>
      <c r="WDK19" s="410"/>
      <c r="WDL19" s="410"/>
      <c r="WDM19" s="410"/>
      <c r="WDN19" s="410"/>
      <c r="WDO19" s="410"/>
      <c r="WDP19" s="410"/>
      <c r="WDQ19" s="410"/>
      <c r="WDR19" s="410"/>
      <c r="WDS19" s="410"/>
      <c r="WDT19" s="410"/>
      <c r="WDU19" s="410"/>
      <c r="WDV19" s="410"/>
      <c r="WDW19" s="410"/>
      <c r="WDX19" s="410"/>
      <c r="WDY19" s="410"/>
      <c r="WDZ19" s="410"/>
      <c r="WEA19" s="410"/>
      <c r="WEB19" s="410"/>
      <c r="WEC19" s="410"/>
      <c r="WED19" s="410"/>
      <c r="WEE19" s="410"/>
      <c r="WEF19" s="410"/>
      <c r="WEG19" s="410"/>
      <c r="WEH19" s="410"/>
      <c r="WEI19" s="410"/>
      <c r="WEJ19" s="410"/>
      <c r="WEK19" s="410"/>
      <c r="WEL19" s="410"/>
      <c r="WEM19" s="410"/>
      <c r="WEN19" s="410"/>
      <c r="WEO19" s="410"/>
      <c r="WEP19" s="410"/>
      <c r="WEQ19" s="410"/>
      <c r="WER19" s="410"/>
      <c r="WES19" s="410"/>
      <c r="WET19" s="410"/>
      <c r="WEU19" s="410"/>
      <c r="WEV19" s="410"/>
      <c r="WEW19" s="410"/>
      <c r="WEX19" s="410"/>
      <c r="WEY19" s="410"/>
      <c r="WEZ19" s="410"/>
      <c r="WFA19" s="410"/>
      <c r="WFB19" s="410"/>
      <c r="WFC19" s="410"/>
      <c r="WFD19" s="410"/>
      <c r="WFE19" s="410"/>
      <c r="WFF19" s="410"/>
      <c r="WFG19" s="410"/>
      <c r="WFH19" s="410"/>
      <c r="WFI19" s="410"/>
      <c r="WFJ19" s="410"/>
      <c r="WFK19" s="410"/>
      <c r="WFL19" s="410"/>
      <c r="WFM19" s="410"/>
      <c r="WFN19" s="410"/>
      <c r="WFO19" s="410"/>
      <c r="WFP19" s="410"/>
      <c r="WFQ19" s="410"/>
      <c r="WFR19" s="410"/>
      <c r="WFS19" s="410"/>
      <c r="WFT19" s="410"/>
      <c r="WFU19" s="410"/>
      <c r="WFV19" s="410"/>
      <c r="WFW19" s="410"/>
      <c r="WFX19" s="410"/>
      <c r="WFY19" s="410"/>
      <c r="WFZ19" s="410"/>
      <c r="WGA19" s="410"/>
      <c r="WGB19" s="410"/>
      <c r="WGC19" s="410"/>
      <c r="WGD19" s="410"/>
      <c r="WGE19" s="410"/>
      <c r="WGF19" s="410"/>
      <c r="WGG19" s="410"/>
      <c r="WGH19" s="410"/>
      <c r="WGI19" s="410"/>
      <c r="WGJ19" s="410"/>
      <c r="WGK19" s="410"/>
      <c r="WGL19" s="410"/>
      <c r="WGM19" s="410"/>
      <c r="WGN19" s="410"/>
      <c r="WGO19" s="410"/>
      <c r="WGP19" s="410"/>
      <c r="WGQ19" s="410"/>
      <c r="WGR19" s="410"/>
      <c r="WGS19" s="410"/>
      <c r="WGT19" s="410"/>
      <c r="WGU19" s="410"/>
      <c r="WGV19" s="410"/>
      <c r="WGW19" s="410"/>
      <c r="WGX19" s="410"/>
      <c r="WGY19" s="410"/>
      <c r="WGZ19" s="410"/>
      <c r="WHA19" s="410"/>
      <c r="WHB19" s="410"/>
      <c r="WHC19" s="410"/>
      <c r="WHD19" s="410"/>
      <c r="WHE19" s="410"/>
      <c r="WHF19" s="410"/>
      <c r="WHG19" s="410"/>
      <c r="WHH19" s="410"/>
      <c r="WHI19" s="410"/>
      <c r="WHJ19" s="410"/>
      <c r="WHK19" s="410"/>
      <c r="WHL19" s="410"/>
      <c r="WHM19" s="410"/>
      <c r="WHN19" s="410"/>
      <c r="WHO19" s="410"/>
      <c r="WHP19" s="410"/>
      <c r="WHQ19" s="410"/>
      <c r="WHR19" s="410"/>
      <c r="WHS19" s="410"/>
      <c r="WHT19" s="410"/>
      <c r="WHU19" s="410"/>
      <c r="WHV19" s="410"/>
      <c r="WHW19" s="410"/>
      <c r="WHX19" s="410"/>
      <c r="WHY19" s="410"/>
      <c r="WHZ19" s="410"/>
      <c r="WIA19" s="410"/>
      <c r="WIB19" s="410"/>
      <c r="WIC19" s="410"/>
      <c r="WID19" s="410"/>
      <c r="WIE19" s="410"/>
      <c r="WIF19" s="410"/>
      <c r="WIG19" s="410"/>
      <c r="WIH19" s="410"/>
      <c r="WII19" s="410"/>
      <c r="WIJ19" s="410"/>
      <c r="WIK19" s="410"/>
      <c r="WIL19" s="410"/>
      <c r="WIM19" s="410"/>
      <c r="WIN19" s="410"/>
      <c r="WIO19" s="410"/>
      <c r="WIP19" s="410"/>
      <c r="WIQ19" s="410"/>
      <c r="WIR19" s="410"/>
      <c r="WIS19" s="410"/>
      <c r="WIT19" s="410"/>
      <c r="WIU19" s="410"/>
      <c r="WIV19" s="410"/>
      <c r="WIW19" s="410"/>
      <c r="WIX19" s="410"/>
      <c r="WIY19" s="410"/>
      <c r="WIZ19" s="410"/>
      <c r="WJA19" s="410"/>
      <c r="WJB19" s="410"/>
      <c r="WJC19" s="410"/>
      <c r="WJD19" s="410"/>
      <c r="WJE19" s="410"/>
      <c r="WJF19" s="410"/>
      <c r="WJG19" s="410"/>
      <c r="WJH19" s="410"/>
      <c r="WJI19" s="410"/>
      <c r="WJJ19" s="410"/>
      <c r="WJK19" s="410"/>
      <c r="WJL19" s="410"/>
      <c r="WJM19" s="410"/>
      <c r="WJN19" s="410"/>
      <c r="WJO19" s="410"/>
      <c r="WJP19" s="410"/>
      <c r="WJQ19" s="410"/>
      <c r="WJR19" s="410"/>
      <c r="WJS19" s="410"/>
      <c r="WJT19" s="410"/>
      <c r="WJU19" s="410"/>
      <c r="WJV19" s="410"/>
      <c r="WJW19" s="410"/>
      <c r="WJX19" s="410"/>
      <c r="WJY19" s="410"/>
      <c r="WJZ19" s="410"/>
      <c r="WKA19" s="410"/>
      <c r="WKB19" s="410"/>
      <c r="WKC19" s="410"/>
      <c r="WKD19" s="410"/>
      <c r="WKE19" s="410"/>
      <c r="WKF19" s="410"/>
      <c r="WKG19" s="410"/>
      <c r="WKH19" s="410"/>
      <c r="WKI19" s="410"/>
      <c r="WKJ19" s="410"/>
      <c r="WKK19" s="410"/>
      <c r="WKL19" s="410"/>
      <c r="WKM19" s="410"/>
      <c r="WKN19" s="410"/>
      <c r="WKO19" s="410"/>
      <c r="WKP19" s="410"/>
      <c r="WKQ19" s="410"/>
      <c r="WKR19" s="410"/>
      <c r="WKS19" s="410"/>
      <c r="WKT19" s="410"/>
      <c r="WKU19" s="410"/>
      <c r="WKV19" s="410"/>
      <c r="WKW19" s="410"/>
      <c r="WKX19" s="410"/>
      <c r="WKY19" s="410"/>
      <c r="WKZ19" s="410"/>
      <c r="WLA19" s="410"/>
      <c r="WLB19" s="410"/>
      <c r="WLC19" s="410"/>
      <c r="WLD19" s="410"/>
      <c r="WLE19" s="410"/>
      <c r="WLF19" s="410"/>
      <c r="WLG19" s="410"/>
      <c r="WLH19" s="410"/>
      <c r="WLI19" s="410"/>
      <c r="WLJ19" s="410"/>
      <c r="WLK19" s="410"/>
      <c r="WLL19" s="410"/>
      <c r="WLM19" s="410"/>
      <c r="WLN19" s="410"/>
      <c r="WLO19" s="410"/>
      <c r="WLP19" s="410"/>
      <c r="WLQ19" s="410"/>
      <c r="WLR19" s="410"/>
      <c r="WLS19" s="410"/>
      <c r="WLT19" s="410"/>
      <c r="WLU19" s="410"/>
      <c r="WLV19" s="410"/>
      <c r="WLW19" s="410"/>
      <c r="WLX19" s="410"/>
      <c r="WLY19" s="410"/>
      <c r="WLZ19" s="410"/>
      <c r="WMA19" s="410"/>
      <c r="WMB19" s="410"/>
      <c r="WMC19" s="410"/>
      <c r="WMD19" s="410"/>
      <c r="WME19" s="410"/>
      <c r="WMF19" s="410"/>
      <c r="WMG19" s="410"/>
      <c r="WMH19" s="410"/>
      <c r="WMI19" s="410"/>
      <c r="WMJ19" s="410"/>
      <c r="WMK19" s="410"/>
      <c r="WML19" s="410"/>
      <c r="WMM19" s="410"/>
      <c r="WMN19" s="410"/>
      <c r="WMO19" s="410"/>
      <c r="WMP19" s="410"/>
      <c r="WMQ19" s="410"/>
      <c r="WMR19" s="410"/>
      <c r="WMS19" s="410"/>
      <c r="WMT19" s="410"/>
      <c r="WMU19" s="410"/>
      <c r="WMV19" s="410"/>
      <c r="WMW19" s="410"/>
      <c r="WMX19" s="410"/>
      <c r="WMY19" s="410"/>
      <c r="WMZ19" s="410"/>
      <c r="WNA19" s="410"/>
      <c r="WNB19" s="410"/>
      <c r="WNC19" s="410"/>
      <c r="WND19" s="410"/>
      <c r="WNE19" s="410"/>
      <c r="WNF19" s="410"/>
      <c r="WNG19" s="410"/>
      <c r="WNH19" s="410"/>
      <c r="WNI19" s="410"/>
      <c r="WNJ19" s="410"/>
      <c r="WNK19" s="410"/>
      <c r="WNL19" s="410"/>
      <c r="WNM19" s="410"/>
      <c r="WNN19" s="410"/>
      <c r="WNO19" s="410"/>
      <c r="WNP19" s="410"/>
      <c r="WNQ19" s="410"/>
      <c r="WNR19" s="410"/>
      <c r="WNS19" s="410"/>
      <c r="WNT19" s="410"/>
      <c r="WNU19" s="410"/>
      <c r="WNV19" s="410"/>
      <c r="WNW19" s="410"/>
      <c r="WNX19" s="410"/>
      <c r="WNY19" s="410"/>
      <c r="WNZ19" s="410"/>
      <c r="WOA19" s="410"/>
      <c r="WOB19" s="410"/>
      <c r="WOC19" s="410"/>
      <c r="WOD19" s="410"/>
      <c r="WOE19" s="410"/>
      <c r="WOF19" s="410"/>
      <c r="WOG19" s="410"/>
      <c r="WOH19" s="410"/>
      <c r="WOI19" s="410"/>
      <c r="WOJ19" s="410"/>
      <c r="WOK19" s="410"/>
      <c r="WOL19" s="410"/>
      <c r="WOM19" s="410"/>
      <c r="WON19" s="410"/>
      <c r="WOO19" s="410"/>
      <c r="WOP19" s="410"/>
      <c r="WOQ19" s="410"/>
      <c r="WOR19" s="410"/>
      <c r="WOS19" s="410"/>
      <c r="WOT19" s="410"/>
      <c r="WOU19" s="410"/>
      <c r="WOV19" s="410"/>
      <c r="WOW19" s="410"/>
      <c r="WOX19" s="410"/>
      <c r="WOY19" s="410"/>
      <c r="WOZ19" s="410"/>
      <c r="WPA19" s="410"/>
      <c r="WPB19" s="410"/>
      <c r="WPC19" s="410"/>
      <c r="WPD19" s="410"/>
      <c r="WPE19" s="410"/>
      <c r="WPF19" s="410"/>
      <c r="WPG19" s="410"/>
      <c r="WPH19" s="410"/>
      <c r="WPI19" s="410"/>
      <c r="WPJ19" s="410"/>
      <c r="WPK19" s="410"/>
      <c r="WPL19" s="410"/>
      <c r="WPM19" s="410"/>
      <c r="WPN19" s="410"/>
      <c r="WPO19" s="410"/>
      <c r="WPP19" s="410"/>
      <c r="WPQ19" s="410"/>
      <c r="WPR19" s="410"/>
      <c r="WPS19" s="410"/>
      <c r="WPT19" s="410"/>
      <c r="WPU19" s="410"/>
      <c r="WPV19" s="410"/>
      <c r="WPW19" s="410"/>
      <c r="WPX19" s="410"/>
      <c r="WPY19" s="410"/>
      <c r="WPZ19" s="410"/>
      <c r="WQA19" s="410"/>
      <c r="WQB19" s="410"/>
      <c r="WQC19" s="410"/>
      <c r="WQD19" s="410"/>
      <c r="WQE19" s="410"/>
      <c r="WQF19" s="410"/>
      <c r="WQG19" s="410"/>
      <c r="WQH19" s="410"/>
      <c r="WQI19" s="410"/>
      <c r="WQJ19" s="410"/>
      <c r="WQK19" s="410"/>
      <c r="WQL19" s="410"/>
      <c r="WQM19" s="410"/>
      <c r="WQN19" s="410"/>
      <c r="WQO19" s="410"/>
      <c r="WQP19" s="410"/>
      <c r="WQQ19" s="410"/>
      <c r="WQR19" s="410"/>
      <c r="WQS19" s="410"/>
      <c r="WQT19" s="410"/>
      <c r="WQU19" s="410"/>
      <c r="WQV19" s="410"/>
      <c r="WQW19" s="410"/>
      <c r="WQX19" s="410"/>
      <c r="WQY19" s="410"/>
      <c r="WQZ19" s="410"/>
      <c r="WRA19" s="410"/>
      <c r="WRB19" s="410"/>
      <c r="WRC19" s="410"/>
      <c r="WRD19" s="410"/>
      <c r="WRE19" s="410"/>
      <c r="WRF19" s="410"/>
      <c r="WRG19" s="410"/>
      <c r="WRH19" s="410"/>
      <c r="WRI19" s="410"/>
      <c r="WRJ19" s="410"/>
      <c r="WRK19" s="410"/>
      <c r="WRL19" s="410"/>
      <c r="WRM19" s="410"/>
      <c r="WRN19" s="410"/>
      <c r="WRO19" s="410"/>
      <c r="WRP19" s="410"/>
      <c r="WRQ19" s="410"/>
      <c r="WRR19" s="410"/>
      <c r="WRS19" s="410"/>
      <c r="WRT19" s="410"/>
      <c r="WRU19" s="410"/>
      <c r="WRV19" s="410"/>
      <c r="WRW19" s="410"/>
      <c r="WRX19" s="410"/>
      <c r="WRY19" s="410"/>
      <c r="WRZ19" s="410"/>
      <c r="WSA19" s="410"/>
      <c r="WSB19" s="410"/>
      <c r="WSC19" s="410"/>
      <c r="WSD19" s="410"/>
      <c r="WSE19" s="410"/>
      <c r="WSF19" s="410"/>
      <c r="WSG19" s="410"/>
      <c r="WSH19" s="410"/>
      <c r="WSI19" s="410"/>
      <c r="WSJ19" s="410"/>
      <c r="WSK19" s="410"/>
      <c r="WSL19" s="410"/>
      <c r="WSM19" s="410"/>
      <c r="WSN19" s="410"/>
      <c r="WSO19" s="410"/>
      <c r="WSP19" s="410"/>
      <c r="WSQ19" s="410"/>
      <c r="WSR19" s="410"/>
      <c r="WSS19" s="410"/>
      <c r="WST19" s="410"/>
      <c r="WSU19" s="410"/>
      <c r="WSV19" s="410"/>
      <c r="WSW19" s="410"/>
      <c r="WSX19" s="410"/>
      <c r="WSY19" s="410"/>
      <c r="WSZ19" s="410"/>
      <c r="WTA19" s="410"/>
      <c r="WTB19" s="410"/>
      <c r="WTC19" s="410"/>
      <c r="WTD19" s="410"/>
      <c r="WTE19" s="410"/>
      <c r="WTF19" s="410"/>
      <c r="WTG19" s="410"/>
      <c r="WTH19" s="410"/>
      <c r="WTI19" s="410"/>
      <c r="WTJ19" s="410"/>
      <c r="WTK19" s="410"/>
      <c r="WTL19" s="410"/>
      <c r="WTM19" s="410"/>
      <c r="WTN19" s="410"/>
      <c r="WTO19" s="410"/>
      <c r="WTP19" s="410"/>
      <c r="WTQ19" s="410"/>
      <c r="WTR19" s="410"/>
      <c r="WTS19" s="410"/>
      <c r="WTT19" s="410"/>
      <c r="WTU19" s="410"/>
      <c r="WTV19" s="410"/>
      <c r="WTW19" s="410"/>
      <c r="WTX19" s="410"/>
      <c r="WTY19" s="410"/>
      <c r="WTZ19" s="410"/>
      <c r="WUA19" s="410"/>
      <c r="WUB19" s="410"/>
      <c r="WUC19" s="410"/>
      <c r="WUD19" s="410"/>
      <c r="WUE19" s="410"/>
      <c r="WUF19" s="410"/>
      <c r="WUG19" s="410"/>
      <c r="WUH19" s="410"/>
      <c r="WUI19" s="410"/>
      <c r="WUJ19" s="410"/>
      <c r="WUK19" s="410"/>
      <c r="WUL19" s="410"/>
      <c r="WUM19" s="410"/>
      <c r="WUN19" s="410"/>
      <c r="WUO19" s="410"/>
      <c r="WUP19" s="410"/>
      <c r="WUQ19" s="410"/>
      <c r="WUR19" s="410"/>
      <c r="WUS19" s="410"/>
      <c r="WUT19" s="410"/>
      <c r="WUU19" s="410"/>
      <c r="WUV19" s="410"/>
      <c r="WUW19" s="410"/>
      <c r="WUX19" s="410"/>
      <c r="WUY19" s="410"/>
      <c r="WUZ19" s="410"/>
      <c r="WVA19" s="410"/>
      <c r="WVB19" s="410"/>
      <c r="WVC19" s="410"/>
      <c r="WVD19" s="410"/>
      <c r="WVE19" s="410"/>
      <c r="WVF19" s="410"/>
      <c r="WVG19" s="410"/>
      <c r="WVH19" s="410"/>
      <c r="WVI19" s="410"/>
      <c r="WVJ19" s="410"/>
      <c r="WVK19" s="410"/>
      <c r="WVL19" s="410"/>
      <c r="WVM19" s="410"/>
      <c r="WVN19" s="410"/>
      <c r="WVO19" s="410"/>
      <c r="WVP19" s="410"/>
      <c r="WVQ19" s="410"/>
      <c r="WVR19" s="410"/>
      <c r="WVS19" s="410"/>
      <c r="WVT19" s="410"/>
      <c r="WVU19" s="410"/>
      <c r="WVV19" s="410"/>
      <c r="WVW19" s="410"/>
      <c r="WVX19" s="410"/>
      <c r="WVY19" s="410"/>
      <c r="WVZ19" s="410"/>
      <c r="WWA19" s="410"/>
      <c r="WWB19" s="410"/>
      <c r="WWC19" s="410"/>
      <c r="WWD19" s="410"/>
      <c r="WWE19" s="410"/>
      <c r="WWF19" s="410"/>
      <c r="WWG19" s="410"/>
      <c r="WWH19" s="410"/>
      <c r="WWI19" s="410"/>
      <c r="WWJ19" s="410"/>
      <c r="WWK19" s="410"/>
      <c r="WWL19" s="410"/>
      <c r="WWM19" s="410"/>
      <c r="WWN19" s="410"/>
      <c r="WWO19" s="410"/>
      <c r="WWP19" s="410"/>
      <c r="WWQ19" s="410"/>
      <c r="WWR19" s="410"/>
      <c r="WWS19" s="410"/>
      <c r="WWT19" s="410"/>
      <c r="WWU19" s="410"/>
      <c r="WWV19" s="410"/>
      <c r="WWW19" s="410"/>
      <c r="WWX19" s="410"/>
      <c r="WWY19" s="410"/>
      <c r="WWZ19" s="410"/>
      <c r="WXA19" s="410"/>
      <c r="WXB19" s="410"/>
      <c r="WXC19" s="410"/>
      <c r="WXD19" s="410"/>
      <c r="WXE19" s="410"/>
      <c r="WXF19" s="410"/>
      <c r="WXG19" s="410"/>
      <c r="WXH19" s="410"/>
      <c r="WXI19" s="410"/>
      <c r="WXJ19" s="410"/>
      <c r="WXK19" s="410"/>
      <c r="WXL19" s="410"/>
      <c r="WXM19" s="410"/>
      <c r="WXN19" s="410"/>
      <c r="WXO19" s="410"/>
      <c r="WXP19" s="410"/>
      <c r="WXQ19" s="410"/>
      <c r="WXR19" s="410"/>
      <c r="WXS19" s="410"/>
      <c r="WXT19" s="410"/>
      <c r="WXU19" s="410"/>
      <c r="WXV19" s="410"/>
      <c r="WXW19" s="410"/>
      <c r="WXX19" s="410"/>
      <c r="WXY19" s="410"/>
      <c r="WXZ19" s="410"/>
      <c r="WYA19" s="410"/>
      <c r="WYB19" s="410"/>
      <c r="WYC19" s="410"/>
      <c r="WYD19" s="410"/>
      <c r="WYE19" s="410"/>
      <c r="WYF19" s="410"/>
      <c r="WYG19" s="410"/>
      <c r="WYH19" s="410"/>
      <c r="WYI19" s="410"/>
      <c r="WYJ19" s="410"/>
      <c r="WYK19" s="410"/>
      <c r="WYL19" s="410"/>
      <c r="WYM19" s="410"/>
      <c r="WYN19" s="410"/>
      <c r="WYO19" s="410"/>
      <c r="WYP19" s="410"/>
      <c r="WYQ19" s="410"/>
      <c r="WYR19" s="410"/>
      <c r="WYS19" s="410"/>
      <c r="WYT19" s="410"/>
      <c r="WYU19" s="410"/>
      <c r="WYV19" s="410"/>
      <c r="WYW19" s="410"/>
      <c r="WYX19" s="410"/>
      <c r="WYY19" s="410"/>
      <c r="WYZ19" s="410"/>
      <c r="WZA19" s="410"/>
      <c r="WZB19" s="410"/>
      <c r="WZC19" s="410"/>
      <c r="WZD19" s="410"/>
      <c r="WZE19" s="410"/>
      <c r="WZF19" s="410"/>
      <c r="WZG19" s="410"/>
      <c r="WZH19" s="410"/>
      <c r="WZI19" s="410"/>
      <c r="WZJ19" s="410"/>
      <c r="WZK19" s="410"/>
      <c r="WZL19" s="410"/>
      <c r="WZM19" s="410"/>
      <c r="WZN19" s="410"/>
      <c r="WZO19" s="410"/>
      <c r="WZP19" s="410"/>
      <c r="WZQ19" s="410"/>
      <c r="WZR19" s="410"/>
      <c r="WZS19" s="410"/>
      <c r="WZT19" s="410"/>
      <c r="WZU19" s="410"/>
      <c r="WZV19" s="410"/>
      <c r="WZW19" s="410"/>
      <c r="WZX19" s="410"/>
      <c r="WZY19" s="410"/>
      <c r="WZZ19" s="410"/>
      <c r="XAA19" s="410"/>
      <c r="XAB19" s="410"/>
      <c r="XAC19" s="410"/>
      <c r="XAD19" s="410"/>
      <c r="XAE19" s="410"/>
      <c r="XAF19" s="410"/>
      <c r="XAG19" s="410"/>
      <c r="XAH19" s="410"/>
      <c r="XAI19" s="410"/>
      <c r="XAJ19" s="410"/>
      <c r="XAK19" s="410"/>
      <c r="XAL19" s="410"/>
      <c r="XAM19" s="410"/>
      <c r="XAN19" s="410"/>
      <c r="XAO19" s="410"/>
      <c r="XAP19" s="410"/>
      <c r="XAQ19" s="410"/>
      <c r="XAR19" s="410"/>
      <c r="XAS19" s="410"/>
      <c r="XAT19" s="410"/>
      <c r="XAU19" s="410"/>
      <c r="XAV19" s="410"/>
      <c r="XAW19" s="410"/>
      <c r="XAX19" s="410"/>
      <c r="XAY19" s="410"/>
      <c r="XAZ19" s="410"/>
      <c r="XBA19" s="410"/>
      <c r="XBB19" s="410"/>
      <c r="XBC19" s="410"/>
      <c r="XBD19" s="410"/>
      <c r="XBE19" s="410"/>
      <c r="XBF19" s="410"/>
      <c r="XBG19" s="410"/>
      <c r="XBH19" s="410"/>
      <c r="XBI19" s="410"/>
      <c r="XBJ19" s="410"/>
      <c r="XBK19" s="410"/>
      <c r="XBL19" s="410"/>
      <c r="XBM19" s="410"/>
      <c r="XBN19" s="410"/>
      <c r="XBO19" s="410"/>
      <c r="XBP19" s="410"/>
      <c r="XBQ19" s="410"/>
      <c r="XBR19" s="410"/>
      <c r="XBS19" s="410"/>
      <c r="XBT19" s="410"/>
      <c r="XBU19" s="410"/>
      <c r="XBV19" s="410"/>
      <c r="XBW19" s="410"/>
      <c r="XBX19" s="410"/>
      <c r="XBY19" s="410"/>
      <c r="XBZ19" s="410"/>
      <c r="XCA19" s="410"/>
      <c r="XCB19" s="410"/>
      <c r="XCC19" s="410"/>
      <c r="XCD19" s="410"/>
      <c r="XCE19" s="410"/>
      <c r="XCF19" s="410"/>
      <c r="XCG19" s="410"/>
      <c r="XCH19" s="410"/>
      <c r="XCI19" s="410"/>
      <c r="XCJ19" s="410"/>
      <c r="XCK19" s="410"/>
      <c r="XCL19" s="410"/>
      <c r="XCM19" s="410"/>
      <c r="XCN19" s="410"/>
      <c r="XCO19" s="410"/>
      <c r="XCP19" s="410"/>
      <c r="XCQ19" s="410"/>
      <c r="XCR19" s="410"/>
      <c r="XCS19" s="410"/>
      <c r="XCT19" s="410"/>
      <c r="XCU19" s="410"/>
      <c r="XCV19" s="410"/>
      <c r="XCW19" s="410"/>
      <c r="XCX19" s="410"/>
      <c r="XCY19" s="410"/>
      <c r="XCZ19" s="410"/>
      <c r="XDA19" s="410"/>
      <c r="XDB19" s="410"/>
      <c r="XDC19" s="410"/>
      <c r="XDD19" s="410"/>
      <c r="XDE19" s="410"/>
      <c r="XDF19" s="410"/>
      <c r="XDG19" s="410"/>
      <c r="XDH19" s="410"/>
      <c r="XDI19" s="410"/>
      <c r="XDJ19" s="410"/>
      <c r="XDK19" s="410"/>
      <c r="XDL19" s="410"/>
      <c r="XDM19" s="410"/>
      <c r="XDN19" s="410"/>
      <c r="XDO19" s="410"/>
      <c r="XDP19" s="410"/>
      <c r="XDQ19" s="410"/>
      <c r="XDR19" s="410"/>
      <c r="XDS19" s="410"/>
      <c r="XDT19" s="410"/>
      <c r="XDU19" s="410"/>
      <c r="XDV19" s="410"/>
      <c r="XDW19" s="410"/>
      <c r="XDX19" s="410"/>
      <c r="XDY19" s="410"/>
      <c r="XDZ19" s="410"/>
      <c r="XEA19" s="410"/>
      <c r="XEB19" s="410"/>
      <c r="XEC19" s="410"/>
      <c r="XED19" s="410"/>
      <c r="XEE19" s="410"/>
      <c r="XEF19" s="410"/>
      <c r="XEG19" s="410"/>
      <c r="XEH19" s="410"/>
      <c r="XEI19" s="410"/>
      <c r="XEJ19" s="410"/>
      <c r="XEK19" s="410"/>
      <c r="XEL19" s="410"/>
      <c r="XEM19" s="410"/>
      <c r="XEN19" s="410"/>
      <c r="XEO19" s="410"/>
      <c r="XEP19" s="410"/>
      <c r="XEQ19" s="410"/>
      <c r="XER19" s="410"/>
      <c r="XES19" s="410"/>
      <c r="XET19" s="410"/>
      <c r="XEU19" s="410"/>
      <c r="XEV19" s="410"/>
      <c r="XEW19" s="410"/>
      <c r="XEX19" s="410"/>
      <c r="XEY19" s="410"/>
      <c r="XEZ19" s="410"/>
      <c r="XFA19" s="410"/>
      <c r="XFB19" s="410"/>
      <c r="XFC19" s="410"/>
      <c r="XFD19" s="410"/>
    </row>
    <row r="20" spans="1:16384" s="409" customFormat="1" ht="90" x14ac:dyDescent="0.25">
      <c r="A20" s="410"/>
      <c r="B20" s="411" t="s">
        <v>597</v>
      </c>
      <c r="C20" s="410"/>
      <c r="D20" s="410"/>
      <c r="E20" s="410"/>
      <c r="F20" s="410"/>
      <c r="G20" s="410"/>
      <c r="H20" s="410"/>
      <c r="I20" s="410"/>
      <c r="J20" s="410"/>
      <c r="K20" s="410"/>
      <c r="L20" s="410"/>
      <c r="M20" s="410"/>
      <c r="N20" s="410"/>
      <c r="O20" s="410"/>
      <c r="P20" s="410"/>
      <c r="Q20" s="410"/>
      <c r="R20" s="410"/>
      <c r="S20" s="410"/>
      <c r="T20" s="410"/>
      <c r="U20" s="410"/>
      <c r="V20" s="410"/>
      <c r="W20" s="410"/>
      <c r="X20" s="410"/>
      <c r="Y20" s="410"/>
      <c r="Z20" s="410"/>
      <c r="AA20" s="410"/>
      <c r="AB20" s="410"/>
      <c r="AC20" s="410"/>
      <c r="AD20" s="410"/>
      <c r="AE20" s="410"/>
      <c r="AF20" s="410"/>
      <c r="AG20" s="410"/>
      <c r="AH20" s="410"/>
      <c r="AI20" s="410"/>
      <c r="AJ20" s="410"/>
      <c r="AK20" s="410"/>
      <c r="AL20" s="410"/>
      <c r="AM20" s="410"/>
      <c r="AN20" s="410"/>
      <c r="AO20" s="410"/>
      <c r="AP20" s="410"/>
      <c r="AQ20" s="410"/>
      <c r="AR20" s="410"/>
      <c r="AS20" s="410"/>
      <c r="AT20" s="410"/>
      <c r="AU20" s="410"/>
      <c r="AV20" s="410"/>
      <c r="AW20" s="410"/>
      <c r="AX20" s="410"/>
      <c r="AY20" s="410"/>
      <c r="AZ20" s="410"/>
      <c r="BA20" s="410"/>
      <c r="BB20" s="410"/>
      <c r="BC20" s="410"/>
      <c r="BD20" s="410"/>
      <c r="BE20" s="410"/>
      <c r="BF20" s="410"/>
      <c r="BG20" s="410"/>
      <c r="BH20" s="410"/>
      <c r="BI20" s="410"/>
      <c r="BJ20" s="410"/>
      <c r="BK20" s="410"/>
      <c r="BL20" s="410"/>
      <c r="BM20" s="410"/>
      <c r="BN20" s="410"/>
      <c r="BO20" s="410"/>
      <c r="BP20" s="410"/>
      <c r="BQ20" s="410"/>
      <c r="BR20" s="410"/>
      <c r="BS20" s="410"/>
      <c r="BT20" s="410"/>
      <c r="BU20" s="410"/>
      <c r="BV20" s="410"/>
      <c r="BW20" s="410"/>
      <c r="BX20" s="410"/>
      <c r="BY20" s="410"/>
      <c r="BZ20" s="410"/>
      <c r="CA20" s="410"/>
      <c r="CB20" s="410"/>
      <c r="CC20" s="410"/>
      <c r="CD20" s="410"/>
      <c r="CE20" s="410"/>
      <c r="CF20" s="410"/>
      <c r="CG20" s="410"/>
      <c r="CH20" s="410"/>
      <c r="CI20" s="410"/>
      <c r="CJ20" s="410"/>
      <c r="CK20" s="410"/>
      <c r="CL20" s="410"/>
      <c r="CM20" s="410"/>
      <c r="CN20" s="410"/>
      <c r="CO20" s="410"/>
      <c r="CP20" s="410"/>
      <c r="CQ20" s="410"/>
      <c r="CR20" s="410"/>
      <c r="CS20" s="410"/>
      <c r="CT20" s="410"/>
      <c r="CU20" s="410"/>
      <c r="CV20" s="410"/>
      <c r="CW20" s="410"/>
      <c r="CX20" s="410"/>
      <c r="CY20" s="410"/>
      <c r="CZ20" s="410"/>
      <c r="DA20" s="410"/>
      <c r="DB20" s="410"/>
      <c r="DC20" s="410"/>
      <c r="DD20" s="410"/>
      <c r="DE20" s="410"/>
      <c r="DF20" s="410"/>
      <c r="DG20" s="410"/>
      <c r="DH20" s="410"/>
      <c r="DI20" s="410"/>
      <c r="DJ20" s="410"/>
      <c r="DK20" s="410"/>
      <c r="DL20" s="410"/>
      <c r="DM20" s="410"/>
      <c r="DN20" s="410"/>
      <c r="DO20" s="410"/>
      <c r="DP20" s="410"/>
      <c r="DQ20" s="410"/>
      <c r="DR20" s="410"/>
      <c r="DS20" s="410"/>
      <c r="DT20" s="410"/>
      <c r="DU20" s="410"/>
      <c r="DV20" s="410"/>
      <c r="DW20" s="410"/>
      <c r="DX20" s="410"/>
      <c r="DY20" s="410"/>
      <c r="DZ20" s="410"/>
      <c r="EA20" s="410"/>
      <c r="EB20" s="410"/>
      <c r="EC20" s="410"/>
      <c r="ED20" s="410"/>
      <c r="EE20" s="410"/>
      <c r="EF20" s="410"/>
      <c r="EG20" s="410"/>
      <c r="EH20" s="410"/>
      <c r="EI20" s="410"/>
      <c r="EJ20" s="410"/>
      <c r="EK20" s="410"/>
      <c r="EL20" s="410"/>
      <c r="EM20" s="410"/>
      <c r="EN20" s="410"/>
      <c r="EO20" s="410"/>
      <c r="EP20" s="410"/>
      <c r="EQ20" s="410"/>
      <c r="ER20" s="410"/>
      <c r="ES20" s="410"/>
      <c r="ET20" s="410"/>
      <c r="EU20" s="410"/>
      <c r="EV20" s="410"/>
      <c r="EW20" s="410"/>
      <c r="EX20" s="410"/>
      <c r="EY20" s="410"/>
      <c r="EZ20" s="410"/>
      <c r="FA20" s="410"/>
      <c r="FB20" s="410"/>
      <c r="FC20" s="410"/>
      <c r="FD20" s="410"/>
      <c r="FE20" s="410"/>
      <c r="FF20" s="410"/>
      <c r="FG20" s="410"/>
      <c r="FH20" s="410"/>
      <c r="FI20" s="410"/>
      <c r="FJ20" s="410"/>
      <c r="FK20" s="410"/>
      <c r="FL20" s="410"/>
      <c r="FM20" s="410"/>
      <c r="FN20" s="410"/>
      <c r="FO20" s="410"/>
      <c r="FP20" s="410"/>
      <c r="FQ20" s="410"/>
      <c r="FR20" s="410"/>
      <c r="FS20" s="410"/>
      <c r="FT20" s="410"/>
      <c r="FU20" s="410"/>
      <c r="FV20" s="410"/>
      <c r="FW20" s="410"/>
      <c r="FX20" s="410"/>
      <c r="FY20" s="410"/>
      <c r="FZ20" s="410"/>
      <c r="GA20" s="410"/>
      <c r="GB20" s="410"/>
      <c r="GC20" s="410"/>
      <c r="GD20" s="410"/>
      <c r="GE20" s="410"/>
      <c r="GF20" s="410"/>
      <c r="GG20" s="410"/>
      <c r="GH20" s="410"/>
      <c r="GI20" s="410"/>
      <c r="GJ20" s="410"/>
      <c r="GK20" s="410"/>
      <c r="GL20" s="410"/>
      <c r="GM20" s="410"/>
      <c r="GN20" s="410"/>
      <c r="GO20" s="410"/>
      <c r="GP20" s="410"/>
      <c r="GQ20" s="410"/>
      <c r="GR20" s="410"/>
      <c r="GS20" s="410"/>
      <c r="GT20" s="410"/>
      <c r="GU20" s="410"/>
      <c r="GV20" s="410"/>
      <c r="GW20" s="410"/>
      <c r="GX20" s="410"/>
      <c r="GY20" s="410"/>
      <c r="GZ20" s="410"/>
      <c r="HA20" s="410"/>
      <c r="HB20" s="410"/>
      <c r="HC20" s="410"/>
      <c r="HD20" s="410"/>
      <c r="HE20" s="410"/>
      <c r="HF20" s="410"/>
      <c r="HG20" s="410"/>
      <c r="HH20" s="410"/>
      <c r="HI20" s="410"/>
      <c r="HJ20" s="410"/>
      <c r="HK20" s="410"/>
      <c r="HL20" s="410"/>
      <c r="HM20" s="410"/>
      <c r="HN20" s="410"/>
      <c r="HO20" s="410"/>
      <c r="HP20" s="410"/>
      <c r="HQ20" s="410"/>
      <c r="HR20" s="410"/>
      <c r="HS20" s="410"/>
      <c r="HT20" s="410"/>
      <c r="HU20" s="410"/>
      <c r="HV20" s="410"/>
      <c r="HW20" s="410"/>
      <c r="HX20" s="410"/>
      <c r="HY20" s="410"/>
      <c r="HZ20" s="410"/>
      <c r="IA20" s="410"/>
      <c r="IB20" s="410"/>
      <c r="IC20" s="410"/>
      <c r="ID20" s="410"/>
      <c r="IE20" s="410"/>
      <c r="IF20" s="410"/>
      <c r="IG20" s="410"/>
      <c r="IH20" s="410"/>
      <c r="II20" s="410"/>
      <c r="IJ20" s="410"/>
      <c r="IK20" s="410"/>
      <c r="IL20" s="410"/>
      <c r="IM20" s="410"/>
      <c r="IN20" s="410"/>
      <c r="IO20" s="410"/>
      <c r="IP20" s="410"/>
      <c r="IQ20" s="410"/>
      <c r="IR20" s="410"/>
      <c r="IS20" s="410"/>
      <c r="IT20" s="410"/>
      <c r="IU20" s="410"/>
      <c r="IV20" s="410"/>
      <c r="IW20" s="410"/>
      <c r="IX20" s="410"/>
      <c r="IY20" s="410"/>
      <c r="IZ20" s="410"/>
      <c r="JA20" s="410"/>
      <c r="JB20" s="410"/>
      <c r="JC20" s="410"/>
      <c r="JD20" s="410"/>
      <c r="JE20" s="410"/>
      <c r="JF20" s="410"/>
      <c r="JG20" s="410"/>
      <c r="JH20" s="410"/>
      <c r="JI20" s="410"/>
      <c r="JJ20" s="410"/>
      <c r="JK20" s="410"/>
      <c r="JL20" s="410"/>
      <c r="JM20" s="410"/>
      <c r="JN20" s="410"/>
      <c r="JO20" s="410"/>
      <c r="JP20" s="410"/>
      <c r="JQ20" s="410"/>
      <c r="JR20" s="410"/>
      <c r="JS20" s="410"/>
      <c r="JT20" s="410"/>
      <c r="JU20" s="410"/>
      <c r="JV20" s="410"/>
      <c r="JW20" s="410"/>
      <c r="JX20" s="410"/>
      <c r="JY20" s="410"/>
      <c r="JZ20" s="410"/>
      <c r="KA20" s="410"/>
      <c r="KB20" s="410"/>
      <c r="KC20" s="410"/>
      <c r="KD20" s="410"/>
      <c r="KE20" s="410"/>
      <c r="KF20" s="410"/>
      <c r="KG20" s="410"/>
      <c r="KH20" s="410"/>
      <c r="KI20" s="410"/>
      <c r="KJ20" s="410"/>
      <c r="KK20" s="410"/>
      <c r="KL20" s="410"/>
      <c r="KM20" s="410"/>
      <c r="KN20" s="410"/>
      <c r="KO20" s="410"/>
      <c r="KP20" s="410"/>
      <c r="KQ20" s="410"/>
      <c r="KR20" s="410"/>
      <c r="KS20" s="410"/>
      <c r="KT20" s="410"/>
      <c r="KU20" s="410"/>
      <c r="KV20" s="410"/>
      <c r="KW20" s="410"/>
      <c r="KX20" s="410"/>
      <c r="KY20" s="410"/>
      <c r="KZ20" s="410"/>
      <c r="LA20" s="410"/>
      <c r="LB20" s="410"/>
      <c r="LC20" s="410"/>
      <c r="LD20" s="410"/>
      <c r="LE20" s="410"/>
      <c r="LF20" s="410"/>
      <c r="LG20" s="410"/>
      <c r="LH20" s="410"/>
      <c r="LI20" s="410"/>
      <c r="LJ20" s="410"/>
      <c r="LK20" s="410"/>
      <c r="LL20" s="410"/>
      <c r="LM20" s="410"/>
      <c r="LN20" s="410"/>
      <c r="LO20" s="410"/>
      <c r="LP20" s="410"/>
      <c r="LQ20" s="410"/>
      <c r="LR20" s="410"/>
      <c r="LS20" s="410"/>
      <c r="LT20" s="410"/>
      <c r="LU20" s="410"/>
      <c r="LV20" s="410"/>
      <c r="LW20" s="410"/>
      <c r="LX20" s="410"/>
      <c r="LY20" s="410"/>
      <c r="LZ20" s="410"/>
      <c r="MA20" s="410"/>
      <c r="MB20" s="410"/>
      <c r="MC20" s="410"/>
      <c r="MD20" s="410"/>
      <c r="ME20" s="410"/>
      <c r="MF20" s="410"/>
      <c r="MG20" s="410"/>
      <c r="MH20" s="410"/>
      <c r="MI20" s="410"/>
      <c r="MJ20" s="410"/>
      <c r="MK20" s="410"/>
      <c r="ML20" s="410"/>
      <c r="MM20" s="410"/>
      <c r="MN20" s="410"/>
      <c r="MO20" s="410"/>
      <c r="MP20" s="410"/>
      <c r="MQ20" s="410"/>
      <c r="MR20" s="410"/>
      <c r="MS20" s="410"/>
      <c r="MT20" s="410"/>
      <c r="MU20" s="410"/>
      <c r="MV20" s="410"/>
      <c r="MW20" s="410"/>
      <c r="MX20" s="410"/>
      <c r="MY20" s="410"/>
      <c r="MZ20" s="410"/>
      <c r="NA20" s="410"/>
      <c r="NB20" s="410"/>
      <c r="NC20" s="410"/>
      <c r="ND20" s="410"/>
      <c r="NE20" s="410"/>
      <c r="NF20" s="410"/>
      <c r="NG20" s="410"/>
      <c r="NH20" s="410"/>
      <c r="NI20" s="410"/>
      <c r="NJ20" s="410"/>
      <c r="NK20" s="410"/>
      <c r="NL20" s="410"/>
      <c r="NM20" s="410"/>
      <c r="NN20" s="410"/>
      <c r="NO20" s="410"/>
      <c r="NP20" s="410"/>
      <c r="NQ20" s="410"/>
      <c r="NR20" s="410"/>
      <c r="NS20" s="410"/>
      <c r="NT20" s="410"/>
      <c r="NU20" s="410"/>
      <c r="NV20" s="410"/>
      <c r="NW20" s="410"/>
      <c r="NX20" s="410"/>
      <c r="NY20" s="410"/>
      <c r="NZ20" s="410"/>
      <c r="OA20" s="410"/>
      <c r="OB20" s="410"/>
      <c r="OC20" s="410"/>
      <c r="OD20" s="410"/>
      <c r="OE20" s="410"/>
      <c r="OF20" s="410"/>
      <c r="OG20" s="410"/>
      <c r="OH20" s="410"/>
      <c r="OI20" s="410"/>
      <c r="OJ20" s="410"/>
      <c r="OK20" s="410"/>
      <c r="OL20" s="410"/>
      <c r="OM20" s="410"/>
      <c r="ON20" s="410"/>
      <c r="OO20" s="410"/>
      <c r="OP20" s="410"/>
      <c r="OQ20" s="410"/>
      <c r="OR20" s="410"/>
      <c r="OS20" s="410"/>
      <c r="OT20" s="410"/>
      <c r="OU20" s="410"/>
      <c r="OV20" s="410"/>
      <c r="OW20" s="410"/>
      <c r="OX20" s="410"/>
      <c r="OY20" s="410"/>
      <c r="OZ20" s="410"/>
      <c r="PA20" s="410"/>
      <c r="PB20" s="410"/>
      <c r="PC20" s="410"/>
      <c r="PD20" s="410"/>
      <c r="PE20" s="410"/>
      <c r="PF20" s="410"/>
      <c r="PG20" s="410"/>
      <c r="PH20" s="410"/>
      <c r="PI20" s="410"/>
      <c r="PJ20" s="410"/>
      <c r="PK20" s="410"/>
      <c r="PL20" s="410"/>
      <c r="PM20" s="410"/>
      <c r="PN20" s="410"/>
      <c r="PO20" s="410"/>
      <c r="PP20" s="410"/>
      <c r="PQ20" s="410"/>
      <c r="PR20" s="410"/>
      <c r="PS20" s="410"/>
      <c r="PT20" s="410"/>
      <c r="PU20" s="410"/>
      <c r="PV20" s="410"/>
      <c r="PW20" s="410"/>
      <c r="PX20" s="410"/>
      <c r="PY20" s="410"/>
      <c r="PZ20" s="410"/>
      <c r="QA20" s="410"/>
      <c r="QB20" s="410"/>
      <c r="QC20" s="410"/>
      <c r="QD20" s="410"/>
      <c r="QE20" s="410"/>
      <c r="QF20" s="410"/>
      <c r="QG20" s="410"/>
      <c r="QH20" s="410"/>
      <c r="QI20" s="410"/>
      <c r="QJ20" s="410"/>
      <c r="QK20" s="410"/>
      <c r="QL20" s="410"/>
      <c r="QM20" s="410"/>
      <c r="QN20" s="410"/>
      <c r="QO20" s="410"/>
      <c r="QP20" s="410"/>
      <c r="QQ20" s="410"/>
      <c r="QR20" s="410"/>
      <c r="QS20" s="410"/>
      <c r="QT20" s="410"/>
      <c r="QU20" s="410"/>
      <c r="QV20" s="410"/>
      <c r="QW20" s="410"/>
      <c r="QX20" s="410"/>
      <c r="QY20" s="410"/>
      <c r="QZ20" s="410"/>
      <c r="RA20" s="410"/>
      <c r="RB20" s="410"/>
      <c r="RC20" s="410"/>
      <c r="RD20" s="410"/>
      <c r="RE20" s="410"/>
      <c r="RF20" s="410"/>
      <c r="RG20" s="410"/>
      <c r="RH20" s="410"/>
      <c r="RI20" s="410"/>
      <c r="RJ20" s="410"/>
      <c r="RK20" s="410"/>
      <c r="RL20" s="410"/>
      <c r="RM20" s="410"/>
      <c r="RN20" s="410"/>
      <c r="RO20" s="410"/>
      <c r="RP20" s="410"/>
      <c r="RQ20" s="410"/>
      <c r="RR20" s="410"/>
      <c r="RS20" s="410"/>
      <c r="RT20" s="410"/>
      <c r="RU20" s="410"/>
      <c r="RV20" s="410"/>
      <c r="RW20" s="410"/>
      <c r="RX20" s="410"/>
      <c r="RY20" s="410"/>
      <c r="RZ20" s="410"/>
      <c r="SA20" s="410"/>
      <c r="SB20" s="410"/>
      <c r="SC20" s="410"/>
      <c r="SD20" s="410"/>
      <c r="SE20" s="410"/>
      <c r="SF20" s="410"/>
      <c r="SG20" s="410"/>
      <c r="SH20" s="410"/>
      <c r="SI20" s="410"/>
      <c r="SJ20" s="410"/>
      <c r="SK20" s="410"/>
      <c r="SL20" s="410"/>
      <c r="SM20" s="410"/>
      <c r="SN20" s="410"/>
      <c r="SO20" s="410"/>
      <c r="SP20" s="410"/>
      <c r="SQ20" s="410"/>
      <c r="SR20" s="410"/>
      <c r="SS20" s="410"/>
      <c r="ST20" s="410"/>
      <c r="SU20" s="410"/>
      <c r="SV20" s="410"/>
      <c r="SW20" s="410"/>
      <c r="SX20" s="410"/>
      <c r="SY20" s="410"/>
      <c r="SZ20" s="410"/>
      <c r="TA20" s="410"/>
      <c r="TB20" s="410"/>
      <c r="TC20" s="410"/>
      <c r="TD20" s="410"/>
      <c r="TE20" s="410"/>
      <c r="TF20" s="410"/>
      <c r="TG20" s="410"/>
      <c r="TH20" s="410"/>
      <c r="TI20" s="410"/>
      <c r="TJ20" s="410"/>
      <c r="TK20" s="410"/>
      <c r="TL20" s="410"/>
      <c r="TM20" s="410"/>
      <c r="TN20" s="410"/>
      <c r="TO20" s="410"/>
      <c r="TP20" s="410"/>
      <c r="TQ20" s="410"/>
      <c r="TR20" s="410"/>
      <c r="TS20" s="410"/>
      <c r="TT20" s="410"/>
      <c r="TU20" s="410"/>
      <c r="TV20" s="410"/>
      <c r="TW20" s="410"/>
      <c r="TX20" s="410"/>
      <c r="TY20" s="410"/>
      <c r="TZ20" s="410"/>
      <c r="UA20" s="410"/>
      <c r="UB20" s="410"/>
      <c r="UC20" s="410"/>
      <c r="UD20" s="410"/>
      <c r="UE20" s="410"/>
      <c r="UF20" s="410"/>
      <c r="UG20" s="410"/>
      <c r="UH20" s="410"/>
      <c r="UI20" s="410"/>
      <c r="UJ20" s="410"/>
      <c r="UK20" s="410"/>
      <c r="UL20" s="410"/>
      <c r="UM20" s="410"/>
      <c r="UN20" s="410"/>
      <c r="UO20" s="410"/>
      <c r="UP20" s="410"/>
      <c r="UQ20" s="410"/>
      <c r="UR20" s="410"/>
      <c r="US20" s="410"/>
      <c r="UT20" s="410"/>
      <c r="UU20" s="410"/>
      <c r="UV20" s="410"/>
      <c r="UW20" s="410"/>
      <c r="UX20" s="410"/>
      <c r="UY20" s="410"/>
      <c r="UZ20" s="410"/>
      <c r="VA20" s="410"/>
      <c r="VB20" s="410"/>
      <c r="VC20" s="410"/>
      <c r="VD20" s="410"/>
      <c r="VE20" s="410"/>
      <c r="VF20" s="410"/>
      <c r="VG20" s="410"/>
      <c r="VH20" s="410"/>
      <c r="VI20" s="410"/>
      <c r="VJ20" s="410"/>
      <c r="VK20" s="410"/>
      <c r="VL20" s="410"/>
      <c r="VM20" s="410"/>
      <c r="VN20" s="410"/>
      <c r="VO20" s="410"/>
      <c r="VP20" s="410"/>
      <c r="VQ20" s="410"/>
      <c r="VR20" s="410"/>
      <c r="VS20" s="410"/>
      <c r="VT20" s="410"/>
      <c r="VU20" s="410"/>
      <c r="VV20" s="410"/>
      <c r="VW20" s="410"/>
      <c r="VX20" s="410"/>
      <c r="VY20" s="410"/>
      <c r="VZ20" s="410"/>
      <c r="WA20" s="410"/>
      <c r="WB20" s="410"/>
      <c r="WC20" s="410"/>
      <c r="WD20" s="410"/>
      <c r="WE20" s="410"/>
      <c r="WF20" s="410"/>
      <c r="WG20" s="410"/>
      <c r="WH20" s="410"/>
      <c r="WI20" s="410"/>
      <c r="WJ20" s="410"/>
      <c r="WK20" s="410"/>
      <c r="WL20" s="410"/>
      <c r="WM20" s="410"/>
      <c r="WN20" s="410"/>
      <c r="WO20" s="410"/>
      <c r="WP20" s="410"/>
      <c r="WQ20" s="410"/>
      <c r="WR20" s="410"/>
      <c r="WS20" s="410"/>
      <c r="WT20" s="410"/>
      <c r="WU20" s="410"/>
      <c r="WV20" s="410"/>
      <c r="WW20" s="410"/>
      <c r="WX20" s="410"/>
      <c r="WY20" s="410"/>
      <c r="WZ20" s="410"/>
      <c r="XA20" s="410"/>
      <c r="XB20" s="410"/>
      <c r="XC20" s="410"/>
      <c r="XD20" s="410"/>
      <c r="XE20" s="410"/>
      <c r="XF20" s="410"/>
      <c r="XG20" s="410"/>
      <c r="XH20" s="410"/>
      <c r="XI20" s="410"/>
      <c r="XJ20" s="410"/>
      <c r="XK20" s="410"/>
      <c r="XL20" s="410"/>
      <c r="XM20" s="410"/>
      <c r="XN20" s="410"/>
      <c r="XO20" s="410"/>
      <c r="XP20" s="410"/>
      <c r="XQ20" s="410"/>
      <c r="XR20" s="410"/>
      <c r="XS20" s="410"/>
      <c r="XT20" s="410"/>
      <c r="XU20" s="410"/>
      <c r="XV20" s="410"/>
      <c r="XW20" s="410"/>
      <c r="XX20" s="410"/>
      <c r="XY20" s="410"/>
      <c r="XZ20" s="410"/>
      <c r="YA20" s="410"/>
      <c r="YB20" s="410"/>
      <c r="YC20" s="410"/>
      <c r="YD20" s="410"/>
      <c r="YE20" s="410"/>
      <c r="YF20" s="410"/>
      <c r="YG20" s="410"/>
      <c r="YH20" s="410"/>
      <c r="YI20" s="410"/>
      <c r="YJ20" s="410"/>
      <c r="YK20" s="410"/>
      <c r="YL20" s="410"/>
      <c r="YM20" s="410"/>
      <c r="YN20" s="410"/>
      <c r="YO20" s="410"/>
      <c r="YP20" s="410"/>
      <c r="YQ20" s="410"/>
      <c r="YR20" s="410"/>
      <c r="YS20" s="410"/>
      <c r="YT20" s="410"/>
      <c r="YU20" s="410"/>
      <c r="YV20" s="410"/>
      <c r="YW20" s="410"/>
      <c r="YX20" s="410"/>
      <c r="YY20" s="410"/>
      <c r="YZ20" s="410"/>
      <c r="ZA20" s="410"/>
      <c r="ZB20" s="410"/>
      <c r="ZC20" s="410"/>
      <c r="ZD20" s="410"/>
      <c r="ZE20" s="410"/>
      <c r="ZF20" s="410"/>
      <c r="ZG20" s="410"/>
      <c r="ZH20" s="410"/>
      <c r="ZI20" s="410"/>
      <c r="ZJ20" s="410"/>
      <c r="ZK20" s="410"/>
      <c r="ZL20" s="410"/>
      <c r="ZM20" s="410"/>
      <c r="ZN20" s="410"/>
      <c r="ZO20" s="410"/>
      <c r="ZP20" s="410"/>
      <c r="ZQ20" s="410"/>
      <c r="ZR20" s="410"/>
      <c r="ZS20" s="410"/>
      <c r="ZT20" s="410"/>
      <c r="ZU20" s="410"/>
      <c r="ZV20" s="410"/>
      <c r="ZW20" s="410"/>
      <c r="ZX20" s="410"/>
      <c r="ZY20" s="410"/>
      <c r="ZZ20" s="410"/>
      <c r="AAA20" s="410"/>
      <c r="AAB20" s="410"/>
      <c r="AAC20" s="410"/>
      <c r="AAD20" s="410"/>
      <c r="AAE20" s="410"/>
      <c r="AAF20" s="410"/>
      <c r="AAG20" s="410"/>
      <c r="AAH20" s="410"/>
      <c r="AAI20" s="410"/>
      <c r="AAJ20" s="410"/>
      <c r="AAK20" s="410"/>
      <c r="AAL20" s="410"/>
      <c r="AAM20" s="410"/>
      <c r="AAN20" s="410"/>
      <c r="AAO20" s="410"/>
      <c r="AAP20" s="410"/>
      <c r="AAQ20" s="410"/>
      <c r="AAR20" s="410"/>
      <c r="AAS20" s="410"/>
      <c r="AAT20" s="410"/>
      <c r="AAU20" s="410"/>
      <c r="AAV20" s="410"/>
      <c r="AAW20" s="410"/>
      <c r="AAX20" s="410"/>
      <c r="AAY20" s="410"/>
      <c r="AAZ20" s="410"/>
      <c r="ABA20" s="410"/>
      <c r="ABB20" s="410"/>
      <c r="ABC20" s="410"/>
      <c r="ABD20" s="410"/>
      <c r="ABE20" s="410"/>
      <c r="ABF20" s="410"/>
      <c r="ABG20" s="410"/>
      <c r="ABH20" s="410"/>
      <c r="ABI20" s="410"/>
      <c r="ABJ20" s="410"/>
      <c r="ABK20" s="410"/>
      <c r="ABL20" s="410"/>
      <c r="ABM20" s="410"/>
      <c r="ABN20" s="410"/>
      <c r="ABO20" s="410"/>
      <c r="ABP20" s="410"/>
      <c r="ABQ20" s="410"/>
      <c r="ABR20" s="410"/>
      <c r="ABS20" s="410"/>
      <c r="ABT20" s="410"/>
      <c r="ABU20" s="410"/>
      <c r="ABV20" s="410"/>
      <c r="ABW20" s="410"/>
      <c r="ABX20" s="410"/>
      <c r="ABY20" s="410"/>
      <c r="ABZ20" s="410"/>
      <c r="ACA20" s="410"/>
      <c r="ACB20" s="410"/>
      <c r="ACC20" s="410"/>
      <c r="ACD20" s="410"/>
      <c r="ACE20" s="410"/>
      <c r="ACF20" s="410"/>
      <c r="ACG20" s="410"/>
      <c r="ACH20" s="410"/>
      <c r="ACI20" s="410"/>
      <c r="ACJ20" s="410"/>
      <c r="ACK20" s="410"/>
      <c r="ACL20" s="410"/>
      <c r="ACM20" s="410"/>
      <c r="ACN20" s="410"/>
      <c r="ACO20" s="410"/>
      <c r="ACP20" s="410"/>
      <c r="ACQ20" s="410"/>
      <c r="ACR20" s="410"/>
      <c r="ACS20" s="410"/>
      <c r="ACT20" s="410"/>
      <c r="ACU20" s="410"/>
      <c r="ACV20" s="410"/>
      <c r="ACW20" s="410"/>
      <c r="ACX20" s="410"/>
      <c r="ACY20" s="410"/>
      <c r="ACZ20" s="410"/>
      <c r="ADA20" s="410"/>
      <c r="ADB20" s="410"/>
      <c r="ADC20" s="410"/>
      <c r="ADD20" s="410"/>
      <c r="ADE20" s="410"/>
      <c r="ADF20" s="410"/>
      <c r="ADG20" s="410"/>
      <c r="ADH20" s="410"/>
      <c r="ADI20" s="410"/>
      <c r="ADJ20" s="410"/>
      <c r="ADK20" s="410"/>
      <c r="ADL20" s="410"/>
      <c r="ADM20" s="410"/>
      <c r="ADN20" s="410"/>
      <c r="ADO20" s="410"/>
      <c r="ADP20" s="410"/>
      <c r="ADQ20" s="410"/>
      <c r="ADR20" s="410"/>
      <c r="ADS20" s="410"/>
      <c r="ADT20" s="410"/>
      <c r="ADU20" s="410"/>
      <c r="ADV20" s="410"/>
      <c r="ADW20" s="410"/>
      <c r="ADX20" s="410"/>
      <c r="ADY20" s="410"/>
      <c r="ADZ20" s="410"/>
      <c r="AEA20" s="410"/>
      <c r="AEB20" s="410"/>
      <c r="AEC20" s="410"/>
      <c r="AED20" s="410"/>
      <c r="AEE20" s="410"/>
      <c r="AEF20" s="410"/>
      <c r="AEG20" s="410"/>
      <c r="AEH20" s="410"/>
      <c r="AEI20" s="410"/>
      <c r="AEJ20" s="410"/>
      <c r="AEK20" s="410"/>
      <c r="AEL20" s="410"/>
      <c r="AEM20" s="410"/>
      <c r="AEN20" s="410"/>
      <c r="AEO20" s="410"/>
      <c r="AEP20" s="410"/>
      <c r="AEQ20" s="410"/>
      <c r="AER20" s="410"/>
      <c r="AES20" s="410"/>
      <c r="AET20" s="410"/>
      <c r="AEU20" s="410"/>
      <c r="AEV20" s="410"/>
      <c r="AEW20" s="410"/>
      <c r="AEX20" s="410"/>
      <c r="AEY20" s="410"/>
      <c r="AEZ20" s="410"/>
      <c r="AFA20" s="410"/>
      <c r="AFB20" s="410"/>
      <c r="AFC20" s="410"/>
      <c r="AFD20" s="410"/>
      <c r="AFE20" s="410"/>
      <c r="AFF20" s="410"/>
      <c r="AFG20" s="410"/>
      <c r="AFH20" s="410"/>
      <c r="AFI20" s="410"/>
      <c r="AFJ20" s="410"/>
      <c r="AFK20" s="410"/>
      <c r="AFL20" s="410"/>
      <c r="AFM20" s="410"/>
      <c r="AFN20" s="410"/>
      <c r="AFO20" s="410"/>
      <c r="AFP20" s="410"/>
      <c r="AFQ20" s="410"/>
      <c r="AFR20" s="410"/>
      <c r="AFS20" s="410"/>
      <c r="AFT20" s="410"/>
      <c r="AFU20" s="410"/>
      <c r="AFV20" s="410"/>
      <c r="AFW20" s="410"/>
      <c r="AFX20" s="410"/>
      <c r="AFY20" s="410"/>
      <c r="AFZ20" s="410"/>
      <c r="AGA20" s="410"/>
      <c r="AGB20" s="410"/>
      <c r="AGC20" s="410"/>
      <c r="AGD20" s="410"/>
      <c r="AGE20" s="410"/>
      <c r="AGF20" s="410"/>
      <c r="AGG20" s="410"/>
      <c r="AGH20" s="410"/>
      <c r="AGI20" s="410"/>
      <c r="AGJ20" s="410"/>
      <c r="AGK20" s="410"/>
      <c r="AGL20" s="410"/>
      <c r="AGM20" s="410"/>
      <c r="AGN20" s="410"/>
      <c r="AGO20" s="410"/>
      <c r="AGP20" s="410"/>
      <c r="AGQ20" s="410"/>
      <c r="AGR20" s="410"/>
      <c r="AGS20" s="410"/>
      <c r="AGT20" s="410"/>
      <c r="AGU20" s="410"/>
      <c r="AGV20" s="410"/>
      <c r="AGW20" s="410"/>
      <c r="AGX20" s="410"/>
      <c r="AGY20" s="410"/>
      <c r="AGZ20" s="410"/>
      <c r="AHA20" s="410"/>
      <c r="AHB20" s="410"/>
      <c r="AHC20" s="410"/>
      <c r="AHD20" s="410"/>
      <c r="AHE20" s="410"/>
      <c r="AHF20" s="410"/>
      <c r="AHG20" s="410"/>
      <c r="AHH20" s="410"/>
      <c r="AHI20" s="410"/>
      <c r="AHJ20" s="410"/>
      <c r="AHK20" s="410"/>
      <c r="AHL20" s="410"/>
      <c r="AHM20" s="410"/>
      <c r="AHN20" s="410"/>
      <c r="AHO20" s="410"/>
      <c r="AHP20" s="410"/>
      <c r="AHQ20" s="410"/>
      <c r="AHR20" s="410"/>
      <c r="AHS20" s="410"/>
      <c r="AHT20" s="410"/>
      <c r="AHU20" s="410"/>
      <c r="AHV20" s="410"/>
      <c r="AHW20" s="410"/>
      <c r="AHX20" s="410"/>
      <c r="AHY20" s="410"/>
      <c r="AHZ20" s="410"/>
      <c r="AIA20" s="410"/>
      <c r="AIB20" s="410"/>
      <c r="AIC20" s="410"/>
      <c r="AID20" s="410"/>
      <c r="AIE20" s="410"/>
      <c r="AIF20" s="410"/>
      <c r="AIG20" s="410"/>
      <c r="AIH20" s="410"/>
      <c r="AII20" s="410"/>
      <c r="AIJ20" s="410"/>
      <c r="AIK20" s="410"/>
      <c r="AIL20" s="410"/>
      <c r="AIM20" s="410"/>
      <c r="AIN20" s="410"/>
      <c r="AIO20" s="410"/>
      <c r="AIP20" s="410"/>
      <c r="AIQ20" s="410"/>
      <c r="AIR20" s="410"/>
      <c r="AIS20" s="410"/>
      <c r="AIT20" s="410"/>
      <c r="AIU20" s="410"/>
      <c r="AIV20" s="410"/>
      <c r="AIW20" s="410"/>
      <c r="AIX20" s="410"/>
      <c r="AIY20" s="410"/>
      <c r="AIZ20" s="410"/>
      <c r="AJA20" s="410"/>
      <c r="AJB20" s="410"/>
      <c r="AJC20" s="410"/>
      <c r="AJD20" s="410"/>
      <c r="AJE20" s="410"/>
      <c r="AJF20" s="410"/>
      <c r="AJG20" s="410"/>
      <c r="AJH20" s="410"/>
      <c r="AJI20" s="410"/>
      <c r="AJJ20" s="410"/>
      <c r="AJK20" s="410"/>
      <c r="AJL20" s="410"/>
      <c r="AJM20" s="410"/>
      <c r="AJN20" s="410"/>
      <c r="AJO20" s="410"/>
      <c r="AJP20" s="410"/>
      <c r="AJQ20" s="410"/>
      <c r="AJR20" s="410"/>
      <c r="AJS20" s="410"/>
      <c r="AJT20" s="410"/>
      <c r="AJU20" s="410"/>
      <c r="AJV20" s="410"/>
      <c r="AJW20" s="410"/>
      <c r="AJX20" s="410"/>
      <c r="AJY20" s="410"/>
      <c r="AJZ20" s="410"/>
      <c r="AKA20" s="410"/>
      <c r="AKB20" s="410"/>
      <c r="AKC20" s="410"/>
      <c r="AKD20" s="410"/>
      <c r="AKE20" s="410"/>
      <c r="AKF20" s="410"/>
      <c r="AKG20" s="410"/>
      <c r="AKH20" s="410"/>
      <c r="AKI20" s="410"/>
      <c r="AKJ20" s="410"/>
      <c r="AKK20" s="410"/>
      <c r="AKL20" s="410"/>
      <c r="AKM20" s="410"/>
      <c r="AKN20" s="410"/>
      <c r="AKO20" s="410"/>
      <c r="AKP20" s="410"/>
      <c r="AKQ20" s="410"/>
      <c r="AKR20" s="410"/>
      <c r="AKS20" s="410"/>
      <c r="AKT20" s="410"/>
      <c r="AKU20" s="410"/>
      <c r="AKV20" s="410"/>
      <c r="AKW20" s="410"/>
      <c r="AKX20" s="410"/>
      <c r="AKY20" s="410"/>
      <c r="AKZ20" s="410"/>
      <c r="ALA20" s="410"/>
      <c r="ALB20" s="410"/>
      <c r="ALC20" s="410"/>
      <c r="ALD20" s="410"/>
      <c r="ALE20" s="410"/>
      <c r="ALF20" s="410"/>
      <c r="ALG20" s="410"/>
      <c r="ALH20" s="410"/>
      <c r="ALI20" s="410"/>
      <c r="ALJ20" s="410"/>
      <c r="ALK20" s="410"/>
      <c r="ALL20" s="410"/>
      <c r="ALM20" s="410"/>
      <c r="ALN20" s="410"/>
      <c r="ALO20" s="410"/>
      <c r="ALP20" s="410"/>
      <c r="ALQ20" s="410"/>
      <c r="ALR20" s="410"/>
      <c r="ALS20" s="410"/>
      <c r="ALT20" s="410"/>
      <c r="ALU20" s="410"/>
      <c r="ALV20" s="410"/>
      <c r="ALW20" s="410"/>
      <c r="ALX20" s="410"/>
      <c r="ALY20" s="410"/>
      <c r="ALZ20" s="410"/>
      <c r="AMA20" s="410"/>
      <c r="AMB20" s="410"/>
      <c r="AMC20" s="410"/>
      <c r="AMD20" s="410"/>
      <c r="AME20" s="410"/>
      <c r="AMF20" s="410"/>
      <c r="AMG20" s="410"/>
      <c r="AMH20" s="410"/>
      <c r="AMI20" s="410"/>
      <c r="AMJ20" s="410"/>
      <c r="AMK20" s="410"/>
      <c r="AML20" s="410"/>
      <c r="AMM20" s="410"/>
      <c r="AMN20" s="410"/>
      <c r="AMO20" s="410"/>
      <c r="AMP20" s="410"/>
      <c r="AMQ20" s="410"/>
      <c r="AMR20" s="410"/>
      <c r="AMS20" s="410"/>
      <c r="AMT20" s="410"/>
      <c r="AMU20" s="410"/>
      <c r="AMV20" s="410"/>
      <c r="AMW20" s="410"/>
      <c r="AMX20" s="410"/>
      <c r="AMY20" s="410"/>
      <c r="AMZ20" s="410"/>
      <c r="ANA20" s="410"/>
      <c r="ANB20" s="410"/>
      <c r="ANC20" s="410"/>
      <c r="AND20" s="410"/>
      <c r="ANE20" s="410"/>
      <c r="ANF20" s="410"/>
      <c r="ANG20" s="410"/>
      <c r="ANH20" s="410"/>
      <c r="ANI20" s="410"/>
      <c r="ANJ20" s="410"/>
      <c r="ANK20" s="410"/>
      <c r="ANL20" s="410"/>
      <c r="ANM20" s="410"/>
      <c r="ANN20" s="410"/>
      <c r="ANO20" s="410"/>
      <c r="ANP20" s="410"/>
      <c r="ANQ20" s="410"/>
      <c r="ANR20" s="410"/>
      <c r="ANS20" s="410"/>
      <c r="ANT20" s="410"/>
      <c r="ANU20" s="410"/>
      <c r="ANV20" s="410"/>
      <c r="ANW20" s="410"/>
      <c r="ANX20" s="410"/>
      <c r="ANY20" s="410"/>
      <c r="ANZ20" s="410"/>
      <c r="AOA20" s="410"/>
      <c r="AOB20" s="410"/>
      <c r="AOC20" s="410"/>
      <c r="AOD20" s="410"/>
      <c r="AOE20" s="410"/>
      <c r="AOF20" s="410"/>
      <c r="AOG20" s="410"/>
      <c r="AOH20" s="410"/>
      <c r="AOI20" s="410"/>
      <c r="AOJ20" s="410"/>
      <c r="AOK20" s="410"/>
      <c r="AOL20" s="410"/>
      <c r="AOM20" s="410"/>
      <c r="AON20" s="410"/>
      <c r="AOO20" s="410"/>
      <c r="AOP20" s="410"/>
      <c r="AOQ20" s="410"/>
      <c r="AOR20" s="410"/>
      <c r="AOS20" s="410"/>
      <c r="AOT20" s="410"/>
      <c r="AOU20" s="410"/>
      <c r="AOV20" s="410"/>
      <c r="AOW20" s="410"/>
      <c r="AOX20" s="410"/>
      <c r="AOY20" s="410"/>
      <c r="AOZ20" s="410"/>
      <c r="APA20" s="410"/>
      <c r="APB20" s="410"/>
      <c r="APC20" s="410"/>
      <c r="APD20" s="410"/>
      <c r="APE20" s="410"/>
      <c r="APF20" s="410"/>
      <c r="APG20" s="410"/>
      <c r="APH20" s="410"/>
      <c r="API20" s="410"/>
      <c r="APJ20" s="410"/>
      <c r="APK20" s="410"/>
      <c r="APL20" s="410"/>
      <c r="APM20" s="410"/>
      <c r="APN20" s="410"/>
      <c r="APO20" s="410"/>
      <c r="APP20" s="410"/>
      <c r="APQ20" s="410"/>
      <c r="APR20" s="410"/>
      <c r="APS20" s="410"/>
      <c r="APT20" s="410"/>
      <c r="APU20" s="410"/>
      <c r="APV20" s="410"/>
      <c r="APW20" s="410"/>
      <c r="APX20" s="410"/>
      <c r="APY20" s="410"/>
      <c r="APZ20" s="410"/>
      <c r="AQA20" s="410"/>
      <c r="AQB20" s="410"/>
      <c r="AQC20" s="410"/>
      <c r="AQD20" s="410"/>
      <c r="AQE20" s="410"/>
      <c r="AQF20" s="410"/>
      <c r="AQG20" s="410"/>
      <c r="AQH20" s="410"/>
      <c r="AQI20" s="410"/>
      <c r="AQJ20" s="410"/>
      <c r="AQK20" s="410"/>
      <c r="AQL20" s="410"/>
      <c r="AQM20" s="410"/>
      <c r="AQN20" s="410"/>
      <c r="AQO20" s="410"/>
      <c r="AQP20" s="410"/>
      <c r="AQQ20" s="410"/>
      <c r="AQR20" s="410"/>
      <c r="AQS20" s="410"/>
      <c r="AQT20" s="410"/>
      <c r="AQU20" s="410"/>
      <c r="AQV20" s="410"/>
      <c r="AQW20" s="410"/>
      <c r="AQX20" s="410"/>
      <c r="AQY20" s="410"/>
      <c r="AQZ20" s="410"/>
      <c r="ARA20" s="410"/>
      <c r="ARB20" s="410"/>
      <c r="ARC20" s="410"/>
      <c r="ARD20" s="410"/>
      <c r="ARE20" s="410"/>
      <c r="ARF20" s="410"/>
      <c r="ARG20" s="410"/>
      <c r="ARH20" s="410"/>
      <c r="ARI20" s="410"/>
      <c r="ARJ20" s="410"/>
      <c r="ARK20" s="410"/>
      <c r="ARL20" s="410"/>
      <c r="ARM20" s="410"/>
      <c r="ARN20" s="410"/>
      <c r="ARO20" s="410"/>
      <c r="ARP20" s="410"/>
      <c r="ARQ20" s="410"/>
      <c r="ARR20" s="410"/>
      <c r="ARS20" s="410"/>
      <c r="ART20" s="410"/>
      <c r="ARU20" s="410"/>
      <c r="ARV20" s="410"/>
      <c r="ARW20" s="410"/>
      <c r="ARX20" s="410"/>
      <c r="ARY20" s="410"/>
      <c r="ARZ20" s="410"/>
      <c r="ASA20" s="410"/>
      <c r="ASB20" s="410"/>
      <c r="ASC20" s="410"/>
      <c r="ASD20" s="410"/>
      <c r="ASE20" s="410"/>
      <c r="ASF20" s="410"/>
      <c r="ASG20" s="410"/>
      <c r="ASH20" s="410"/>
      <c r="ASI20" s="410"/>
      <c r="ASJ20" s="410"/>
      <c r="ASK20" s="410"/>
      <c r="ASL20" s="410"/>
      <c r="ASM20" s="410"/>
      <c r="ASN20" s="410"/>
      <c r="ASO20" s="410"/>
      <c r="ASP20" s="410"/>
      <c r="ASQ20" s="410"/>
      <c r="ASR20" s="410"/>
      <c r="ASS20" s="410"/>
      <c r="AST20" s="410"/>
      <c r="ASU20" s="410"/>
      <c r="ASV20" s="410"/>
      <c r="ASW20" s="410"/>
      <c r="ASX20" s="410"/>
      <c r="ASY20" s="410"/>
      <c r="ASZ20" s="410"/>
      <c r="ATA20" s="410"/>
      <c r="ATB20" s="410"/>
      <c r="ATC20" s="410"/>
      <c r="ATD20" s="410"/>
      <c r="ATE20" s="410"/>
      <c r="ATF20" s="410"/>
      <c r="ATG20" s="410"/>
      <c r="ATH20" s="410"/>
      <c r="ATI20" s="410"/>
      <c r="ATJ20" s="410"/>
      <c r="ATK20" s="410"/>
      <c r="ATL20" s="410"/>
      <c r="ATM20" s="410"/>
      <c r="ATN20" s="410"/>
      <c r="ATO20" s="410"/>
      <c r="ATP20" s="410"/>
      <c r="ATQ20" s="410"/>
      <c r="ATR20" s="410"/>
      <c r="ATS20" s="410"/>
      <c r="ATT20" s="410"/>
      <c r="ATU20" s="410"/>
      <c r="ATV20" s="410"/>
      <c r="ATW20" s="410"/>
      <c r="ATX20" s="410"/>
      <c r="ATY20" s="410"/>
      <c r="ATZ20" s="410"/>
      <c r="AUA20" s="410"/>
      <c r="AUB20" s="410"/>
      <c r="AUC20" s="410"/>
      <c r="AUD20" s="410"/>
      <c r="AUE20" s="410"/>
      <c r="AUF20" s="410"/>
      <c r="AUG20" s="410"/>
      <c r="AUH20" s="410"/>
      <c r="AUI20" s="410"/>
      <c r="AUJ20" s="410"/>
      <c r="AUK20" s="410"/>
      <c r="AUL20" s="410"/>
      <c r="AUM20" s="410"/>
      <c r="AUN20" s="410"/>
      <c r="AUO20" s="410"/>
      <c r="AUP20" s="410"/>
      <c r="AUQ20" s="410"/>
      <c r="AUR20" s="410"/>
      <c r="AUS20" s="410"/>
      <c r="AUT20" s="410"/>
      <c r="AUU20" s="410"/>
      <c r="AUV20" s="410"/>
      <c r="AUW20" s="410"/>
      <c r="AUX20" s="410"/>
      <c r="AUY20" s="410"/>
      <c r="AUZ20" s="410"/>
      <c r="AVA20" s="410"/>
      <c r="AVB20" s="410"/>
      <c r="AVC20" s="410"/>
      <c r="AVD20" s="410"/>
      <c r="AVE20" s="410"/>
      <c r="AVF20" s="410"/>
      <c r="AVG20" s="410"/>
      <c r="AVH20" s="410"/>
      <c r="AVI20" s="410"/>
      <c r="AVJ20" s="410"/>
      <c r="AVK20" s="410"/>
      <c r="AVL20" s="410"/>
      <c r="AVM20" s="410"/>
      <c r="AVN20" s="410"/>
      <c r="AVO20" s="410"/>
      <c r="AVP20" s="410"/>
      <c r="AVQ20" s="410"/>
      <c r="AVR20" s="410"/>
      <c r="AVS20" s="410"/>
      <c r="AVT20" s="410"/>
      <c r="AVU20" s="410"/>
      <c r="AVV20" s="410"/>
      <c r="AVW20" s="410"/>
      <c r="AVX20" s="410"/>
      <c r="AVY20" s="410"/>
      <c r="AVZ20" s="410"/>
      <c r="AWA20" s="410"/>
      <c r="AWB20" s="410"/>
      <c r="AWC20" s="410"/>
      <c r="AWD20" s="410"/>
      <c r="AWE20" s="410"/>
      <c r="AWF20" s="410"/>
      <c r="AWG20" s="410"/>
      <c r="AWH20" s="410"/>
      <c r="AWI20" s="410"/>
      <c r="AWJ20" s="410"/>
      <c r="AWK20" s="410"/>
      <c r="AWL20" s="410"/>
      <c r="AWM20" s="410"/>
      <c r="AWN20" s="410"/>
      <c r="AWO20" s="410"/>
      <c r="AWP20" s="410"/>
      <c r="AWQ20" s="410"/>
      <c r="AWR20" s="410"/>
      <c r="AWS20" s="410"/>
      <c r="AWT20" s="410"/>
      <c r="AWU20" s="410"/>
      <c r="AWV20" s="410"/>
      <c r="AWW20" s="410"/>
      <c r="AWX20" s="410"/>
      <c r="AWY20" s="410"/>
      <c r="AWZ20" s="410"/>
      <c r="AXA20" s="410"/>
      <c r="AXB20" s="410"/>
      <c r="AXC20" s="410"/>
      <c r="AXD20" s="410"/>
      <c r="AXE20" s="410"/>
      <c r="AXF20" s="410"/>
      <c r="AXG20" s="410"/>
      <c r="AXH20" s="410"/>
      <c r="AXI20" s="410"/>
      <c r="AXJ20" s="410"/>
      <c r="AXK20" s="410"/>
      <c r="AXL20" s="410"/>
      <c r="AXM20" s="410"/>
      <c r="AXN20" s="410"/>
      <c r="AXO20" s="410"/>
      <c r="AXP20" s="410"/>
      <c r="AXQ20" s="410"/>
      <c r="AXR20" s="410"/>
      <c r="AXS20" s="410"/>
      <c r="AXT20" s="410"/>
      <c r="AXU20" s="410"/>
      <c r="AXV20" s="410"/>
      <c r="AXW20" s="410"/>
      <c r="AXX20" s="410"/>
      <c r="AXY20" s="410"/>
      <c r="AXZ20" s="410"/>
      <c r="AYA20" s="410"/>
      <c r="AYB20" s="410"/>
      <c r="AYC20" s="410"/>
      <c r="AYD20" s="410"/>
      <c r="AYE20" s="410"/>
      <c r="AYF20" s="410"/>
      <c r="AYG20" s="410"/>
      <c r="AYH20" s="410"/>
      <c r="AYI20" s="410"/>
      <c r="AYJ20" s="410"/>
      <c r="AYK20" s="410"/>
      <c r="AYL20" s="410"/>
      <c r="AYM20" s="410"/>
      <c r="AYN20" s="410"/>
      <c r="AYO20" s="410"/>
      <c r="AYP20" s="410"/>
      <c r="AYQ20" s="410"/>
      <c r="AYR20" s="410"/>
      <c r="AYS20" s="410"/>
      <c r="AYT20" s="410"/>
      <c r="AYU20" s="410"/>
      <c r="AYV20" s="410"/>
      <c r="AYW20" s="410"/>
      <c r="AYX20" s="410"/>
      <c r="AYY20" s="410"/>
      <c r="AYZ20" s="410"/>
      <c r="AZA20" s="410"/>
      <c r="AZB20" s="410"/>
      <c r="AZC20" s="410"/>
      <c r="AZD20" s="410"/>
      <c r="AZE20" s="410"/>
      <c r="AZF20" s="410"/>
      <c r="AZG20" s="410"/>
      <c r="AZH20" s="410"/>
      <c r="AZI20" s="410"/>
      <c r="AZJ20" s="410"/>
      <c r="AZK20" s="410"/>
      <c r="AZL20" s="410"/>
      <c r="AZM20" s="410"/>
      <c r="AZN20" s="410"/>
      <c r="AZO20" s="410"/>
      <c r="AZP20" s="410"/>
      <c r="AZQ20" s="410"/>
      <c r="AZR20" s="410"/>
      <c r="AZS20" s="410"/>
      <c r="AZT20" s="410"/>
      <c r="AZU20" s="410"/>
      <c r="AZV20" s="410"/>
      <c r="AZW20" s="410"/>
      <c r="AZX20" s="410"/>
      <c r="AZY20" s="410"/>
      <c r="AZZ20" s="410"/>
      <c r="BAA20" s="410"/>
      <c r="BAB20" s="410"/>
      <c r="BAC20" s="410"/>
      <c r="BAD20" s="410"/>
      <c r="BAE20" s="410"/>
      <c r="BAF20" s="410"/>
      <c r="BAG20" s="410"/>
      <c r="BAH20" s="410"/>
      <c r="BAI20" s="410"/>
      <c r="BAJ20" s="410"/>
      <c r="BAK20" s="410"/>
      <c r="BAL20" s="410"/>
      <c r="BAM20" s="410"/>
      <c r="BAN20" s="410"/>
      <c r="BAO20" s="410"/>
      <c r="BAP20" s="410"/>
      <c r="BAQ20" s="410"/>
      <c r="BAR20" s="410"/>
      <c r="BAS20" s="410"/>
      <c r="BAT20" s="410"/>
      <c r="BAU20" s="410"/>
      <c r="BAV20" s="410"/>
      <c r="BAW20" s="410"/>
      <c r="BAX20" s="410"/>
      <c r="BAY20" s="410"/>
      <c r="BAZ20" s="410"/>
      <c r="BBA20" s="410"/>
      <c r="BBB20" s="410"/>
      <c r="BBC20" s="410"/>
      <c r="BBD20" s="410"/>
      <c r="BBE20" s="410"/>
      <c r="BBF20" s="410"/>
      <c r="BBG20" s="410"/>
      <c r="BBH20" s="410"/>
      <c r="BBI20" s="410"/>
      <c r="BBJ20" s="410"/>
      <c r="BBK20" s="410"/>
      <c r="BBL20" s="410"/>
      <c r="BBM20" s="410"/>
      <c r="BBN20" s="410"/>
      <c r="BBO20" s="410"/>
      <c r="BBP20" s="410"/>
      <c r="BBQ20" s="410"/>
      <c r="BBR20" s="410"/>
      <c r="BBS20" s="410"/>
      <c r="BBT20" s="410"/>
      <c r="BBU20" s="410"/>
      <c r="BBV20" s="410"/>
      <c r="BBW20" s="410"/>
      <c r="BBX20" s="410"/>
      <c r="BBY20" s="410"/>
      <c r="BBZ20" s="410"/>
      <c r="BCA20" s="410"/>
      <c r="BCB20" s="410"/>
      <c r="BCC20" s="410"/>
      <c r="BCD20" s="410"/>
      <c r="BCE20" s="410"/>
      <c r="BCF20" s="410"/>
      <c r="BCG20" s="410"/>
      <c r="BCH20" s="410"/>
      <c r="BCI20" s="410"/>
      <c r="BCJ20" s="410"/>
      <c r="BCK20" s="410"/>
      <c r="BCL20" s="410"/>
      <c r="BCM20" s="410"/>
      <c r="BCN20" s="410"/>
      <c r="BCO20" s="410"/>
      <c r="BCP20" s="410"/>
      <c r="BCQ20" s="410"/>
      <c r="BCR20" s="410"/>
      <c r="BCS20" s="410"/>
      <c r="BCT20" s="410"/>
      <c r="BCU20" s="410"/>
      <c r="BCV20" s="410"/>
      <c r="BCW20" s="410"/>
      <c r="BCX20" s="410"/>
      <c r="BCY20" s="410"/>
      <c r="BCZ20" s="410"/>
      <c r="BDA20" s="410"/>
      <c r="BDB20" s="410"/>
      <c r="BDC20" s="410"/>
      <c r="BDD20" s="410"/>
      <c r="BDE20" s="410"/>
      <c r="BDF20" s="410"/>
      <c r="BDG20" s="410"/>
      <c r="BDH20" s="410"/>
      <c r="BDI20" s="410"/>
      <c r="BDJ20" s="410"/>
      <c r="BDK20" s="410"/>
      <c r="BDL20" s="410"/>
      <c r="BDM20" s="410"/>
      <c r="BDN20" s="410"/>
      <c r="BDO20" s="410"/>
      <c r="BDP20" s="410"/>
      <c r="BDQ20" s="410"/>
      <c r="BDR20" s="410"/>
      <c r="BDS20" s="410"/>
      <c r="BDT20" s="410"/>
      <c r="BDU20" s="410"/>
      <c r="BDV20" s="410"/>
      <c r="BDW20" s="410"/>
      <c r="BDX20" s="410"/>
      <c r="BDY20" s="410"/>
      <c r="BDZ20" s="410"/>
      <c r="BEA20" s="410"/>
      <c r="BEB20" s="410"/>
      <c r="BEC20" s="410"/>
      <c r="BED20" s="410"/>
      <c r="BEE20" s="410"/>
      <c r="BEF20" s="410"/>
      <c r="BEG20" s="410"/>
      <c r="BEH20" s="410"/>
      <c r="BEI20" s="410"/>
      <c r="BEJ20" s="410"/>
      <c r="BEK20" s="410"/>
      <c r="BEL20" s="410"/>
      <c r="BEM20" s="410"/>
      <c r="BEN20" s="410"/>
      <c r="BEO20" s="410"/>
      <c r="BEP20" s="410"/>
      <c r="BEQ20" s="410"/>
      <c r="BER20" s="410"/>
      <c r="BES20" s="410"/>
      <c r="BET20" s="410"/>
      <c r="BEU20" s="410"/>
      <c r="BEV20" s="410"/>
      <c r="BEW20" s="410"/>
      <c r="BEX20" s="410"/>
      <c r="BEY20" s="410"/>
      <c r="BEZ20" s="410"/>
      <c r="BFA20" s="410"/>
      <c r="BFB20" s="410"/>
      <c r="BFC20" s="410"/>
      <c r="BFD20" s="410"/>
      <c r="BFE20" s="410"/>
      <c r="BFF20" s="410"/>
      <c r="BFG20" s="410"/>
      <c r="BFH20" s="410"/>
      <c r="BFI20" s="410"/>
      <c r="BFJ20" s="410"/>
      <c r="BFK20" s="410"/>
      <c r="BFL20" s="410"/>
      <c r="BFM20" s="410"/>
      <c r="BFN20" s="410"/>
      <c r="BFO20" s="410"/>
      <c r="BFP20" s="410"/>
      <c r="BFQ20" s="410"/>
      <c r="BFR20" s="410"/>
      <c r="BFS20" s="410"/>
      <c r="BFT20" s="410"/>
      <c r="BFU20" s="410"/>
      <c r="BFV20" s="410"/>
      <c r="BFW20" s="410"/>
      <c r="BFX20" s="410"/>
      <c r="BFY20" s="410"/>
      <c r="BFZ20" s="410"/>
      <c r="BGA20" s="410"/>
      <c r="BGB20" s="410"/>
      <c r="BGC20" s="410"/>
      <c r="BGD20" s="410"/>
      <c r="BGE20" s="410"/>
      <c r="BGF20" s="410"/>
      <c r="BGG20" s="410"/>
      <c r="BGH20" s="410"/>
      <c r="BGI20" s="410"/>
      <c r="BGJ20" s="410"/>
      <c r="BGK20" s="410"/>
      <c r="BGL20" s="410"/>
      <c r="BGM20" s="410"/>
      <c r="BGN20" s="410"/>
      <c r="BGO20" s="410"/>
      <c r="BGP20" s="410"/>
      <c r="BGQ20" s="410"/>
      <c r="BGR20" s="410"/>
      <c r="BGS20" s="410"/>
      <c r="BGT20" s="410"/>
      <c r="BGU20" s="410"/>
      <c r="BGV20" s="410"/>
      <c r="BGW20" s="410"/>
      <c r="BGX20" s="410"/>
      <c r="BGY20" s="410"/>
      <c r="BGZ20" s="410"/>
      <c r="BHA20" s="410"/>
      <c r="BHB20" s="410"/>
      <c r="BHC20" s="410"/>
      <c r="BHD20" s="410"/>
      <c r="BHE20" s="410"/>
      <c r="BHF20" s="410"/>
      <c r="BHG20" s="410"/>
      <c r="BHH20" s="410"/>
      <c r="BHI20" s="410"/>
      <c r="BHJ20" s="410"/>
      <c r="BHK20" s="410"/>
      <c r="BHL20" s="410"/>
      <c r="BHM20" s="410"/>
      <c r="BHN20" s="410"/>
      <c r="BHO20" s="410"/>
      <c r="BHP20" s="410"/>
      <c r="BHQ20" s="410"/>
      <c r="BHR20" s="410"/>
      <c r="BHS20" s="410"/>
      <c r="BHT20" s="410"/>
      <c r="BHU20" s="410"/>
      <c r="BHV20" s="410"/>
      <c r="BHW20" s="410"/>
      <c r="BHX20" s="410"/>
      <c r="BHY20" s="410"/>
      <c r="BHZ20" s="410"/>
      <c r="BIA20" s="410"/>
      <c r="BIB20" s="410"/>
      <c r="BIC20" s="410"/>
      <c r="BID20" s="410"/>
      <c r="BIE20" s="410"/>
      <c r="BIF20" s="410"/>
      <c r="BIG20" s="410"/>
      <c r="BIH20" s="410"/>
      <c r="BII20" s="410"/>
      <c r="BIJ20" s="410"/>
      <c r="BIK20" s="410"/>
      <c r="BIL20" s="410"/>
      <c r="BIM20" s="410"/>
      <c r="BIN20" s="410"/>
      <c r="BIO20" s="410"/>
      <c r="BIP20" s="410"/>
      <c r="BIQ20" s="410"/>
      <c r="BIR20" s="410"/>
      <c r="BIS20" s="410"/>
      <c r="BIT20" s="410"/>
      <c r="BIU20" s="410"/>
      <c r="BIV20" s="410"/>
      <c r="BIW20" s="410"/>
      <c r="BIX20" s="410"/>
      <c r="BIY20" s="410"/>
      <c r="BIZ20" s="410"/>
      <c r="BJA20" s="410"/>
      <c r="BJB20" s="410"/>
      <c r="BJC20" s="410"/>
      <c r="BJD20" s="410"/>
      <c r="BJE20" s="410"/>
      <c r="BJF20" s="410"/>
      <c r="BJG20" s="410"/>
      <c r="BJH20" s="410"/>
      <c r="BJI20" s="410"/>
      <c r="BJJ20" s="410"/>
      <c r="BJK20" s="410"/>
      <c r="BJL20" s="410"/>
      <c r="BJM20" s="410"/>
      <c r="BJN20" s="410"/>
      <c r="BJO20" s="410"/>
      <c r="BJP20" s="410"/>
      <c r="BJQ20" s="410"/>
      <c r="BJR20" s="410"/>
      <c r="BJS20" s="410"/>
      <c r="BJT20" s="410"/>
      <c r="BJU20" s="410"/>
      <c r="BJV20" s="410"/>
      <c r="BJW20" s="410"/>
      <c r="BJX20" s="410"/>
      <c r="BJY20" s="410"/>
      <c r="BJZ20" s="410"/>
      <c r="BKA20" s="410"/>
      <c r="BKB20" s="410"/>
      <c r="BKC20" s="410"/>
      <c r="BKD20" s="410"/>
      <c r="BKE20" s="410"/>
      <c r="BKF20" s="410"/>
      <c r="BKG20" s="410"/>
      <c r="BKH20" s="410"/>
      <c r="BKI20" s="410"/>
      <c r="BKJ20" s="410"/>
      <c r="BKK20" s="410"/>
      <c r="BKL20" s="410"/>
      <c r="BKM20" s="410"/>
      <c r="BKN20" s="410"/>
      <c r="BKO20" s="410"/>
      <c r="BKP20" s="410"/>
      <c r="BKQ20" s="410"/>
      <c r="BKR20" s="410"/>
      <c r="BKS20" s="410"/>
      <c r="BKT20" s="410"/>
      <c r="BKU20" s="410"/>
      <c r="BKV20" s="410"/>
      <c r="BKW20" s="410"/>
      <c r="BKX20" s="410"/>
      <c r="BKY20" s="410"/>
      <c r="BKZ20" s="410"/>
      <c r="BLA20" s="410"/>
      <c r="BLB20" s="410"/>
      <c r="BLC20" s="410"/>
      <c r="BLD20" s="410"/>
      <c r="BLE20" s="410"/>
      <c r="BLF20" s="410"/>
      <c r="BLG20" s="410"/>
      <c r="BLH20" s="410"/>
      <c r="BLI20" s="410"/>
      <c r="BLJ20" s="410"/>
      <c r="BLK20" s="410"/>
      <c r="BLL20" s="410"/>
      <c r="BLM20" s="410"/>
      <c r="BLN20" s="410"/>
      <c r="BLO20" s="410"/>
      <c r="BLP20" s="410"/>
      <c r="BLQ20" s="410"/>
      <c r="BLR20" s="410"/>
      <c r="BLS20" s="410"/>
      <c r="BLT20" s="410"/>
      <c r="BLU20" s="410"/>
      <c r="BLV20" s="410"/>
      <c r="BLW20" s="410"/>
      <c r="BLX20" s="410"/>
      <c r="BLY20" s="410"/>
      <c r="BLZ20" s="410"/>
      <c r="BMA20" s="410"/>
      <c r="BMB20" s="410"/>
      <c r="BMC20" s="410"/>
      <c r="BMD20" s="410"/>
      <c r="BME20" s="410"/>
      <c r="BMF20" s="410"/>
      <c r="BMG20" s="410"/>
      <c r="BMH20" s="410"/>
      <c r="BMI20" s="410"/>
      <c r="BMJ20" s="410"/>
      <c r="BMK20" s="410"/>
      <c r="BML20" s="410"/>
      <c r="BMM20" s="410"/>
      <c r="BMN20" s="410"/>
      <c r="BMO20" s="410"/>
      <c r="BMP20" s="410"/>
      <c r="BMQ20" s="410"/>
      <c r="BMR20" s="410"/>
      <c r="BMS20" s="410"/>
      <c r="BMT20" s="410"/>
      <c r="BMU20" s="410"/>
      <c r="BMV20" s="410"/>
      <c r="BMW20" s="410"/>
      <c r="BMX20" s="410"/>
      <c r="BMY20" s="410"/>
      <c r="BMZ20" s="410"/>
      <c r="BNA20" s="410"/>
      <c r="BNB20" s="410"/>
      <c r="BNC20" s="410"/>
      <c r="BND20" s="410"/>
      <c r="BNE20" s="410"/>
      <c r="BNF20" s="410"/>
      <c r="BNG20" s="410"/>
      <c r="BNH20" s="410"/>
      <c r="BNI20" s="410"/>
      <c r="BNJ20" s="410"/>
      <c r="BNK20" s="410"/>
      <c r="BNL20" s="410"/>
      <c r="BNM20" s="410"/>
      <c r="BNN20" s="410"/>
      <c r="BNO20" s="410"/>
      <c r="BNP20" s="410"/>
      <c r="BNQ20" s="410"/>
      <c r="BNR20" s="410"/>
      <c r="BNS20" s="410"/>
      <c r="BNT20" s="410"/>
      <c r="BNU20" s="410"/>
      <c r="BNV20" s="410"/>
      <c r="BNW20" s="410"/>
      <c r="BNX20" s="410"/>
      <c r="BNY20" s="410"/>
      <c r="BNZ20" s="410"/>
      <c r="BOA20" s="410"/>
      <c r="BOB20" s="410"/>
      <c r="BOC20" s="410"/>
      <c r="BOD20" s="410"/>
      <c r="BOE20" s="410"/>
      <c r="BOF20" s="410"/>
      <c r="BOG20" s="410"/>
      <c r="BOH20" s="410"/>
      <c r="BOI20" s="410"/>
      <c r="BOJ20" s="410"/>
      <c r="BOK20" s="410"/>
      <c r="BOL20" s="410"/>
      <c r="BOM20" s="410"/>
      <c r="BON20" s="410"/>
      <c r="BOO20" s="410"/>
      <c r="BOP20" s="410"/>
      <c r="BOQ20" s="410"/>
      <c r="BOR20" s="410"/>
      <c r="BOS20" s="410"/>
      <c r="BOT20" s="410"/>
      <c r="BOU20" s="410"/>
      <c r="BOV20" s="410"/>
      <c r="BOW20" s="410"/>
      <c r="BOX20" s="410"/>
      <c r="BOY20" s="410"/>
      <c r="BOZ20" s="410"/>
      <c r="BPA20" s="410"/>
      <c r="BPB20" s="410"/>
      <c r="BPC20" s="410"/>
      <c r="BPD20" s="410"/>
      <c r="BPE20" s="410"/>
      <c r="BPF20" s="410"/>
      <c r="BPG20" s="410"/>
      <c r="BPH20" s="410"/>
      <c r="BPI20" s="410"/>
      <c r="BPJ20" s="410"/>
      <c r="BPK20" s="410"/>
      <c r="BPL20" s="410"/>
      <c r="BPM20" s="410"/>
      <c r="BPN20" s="410"/>
      <c r="BPO20" s="410"/>
      <c r="BPP20" s="410"/>
      <c r="BPQ20" s="410"/>
      <c r="BPR20" s="410"/>
      <c r="BPS20" s="410"/>
      <c r="BPT20" s="410"/>
      <c r="BPU20" s="410"/>
      <c r="BPV20" s="410"/>
      <c r="BPW20" s="410"/>
      <c r="BPX20" s="410"/>
      <c r="BPY20" s="410"/>
      <c r="BPZ20" s="410"/>
      <c r="BQA20" s="410"/>
      <c r="BQB20" s="410"/>
      <c r="BQC20" s="410"/>
      <c r="BQD20" s="410"/>
      <c r="BQE20" s="410"/>
      <c r="BQF20" s="410"/>
      <c r="BQG20" s="410"/>
      <c r="BQH20" s="410"/>
      <c r="BQI20" s="410"/>
      <c r="BQJ20" s="410"/>
      <c r="BQK20" s="410"/>
      <c r="BQL20" s="410"/>
      <c r="BQM20" s="410"/>
      <c r="BQN20" s="410"/>
      <c r="BQO20" s="410"/>
      <c r="BQP20" s="410"/>
      <c r="BQQ20" s="410"/>
      <c r="BQR20" s="410"/>
      <c r="BQS20" s="410"/>
      <c r="BQT20" s="410"/>
      <c r="BQU20" s="410"/>
      <c r="BQV20" s="410"/>
      <c r="BQW20" s="410"/>
      <c r="BQX20" s="410"/>
      <c r="BQY20" s="410"/>
      <c r="BQZ20" s="410"/>
      <c r="BRA20" s="410"/>
      <c r="BRB20" s="410"/>
      <c r="BRC20" s="410"/>
      <c r="BRD20" s="410"/>
      <c r="BRE20" s="410"/>
      <c r="BRF20" s="410"/>
      <c r="BRG20" s="410"/>
      <c r="BRH20" s="410"/>
      <c r="BRI20" s="410"/>
      <c r="BRJ20" s="410"/>
      <c r="BRK20" s="410"/>
      <c r="BRL20" s="410"/>
      <c r="BRM20" s="410"/>
      <c r="BRN20" s="410"/>
      <c r="BRO20" s="410"/>
      <c r="BRP20" s="410"/>
      <c r="BRQ20" s="410"/>
      <c r="BRR20" s="410"/>
      <c r="BRS20" s="410"/>
      <c r="BRT20" s="410"/>
      <c r="BRU20" s="410"/>
      <c r="BRV20" s="410"/>
      <c r="BRW20" s="410"/>
      <c r="BRX20" s="410"/>
      <c r="BRY20" s="410"/>
      <c r="BRZ20" s="410"/>
      <c r="BSA20" s="410"/>
      <c r="BSB20" s="410"/>
      <c r="BSC20" s="410"/>
      <c r="BSD20" s="410"/>
      <c r="BSE20" s="410"/>
      <c r="BSF20" s="410"/>
      <c r="BSG20" s="410"/>
      <c r="BSH20" s="410"/>
      <c r="BSI20" s="410"/>
      <c r="BSJ20" s="410"/>
      <c r="BSK20" s="410"/>
      <c r="BSL20" s="410"/>
      <c r="BSM20" s="410"/>
      <c r="BSN20" s="410"/>
      <c r="BSO20" s="410"/>
      <c r="BSP20" s="410"/>
      <c r="BSQ20" s="410"/>
      <c r="BSR20" s="410"/>
      <c r="BSS20" s="410"/>
      <c r="BST20" s="410"/>
      <c r="BSU20" s="410"/>
      <c r="BSV20" s="410"/>
      <c r="BSW20" s="410"/>
      <c r="BSX20" s="410"/>
      <c r="BSY20" s="410"/>
      <c r="BSZ20" s="410"/>
      <c r="BTA20" s="410"/>
      <c r="BTB20" s="410"/>
      <c r="BTC20" s="410"/>
      <c r="BTD20" s="410"/>
      <c r="BTE20" s="410"/>
      <c r="BTF20" s="410"/>
      <c r="BTG20" s="410"/>
      <c r="BTH20" s="410"/>
      <c r="BTI20" s="410"/>
      <c r="BTJ20" s="410"/>
      <c r="BTK20" s="410"/>
      <c r="BTL20" s="410"/>
      <c r="BTM20" s="410"/>
      <c r="BTN20" s="410"/>
      <c r="BTO20" s="410"/>
      <c r="BTP20" s="410"/>
      <c r="BTQ20" s="410"/>
      <c r="BTR20" s="410"/>
      <c r="BTS20" s="410"/>
      <c r="BTT20" s="410"/>
      <c r="BTU20" s="410"/>
      <c r="BTV20" s="410"/>
      <c r="BTW20" s="410"/>
      <c r="BTX20" s="410"/>
      <c r="BTY20" s="410"/>
      <c r="BTZ20" s="410"/>
      <c r="BUA20" s="410"/>
      <c r="BUB20" s="410"/>
      <c r="BUC20" s="410"/>
      <c r="BUD20" s="410"/>
      <c r="BUE20" s="410"/>
      <c r="BUF20" s="410"/>
      <c r="BUG20" s="410"/>
      <c r="BUH20" s="410"/>
      <c r="BUI20" s="410"/>
      <c r="BUJ20" s="410"/>
      <c r="BUK20" s="410"/>
      <c r="BUL20" s="410"/>
      <c r="BUM20" s="410"/>
      <c r="BUN20" s="410"/>
      <c r="BUO20" s="410"/>
      <c r="BUP20" s="410"/>
      <c r="BUQ20" s="410"/>
      <c r="BUR20" s="410"/>
      <c r="BUS20" s="410"/>
      <c r="BUT20" s="410"/>
      <c r="BUU20" s="410"/>
      <c r="BUV20" s="410"/>
      <c r="BUW20" s="410"/>
      <c r="BUX20" s="410"/>
      <c r="BUY20" s="410"/>
      <c r="BUZ20" s="410"/>
      <c r="BVA20" s="410"/>
      <c r="BVB20" s="410"/>
      <c r="BVC20" s="410"/>
      <c r="BVD20" s="410"/>
      <c r="BVE20" s="410"/>
      <c r="BVF20" s="410"/>
      <c r="BVG20" s="410"/>
      <c r="BVH20" s="410"/>
      <c r="BVI20" s="410"/>
      <c r="BVJ20" s="410"/>
      <c r="BVK20" s="410"/>
      <c r="BVL20" s="410"/>
      <c r="BVM20" s="410"/>
      <c r="BVN20" s="410"/>
      <c r="BVO20" s="410"/>
      <c r="BVP20" s="410"/>
      <c r="BVQ20" s="410"/>
      <c r="BVR20" s="410"/>
      <c r="BVS20" s="410"/>
      <c r="BVT20" s="410"/>
      <c r="BVU20" s="410"/>
      <c r="BVV20" s="410"/>
      <c r="BVW20" s="410"/>
      <c r="BVX20" s="410"/>
      <c r="BVY20" s="410"/>
      <c r="BVZ20" s="410"/>
      <c r="BWA20" s="410"/>
      <c r="BWB20" s="410"/>
      <c r="BWC20" s="410"/>
      <c r="BWD20" s="410"/>
      <c r="BWE20" s="410"/>
      <c r="BWF20" s="410"/>
      <c r="BWG20" s="410"/>
      <c r="BWH20" s="410"/>
      <c r="BWI20" s="410"/>
      <c r="BWJ20" s="410"/>
      <c r="BWK20" s="410"/>
      <c r="BWL20" s="410"/>
      <c r="BWM20" s="410"/>
      <c r="BWN20" s="410"/>
      <c r="BWO20" s="410"/>
      <c r="BWP20" s="410"/>
      <c r="BWQ20" s="410"/>
      <c r="BWR20" s="410"/>
      <c r="BWS20" s="410"/>
      <c r="BWT20" s="410"/>
      <c r="BWU20" s="410"/>
      <c r="BWV20" s="410"/>
      <c r="BWW20" s="410"/>
      <c r="BWX20" s="410"/>
      <c r="BWY20" s="410"/>
      <c r="BWZ20" s="410"/>
      <c r="BXA20" s="410"/>
      <c r="BXB20" s="410"/>
      <c r="BXC20" s="410"/>
      <c r="BXD20" s="410"/>
      <c r="BXE20" s="410"/>
      <c r="BXF20" s="410"/>
      <c r="BXG20" s="410"/>
      <c r="BXH20" s="410"/>
      <c r="BXI20" s="410"/>
      <c r="BXJ20" s="410"/>
      <c r="BXK20" s="410"/>
      <c r="BXL20" s="410"/>
      <c r="BXM20" s="410"/>
      <c r="BXN20" s="410"/>
      <c r="BXO20" s="410"/>
      <c r="BXP20" s="410"/>
      <c r="BXQ20" s="410"/>
      <c r="BXR20" s="410"/>
      <c r="BXS20" s="410"/>
      <c r="BXT20" s="410"/>
      <c r="BXU20" s="410"/>
      <c r="BXV20" s="410"/>
      <c r="BXW20" s="410"/>
      <c r="BXX20" s="410"/>
      <c r="BXY20" s="410"/>
      <c r="BXZ20" s="410"/>
      <c r="BYA20" s="410"/>
      <c r="BYB20" s="410"/>
      <c r="BYC20" s="410"/>
      <c r="BYD20" s="410"/>
      <c r="BYE20" s="410"/>
      <c r="BYF20" s="410"/>
      <c r="BYG20" s="410"/>
      <c r="BYH20" s="410"/>
      <c r="BYI20" s="410"/>
      <c r="BYJ20" s="410"/>
      <c r="BYK20" s="410"/>
      <c r="BYL20" s="410"/>
      <c r="BYM20" s="410"/>
      <c r="BYN20" s="410"/>
      <c r="BYO20" s="410"/>
      <c r="BYP20" s="410"/>
      <c r="BYQ20" s="410"/>
      <c r="BYR20" s="410"/>
      <c r="BYS20" s="410"/>
      <c r="BYT20" s="410"/>
      <c r="BYU20" s="410"/>
      <c r="BYV20" s="410"/>
      <c r="BYW20" s="410"/>
      <c r="BYX20" s="410"/>
      <c r="BYY20" s="410"/>
      <c r="BYZ20" s="410"/>
      <c r="BZA20" s="410"/>
      <c r="BZB20" s="410"/>
      <c r="BZC20" s="410"/>
      <c r="BZD20" s="410"/>
      <c r="BZE20" s="410"/>
      <c r="BZF20" s="410"/>
      <c r="BZG20" s="410"/>
      <c r="BZH20" s="410"/>
      <c r="BZI20" s="410"/>
      <c r="BZJ20" s="410"/>
      <c r="BZK20" s="410"/>
      <c r="BZL20" s="410"/>
      <c r="BZM20" s="410"/>
      <c r="BZN20" s="410"/>
      <c r="BZO20" s="410"/>
      <c r="BZP20" s="410"/>
      <c r="BZQ20" s="410"/>
      <c r="BZR20" s="410"/>
      <c r="BZS20" s="410"/>
      <c r="BZT20" s="410"/>
      <c r="BZU20" s="410"/>
      <c r="BZV20" s="410"/>
      <c r="BZW20" s="410"/>
      <c r="BZX20" s="410"/>
      <c r="BZY20" s="410"/>
      <c r="BZZ20" s="410"/>
      <c r="CAA20" s="410"/>
      <c r="CAB20" s="410"/>
      <c r="CAC20" s="410"/>
      <c r="CAD20" s="410"/>
      <c r="CAE20" s="410"/>
      <c r="CAF20" s="410"/>
      <c r="CAG20" s="410"/>
      <c r="CAH20" s="410"/>
      <c r="CAI20" s="410"/>
      <c r="CAJ20" s="410"/>
      <c r="CAK20" s="410"/>
      <c r="CAL20" s="410"/>
      <c r="CAM20" s="410"/>
      <c r="CAN20" s="410"/>
      <c r="CAO20" s="410"/>
      <c r="CAP20" s="410"/>
      <c r="CAQ20" s="410"/>
      <c r="CAR20" s="410"/>
      <c r="CAS20" s="410"/>
      <c r="CAT20" s="410"/>
      <c r="CAU20" s="410"/>
      <c r="CAV20" s="410"/>
      <c r="CAW20" s="410"/>
      <c r="CAX20" s="410"/>
      <c r="CAY20" s="410"/>
      <c r="CAZ20" s="410"/>
      <c r="CBA20" s="410"/>
      <c r="CBB20" s="410"/>
      <c r="CBC20" s="410"/>
      <c r="CBD20" s="410"/>
      <c r="CBE20" s="410"/>
      <c r="CBF20" s="410"/>
      <c r="CBG20" s="410"/>
      <c r="CBH20" s="410"/>
      <c r="CBI20" s="410"/>
      <c r="CBJ20" s="410"/>
      <c r="CBK20" s="410"/>
      <c r="CBL20" s="410"/>
      <c r="CBM20" s="410"/>
      <c r="CBN20" s="410"/>
      <c r="CBO20" s="410"/>
      <c r="CBP20" s="410"/>
      <c r="CBQ20" s="410"/>
      <c r="CBR20" s="410"/>
      <c r="CBS20" s="410"/>
      <c r="CBT20" s="410"/>
      <c r="CBU20" s="410"/>
      <c r="CBV20" s="410"/>
      <c r="CBW20" s="410"/>
      <c r="CBX20" s="410"/>
      <c r="CBY20" s="410"/>
      <c r="CBZ20" s="410"/>
      <c r="CCA20" s="410"/>
      <c r="CCB20" s="410"/>
      <c r="CCC20" s="410"/>
      <c r="CCD20" s="410"/>
      <c r="CCE20" s="410"/>
      <c r="CCF20" s="410"/>
      <c r="CCG20" s="410"/>
      <c r="CCH20" s="410"/>
      <c r="CCI20" s="410"/>
      <c r="CCJ20" s="410"/>
      <c r="CCK20" s="410"/>
      <c r="CCL20" s="410"/>
      <c r="CCM20" s="410"/>
      <c r="CCN20" s="410"/>
      <c r="CCO20" s="410"/>
      <c r="CCP20" s="410"/>
      <c r="CCQ20" s="410"/>
      <c r="CCR20" s="410"/>
      <c r="CCS20" s="410"/>
      <c r="CCT20" s="410"/>
      <c r="CCU20" s="410"/>
      <c r="CCV20" s="410"/>
      <c r="CCW20" s="410"/>
      <c r="CCX20" s="410"/>
      <c r="CCY20" s="410"/>
      <c r="CCZ20" s="410"/>
      <c r="CDA20" s="410"/>
      <c r="CDB20" s="410"/>
      <c r="CDC20" s="410"/>
      <c r="CDD20" s="410"/>
      <c r="CDE20" s="410"/>
      <c r="CDF20" s="410"/>
      <c r="CDG20" s="410"/>
      <c r="CDH20" s="410"/>
      <c r="CDI20" s="410"/>
      <c r="CDJ20" s="410"/>
      <c r="CDK20" s="410"/>
      <c r="CDL20" s="410"/>
      <c r="CDM20" s="410"/>
      <c r="CDN20" s="410"/>
      <c r="CDO20" s="410"/>
      <c r="CDP20" s="410"/>
      <c r="CDQ20" s="410"/>
      <c r="CDR20" s="410"/>
      <c r="CDS20" s="410"/>
      <c r="CDT20" s="410"/>
      <c r="CDU20" s="410"/>
      <c r="CDV20" s="410"/>
      <c r="CDW20" s="410"/>
      <c r="CDX20" s="410"/>
      <c r="CDY20" s="410"/>
      <c r="CDZ20" s="410"/>
      <c r="CEA20" s="410"/>
      <c r="CEB20" s="410"/>
      <c r="CEC20" s="410"/>
      <c r="CED20" s="410"/>
      <c r="CEE20" s="410"/>
      <c r="CEF20" s="410"/>
      <c r="CEG20" s="410"/>
      <c r="CEH20" s="410"/>
      <c r="CEI20" s="410"/>
      <c r="CEJ20" s="410"/>
      <c r="CEK20" s="410"/>
      <c r="CEL20" s="410"/>
      <c r="CEM20" s="410"/>
      <c r="CEN20" s="410"/>
      <c r="CEO20" s="410"/>
      <c r="CEP20" s="410"/>
      <c r="CEQ20" s="410"/>
      <c r="CER20" s="410"/>
      <c r="CES20" s="410"/>
      <c r="CET20" s="410"/>
      <c r="CEU20" s="410"/>
      <c r="CEV20" s="410"/>
      <c r="CEW20" s="410"/>
      <c r="CEX20" s="410"/>
      <c r="CEY20" s="410"/>
      <c r="CEZ20" s="410"/>
      <c r="CFA20" s="410"/>
      <c r="CFB20" s="410"/>
      <c r="CFC20" s="410"/>
      <c r="CFD20" s="410"/>
      <c r="CFE20" s="410"/>
      <c r="CFF20" s="410"/>
      <c r="CFG20" s="410"/>
      <c r="CFH20" s="410"/>
      <c r="CFI20" s="410"/>
      <c r="CFJ20" s="410"/>
      <c r="CFK20" s="410"/>
      <c r="CFL20" s="410"/>
      <c r="CFM20" s="410"/>
      <c r="CFN20" s="410"/>
      <c r="CFO20" s="410"/>
      <c r="CFP20" s="410"/>
      <c r="CFQ20" s="410"/>
      <c r="CFR20" s="410"/>
      <c r="CFS20" s="410"/>
      <c r="CFT20" s="410"/>
      <c r="CFU20" s="410"/>
      <c r="CFV20" s="410"/>
      <c r="CFW20" s="410"/>
      <c r="CFX20" s="410"/>
      <c r="CFY20" s="410"/>
      <c r="CFZ20" s="410"/>
      <c r="CGA20" s="410"/>
      <c r="CGB20" s="410"/>
      <c r="CGC20" s="410"/>
      <c r="CGD20" s="410"/>
      <c r="CGE20" s="410"/>
      <c r="CGF20" s="410"/>
      <c r="CGG20" s="410"/>
      <c r="CGH20" s="410"/>
      <c r="CGI20" s="410"/>
      <c r="CGJ20" s="410"/>
      <c r="CGK20" s="410"/>
      <c r="CGL20" s="410"/>
      <c r="CGM20" s="410"/>
      <c r="CGN20" s="410"/>
      <c r="CGO20" s="410"/>
      <c r="CGP20" s="410"/>
      <c r="CGQ20" s="410"/>
      <c r="CGR20" s="410"/>
      <c r="CGS20" s="410"/>
      <c r="CGT20" s="410"/>
      <c r="CGU20" s="410"/>
      <c r="CGV20" s="410"/>
      <c r="CGW20" s="410"/>
      <c r="CGX20" s="410"/>
      <c r="CGY20" s="410"/>
      <c r="CGZ20" s="410"/>
      <c r="CHA20" s="410"/>
      <c r="CHB20" s="410"/>
      <c r="CHC20" s="410"/>
      <c r="CHD20" s="410"/>
      <c r="CHE20" s="410"/>
      <c r="CHF20" s="410"/>
      <c r="CHG20" s="410"/>
      <c r="CHH20" s="410"/>
      <c r="CHI20" s="410"/>
      <c r="CHJ20" s="410"/>
      <c r="CHK20" s="410"/>
      <c r="CHL20" s="410"/>
      <c r="CHM20" s="410"/>
      <c r="CHN20" s="410"/>
      <c r="CHO20" s="410"/>
      <c r="CHP20" s="410"/>
      <c r="CHQ20" s="410"/>
      <c r="CHR20" s="410"/>
      <c r="CHS20" s="410"/>
      <c r="CHT20" s="410"/>
      <c r="CHU20" s="410"/>
      <c r="CHV20" s="410"/>
      <c r="CHW20" s="410"/>
      <c r="CHX20" s="410"/>
      <c r="CHY20" s="410"/>
      <c r="CHZ20" s="410"/>
      <c r="CIA20" s="410"/>
      <c r="CIB20" s="410"/>
      <c r="CIC20" s="410"/>
      <c r="CID20" s="410"/>
      <c r="CIE20" s="410"/>
      <c r="CIF20" s="410"/>
      <c r="CIG20" s="410"/>
      <c r="CIH20" s="410"/>
      <c r="CII20" s="410"/>
      <c r="CIJ20" s="410"/>
      <c r="CIK20" s="410"/>
      <c r="CIL20" s="410"/>
      <c r="CIM20" s="410"/>
      <c r="CIN20" s="410"/>
      <c r="CIO20" s="410"/>
      <c r="CIP20" s="410"/>
      <c r="CIQ20" s="410"/>
      <c r="CIR20" s="410"/>
      <c r="CIS20" s="410"/>
      <c r="CIT20" s="410"/>
      <c r="CIU20" s="410"/>
      <c r="CIV20" s="410"/>
      <c r="CIW20" s="410"/>
      <c r="CIX20" s="410"/>
      <c r="CIY20" s="410"/>
      <c r="CIZ20" s="410"/>
      <c r="CJA20" s="410"/>
      <c r="CJB20" s="410"/>
      <c r="CJC20" s="410"/>
      <c r="CJD20" s="410"/>
      <c r="CJE20" s="410"/>
      <c r="CJF20" s="410"/>
      <c r="CJG20" s="410"/>
      <c r="CJH20" s="410"/>
      <c r="CJI20" s="410"/>
      <c r="CJJ20" s="410"/>
      <c r="CJK20" s="410"/>
      <c r="CJL20" s="410"/>
      <c r="CJM20" s="410"/>
      <c r="CJN20" s="410"/>
      <c r="CJO20" s="410"/>
      <c r="CJP20" s="410"/>
      <c r="CJQ20" s="410"/>
      <c r="CJR20" s="410"/>
      <c r="CJS20" s="410"/>
      <c r="CJT20" s="410"/>
      <c r="CJU20" s="410"/>
      <c r="CJV20" s="410"/>
      <c r="CJW20" s="410"/>
      <c r="CJX20" s="410"/>
      <c r="CJY20" s="410"/>
      <c r="CJZ20" s="410"/>
      <c r="CKA20" s="410"/>
      <c r="CKB20" s="410"/>
      <c r="CKC20" s="410"/>
      <c r="CKD20" s="410"/>
      <c r="CKE20" s="410"/>
      <c r="CKF20" s="410"/>
      <c r="CKG20" s="410"/>
      <c r="CKH20" s="410"/>
      <c r="CKI20" s="410"/>
      <c r="CKJ20" s="410"/>
      <c r="CKK20" s="410"/>
      <c r="CKL20" s="410"/>
      <c r="CKM20" s="410"/>
      <c r="CKN20" s="410"/>
      <c r="CKO20" s="410"/>
      <c r="CKP20" s="410"/>
      <c r="CKQ20" s="410"/>
      <c r="CKR20" s="410"/>
      <c r="CKS20" s="410"/>
      <c r="CKT20" s="410"/>
      <c r="CKU20" s="410"/>
      <c r="CKV20" s="410"/>
      <c r="CKW20" s="410"/>
      <c r="CKX20" s="410"/>
      <c r="CKY20" s="410"/>
      <c r="CKZ20" s="410"/>
      <c r="CLA20" s="410"/>
      <c r="CLB20" s="410"/>
      <c r="CLC20" s="410"/>
      <c r="CLD20" s="410"/>
      <c r="CLE20" s="410"/>
      <c r="CLF20" s="410"/>
      <c r="CLG20" s="410"/>
      <c r="CLH20" s="410"/>
      <c r="CLI20" s="410"/>
      <c r="CLJ20" s="410"/>
      <c r="CLK20" s="410"/>
      <c r="CLL20" s="410"/>
      <c r="CLM20" s="410"/>
      <c r="CLN20" s="410"/>
      <c r="CLO20" s="410"/>
      <c r="CLP20" s="410"/>
      <c r="CLQ20" s="410"/>
      <c r="CLR20" s="410"/>
      <c r="CLS20" s="410"/>
      <c r="CLT20" s="410"/>
      <c r="CLU20" s="410"/>
      <c r="CLV20" s="410"/>
      <c r="CLW20" s="410"/>
      <c r="CLX20" s="410"/>
      <c r="CLY20" s="410"/>
      <c r="CLZ20" s="410"/>
      <c r="CMA20" s="410"/>
      <c r="CMB20" s="410"/>
      <c r="CMC20" s="410"/>
      <c r="CMD20" s="410"/>
      <c r="CME20" s="410"/>
      <c r="CMF20" s="410"/>
      <c r="CMG20" s="410"/>
      <c r="CMH20" s="410"/>
      <c r="CMI20" s="410"/>
      <c r="CMJ20" s="410"/>
      <c r="CMK20" s="410"/>
      <c r="CML20" s="410"/>
      <c r="CMM20" s="410"/>
      <c r="CMN20" s="410"/>
      <c r="CMO20" s="410"/>
      <c r="CMP20" s="410"/>
      <c r="CMQ20" s="410"/>
      <c r="CMR20" s="410"/>
      <c r="CMS20" s="410"/>
      <c r="CMT20" s="410"/>
      <c r="CMU20" s="410"/>
      <c r="CMV20" s="410"/>
      <c r="CMW20" s="410"/>
      <c r="CMX20" s="410"/>
      <c r="CMY20" s="410"/>
      <c r="CMZ20" s="410"/>
      <c r="CNA20" s="410"/>
      <c r="CNB20" s="410"/>
      <c r="CNC20" s="410"/>
      <c r="CND20" s="410"/>
      <c r="CNE20" s="410"/>
      <c r="CNF20" s="410"/>
      <c r="CNG20" s="410"/>
      <c r="CNH20" s="410"/>
      <c r="CNI20" s="410"/>
      <c r="CNJ20" s="410"/>
      <c r="CNK20" s="410"/>
      <c r="CNL20" s="410"/>
      <c r="CNM20" s="410"/>
      <c r="CNN20" s="410"/>
      <c r="CNO20" s="410"/>
      <c r="CNP20" s="410"/>
      <c r="CNQ20" s="410"/>
      <c r="CNR20" s="410"/>
      <c r="CNS20" s="410"/>
      <c r="CNT20" s="410"/>
      <c r="CNU20" s="410"/>
      <c r="CNV20" s="410"/>
      <c r="CNW20" s="410"/>
      <c r="CNX20" s="410"/>
      <c r="CNY20" s="410"/>
      <c r="CNZ20" s="410"/>
      <c r="COA20" s="410"/>
      <c r="COB20" s="410"/>
      <c r="COC20" s="410"/>
      <c r="COD20" s="410"/>
      <c r="COE20" s="410"/>
      <c r="COF20" s="410"/>
      <c r="COG20" s="410"/>
      <c r="COH20" s="410"/>
      <c r="COI20" s="410"/>
      <c r="COJ20" s="410"/>
      <c r="COK20" s="410"/>
      <c r="COL20" s="410"/>
      <c r="COM20" s="410"/>
      <c r="CON20" s="410"/>
      <c r="COO20" s="410"/>
      <c r="COP20" s="410"/>
      <c r="COQ20" s="410"/>
      <c r="COR20" s="410"/>
      <c r="COS20" s="410"/>
      <c r="COT20" s="410"/>
      <c r="COU20" s="410"/>
      <c r="COV20" s="410"/>
      <c r="COW20" s="410"/>
      <c r="COX20" s="410"/>
      <c r="COY20" s="410"/>
      <c r="COZ20" s="410"/>
      <c r="CPA20" s="410"/>
      <c r="CPB20" s="410"/>
      <c r="CPC20" s="410"/>
      <c r="CPD20" s="410"/>
      <c r="CPE20" s="410"/>
      <c r="CPF20" s="410"/>
      <c r="CPG20" s="410"/>
      <c r="CPH20" s="410"/>
      <c r="CPI20" s="410"/>
      <c r="CPJ20" s="410"/>
      <c r="CPK20" s="410"/>
      <c r="CPL20" s="410"/>
      <c r="CPM20" s="410"/>
      <c r="CPN20" s="410"/>
      <c r="CPO20" s="410"/>
      <c r="CPP20" s="410"/>
      <c r="CPQ20" s="410"/>
      <c r="CPR20" s="410"/>
      <c r="CPS20" s="410"/>
      <c r="CPT20" s="410"/>
      <c r="CPU20" s="410"/>
      <c r="CPV20" s="410"/>
      <c r="CPW20" s="410"/>
      <c r="CPX20" s="410"/>
      <c r="CPY20" s="410"/>
      <c r="CPZ20" s="410"/>
      <c r="CQA20" s="410"/>
      <c r="CQB20" s="410"/>
      <c r="CQC20" s="410"/>
      <c r="CQD20" s="410"/>
      <c r="CQE20" s="410"/>
      <c r="CQF20" s="410"/>
      <c r="CQG20" s="410"/>
      <c r="CQH20" s="410"/>
      <c r="CQI20" s="410"/>
      <c r="CQJ20" s="410"/>
      <c r="CQK20" s="410"/>
      <c r="CQL20" s="410"/>
      <c r="CQM20" s="410"/>
      <c r="CQN20" s="410"/>
      <c r="CQO20" s="410"/>
      <c r="CQP20" s="410"/>
      <c r="CQQ20" s="410"/>
      <c r="CQR20" s="410"/>
      <c r="CQS20" s="410"/>
      <c r="CQT20" s="410"/>
      <c r="CQU20" s="410"/>
      <c r="CQV20" s="410"/>
      <c r="CQW20" s="410"/>
      <c r="CQX20" s="410"/>
      <c r="CQY20" s="410"/>
      <c r="CQZ20" s="410"/>
      <c r="CRA20" s="410"/>
      <c r="CRB20" s="410"/>
      <c r="CRC20" s="410"/>
      <c r="CRD20" s="410"/>
      <c r="CRE20" s="410"/>
      <c r="CRF20" s="410"/>
      <c r="CRG20" s="410"/>
      <c r="CRH20" s="410"/>
      <c r="CRI20" s="410"/>
      <c r="CRJ20" s="410"/>
      <c r="CRK20" s="410"/>
      <c r="CRL20" s="410"/>
      <c r="CRM20" s="410"/>
      <c r="CRN20" s="410"/>
      <c r="CRO20" s="410"/>
      <c r="CRP20" s="410"/>
      <c r="CRQ20" s="410"/>
      <c r="CRR20" s="410"/>
      <c r="CRS20" s="410"/>
      <c r="CRT20" s="410"/>
      <c r="CRU20" s="410"/>
      <c r="CRV20" s="410"/>
      <c r="CRW20" s="410"/>
      <c r="CRX20" s="410"/>
      <c r="CRY20" s="410"/>
      <c r="CRZ20" s="410"/>
      <c r="CSA20" s="410"/>
      <c r="CSB20" s="410"/>
      <c r="CSC20" s="410"/>
      <c r="CSD20" s="410"/>
      <c r="CSE20" s="410"/>
      <c r="CSF20" s="410"/>
      <c r="CSG20" s="410"/>
      <c r="CSH20" s="410"/>
      <c r="CSI20" s="410"/>
      <c r="CSJ20" s="410"/>
      <c r="CSK20" s="410"/>
      <c r="CSL20" s="410"/>
      <c r="CSM20" s="410"/>
      <c r="CSN20" s="410"/>
      <c r="CSO20" s="410"/>
      <c r="CSP20" s="410"/>
      <c r="CSQ20" s="410"/>
      <c r="CSR20" s="410"/>
      <c r="CSS20" s="410"/>
      <c r="CST20" s="410"/>
      <c r="CSU20" s="410"/>
      <c r="CSV20" s="410"/>
      <c r="CSW20" s="410"/>
      <c r="CSX20" s="410"/>
      <c r="CSY20" s="410"/>
      <c r="CSZ20" s="410"/>
      <c r="CTA20" s="410"/>
      <c r="CTB20" s="410"/>
      <c r="CTC20" s="410"/>
      <c r="CTD20" s="410"/>
      <c r="CTE20" s="410"/>
      <c r="CTF20" s="410"/>
      <c r="CTG20" s="410"/>
      <c r="CTH20" s="410"/>
      <c r="CTI20" s="410"/>
      <c r="CTJ20" s="410"/>
      <c r="CTK20" s="410"/>
      <c r="CTL20" s="410"/>
      <c r="CTM20" s="410"/>
      <c r="CTN20" s="410"/>
      <c r="CTO20" s="410"/>
      <c r="CTP20" s="410"/>
      <c r="CTQ20" s="410"/>
      <c r="CTR20" s="410"/>
      <c r="CTS20" s="410"/>
      <c r="CTT20" s="410"/>
      <c r="CTU20" s="410"/>
      <c r="CTV20" s="410"/>
      <c r="CTW20" s="410"/>
      <c r="CTX20" s="410"/>
      <c r="CTY20" s="410"/>
      <c r="CTZ20" s="410"/>
      <c r="CUA20" s="410"/>
      <c r="CUB20" s="410"/>
      <c r="CUC20" s="410"/>
      <c r="CUD20" s="410"/>
      <c r="CUE20" s="410"/>
      <c r="CUF20" s="410"/>
      <c r="CUG20" s="410"/>
      <c r="CUH20" s="410"/>
      <c r="CUI20" s="410"/>
      <c r="CUJ20" s="410"/>
      <c r="CUK20" s="410"/>
      <c r="CUL20" s="410"/>
      <c r="CUM20" s="410"/>
      <c r="CUN20" s="410"/>
      <c r="CUO20" s="410"/>
      <c r="CUP20" s="410"/>
      <c r="CUQ20" s="410"/>
      <c r="CUR20" s="410"/>
      <c r="CUS20" s="410"/>
      <c r="CUT20" s="410"/>
      <c r="CUU20" s="410"/>
      <c r="CUV20" s="410"/>
      <c r="CUW20" s="410"/>
      <c r="CUX20" s="410"/>
      <c r="CUY20" s="410"/>
      <c r="CUZ20" s="410"/>
      <c r="CVA20" s="410"/>
      <c r="CVB20" s="410"/>
      <c r="CVC20" s="410"/>
      <c r="CVD20" s="410"/>
      <c r="CVE20" s="410"/>
      <c r="CVF20" s="410"/>
      <c r="CVG20" s="410"/>
      <c r="CVH20" s="410"/>
      <c r="CVI20" s="410"/>
      <c r="CVJ20" s="410"/>
      <c r="CVK20" s="410"/>
      <c r="CVL20" s="410"/>
      <c r="CVM20" s="410"/>
      <c r="CVN20" s="410"/>
      <c r="CVO20" s="410"/>
      <c r="CVP20" s="410"/>
      <c r="CVQ20" s="410"/>
      <c r="CVR20" s="410"/>
      <c r="CVS20" s="410"/>
      <c r="CVT20" s="410"/>
      <c r="CVU20" s="410"/>
      <c r="CVV20" s="410"/>
      <c r="CVW20" s="410"/>
      <c r="CVX20" s="410"/>
      <c r="CVY20" s="410"/>
      <c r="CVZ20" s="410"/>
      <c r="CWA20" s="410"/>
      <c r="CWB20" s="410"/>
      <c r="CWC20" s="410"/>
      <c r="CWD20" s="410"/>
      <c r="CWE20" s="410"/>
      <c r="CWF20" s="410"/>
      <c r="CWG20" s="410"/>
      <c r="CWH20" s="410"/>
      <c r="CWI20" s="410"/>
      <c r="CWJ20" s="410"/>
      <c r="CWK20" s="410"/>
      <c r="CWL20" s="410"/>
      <c r="CWM20" s="410"/>
      <c r="CWN20" s="410"/>
      <c r="CWO20" s="410"/>
      <c r="CWP20" s="410"/>
      <c r="CWQ20" s="410"/>
      <c r="CWR20" s="410"/>
      <c r="CWS20" s="410"/>
      <c r="CWT20" s="410"/>
      <c r="CWU20" s="410"/>
      <c r="CWV20" s="410"/>
      <c r="CWW20" s="410"/>
      <c r="CWX20" s="410"/>
      <c r="CWY20" s="410"/>
      <c r="CWZ20" s="410"/>
      <c r="CXA20" s="410"/>
      <c r="CXB20" s="410"/>
      <c r="CXC20" s="410"/>
      <c r="CXD20" s="410"/>
      <c r="CXE20" s="410"/>
      <c r="CXF20" s="410"/>
      <c r="CXG20" s="410"/>
      <c r="CXH20" s="410"/>
      <c r="CXI20" s="410"/>
      <c r="CXJ20" s="410"/>
      <c r="CXK20" s="410"/>
      <c r="CXL20" s="410"/>
      <c r="CXM20" s="410"/>
      <c r="CXN20" s="410"/>
      <c r="CXO20" s="410"/>
      <c r="CXP20" s="410"/>
      <c r="CXQ20" s="410"/>
      <c r="CXR20" s="410"/>
      <c r="CXS20" s="410"/>
      <c r="CXT20" s="410"/>
      <c r="CXU20" s="410"/>
      <c r="CXV20" s="410"/>
      <c r="CXW20" s="410"/>
      <c r="CXX20" s="410"/>
      <c r="CXY20" s="410"/>
      <c r="CXZ20" s="410"/>
      <c r="CYA20" s="410"/>
      <c r="CYB20" s="410"/>
      <c r="CYC20" s="410"/>
      <c r="CYD20" s="410"/>
      <c r="CYE20" s="410"/>
      <c r="CYF20" s="410"/>
      <c r="CYG20" s="410"/>
      <c r="CYH20" s="410"/>
      <c r="CYI20" s="410"/>
      <c r="CYJ20" s="410"/>
      <c r="CYK20" s="410"/>
      <c r="CYL20" s="410"/>
      <c r="CYM20" s="410"/>
      <c r="CYN20" s="410"/>
      <c r="CYO20" s="410"/>
      <c r="CYP20" s="410"/>
      <c r="CYQ20" s="410"/>
      <c r="CYR20" s="410"/>
      <c r="CYS20" s="410"/>
      <c r="CYT20" s="410"/>
      <c r="CYU20" s="410"/>
      <c r="CYV20" s="410"/>
      <c r="CYW20" s="410"/>
      <c r="CYX20" s="410"/>
      <c r="CYY20" s="410"/>
      <c r="CYZ20" s="410"/>
      <c r="CZA20" s="410"/>
      <c r="CZB20" s="410"/>
      <c r="CZC20" s="410"/>
      <c r="CZD20" s="410"/>
      <c r="CZE20" s="410"/>
      <c r="CZF20" s="410"/>
      <c r="CZG20" s="410"/>
      <c r="CZH20" s="410"/>
      <c r="CZI20" s="410"/>
      <c r="CZJ20" s="410"/>
      <c r="CZK20" s="410"/>
      <c r="CZL20" s="410"/>
      <c r="CZM20" s="410"/>
      <c r="CZN20" s="410"/>
      <c r="CZO20" s="410"/>
      <c r="CZP20" s="410"/>
      <c r="CZQ20" s="410"/>
      <c r="CZR20" s="410"/>
      <c r="CZS20" s="410"/>
      <c r="CZT20" s="410"/>
      <c r="CZU20" s="410"/>
      <c r="CZV20" s="410"/>
      <c r="CZW20" s="410"/>
      <c r="CZX20" s="410"/>
      <c r="CZY20" s="410"/>
      <c r="CZZ20" s="410"/>
      <c r="DAA20" s="410"/>
      <c r="DAB20" s="410"/>
      <c r="DAC20" s="410"/>
      <c r="DAD20" s="410"/>
      <c r="DAE20" s="410"/>
      <c r="DAF20" s="410"/>
      <c r="DAG20" s="410"/>
      <c r="DAH20" s="410"/>
      <c r="DAI20" s="410"/>
      <c r="DAJ20" s="410"/>
      <c r="DAK20" s="410"/>
      <c r="DAL20" s="410"/>
      <c r="DAM20" s="410"/>
      <c r="DAN20" s="410"/>
      <c r="DAO20" s="410"/>
      <c r="DAP20" s="410"/>
      <c r="DAQ20" s="410"/>
      <c r="DAR20" s="410"/>
      <c r="DAS20" s="410"/>
      <c r="DAT20" s="410"/>
      <c r="DAU20" s="410"/>
      <c r="DAV20" s="410"/>
      <c r="DAW20" s="410"/>
      <c r="DAX20" s="410"/>
      <c r="DAY20" s="410"/>
      <c r="DAZ20" s="410"/>
      <c r="DBA20" s="410"/>
      <c r="DBB20" s="410"/>
      <c r="DBC20" s="410"/>
      <c r="DBD20" s="410"/>
      <c r="DBE20" s="410"/>
      <c r="DBF20" s="410"/>
      <c r="DBG20" s="410"/>
      <c r="DBH20" s="410"/>
      <c r="DBI20" s="410"/>
      <c r="DBJ20" s="410"/>
      <c r="DBK20" s="410"/>
      <c r="DBL20" s="410"/>
      <c r="DBM20" s="410"/>
      <c r="DBN20" s="410"/>
      <c r="DBO20" s="410"/>
      <c r="DBP20" s="410"/>
      <c r="DBQ20" s="410"/>
      <c r="DBR20" s="410"/>
      <c r="DBS20" s="410"/>
      <c r="DBT20" s="410"/>
      <c r="DBU20" s="410"/>
      <c r="DBV20" s="410"/>
      <c r="DBW20" s="410"/>
      <c r="DBX20" s="410"/>
      <c r="DBY20" s="410"/>
      <c r="DBZ20" s="410"/>
      <c r="DCA20" s="410"/>
      <c r="DCB20" s="410"/>
      <c r="DCC20" s="410"/>
      <c r="DCD20" s="410"/>
      <c r="DCE20" s="410"/>
      <c r="DCF20" s="410"/>
      <c r="DCG20" s="410"/>
      <c r="DCH20" s="410"/>
      <c r="DCI20" s="410"/>
      <c r="DCJ20" s="410"/>
      <c r="DCK20" s="410"/>
      <c r="DCL20" s="410"/>
      <c r="DCM20" s="410"/>
      <c r="DCN20" s="410"/>
      <c r="DCO20" s="410"/>
      <c r="DCP20" s="410"/>
      <c r="DCQ20" s="410"/>
      <c r="DCR20" s="410"/>
      <c r="DCS20" s="410"/>
      <c r="DCT20" s="410"/>
      <c r="DCU20" s="410"/>
      <c r="DCV20" s="410"/>
      <c r="DCW20" s="410"/>
      <c r="DCX20" s="410"/>
      <c r="DCY20" s="410"/>
      <c r="DCZ20" s="410"/>
      <c r="DDA20" s="410"/>
      <c r="DDB20" s="410"/>
      <c r="DDC20" s="410"/>
      <c r="DDD20" s="410"/>
      <c r="DDE20" s="410"/>
      <c r="DDF20" s="410"/>
      <c r="DDG20" s="410"/>
      <c r="DDH20" s="410"/>
      <c r="DDI20" s="410"/>
      <c r="DDJ20" s="410"/>
      <c r="DDK20" s="410"/>
      <c r="DDL20" s="410"/>
      <c r="DDM20" s="410"/>
      <c r="DDN20" s="410"/>
      <c r="DDO20" s="410"/>
      <c r="DDP20" s="410"/>
      <c r="DDQ20" s="410"/>
      <c r="DDR20" s="410"/>
      <c r="DDS20" s="410"/>
      <c r="DDT20" s="410"/>
      <c r="DDU20" s="410"/>
      <c r="DDV20" s="410"/>
      <c r="DDW20" s="410"/>
      <c r="DDX20" s="410"/>
      <c r="DDY20" s="410"/>
      <c r="DDZ20" s="410"/>
      <c r="DEA20" s="410"/>
      <c r="DEB20" s="410"/>
      <c r="DEC20" s="410"/>
      <c r="DED20" s="410"/>
      <c r="DEE20" s="410"/>
      <c r="DEF20" s="410"/>
      <c r="DEG20" s="410"/>
      <c r="DEH20" s="410"/>
      <c r="DEI20" s="410"/>
      <c r="DEJ20" s="410"/>
      <c r="DEK20" s="410"/>
      <c r="DEL20" s="410"/>
      <c r="DEM20" s="410"/>
      <c r="DEN20" s="410"/>
      <c r="DEO20" s="410"/>
      <c r="DEP20" s="410"/>
      <c r="DEQ20" s="410"/>
      <c r="DER20" s="410"/>
      <c r="DES20" s="410"/>
      <c r="DET20" s="410"/>
      <c r="DEU20" s="410"/>
      <c r="DEV20" s="410"/>
      <c r="DEW20" s="410"/>
      <c r="DEX20" s="410"/>
      <c r="DEY20" s="410"/>
      <c r="DEZ20" s="410"/>
      <c r="DFA20" s="410"/>
      <c r="DFB20" s="410"/>
      <c r="DFC20" s="410"/>
      <c r="DFD20" s="410"/>
      <c r="DFE20" s="410"/>
      <c r="DFF20" s="410"/>
      <c r="DFG20" s="410"/>
      <c r="DFH20" s="410"/>
      <c r="DFI20" s="410"/>
      <c r="DFJ20" s="410"/>
      <c r="DFK20" s="410"/>
      <c r="DFL20" s="410"/>
      <c r="DFM20" s="410"/>
      <c r="DFN20" s="410"/>
      <c r="DFO20" s="410"/>
      <c r="DFP20" s="410"/>
      <c r="DFQ20" s="410"/>
      <c r="DFR20" s="410"/>
      <c r="DFS20" s="410"/>
      <c r="DFT20" s="410"/>
      <c r="DFU20" s="410"/>
      <c r="DFV20" s="410"/>
      <c r="DFW20" s="410"/>
      <c r="DFX20" s="410"/>
      <c r="DFY20" s="410"/>
      <c r="DFZ20" s="410"/>
      <c r="DGA20" s="410"/>
      <c r="DGB20" s="410"/>
      <c r="DGC20" s="410"/>
      <c r="DGD20" s="410"/>
      <c r="DGE20" s="410"/>
      <c r="DGF20" s="410"/>
      <c r="DGG20" s="410"/>
      <c r="DGH20" s="410"/>
      <c r="DGI20" s="410"/>
      <c r="DGJ20" s="410"/>
      <c r="DGK20" s="410"/>
      <c r="DGL20" s="410"/>
      <c r="DGM20" s="410"/>
      <c r="DGN20" s="410"/>
      <c r="DGO20" s="410"/>
      <c r="DGP20" s="410"/>
      <c r="DGQ20" s="410"/>
      <c r="DGR20" s="410"/>
      <c r="DGS20" s="410"/>
      <c r="DGT20" s="410"/>
      <c r="DGU20" s="410"/>
      <c r="DGV20" s="410"/>
      <c r="DGW20" s="410"/>
      <c r="DGX20" s="410"/>
      <c r="DGY20" s="410"/>
      <c r="DGZ20" s="410"/>
      <c r="DHA20" s="410"/>
      <c r="DHB20" s="410"/>
      <c r="DHC20" s="410"/>
      <c r="DHD20" s="410"/>
      <c r="DHE20" s="410"/>
      <c r="DHF20" s="410"/>
      <c r="DHG20" s="410"/>
      <c r="DHH20" s="410"/>
      <c r="DHI20" s="410"/>
      <c r="DHJ20" s="410"/>
      <c r="DHK20" s="410"/>
      <c r="DHL20" s="410"/>
      <c r="DHM20" s="410"/>
      <c r="DHN20" s="410"/>
      <c r="DHO20" s="410"/>
      <c r="DHP20" s="410"/>
      <c r="DHQ20" s="410"/>
      <c r="DHR20" s="410"/>
      <c r="DHS20" s="410"/>
      <c r="DHT20" s="410"/>
      <c r="DHU20" s="410"/>
      <c r="DHV20" s="410"/>
      <c r="DHW20" s="410"/>
      <c r="DHX20" s="410"/>
      <c r="DHY20" s="410"/>
      <c r="DHZ20" s="410"/>
      <c r="DIA20" s="410"/>
      <c r="DIB20" s="410"/>
      <c r="DIC20" s="410"/>
      <c r="DID20" s="410"/>
      <c r="DIE20" s="410"/>
      <c r="DIF20" s="410"/>
      <c r="DIG20" s="410"/>
      <c r="DIH20" s="410"/>
      <c r="DII20" s="410"/>
      <c r="DIJ20" s="410"/>
      <c r="DIK20" s="410"/>
      <c r="DIL20" s="410"/>
      <c r="DIM20" s="410"/>
      <c r="DIN20" s="410"/>
      <c r="DIO20" s="410"/>
      <c r="DIP20" s="410"/>
      <c r="DIQ20" s="410"/>
      <c r="DIR20" s="410"/>
      <c r="DIS20" s="410"/>
      <c r="DIT20" s="410"/>
      <c r="DIU20" s="410"/>
      <c r="DIV20" s="410"/>
      <c r="DIW20" s="410"/>
      <c r="DIX20" s="410"/>
      <c r="DIY20" s="410"/>
      <c r="DIZ20" s="410"/>
      <c r="DJA20" s="410"/>
      <c r="DJB20" s="410"/>
      <c r="DJC20" s="410"/>
      <c r="DJD20" s="410"/>
      <c r="DJE20" s="410"/>
      <c r="DJF20" s="410"/>
      <c r="DJG20" s="410"/>
      <c r="DJH20" s="410"/>
      <c r="DJI20" s="410"/>
      <c r="DJJ20" s="410"/>
      <c r="DJK20" s="410"/>
      <c r="DJL20" s="410"/>
      <c r="DJM20" s="410"/>
      <c r="DJN20" s="410"/>
      <c r="DJO20" s="410"/>
      <c r="DJP20" s="410"/>
      <c r="DJQ20" s="410"/>
      <c r="DJR20" s="410"/>
      <c r="DJS20" s="410"/>
      <c r="DJT20" s="410"/>
      <c r="DJU20" s="410"/>
      <c r="DJV20" s="410"/>
      <c r="DJW20" s="410"/>
      <c r="DJX20" s="410"/>
      <c r="DJY20" s="410"/>
      <c r="DJZ20" s="410"/>
      <c r="DKA20" s="410"/>
      <c r="DKB20" s="410"/>
      <c r="DKC20" s="410"/>
      <c r="DKD20" s="410"/>
      <c r="DKE20" s="410"/>
      <c r="DKF20" s="410"/>
      <c r="DKG20" s="410"/>
      <c r="DKH20" s="410"/>
      <c r="DKI20" s="410"/>
      <c r="DKJ20" s="410"/>
      <c r="DKK20" s="410"/>
      <c r="DKL20" s="410"/>
      <c r="DKM20" s="410"/>
      <c r="DKN20" s="410"/>
      <c r="DKO20" s="410"/>
      <c r="DKP20" s="410"/>
      <c r="DKQ20" s="410"/>
      <c r="DKR20" s="410"/>
      <c r="DKS20" s="410"/>
      <c r="DKT20" s="410"/>
      <c r="DKU20" s="410"/>
      <c r="DKV20" s="410"/>
      <c r="DKW20" s="410"/>
      <c r="DKX20" s="410"/>
      <c r="DKY20" s="410"/>
      <c r="DKZ20" s="410"/>
      <c r="DLA20" s="410"/>
      <c r="DLB20" s="410"/>
      <c r="DLC20" s="410"/>
      <c r="DLD20" s="410"/>
      <c r="DLE20" s="410"/>
      <c r="DLF20" s="410"/>
      <c r="DLG20" s="410"/>
      <c r="DLH20" s="410"/>
      <c r="DLI20" s="410"/>
      <c r="DLJ20" s="410"/>
      <c r="DLK20" s="410"/>
      <c r="DLL20" s="410"/>
      <c r="DLM20" s="410"/>
      <c r="DLN20" s="410"/>
      <c r="DLO20" s="410"/>
      <c r="DLP20" s="410"/>
      <c r="DLQ20" s="410"/>
      <c r="DLR20" s="410"/>
      <c r="DLS20" s="410"/>
      <c r="DLT20" s="410"/>
      <c r="DLU20" s="410"/>
      <c r="DLV20" s="410"/>
      <c r="DLW20" s="410"/>
      <c r="DLX20" s="410"/>
      <c r="DLY20" s="410"/>
      <c r="DLZ20" s="410"/>
      <c r="DMA20" s="410"/>
      <c r="DMB20" s="410"/>
      <c r="DMC20" s="410"/>
      <c r="DMD20" s="410"/>
      <c r="DME20" s="410"/>
      <c r="DMF20" s="410"/>
      <c r="DMG20" s="410"/>
      <c r="DMH20" s="410"/>
      <c r="DMI20" s="410"/>
      <c r="DMJ20" s="410"/>
      <c r="DMK20" s="410"/>
      <c r="DML20" s="410"/>
      <c r="DMM20" s="410"/>
      <c r="DMN20" s="410"/>
      <c r="DMO20" s="410"/>
      <c r="DMP20" s="410"/>
      <c r="DMQ20" s="410"/>
      <c r="DMR20" s="410"/>
      <c r="DMS20" s="410"/>
      <c r="DMT20" s="410"/>
      <c r="DMU20" s="410"/>
      <c r="DMV20" s="410"/>
      <c r="DMW20" s="410"/>
      <c r="DMX20" s="410"/>
      <c r="DMY20" s="410"/>
      <c r="DMZ20" s="410"/>
      <c r="DNA20" s="410"/>
      <c r="DNB20" s="410"/>
      <c r="DNC20" s="410"/>
      <c r="DND20" s="410"/>
      <c r="DNE20" s="410"/>
      <c r="DNF20" s="410"/>
      <c r="DNG20" s="410"/>
      <c r="DNH20" s="410"/>
      <c r="DNI20" s="410"/>
      <c r="DNJ20" s="410"/>
      <c r="DNK20" s="410"/>
      <c r="DNL20" s="410"/>
      <c r="DNM20" s="410"/>
      <c r="DNN20" s="410"/>
      <c r="DNO20" s="410"/>
      <c r="DNP20" s="410"/>
      <c r="DNQ20" s="410"/>
      <c r="DNR20" s="410"/>
      <c r="DNS20" s="410"/>
      <c r="DNT20" s="410"/>
      <c r="DNU20" s="410"/>
      <c r="DNV20" s="410"/>
      <c r="DNW20" s="410"/>
      <c r="DNX20" s="410"/>
      <c r="DNY20" s="410"/>
      <c r="DNZ20" s="410"/>
      <c r="DOA20" s="410"/>
      <c r="DOB20" s="410"/>
      <c r="DOC20" s="410"/>
      <c r="DOD20" s="410"/>
      <c r="DOE20" s="410"/>
      <c r="DOF20" s="410"/>
      <c r="DOG20" s="410"/>
      <c r="DOH20" s="410"/>
      <c r="DOI20" s="410"/>
      <c r="DOJ20" s="410"/>
      <c r="DOK20" s="410"/>
      <c r="DOL20" s="410"/>
      <c r="DOM20" s="410"/>
      <c r="DON20" s="410"/>
      <c r="DOO20" s="410"/>
      <c r="DOP20" s="410"/>
      <c r="DOQ20" s="410"/>
      <c r="DOR20" s="410"/>
      <c r="DOS20" s="410"/>
      <c r="DOT20" s="410"/>
      <c r="DOU20" s="410"/>
      <c r="DOV20" s="410"/>
      <c r="DOW20" s="410"/>
      <c r="DOX20" s="410"/>
      <c r="DOY20" s="410"/>
      <c r="DOZ20" s="410"/>
      <c r="DPA20" s="410"/>
      <c r="DPB20" s="410"/>
      <c r="DPC20" s="410"/>
      <c r="DPD20" s="410"/>
      <c r="DPE20" s="410"/>
      <c r="DPF20" s="410"/>
      <c r="DPG20" s="410"/>
      <c r="DPH20" s="410"/>
      <c r="DPI20" s="410"/>
      <c r="DPJ20" s="410"/>
      <c r="DPK20" s="410"/>
      <c r="DPL20" s="410"/>
      <c r="DPM20" s="410"/>
      <c r="DPN20" s="410"/>
      <c r="DPO20" s="410"/>
      <c r="DPP20" s="410"/>
      <c r="DPQ20" s="410"/>
      <c r="DPR20" s="410"/>
      <c r="DPS20" s="410"/>
      <c r="DPT20" s="410"/>
      <c r="DPU20" s="410"/>
      <c r="DPV20" s="410"/>
      <c r="DPW20" s="410"/>
      <c r="DPX20" s="410"/>
      <c r="DPY20" s="410"/>
      <c r="DPZ20" s="410"/>
      <c r="DQA20" s="410"/>
      <c r="DQB20" s="410"/>
      <c r="DQC20" s="410"/>
      <c r="DQD20" s="410"/>
      <c r="DQE20" s="410"/>
      <c r="DQF20" s="410"/>
      <c r="DQG20" s="410"/>
      <c r="DQH20" s="410"/>
      <c r="DQI20" s="410"/>
      <c r="DQJ20" s="410"/>
      <c r="DQK20" s="410"/>
      <c r="DQL20" s="410"/>
      <c r="DQM20" s="410"/>
      <c r="DQN20" s="410"/>
      <c r="DQO20" s="410"/>
      <c r="DQP20" s="410"/>
      <c r="DQQ20" s="410"/>
      <c r="DQR20" s="410"/>
      <c r="DQS20" s="410"/>
      <c r="DQT20" s="410"/>
      <c r="DQU20" s="410"/>
      <c r="DQV20" s="410"/>
      <c r="DQW20" s="410"/>
      <c r="DQX20" s="410"/>
      <c r="DQY20" s="410"/>
      <c r="DQZ20" s="410"/>
      <c r="DRA20" s="410"/>
      <c r="DRB20" s="410"/>
      <c r="DRC20" s="410"/>
      <c r="DRD20" s="410"/>
      <c r="DRE20" s="410"/>
      <c r="DRF20" s="410"/>
      <c r="DRG20" s="410"/>
      <c r="DRH20" s="410"/>
      <c r="DRI20" s="410"/>
      <c r="DRJ20" s="410"/>
      <c r="DRK20" s="410"/>
      <c r="DRL20" s="410"/>
      <c r="DRM20" s="410"/>
      <c r="DRN20" s="410"/>
      <c r="DRO20" s="410"/>
      <c r="DRP20" s="410"/>
      <c r="DRQ20" s="410"/>
      <c r="DRR20" s="410"/>
      <c r="DRS20" s="410"/>
      <c r="DRT20" s="410"/>
      <c r="DRU20" s="410"/>
      <c r="DRV20" s="410"/>
      <c r="DRW20" s="410"/>
      <c r="DRX20" s="410"/>
      <c r="DRY20" s="410"/>
      <c r="DRZ20" s="410"/>
      <c r="DSA20" s="410"/>
      <c r="DSB20" s="410"/>
      <c r="DSC20" s="410"/>
      <c r="DSD20" s="410"/>
      <c r="DSE20" s="410"/>
      <c r="DSF20" s="410"/>
      <c r="DSG20" s="410"/>
      <c r="DSH20" s="410"/>
      <c r="DSI20" s="410"/>
      <c r="DSJ20" s="410"/>
      <c r="DSK20" s="410"/>
      <c r="DSL20" s="410"/>
      <c r="DSM20" s="410"/>
      <c r="DSN20" s="410"/>
      <c r="DSO20" s="410"/>
      <c r="DSP20" s="410"/>
      <c r="DSQ20" s="410"/>
      <c r="DSR20" s="410"/>
      <c r="DSS20" s="410"/>
      <c r="DST20" s="410"/>
      <c r="DSU20" s="410"/>
      <c r="DSV20" s="410"/>
      <c r="DSW20" s="410"/>
      <c r="DSX20" s="410"/>
      <c r="DSY20" s="410"/>
      <c r="DSZ20" s="410"/>
      <c r="DTA20" s="410"/>
      <c r="DTB20" s="410"/>
      <c r="DTC20" s="410"/>
      <c r="DTD20" s="410"/>
      <c r="DTE20" s="410"/>
      <c r="DTF20" s="410"/>
      <c r="DTG20" s="410"/>
      <c r="DTH20" s="410"/>
      <c r="DTI20" s="410"/>
      <c r="DTJ20" s="410"/>
      <c r="DTK20" s="410"/>
      <c r="DTL20" s="410"/>
      <c r="DTM20" s="410"/>
      <c r="DTN20" s="410"/>
      <c r="DTO20" s="410"/>
      <c r="DTP20" s="410"/>
      <c r="DTQ20" s="410"/>
      <c r="DTR20" s="410"/>
      <c r="DTS20" s="410"/>
      <c r="DTT20" s="410"/>
      <c r="DTU20" s="410"/>
      <c r="DTV20" s="410"/>
      <c r="DTW20" s="410"/>
      <c r="DTX20" s="410"/>
      <c r="DTY20" s="410"/>
      <c r="DTZ20" s="410"/>
      <c r="DUA20" s="410"/>
      <c r="DUB20" s="410"/>
      <c r="DUC20" s="410"/>
      <c r="DUD20" s="410"/>
      <c r="DUE20" s="410"/>
      <c r="DUF20" s="410"/>
      <c r="DUG20" s="410"/>
      <c r="DUH20" s="410"/>
      <c r="DUI20" s="410"/>
      <c r="DUJ20" s="410"/>
      <c r="DUK20" s="410"/>
      <c r="DUL20" s="410"/>
      <c r="DUM20" s="410"/>
      <c r="DUN20" s="410"/>
      <c r="DUO20" s="410"/>
      <c r="DUP20" s="410"/>
      <c r="DUQ20" s="410"/>
      <c r="DUR20" s="410"/>
      <c r="DUS20" s="410"/>
      <c r="DUT20" s="410"/>
      <c r="DUU20" s="410"/>
      <c r="DUV20" s="410"/>
      <c r="DUW20" s="410"/>
      <c r="DUX20" s="410"/>
      <c r="DUY20" s="410"/>
      <c r="DUZ20" s="410"/>
      <c r="DVA20" s="410"/>
      <c r="DVB20" s="410"/>
      <c r="DVC20" s="410"/>
      <c r="DVD20" s="410"/>
      <c r="DVE20" s="410"/>
      <c r="DVF20" s="410"/>
      <c r="DVG20" s="410"/>
      <c r="DVH20" s="410"/>
      <c r="DVI20" s="410"/>
      <c r="DVJ20" s="410"/>
      <c r="DVK20" s="410"/>
      <c r="DVL20" s="410"/>
      <c r="DVM20" s="410"/>
      <c r="DVN20" s="410"/>
      <c r="DVO20" s="410"/>
      <c r="DVP20" s="410"/>
      <c r="DVQ20" s="410"/>
      <c r="DVR20" s="410"/>
      <c r="DVS20" s="410"/>
      <c r="DVT20" s="410"/>
      <c r="DVU20" s="410"/>
      <c r="DVV20" s="410"/>
      <c r="DVW20" s="410"/>
      <c r="DVX20" s="410"/>
      <c r="DVY20" s="410"/>
      <c r="DVZ20" s="410"/>
      <c r="DWA20" s="410"/>
      <c r="DWB20" s="410"/>
      <c r="DWC20" s="410"/>
      <c r="DWD20" s="410"/>
      <c r="DWE20" s="410"/>
      <c r="DWF20" s="410"/>
      <c r="DWG20" s="410"/>
      <c r="DWH20" s="410"/>
      <c r="DWI20" s="410"/>
      <c r="DWJ20" s="410"/>
      <c r="DWK20" s="410"/>
      <c r="DWL20" s="410"/>
      <c r="DWM20" s="410"/>
      <c r="DWN20" s="410"/>
      <c r="DWO20" s="410"/>
      <c r="DWP20" s="410"/>
      <c r="DWQ20" s="410"/>
      <c r="DWR20" s="410"/>
      <c r="DWS20" s="410"/>
      <c r="DWT20" s="410"/>
      <c r="DWU20" s="410"/>
      <c r="DWV20" s="410"/>
      <c r="DWW20" s="410"/>
      <c r="DWX20" s="410"/>
      <c r="DWY20" s="410"/>
      <c r="DWZ20" s="410"/>
      <c r="DXA20" s="410"/>
      <c r="DXB20" s="410"/>
      <c r="DXC20" s="410"/>
      <c r="DXD20" s="410"/>
      <c r="DXE20" s="410"/>
      <c r="DXF20" s="410"/>
      <c r="DXG20" s="410"/>
      <c r="DXH20" s="410"/>
      <c r="DXI20" s="410"/>
      <c r="DXJ20" s="410"/>
      <c r="DXK20" s="410"/>
      <c r="DXL20" s="410"/>
      <c r="DXM20" s="410"/>
      <c r="DXN20" s="410"/>
      <c r="DXO20" s="410"/>
      <c r="DXP20" s="410"/>
      <c r="DXQ20" s="410"/>
      <c r="DXR20" s="410"/>
      <c r="DXS20" s="410"/>
      <c r="DXT20" s="410"/>
      <c r="DXU20" s="410"/>
      <c r="DXV20" s="410"/>
      <c r="DXW20" s="410"/>
      <c r="DXX20" s="410"/>
      <c r="DXY20" s="410"/>
      <c r="DXZ20" s="410"/>
      <c r="DYA20" s="410"/>
      <c r="DYB20" s="410"/>
      <c r="DYC20" s="410"/>
      <c r="DYD20" s="410"/>
      <c r="DYE20" s="410"/>
      <c r="DYF20" s="410"/>
      <c r="DYG20" s="410"/>
      <c r="DYH20" s="410"/>
      <c r="DYI20" s="410"/>
      <c r="DYJ20" s="410"/>
      <c r="DYK20" s="410"/>
      <c r="DYL20" s="410"/>
      <c r="DYM20" s="410"/>
      <c r="DYN20" s="410"/>
      <c r="DYO20" s="410"/>
      <c r="DYP20" s="410"/>
      <c r="DYQ20" s="410"/>
      <c r="DYR20" s="410"/>
      <c r="DYS20" s="410"/>
      <c r="DYT20" s="410"/>
      <c r="DYU20" s="410"/>
      <c r="DYV20" s="410"/>
      <c r="DYW20" s="410"/>
      <c r="DYX20" s="410"/>
      <c r="DYY20" s="410"/>
      <c r="DYZ20" s="410"/>
      <c r="DZA20" s="410"/>
      <c r="DZB20" s="410"/>
      <c r="DZC20" s="410"/>
      <c r="DZD20" s="410"/>
      <c r="DZE20" s="410"/>
      <c r="DZF20" s="410"/>
      <c r="DZG20" s="410"/>
      <c r="DZH20" s="410"/>
      <c r="DZI20" s="410"/>
      <c r="DZJ20" s="410"/>
      <c r="DZK20" s="410"/>
      <c r="DZL20" s="410"/>
      <c r="DZM20" s="410"/>
      <c r="DZN20" s="410"/>
      <c r="DZO20" s="410"/>
      <c r="DZP20" s="410"/>
      <c r="DZQ20" s="410"/>
      <c r="DZR20" s="410"/>
      <c r="DZS20" s="410"/>
      <c r="DZT20" s="410"/>
      <c r="DZU20" s="410"/>
      <c r="DZV20" s="410"/>
      <c r="DZW20" s="410"/>
      <c r="DZX20" s="410"/>
      <c r="DZY20" s="410"/>
      <c r="DZZ20" s="410"/>
      <c r="EAA20" s="410"/>
      <c r="EAB20" s="410"/>
      <c r="EAC20" s="410"/>
      <c r="EAD20" s="410"/>
      <c r="EAE20" s="410"/>
      <c r="EAF20" s="410"/>
      <c r="EAG20" s="410"/>
      <c r="EAH20" s="410"/>
      <c r="EAI20" s="410"/>
      <c r="EAJ20" s="410"/>
      <c r="EAK20" s="410"/>
      <c r="EAL20" s="410"/>
      <c r="EAM20" s="410"/>
      <c r="EAN20" s="410"/>
      <c r="EAO20" s="410"/>
      <c r="EAP20" s="410"/>
      <c r="EAQ20" s="410"/>
      <c r="EAR20" s="410"/>
      <c r="EAS20" s="410"/>
      <c r="EAT20" s="410"/>
      <c r="EAU20" s="410"/>
      <c r="EAV20" s="410"/>
      <c r="EAW20" s="410"/>
      <c r="EAX20" s="410"/>
      <c r="EAY20" s="410"/>
      <c r="EAZ20" s="410"/>
      <c r="EBA20" s="410"/>
      <c r="EBB20" s="410"/>
      <c r="EBC20" s="410"/>
      <c r="EBD20" s="410"/>
      <c r="EBE20" s="410"/>
      <c r="EBF20" s="410"/>
      <c r="EBG20" s="410"/>
      <c r="EBH20" s="410"/>
      <c r="EBI20" s="410"/>
      <c r="EBJ20" s="410"/>
      <c r="EBK20" s="410"/>
      <c r="EBL20" s="410"/>
      <c r="EBM20" s="410"/>
      <c r="EBN20" s="410"/>
      <c r="EBO20" s="410"/>
      <c r="EBP20" s="410"/>
      <c r="EBQ20" s="410"/>
      <c r="EBR20" s="410"/>
      <c r="EBS20" s="410"/>
      <c r="EBT20" s="410"/>
      <c r="EBU20" s="410"/>
      <c r="EBV20" s="410"/>
      <c r="EBW20" s="410"/>
      <c r="EBX20" s="410"/>
      <c r="EBY20" s="410"/>
      <c r="EBZ20" s="410"/>
      <c r="ECA20" s="410"/>
      <c r="ECB20" s="410"/>
      <c r="ECC20" s="410"/>
      <c r="ECD20" s="410"/>
      <c r="ECE20" s="410"/>
      <c r="ECF20" s="410"/>
      <c r="ECG20" s="410"/>
      <c r="ECH20" s="410"/>
      <c r="ECI20" s="410"/>
      <c r="ECJ20" s="410"/>
      <c r="ECK20" s="410"/>
      <c r="ECL20" s="410"/>
      <c r="ECM20" s="410"/>
      <c r="ECN20" s="410"/>
      <c r="ECO20" s="410"/>
      <c r="ECP20" s="410"/>
      <c r="ECQ20" s="410"/>
      <c r="ECR20" s="410"/>
      <c r="ECS20" s="410"/>
      <c r="ECT20" s="410"/>
      <c r="ECU20" s="410"/>
      <c r="ECV20" s="410"/>
      <c r="ECW20" s="410"/>
      <c r="ECX20" s="410"/>
      <c r="ECY20" s="410"/>
      <c r="ECZ20" s="410"/>
      <c r="EDA20" s="410"/>
      <c r="EDB20" s="410"/>
      <c r="EDC20" s="410"/>
      <c r="EDD20" s="410"/>
      <c r="EDE20" s="410"/>
      <c r="EDF20" s="410"/>
      <c r="EDG20" s="410"/>
      <c r="EDH20" s="410"/>
      <c r="EDI20" s="410"/>
      <c r="EDJ20" s="410"/>
      <c r="EDK20" s="410"/>
      <c r="EDL20" s="410"/>
      <c r="EDM20" s="410"/>
      <c r="EDN20" s="410"/>
      <c r="EDO20" s="410"/>
      <c r="EDP20" s="410"/>
      <c r="EDQ20" s="410"/>
      <c r="EDR20" s="410"/>
      <c r="EDS20" s="410"/>
      <c r="EDT20" s="410"/>
      <c r="EDU20" s="410"/>
      <c r="EDV20" s="410"/>
      <c r="EDW20" s="410"/>
      <c r="EDX20" s="410"/>
      <c r="EDY20" s="410"/>
      <c r="EDZ20" s="410"/>
      <c r="EEA20" s="410"/>
      <c r="EEB20" s="410"/>
      <c r="EEC20" s="410"/>
      <c r="EED20" s="410"/>
      <c r="EEE20" s="410"/>
      <c r="EEF20" s="410"/>
      <c r="EEG20" s="410"/>
      <c r="EEH20" s="410"/>
      <c r="EEI20" s="410"/>
      <c r="EEJ20" s="410"/>
      <c r="EEK20" s="410"/>
      <c r="EEL20" s="410"/>
      <c r="EEM20" s="410"/>
      <c r="EEN20" s="410"/>
      <c r="EEO20" s="410"/>
      <c r="EEP20" s="410"/>
      <c r="EEQ20" s="410"/>
      <c r="EER20" s="410"/>
      <c r="EES20" s="410"/>
      <c r="EET20" s="410"/>
      <c r="EEU20" s="410"/>
      <c r="EEV20" s="410"/>
      <c r="EEW20" s="410"/>
      <c r="EEX20" s="410"/>
      <c r="EEY20" s="410"/>
      <c r="EEZ20" s="410"/>
      <c r="EFA20" s="410"/>
      <c r="EFB20" s="410"/>
      <c r="EFC20" s="410"/>
      <c r="EFD20" s="410"/>
      <c r="EFE20" s="410"/>
      <c r="EFF20" s="410"/>
      <c r="EFG20" s="410"/>
      <c r="EFH20" s="410"/>
      <c r="EFI20" s="410"/>
      <c r="EFJ20" s="410"/>
      <c r="EFK20" s="410"/>
      <c r="EFL20" s="410"/>
      <c r="EFM20" s="410"/>
      <c r="EFN20" s="410"/>
      <c r="EFO20" s="410"/>
      <c r="EFP20" s="410"/>
      <c r="EFQ20" s="410"/>
      <c r="EFR20" s="410"/>
      <c r="EFS20" s="410"/>
      <c r="EFT20" s="410"/>
      <c r="EFU20" s="410"/>
      <c r="EFV20" s="410"/>
      <c r="EFW20" s="410"/>
      <c r="EFX20" s="410"/>
      <c r="EFY20" s="410"/>
      <c r="EFZ20" s="410"/>
      <c r="EGA20" s="410"/>
      <c r="EGB20" s="410"/>
      <c r="EGC20" s="410"/>
      <c r="EGD20" s="410"/>
      <c r="EGE20" s="410"/>
      <c r="EGF20" s="410"/>
      <c r="EGG20" s="410"/>
      <c r="EGH20" s="410"/>
      <c r="EGI20" s="410"/>
      <c r="EGJ20" s="410"/>
      <c r="EGK20" s="410"/>
      <c r="EGL20" s="410"/>
      <c r="EGM20" s="410"/>
      <c r="EGN20" s="410"/>
      <c r="EGO20" s="410"/>
      <c r="EGP20" s="410"/>
      <c r="EGQ20" s="410"/>
      <c r="EGR20" s="410"/>
      <c r="EGS20" s="410"/>
      <c r="EGT20" s="410"/>
      <c r="EGU20" s="410"/>
      <c r="EGV20" s="410"/>
      <c r="EGW20" s="410"/>
      <c r="EGX20" s="410"/>
      <c r="EGY20" s="410"/>
      <c r="EGZ20" s="410"/>
      <c r="EHA20" s="410"/>
      <c r="EHB20" s="410"/>
      <c r="EHC20" s="410"/>
      <c r="EHD20" s="410"/>
      <c r="EHE20" s="410"/>
      <c r="EHF20" s="410"/>
      <c r="EHG20" s="410"/>
      <c r="EHH20" s="410"/>
      <c r="EHI20" s="410"/>
      <c r="EHJ20" s="410"/>
      <c r="EHK20" s="410"/>
      <c r="EHL20" s="410"/>
      <c r="EHM20" s="410"/>
      <c r="EHN20" s="410"/>
      <c r="EHO20" s="410"/>
      <c r="EHP20" s="410"/>
      <c r="EHQ20" s="410"/>
      <c r="EHR20" s="410"/>
      <c r="EHS20" s="410"/>
      <c r="EHT20" s="410"/>
      <c r="EHU20" s="410"/>
      <c r="EHV20" s="410"/>
      <c r="EHW20" s="410"/>
      <c r="EHX20" s="410"/>
      <c r="EHY20" s="410"/>
      <c r="EHZ20" s="410"/>
      <c r="EIA20" s="410"/>
      <c r="EIB20" s="410"/>
      <c r="EIC20" s="410"/>
      <c r="EID20" s="410"/>
      <c r="EIE20" s="410"/>
      <c r="EIF20" s="410"/>
      <c r="EIG20" s="410"/>
      <c r="EIH20" s="410"/>
      <c r="EII20" s="410"/>
      <c r="EIJ20" s="410"/>
      <c r="EIK20" s="410"/>
      <c r="EIL20" s="410"/>
      <c r="EIM20" s="410"/>
      <c r="EIN20" s="410"/>
      <c r="EIO20" s="410"/>
      <c r="EIP20" s="410"/>
      <c r="EIQ20" s="410"/>
      <c r="EIR20" s="410"/>
      <c r="EIS20" s="410"/>
      <c r="EIT20" s="410"/>
      <c r="EIU20" s="410"/>
      <c r="EIV20" s="410"/>
      <c r="EIW20" s="410"/>
      <c r="EIX20" s="410"/>
      <c r="EIY20" s="410"/>
      <c r="EIZ20" s="410"/>
      <c r="EJA20" s="410"/>
      <c r="EJB20" s="410"/>
      <c r="EJC20" s="410"/>
      <c r="EJD20" s="410"/>
      <c r="EJE20" s="410"/>
      <c r="EJF20" s="410"/>
      <c r="EJG20" s="410"/>
      <c r="EJH20" s="410"/>
      <c r="EJI20" s="410"/>
      <c r="EJJ20" s="410"/>
      <c r="EJK20" s="410"/>
      <c r="EJL20" s="410"/>
      <c r="EJM20" s="410"/>
      <c r="EJN20" s="410"/>
      <c r="EJO20" s="410"/>
      <c r="EJP20" s="410"/>
      <c r="EJQ20" s="410"/>
      <c r="EJR20" s="410"/>
      <c r="EJS20" s="410"/>
      <c r="EJT20" s="410"/>
      <c r="EJU20" s="410"/>
      <c r="EJV20" s="410"/>
      <c r="EJW20" s="410"/>
      <c r="EJX20" s="410"/>
      <c r="EJY20" s="410"/>
      <c r="EJZ20" s="410"/>
      <c r="EKA20" s="410"/>
      <c r="EKB20" s="410"/>
      <c r="EKC20" s="410"/>
      <c r="EKD20" s="410"/>
      <c r="EKE20" s="410"/>
      <c r="EKF20" s="410"/>
      <c r="EKG20" s="410"/>
      <c r="EKH20" s="410"/>
      <c r="EKI20" s="410"/>
      <c r="EKJ20" s="410"/>
      <c r="EKK20" s="410"/>
      <c r="EKL20" s="410"/>
      <c r="EKM20" s="410"/>
      <c r="EKN20" s="410"/>
      <c r="EKO20" s="410"/>
      <c r="EKP20" s="410"/>
      <c r="EKQ20" s="410"/>
      <c r="EKR20" s="410"/>
      <c r="EKS20" s="410"/>
      <c r="EKT20" s="410"/>
      <c r="EKU20" s="410"/>
      <c r="EKV20" s="410"/>
      <c r="EKW20" s="410"/>
      <c r="EKX20" s="410"/>
      <c r="EKY20" s="410"/>
      <c r="EKZ20" s="410"/>
      <c r="ELA20" s="410"/>
      <c r="ELB20" s="410"/>
      <c r="ELC20" s="410"/>
      <c r="ELD20" s="410"/>
      <c r="ELE20" s="410"/>
      <c r="ELF20" s="410"/>
      <c r="ELG20" s="410"/>
      <c r="ELH20" s="410"/>
      <c r="ELI20" s="410"/>
      <c r="ELJ20" s="410"/>
      <c r="ELK20" s="410"/>
      <c r="ELL20" s="410"/>
      <c r="ELM20" s="410"/>
      <c r="ELN20" s="410"/>
      <c r="ELO20" s="410"/>
      <c r="ELP20" s="410"/>
      <c r="ELQ20" s="410"/>
      <c r="ELR20" s="410"/>
      <c r="ELS20" s="410"/>
      <c r="ELT20" s="410"/>
      <c r="ELU20" s="410"/>
      <c r="ELV20" s="410"/>
      <c r="ELW20" s="410"/>
      <c r="ELX20" s="410"/>
      <c r="ELY20" s="410"/>
      <c r="ELZ20" s="410"/>
      <c r="EMA20" s="410"/>
      <c r="EMB20" s="410"/>
      <c r="EMC20" s="410"/>
      <c r="EMD20" s="410"/>
      <c r="EME20" s="410"/>
      <c r="EMF20" s="410"/>
      <c r="EMG20" s="410"/>
      <c r="EMH20" s="410"/>
      <c r="EMI20" s="410"/>
      <c r="EMJ20" s="410"/>
      <c r="EMK20" s="410"/>
      <c r="EML20" s="410"/>
      <c r="EMM20" s="410"/>
      <c r="EMN20" s="410"/>
      <c r="EMO20" s="410"/>
      <c r="EMP20" s="410"/>
      <c r="EMQ20" s="410"/>
      <c r="EMR20" s="410"/>
      <c r="EMS20" s="410"/>
      <c r="EMT20" s="410"/>
      <c r="EMU20" s="410"/>
      <c r="EMV20" s="410"/>
      <c r="EMW20" s="410"/>
      <c r="EMX20" s="410"/>
      <c r="EMY20" s="410"/>
      <c r="EMZ20" s="410"/>
      <c r="ENA20" s="410"/>
      <c r="ENB20" s="410"/>
      <c r="ENC20" s="410"/>
      <c r="END20" s="410"/>
      <c r="ENE20" s="410"/>
      <c r="ENF20" s="410"/>
      <c r="ENG20" s="410"/>
      <c r="ENH20" s="410"/>
      <c r="ENI20" s="410"/>
      <c r="ENJ20" s="410"/>
      <c r="ENK20" s="410"/>
      <c r="ENL20" s="410"/>
      <c r="ENM20" s="410"/>
      <c r="ENN20" s="410"/>
      <c r="ENO20" s="410"/>
      <c r="ENP20" s="410"/>
      <c r="ENQ20" s="410"/>
      <c r="ENR20" s="410"/>
      <c r="ENS20" s="410"/>
      <c r="ENT20" s="410"/>
      <c r="ENU20" s="410"/>
      <c r="ENV20" s="410"/>
      <c r="ENW20" s="410"/>
      <c r="ENX20" s="410"/>
      <c r="ENY20" s="410"/>
      <c r="ENZ20" s="410"/>
      <c r="EOA20" s="410"/>
      <c r="EOB20" s="410"/>
      <c r="EOC20" s="410"/>
      <c r="EOD20" s="410"/>
      <c r="EOE20" s="410"/>
      <c r="EOF20" s="410"/>
      <c r="EOG20" s="410"/>
      <c r="EOH20" s="410"/>
      <c r="EOI20" s="410"/>
      <c r="EOJ20" s="410"/>
      <c r="EOK20" s="410"/>
      <c r="EOL20" s="410"/>
      <c r="EOM20" s="410"/>
      <c r="EON20" s="410"/>
      <c r="EOO20" s="410"/>
      <c r="EOP20" s="410"/>
      <c r="EOQ20" s="410"/>
      <c r="EOR20" s="410"/>
      <c r="EOS20" s="410"/>
      <c r="EOT20" s="410"/>
      <c r="EOU20" s="410"/>
      <c r="EOV20" s="410"/>
      <c r="EOW20" s="410"/>
      <c r="EOX20" s="410"/>
      <c r="EOY20" s="410"/>
      <c r="EOZ20" s="410"/>
      <c r="EPA20" s="410"/>
      <c r="EPB20" s="410"/>
      <c r="EPC20" s="410"/>
      <c r="EPD20" s="410"/>
      <c r="EPE20" s="410"/>
      <c r="EPF20" s="410"/>
      <c r="EPG20" s="410"/>
      <c r="EPH20" s="410"/>
      <c r="EPI20" s="410"/>
      <c r="EPJ20" s="410"/>
      <c r="EPK20" s="410"/>
      <c r="EPL20" s="410"/>
      <c r="EPM20" s="410"/>
      <c r="EPN20" s="410"/>
      <c r="EPO20" s="410"/>
      <c r="EPP20" s="410"/>
      <c r="EPQ20" s="410"/>
      <c r="EPR20" s="410"/>
      <c r="EPS20" s="410"/>
      <c r="EPT20" s="410"/>
      <c r="EPU20" s="410"/>
      <c r="EPV20" s="410"/>
      <c r="EPW20" s="410"/>
      <c r="EPX20" s="410"/>
      <c r="EPY20" s="410"/>
      <c r="EPZ20" s="410"/>
      <c r="EQA20" s="410"/>
      <c r="EQB20" s="410"/>
      <c r="EQC20" s="410"/>
      <c r="EQD20" s="410"/>
      <c r="EQE20" s="410"/>
      <c r="EQF20" s="410"/>
      <c r="EQG20" s="410"/>
      <c r="EQH20" s="410"/>
      <c r="EQI20" s="410"/>
      <c r="EQJ20" s="410"/>
      <c r="EQK20" s="410"/>
      <c r="EQL20" s="410"/>
      <c r="EQM20" s="410"/>
      <c r="EQN20" s="410"/>
      <c r="EQO20" s="410"/>
      <c r="EQP20" s="410"/>
      <c r="EQQ20" s="410"/>
      <c r="EQR20" s="410"/>
      <c r="EQS20" s="410"/>
      <c r="EQT20" s="410"/>
      <c r="EQU20" s="410"/>
      <c r="EQV20" s="410"/>
      <c r="EQW20" s="410"/>
      <c r="EQX20" s="410"/>
      <c r="EQY20" s="410"/>
      <c r="EQZ20" s="410"/>
      <c r="ERA20" s="410"/>
      <c r="ERB20" s="410"/>
      <c r="ERC20" s="410"/>
      <c r="ERD20" s="410"/>
      <c r="ERE20" s="410"/>
      <c r="ERF20" s="410"/>
      <c r="ERG20" s="410"/>
      <c r="ERH20" s="410"/>
      <c r="ERI20" s="410"/>
      <c r="ERJ20" s="410"/>
      <c r="ERK20" s="410"/>
      <c r="ERL20" s="410"/>
      <c r="ERM20" s="410"/>
      <c r="ERN20" s="410"/>
      <c r="ERO20" s="410"/>
      <c r="ERP20" s="410"/>
      <c r="ERQ20" s="410"/>
      <c r="ERR20" s="410"/>
      <c r="ERS20" s="410"/>
      <c r="ERT20" s="410"/>
      <c r="ERU20" s="410"/>
      <c r="ERV20" s="410"/>
      <c r="ERW20" s="410"/>
      <c r="ERX20" s="410"/>
      <c r="ERY20" s="410"/>
      <c r="ERZ20" s="410"/>
      <c r="ESA20" s="410"/>
      <c r="ESB20" s="410"/>
      <c r="ESC20" s="410"/>
      <c r="ESD20" s="410"/>
      <c r="ESE20" s="410"/>
      <c r="ESF20" s="410"/>
      <c r="ESG20" s="410"/>
      <c r="ESH20" s="410"/>
      <c r="ESI20" s="410"/>
      <c r="ESJ20" s="410"/>
      <c r="ESK20" s="410"/>
      <c r="ESL20" s="410"/>
      <c r="ESM20" s="410"/>
      <c r="ESN20" s="410"/>
      <c r="ESO20" s="410"/>
      <c r="ESP20" s="410"/>
      <c r="ESQ20" s="410"/>
      <c r="ESR20" s="410"/>
      <c r="ESS20" s="410"/>
      <c r="EST20" s="410"/>
      <c r="ESU20" s="410"/>
      <c r="ESV20" s="410"/>
      <c r="ESW20" s="410"/>
      <c r="ESX20" s="410"/>
      <c r="ESY20" s="410"/>
      <c r="ESZ20" s="410"/>
      <c r="ETA20" s="410"/>
      <c r="ETB20" s="410"/>
      <c r="ETC20" s="410"/>
      <c r="ETD20" s="410"/>
      <c r="ETE20" s="410"/>
      <c r="ETF20" s="410"/>
      <c r="ETG20" s="410"/>
      <c r="ETH20" s="410"/>
      <c r="ETI20" s="410"/>
      <c r="ETJ20" s="410"/>
      <c r="ETK20" s="410"/>
      <c r="ETL20" s="410"/>
      <c r="ETM20" s="410"/>
      <c r="ETN20" s="410"/>
      <c r="ETO20" s="410"/>
      <c r="ETP20" s="410"/>
      <c r="ETQ20" s="410"/>
      <c r="ETR20" s="410"/>
      <c r="ETS20" s="410"/>
      <c r="ETT20" s="410"/>
      <c r="ETU20" s="410"/>
      <c r="ETV20" s="410"/>
      <c r="ETW20" s="410"/>
      <c r="ETX20" s="410"/>
      <c r="ETY20" s="410"/>
      <c r="ETZ20" s="410"/>
      <c r="EUA20" s="410"/>
      <c r="EUB20" s="410"/>
      <c r="EUC20" s="410"/>
      <c r="EUD20" s="410"/>
      <c r="EUE20" s="410"/>
      <c r="EUF20" s="410"/>
      <c r="EUG20" s="410"/>
      <c r="EUH20" s="410"/>
      <c r="EUI20" s="410"/>
      <c r="EUJ20" s="410"/>
      <c r="EUK20" s="410"/>
      <c r="EUL20" s="410"/>
      <c r="EUM20" s="410"/>
      <c r="EUN20" s="410"/>
      <c r="EUO20" s="410"/>
      <c r="EUP20" s="410"/>
      <c r="EUQ20" s="410"/>
      <c r="EUR20" s="410"/>
      <c r="EUS20" s="410"/>
      <c r="EUT20" s="410"/>
      <c r="EUU20" s="410"/>
      <c r="EUV20" s="410"/>
      <c r="EUW20" s="410"/>
      <c r="EUX20" s="410"/>
      <c r="EUY20" s="410"/>
      <c r="EUZ20" s="410"/>
      <c r="EVA20" s="410"/>
      <c r="EVB20" s="410"/>
      <c r="EVC20" s="410"/>
      <c r="EVD20" s="410"/>
      <c r="EVE20" s="410"/>
      <c r="EVF20" s="410"/>
      <c r="EVG20" s="410"/>
      <c r="EVH20" s="410"/>
      <c r="EVI20" s="410"/>
      <c r="EVJ20" s="410"/>
      <c r="EVK20" s="410"/>
      <c r="EVL20" s="410"/>
      <c r="EVM20" s="410"/>
      <c r="EVN20" s="410"/>
      <c r="EVO20" s="410"/>
      <c r="EVP20" s="410"/>
      <c r="EVQ20" s="410"/>
      <c r="EVR20" s="410"/>
      <c r="EVS20" s="410"/>
      <c r="EVT20" s="410"/>
      <c r="EVU20" s="410"/>
      <c r="EVV20" s="410"/>
      <c r="EVW20" s="410"/>
      <c r="EVX20" s="410"/>
      <c r="EVY20" s="410"/>
      <c r="EVZ20" s="410"/>
      <c r="EWA20" s="410"/>
      <c r="EWB20" s="410"/>
      <c r="EWC20" s="410"/>
      <c r="EWD20" s="410"/>
      <c r="EWE20" s="410"/>
      <c r="EWF20" s="410"/>
      <c r="EWG20" s="410"/>
      <c r="EWH20" s="410"/>
      <c r="EWI20" s="410"/>
      <c r="EWJ20" s="410"/>
      <c r="EWK20" s="410"/>
      <c r="EWL20" s="410"/>
      <c r="EWM20" s="410"/>
      <c r="EWN20" s="410"/>
      <c r="EWO20" s="410"/>
      <c r="EWP20" s="410"/>
      <c r="EWQ20" s="410"/>
      <c r="EWR20" s="410"/>
      <c r="EWS20" s="410"/>
      <c r="EWT20" s="410"/>
      <c r="EWU20" s="410"/>
      <c r="EWV20" s="410"/>
      <c r="EWW20" s="410"/>
      <c r="EWX20" s="410"/>
      <c r="EWY20" s="410"/>
      <c r="EWZ20" s="410"/>
      <c r="EXA20" s="410"/>
      <c r="EXB20" s="410"/>
      <c r="EXC20" s="410"/>
      <c r="EXD20" s="410"/>
      <c r="EXE20" s="410"/>
      <c r="EXF20" s="410"/>
      <c r="EXG20" s="410"/>
      <c r="EXH20" s="410"/>
      <c r="EXI20" s="410"/>
      <c r="EXJ20" s="410"/>
      <c r="EXK20" s="410"/>
      <c r="EXL20" s="410"/>
      <c r="EXM20" s="410"/>
      <c r="EXN20" s="410"/>
      <c r="EXO20" s="410"/>
      <c r="EXP20" s="410"/>
      <c r="EXQ20" s="410"/>
      <c r="EXR20" s="410"/>
      <c r="EXS20" s="410"/>
      <c r="EXT20" s="410"/>
      <c r="EXU20" s="410"/>
      <c r="EXV20" s="410"/>
      <c r="EXW20" s="410"/>
      <c r="EXX20" s="410"/>
      <c r="EXY20" s="410"/>
      <c r="EXZ20" s="410"/>
      <c r="EYA20" s="410"/>
      <c r="EYB20" s="410"/>
      <c r="EYC20" s="410"/>
      <c r="EYD20" s="410"/>
      <c r="EYE20" s="410"/>
      <c r="EYF20" s="410"/>
      <c r="EYG20" s="410"/>
      <c r="EYH20" s="410"/>
      <c r="EYI20" s="410"/>
      <c r="EYJ20" s="410"/>
      <c r="EYK20" s="410"/>
      <c r="EYL20" s="410"/>
      <c r="EYM20" s="410"/>
      <c r="EYN20" s="410"/>
      <c r="EYO20" s="410"/>
      <c r="EYP20" s="410"/>
      <c r="EYQ20" s="410"/>
      <c r="EYR20" s="410"/>
      <c r="EYS20" s="410"/>
      <c r="EYT20" s="410"/>
      <c r="EYU20" s="410"/>
      <c r="EYV20" s="410"/>
      <c r="EYW20" s="410"/>
      <c r="EYX20" s="410"/>
      <c r="EYY20" s="410"/>
      <c r="EYZ20" s="410"/>
      <c r="EZA20" s="410"/>
      <c r="EZB20" s="410"/>
      <c r="EZC20" s="410"/>
      <c r="EZD20" s="410"/>
      <c r="EZE20" s="410"/>
      <c r="EZF20" s="410"/>
      <c r="EZG20" s="410"/>
      <c r="EZH20" s="410"/>
      <c r="EZI20" s="410"/>
      <c r="EZJ20" s="410"/>
      <c r="EZK20" s="410"/>
      <c r="EZL20" s="410"/>
      <c r="EZM20" s="410"/>
      <c r="EZN20" s="410"/>
      <c r="EZO20" s="410"/>
      <c r="EZP20" s="410"/>
      <c r="EZQ20" s="410"/>
      <c r="EZR20" s="410"/>
      <c r="EZS20" s="410"/>
      <c r="EZT20" s="410"/>
      <c r="EZU20" s="410"/>
      <c r="EZV20" s="410"/>
      <c r="EZW20" s="410"/>
      <c r="EZX20" s="410"/>
      <c r="EZY20" s="410"/>
      <c r="EZZ20" s="410"/>
      <c r="FAA20" s="410"/>
      <c r="FAB20" s="410"/>
      <c r="FAC20" s="410"/>
      <c r="FAD20" s="410"/>
      <c r="FAE20" s="410"/>
      <c r="FAF20" s="410"/>
      <c r="FAG20" s="410"/>
      <c r="FAH20" s="410"/>
      <c r="FAI20" s="410"/>
      <c r="FAJ20" s="410"/>
      <c r="FAK20" s="410"/>
      <c r="FAL20" s="410"/>
      <c r="FAM20" s="410"/>
      <c r="FAN20" s="410"/>
      <c r="FAO20" s="410"/>
      <c r="FAP20" s="410"/>
      <c r="FAQ20" s="410"/>
      <c r="FAR20" s="410"/>
      <c r="FAS20" s="410"/>
      <c r="FAT20" s="410"/>
      <c r="FAU20" s="410"/>
      <c r="FAV20" s="410"/>
      <c r="FAW20" s="410"/>
      <c r="FAX20" s="410"/>
      <c r="FAY20" s="410"/>
      <c r="FAZ20" s="410"/>
      <c r="FBA20" s="410"/>
      <c r="FBB20" s="410"/>
      <c r="FBC20" s="410"/>
      <c r="FBD20" s="410"/>
      <c r="FBE20" s="410"/>
      <c r="FBF20" s="410"/>
      <c r="FBG20" s="410"/>
      <c r="FBH20" s="410"/>
      <c r="FBI20" s="410"/>
      <c r="FBJ20" s="410"/>
      <c r="FBK20" s="410"/>
      <c r="FBL20" s="410"/>
      <c r="FBM20" s="410"/>
      <c r="FBN20" s="410"/>
      <c r="FBO20" s="410"/>
      <c r="FBP20" s="410"/>
      <c r="FBQ20" s="410"/>
      <c r="FBR20" s="410"/>
      <c r="FBS20" s="410"/>
      <c r="FBT20" s="410"/>
      <c r="FBU20" s="410"/>
      <c r="FBV20" s="410"/>
      <c r="FBW20" s="410"/>
      <c r="FBX20" s="410"/>
      <c r="FBY20" s="410"/>
      <c r="FBZ20" s="410"/>
      <c r="FCA20" s="410"/>
      <c r="FCB20" s="410"/>
      <c r="FCC20" s="410"/>
      <c r="FCD20" s="410"/>
      <c r="FCE20" s="410"/>
      <c r="FCF20" s="410"/>
      <c r="FCG20" s="410"/>
      <c r="FCH20" s="410"/>
      <c r="FCI20" s="410"/>
      <c r="FCJ20" s="410"/>
      <c r="FCK20" s="410"/>
      <c r="FCL20" s="410"/>
      <c r="FCM20" s="410"/>
      <c r="FCN20" s="410"/>
      <c r="FCO20" s="410"/>
      <c r="FCP20" s="410"/>
      <c r="FCQ20" s="410"/>
      <c r="FCR20" s="410"/>
      <c r="FCS20" s="410"/>
      <c r="FCT20" s="410"/>
      <c r="FCU20" s="410"/>
      <c r="FCV20" s="410"/>
      <c r="FCW20" s="410"/>
      <c r="FCX20" s="410"/>
      <c r="FCY20" s="410"/>
      <c r="FCZ20" s="410"/>
      <c r="FDA20" s="410"/>
      <c r="FDB20" s="410"/>
      <c r="FDC20" s="410"/>
      <c r="FDD20" s="410"/>
      <c r="FDE20" s="410"/>
      <c r="FDF20" s="410"/>
      <c r="FDG20" s="410"/>
      <c r="FDH20" s="410"/>
      <c r="FDI20" s="410"/>
      <c r="FDJ20" s="410"/>
      <c r="FDK20" s="410"/>
      <c r="FDL20" s="410"/>
      <c r="FDM20" s="410"/>
      <c r="FDN20" s="410"/>
      <c r="FDO20" s="410"/>
      <c r="FDP20" s="410"/>
      <c r="FDQ20" s="410"/>
      <c r="FDR20" s="410"/>
      <c r="FDS20" s="410"/>
      <c r="FDT20" s="410"/>
      <c r="FDU20" s="410"/>
      <c r="FDV20" s="410"/>
      <c r="FDW20" s="410"/>
      <c r="FDX20" s="410"/>
      <c r="FDY20" s="410"/>
      <c r="FDZ20" s="410"/>
      <c r="FEA20" s="410"/>
      <c r="FEB20" s="410"/>
      <c r="FEC20" s="410"/>
      <c r="FED20" s="410"/>
      <c r="FEE20" s="410"/>
      <c r="FEF20" s="410"/>
      <c r="FEG20" s="410"/>
      <c r="FEH20" s="410"/>
      <c r="FEI20" s="410"/>
      <c r="FEJ20" s="410"/>
      <c r="FEK20" s="410"/>
      <c r="FEL20" s="410"/>
      <c r="FEM20" s="410"/>
      <c r="FEN20" s="410"/>
      <c r="FEO20" s="410"/>
      <c r="FEP20" s="410"/>
      <c r="FEQ20" s="410"/>
      <c r="FER20" s="410"/>
      <c r="FES20" s="410"/>
      <c r="FET20" s="410"/>
      <c r="FEU20" s="410"/>
      <c r="FEV20" s="410"/>
      <c r="FEW20" s="410"/>
      <c r="FEX20" s="410"/>
      <c r="FEY20" s="410"/>
      <c r="FEZ20" s="410"/>
      <c r="FFA20" s="410"/>
      <c r="FFB20" s="410"/>
      <c r="FFC20" s="410"/>
      <c r="FFD20" s="410"/>
      <c r="FFE20" s="410"/>
      <c r="FFF20" s="410"/>
      <c r="FFG20" s="410"/>
      <c r="FFH20" s="410"/>
      <c r="FFI20" s="410"/>
      <c r="FFJ20" s="410"/>
      <c r="FFK20" s="410"/>
      <c r="FFL20" s="410"/>
      <c r="FFM20" s="410"/>
      <c r="FFN20" s="410"/>
      <c r="FFO20" s="410"/>
      <c r="FFP20" s="410"/>
      <c r="FFQ20" s="410"/>
      <c r="FFR20" s="410"/>
      <c r="FFS20" s="410"/>
      <c r="FFT20" s="410"/>
      <c r="FFU20" s="410"/>
      <c r="FFV20" s="410"/>
      <c r="FFW20" s="410"/>
      <c r="FFX20" s="410"/>
      <c r="FFY20" s="410"/>
      <c r="FFZ20" s="410"/>
      <c r="FGA20" s="410"/>
      <c r="FGB20" s="410"/>
      <c r="FGC20" s="410"/>
      <c r="FGD20" s="410"/>
      <c r="FGE20" s="410"/>
      <c r="FGF20" s="410"/>
      <c r="FGG20" s="410"/>
      <c r="FGH20" s="410"/>
      <c r="FGI20" s="410"/>
      <c r="FGJ20" s="410"/>
      <c r="FGK20" s="410"/>
      <c r="FGL20" s="410"/>
      <c r="FGM20" s="410"/>
      <c r="FGN20" s="410"/>
      <c r="FGO20" s="410"/>
      <c r="FGP20" s="410"/>
      <c r="FGQ20" s="410"/>
      <c r="FGR20" s="410"/>
      <c r="FGS20" s="410"/>
      <c r="FGT20" s="410"/>
      <c r="FGU20" s="410"/>
      <c r="FGV20" s="410"/>
      <c r="FGW20" s="410"/>
      <c r="FGX20" s="410"/>
      <c r="FGY20" s="410"/>
      <c r="FGZ20" s="410"/>
      <c r="FHA20" s="410"/>
      <c r="FHB20" s="410"/>
      <c r="FHC20" s="410"/>
      <c r="FHD20" s="410"/>
      <c r="FHE20" s="410"/>
      <c r="FHF20" s="410"/>
      <c r="FHG20" s="410"/>
      <c r="FHH20" s="410"/>
      <c r="FHI20" s="410"/>
      <c r="FHJ20" s="410"/>
      <c r="FHK20" s="410"/>
      <c r="FHL20" s="410"/>
      <c r="FHM20" s="410"/>
      <c r="FHN20" s="410"/>
      <c r="FHO20" s="410"/>
      <c r="FHP20" s="410"/>
      <c r="FHQ20" s="410"/>
      <c r="FHR20" s="410"/>
      <c r="FHS20" s="410"/>
      <c r="FHT20" s="410"/>
      <c r="FHU20" s="410"/>
      <c r="FHV20" s="410"/>
      <c r="FHW20" s="410"/>
      <c r="FHX20" s="410"/>
      <c r="FHY20" s="410"/>
      <c r="FHZ20" s="410"/>
      <c r="FIA20" s="410"/>
      <c r="FIB20" s="410"/>
      <c r="FIC20" s="410"/>
      <c r="FID20" s="410"/>
      <c r="FIE20" s="410"/>
      <c r="FIF20" s="410"/>
      <c r="FIG20" s="410"/>
      <c r="FIH20" s="410"/>
      <c r="FII20" s="410"/>
      <c r="FIJ20" s="410"/>
      <c r="FIK20" s="410"/>
      <c r="FIL20" s="410"/>
      <c r="FIM20" s="410"/>
      <c r="FIN20" s="410"/>
      <c r="FIO20" s="410"/>
      <c r="FIP20" s="410"/>
      <c r="FIQ20" s="410"/>
      <c r="FIR20" s="410"/>
      <c r="FIS20" s="410"/>
      <c r="FIT20" s="410"/>
      <c r="FIU20" s="410"/>
      <c r="FIV20" s="410"/>
      <c r="FIW20" s="410"/>
      <c r="FIX20" s="410"/>
      <c r="FIY20" s="410"/>
      <c r="FIZ20" s="410"/>
      <c r="FJA20" s="410"/>
      <c r="FJB20" s="410"/>
      <c r="FJC20" s="410"/>
      <c r="FJD20" s="410"/>
      <c r="FJE20" s="410"/>
      <c r="FJF20" s="410"/>
      <c r="FJG20" s="410"/>
      <c r="FJH20" s="410"/>
      <c r="FJI20" s="410"/>
      <c r="FJJ20" s="410"/>
      <c r="FJK20" s="410"/>
      <c r="FJL20" s="410"/>
      <c r="FJM20" s="410"/>
      <c r="FJN20" s="410"/>
      <c r="FJO20" s="410"/>
      <c r="FJP20" s="410"/>
      <c r="FJQ20" s="410"/>
      <c r="FJR20" s="410"/>
      <c r="FJS20" s="410"/>
      <c r="FJT20" s="410"/>
      <c r="FJU20" s="410"/>
      <c r="FJV20" s="410"/>
      <c r="FJW20" s="410"/>
      <c r="FJX20" s="410"/>
      <c r="FJY20" s="410"/>
      <c r="FJZ20" s="410"/>
      <c r="FKA20" s="410"/>
      <c r="FKB20" s="410"/>
      <c r="FKC20" s="410"/>
      <c r="FKD20" s="410"/>
      <c r="FKE20" s="410"/>
      <c r="FKF20" s="410"/>
      <c r="FKG20" s="410"/>
      <c r="FKH20" s="410"/>
      <c r="FKI20" s="410"/>
      <c r="FKJ20" s="410"/>
      <c r="FKK20" s="410"/>
      <c r="FKL20" s="410"/>
      <c r="FKM20" s="410"/>
      <c r="FKN20" s="410"/>
      <c r="FKO20" s="410"/>
      <c r="FKP20" s="410"/>
      <c r="FKQ20" s="410"/>
      <c r="FKR20" s="410"/>
      <c r="FKS20" s="410"/>
      <c r="FKT20" s="410"/>
      <c r="FKU20" s="410"/>
      <c r="FKV20" s="410"/>
      <c r="FKW20" s="410"/>
      <c r="FKX20" s="410"/>
      <c r="FKY20" s="410"/>
      <c r="FKZ20" s="410"/>
      <c r="FLA20" s="410"/>
      <c r="FLB20" s="410"/>
      <c r="FLC20" s="410"/>
      <c r="FLD20" s="410"/>
      <c r="FLE20" s="410"/>
      <c r="FLF20" s="410"/>
      <c r="FLG20" s="410"/>
      <c r="FLH20" s="410"/>
      <c r="FLI20" s="410"/>
      <c r="FLJ20" s="410"/>
      <c r="FLK20" s="410"/>
      <c r="FLL20" s="410"/>
      <c r="FLM20" s="410"/>
      <c r="FLN20" s="410"/>
      <c r="FLO20" s="410"/>
      <c r="FLP20" s="410"/>
      <c r="FLQ20" s="410"/>
      <c r="FLR20" s="410"/>
      <c r="FLS20" s="410"/>
      <c r="FLT20" s="410"/>
      <c r="FLU20" s="410"/>
      <c r="FLV20" s="410"/>
      <c r="FLW20" s="410"/>
      <c r="FLX20" s="410"/>
      <c r="FLY20" s="410"/>
      <c r="FLZ20" s="410"/>
      <c r="FMA20" s="410"/>
      <c r="FMB20" s="410"/>
      <c r="FMC20" s="410"/>
      <c r="FMD20" s="410"/>
      <c r="FME20" s="410"/>
      <c r="FMF20" s="410"/>
      <c r="FMG20" s="410"/>
      <c r="FMH20" s="410"/>
      <c r="FMI20" s="410"/>
      <c r="FMJ20" s="410"/>
      <c r="FMK20" s="410"/>
      <c r="FML20" s="410"/>
      <c r="FMM20" s="410"/>
      <c r="FMN20" s="410"/>
      <c r="FMO20" s="410"/>
      <c r="FMP20" s="410"/>
      <c r="FMQ20" s="410"/>
      <c r="FMR20" s="410"/>
      <c r="FMS20" s="410"/>
      <c r="FMT20" s="410"/>
      <c r="FMU20" s="410"/>
      <c r="FMV20" s="410"/>
      <c r="FMW20" s="410"/>
      <c r="FMX20" s="410"/>
      <c r="FMY20" s="410"/>
      <c r="FMZ20" s="410"/>
      <c r="FNA20" s="410"/>
      <c r="FNB20" s="410"/>
      <c r="FNC20" s="410"/>
      <c r="FND20" s="410"/>
      <c r="FNE20" s="410"/>
      <c r="FNF20" s="410"/>
      <c r="FNG20" s="410"/>
      <c r="FNH20" s="410"/>
      <c r="FNI20" s="410"/>
      <c r="FNJ20" s="410"/>
      <c r="FNK20" s="410"/>
      <c r="FNL20" s="410"/>
      <c r="FNM20" s="410"/>
      <c r="FNN20" s="410"/>
      <c r="FNO20" s="410"/>
      <c r="FNP20" s="410"/>
      <c r="FNQ20" s="410"/>
      <c r="FNR20" s="410"/>
      <c r="FNS20" s="410"/>
      <c r="FNT20" s="410"/>
      <c r="FNU20" s="410"/>
      <c r="FNV20" s="410"/>
      <c r="FNW20" s="410"/>
      <c r="FNX20" s="410"/>
      <c r="FNY20" s="410"/>
      <c r="FNZ20" s="410"/>
      <c r="FOA20" s="410"/>
      <c r="FOB20" s="410"/>
      <c r="FOC20" s="410"/>
      <c r="FOD20" s="410"/>
      <c r="FOE20" s="410"/>
      <c r="FOF20" s="410"/>
      <c r="FOG20" s="410"/>
      <c r="FOH20" s="410"/>
      <c r="FOI20" s="410"/>
      <c r="FOJ20" s="410"/>
      <c r="FOK20" s="410"/>
      <c r="FOL20" s="410"/>
      <c r="FOM20" s="410"/>
      <c r="FON20" s="410"/>
      <c r="FOO20" s="410"/>
      <c r="FOP20" s="410"/>
      <c r="FOQ20" s="410"/>
      <c r="FOR20" s="410"/>
      <c r="FOS20" s="410"/>
      <c r="FOT20" s="410"/>
      <c r="FOU20" s="410"/>
      <c r="FOV20" s="410"/>
      <c r="FOW20" s="410"/>
      <c r="FOX20" s="410"/>
      <c r="FOY20" s="410"/>
      <c r="FOZ20" s="410"/>
      <c r="FPA20" s="410"/>
      <c r="FPB20" s="410"/>
      <c r="FPC20" s="410"/>
      <c r="FPD20" s="410"/>
      <c r="FPE20" s="410"/>
      <c r="FPF20" s="410"/>
      <c r="FPG20" s="410"/>
      <c r="FPH20" s="410"/>
      <c r="FPI20" s="410"/>
      <c r="FPJ20" s="410"/>
      <c r="FPK20" s="410"/>
      <c r="FPL20" s="410"/>
      <c r="FPM20" s="410"/>
      <c r="FPN20" s="410"/>
      <c r="FPO20" s="410"/>
      <c r="FPP20" s="410"/>
      <c r="FPQ20" s="410"/>
      <c r="FPR20" s="410"/>
      <c r="FPS20" s="410"/>
      <c r="FPT20" s="410"/>
      <c r="FPU20" s="410"/>
      <c r="FPV20" s="410"/>
      <c r="FPW20" s="410"/>
      <c r="FPX20" s="410"/>
      <c r="FPY20" s="410"/>
      <c r="FPZ20" s="410"/>
      <c r="FQA20" s="410"/>
      <c r="FQB20" s="410"/>
      <c r="FQC20" s="410"/>
      <c r="FQD20" s="410"/>
      <c r="FQE20" s="410"/>
      <c r="FQF20" s="410"/>
      <c r="FQG20" s="410"/>
      <c r="FQH20" s="410"/>
      <c r="FQI20" s="410"/>
      <c r="FQJ20" s="410"/>
      <c r="FQK20" s="410"/>
      <c r="FQL20" s="410"/>
      <c r="FQM20" s="410"/>
      <c r="FQN20" s="410"/>
      <c r="FQO20" s="410"/>
      <c r="FQP20" s="410"/>
      <c r="FQQ20" s="410"/>
      <c r="FQR20" s="410"/>
      <c r="FQS20" s="410"/>
      <c r="FQT20" s="410"/>
      <c r="FQU20" s="410"/>
      <c r="FQV20" s="410"/>
      <c r="FQW20" s="410"/>
      <c r="FQX20" s="410"/>
      <c r="FQY20" s="410"/>
      <c r="FQZ20" s="410"/>
      <c r="FRA20" s="410"/>
      <c r="FRB20" s="410"/>
      <c r="FRC20" s="410"/>
      <c r="FRD20" s="410"/>
      <c r="FRE20" s="410"/>
      <c r="FRF20" s="410"/>
      <c r="FRG20" s="410"/>
      <c r="FRH20" s="410"/>
      <c r="FRI20" s="410"/>
      <c r="FRJ20" s="410"/>
      <c r="FRK20" s="410"/>
      <c r="FRL20" s="410"/>
      <c r="FRM20" s="410"/>
      <c r="FRN20" s="410"/>
      <c r="FRO20" s="410"/>
      <c r="FRP20" s="410"/>
      <c r="FRQ20" s="410"/>
      <c r="FRR20" s="410"/>
      <c r="FRS20" s="410"/>
      <c r="FRT20" s="410"/>
      <c r="FRU20" s="410"/>
      <c r="FRV20" s="410"/>
      <c r="FRW20" s="410"/>
      <c r="FRX20" s="410"/>
      <c r="FRY20" s="410"/>
      <c r="FRZ20" s="410"/>
      <c r="FSA20" s="410"/>
      <c r="FSB20" s="410"/>
      <c r="FSC20" s="410"/>
      <c r="FSD20" s="410"/>
      <c r="FSE20" s="410"/>
      <c r="FSF20" s="410"/>
      <c r="FSG20" s="410"/>
      <c r="FSH20" s="410"/>
      <c r="FSI20" s="410"/>
      <c r="FSJ20" s="410"/>
      <c r="FSK20" s="410"/>
      <c r="FSL20" s="410"/>
      <c r="FSM20" s="410"/>
      <c r="FSN20" s="410"/>
      <c r="FSO20" s="410"/>
      <c r="FSP20" s="410"/>
      <c r="FSQ20" s="410"/>
      <c r="FSR20" s="410"/>
      <c r="FSS20" s="410"/>
      <c r="FST20" s="410"/>
      <c r="FSU20" s="410"/>
      <c r="FSV20" s="410"/>
      <c r="FSW20" s="410"/>
      <c r="FSX20" s="410"/>
      <c r="FSY20" s="410"/>
      <c r="FSZ20" s="410"/>
      <c r="FTA20" s="410"/>
      <c r="FTB20" s="410"/>
      <c r="FTC20" s="410"/>
      <c r="FTD20" s="410"/>
      <c r="FTE20" s="410"/>
      <c r="FTF20" s="410"/>
      <c r="FTG20" s="410"/>
      <c r="FTH20" s="410"/>
      <c r="FTI20" s="410"/>
      <c r="FTJ20" s="410"/>
      <c r="FTK20" s="410"/>
      <c r="FTL20" s="410"/>
      <c r="FTM20" s="410"/>
      <c r="FTN20" s="410"/>
      <c r="FTO20" s="410"/>
      <c r="FTP20" s="410"/>
      <c r="FTQ20" s="410"/>
      <c r="FTR20" s="410"/>
      <c r="FTS20" s="410"/>
      <c r="FTT20" s="410"/>
      <c r="FTU20" s="410"/>
      <c r="FTV20" s="410"/>
      <c r="FTW20" s="410"/>
      <c r="FTX20" s="410"/>
      <c r="FTY20" s="410"/>
      <c r="FTZ20" s="410"/>
      <c r="FUA20" s="410"/>
      <c r="FUB20" s="410"/>
      <c r="FUC20" s="410"/>
      <c r="FUD20" s="410"/>
      <c r="FUE20" s="410"/>
      <c r="FUF20" s="410"/>
      <c r="FUG20" s="410"/>
      <c r="FUH20" s="410"/>
      <c r="FUI20" s="410"/>
      <c r="FUJ20" s="410"/>
      <c r="FUK20" s="410"/>
      <c r="FUL20" s="410"/>
      <c r="FUM20" s="410"/>
      <c r="FUN20" s="410"/>
      <c r="FUO20" s="410"/>
      <c r="FUP20" s="410"/>
      <c r="FUQ20" s="410"/>
      <c r="FUR20" s="410"/>
      <c r="FUS20" s="410"/>
      <c r="FUT20" s="410"/>
      <c r="FUU20" s="410"/>
      <c r="FUV20" s="410"/>
      <c r="FUW20" s="410"/>
      <c r="FUX20" s="410"/>
      <c r="FUY20" s="410"/>
      <c r="FUZ20" s="410"/>
      <c r="FVA20" s="410"/>
      <c r="FVB20" s="410"/>
      <c r="FVC20" s="410"/>
      <c r="FVD20" s="410"/>
      <c r="FVE20" s="410"/>
      <c r="FVF20" s="410"/>
      <c r="FVG20" s="410"/>
      <c r="FVH20" s="410"/>
      <c r="FVI20" s="410"/>
      <c r="FVJ20" s="410"/>
      <c r="FVK20" s="410"/>
      <c r="FVL20" s="410"/>
      <c r="FVM20" s="410"/>
      <c r="FVN20" s="410"/>
      <c r="FVO20" s="410"/>
      <c r="FVP20" s="410"/>
      <c r="FVQ20" s="410"/>
      <c r="FVR20" s="410"/>
      <c r="FVS20" s="410"/>
      <c r="FVT20" s="410"/>
      <c r="FVU20" s="410"/>
      <c r="FVV20" s="410"/>
      <c r="FVW20" s="410"/>
      <c r="FVX20" s="410"/>
      <c r="FVY20" s="410"/>
      <c r="FVZ20" s="410"/>
      <c r="FWA20" s="410"/>
      <c r="FWB20" s="410"/>
      <c r="FWC20" s="410"/>
      <c r="FWD20" s="410"/>
      <c r="FWE20" s="410"/>
      <c r="FWF20" s="410"/>
      <c r="FWG20" s="410"/>
      <c r="FWH20" s="410"/>
      <c r="FWI20" s="410"/>
      <c r="FWJ20" s="410"/>
      <c r="FWK20" s="410"/>
      <c r="FWL20" s="410"/>
      <c r="FWM20" s="410"/>
      <c r="FWN20" s="410"/>
      <c r="FWO20" s="410"/>
      <c r="FWP20" s="410"/>
      <c r="FWQ20" s="410"/>
      <c r="FWR20" s="410"/>
      <c r="FWS20" s="410"/>
      <c r="FWT20" s="410"/>
      <c r="FWU20" s="410"/>
      <c r="FWV20" s="410"/>
      <c r="FWW20" s="410"/>
      <c r="FWX20" s="410"/>
      <c r="FWY20" s="410"/>
      <c r="FWZ20" s="410"/>
      <c r="FXA20" s="410"/>
      <c r="FXB20" s="410"/>
      <c r="FXC20" s="410"/>
      <c r="FXD20" s="410"/>
      <c r="FXE20" s="410"/>
      <c r="FXF20" s="410"/>
      <c r="FXG20" s="410"/>
      <c r="FXH20" s="410"/>
      <c r="FXI20" s="410"/>
      <c r="FXJ20" s="410"/>
      <c r="FXK20" s="410"/>
      <c r="FXL20" s="410"/>
      <c r="FXM20" s="410"/>
      <c r="FXN20" s="410"/>
      <c r="FXO20" s="410"/>
      <c r="FXP20" s="410"/>
      <c r="FXQ20" s="410"/>
      <c r="FXR20" s="410"/>
      <c r="FXS20" s="410"/>
      <c r="FXT20" s="410"/>
      <c r="FXU20" s="410"/>
      <c r="FXV20" s="410"/>
      <c r="FXW20" s="410"/>
      <c r="FXX20" s="410"/>
      <c r="FXY20" s="410"/>
      <c r="FXZ20" s="410"/>
      <c r="FYA20" s="410"/>
      <c r="FYB20" s="410"/>
      <c r="FYC20" s="410"/>
      <c r="FYD20" s="410"/>
      <c r="FYE20" s="410"/>
      <c r="FYF20" s="410"/>
      <c r="FYG20" s="410"/>
      <c r="FYH20" s="410"/>
      <c r="FYI20" s="410"/>
      <c r="FYJ20" s="410"/>
      <c r="FYK20" s="410"/>
      <c r="FYL20" s="410"/>
      <c r="FYM20" s="410"/>
      <c r="FYN20" s="410"/>
      <c r="FYO20" s="410"/>
      <c r="FYP20" s="410"/>
      <c r="FYQ20" s="410"/>
      <c r="FYR20" s="410"/>
      <c r="FYS20" s="410"/>
      <c r="FYT20" s="410"/>
      <c r="FYU20" s="410"/>
      <c r="FYV20" s="410"/>
      <c r="FYW20" s="410"/>
      <c r="FYX20" s="410"/>
      <c r="FYY20" s="410"/>
      <c r="FYZ20" s="410"/>
      <c r="FZA20" s="410"/>
      <c r="FZB20" s="410"/>
      <c r="FZC20" s="410"/>
      <c r="FZD20" s="410"/>
      <c r="FZE20" s="410"/>
      <c r="FZF20" s="410"/>
      <c r="FZG20" s="410"/>
      <c r="FZH20" s="410"/>
      <c r="FZI20" s="410"/>
      <c r="FZJ20" s="410"/>
      <c r="FZK20" s="410"/>
      <c r="FZL20" s="410"/>
      <c r="FZM20" s="410"/>
      <c r="FZN20" s="410"/>
      <c r="FZO20" s="410"/>
      <c r="FZP20" s="410"/>
      <c r="FZQ20" s="410"/>
      <c r="FZR20" s="410"/>
      <c r="FZS20" s="410"/>
      <c r="FZT20" s="410"/>
      <c r="FZU20" s="410"/>
      <c r="FZV20" s="410"/>
      <c r="FZW20" s="410"/>
      <c r="FZX20" s="410"/>
      <c r="FZY20" s="410"/>
      <c r="FZZ20" s="410"/>
      <c r="GAA20" s="410"/>
      <c r="GAB20" s="410"/>
      <c r="GAC20" s="410"/>
      <c r="GAD20" s="410"/>
      <c r="GAE20" s="410"/>
      <c r="GAF20" s="410"/>
      <c r="GAG20" s="410"/>
      <c r="GAH20" s="410"/>
      <c r="GAI20" s="410"/>
      <c r="GAJ20" s="410"/>
      <c r="GAK20" s="410"/>
      <c r="GAL20" s="410"/>
      <c r="GAM20" s="410"/>
      <c r="GAN20" s="410"/>
      <c r="GAO20" s="410"/>
      <c r="GAP20" s="410"/>
      <c r="GAQ20" s="410"/>
      <c r="GAR20" s="410"/>
      <c r="GAS20" s="410"/>
      <c r="GAT20" s="410"/>
      <c r="GAU20" s="410"/>
      <c r="GAV20" s="410"/>
      <c r="GAW20" s="410"/>
      <c r="GAX20" s="410"/>
      <c r="GAY20" s="410"/>
      <c r="GAZ20" s="410"/>
      <c r="GBA20" s="410"/>
      <c r="GBB20" s="410"/>
      <c r="GBC20" s="410"/>
      <c r="GBD20" s="410"/>
      <c r="GBE20" s="410"/>
      <c r="GBF20" s="410"/>
      <c r="GBG20" s="410"/>
      <c r="GBH20" s="410"/>
      <c r="GBI20" s="410"/>
      <c r="GBJ20" s="410"/>
      <c r="GBK20" s="410"/>
      <c r="GBL20" s="410"/>
      <c r="GBM20" s="410"/>
      <c r="GBN20" s="410"/>
      <c r="GBO20" s="410"/>
      <c r="GBP20" s="410"/>
      <c r="GBQ20" s="410"/>
      <c r="GBR20" s="410"/>
      <c r="GBS20" s="410"/>
      <c r="GBT20" s="410"/>
      <c r="GBU20" s="410"/>
      <c r="GBV20" s="410"/>
      <c r="GBW20" s="410"/>
      <c r="GBX20" s="410"/>
      <c r="GBY20" s="410"/>
      <c r="GBZ20" s="410"/>
      <c r="GCA20" s="410"/>
      <c r="GCB20" s="410"/>
      <c r="GCC20" s="410"/>
      <c r="GCD20" s="410"/>
      <c r="GCE20" s="410"/>
      <c r="GCF20" s="410"/>
      <c r="GCG20" s="410"/>
      <c r="GCH20" s="410"/>
      <c r="GCI20" s="410"/>
      <c r="GCJ20" s="410"/>
      <c r="GCK20" s="410"/>
      <c r="GCL20" s="410"/>
      <c r="GCM20" s="410"/>
      <c r="GCN20" s="410"/>
      <c r="GCO20" s="410"/>
      <c r="GCP20" s="410"/>
      <c r="GCQ20" s="410"/>
      <c r="GCR20" s="410"/>
      <c r="GCS20" s="410"/>
      <c r="GCT20" s="410"/>
      <c r="GCU20" s="410"/>
      <c r="GCV20" s="410"/>
      <c r="GCW20" s="410"/>
      <c r="GCX20" s="410"/>
      <c r="GCY20" s="410"/>
      <c r="GCZ20" s="410"/>
      <c r="GDA20" s="410"/>
      <c r="GDB20" s="410"/>
      <c r="GDC20" s="410"/>
      <c r="GDD20" s="410"/>
      <c r="GDE20" s="410"/>
      <c r="GDF20" s="410"/>
      <c r="GDG20" s="410"/>
      <c r="GDH20" s="410"/>
      <c r="GDI20" s="410"/>
      <c r="GDJ20" s="410"/>
      <c r="GDK20" s="410"/>
      <c r="GDL20" s="410"/>
      <c r="GDM20" s="410"/>
      <c r="GDN20" s="410"/>
      <c r="GDO20" s="410"/>
      <c r="GDP20" s="410"/>
      <c r="GDQ20" s="410"/>
      <c r="GDR20" s="410"/>
      <c r="GDS20" s="410"/>
      <c r="GDT20" s="410"/>
      <c r="GDU20" s="410"/>
      <c r="GDV20" s="410"/>
      <c r="GDW20" s="410"/>
      <c r="GDX20" s="410"/>
      <c r="GDY20" s="410"/>
      <c r="GDZ20" s="410"/>
      <c r="GEA20" s="410"/>
      <c r="GEB20" s="410"/>
      <c r="GEC20" s="410"/>
      <c r="GED20" s="410"/>
      <c r="GEE20" s="410"/>
      <c r="GEF20" s="410"/>
      <c r="GEG20" s="410"/>
      <c r="GEH20" s="410"/>
      <c r="GEI20" s="410"/>
      <c r="GEJ20" s="410"/>
      <c r="GEK20" s="410"/>
      <c r="GEL20" s="410"/>
      <c r="GEM20" s="410"/>
      <c r="GEN20" s="410"/>
      <c r="GEO20" s="410"/>
      <c r="GEP20" s="410"/>
      <c r="GEQ20" s="410"/>
      <c r="GER20" s="410"/>
      <c r="GES20" s="410"/>
      <c r="GET20" s="410"/>
      <c r="GEU20" s="410"/>
      <c r="GEV20" s="410"/>
      <c r="GEW20" s="410"/>
      <c r="GEX20" s="410"/>
      <c r="GEY20" s="410"/>
      <c r="GEZ20" s="410"/>
      <c r="GFA20" s="410"/>
      <c r="GFB20" s="410"/>
      <c r="GFC20" s="410"/>
      <c r="GFD20" s="410"/>
      <c r="GFE20" s="410"/>
      <c r="GFF20" s="410"/>
      <c r="GFG20" s="410"/>
      <c r="GFH20" s="410"/>
      <c r="GFI20" s="410"/>
      <c r="GFJ20" s="410"/>
      <c r="GFK20" s="410"/>
      <c r="GFL20" s="410"/>
      <c r="GFM20" s="410"/>
      <c r="GFN20" s="410"/>
      <c r="GFO20" s="410"/>
      <c r="GFP20" s="410"/>
      <c r="GFQ20" s="410"/>
      <c r="GFR20" s="410"/>
      <c r="GFS20" s="410"/>
      <c r="GFT20" s="410"/>
      <c r="GFU20" s="410"/>
      <c r="GFV20" s="410"/>
      <c r="GFW20" s="410"/>
      <c r="GFX20" s="410"/>
      <c r="GFY20" s="410"/>
      <c r="GFZ20" s="410"/>
      <c r="GGA20" s="410"/>
      <c r="GGB20" s="410"/>
      <c r="GGC20" s="410"/>
      <c r="GGD20" s="410"/>
      <c r="GGE20" s="410"/>
      <c r="GGF20" s="410"/>
      <c r="GGG20" s="410"/>
      <c r="GGH20" s="410"/>
      <c r="GGI20" s="410"/>
      <c r="GGJ20" s="410"/>
      <c r="GGK20" s="410"/>
      <c r="GGL20" s="410"/>
      <c r="GGM20" s="410"/>
      <c r="GGN20" s="410"/>
      <c r="GGO20" s="410"/>
      <c r="GGP20" s="410"/>
      <c r="GGQ20" s="410"/>
      <c r="GGR20" s="410"/>
      <c r="GGS20" s="410"/>
      <c r="GGT20" s="410"/>
      <c r="GGU20" s="410"/>
      <c r="GGV20" s="410"/>
      <c r="GGW20" s="410"/>
      <c r="GGX20" s="410"/>
      <c r="GGY20" s="410"/>
      <c r="GGZ20" s="410"/>
      <c r="GHA20" s="410"/>
      <c r="GHB20" s="410"/>
      <c r="GHC20" s="410"/>
      <c r="GHD20" s="410"/>
      <c r="GHE20" s="410"/>
      <c r="GHF20" s="410"/>
      <c r="GHG20" s="410"/>
      <c r="GHH20" s="410"/>
      <c r="GHI20" s="410"/>
      <c r="GHJ20" s="410"/>
      <c r="GHK20" s="410"/>
      <c r="GHL20" s="410"/>
      <c r="GHM20" s="410"/>
      <c r="GHN20" s="410"/>
      <c r="GHO20" s="410"/>
      <c r="GHP20" s="410"/>
      <c r="GHQ20" s="410"/>
      <c r="GHR20" s="410"/>
      <c r="GHS20" s="410"/>
      <c r="GHT20" s="410"/>
      <c r="GHU20" s="410"/>
      <c r="GHV20" s="410"/>
      <c r="GHW20" s="410"/>
      <c r="GHX20" s="410"/>
      <c r="GHY20" s="410"/>
      <c r="GHZ20" s="410"/>
      <c r="GIA20" s="410"/>
      <c r="GIB20" s="410"/>
      <c r="GIC20" s="410"/>
      <c r="GID20" s="410"/>
      <c r="GIE20" s="410"/>
      <c r="GIF20" s="410"/>
      <c r="GIG20" s="410"/>
      <c r="GIH20" s="410"/>
      <c r="GII20" s="410"/>
      <c r="GIJ20" s="410"/>
      <c r="GIK20" s="410"/>
      <c r="GIL20" s="410"/>
      <c r="GIM20" s="410"/>
      <c r="GIN20" s="410"/>
      <c r="GIO20" s="410"/>
      <c r="GIP20" s="410"/>
      <c r="GIQ20" s="410"/>
      <c r="GIR20" s="410"/>
      <c r="GIS20" s="410"/>
      <c r="GIT20" s="410"/>
      <c r="GIU20" s="410"/>
      <c r="GIV20" s="410"/>
      <c r="GIW20" s="410"/>
      <c r="GIX20" s="410"/>
      <c r="GIY20" s="410"/>
      <c r="GIZ20" s="410"/>
      <c r="GJA20" s="410"/>
      <c r="GJB20" s="410"/>
      <c r="GJC20" s="410"/>
      <c r="GJD20" s="410"/>
      <c r="GJE20" s="410"/>
      <c r="GJF20" s="410"/>
      <c r="GJG20" s="410"/>
      <c r="GJH20" s="410"/>
      <c r="GJI20" s="410"/>
      <c r="GJJ20" s="410"/>
      <c r="GJK20" s="410"/>
      <c r="GJL20" s="410"/>
      <c r="GJM20" s="410"/>
      <c r="GJN20" s="410"/>
      <c r="GJO20" s="410"/>
      <c r="GJP20" s="410"/>
      <c r="GJQ20" s="410"/>
      <c r="GJR20" s="410"/>
      <c r="GJS20" s="410"/>
      <c r="GJT20" s="410"/>
      <c r="GJU20" s="410"/>
      <c r="GJV20" s="410"/>
      <c r="GJW20" s="410"/>
      <c r="GJX20" s="410"/>
      <c r="GJY20" s="410"/>
      <c r="GJZ20" s="410"/>
      <c r="GKA20" s="410"/>
      <c r="GKB20" s="410"/>
      <c r="GKC20" s="410"/>
      <c r="GKD20" s="410"/>
      <c r="GKE20" s="410"/>
      <c r="GKF20" s="410"/>
      <c r="GKG20" s="410"/>
      <c r="GKH20" s="410"/>
      <c r="GKI20" s="410"/>
      <c r="GKJ20" s="410"/>
      <c r="GKK20" s="410"/>
      <c r="GKL20" s="410"/>
      <c r="GKM20" s="410"/>
      <c r="GKN20" s="410"/>
      <c r="GKO20" s="410"/>
      <c r="GKP20" s="410"/>
      <c r="GKQ20" s="410"/>
      <c r="GKR20" s="410"/>
      <c r="GKS20" s="410"/>
      <c r="GKT20" s="410"/>
      <c r="GKU20" s="410"/>
      <c r="GKV20" s="410"/>
      <c r="GKW20" s="410"/>
      <c r="GKX20" s="410"/>
      <c r="GKY20" s="410"/>
      <c r="GKZ20" s="410"/>
      <c r="GLA20" s="410"/>
      <c r="GLB20" s="410"/>
      <c r="GLC20" s="410"/>
      <c r="GLD20" s="410"/>
      <c r="GLE20" s="410"/>
      <c r="GLF20" s="410"/>
      <c r="GLG20" s="410"/>
      <c r="GLH20" s="410"/>
      <c r="GLI20" s="410"/>
      <c r="GLJ20" s="410"/>
      <c r="GLK20" s="410"/>
      <c r="GLL20" s="410"/>
      <c r="GLM20" s="410"/>
      <c r="GLN20" s="410"/>
      <c r="GLO20" s="410"/>
      <c r="GLP20" s="410"/>
      <c r="GLQ20" s="410"/>
      <c r="GLR20" s="410"/>
      <c r="GLS20" s="410"/>
      <c r="GLT20" s="410"/>
      <c r="GLU20" s="410"/>
      <c r="GLV20" s="410"/>
      <c r="GLW20" s="410"/>
      <c r="GLX20" s="410"/>
      <c r="GLY20" s="410"/>
      <c r="GLZ20" s="410"/>
      <c r="GMA20" s="410"/>
      <c r="GMB20" s="410"/>
      <c r="GMC20" s="410"/>
      <c r="GMD20" s="410"/>
      <c r="GME20" s="410"/>
      <c r="GMF20" s="410"/>
      <c r="GMG20" s="410"/>
      <c r="GMH20" s="410"/>
      <c r="GMI20" s="410"/>
      <c r="GMJ20" s="410"/>
      <c r="GMK20" s="410"/>
      <c r="GML20" s="410"/>
      <c r="GMM20" s="410"/>
      <c r="GMN20" s="410"/>
      <c r="GMO20" s="410"/>
      <c r="GMP20" s="410"/>
      <c r="GMQ20" s="410"/>
      <c r="GMR20" s="410"/>
      <c r="GMS20" s="410"/>
      <c r="GMT20" s="410"/>
      <c r="GMU20" s="410"/>
      <c r="GMV20" s="410"/>
      <c r="GMW20" s="410"/>
      <c r="GMX20" s="410"/>
      <c r="GMY20" s="410"/>
      <c r="GMZ20" s="410"/>
      <c r="GNA20" s="410"/>
      <c r="GNB20" s="410"/>
      <c r="GNC20" s="410"/>
      <c r="GND20" s="410"/>
      <c r="GNE20" s="410"/>
      <c r="GNF20" s="410"/>
      <c r="GNG20" s="410"/>
      <c r="GNH20" s="410"/>
      <c r="GNI20" s="410"/>
      <c r="GNJ20" s="410"/>
      <c r="GNK20" s="410"/>
      <c r="GNL20" s="410"/>
      <c r="GNM20" s="410"/>
      <c r="GNN20" s="410"/>
      <c r="GNO20" s="410"/>
      <c r="GNP20" s="410"/>
      <c r="GNQ20" s="410"/>
      <c r="GNR20" s="410"/>
      <c r="GNS20" s="410"/>
      <c r="GNT20" s="410"/>
      <c r="GNU20" s="410"/>
      <c r="GNV20" s="410"/>
      <c r="GNW20" s="410"/>
      <c r="GNX20" s="410"/>
      <c r="GNY20" s="410"/>
      <c r="GNZ20" s="410"/>
      <c r="GOA20" s="410"/>
      <c r="GOB20" s="410"/>
      <c r="GOC20" s="410"/>
      <c r="GOD20" s="410"/>
      <c r="GOE20" s="410"/>
      <c r="GOF20" s="410"/>
      <c r="GOG20" s="410"/>
      <c r="GOH20" s="410"/>
      <c r="GOI20" s="410"/>
      <c r="GOJ20" s="410"/>
      <c r="GOK20" s="410"/>
      <c r="GOL20" s="410"/>
      <c r="GOM20" s="410"/>
      <c r="GON20" s="410"/>
      <c r="GOO20" s="410"/>
      <c r="GOP20" s="410"/>
      <c r="GOQ20" s="410"/>
      <c r="GOR20" s="410"/>
      <c r="GOS20" s="410"/>
      <c r="GOT20" s="410"/>
      <c r="GOU20" s="410"/>
      <c r="GOV20" s="410"/>
      <c r="GOW20" s="410"/>
      <c r="GOX20" s="410"/>
      <c r="GOY20" s="410"/>
      <c r="GOZ20" s="410"/>
      <c r="GPA20" s="410"/>
      <c r="GPB20" s="410"/>
      <c r="GPC20" s="410"/>
      <c r="GPD20" s="410"/>
      <c r="GPE20" s="410"/>
      <c r="GPF20" s="410"/>
      <c r="GPG20" s="410"/>
      <c r="GPH20" s="410"/>
      <c r="GPI20" s="410"/>
      <c r="GPJ20" s="410"/>
      <c r="GPK20" s="410"/>
      <c r="GPL20" s="410"/>
      <c r="GPM20" s="410"/>
      <c r="GPN20" s="410"/>
      <c r="GPO20" s="410"/>
      <c r="GPP20" s="410"/>
      <c r="GPQ20" s="410"/>
      <c r="GPR20" s="410"/>
      <c r="GPS20" s="410"/>
      <c r="GPT20" s="410"/>
      <c r="GPU20" s="410"/>
      <c r="GPV20" s="410"/>
      <c r="GPW20" s="410"/>
      <c r="GPX20" s="410"/>
      <c r="GPY20" s="410"/>
      <c r="GPZ20" s="410"/>
      <c r="GQA20" s="410"/>
      <c r="GQB20" s="410"/>
      <c r="GQC20" s="410"/>
      <c r="GQD20" s="410"/>
      <c r="GQE20" s="410"/>
      <c r="GQF20" s="410"/>
      <c r="GQG20" s="410"/>
      <c r="GQH20" s="410"/>
      <c r="GQI20" s="410"/>
      <c r="GQJ20" s="410"/>
      <c r="GQK20" s="410"/>
      <c r="GQL20" s="410"/>
      <c r="GQM20" s="410"/>
      <c r="GQN20" s="410"/>
      <c r="GQO20" s="410"/>
      <c r="GQP20" s="410"/>
      <c r="GQQ20" s="410"/>
      <c r="GQR20" s="410"/>
      <c r="GQS20" s="410"/>
      <c r="GQT20" s="410"/>
      <c r="GQU20" s="410"/>
      <c r="GQV20" s="410"/>
      <c r="GQW20" s="410"/>
      <c r="GQX20" s="410"/>
      <c r="GQY20" s="410"/>
      <c r="GQZ20" s="410"/>
      <c r="GRA20" s="410"/>
      <c r="GRB20" s="410"/>
      <c r="GRC20" s="410"/>
      <c r="GRD20" s="410"/>
      <c r="GRE20" s="410"/>
      <c r="GRF20" s="410"/>
      <c r="GRG20" s="410"/>
      <c r="GRH20" s="410"/>
      <c r="GRI20" s="410"/>
      <c r="GRJ20" s="410"/>
      <c r="GRK20" s="410"/>
      <c r="GRL20" s="410"/>
      <c r="GRM20" s="410"/>
      <c r="GRN20" s="410"/>
      <c r="GRO20" s="410"/>
      <c r="GRP20" s="410"/>
      <c r="GRQ20" s="410"/>
      <c r="GRR20" s="410"/>
      <c r="GRS20" s="410"/>
      <c r="GRT20" s="410"/>
      <c r="GRU20" s="410"/>
      <c r="GRV20" s="410"/>
      <c r="GRW20" s="410"/>
      <c r="GRX20" s="410"/>
      <c r="GRY20" s="410"/>
      <c r="GRZ20" s="410"/>
      <c r="GSA20" s="410"/>
      <c r="GSB20" s="410"/>
      <c r="GSC20" s="410"/>
      <c r="GSD20" s="410"/>
      <c r="GSE20" s="410"/>
      <c r="GSF20" s="410"/>
      <c r="GSG20" s="410"/>
      <c r="GSH20" s="410"/>
      <c r="GSI20" s="410"/>
      <c r="GSJ20" s="410"/>
      <c r="GSK20" s="410"/>
      <c r="GSL20" s="410"/>
      <c r="GSM20" s="410"/>
      <c r="GSN20" s="410"/>
      <c r="GSO20" s="410"/>
      <c r="GSP20" s="410"/>
      <c r="GSQ20" s="410"/>
      <c r="GSR20" s="410"/>
      <c r="GSS20" s="410"/>
      <c r="GST20" s="410"/>
      <c r="GSU20" s="410"/>
      <c r="GSV20" s="410"/>
      <c r="GSW20" s="410"/>
      <c r="GSX20" s="410"/>
      <c r="GSY20" s="410"/>
      <c r="GSZ20" s="410"/>
      <c r="GTA20" s="410"/>
      <c r="GTB20" s="410"/>
      <c r="GTC20" s="410"/>
      <c r="GTD20" s="410"/>
      <c r="GTE20" s="410"/>
      <c r="GTF20" s="410"/>
      <c r="GTG20" s="410"/>
      <c r="GTH20" s="410"/>
      <c r="GTI20" s="410"/>
      <c r="GTJ20" s="410"/>
      <c r="GTK20" s="410"/>
      <c r="GTL20" s="410"/>
      <c r="GTM20" s="410"/>
      <c r="GTN20" s="410"/>
      <c r="GTO20" s="410"/>
      <c r="GTP20" s="410"/>
      <c r="GTQ20" s="410"/>
      <c r="GTR20" s="410"/>
      <c r="GTS20" s="410"/>
      <c r="GTT20" s="410"/>
      <c r="GTU20" s="410"/>
      <c r="GTV20" s="410"/>
      <c r="GTW20" s="410"/>
      <c r="GTX20" s="410"/>
      <c r="GTY20" s="410"/>
      <c r="GTZ20" s="410"/>
      <c r="GUA20" s="410"/>
      <c r="GUB20" s="410"/>
      <c r="GUC20" s="410"/>
      <c r="GUD20" s="410"/>
      <c r="GUE20" s="410"/>
      <c r="GUF20" s="410"/>
      <c r="GUG20" s="410"/>
      <c r="GUH20" s="410"/>
      <c r="GUI20" s="410"/>
      <c r="GUJ20" s="410"/>
      <c r="GUK20" s="410"/>
      <c r="GUL20" s="410"/>
      <c r="GUM20" s="410"/>
      <c r="GUN20" s="410"/>
      <c r="GUO20" s="410"/>
      <c r="GUP20" s="410"/>
      <c r="GUQ20" s="410"/>
      <c r="GUR20" s="410"/>
      <c r="GUS20" s="410"/>
      <c r="GUT20" s="410"/>
      <c r="GUU20" s="410"/>
      <c r="GUV20" s="410"/>
      <c r="GUW20" s="410"/>
      <c r="GUX20" s="410"/>
      <c r="GUY20" s="410"/>
      <c r="GUZ20" s="410"/>
      <c r="GVA20" s="410"/>
      <c r="GVB20" s="410"/>
      <c r="GVC20" s="410"/>
      <c r="GVD20" s="410"/>
      <c r="GVE20" s="410"/>
      <c r="GVF20" s="410"/>
      <c r="GVG20" s="410"/>
      <c r="GVH20" s="410"/>
      <c r="GVI20" s="410"/>
      <c r="GVJ20" s="410"/>
      <c r="GVK20" s="410"/>
      <c r="GVL20" s="410"/>
      <c r="GVM20" s="410"/>
      <c r="GVN20" s="410"/>
      <c r="GVO20" s="410"/>
      <c r="GVP20" s="410"/>
      <c r="GVQ20" s="410"/>
      <c r="GVR20" s="410"/>
      <c r="GVS20" s="410"/>
      <c r="GVT20" s="410"/>
      <c r="GVU20" s="410"/>
      <c r="GVV20" s="410"/>
      <c r="GVW20" s="410"/>
      <c r="GVX20" s="410"/>
      <c r="GVY20" s="410"/>
      <c r="GVZ20" s="410"/>
      <c r="GWA20" s="410"/>
      <c r="GWB20" s="410"/>
      <c r="GWC20" s="410"/>
      <c r="GWD20" s="410"/>
      <c r="GWE20" s="410"/>
      <c r="GWF20" s="410"/>
      <c r="GWG20" s="410"/>
      <c r="GWH20" s="410"/>
      <c r="GWI20" s="410"/>
      <c r="GWJ20" s="410"/>
      <c r="GWK20" s="410"/>
      <c r="GWL20" s="410"/>
      <c r="GWM20" s="410"/>
      <c r="GWN20" s="410"/>
      <c r="GWO20" s="410"/>
      <c r="GWP20" s="410"/>
      <c r="GWQ20" s="410"/>
      <c r="GWR20" s="410"/>
      <c r="GWS20" s="410"/>
      <c r="GWT20" s="410"/>
      <c r="GWU20" s="410"/>
      <c r="GWV20" s="410"/>
      <c r="GWW20" s="410"/>
      <c r="GWX20" s="410"/>
      <c r="GWY20" s="410"/>
      <c r="GWZ20" s="410"/>
      <c r="GXA20" s="410"/>
      <c r="GXB20" s="410"/>
      <c r="GXC20" s="410"/>
      <c r="GXD20" s="410"/>
      <c r="GXE20" s="410"/>
      <c r="GXF20" s="410"/>
      <c r="GXG20" s="410"/>
      <c r="GXH20" s="410"/>
      <c r="GXI20" s="410"/>
      <c r="GXJ20" s="410"/>
      <c r="GXK20" s="410"/>
      <c r="GXL20" s="410"/>
      <c r="GXM20" s="410"/>
      <c r="GXN20" s="410"/>
      <c r="GXO20" s="410"/>
      <c r="GXP20" s="410"/>
      <c r="GXQ20" s="410"/>
      <c r="GXR20" s="410"/>
      <c r="GXS20" s="410"/>
      <c r="GXT20" s="410"/>
      <c r="GXU20" s="410"/>
      <c r="GXV20" s="410"/>
      <c r="GXW20" s="410"/>
      <c r="GXX20" s="410"/>
      <c r="GXY20" s="410"/>
      <c r="GXZ20" s="410"/>
      <c r="GYA20" s="410"/>
      <c r="GYB20" s="410"/>
      <c r="GYC20" s="410"/>
      <c r="GYD20" s="410"/>
      <c r="GYE20" s="410"/>
      <c r="GYF20" s="410"/>
      <c r="GYG20" s="410"/>
      <c r="GYH20" s="410"/>
      <c r="GYI20" s="410"/>
      <c r="GYJ20" s="410"/>
      <c r="GYK20" s="410"/>
      <c r="GYL20" s="410"/>
      <c r="GYM20" s="410"/>
      <c r="GYN20" s="410"/>
      <c r="GYO20" s="410"/>
      <c r="GYP20" s="410"/>
      <c r="GYQ20" s="410"/>
      <c r="GYR20" s="410"/>
      <c r="GYS20" s="410"/>
      <c r="GYT20" s="410"/>
      <c r="GYU20" s="410"/>
      <c r="GYV20" s="410"/>
      <c r="GYW20" s="410"/>
      <c r="GYX20" s="410"/>
      <c r="GYY20" s="410"/>
      <c r="GYZ20" s="410"/>
      <c r="GZA20" s="410"/>
      <c r="GZB20" s="410"/>
      <c r="GZC20" s="410"/>
      <c r="GZD20" s="410"/>
      <c r="GZE20" s="410"/>
      <c r="GZF20" s="410"/>
      <c r="GZG20" s="410"/>
      <c r="GZH20" s="410"/>
      <c r="GZI20" s="410"/>
      <c r="GZJ20" s="410"/>
      <c r="GZK20" s="410"/>
      <c r="GZL20" s="410"/>
      <c r="GZM20" s="410"/>
      <c r="GZN20" s="410"/>
      <c r="GZO20" s="410"/>
      <c r="GZP20" s="410"/>
      <c r="GZQ20" s="410"/>
      <c r="GZR20" s="410"/>
      <c r="GZS20" s="410"/>
      <c r="GZT20" s="410"/>
      <c r="GZU20" s="410"/>
      <c r="GZV20" s="410"/>
      <c r="GZW20" s="410"/>
      <c r="GZX20" s="410"/>
      <c r="GZY20" s="410"/>
      <c r="GZZ20" s="410"/>
      <c r="HAA20" s="410"/>
      <c r="HAB20" s="410"/>
      <c r="HAC20" s="410"/>
      <c r="HAD20" s="410"/>
      <c r="HAE20" s="410"/>
      <c r="HAF20" s="410"/>
      <c r="HAG20" s="410"/>
      <c r="HAH20" s="410"/>
      <c r="HAI20" s="410"/>
      <c r="HAJ20" s="410"/>
      <c r="HAK20" s="410"/>
      <c r="HAL20" s="410"/>
      <c r="HAM20" s="410"/>
      <c r="HAN20" s="410"/>
      <c r="HAO20" s="410"/>
      <c r="HAP20" s="410"/>
      <c r="HAQ20" s="410"/>
      <c r="HAR20" s="410"/>
      <c r="HAS20" s="410"/>
      <c r="HAT20" s="410"/>
      <c r="HAU20" s="410"/>
      <c r="HAV20" s="410"/>
      <c r="HAW20" s="410"/>
      <c r="HAX20" s="410"/>
      <c r="HAY20" s="410"/>
      <c r="HAZ20" s="410"/>
      <c r="HBA20" s="410"/>
      <c r="HBB20" s="410"/>
      <c r="HBC20" s="410"/>
      <c r="HBD20" s="410"/>
      <c r="HBE20" s="410"/>
      <c r="HBF20" s="410"/>
      <c r="HBG20" s="410"/>
      <c r="HBH20" s="410"/>
      <c r="HBI20" s="410"/>
      <c r="HBJ20" s="410"/>
      <c r="HBK20" s="410"/>
      <c r="HBL20" s="410"/>
      <c r="HBM20" s="410"/>
      <c r="HBN20" s="410"/>
      <c r="HBO20" s="410"/>
      <c r="HBP20" s="410"/>
      <c r="HBQ20" s="410"/>
      <c r="HBR20" s="410"/>
      <c r="HBS20" s="410"/>
      <c r="HBT20" s="410"/>
      <c r="HBU20" s="410"/>
      <c r="HBV20" s="410"/>
      <c r="HBW20" s="410"/>
      <c r="HBX20" s="410"/>
      <c r="HBY20" s="410"/>
      <c r="HBZ20" s="410"/>
      <c r="HCA20" s="410"/>
      <c r="HCB20" s="410"/>
      <c r="HCC20" s="410"/>
      <c r="HCD20" s="410"/>
      <c r="HCE20" s="410"/>
      <c r="HCF20" s="410"/>
      <c r="HCG20" s="410"/>
      <c r="HCH20" s="410"/>
      <c r="HCI20" s="410"/>
      <c r="HCJ20" s="410"/>
      <c r="HCK20" s="410"/>
      <c r="HCL20" s="410"/>
      <c r="HCM20" s="410"/>
      <c r="HCN20" s="410"/>
      <c r="HCO20" s="410"/>
      <c r="HCP20" s="410"/>
      <c r="HCQ20" s="410"/>
      <c r="HCR20" s="410"/>
      <c r="HCS20" s="410"/>
      <c r="HCT20" s="410"/>
      <c r="HCU20" s="410"/>
      <c r="HCV20" s="410"/>
      <c r="HCW20" s="410"/>
      <c r="HCX20" s="410"/>
      <c r="HCY20" s="410"/>
      <c r="HCZ20" s="410"/>
      <c r="HDA20" s="410"/>
      <c r="HDB20" s="410"/>
      <c r="HDC20" s="410"/>
      <c r="HDD20" s="410"/>
      <c r="HDE20" s="410"/>
      <c r="HDF20" s="410"/>
      <c r="HDG20" s="410"/>
      <c r="HDH20" s="410"/>
      <c r="HDI20" s="410"/>
      <c r="HDJ20" s="410"/>
      <c r="HDK20" s="410"/>
      <c r="HDL20" s="410"/>
      <c r="HDM20" s="410"/>
      <c r="HDN20" s="410"/>
      <c r="HDO20" s="410"/>
      <c r="HDP20" s="410"/>
      <c r="HDQ20" s="410"/>
      <c r="HDR20" s="410"/>
      <c r="HDS20" s="410"/>
      <c r="HDT20" s="410"/>
      <c r="HDU20" s="410"/>
      <c r="HDV20" s="410"/>
      <c r="HDW20" s="410"/>
      <c r="HDX20" s="410"/>
      <c r="HDY20" s="410"/>
      <c r="HDZ20" s="410"/>
      <c r="HEA20" s="410"/>
      <c r="HEB20" s="410"/>
      <c r="HEC20" s="410"/>
      <c r="HED20" s="410"/>
      <c r="HEE20" s="410"/>
      <c r="HEF20" s="410"/>
      <c r="HEG20" s="410"/>
      <c r="HEH20" s="410"/>
      <c r="HEI20" s="410"/>
      <c r="HEJ20" s="410"/>
      <c r="HEK20" s="410"/>
      <c r="HEL20" s="410"/>
      <c r="HEM20" s="410"/>
      <c r="HEN20" s="410"/>
      <c r="HEO20" s="410"/>
      <c r="HEP20" s="410"/>
      <c r="HEQ20" s="410"/>
      <c r="HER20" s="410"/>
      <c r="HES20" s="410"/>
      <c r="HET20" s="410"/>
      <c r="HEU20" s="410"/>
      <c r="HEV20" s="410"/>
      <c r="HEW20" s="410"/>
      <c r="HEX20" s="410"/>
      <c r="HEY20" s="410"/>
      <c r="HEZ20" s="410"/>
      <c r="HFA20" s="410"/>
      <c r="HFB20" s="410"/>
      <c r="HFC20" s="410"/>
      <c r="HFD20" s="410"/>
      <c r="HFE20" s="410"/>
      <c r="HFF20" s="410"/>
      <c r="HFG20" s="410"/>
      <c r="HFH20" s="410"/>
      <c r="HFI20" s="410"/>
      <c r="HFJ20" s="410"/>
      <c r="HFK20" s="410"/>
      <c r="HFL20" s="410"/>
      <c r="HFM20" s="410"/>
      <c r="HFN20" s="410"/>
      <c r="HFO20" s="410"/>
      <c r="HFP20" s="410"/>
      <c r="HFQ20" s="410"/>
      <c r="HFR20" s="410"/>
      <c r="HFS20" s="410"/>
      <c r="HFT20" s="410"/>
      <c r="HFU20" s="410"/>
      <c r="HFV20" s="410"/>
      <c r="HFW20" s="410"/>
      <c r="HFX20" s="410"/>
      <c r="HFY20" s="410"/>
      <c r="HFZ20" s="410"/>
      <c r="HGA20" s="410"/>
      <c r="HGB20" s="410"/>
      <c r="HGC20" s="410"/>
      <c r="HGD20" s="410"/>
      <c r="HGE20" s="410"/>
      <c r="HGF20" s="410"/>
      <c r="HGG20" s="410"/>
      <c r="HGH20" s="410"/>
      <c r="HGI20" s="410"/>
      <c r="HGJ20" s="410"/>
      <c r="HGK20" s="410"/>
      <c r="HGL20" s="410"/>
      <c r="HGM20" s="410"/>
      <c r="HGN20" s="410"/>
      <c r="HGO20" s="410"/>
      <c r="HGP20" s="410"/>
      <c r="HGQ20" s="410"/>
      <c r="HGR20" s="410"/>
      <c r="HGS20" s="410"/>
      <c r="HGT20" s="410"/>
      <c r="HGU20" s="410"/>
      <c r="HGV20" s="410"/>
      <c r="HGW20" s="410"/>
      <c r="HGX20" s="410"/>
      <c r="HGY20" s="410"/>
      <c r="HGZ20" s="410"/>
      <c r="HHA20" s="410"/>
      <c r="HHB20" s="410"/>
      <c r="HHC20" s="410"/>
      <c r="HHD20" s="410"/>
      <c r="HHE20" s="410"/>
      <c r="HHF20" s="410"/>
      <c r="HHG20" s="410"/>
      <c r="HHH20" s="410"/>
      <c r="HHI20" s="410"/>
      <c r="HHJ20" s="410"/>
      <c r="HHK20" s="410"/>
      <c r="HHL20" s="410"/>
      <c r="HHM20" s="410"/>
      <c r="HHN20" s="410"/>
      <c r="HHO20" s="410"/>
      <c r="HHP20" s="410"/>
      <c r="HHQ20" s="410"/>
      <c r="HHR20" s="410"/>
      <c r="HHS20" s="410"/>
      <c r="HHT20" s="410"/>
      <c r="HHU20" s="410"/>
      <c r="HHV20" s="410"/>
      <c r="HHW20" s="410"/>
      <c r="HHX20" s="410"/>
      <c r="HHY20" s="410"/>
      <c r="HHZ20" s="410"/>
      <c r="HIA20" s="410"/>
      <c r="HIB20" s="410"/>
      <c r="HIC20" s="410"/>
      <c r="HID20" s="410"/>
      <c r="HIE20" s="410"/>
      <c r="HIF20" s="410"/>
      <c r="HIG20" s="410"/>
      <c r="HIH20" s="410"/>
      <c r="HII20" s="410"/>
      <c r="HIJ20" s="410"/>
      <c r="HIK20" s="410"/>
      <c r="HIL20" s="410"/>
      <c r="HIM20" s="410"/>
      <c r="HIN20" s="410"/>
      <c r="HIO20" s="410"/>
      <c r="HIP20" s="410"/>
      <c r="HIQ20" s="410"/>
      <c r="HIR20" s="410"/>
      <c r="HIS20" s="410"/>
      <c r="HIT20" s="410"/>
      <c r="HIU20" s="410"/>
      <c r="HIV20" s="410"/>
      <c r="HIW20" s="410"/>
      <c r="HIX20" s="410"/>
      <c r="HIY20" s="410"/>
      <c r="HIZ20" s="410"/>
      <c r="HJA20" s="410"/>
      <c r="HJB20" s="410"/>
      <c r="HJC20" s="410"/>
      <c r="HJD20" s="410"/>
      <c r="HJE20" s="410"/>
      <c r="HJF20" s="410"/>
      <c r="HJG20" s="410"/>
      <c r="HJH20" s="410"/>
      <c r="HJI20" s="410"/>
      <c r="HJJ20" s="410"/>
      <c r="HJK20" s="410"/>
      <c r="HJL20" s="410"/>
      <c r="HJM20" s="410"/>
      <c r="HJN20" s="410"/>
      <c r="HJO20" s="410"/>
      <c r="HJP20" s="410"/>
      <c r="HJQ20" s="410"/>
      <c r="HJR20" s="410"/>
      <c r="HJS20" s="410"/>
      <c r="HJT20" s="410"/>
      <c r="HJU20" s="410"/>
      <c r="HJV20" s="410"/>
      <c r="HJW20" s="410"/>
      <c r="HJX20" s="410"/>
      <c r="HJY20" s="410"/>
      <c r="HJZ20" s="410"/>
      <c r="HKA20" s="410"/>
      <c r="HKB20" s="410"/>
      <c r="HKC20" s="410"/>
      <c r="HKD20" s="410"/>
      <c r="HKE20" s="410"/>
      <c r="HKF20" s="410"/>
      <c r="HKG20" s="410"/>
      <c r="HKH20" s="410"/>
      <c r="HKI20" s="410"/>
      <c r="HKJ20" s="410"/>
      <c r="HKK20" s="410"/>
      <c r="HKL20" s="410"/>
      <c r="HKM20" s="410"/>
      <c r="HKN20" s="410"/>
      <c r="HKO20" s="410"/>
      <c r="HKP20" s="410"/>
      <c r="HKQ20" s="410"/>
      <c r="HKR20" s="410"/>
      <c r="HKS20" s="410"/>
      <c r="HKT20" s="410"/>
      <c r="HKU20" s="410"/>
      <c r="HKV20" s="410"/>
      <c r="HKW20" s="410"/>
      <c r="HKX20" s="410"/>
      <c r="HKY20" s="410"/>
      <c r="HKZ20" s="410"/>
      <c r="HLA20" s="410"/>
      <c r="HLB20" s="410"/>
      <c r="HLC20" s="410"/>
      <c r="HLD20" s="410"/>
      <c r="HLE20" s="410"/>
      <c r="HLF20" s="410"/>
      <c r="HLG20" s="410"/>
      <c r="HLH20" s="410"/>
      <c r="HLI20" s="410"/>
      <c r="HLJ20" s="410"/>
      <c r="HLK20" s="410"/>
      <c r="HLL20" s="410"/>
      <c r="HLM20" s="410"/>
      <c r="HLN20" s="410"/>
      <c r="HLO20" s="410"/>
      <c r="HLP20" s="410"/>
      <c r="HLQ20" s="410"/>
      <c r="HLR20" s="410"/>
      <c r="HLS20" s="410"/>
      <c r="HLT20" s="410"/>
      <c r="HLU20" s="410"/>
      <c r="HLV20" s="410"/>
      <c r="HLW20" s="410"/>
      <c r="HLX20" s="410"/>
      <c r="HLY20" s="410"/>
      <c r="HLZ20" s="410"/>
      <c r="HMA20" s="410"/>
      <c r="HMB20" s="410"/>
      <c r="HMC20" s="410"/>
      <c r="HMD20" s="410"/>
      <c r="HME20" s="410"/>
      <c r="HMF20" s="410"/>
      <c r="HMG20" s="410"/>
      <c r="HMH20" s="410"/>
      <c r="HMI20" s="410"/>
      <c r="HMJ20" s="410"/>
      <c r="HMK20" s="410"/>
      <c r="HML20" s="410"/>
      <c r="HMM20" s="410"/>
      <c r="HMN20" s="410"/>
      <c r="HMO20" s="410"/>
      <c r="HMP20" s="410"/>
      <c r="HMQ20" s="410"/>
      <c r="HMR20" s="410"/>
      <c r="HMS20" s="410"/>
      <c r="HMT20" s="410"/>
      <c r="HMU20" s="410"/>
      <c r="HMV20" s="410"/>
      <c r="HMW20" s="410"/>
      <c r="HMX20" s="410"/>
      <c r="HMY20" s="410"/>
      <c r="HMZ20" s="410"/>
      <c r="HNA20" s="410"/>
      <c r="HNB20" s="410"/>
      <c r="HNC20" s="410"/>
      <c r="HND20" s="410"/>
      <c r="HNE20" s="410"/>
      <c r="HNF20" s="410"/>
      <c r="HNG20" s="410"/>
      <c r="HNH20" s="410"/>
      <c r="HNI20" s="410"/>
      <c r="HNJ20" s="410"/>
      <c r="HNK20" s="410"/>
      <c r="HNL20" s="410"/>
      <c r="HNM20" s="410"/>
      <c r="HNN20" s="410"/>
      <c r="HNO20" s="410"/>
      <c r="HNP20" s="410"/>
      <c r="HNQ20" s="410"/>
      <c r="HNR20" s="410"/>
      <c r="HNS20" s="410"/>
      <c r="HNT20" s="410"/>
      <c r="HNU20" s="410"/>
      <c r="HNV20" s="410"/>
      <c r="HNW20" s="410"/>
      <c r="HNX20" s="410"/>
      <c r="HNY20" s="410"/>
      <c r="HNZ20" s="410"/>
      <c r="HOA20" s="410"/>
      <c r="HOB20" s="410"/>
      <c r="HOC20" s="410"/>
      <c r="HOD20" s="410"/>
      <c r="HOE20" s="410"/>
      <c r="HOF20" s="410"/>
      <c r="HOG20" s="410"/>
      <c r="HOH20" s="410"/>
      <c r="HOI20" s="410"/>
      <c r="HOJ20" s="410"/>
      <c r="HOK20" s="410"/>
      <c r="HOL20" s="410"/>
      <c r="HOM20" s="410"/>
      <c r="HON20" s="410"/>
      <c r="HOO20" s="410"/>
      <c r="HOP20" s="410"/>
      <c r="HOQ20" s="410"/>
      <c r="HOR20" s="410"/>
      <c r="HOS20" s="410"/>
      <c r="HOT20" s="410"/>
      <c r="HOU20" s="410"/>
      <c r="HOV20" s="410"/>
      <c r="HOW20" s="410"/>
      <c r="HOX20" s="410"/>
      <c r="HOY20" s="410"/>
      <c r="HOZ20" s="410"/>
      <c r="HPA20" s="410"/>
      <c r="HPB20" s="410"/>
      <c r="HPC20" s="410"/>
      <c r="HPD20" s="410"/>
      <c r="HPE20" s="410"/>
      <c r="HPF20" s="410"/>
      <c r="HPG20" s="410"/>
      <c r="HPH20" s="410"/>
      <c r="HPI20" s="410"/>
      <c r="HPJ20" s="410"/>
      <c r="HPK20" s="410"/>
      <c r="HPL20" s="410"/>
      <c r="HPM20" s="410"/>
      <c r="HPN20" s="410"/>
      <c r="HPO20" s="410"/>
      <c r="HPP20" s="410"/>
      <c r="HPQ20" s="410"/>
      <c r="HPR20" s="410"/>
      <c r="HPS20" s="410"/>
      <c r="HPT20" s="410"/>
      <c r="HPU20" s="410"/>
      <c r="HPV20" s="410"/>
      <c r="HPW20" s="410"/>
      <c r="HPX20" s="410"/>
      <c r="HPY20" s="410"/>
      <c r="HPZ20" s="410"/>
      <c r="HQA20" s="410"/>
      <c r="HQB20" s="410"/>
      <c r="HQC20" s="410"/>
      <c r="HQD20" s="410"/>
      <c r="HQE20" s="410"/>
      <c r="HQF20" s="410"/>
      <c r="HQG20" s="410"/>
      <c r="HQH20" s="410"/>
      <c r="HQI20" s="410"/>
      <c r="HQJ20" s="410"/>
      <c r="HQK20" s="410"/>
      <c r="HQL20" s="410"/>
      <c r="HQM20" s="410"/>
      <c r="HQN20" s="410"/>
      <c r="HQO20" s="410"/>
      <c r="HQP20" s="410"/>
      <c r="HQQ20" s="410"/>
      <c r="HQR20" s="410"/>
      <c r="HQS20" s="410"/>
      <c r="HQT20" s="410"/>
      <c r="HQU20" s="410"/>
      <c r="HQV20" s="410"/>
      <c r="HQW20" s="410"/>
      <c r="HQX20" s="410"/>
      <c r="HQY20" s="410"/>
      <c r="HQZ20" s="410"/>
      <c r="HRA20" s="410"/>
      <c r="HRB20" s="410"/>
      <c r="HRC20" s="410"/>
      <c r="HRD20" s="410"/>
      <c r="HRE20" s="410"/>
      <c r="HRF20" s="410"/>
      <c r="HRG20" s="410"/>
      <c r="HRH20" s="410"/>
      <c r="HRI20" s="410"/>
      <c r="HRJ20" s="410"/>
      <c r="HRK20" s="410"/>
      <c r="HRL20" s="410"/>
      <c r="HRM20" s="410"/>
      <c r="HRN20" s="410"/>
      <c r="HRO20" s="410"/>
      <c r="HRP20" s="410"/>
      <c r="HRQ20" s="410"/>
      <c r="HRR20" s="410"/>
      <c r="HRS20" s="410"/>
      <c r="HRT20" s="410"/>
      <c r="HRU20" s="410"/>
      <c r="HRV20" s="410"/>
      <c r="HRW20" s="410"/>
      <c r="HRX20" s="410"/>
      <c r="HRY20" s="410"/>
      <c r="HRZ20" s="410"/>
      <c r="HSA20" s="410"/>
      <c r="HSB20" s="410"/>
      <c r="HSC20" s="410"/>
      <c r="HSD20" s="410"/>
      <c r="HSE20" s="410"/>
      <c r="HSF20" s="410"/>
      <c r="HSG20" s="410"/>
      <c r="HSH20" s="410"/>
      <c r="HSI20" s="410"/>
      <c r="HSJ20" s="410"/>
      <c r="HSK20" s="410"/>
      <c r="HSL20" s="410"/>
      <c r="HSM20" s="410"/>
      <c r="HSN20" s="410"/>
      <c r="HSO20" s="410"/>
      <c r="HSP20" s="410"/>
      <c r="HSQ20" s="410"/>
      <c r="HSR20" s="410"/>
      <c r="HSS20" s="410"/>
      <c r="HST20" s="410"/>
      <c r="HSU20" s="410"/>
      <c r="HSV20" s="410"/>
      <c r="HSW20" s="410"/>
      <c r="HSX20" s="410"/>
      <c r="HSY20" s="410"/>
      <c r="HSZ20" s="410"/>
      <c r="HTA20" s="410"/>
      <c r="HTB20" s="410"/>
      <c r="HTC20" s="410"/>
      <c r="HTD20" s="410"/>
      <c r="HTE20" s="410"/>
      <c r="HTF20" s="410"/>
      <c r="HTG20" s="410"/>
      <c r="HTH20" s="410"/>
      <c r="HTI20" s="410"/>
      <c r="HTJ20" s="410"/>
      <c r="HTK20" s="410"/>
      <c r="HTL20" s="410"/>
      <c r="HTM20" s="410"/>
      <c r="HTN20" s="410"/>
      <c r="HTO20" s="410"/>
      <c r="HTP20" s="410"/>
      <c r="HTQ20" s="410"/>
      <c r="HTR20" s="410"/>
      <c r="HTS20" s="410"/>
      <c r="HTT20" s="410"/>
      <c r="HTU20" s="410"/>
      <c r="HTV20" s="410"/>
      <c r="HTW20" s="410"/>
      <c r="HTX20" s="410"/>
      <c r="HTY20" s="410"/>
      <c r="HTZ20" s="410"/>
      <c r="HUA20" s="410"/>
      <c r="HUB20" s="410"/>
      <c r="HUC20" s="410"/>
      <c r="HUD20" s="410"/>
      <c r="HUE20" s="410"/>
      <c r="HUF20" s="410"/>
      <c r="HUG20" s="410"/>
      <c r="HUH20" s="410"/>
      <c r="HUI20" s="410"/>
      <c r="HUJ20" s="410"/>
      <c r="HUK20" s="410"/>
      <c r="HUL20" s="410"/>
      <c r="HUM20" s="410"/>
      <c r="HUN20" s="410"/>
      <c r="HUO20" s="410"/>
      <c r="HUP20" s="410"/>
      <c r="HUQ20" s="410"/>
      <c r="HUR20" s="410"/>
      <c r="HUS20" s="410"/>
      <c r="HUT20" s="410"/>
      <c r="HUU20" s="410"/>
      <c r="HUV20" s="410"/>
      <c r="HUW20" s="410"/>
      <c r="HUX20" s="410"/>
      <c r="HUY20" s="410"/>
      <c r="HUZ20" s="410"/>
      <c r="HVA20" s="410"/>
      <c r="HVB20" s="410"/>
      <c r="HVC20" s="410"/>
      <c r="HVD20" s="410"/>
      <c r="HVE20" s="410"/>
      <c r="HVF20" s="410"/>
      <c r="HVG20" s="410"/>
      <c r="HVH20" s="410"/>
      <c r="HVI20" s="410"/>
      <c r="HVJ20" s="410"/>
      <c r="HVK20" s="410"/>
      <c r="HVL20" s="410"/>
      <c r="HVM20" s="410"/>
      <c r="HVN20" s="410"/>
      <c r="HVO20" s="410"/>
      <c r="HVP20" s="410"/>
      <c r="HVQ20" s="410"/>
      <c r="HVR20" s="410"/>
      <c r="HVS20" s="410"/>
      <c r="HVT20" s="410"/>
      <c r="HVU20" s="410"/>
      <c r="HVV20" s="410"/>
      <c r="HVW20" s="410"/>
      <c r="HVX20" s="410"/>
      <c r="HVY20" s="410"/>
      <c r="HVZ20" s="410"/>
      <c r="HWA20" s="410"/>
      <c r="HWB20" s="410"/>
      <c r="HWC20" s="410"/>
      <c r="HWD20" s="410"/>
      <c r="HWE20" s="410"/>
      <c r="HWF20" s="410"/>
      <c r="HWG20" s="410"/>
      <c r="HWH20" s="410"/>
      <c r="HWI20" s="410"/>
      <c r="HWJ20" s="410"/>
      <c r="HWK20" s="410"/>
      <c r="HWL20" s="410"/>
      <c r="HWM20" s="410"/>
      <c r="HWN20" s="410"/>
      <c r="HWO20" s="410"/>
      <c r="HWP20" s="410"/>
      <c r="HWQ20" s="410"/>
      <c r="HWR20" s="410"/>
      <c r="HWS20" s="410"/>
      <c r="HWT20" s="410"/>
      <c r="HWU20" s="410"/>
      <c r="HWV20" s="410"/>
      <c r="HWW20" s="410"/>
      <c r="HWX20" s="410"/>
      <c r="HWY20" s="410"/>
      <c r="HWZ20" s="410"/>
      <c r="HXA20" s="410"/>
      <c r="HXB20" s="410"/>
      <c r="HXC20" s="410"/>
      <c r="HXD20" s="410"/>
      <c r="HXE20" s="410"/>
      <c r="HXF20" s="410"/>
      <c r="HXG20" s="410"/>
      <c r="HXH20" s="410"/>
      <c r="HXI20" s="410"/>
      <c r="HXJ20" s="410"/>
      <c r="HXK20" s="410"/>
      <c r="HXL20" s="410"/>
      <c r="HXM20" s="410"/>
      <c r="HXN20" s="410"/>
      <c r="HXO20" s="410"/>
      <c r="HXP20" s="410"/>
      <c r="HXQ20" s="410"/>
      <c r="HXR20" s="410"/>
      <c r="HXS20" s="410"/>
      <c r="HXT20" s="410"/>
      <c r="HXU20" s="410"/>
      <c r="HXV20" s="410"/>
      <c r="HXW20" s="410"/>
      <c r="HXX20" s="410"/>
      <c r="HXY20" s="410"/>
      <c r="HXZ20" s="410"/>
      <c r="HYA20" s="410"/>
      <c r="HYB20" s="410"/>
      <c r="HYC20" s="410"/>
      <c r="HYD20" s="410"/>
      <c r="HYE20" s="410"/>
      <c r="HYF20" s="410"/>
      <c r="HYG20" s="410"/>
      <c r="HYH20" s="410"/>
      <c r="HYI20" s="410"/>
      <c r="HYJ20" s="410"/>
      <c r="HYK20" s="410"/>
      <c r="HYL20" s="410"/>
      <c r="HYM20" s="410"/>
      <c r="HYN20" s="410"/>
      <c r="HYO20" s="410"/>
      <c r="HYP20" s="410"/>
      <c r="HYQ20" s="410"/>
      <c r="HYR20" s="410"/>
      <c r="HYS20" s="410"/>
      <c r="HYT20" s="410"/>
      <c r="HYU20" s="410"/>
      <c r="HYV20" s="410"/>
      <c r="HYW20" s="410"/>
      <c r="HYX20" s="410"/>
      <c r="HYY20" s="410"/>
      <c r="HYZ20" s="410"/>
      <c r="HZA20" s="410"/>
      <c r="HZB20" s="410"/>
      <c r="HZC20" s="410"/>
      <c r="HZD20" s="410"/>
      <c r="HZE20" s="410"/>
      <c r="HZF20" s="410"/>
      <c r="HZG20" s="410"/>
      <c r="HZH20" s="410"/>
      <c r="HZI20" s="410"/>
      <c r="HZJ20" s="410"/>
      <c r="HZK20" s="410"/>
      <c r="HZL20" s="410"/>
      <c r="HZM20" s="410"/>
      <c r="HZN20" s="410"/>
      <c r="HZO20" s="410"/>
      <c r="HZP20" s="410"/>
      <c r="HZQ20" s="410"/>
      <c r="HZR20" s="410"/>
      <c r="HZS20" s="410"/>
      <c r="HZT20" s="410"/>
      <c r="HZU20" s="410"/>
      <c r="HZV20" s="410"/>
      <c r="HZW20" s="410"/>
      <c r="HZX20" s="410"/>
      <c r="HZY20" s="410"/>
      <c r="HZZ20" s="410"/>
      <c r="IAA20" s="410"/>
      <c r="IAB20" s="410"/>
      <c r="IAC20" s="410"/>
      <c r="IAD20" s="410"/>
      <c r="IAE20" s="410"/>
      <c r="IAF20" s="410"/>
      <c r="IAG20" s="410"/>
      <c r="IAH20" s="410"/>
      <c r="IAI20" s="410"/>
      <c r="IAJ20" s="410"/>
      <c r="IAK20" s="410"/>
      <c r="IAL20" s="410"/>
      <c r="IAM20" s="410"/>
      <c r="IAN20" s="410"/>
      <c r="IAO20" s="410"/>
      <c r="IAP20" s="410"/>
      <c r="IAQ20" s="410"/>
      <c r="IAR20" s="410"/>
      <c r="IAS20" s="410"/>
      <c r="IAT20" s="410"/>
      <c r="IAU20" s="410"/>
      <c r="IAV20" s="410"/>
      <c r="IAW20" s="410"/>
      <c r="IAX20" s="410"/>
      <c r="IAY20" s="410"/>
      <c r="IAZ20" s="410"/>
      <c r="IBA20" s="410"/>
      <c r="IBB20" s="410"/>
      <c r="IBC20" s="410"/>
      <c r="IBD20" s="410"/>
      <c r="IBE20" s="410"/>
      <c r="IBF20" s="410"/>
      <c r="IBG20" s="410"/>
      <c r="IBH20" s="410"/>
      <c r="IBI20" s="410"/>
      <c r="IBJ20" s="410"/>
      <c r="IBK20" s="410"/>
      <c r="IBL20" s="410"/>
      <c r="IBM20" s="410"/>
      <c r="IBN20" s="410"/>
      <c r="IBO20" s="410"/>
      <c r="IBP20" s="410"/>
      <c r="IBQ20" s="410"/>
      <c r="IBR20" s="410"/>
      <c r="IBS20" s="410"/>
      <c r="IBT20" s="410"/>
      <c r="IBU20" s="410"/>
      <c r="IBV20" s="410"/>
      <c r="IBW20" s="410"/>
      <c r="IBX20" s="410"/>
      <c r="IBY20" s="410"/>
      <c r="IBZ20" s="410"/>
      <c r="ICA20" s="410"/>
      <c r="ICB20" s="410"/>
      <c r="ICC20" s="410"/>
      <c r="ICD20" s="410"/>
      <c r="ICE20" s="410"/>
      <c r="ICF20" s="410"/>
      <c r="ICG20" s="410"/>
      <c r="ICH20" s="410"/>
      <c r="ICI20" s="410"/>
      <c r="ICJ20" s="410"/>
      <c r="ICK20" s="410"/>
      <c r="ICL20" s="410"/>
      <c r="ICM20" s="410"/>
      <c r="ICN20" s="410"/>
      <c r="ICO20" s="410"/>
      <c r="ICP20" s="410"/>
      <c r="ICQ20" s="410"/>
      <c r="ICR20" s="410"/>
      <c r="ICS20" s="410"/>
      <c r="ICT20" s="410"/>
      <c r="ICU20" s="410"/>
      <c r="ICV20" s="410"/>
      <c r="ICW20" s="410"/>
      <c r="ICX20" s="410"/>
      <c r="ICY20" s="410"/>
      <c r="ICZ20" s="410"/>
      <c r="IDA20" s="410"/>
      <c r="IDB20" s="410"/>
      <c r="IDC20" s="410"/>
      <c r="IDD20" s="410"/>
      <c r="IDE20" s="410"/>
      <c r="IDF20" s="410"/>
      <c r="IDG20" s="410"/>
      <c r="IDH20" s="410"/>
      <c r="IDI20" s="410"/>
      <c r="IDJ20" s="410"/>
      <c r="IDK20" s="410"/>
      <c r="IDL20" s="410"/>
      <c r="IDM20" s="410"/>
      <c r="IDN20" s="410"/>
      <c r="IDO20" s="410"/>
      <c r="IDP20" s="410"/>
      <c r="IDQ20" s="410"/>
      <c r="IDR20" s="410"/>
      <c r="IDS20" s="410"/>
      <c r="IDT20" s="410"/>
      <c r="IDU20" s="410"/>
      <c r="IDV20" s="410"/>
      <c r="IDW20" s="410"/>
      <c r="IDX20" s="410"/>
      <c r="IDY20" s="410"/>
      <c r="IDZ20" s="410"/>
      <c r="IEA20" s="410"/>
      <c r="IEB20" s="410"/>
      <c r="IEC20" s="410"/>
      <c r="IED20" s="410"/>
      <c r="IEE20" s="410"/>
      <c r="IEF20" s="410"/>
      <c r="IEG20" s="410"/>
      <c r="IEH20" s="410"/>
      <c r="IEI20" s="410"/>
      <c r="IEJ20" s="410"/>
      <c r="IEK20" s="410"/>
      <c r="IEL20" s="410"/>
      <c r="IEM20" s="410"/>
      <c r="IEN20" s="410"/>
      <c r="IEO20" s="410"/>
      <c r="IEP20" s="410"/>
      <c r="IEQ20" s="410"/>
      <c r="IER20" s="410"/>
      <c r="IES20" s="410"/>
      <c r="IET20" s="410"/>
      <c r="IEU20" s="410"/>
      <c r="IEV20" s="410"/>
      <c r="IEW20" s="410"/>
      <c r="IEX20" s="410"/>
      <c r="IEY20" s="410"/>
      <c r="IEZ20" s="410"/>
      <c r="IFA20" s="410"/>
      <c r="IFB20" s="410"/>
      <c r="IFC20" s="410"/>
      <c r="IFD20" s="410"/>
      <c r="IFE20" s="410"/>
      <c r="IFF20" s="410"/>
      <c r="IFG20" s="410"/>
      <c r="IFH20" s="410"/>
      <c r="IFI20" s="410"/>
      <c r="IFJ20" s="410"/>
      <c r="IFK20" s="410"/>
      <c r="IFL20" s="410"/>
      <c r="IFM20" s="410"/>
      <c r="IFN20" s="410"/>
      <c r="IFO20" s="410"/>
      <c r="IFP20" s="410"/>
      <c r="IFQ20" s="410"/>
      <c r="IFR20" s="410"/>
      <c r="IFS20" s="410"/>
      <c r="IFT20" s="410"/>
      <c r="IFU20" s="410"/>
      <c r="IFV20" s="410"/>
      <c r="IFW20" s="410"/>
      <c r="IFX20" s="410"/>
      <c r="IFY20" s="410"/>
      <c r="IFZ20" s="410"/>
      <c r="IGA20" s="410"/>
      <c r="IGB20" s="410"/>
      <c r="IGC20" s="410"/>
      <c r="IGD20" s="410"/>
      <c r="IGE20" s="410"/>
      <c r="IGF20" s="410"/>
      <c r="IGG20" s="410"/>
      <c r="IGH20" s="410"/>
      <c r="IGI20" s="410"/>
      <c r="IGJ20" s="410"/>
      <c r="IGK20" s="410"/>
      <c r="IGL20" s="410"/>
      <c r="IGM20" s="410"/>
      <c r="IGN20" s="410"/>
      <c r="IGO20" s="410"/>
      <c r="IGP20" s="410"/>
      <c r="IGQ20" s="410"/>
      <c r="IGR20" s="410"/>
      <c r="IGS20" s="410"/>
      <c r="IGT20" s="410"/>
      <c r="IGU20" s="410"/>
      <c r="IGV20" s="410"/>
      <c r="IGW20" s="410"/>
      <c r="IGX20" s="410"/>
      <c r="IGY20" s="410"/>
      <c r="IGZ20" s="410"/>
      <c r="IHA20" s="410"/>
      <c r="IHB20" s="410"/>
      <c r="IHC20" s="410"/>
      <c r="IHD20" s="410"/>
      <c r="IHE20" s="410"/>
      <c r="IHF20" s="410"/>
      <c r="IHG20" s="410"/>
      <c r="IHH20" s="410"/>
      <c r="IHI20" s="410"/>
      <c r="IHJ20" s="410"/>
      <c r="IHK20" s="410"/>
      <c r="IHL20" s="410"/>
      <c r="IHM20" s="410"/>
      <c r="IHN20" s="410"/>
      <c r="IHO20" s="410"/>
      <c r="IHP20" s="410"/>
      <c r="IHQ20" s="410"/>
      <c r="IHR20" s="410"/>
      <c r="IHS20" s="410"/>
      <c r="IHT20" s="410"/>
      <c r="IHU20" s="410"/>
      <c r="IHV20" s="410"/>
      <c r="IHW20" s="410"/>
      <c r="IHX20" s="410"/>
      <c r="IHY20" s="410"/>
      <c r="IHZ20" s="410"/>
      <c r="IIA20" s="410"/>
      <c r="IIB20" s="410"/>
      <c r="IIC20" s="410"/>
      <c r="IID20" s="410"/>
      <c r="IIE20" s="410"/>
      <c r="IIF20" s="410"/>
      <c r="IIG20" s="410"/>
      <c r="IIH20" s="410"/>
      <c r="III20" s="410"/>
      <c r="IIJ20" s="410"/>
      <c r="IIK20" s="410"/>
      <c r="IIL20" s="410"/>
      <c r="IIM20" s="410"/>
      <c r="IIN20" s="410"/>
      <c r="IIO20" s="410"/>
      <c r="IIP20" s="410"/>
      <c r="IIQ20" s="410"/>
      <c r="IIR20" s="410"/>
      <c r="IIS20" s="410"/>
      <c r="IIT20" s="410"/>
      <c r="IIU20" s="410"/>
      <c r="IIV20" s="410"/>
      <c r="IIW20" s="410"/>
      <c r="IIX20" s="410"/>
      <c r="IIY20" s="410"/>
      <c r="IIZ20" s="410"/>
      <c r="IJA20" s="410"/>
      <c r="IJB20" s="410"/>
      <c r="IJC20" s="410"/>
      <c r="IJD20" s="410"/>
      <c r="IJE20" s="410"/>
      <c r="IJF20" s="410"/>
      <c r="IJG20" s="410"/>
      <c r="IJH20" s="410"/>
      <c r="IJI20" s="410"/>
      <c r="IJJ20" s="410"/>
      <c r="IJK20" s="410"/>
      <c r="IJL20" s="410"/>
      <c r="IJM20" s="410"/>
      <c r="IJN20" s="410"/>
      <c r="IJO20" s="410"/>
      <c r="IJP20" s="410"/>
      <c r="IJQ20" s="410"/>
      <c r="IJR20" s="410"/>
      <c r="IJS20" s="410"/>
      <c r="IJT20" s="410"/>
      <c r="IJU20" s="410"/>
      <c r="IJV20" s="410"/>
      <c r="IJW20" s="410"/>
      <c r="IJX20" s="410"/>
      <c r="IJY20" s="410"/>
      <c r="IJZ20" s="410"/>
      <c r="IKA20" s="410"/>
      <c r="IKB20" s="410"/>
      <c r="IKC20" s="410"/>
      <c r="IKD20" s="410"/>
      <c r="IKE20" s="410"/>
      <c r="IKF20" s="410"/>
      <c r="IKG20" s="410"/>
      <c r="IKH20" s="410"/>
      <c r="IKI20" s="410"/>
      <c r="IKJ20" s="410"/>
      <c r="IKK20" s="410"/>
      <c r="IKL20" s="410"/>
      <c r="IKM20" s="410"/>
      <c r="IKN20" s="410"/>
      <c r="IKO20" s="410"/>
      <c r="IKP20" s="410"/>
      <c r="IKQ20" s="410"/>
      <c r="IKR20" s="410"/>
      <c r="IKS20" s="410"/>
      <c r="IKT20" s="410"/>
      <c r="IKU20" s="410"/>
      <c r="IKV20" s="410"/>
      <c r="IKW20" s="410"/>
      <c r="IKX20" s="410"/>
      <c r="IKY20" s="410"/>
      <c r="IKZ20" s="410"/>
      <c r="ILA20" s="410"/>
      <c r="ILB20" s="410"/>
      <c r="ILC20" s="410"/>
      <c r="ILD20" s="410"/>
      <c r="ILE20" s="410"/>
      <c r="ILF20" s="410"/>
      <c r="ILG20" s="410"/>
      <c r="ILH20" s="410"/>
      <c r="ILI20" s="410"/>
      <c r="ILJ20" s="410"/>
      <c r="ILK20" s="410"/>
      <c r="ILL20" s="410"/>
      <c r="ILM20" s="410"/>
      <c r="ILN20" s="410"/>
      <c r="ILO20" s="410"/>
      <c r="ILP20" s="410"/>
      <c r="ILQ20" s="410"/>
      <c r="ILR20" s="410"/>
      <c r="ILS20" s="410"/>
      <c r="ILT20" s="410"/>
      <c r="ILU20" s="410"/>
      <c r="ILV20" s="410"/>
      <c r="ILW20" s="410"/>
      <c r="ILX20" s="410"/>
      <c r="ILY20" s="410"/>
      <c r="ILZ20" s="410"/>
      <c r="IMA20" s="410"/>
      <c r="IMB20" s="410"/>
      <c r="IMC20" s="410"/>
      <c r="IMD20" s="410"/>
      <c r="IME20" s="410"/>
      <c r="IMF20" s="410"/>
      <c r="IMG20" s="410"/>
      <c r="IMH20" s="410"/>
      <c r="IMI20" s="410"/>
      <c r="IMJ20" s="410"/>
      <c r="IMK20" s="410"/>
      <c r="IML20" s="410"/>
      <c r="IMM20" s="410"/>
      <c r="IMN20" s="410"/>
      <c r="IMO20" s="410"/>
      <c r="IMP20" s="410"/>
      <c r="IMQ20" s="410"/>
      <c r="IMR20" s="410"/>
      <c r="IMS20" s="410"/>
      <c r="IMT20" s="410"/>
      <c r="IMU20" s="410"/>
      <c r="IMV20" s="410"/>
      <c r="IMW20" s="410"/>
      <c r="IMX20" s="410"/>
      <c r="IMY20" s="410"/>
      <c r="IMZ20" s="410"/>
      <c r="INA20" s="410"/>
      <c r="INB20" s="410"/>
      <c r="INC20" s="410"/>
      <c r="IND20" s="410"/>
      <c r="INE20" s="410"/>
      <c r="INF20" s="410"/>
      <c r="ING20" s="410"/>
      <c r="INH20" s="410"/>
      <c r="INI20" s="410"/>
      <c r="INJ20" s="410"/>
      <c r="INK20" s="410"/>
      <c r="INL20" s="410"/>
      <c r="INM20" s="410"/>
      <c r="INN20" s="410"/>
      <c r="INO20" s="410"/>
      <c r="INP20" s="410"/>
      <c r="INQ20" s="410"/>
      <c r="INR20" s="410"/>
      <c r="INS20" s="410"/>
      <c r="INT20" s="410"/>
      <c r="INU20" s="410"/>
      <c r="INV20" s="410"/>
      <c r="INW20" s="410"/>
      <c r="INX20" s="410"/>
      <c r="INY20" s="410"/>
      <c r="INZ20" s="410"/>
      <c r="IOA20" s="410"/>
      <c r="IOB20" s="410"/>
      <c r="IOC20" s="410"/>
      <c r="IOD20" s="410"/>
      <c r="IOE20" s="410"/>
      <c r="IOF20" s="410"/>
      <c r="IOG20" s="410"/>
      <c r="IOH20" s="410"/>
      <c r="IOI20" s="410"/>
      <c r="IOJ20" s="410"/>
      <c r="IOK20" s="410"/>
      <c r="IOL20" s="410"/>
      <c r="IOM20" s="410"/>
      <c r="ION20" s="410"/>
      <c r="IOO20" s="410"/>
      <c r="IOP20" s="410"/>
      <c r="IOQ20" s="410"/>
      <c r="IOR20" s="410"/>
      <c r="IOS20" s="410"/>
      <c r="IOT20" s="410"/>
      <c r="IOU20" s="410"/>
      <c r="IOV20" s="410"/>
      <c r="IOW20" s="410"/>
      <c r="IOX20" s="410"/>
      <c r="IOY20" s="410"/>
      <c r="IOZ20" s="410"/>
      <c r="IPA20" s="410"/>
      <c r="IPB20" s="410"/>
      <c r="IPC20" s="410"/>
      <c r="IPD20" s="410"/>
      <c r="IPE20" s="410"/>
      <c r="IPF20" s="410"/>
      <c r="IPG20" s="410"/>
      <c r="IPH20" s="410"/>
      <c r="IPI20" s="410"/>
      <c r="IPJ20" s="410"/>
      <c r="IPK20" s="410"/>
      <c r="IPL20" s="410"/>
      <c r="IPM20" s="410"/>
      <c r="IPN20" s="410"/>
      <c r="IPO20" s="410"/>
      <c r="IPP20" s="410"/>
      <c r="IPQ20" s="410"/>
      <c r="IPR20" s="410"/>
      <c r="IPS20" s="410"/>
      <c r="IPT20" s="410"/>
      <c r="IPU20" s="410"/>
      <c r="IPV20" s="410"/>
      <c r="IPW20" s="410"/>
      <c r="IPX20" s="410"/>
      <c r="IPY20" s="410"/>
      <c r="IPZ20" s="410"/>
      <c r="IQA20" s="410"/>
      <c r="IQB20" s="410"/>
      <c r="IQC20" s="410"/>
      <c r="IQD20" s="410"/>
      <c r="IQE20" s="410"/>
      <c r="IQF20" s="410"/>
      <c r="IQG20" s="410"/>
      <c r="IQH20" s="410"/>
      <c r="IQI20" s="410"/>
      <c r="IQJ20" s="410"/>
      <c r="IQK20" s="410"/>
      <c r="IQL20" s="410"/>
      <c r="IQM20" s="410"/>
      <c r="IQN20" s="410"/>
      <c r="IQO20" s="410"/>
      <c r="IQP20" s="410"/>
      <c r="IQQ20" s="410"/>
      <c r="IQR20" s="410"/>
      <c r="IQS20" s="410"/>
      <c r="IQT20" s="410"/>
      <c r="IQU20" s="410"/>
      <c r="IQV20" s="410"/>
      <c r="IQW20" s="410"/>
      <c r="IQX20" s="410"/>
      <c r="IQY20" s="410"/>
      <c r="IQZ20" s="410"/>
      <c r="IRA20" s="410"/>
      <c r="IRB20" s="410"/>
      <c r="IRC20" s="410"/>
      <c r="IRD20" s="410"/>
      <c r="IRE20" s="410"/>
      <c r="IRF20" s="410"/>
      <c r="IRG20" s="410"/>
      <c r="IRH20" s="410"/>
      <c r="IRI20" s="410"/>
      <c r="IRJ20" s="410"/>
      <c r="IRK20" s="410"/>
      <c r="IRL20" s="410"/>
      <c r="IRM20" s="410"/>
      <c r="IRN20" s="410"/>
      <c r="IRO20" s="410"/>
      <c r="IRP20" s="410"/>
      <c r="IRQ20" s="410"/>
      <c r="IRR20" s="410"/>
      <c r="IRS20" s="410"/>
      <c r="IRT20" s="410"/>
      <c r="IRU20" s="410"/>
      <c r="IRV20" s="410"/>
      <c r="IRW20" s="410"/>
      <c r="IRX20" s="410"/>
      <c r="IRY20" s="410"/>
      <c r="IRZ20" s="410"/>
      <c r="ISA20" s="410"/>
      <c r="ISB20" s="410"/>
      <c r="ISC20" s="410"/>
      <c r="ISD20" s="410"/>
      <c r="ISE20" s="410"/>
      <c r="ISF20" s="410"/>
      <c r="ISG20" s="410"/>
      <c r="ISH20" s="410"/>
      <c r="ISI20" s="410"/>
      <c r="ISJ20" s="410"/>
      <c r="ISK20" s="410"/>
      <c r="ISL20" s="410"/>
      <c r="ISM20" s="410"/>
      <c r="ISN20" s="410"/>
      <c r="ISO20" s="410"/>
      <c r="ISP20" s="410"/>
      <c r="ISQ20" s="410"/>
      <c r="ISR20" s="410"/>
      <c r="ISS20" s="410"/>
      <c r="IST20" s="410"/>
      <c r="ISU20" s="410"/>
      <c r="ISV20" s="410"/>
      <c r="ISW20" s="410"/>
      <c r="ISX20" s="410"/>
      <c r="ISY20" s="410"/>
      <c r="ISZ20" s="410"/>
      <c r="ITA20" s="410"/>
      <c r="ITB20" s="410"/>
      <c r="ITC20" s="410"/>
      <c r="ITD20" s="410"/>
      <c r="ITE20" s="410"/>
      <c r="ITF20" s="410"/>
      <c r="ITG20" s="410"/>
      <c r="ITH20" s="410"/>
      <c r="ITI20" s="410"/>
      <c r="ITJ20" s="410"/>
      <c r="ITK20" s="410"/>
      <c r="ITL20" s="410"/>
      <c r="ITM20" s="410"/>
      <c r="ITN20" s="410"/>
      <c r="ITO20" s="410"/>
      <c r="ITP20" s="410"/>
      <c r="ITQ20" s="410"/>
      <c r="ITR20" s="410"/>
      <c r="ITS20" s="410"/>
      <c r="ITT20" s="410"/>
      <c r="ITU20" s="410"/>
      <c r="ITV20" s="410"/>
      <c r="ITW20" s="410"/>
      <c r="ITX20" s="410"/>
      <c r="ITY20" s="410"/>
      <c r="ITZ20" s="410"/>
      <c r="IUA20" s="410"/>
      <c r="IUB20" s="410"/>
      <c r="IUC20" s="410"/>
      <c r="IUD20" s="410"/>
      <c r="IUE20" s="410"/>
      <c r="IUF20" s="410"/>
      <c r="IUG20" s="410"/>
      <c r="IUH20" s="410"/>
      <c r="IUI20" s="410"/>
      <c r="IUJ20" s="410"/>
      <c r="IUK20" s="410"/>
      <c r="IUL20" s="410"/>
      <c r="IUM20" s="410"/>
      <c r="IUN20" s="410"/>
      <c r="IUO20" s="410"/>
      <c r="IUP20" s="410"/>
      <c r="IUQ20" s="410"/>
      <c r="IUR20" s="410"/>
      <c r="IUS20" s="410"/>
      <c r="IUT20" s="410"/>
      <c r="IUU20" s="410"/>
      <c r="IUV20" s="410"/>
      <c r="IUW20" s="410"/>
      <c r="IUX20" s="410"/>
      <c r="IUY20" s="410"/>
      <c r="IUZ20" s="410"/>
      <c r="IVA20" s="410"/>
      <c r="IVB20" s="410"/>
      <c r="IVC20" s="410"/>
      <c r="IVD20" s="410"/>
      <c r="IVE20" s="410"/>
      <c r="IVF20" s="410"/>
      <c r="IVG20" s="410"/>
      <c r="IVH20" s="410"/>
      <c r="IVI20" s="410"/>
      <c r="IVJ20" s="410"/>
      <c r="IVK20" s="410"/>
      <c r="IVL20" s="410"/>
      <c r="IVM20" s="410"/>
      <c r="IVN20" s="410"/>
      <c r="IVO20" s="410"/>
      <c r="IVP20" s="410"/>
      <c r="IVQ20" s="410"/>
      <c r="IVR20" s="410"/>
      <c r="IVS20" s="410"/>
      <c r="IVT20" s="410"/>
      <c r="IVU20" s="410"/>
      <c r="IVV20" s="410"/>
      <c r="IVW20" s="410"/>
      <c r="IVX20" s="410"/>
      <c r="IVY20" s="410"/>
      <c r="IVZ20" s="410"/>
      <c r="IWA20" s="410"/>
      <c r="IWB20" s="410"/>
      <c r="IWC20" s="410"/>
      <c r="IWD20" s="410"/>
      <c r="IWE20" s="410"/>
      <c r="IWF20" s="410"/>
      <c r="IWG20" s="410"/>
      <c r="IWH20" s="410"/>
      <c r="IWI20" s="410"/>
      <c r="IWJ20" s="410"/>
      <c r="IWK20" s="410"/>
      <c r="IWL20" s="410"/>
      <c r="IWM20" s="410"/>
      <c r="IWN20" s="410"/>
      <c r="IWO20" s="410"/>
      <c r="IWP20" s="410"/>
      <c r="IWQ20" s="410"/>
      <c r="IWR20" s="410"/>
      <c r="IWS20" s="410"/>
      <c r="IWT20" s="410"/>
      <c r="IWU20" s="410"/>
      <c r="IWV20" s="410"/>
      <c r="IWW20" s="410"/>
      <c r="IWX20" s="410"/>
      <c r="IWY20" s="410"/>
      <c r="IWZ20" s="410"/>
      <c r="IXA20" s="410"/>
      <c r="IXB20" s="410"/>
      <c r="IXC20" s="410"/>
      <c r="IXD20" s="410"/>
      <c r="IXE20" s="410"/>
      <c r="IXF20" s="410"/>
      <c r="IXG20" s="410"/>
      <c r="IXH20" s="410"/>
      <c r="IXI20" s="410"/>
      <c r="IXJ20" s="410"/>
      <c r="IXK20" s="410"/>
      <c r="IXL20" s="410"/>
      <c r="IXM20" s="410"/>
      <c r="IXN20" s="410"/>
      <c r="IXO20" s="410"/>
      <c r="IXP20" s="410"/>
      <c r="IXQ20" s="410"/>
      <c r="IXR20" s="410"/>
      <c r="IXS20" s="410"/>
      <c r="IXT20" s="410"/>
      <c r="IXU20" s="410"/>
      <c r="IXV20" s="410"/>
      <c r="IXW20" s="410"/>
      <c r="IXX20" s="410"/>
      <c r="IXY20" s="410"/>
      <c r="IXZ20" s="410"/>
      <c r="IYA20" s="410"/>
      <c r="IYB20" s="410"/>
      <c r="IYC20" s="410"/>
      <c r="IYD20" s="410"/>
      <c r="IYE20" s="410"/>
      <c r="IYF20" s="410"/>
      <c r="IYG20" s="410"/>
      <c r="IYH20" s="410"/>
      <c r="IYI20" s="410"/>
      <c r="IYJ20" s="410"/>
      <c r="IYK20" s="410"/>
      <c r="IYL20" s="410"/>
      <c r="IYM20" s="410"/>
      <c r="IYN20" s="410"/>
      <c r="IYO20" s="410"/>
      <c r="IYP20" s="410"/>
      <c r="IYQ20" s="410"/>
      <c r="IYR20" s="410"/>
      <c r="IYS20" s="410"/>
      <c r="IYT20" s="410"/>
      <c r="IYU20" s="410"/>
      <c r="IYV20" s="410"/>
      <c r="IYW20" s="410"/>
      <c r="IYX20" s="410"/>
      <c r="IYY20" s="410"/>
      <c r="IYZ20" s="410"/>
      <c r="IZA20" s="410"/>
      <c r="IZB20" s="410"/>
      <c r="IZC20" s="410"/>
      <c r="IZD20" s="410"/>
      <c r="IZE20" s="410"/>
      <c r="IZF20" s="410"/>
      <c r="IZG20" s="410"/>
      <c r="IZH20" s="410"/>
      <c r="IZI20" s="410"/>
      <c r="IZJ20" s="410"/>
      <c r="IZK20" s="410"/>
      <c r="IZL20" s="410"/>
      <c r="IZM20" s="410"/>
      <c r="IZN20" s="410"/>
      <c r="IZO20" s="410"/>
      <c r="IZP20" s="410"/>
      <c r="IZQ20" s="410"/>
      <c r="IZR20" s="410"/>
      <c r="IZS20" s="410"/>
      <c r="IZT20" s="410"/>
      <c r="IZU20" s="410"/>
      <c r="IZV20" s="410"/>
      <c r="IZW20" s="410"/>
      <c r="IZX20" s="410"/>
      <c r="IZY20" s="410"/>
      <c r="IZZ20" s="410"/>
      <c r="JAA20" s="410"/>
      <c r="JAB20" s="410"/>
      <c r="JAC20" s="410"/>
      <c r="JAD20" s="410"/>
      <c r="JAE20" s="410"/>
      <c r="JAF20" s="410"/>
      <c r="JAG20" s="410"/>
      <c r="JAH20" s="410"/>
      <c r="JAI20" s="410"/>
      <c r="JAJ20" s="410"/>
      <c r="JAK20" s="410"/>
      <c r="JAL20" s="410"/>
      <c r="JAM20" s="410"/>
      <c r="JAN20" s="410"/>
      <c r="JAO20" s="410"/>
      <c r="JAP20" s="410"/>
      <c r="JAQ20" s="410"/>
      <c r="JAR20" s="410"/>
      <c r="JAS20" s="410"/>
      <c r="JAT20" s="410"/>
      <c r="JAU20" s="410"/>
      <c r="JAV20" s="410"/>
      <c r="JAW20" s="410"/>
      <c r="JAX20" s="410"/>
      <c r="JAY20" s="410"/>
      <c r="JAZ20" s="410"/>
      <c r="JBA20" s="410"/>
      <c r="JBB20" s="410"/>
      <c r="JBC20" s="410"/>
      <c r="JBD20" s="410"/>
      <c r="JBE20" s="410"/>
      <c r="JBF20" s="410"/>
      <c r="JBG20" s="410"/>
      <c r="JBH20" s="410"/>
      <c r="JBI20" s="410"/>
      <c r="JBJ20" s="410"/>
      <c r="JBK20" s="410"/>
      <c r="JBL20" s="410"/>
      <c r="JBM20" s="410"/>
      <c r="JBN20" s="410"/>
      <c r="JBO20" s="410"/>
      <c r="JBP20" s="410"/>
      <c r="JBQ20" s="410"/>
      <c r="JBR20" s="410"/>
      <c r="JBS20" s="410"/>
      <c r="JBT20" s="410"/>
      <c r="JBU20" s="410"/>
      <c r="JBV20" s="410"/>
      <c r="JBW20" s="410"/>
      <c r="JBX20" s="410"/>
      <c r="JBY20" s="410"/>
      <c r="JBZ20" s="410"/>
      <c r="JCA20" s="410"/>
      <c r="JCB20" s="410"/>
      <c r="JCC20" s="410"/>
      <c r="JCD20" s="410"/>
      <c r="JCE20" s="410"/>
      <c r="JCF20" s="410"/>
      <c r="JCG20" s="410"/>
      <c r="JCH20" s="410"/>
      <c r="JCI20" s="410"/>
      <c r="JCJ20" s="410"/>
      <c r="JCK20" s="410"/>
      <c r="JCL20" s="410"/>
      <c r="JCM20" s="410"/>
      <c r="JCN20" s="410"/>
      <c r="JCO20" s="410"/>
      <c r="JCP20" s="410"/>
      <c r="JCQ20" s="410"/>
      <c r="JCR20" s="410"/>
      <c r="JCS20" s="410"/>
      <c r="JCT20" s="410"/>
      <c r="JCU20" s="410"/>
      <c r="JCV20" s="410"/>
      <c r="JCW20" s="410"/>
      <c r="JCX20" s="410"/>
      <c r="JCY20" s="410"/>
      <c r="JCZ20" s="410"/>
      <c r="JDA20" s="410"/>
      <c r="JDB20" s="410"/>
      <c r="JDC20" s="410"/>
      <c r="JDD20" s="410"/>
      <c r="JDE20" s="410"/>
      <c r="JDF20" s="410"/>
      <c r="JDG20" s="410"/>
      <c r="JDH20" s="410"/>
      <c r="JDI20" s="410"/>
      <c r="JDJ20" s="410"/>
      <c r="JDK20" s="410"/>
      <c r="JDL20" s="410"/>
      <c r="JDM20" s="410"/>
      <c r="JDN20" s="410"/>
      <c r="JDO20" s="410"/>
      <c r="JDP20" s="410"/>
      <c r="JDQ20" s="410"/>
      <c r="JDR20" s="410"/>
      <c r="JDS20" s="410"/>
      <c r="JDT20" s="410"/>
      <c r="JDU20" s="410"/>
      <c r="JDV20" s="410"/>
      <c r="JDW20" s="410"/>
      <c r="JDX20" s="410"/>
      <c r="JDY20" s="410"/>
      <c r="JDZ20" s="410"/>
      <c r="JEA20" s="410"/>
      <c r="JEB20" s="410"/>
      <c r="JEC20" s="410"/>
      <c r="JED20" s="410"/>
      <c r="JEE20" s="410"/>
      <c r="JEF20" s="410"/>
      <c r="JEG20" s="410"/>
      <c r="JEH20" s="410"/>
      <c r="JEI20" s="410"/>
      <c r="JEJ20" s="410"/>
      <c r="JEK20" s="410"/>
      <c r="JEL20" s="410"/>
      <c r="JEM20" s="410"/>
      <c r="JEN20" s="410"/>
      <c r="JEO20" s="410"/>
      <c r="JEP20" s="410"/>
      <c r="JEQ20" s="410"/>
      <c r="JER20" s="410"/>
      <c r="JES20" s="410"/>
      <c r="JET20" s="410"/>
      <c r="JEU20" s="410"/>
      <c r="JEV20" s="410"/>
      <c r="JEW20" s="410"/>
      <c r="JEX20" s="410"/>
      <c r="JEY20" s="410"/>
      <c r="JEZ20" s="410"/>
      <c r="JFA20" s="410"/>
      <c r="JFB20" s="410"/>
      <c r="JFC20" s="410"/>
      <c r="JFD20" s="410"/>
      <c r="JFE20" s="410"/>
      <c r="JFF20" s="410"/>
      <c r="JFG20" s="410"/>
      <c r="JFH20" s="410"/>
      <c r="JFI20" s="410"/>
      <c r="JFJ20" s="410"/>
      <c r="JFK20" s="410"/>
      <c r="JFL20" s="410"/>
      <c r="JFM20" s="410"/>
      <c r="JFN20" s="410"/>
      <c r="JFO20" s="410"/>
      <c r="JFP20" s="410"/>
      <c r="JFQ20" s="410"/>
      <c r="JFR20" s="410"/>
      <c r="JFS20" s="410"/>
      <c r="JFT20" s="410"/>
      <c r="JFU20" s="410"/>
      <c r="JFV20" s="410"/>
      <c r="JFW20" s="410"/>
      <c r="JFX20" s="410"/>
      <c r="JFY20" s="410"/>
      <c r="JFZ20" s="410"/>
      <c r="JGA20" s="410"/>
      <c r="JGB20" s="410"/>
      <c r="JGC20" s="410"/>
      <c r="JGD20" s="410"/>
      <c r="JGE20" s="410"/>
      <c r="JGF20" s="410"/>
      <c r="JGG20" s="410"/>
      <c r="JGH20" s="410"/>
      <c r="JGI20" s="410"/>
      <c r="JGJ20" s="410"/>
      <c r="JGK20" s="410"/>
      <c r="JGL20" s="410"/>
      <c r="JGM20" s="410"/>
      <c r="JGN20" s="410"/>
      <c r="JGO20" s="410"/>
      <c r="JGP20" s="410"/>
      <c r="JGQ20" s="410"/>
      <c r="JGR20" s="410"/>
      <c r="JGS20" s="410"/>
      <c r="JGT20" s="410"/>
      <c r="JGU20" s="410"/>
      <c r="JGV20" s="410"/>
      <c r="JGW20" s="410"/>
      <c r="JGX20" s="410"/>
      <c r="JGY20" s="410"/>
      <c r="JGZ20" s="410"/>
      <c r="JHA20" s="410"/>
      <c r="JHB20" s="410"/>
      <c r="JHC20" s="410"/>
      <c r="JHD20" s="410"/>
      <c r="JHE20" s="410"/>
      <c r="JHF20" s="410"/>
      <c r="JHG20" s="410"/>
      <c r="JHH20" s="410"/>
      <c r="JHI20" s="410"/>
      <c r="JHJ20" s="410"/>
      <c r="JHK20" s="410"/>
      <c r="JHL20" s="410"/>
      <c r="JHM20" s="410"/>
      <c r="JHN20" s="410"/>
      <c r="JHO20" s="410"/>
      <c r="JHP20" s="410"/>
      <c r="JHQ20" s="410"/>
      <c r="JHR20" s="410"/>
      <c r="JHS20" s="410"/>
      <c r="JHT20" s="410"/>
      <c r="JHU20" s="410"/>
      <c r="JHV20" s="410"/>
      <c r="JHW20" s="410"/>
      <c r="JHX20" s="410"/>
      <c r="JHY20" s="410"/>
      <c r="JHZ20" s="410"/>
      <c r="JIA20" s="410"/>
      <c r="JIB20" s="410"/>
      <c r="JIC20" s="410"/>
      <c r="JID20" s="410"/>
      <c r="JIE20" s="410"/>
      <c r="JIF20" s="410"/>
      <c r="JIG20" s="410"/>
      <c r="JIH20" s="410"/>
      <c r="JII20" s="410"/>
      <c r="JIJ20" s="410"/>
      <c r="JIK20" s="410"/>
      <c r="JIL20" s="410"/>
      <c r="JIM20" s="410"/>
      <c r="JIN20" s="410"/>
      <c r="JIO20" s="410"/>
      <c r="JIP20" s="410"/>
      <c r="JIQ20" s="410"/>
      <c r="JIR20" s="410"/>
      <c r="JIS20" s="410"/>
      <c r="JIT20" s="410"/>
      <c r="JIU20" s="410"/>
      <c r="JIV20" s="410"/>
      <c r="JIW20" s="410"/>
      <c r="JIX20" s="410"/>
      <c r="JIY20" s="410"/>
      <c r="JIZ20" s="410"/>
      <c r="JJA20" s="410"/>
      <c r="JJB20" s="410"/>
      <c r="JJC20" s="410"/>
      <c r="JJD20" s="410"/>
      <c r="JJE20" s="410"/>
      <c r="JJF20" s="410"/>
      <c r="JJG20" s="410"/>
      <c r="JJH20" s="410"/>
      <c r="JJI20" s="410"/>
      <c r="JJJ20" s="410"/>
      <c r="JJK20" s="410"/>
      <c r="JJL20" s="410"/>
      <c r="JJM20" s="410"/>
      <c r="JJN20" s="410"/>
      <c r="JJO20" s="410"/>
      <c r="JJP20" s="410"/>
      <c r="JJQ20" s="410"/>
      <c r="JJR20" s="410"/>
      <c r="JJS20" s="410"/>
      <c r="JJT20" s="410"/>
      <c r="JJU20" s="410"/>
      <c r="JJV20" s="410"/>
      <c r="JJW20" s="410"/>
      <c r="JJX20" s="410"/>
      <c r="JJY20" s="410"/>
      <c r="JJZ20" s="410"/>
      <c r="JKA20" s="410"/>
      <c r="JKB20" s="410"/>
      <c r="JKC20" s="410"/>
      <c r="JKD20" s="410"/>
      <c r="JKE20" s="410"/>
      <c r="JKF20" s="410"/>
      <c r="JKG20" s="410"/>
      <c r="JKH20" s="410"/>
      <c r="JKI20" s="410"/>
      <c r="JKJ20" s="410"/>
      <c r="JKK20" s="410"/>
      <c r="JKL20" s="410"/>
      <c r="JKM20" s="410"/>
      <c r="JKN20" s="410"/>
      <c r="JKO20" s="410"/>
      <c r="JKP20" s="410"/>
      <c r="JKQ20" s="410"/>
      <c r="JKR20" s="410"/>
      <c r="JKS20" s="410"/>
      <c r="JKT20" s="410"/>
      <c r="JKU20" s="410"/>
      <c r="JKV20" s="410"/>
      <c r="JKW20" s="410"/>
      <c r="JKX20" s="410"/>
      <c r="JKY20" s="410"/>
      <c r="JKZ20" s="410"/>
      <c r="JLA20" s="410"/>
      <c r="JLB20" s="410"/>
      <c r="JLC20" s="410"/>
      <c r="JLD20" s="410"/>
      <c r="JLE20" s="410"/>
      <c r="JLF20" s="410"/>
      <c r="JLG20" s="410"/>
      <c r="JLH20" s="410"/>
      <c r="JLI20" s="410"/>
      <c r="JLJ20" s="410"/>
      <c r="JLK20" s="410"/>
      <c r="JLL20" s="410"/>
      <c r="JLM20" s="410"/>
      <c r="JLN20" s="410"/>
      <c r="JLO20" s="410"/>
      <c r="JLP20" s="410"/>
      <c r="JLQ20" s="410"/>
      <c r="JLR20" s="410"/>
      <c r="JLS20" s="410"/>
      <c r="JLT20" s="410"/>
      <c r="JLU20" s="410"/>
      <c r="JLV20" s="410"/>
      <c r="JLW20" s="410"/>
      <c r="JLX20" s="410"/>
      <c r="JLY20" s="410"/>
      <c r="JLZ20" s="410"/>
      <c r="JMA20" s="410"/>
      <c r="JMB20" s="410"/>
      <c r="JMC20" s="410"/>
      <c r="JMD20" s="410"/>
      <c r="JME20" s="410"/>
      <c r="JMF20" s="410"/>
      <c r="JMG20" s="410"/>
      <c r="JMH20" s="410"/>
      <c r="JMI20" s="410"/>
      <c r="JMJ20" s="410"/>
      <c r="JMK20" s="410"/>
      <c r="JML20" s="410"/>
      <c r="JMM20" s="410"/>
      <c r="JMN20" s="410"/>
      <c r="JMO20" s="410"/>
      <c r="JMP20" s="410"/>
      <c r="JMQ20" s="410"/>
      <c r="JMR20" s="410"/>
      <c r="JMS20" s="410"/>
      <c r="JMT20" s="410"/>
      <c r="JMU20" s="410"/>
      <c r="JMV20" s="410"/>
      <c r="JMW20" s="410"/>
      <c r="JMX20" s="410"/>
      <c r="JMY20" s="410"/>
      <c r="JMZ20" s="410"/>
      <c r="JNA20" s="410"/>
      <c r="JNB20" s="410"/>
      <c r="JNC20" s="410"/>
      <c r="JND20" s="410"/>
      <c r="JNE20" s="410"/>
      <c r="JNF20" s="410"/>
      <c r="JNG20" s="410"/>
      <c r="JNH20" s="410"/>
      <c r="JNI20" s="410"/>
      <c r="JNJ20" s="410"/>
      <c r="JNK20" s="410"/>
      <c r="JNL20" s="410"/>
      <c r="JNM20" s="410"/>
      <c r="JNN20" s="410"/>
      <c r="JNO20" s="410"/>
      <c r="JNP20" s="410"/>
      <c r="JNQ20" s="410"/>
      <c r="JNR20" s="410"/>
      <c r="JNS20" s="410"/>
      <c r="JNT20" s="410"/>
      <c r="JNU20" s="410"/>
      <c r="JNV20" s="410"/>
      <c r="JNW20" s="410"/>
      <c r="JNX20" s="410"/>
      <c r="JNY20" s="410"/>
      <c r="JNZ20" s="410"/>
      <c r="JOA20" s="410"/>
      <c r="JOB20" s="410"/>
      <c r="JOC20" s="410"/>
      <c r="JOD20" s="410"/>
      <c r="JOE20" s="410"/>
      <c r="JOF20" s="410"/>
      <c r="JOG20" s="410"/>
      <c r="JOH20" s="410"/>
      <c r="JOI20" s="410"/>
      <c r="JOJ20" s="410"/>
      <c r="JOK20" s="410"/>
      <c r="JOL20" s="410"/>
      <c r="JOM20" s="410"/>
      <c r="JON20" s="410"/>
      <c r="JOO20" s="410"/>
      <c r="JOP20" s="410"/>
      <c r="JOQ20" s="410"/>
      <c r="JOR20" s="410"/>
      <c r="JOS20" s="410"/>
      <c r="JOT20" s="410"/>
      <c r="JOU20" s="410"/>
      <c r="JOV20" s="410"/>
      <c r="JOW20" s="410"/>
      <c r="JOX20" s="410"/>
      <c r="JOY20" s="410"/>
      <c r="JOZ20" s="410"/>
      <c r="JPA20" s="410"/>
      <c r="JPB20" s="410"/>
      <c r="JPC20" s="410"/>
      <c r="JPD20" s="410"/>
      <c r="JPE20" s="410"/>
      <c r="JPF20" s="410"/>
      <c r="JPG20" s="410"/>
      <c r="JPH20" s="410"/>
      <c r="JPI20" s="410"/>
      <c r="JPJ20" s="410"/>
      <c r="JPK20" s="410"/>
      <c r="JPL20" s="410"/>
      <c r="JPM20" s="410"/>
      <c r="JPN20" s="410"/>
      <c r="JPO20" s="410"/>
      <c r="JPP20" s="410"/>
      <c r="JPQ20" s="410"/>
      <c r="JPR20" s="410"/>
      <c r="JPS20" s="410"/>
      <c r="JPT20" s="410"/>
      <c r="JPU20" s="410"/>
      <c r="JPV20" s="410"/>
      <c r="JPW20" s="410"/>
      <c r="JPX20" s="410"/>
      <c r="JPY20" s="410"/>
      <c r="JPZ20" s="410"/>
      <c r="JQA20" s="410"/>
      <c r="JQB20" s="410"/>
      <c r="JQC20" s="410"/>
      <c r="JQD20" s="410"/>
      <c r="JQE20" s="410"/>
      <c r="JQF20" s="410"/>
      <c r="JQG20" s="410"/>
      <c r="JQH20" s="410"/>
      <c r="JQI20" s="410"/>
      <c r="JQJ20" s="410"/>
      <c r="JQK20" s="410"/>
      <c r="JQL20" s="410"/>
      <c r="JQM20" s="410"/>
      <c r="JQN20" s="410"/>
      <c r="JQO20" s="410"/>
      <c r="JQP20" s="410"/>
      <c r="JQQ20" s="410"/>
      <c r="JQR20" s="410"/>
      <c r="JQS20" s="410"/>
      <c r="JQT20" s="410"/>
      <c r="JQU20" s="410"/>
      <c r="JQV20" s="410"/>
      <c r="JQW20" s="410"/>
      <c r="JQX20" s="410"/>
      <c r="JQY20" s="410"/>
      <c r="JQZ20" s="410"/>
      <c r="JRA20" s="410"/>
      <c r="JRB20" s="410"/>
      <c r="JRC20" s="410"/>
      <c r="JRD20" s="410"/>
      <c r="JRE20" s="410"/>
      <c r="JRF20" s="410"/>
      <c r="JRG20" s="410"/>
      <c r="JRH20" s="410"/>
      <c r="JRI20" s="410"/>
      <c r="JRJ20" s="410"/>
      <c r="JRK20" s="410"/>
      <c r="JRL20" s="410"/>
      <c r="JRM20" s="410"/>
      <c r="JRN20" s="410"/>
      <c r="JRO20" s="410"/>
      <c r="JRP20" s="410"/>
      <c r="JRQ20" s="410"/>
      <c r="JRR20" s="410"/>
      <c r="JRS20" s="410"/>
      <c r="JRT20" s="410"/>
      <c r="JRU20" s="410"/>
      <c r="JRV20" s="410"/>
      <c r="JRW20" s="410"/>
      <c r="JRX20" s="410"/>
      <c r="JRY20" s="410"/>
      <c r="JRZ20" s="410"/>
      <c r="JSA20" s="410"/>
      <c r="JSB20" s="410"/>
      <c r="JSC20" s="410"/>
      <c r="JSD20" s="410"/>
      <c r="JSE20" s="410"/>
      <c r="JSF20" s="410"/>
      <c r="JSG20" s="410"/>
      <c r="JSH20" s="410"/>
      <c r="JSI20" s="410"/>
      <c r="JSJ20" s="410"/>
      <c r="JSK20" s="410"/>
      <c r="JSL20" s="410"/>
      <c r="JSM20" s="410"/>
      <c r="JSN20" s="410"/>
      <c r="JSO20" s="410"/>
      <c r="JSP20" s="410"/>
      <c r="JSQ20" s="410"/>
      <c r="JSR20" s="410"/>
      <c r="JSS20" s="410"/>
      <c r="JST20" s="410"/>
      <c r="JSU20" s="410"/>
      <c r="JSV20" s="410"/>
      <c r="JSW20" s="410"/>
      <c r="JSX20" s="410"/>
      <c r="JSY20" s="410"/>
      <c r="JSZ20" s="410"/>
      <c r="JTA20" s="410"/>
      <c r="JTB20" s="410"/>
      <c r="JTC20" s="410"/>
      <c r="JTD20" s="410"/>
      <c r="JTE20" s="410"/>
      <c r="JTF20" s="410"/>
      <c r="JTG20" s="410"/>
      <c r="JTH20" s="410"/>
      <c r="JTI20" s="410"/>
      <c r="JTJ20" s="410"/>
      <c r="JTK20" s="410"/>
      <c r="JTL20" s="410"/>
      <c r="JTM20" s="410"/>
      <c r="JTN20" s="410"/>
      <c r="JTO20" s="410"/>
      <c r="JTP20" s="410"/>
      <c r="JTQ20" s="410"/>
      <c r="JTR20" s="410"/>
      <c r="JTS20" s="410"/>
      <c r="JTT20" s="410"/>
      <c r="JTU20" s="410"/>
      <c r="JTV20" s="410"/>
      <c r="JTW20" s="410"/>
      <c r="JTX20" s="410"/>
      <c r="JTY20" s="410"/>
      <c r="JTZ20" s="410"/>
      <c r="JUA20" s="410"/>
      <c r="JUB20" s="410"/>
      <c r="JUC20" s="410"/>
      <c r="JUD20" s="410"/>
      <c r="JUE20" s="410"/>
      <c r="JUF20" s="410"/>
      <c r="JUG20" s="410"/>
      <c r="JUH20" s="410"/>
      <c r="JUI20" s="410"/>
      <c r="JUJ20" s="410"/>
      <c r="JUK20" s="410"/>
      <c r="JUL20" s="410"/>
      <c r="JUM20" s="410"/>
      <c r="JUN20" s="410"/>
      <c r="JUO20" s="410"/>
      <c r="JUP20" s="410"/>
      <c r="JUQ20" s="410"/>
      <c r="JUR20" s="410"/>
      <c r="JUS20" s="410"/>
      <c r="JUT20" s="410"/>
      <c r="JUU20" s="410"/>
      <c r="JUV20" s="410"/>
      <c r="JUW20" s="410"/>
      <c r="JUX20" s="410"/>
      <c r="JUY20" s="410"/>
      <c r="JUZ20" s="410"/>
      <c r="JVA20" s="410"/>
      <c r="JVB20" s="410"/>
      <c r="JVC20" s="410"/>
      <c r="JVD20" s="410"/>
      <c r="JVE20" s="410"/>
      <c r="JVF20" s="410"/>
      <c r="JVG20" s="410"/>
      <c r="JVH20" s="410"/>
      <c r="JVI20" s="410"/>
      <c r="JVJ20" s="410"/>
      <c r="JVK20" s="410"/>
      <c r="JVL20" s="410"/>
      <c r="JVM20" s="410"/>
      <c r="JVN20" s="410"/>
      <c r="JVO20" s="410"/>
      <c r="JVP20" s="410"/>
      <c r="JVQ20" s="410"/>
      <c r="JVR20" s="410"/>
      <c r="JVS20" s="410"/>
      <c r="JVT20" s="410"/>
      <c r="JVU20" s="410"/>
      <c r="JVV20" s="410"/>
      <c r="JVW20" s="410"/>
      <c r="JVX20" s="410"/>
      <c r="JVY20" s="410"/>
      <c r="JVZ20" s="410"/>
      <c r="JWA20" s="410"/>
      <c r="JWB20" s="410"/>
      <c r="JWC20" s="410"/>
      <c r="JWD20" s="410"/>
      <c r="JWE20" s="410"/>
      <c r="JWF20" s="410"/>
      <c r="JWG20" s="410"/>
      <c r="JWH20" s="410"/>
      <c r="JWI20" s="410"/>
      <c r="JWJ20" s="410"/>
      <c r="JWK20" s="410"/>
      <c r="JWL20" s="410"/>
      <c r="JWM20" s="410"/>
      <c r="JWN20" s="410"/>
      <c r="JWO20" s="410"/>
      <c r="JWP20" s="410"/>
      <c r="JWQ20" s="410"/>
      <c r="JWR20" s="410"/>
      <c r="JWS20" s="410"/>
      <c r="JWT20" s="410"/>
      <c r="JWU20" s="410"/>
      <c r="JWV20" s="410"/>
      <c r="JWW20" s="410"/>
      <c r="JWX20" s="410"/>
      <c r="JWY20" s="410"/>
      <c r="JWZ20" s="410"/>
      <c r="JXA20" s="410"/>
      <c r="JXB20" s="410"/>
      <c r="JXC20" s="410"/>
      <c r="JXD20" s="410"/>
      <c r="JXE20" s="410"/>
      <c r="JXF20" s="410"/>
      <c r="JXG20" s="410"/>
      <c r="JXH20" s="410"/>
      <c r="JXI20" s="410"/>
      <c r="JXJ20" s="410"/>
      <c r="JXK20" s="410"/>
      <c r="JXL20" s="410"/>
      <c r="JXM20" s="410"/>
      <c r="JXN20" s="410"/>
      <c r="JXO20" s="410"/>
      <c r="JXP20" s="410"/>
      <c r="JXQ20" s="410"/>
      <c r="JXR20" s="410"/>
      <c r="JXS20" s="410"/>
      <c r="JXT20" s="410"/>
      <c r="JXU20" s="410"/>
      <c r="JXV20" s="410"/>
      <c r="JXW20" s="410"/>
      <c r="JXX20" s="410"/>
      <c r="JXY20" s="410"/>
      <c r="JXZ20" s="410"/>
      <c r="JYA20" s="410"/>
      <c r="JYB20" s="410"/>
      <c r="JYC20" s="410"/>
      <c r="JYD20" s="410"/>
      <c r="JYE20" s="410"/>
      <c r="JYF20" s="410"/>
      <c r="JYG20" s="410"/>
      <c r="JYH20" s="410"/>
      <c r="JYI20" s="410"/>
      <c r="JYJ20" s="410"/>
      <c r="JYK20" s="410"/>
      <c r="JYL20" s="410"/>
      <c r="JYM20" s="410"/>
      <c r="JYN20" s="410"/>
      <c r="JYO20" s="410"/>
      <c r="JYP20" s="410"/>
      <c r="JYQ20" s="410"/>
      <c r="JYR20" s="410"/>
      <c r="JYS20" s="410"/>
      <c r="JYT20" s="410"/>
      <c r="JYU20" s="410"/>
      <c r="JYV20" s="410"/>
      <c r="JYW20" s="410"/>
      <c r="JYX20" s="410"/>
      <c r="JYY20" s="410"/>
      <c r="JYZ20" s="410"/>
      <c r="JZA20" s="410"/>
      <c r="JZB20" s="410"/>
      <c r="JZC20" s="410"/>
      <c r="JZD20" s="410"/>
      <c r="JZE20" s="410"/>
      <c r="JZF20" s="410"/>
      <c r="JZG20" s="410"/>
      <c r="JZH20" s="410"/>
      <c r="JZI20" s="410"/>
      <c r="JZJ20" s="410"/>
      <c r="JZK20" s="410"/>
      <c r="JZL20" s="410"/>
      <c r="JZM20" s="410"/>
      <c r="JZN20" s="410"/>
      <c r="JZO20" s="410"/>
      <c r="JZP20" s="410"/>
      <c r="JZQ20" s="410"/>
      <c r="JZR20" s="410"/>
      <c r="JZS20" s="410"/>
      <c r="JZT20" s="410"/>
      <c r="JZU20" s="410"/>
      <c r="JZV20" s="410"/>
      <c r="JZW20" s="410"/>
      <c r="JZX20" s="410"/>
      <c r="JZY20" s="410"/>
      <c r="JZZ20" s="410"/>
      <c r="KAA20" s="410"/>
      <c r="KAB20" s="410"/>
      <c r="KAC20" s="410"/>
      <c r="KAD20" s="410"/>
      <c r="KAE20" s="410"/>
      <c r="KAF20" s="410"/>
      <c r="KAG20" s="410"/>
      <c r="KAH20" s="410"/>
      <c r="KAI20" s="410"/>
      <c r="KAJ20" s="410"/>
      <c r="KAK20" s="410"/>
      <c r="KAL20" s="410"/>
      <c r="KAM20" s="410"/>
      <c r="KAN20" s="410"/>
      <c r="KAO20" s="410"/>
      <c r="KAP20" s="410"/>
      <c r="KAQ20" s="410"/>
      <c r="KAR20" s="410"/>
      <c r="KAS20" s="410"/>
      <c r="KAT20" s="410"/>
      <c r="KAU20" s="410"/>
      <c r="KAV20" s="410"/>
      <c r="KAW20" s="410"/>
      <c r="KAX20" s="410"/>
      <c r="KAY20" s="410"/>
      <c r="KAZ20" s="410"/>
      <c r="KBA20" s="410"/>
      <c r="KBB20" s="410"/>
      <c r="KBC20" s="410"/>
      <c r="KBD20" s="410"/>
      <c r="KBE20" s="410"/>
      <c r="KBF20" s="410"/>
      <c r="KBG20" s="410"/>
      <c r="KBH20" s="410"/>
      <c r="KBI20" s="410"/>
      <c r="KBJ20" s="410"/>
      <c r="KBK20" s="410"/>
      <c r="KBL20" s="410"/>
      <c r="KBM20" s="410"/>
      <c r="KBN20" s="410"/>
      <c r="KBO20" s="410"/>
      <c r="KBP20" s="410"/>
      <c r="KBQ20" s="410"/>
      <c r="KBR20" s="410"/>
      <c r="KBS20" s="410"/>
      <c r="KBT20" s="410"/>
      <c r="KBU20" s="410"/>
      <c r="KBV20" s="410"/>
      <c r="KBW20" s="410"/>
      <c r="KBX20" s="410"/>
      <c r="KBY20" s="410"/>
      <c r="KBZ20" s="410"/>
      <c r="KCA20" s="410"/>
      <c r="KCB20" s="410"/>
      <c r="KCC20" s="410"/>
      <c r="KCD20" s="410"/>
      <c r="KCE20" s="410"/>
      <c r="KCF20" s="410"/>
      <c r="KCG20" s="410"/>
      <c r="KCH20" s="410"/>
      <c r="KCI20" s="410"/>
      <c r="KCJ20" s="410"/>
      <c r="KCK20" s="410"/>
      <c r="KCL20" s="410"/>
      <c r="KCM20" s="410"/>
      <c r="KCN20" s="410"/>
      <c r="KCO20" s="410"/>
      <c r="KCP20" s="410"/>
      <c r="KCQ20" s="410"/>
      <c r="KCR20" s="410"/>
      <c r="KCS20" s="410"/>
      <c r="KCT20" s="410"/>
      <c r="KCU20" s="410"/>
      <c r="KCV20" s="410"/>
      <c r="KCW20" s="410"/>
      <c r="KCX20" s="410"/>
      <c r="KCY20" s="410"/>
      <c r="KCZ20" s="410"/>
      <c r="KDA20" s="410"/>
      <c r="KDB20" s="410"/>
      <c r="KDC20" s="410"/>
      <c r="KDD20" s="410"/>
      <c r="KDE20" s="410"/>
      <c r="KDF20" s="410"/>
      <c r="KDG20" s="410"/>
      <c r="KDH20" s="410"/>
      <c r="KDI20" s="410"/>
      <c r="KDJ20" s="410"/>
      <c r="KDK20" s="410"/>
      <c r="KDL20" s="410"/>
      <c r="KDM20" s="410"/>
      <c r="KDN20" s="410"/>
      <c r="KDO20" s="410"/>
      <c r="KDP20" s="410"/>
      <c r="KDQ20" s="410"/>
      <c r="KDR20" s="410"/>
      <c r="KDS20" s="410"/>
      <c r="KDT20" s="410"/>
      <c r="KDU20" s="410"/>
      <c r="KDV20" s="410"/>
      <c r="KDW20" s="410"/>
      <c r="KDX20" s="410"/>
      <c r="KDY20" s="410"/>
      <c r="KDZ20" s="410"/>
      <c r="KEA20" s="410"/>
      <c r="KEB20" s="410"/>
      <c r="KEC20" s="410"/>
      <c r="KED20" s="410"/>
      <c r="KEE20" s="410"/>
      <c r="KEF20" s="410"/>
      <c r="KEG20" s="410"/>
      <c r="KEH20" s="410"/>
      <c r="KEI20" s="410"/>
      <c r="KEJ20" s="410"/>
      <c r="KEK20" s="410"/>
      <c r="KEL20" s="410"/>
      <c r="KEM20" s="410"/>
      <c r="KEN20" s="410"/>
      <c r="KEO20" s="410"/>
      <c r="KEP20" s="410"/>
      <c r="KEQ20" s="410"/>
      <c r="KER20" s="410"/>
      <c r="KES20" s="410"/>
      <c r="KET20" s="410"/>
      <c r="KEU20" s="410"/>
      <c r="KEV20" s="410"/>
      <c r="KEW20" s="410"/>
      <c r="KEX20" s="410"/>
      <c r="KEY20" s="410"/>
      <c r="KEZ20" s="410"/>
      <c r="KFA20" s="410"/>
      <c r="KFB20" s="410"/>
      <c r="KFC20" s="410"/>
      <c r="KFD20" s="410"/>
      <c r="KFE20" s="410"/>
      <c r="KFF20" s="410"/>
      <c r="KFG20" s="410"/>
      <c r="KFH20" s="410"/>
      <c r="KFI20" s="410"/>
      <c r="KFJ20" s="410"/>
      <c r="KFK20" s="410"/>
      <c r="KFL20" s="410"/>
      <c r="KFM20" s="410"/>
      <c r="KFN20" s="410"/>
      <c r="KFO20" s="410"/>
      <c r="KFP20" s="410"/>
      <c r="KFQ20" s="410"/>
      <c r="KFR20" s="410"/>
      <c r="KFS20" s="410"/>
      <c r="KFT20" s="410"/>
      <c r="KFU20" s="410"/>
      <c r="KFV20" s="410"/>
      <c r="KFW20" s="410"/>
      <c r="KFX20" s="410"/>
      <c r="KFY20" s="410"/>
      <c r="KFZ20" s="410"/>
      <c r="KGA20" s="410"/>
      <c r="KGB20" s="410"/>
      <c r="KGC20" s="410"/>
      <c r="KGD20" s="410"/>
      <c r="KGE20" s="410"/>
      <c r="KGF20" s="410"/>
      <c r="KGG20" s="410"/>
      <c r="KGH20" s="410"/>
      <c r="KGI20" s="410"/>
      <c r="KGJ20" s="410"/>
      <c r="KGK20" s="410"/>
      <c r="KGL20" s="410"/>
      <c r="KGM20" s="410"/>
      <c r="KGN20" s="410"/>
      <c r="KGO20" s="410"/>
      <c r="KGP20" s="410"/>
      <c r="KGQ20" s="410"/>
      <c r="KGR20" s="410"/>
      <c r="KGS20" s="410"/>
      <c r="KGT20" s="410"/>
      <c r="KGU20" s="410"/>
      <c r="KGV20" s="410"/>
      <c r="KGW20" s="410"/>
      <c r="KGX20" s="410"/>
      <c r="KGY20" s="410"/>
      <c r="KGZ20" s="410"/>
      <c r="KHA20" s="410"/>
      <c r="KHB20" s="410"/>
      <c r="KHC20" s="410"/>
      <c r="KHD20" s="410"/>
      <c r="KHE20" s="410"/>
      <c r="KHF20" s="410"/>
      <c r="KHG20" s="410"/>
      <c r="KHH20" s="410"/>
      <c r="KHI20" s="410"/>
      <c r="KHJ20" s="410"/>
      <c r="KHK20" s="410"/>
      <c r="KHL20" s="410"/>
      <c r="KHM20" s="410"/>
      <c r="KHN20" s="410"/>
      <c r="KHO20" s="410"/>
      <c r="KHP20" s="410"/>
      <c r="KHQ20" s="410"/>
      <c r="KHR20" s="410"/>
      <c r="KHS20" s="410"/>
      <c r="KHT20" s="410"/>
      <c r="KHU20" s="410"/>
      <c r="KHV20" s="410"/>
      <c r="KHW20" s="410"/>
      <c r="KHX20" s="410"/>
      <c r="KHY20" s="410"/>
      <c r="KHZ20" s="410"/>
      <c r="KIA20" s="410"/>
      <c r="KIB20" s="410"/>
      <c r="KIC20" s="410"/>
      <c r="KID20" s="410"/>
      <c r="KIE20" s="410"/>
      <c r="KIF20" s="410"/>
      <c r="KIG20" s="410"/>
      <c r="KIH20" s="410"/>
      <c r="KII20" s="410"/>
      <c r="KIJ20" s="410"/>
      <c r="KIK20" s="410"/>
      <c r="KIL20" s="410"/>
      <c r="KIM20" s="410"/>
      <c r="KIN20" s="410"/>
      <c r="KIO20" s="410"/>
      <c r="KIP20" s="410"/>
      <c r="KIQ20" s="410"/>
      <c r="KIR20" s="410"/>
      <c r="KIS20" s="410"/>
      <c r="KIT20" s="410"/>
      <c r="KIU20" s="410"/>
      <c r="KIV20" s="410"/>
      <c r="KIW20" s="410"/>
      <c r="KIX20" s="410"/>
      <c r="KIY20" s="410"/>
      <c r="KIZ20" s="410"/>
      <c r="KJA20" s="410"/>
      <c r="KJB20" s="410"/>
      <c r="KJC20" s="410"/>
      <c r="KJD20" s="410"/>
      <c r="KJE20" s="410"/>
      <c r="KJF20" s="410"/>
      <c r="KJG20" s="410"/>
      <c r="KJH20" s="410"/>
      <c r="KJI20" s="410"/>
      <c r="KJJ20" s="410"/>
      <c r="KJK20" s="410"/>
      <c r="KJL20" s="410"/>
      <c r="KJM20" s="410"/>
      <c r="KJN20" s="410"/>
      <c r="KJO20" s="410"/>
      <c r="KJP20" s="410"/>
      <c r="KJQ20" s="410"/>
      <c r="KJR20" s="410"/>
      <c r="KJS20" s="410"/>
      <c r="KJT20" s="410"/>
      <c r="KJU20" s="410"/>
      <c r="KJV20" s="410"/>
      <c r="KJW20" s="410"/>
      <c r="KJX20" s="410"/>
      <c r="KJY20" s="410"/>
      <c r="KJZ20" s="410"/>
      <c r="KKA20" s="410"/>
      <c r="KKB20" s="410"/>
      <c r="KKC20" s="410"/>
      <c r="KKD20" s="410"/>
      <c r="KKE20" s="410"/>
      <c r="KKF20" s="410"/>
      <c r="KKG20" s="410"/>
      <c r="KKH20" s="410"/>
      <c r="KKI20" s="410"/>
      <c r="KKJ20" s="410"/>
      <c r="KKK20" s="410"/>
      <c r="KKL20" s="410"/>
      <c r="KKM20" s="410"/>
      <c r="KKN20" s="410"/>
      <c r="KKO20" s="410"/>
      <c r="KKP20" s="410"/>
      <c r="KKQ20" s="410"/>
      <c r="KKR20" s="410"/>
      <c r="KKS20" s="410"/>
      <c r="KKT20" s="410"/>
      <c r="KKU20" s="410"/>
      <c r="KKV20" s="410"/>
      <c r="KKW20" s="410"/>
      <c r="KKX20" s="410"/>
      <c r="KKY20" s="410"/>
      <c r="KKZ20" s="410"/>
      <c r="KLA20" s="410"/>
      <c r="KLB20" s="410"/>
      <c r="KLC20" s="410"/>
      <c r="KLD20" s="410"/>
      <c r="KLE20" s="410"/>
      <c r="KLF20" s="410"/>
      <c r="KLG20" s="410"/>
      <c r="KLH20" s="410"/>
      <c r="KLI20" s="410"/>
      <c r="KLJ20" s="410"/>
      <c r="KLK20" s="410"/>
      <c r="KLL20" s="410"/>
      <c r="KLM20" s="410"/>
      <c r="KLN20" s="410"/>
      <c r="KLO20" s="410"/>
      <c r="KLP20" s="410"/>
      <c r="KLQ20" s="410"/>
      <c r="KLR20" s="410"/>
      <c r="KLS20" s="410"/>
      <c r="KLT20" s="410"/>
      <c r="KLU20" s="410"/>
      <c r="KLV20" s="410"/>
      <c r="KLW20" s="410"/>
      <c r="KLX20" s="410"/>
      <c r="KLY20" s="410"/>
      <c r="KLZ20" s="410"/>
      <c r="KMA20" s="410"/>
      <c r="KMB20" s="410"/>
      <c r="KMC20" s="410"/>
      <c r="KMD20" s="410"/>
      <c r="KME20" s="410"/>
      <c r="KMF20" s="410"/>
      <c r="KMG20" s="410"/>
      <c r="KMH20" s="410"/>
      <c r="KMI20" s="410"/>
      <c r="KMJ20" s="410"/>
      <c r="KMK20" s="410"/>
      <c r="KML20" s="410"/>
      <c r="KMM20" s="410"/>
      <c r="KMN20" s="410"/>
      <c r="KMO20" s="410"/>
      <c r="KMP20" s="410"/>
      <c r="KMQ20" s="410"/>
      <c r="KMR20" s="410"/>
      <c r="KMS20" s="410"/>
      <c r="KMT20" s="410"/>
      <c r="KMU20" s="410"/>
      <c r="KMV20" s="410"/>
      <c r="KMW20" s="410"/>
      <c r="KMX20" s="410"/>
      <c r="KMY20" s="410"/>
      <c r="KMZ20" s="410"/>
      <c r="KNA20" s="410"/>
      <c r="KNB20" s="410"/>
      <c r="KNC20" s="410"/>
      <c r="KND20" s="410"/>
      <c r="KNE20" s="410"/>
      <c r="KNF20" s="410"/>
      <c r="KNG20" s="410"/>
      <c r="KNH20" s="410"/>
      <c r="KNI20" s="410"/>
      <c r="KNJ20" s="410"/>
      <c r="KNK20" s="410"/>
      <c r="KNL20" s="410"/>
      <c r="KNM20" s="410"/>
      <c r="KNN20" s="410"/>
      <c r="KNO20" s="410"/>
      <c r="KNP20" s="410"/>
      <c r="KNQ20" s="410"/>
      <c r="KNR20" s="410"/>
      <c r="KNS20" s="410"/>
      <c r="KNT20" s="410"/>
      <c r="KNU20" s="410"/>
      <c r="KNV20" s="410"/>
      <c r="KNW20" s="410"/>
      <c r="KNX20" s="410"/>
      <c r="KNY20" s="410"/>
      <c r="KNZ20" s="410"/>
      <c r="KOA20" s="410"/>
      <c r="KOB20" s="410"/>
      <c r="KOC20" s="410"/>
      <c r="KOD20" s="410"/>
      <c r="KOE20" s="410"/>
      <c r="KOF20" s="410"/>
      <c r="KOG20" s="410"/>
      <c r="KOH20" s="410"/>
      <c r="KOI20" s="410"/>
      <c r="KOJ20" s="410"/>
      <c r="KOK20" s="410"/>
      <c r="KOL20" s="410"/>
      <c r="KOM20" s="410"/>
      <c r="KON20" s="410"/>
      <c r="KOO20" s="410"/>
      <c r="KOP20" s="410"/>
      <c r="KOQ20" s="410"/>
      <c r="KOR20" s="410"/>
      <c r="KOS20" s="410"/>
      <c r="KOT20" s="410"/>
      <c r="KOU20" s="410"/>
      <c r="KOV20" s="410"/>
      <c r="KOW20" s="410"/>
      <c r="KOX20" s="410"/>
      <c r="KOY20" s="410"/>
      <c r="KOZ20" s="410"/>
      <c r="KPA20" s="410"/>
      <c r="KPB20" s="410"/>
      <c r="KPC20" s="410"/>
      <c r="KPD20" s="410"/>
      <c r="KPE20" s="410"/>
      <c r="KPF20" s="410"/>
      <c r="KPG20" s="410"/>
      <c r="KPH20" s="410"/>
      <c r="KPI20" s="410"/>
      <c r="KPJ20" s="410"/>
      <c r="KPK20" s="410"/>
      <c r="KPL20" s="410"/>
      <c r="KPM20" s="410"/>
      <c r="KPN20" s="410"/>
      <c r="KPO20" s="410"/>
      <c r="KPP20" s="410"/>
      <c r="KPQ20" s="410"/>
      <c r="KPR20" s="410"/>
      <c r="KPS20" s="410"/>
      <c r="KPT20" s="410"/>
      <c r="KPU20" s="410"/>
      <c r="KPV20" s="410"/>
      <c r="KPW20" s="410"/>
      <c r="KPX20" s="410"/>
      <c r="KPY20" s="410"/>
      <c r="KPZ20" s="410"/>
      <c r="KQA20" s="410"/>
      <c r="KQB20" s="410"/>
      <c r="KQC20" s="410"/>
      <c r="KQD20" s="410"/>
      <c r="KQE20" s="410"/>
      <c r="KQF20" s="410"/>
      <c r="KQG20" s="410"/>
      <c r="KQH20" s="410"/>
      <c r="KQI20" s="410"/>
      <c r="KQJ20" s="410"/>
      <c r="KQK20" s="410"/>
      <c r="KQL20" s="410"/>
      <c r="KQM20" s="410"/>
      <c r="KQN20" s="410"/>
      <c r="KQO20" s="410"/>
      <c r="KQP20" s="410"/>
      <c r="KQQ20" s="410"/>
      <c r="KQR20" s="410"/>
      <c r="KQS20" s="410"/>
      <c r="KQT20" s="410"/>
      <c r="KQU20" s="410"/>
      <c r="KQV20" s="410"/>
      <c r="KQW20" s="410"/>
      <c r="KQX20" s="410"/>
      <c r="KQY20" s="410"/>
      <c r="KQZ20" s="410"/>
      <c r="KRA20" s="410"/>
      <c r="KRB20" s="410"/>
      <c r="KRC20" s="410"/>
      <c r="KRD20" s="410"/>
      <c r="KRE20" s="410"/>
      <c r="KRF20" s="410"/>
      <c r="KRG20" s="410"/>
      <c r="KRH20" s="410"/>
      <c r="KRI20" s="410"/>
      <c r="KRJ20" s="410"/>
      <c r="KRK20" s="410"/>
      <c r="KRL20" s="410"/>
      <c r="KRM20" s="410"/>
      <c r="KRN20" s="410"/>
      <c r="KRO20" s="410"/>
      <c r="KRP20" s="410"/>
      <c r="KRQ20" s="410"/>
      <c r="KRR20" s="410"/>
      <c r="KRS20" s="410"/>
      <c r="KRT20" s="410"/>
      <c r="KRU20" s="410"/>
      <c r="KRV20" s="410"/>
      <c r="KRW20" s="410"/>
      <c r="KRX20" s="410"/>
      <c r="KRY20" s="410"/>
      <c r="KRZ20" s="410"/>
      <c r="KSA20" s="410"/>
      <c r="KSB20" s="410"/>
      <c r="KSC20" s="410"/>
      <c r="KSD20" s="410"/>
      <c r="KSE20" s="410"/>
      <c r="KSF20" s="410"/>
      <c r="KSG20" s="410"/>
      <c r="KSH20" s="410"/>
      <c r="KSI20" s="410"/>
      <c r="KSJ20" s="410"/>
      <c r="KSK20" s="410"/>
      <c r="KSL20" s="410"/>
      <c r="KSM20" s="410"/>
      <c r="KSN20" s="410"/>
      <c r="KSO20" s="410"/>
      <c r="KSP20" s="410"/>
      <c r="KSQ20" s="410"/>
      <c r="KSR20" s="410"/>
      <c r="KSS20" s="410"/>
      <c r="KST20" s="410"/>
      <c r="KSU20" s="410"/>
      <c r="KSV20" s="410"/>
      <c r="KSW20" s="410"/>
      <c r="KSX20" s="410"/>
      <c r="KSY20" s="410"/>
      <c r="KSZ20" s="410"/>
      <c r="KTA20" s="410"/>
      <c r="KTB20" s="410"/>
      <c r="KTC20" s="410"/>
      <c r="KTD20" s="410"/>
      <c r="KTE20" s="410"/>
      <c r="KTF20" s="410"/>
      <c r="KTG20" s="410"/>
      <c r="KTH20" s="410"/>
      <c r="KTI20" s="410"/>
      <c r="KTJ20" s="410"/>
      <c r="KTK20" s="410"/>
      <c r="KTL20" s="410"/>
      <c r="KTM20" s="410"/>
      <c r="KTN20" s="410"/>
      <c r="KTO20" s="410"/>
      <c r="KTP20" s="410"/>
      <c r="KTQ20" s="410"/>
      <c r="KTR20" s="410"/>
      <c r="KTS20" s="410"/>
      <c r="KTT20" s="410"/>
      <c r="KTU20" s="410"/>
      <c r="KTV20" s="410"/>
      <c r="KTW20" s="410"/>
      <c r="KTX20" s="410"/>
      <c r="KTY20" s="410"/>
      <c r="KTZ20" s="410"/>
      <c r="KUA20" s="410"/>
      <c r="KUB20" s="410"/>
      <c r="KUC20" s="410"/>
      <c r="KUD20" s="410"/>
      <c r="KUE20" s="410"/>
      <c r="KUF20" s="410"/>
      <c r="KUG20" s="410"/>
      <c r="KUH20" s="410"/>
      <c r="KUI20" s="410"/>
      <c r="KUJ20" s="410"/>
      <c r="KUK20" s="410"/>
      <c r="KUL20" s="410"/>
      <c r="KUM20" s="410"/>
      <c r="KUN20" s="410"/>
      <c r="KUO20" s="410"/>
      <c r="KUP20" s="410"/>
      <c r="KUQ20" s="410"/>
      <c r="KUR20" s="410"/>
      <c r="KUS20" s="410"/>
      <c r="KUT20" s="410"/>
      <c r="KUU20" s="410"/>
      <c r="KUV20" s="410"/>
      <c r="KUW20" s="410"/>
      <c r="KUX20" s="410"/>
      <c r="KUY20" s="410"/>
      <c r="KUZ20" s="410"/>
      <c r="KVA20" s="410"/>
      <c r="KVB20" s="410"/>
      <c r="KVC20" s="410"/>
      <c r="KVD20" s="410"/>
      <c r="KVE20" s="410"/>
      <c r="KVF20" s="410"/>
      <c r="KVG20" s="410"/>
      <c r="KVH20" s="410"/>
      <c r="KVI20" s="410"/>
      <c r="KVJ20" s="410"/>
      <c r="KVK20" s="410"/>
      <c r="KVL20" s="410"/>
      <c r="KVM20" s="410"/>
      <c r="KVN20" s="410"/>
      <c r="KVO20" s="410"/>
      <c r="KVP20" s="410"/>
      <c r="KVQ20" s="410"/>
      <c r="KVR20" s="410"/>
      <c r="KVS20" s="410"/>
      <c r="KVT20" s="410"/>
      <c r="KVU20" s="410"/>
      <c r="KVV20" s="410"/>
      <c r="KVW20" s="410"/>
      <c r="KVX20" s="410"/>
      <c r="KVY20" s="410"/>
      <c r="KVZ20" s="410"/>
      <c r="KWA20" s="410"/>
      <c r="KWB20" s="410"/>
      <c r="KWC20" s="410"/>
      <c r="KWD20" s="410"/>
      <c r="KWE20" s="410"/>
      <c r="KWF20" s="410"/>
      <c r="KWG20" s="410"/>
      <c r="KWH20" s="410"/>
      <c r="KWI20" s="410"/>
      <c r="KWJ20" s="410"/>
      <c r="KWK20" s="410"/>
      <c r="KWL20" s="410"/>
      <c r="KWM20" s="410"/>
      <c r="KWN20" s="410"/>
      <c r="KWO20" s="410"/>
      <c r="KWP20" s="410"/>
      <c r="KWQ20" s="410"/>
      <c r="KWR20" s="410"/>
      <c r="KWS20" s="410"/>
      <c r="KWT20" s="410"/>
      <c r="KWU20" s="410"/>
      <c r="KWV20" s="410"/>
      <c r="KWW20" s="410"/>
      <c r="KWX20" s="410"/>
      <c r="KWY20" s="410"/>
      <c r="KWZ20" s="410"/>
      <c r="KXA20" s="410"/>
      <c r="KXB20" s="410"/>
      <c r="KXC20" s="410"/>
      <c r="KXD20" s="410"/>
      <c r="KXE20" s="410"/>
      <c r="KXF20" s="410"/>
      <c r="KXG20" s="410"/>
      <c r="KXH20" s="410"/>
      <c r="KXI20" s="410"/>
      <c r="KXJ20" s="410"/>
      <c r="KXK20" s="410"/>
      <c r="KXL20" s="410"/>
      <c r="KXM20" s="410"/>
      <c r="KXN20" s="410"/>
      <c r="KXO20" s="410"/>
      <c r="KXP20" s="410"/>
      <c r="KXQ20" s="410"/>
      <c r="KXR20" s="410"/>
      <c r="KXS20" s="410"/>
      <c r="KXT20" s="410"/>
      <c r="KXU20" s="410"/>
      <c r="KXV20" s="410"/>
      <c r="KXW20" s="410"/>
      <c r="KXX20" s="410"/>
      <c r="KXY20" s="410"/>
      <c r="KXZ20" s="410"/>
      <c r="KYA20" s="410"/>
      <c r="KYB20" s="410"/>
      <c r="KYC20" s="410"/>
      <c r="KYD20" s="410"/>
      <c r="KYE20" s="410"/>
      <c r="KYF20" s="410"/>
      <c r="KYG20" s="410"/>
      <c r="KYH20" s="410"/>
      <c r="KYI20" s="410"/>
      <c r="KYJ20" s="410"/>
      <c r="KYK20" s="410"/>
      <c r="KYL20" s="410"/>
      <c r="KYM20" s="410"/>
      <c r="KYN20" s="410"/>
      <c r="KYO20" s="410"/>
      <c r="KYP20" s="410"/>
      <c r="KYQ20" s="410"/>
      <c r="KYR20" s="410"/>
      <c r="KYS20" s="410"/>
      <c r="KYT20" s="410"/>
      <c r="KYU20" s="410"/>
      <c r="KYV20" s="410"/>
      <c r="KYW20" s="410"/>
      <c r="KYX20" s="410"/>
      <c r="KYY20" s="410"/>
      <c r="KYZ20" s="410"/>
      <c r="KZA20" s="410"/>
      <c r="KZB20" s="410"/>
      <c r="KZC20" s="410"/>
      <c r="KZD20" s="410"/>
      <c r="KZE20" s="410"/>
      <c r="KZF20" s="410"/>
      <c r="KZG20" s="410"/>
      <c r="KZH20" s="410"/>
      <c r="KZI20" s="410"/>
      <c r="KZJ20" s="410"/>
      <c r="KZK20" s="410"/>
      <c r="KZL20" s="410"/>
      <c r="KZM20" s="410"/>
      <c r="KZN20" s="410"/>
      <c r="KZO20" s="410"/>
      <c r="KZP20" s="410"/>
      <c r="KZQ20" s="410"/>
      <c r="KZR20" s="410"/>
      <c r="KZS20" s="410"/>
      <c r="KZT20" s="410"/>
      <c r="KZU20" s="410"/>
      <c r="KZV20" s="410"/>
      <c r="KZW20" s="410"/>
      <c r="KZX20" s="410"/>
      <c r="KZY20" s="410"/>
      <c r="KZZ20" s="410"/>
      <c r="LAA20" s="410"/>
      <c r="LAB20" s="410"/>
      <c r="LAC20" s="410"/>
      <c r="LAD20" s="410"/>
      <c r="LAE20" s="410"/>
      <c r="LAF20" s="410"/>
      <c r="LAG20" s="410"/>
      <c r="LAH20" s="410"/>
      <c r="LAI20" s="410"/>
      <c r="LAJ20" s="410"/>
      <c r="LAK20" s="410"/>
      <c r="LAL20" s="410"/>
      <c r="LAM20" s="410"/>
      <c r="LAN20" s="410"/>
      <c r="LAO20" s="410"/>
      <c r="LAP20" s="410"/>
      <c r="LAQ20" s="410"/>
      <c r="LAR20" s="410"/>
      <c r="LAS20" s="410"/>
      <c r="LAT20" s="410"/>
      <c r="LAU20" s="410"/>
      <c r="LAV20" s="410"/>
      <c r="LAW20" s="410"/>
      <c r="LAX20" s="410"/>
      <c r="LAY20" s="410"/>
      <c r="LAZ20" s="410"/>
      <c r="LBA20" s="410"/>
      <c r="LBB20" s="410"/>
      <c r="LBC20" s="410"/>
      <c r="LBD20" s="410"/>
      <c r="LBE20" s="410"/>
      <c r="LBF20" s="410"/>
      <c r="LBG20" s="410"/>
      <c r="LBH20" s="410"/>
      <c r="LBI20" s="410"/>
      <c r="LBJ20" s="410"/>
      <c r="LBK20" s="410"/>
      <c r="LBL20" s="410"/>
      <c r="LBM20" s="410"/>
      <c r="LBN20" s="410"/>
      <c r="LBO20" s="410"/>
      <c r="LBP20" s="410"/>
      <c r="LBQ20" s="410"/>
      <c r="LBR20" s="410"/>
      <c r="LBS20" s="410"/>
      <c r="LBT20" s="410"/>
      <c r="LBU20" s="410"/>
      <c r="LBV20" s="410"/>
      <c r="LBW20" s="410"/>
      <c r="LBX20" s="410"/>
      <c r="LBY20" s="410"/>
      <c r="LBZ20" s="410"/>
      <c r="LCA20" s="410"/>
      <c r="LCB20" s="410"/>
      <c r="LCC20" s="410"/>
      <c r="LCD20" s="410"/>
      <c r="LCE20" s="410"/>
      <c r="LCF20" s="410"/>
      <c r="LCG20" s="410"/>
      <c r="LCH20" s="410"/>
      <c r="LCI20" s="410"/>
      <c r="LCJ20" s="410"/>
      <c r="LCK20" s="410"/>
      <c r="LCL20" s="410"/>
      <c r="LCM20" s="410"/>
      <c r="LCN20" s="410"/>
      <c r="LCO20" s="410"/>
      <c r="LCP20" s="410"/>
      <c r="LCQ20" s="410"/>
      <c r="LCR20" s="410"/>
      <c r="LCS20" s="410"/>
      <c r="LCT20" s="410"/>
      <c r="LCU20" s="410"/>
      <c r="LCV20" s="410"/>
      <c r="LCW20" s="410"/>
      <c r="LCX20" s="410"/>
      <c r="LCY20" s="410"/>
      <c r="LCZ20" s="410"/>
      <c r="LDA20" s="410"/>
      <c r="LDB20" s="410"/>
      <c r="LDC20" s="410"/>
      <c r="LDD20" s="410"/>
      <c r="LDE20" s="410"/>
      <c r="LDF20" s="410"/>
      <c r="LDG20" s="410"/>
      <c r="LDH20" s="410"/>
      <c r="LDI20" s="410"/>
      <c r="LDJ20" s="410"/>
      <c r="LDK20" s="410"/>
      <c r="LDL20" s="410"/>
      <c r="LDM20" s="410"/>
      <c r="LDN20" s="410"/>
      <c r="LDO20" s="410"/>
      <c r="LDP20" s="410"/>
      <c r="LDQ20" s="410"/>
      <c r="LDR20" s="410"/>
      <c r="LDS20" s="410"/>
      <c r="LDT20" s="410"/>
      <c r="LDU20" s="410"/>
      <c r="LDV20" s="410"/>
      <c r="LDW20" s="410"/>
      <c r="LDX20" s="410"/>
      <c r="LDY20" s="410"/>
      <c r="LDZ20" s="410"/>
      <c r="LEA20" s="410"/>
      <c r="LEB20" s="410"/>
      <c r="LEC20" s="410"/>
      <c r="LED20" s="410"/>
      <c r="LEE20" s="410"/>
      <c r="LEF20" s="410"/>
      <c r="LEG20" s="410"/>
      <c r="LEH20" s="410"/>
      <c r="LEI20" s="410"/>
      <c r="LEJ20" s="410"/>
      <c r="LEK20" s="410"/>
      <c r="LEL20" s="410"/>
      <c r="LEM20" s="410"/>
      <c r="LEN20" s="410"/>
      <c r="LEO20" s="410"/>
      <c r="LEP20" s="410"/>
      <c r="LEQ20" s="410"/>
      <c r="LER20" s="410"/>
      <c r="LES20" s="410"/>
      <c r="LET20" s="410"/>
      <c r="LEU20" s="410"/>
      <c r="LEV20" s="410"/>
      <c r="LEW20" s="410"/>
      <c r="LEX20" s="410"/>
      <c r="LEY20" s="410"/>
      <c r="LEZ20" s="410"/>
      <c r="LFA20" s="410"/>
      <c r="LFB20" s="410"/>
      <c r="LFC20" s="410"/>
      <c r="LFD20" s="410"/>
      <c r="LFE20" s="410"/>
      <c r="LFF20" s="410"/>
      <c r="LFG20" s="410"/>
      <c r="LFH20" s="410"/>
      <c r="LFI20" s="410"/>
      <c r="LFJ20" s="410"/>
      <c r="LFK20" s="410"/>
      <c r="LFL20" s="410"/>
      <c r="LFM20" s="410"/>
      <c r="LFN20" s="410"/>
      <c r="LFO20" s="410"/>
      <c r="LFP20" s="410"/>
      <c r="LFQ20" s="410"/>
      <c r="LFR20" s="410"/>
      <c r="LFS20" s="410"/>
      <c r="LFT20" s="410"/>
      <c r="LFU20" s="410"/>
      <c r="LFV20" s="410"/>
      <c r="LFW20" s="410"/>
      <c r="LFX20" s="410"/>
      <c r="LFY20" s="410"/>
      <c r="LFZ20" s="410"/>
      <c r="LGA20" s="410"/>
      <c r="LGB20" s="410"/>
      <c r="LGC20" s="410"/>
      <c r="LGD20" s="410"/>
      <c r="LGE20" s="410"/>
      <c r="LGF20" s="410"/>
      <c r="LGG20" s="410"/>
      <c r="LGH20" s="410"/>
      <c r="LGI20" s="410"/>
      <c r="LGJ20" s="410"/>
      <c r="LGK20" s="410"/>
      <c r="LGL20" s="410"/>
      <c r="LGM20" s="410"/>
      <c r="LGN20" s="410"/>
      <c r="LGO20" s="410"/>
      <c r="LGP20" s="410"/>
      <c r="LGQ20" s="410"/>
      <c r="LGR20" s="410"/>
      <c r="LGS20" s="410"/>
      <c r="LGT20" s="410"/>
      <c r="LGU20" s="410"/>
      <c r="LGV20" s="410"/>
      <c r="LGW20" s="410"/>
      <c r="LGX20" s="410"/>
      <c r="LGY20" s="410"/>
      <c r="LGZ20" s="410"/>
      <c r="LHA20" s="410"/>
      <c r="LHB20" s="410"/>
      <c r="LHC20" s="410"/>
      <c r="LHD20" s="410"/>
      <c r="LHE20" s="410"/>
      <c r="LHF20" s="410"/>
      <c r="LHG20" s="410"/>
      <c r="LHH20" s="410"/>
      <c r="LHI20" s="410"/>
      <c r="LHJ20" s="410"/>
      <c r="LHK20" s="410"/>
      <c r="LHL20" s="410"/>
      <c r="LHM20" s="410"/>
      <c r="LHN20" s="410"/>
      <c r="LHO20" s="410"/>
      <c r="LHP20" s="410"/>
      <c r="LHQ20" s="410"/>
      <c r="LHR20" s="410"/>
      <c r="LHS20" s="410"/>
      <c r="LHT20" s="410"/>
      <c r="LHU20" s="410"/>
      <c r="LHV20" s="410"/>
      <c r="LHW20" s="410"/>
      <c r="LHX20" s="410"/>
      <c r="LHY20" s="410"/>
      <c r="LHZ20" s="410"/>
      <c r="LIA20" s="410"/>
      <c r="LIB20" s="410"/>
      <c r="LIC20" s="410"/>
      <c r="LID20" s="410"/>
      <c r="LIE20" s="410"/>
      <c r="LIF20" s="410"/>
      <c r="LIG20" s="410"/>
      <c r="LIH20" s="410"/>
      <c r="LII20" s="410"/>
      <c r="LIJ20" s="410"/>
      <c r="LIK20" s="410"/>
      <c r="LIL20" s="410"/>
      <c r="LIM20" s="410"/>
      <c r="LIN20" s="410"/>
      <c r="LIO20" s="410"/>
      <c r="LIP20" s="410"/>
      <c r="LIQ20" s="410"/>
      <c r="LIR20" s="410"/>
      <c r="LIS20" s="410"/>
      <c r="LIT20" s="410"/>
      <c r="LIU20" s="410"/>
      <c r="LIV20" s="410"/>
      <c r="LIW20" s="410"/>
      <c r="LIX20" s="410"/>
      <c r="LIY20" s="410"/>
      <c r="LIZ20" s="410"/>
      <c r="LJA20" s="410"/>
      <c r="LJB20" s="410"/>
      <c r="LJC20" s="410"/>
      <c r="LJD20" s="410"/>
      <c r="LJE20" s="410"/>
      <c r="LJF20" s="410"/>
      <c r="LJG20" s="410"/>
      <c r="LJH20" s="410"/>
      <c r="LJI20" s="410"/>
      <c r="LJJ20" s="410"/>
      <c r="LJK20" s="410"/>
      <c r="LJL20" s="410"/>
      <c r="LJM20" s="410"/>
      <c r="LJN20" s="410"/>
      <c r="LJO20" s="410"/>
      <c r="LJP20" s="410"/>
      <c r="LJQ20" s="410"/>
      <c r="LJR20" s="410"/>
      <c r="LJS20" s="410"/>
      <c r="LJT20" s="410"/>
      <c r="LJU20" s="410"/>
      <c r="LJV20" s="410"/>
      <c r="LJW20" s="410"/>
      <c r="LJX20" s="410"/>
      <c r="LJY20" s="410"/>
      <c r="LJZ20" s="410"/>
      <c r="LKA20" s="410"/>
      <c r="LKB20" s="410"/>
      <c r="LKC20" s="410"/>
      <c r="LKD20" s="410"/>
      <c r="LKE20" s="410"/>
      <c r="LKF20" s="410"/>
      <c r="LKG20" s="410"/>
      <c r="LKH20" s="410"/>
      <c r="LKI20" s="410"/>
      <c r="LKJ20" s="410"/>
      <c r="LKK20" s="410"/>
      <c r="LKL20" s="410"/>
      <c r="LKM20" s="410"/>
      <c r="LKN20" s="410"/>
      <c r="LKO20" s="410"/>
      <c r="LKP20" s="410"/>
      <c r="LKQ20" s="410"/>
      <c r="LKR20" s="410"/>
      <c r="LKS20" s="410"/>
      <c r="LKT20" s="410"/>
      <c r="LKU20" s="410"/>
      <c r="LKV20" s="410"/>
      <c r="LKW20" s="410"/>
      <c r="LKX20" s="410"/>
      <c r="LKY20" s="410"/>
      <c r="LKZ20" s="410"/>
      <c r="LLA20" s="410"/>
      <c r="LLB20" s="410"/>
      <c r="LLC20" s="410"/>
      <c r="LLD20" s="410"/>
      <c r="LLE20" s="410"/>
      <c r="LLF20" s="410"/>
      <c r="LLG20" s="410"/>
      <c r="LLH20" s="410"/>
      <c r="LLI20" s="410"/>
      <c r="LLJ20" s="410"/>
      <c r="LLK20" s="410"/>
      <c r="LLL20" s="410"/>
      <c r="LLM20" s="410"/>
      <c r="LLN20" s="410"/>
      <c r="LLO20" s="410"/>
      <c r="LLP20" s="410"/>
      <c r="LLQ20" s="410"/>
      <c r="LLR20" s="410"/>
      <c r="LLS20" s="410"/>
      <c r="LLT20" s="410"/>
      <c r="LLU20" s="410"/>
      <c r="LLV20" s="410"/>
      <c r="LLW20" s="410"/>
      <c r="LLX20" s="410"/>
      <c r="LLY20" s="410"/>
      <c r="LLZ20" s="410"/>
      <c r="LMA20" s="410"/>
      <c r="LMB20" s="410"/>
      <c r="LMC20" s="410"/>
      <c r="LMD20" s="410"/>
      <c r="LME20" s="410"/>
      <c r="LMF20" s="410"/>
      <c r="LMG20" s="410"/>
      <c r="LMH20" s="410"/>
      <c r="LMI20" s="410"/>
      <c r="LMJ20" s="410"/>
      <c r="LMK20" s="410"/>
      <c r="LML20" s="410"/>
      <c r="LMM20" s="410"/>
      <c r="LMN20" s="410"/>
      <c r="LMO20" s="410"/>
      <c r="LMP20" s="410"/>
      <c r="LMQ20" s="410"/>
      <c r="LMR20" s="410"/>
      <c r="LMS20" s="410"/>
      <c r="LMT20" s="410"/>
      <c r="LMU20" s="410"/>
      <c r="LMV20" s="410"/>
      <c r="LMW20" s="410"/>
      <c r="LMX20" s="410"/>
      <c r="LMY20" s="410"/>
      <c r="LMZ20" s="410"/>
      <c r="LNA20" s="410"/>
      <c r="LNB20" s="410"/>
      <c r="LNC20" s="410"/>
      <c r="LND20" s="410"/>
      <c r="LNE20" s="410"/>
      <c r="LNF20" s="410"/>
      <c r="LNG20" s="410"/>
      <c r="LNH20" s="410"/>
      <c r="LNI20" s="410"/>
      <c r="LNJ20" s="410"/>
      <c r="LNK20" s="410"/>
      <c r="LNL20" s="410"/>
      <c r="LNM20" s="410"/>
      <c r="LNN20" s="410"/>
      <c r="LNO20" s="410"/>
      <c r="LNP20" s="410"/>
      <c r="LNQ20" s="410"/>
      <c r="LNR20" s="410"/>
      <c r="LNS20" s="410"/>
      <c r="LNT20" s="410"/>
      <c r="LNU20" s="410"/>
      <c r="LNV20" s="410"/>
      <c r="LNW20" s="410"/>
      <c r="LNX20" s="410"/>
      <c r="LNY20" s="410"/>
      <c r="LNZ20" s="410"/>
      <c r="LOA20" s="410"/>
      <c r="LOB20" s="410"/>
      <c r="LOC20" s="410"/>
      <c r="LOD20" s="410"/>
      <c r="LOE20" s="410"/>
      <c r="LOF20" s="410"/>
      <c r="LOG20" s="410"/>
      <c r="LOH20" s="410"/>
      <c r="LOI20" s="410"/>
      <c r="LOJ20" s="410"/>
      <c r="LOK20" s="410"/>
      <c r="LOL20" s="410"/>
      <c r="LOM20" s="410"/>
      <c r="LON20" s="410"/>
      <c r="LOO20" s="410"/>
      <c r="LOP20" s="410"/>
      <c r="LOQ20" s="410"/>
      <c r="LOR20" s="410"/>
      <c r="LOS20" s="410"/>
      <c r="LOT20" s="410"/>
      <c r="LOU20" s="410"/>
      <c r="LOV20" s="410"/>
      <c r="LOW20" s="410"/>
      <c r="LOX20" s="410"/>
      <c r="LOY20" s="410"/>
      <c r="LOZ20" s="410"/>
      <c r="LPA20" s="410"/>
      <c r="LPB20" s="410"/>
      <c r="LPC20" s="410"/>
      <c r="LPD20" s="410"/>
      <c r="LPE20" s="410"/>
      <c r="LPF20" s="410"/>
      <c r="LPG20" s="410"/>
      <c r="LPH20" s="410"/>
      <c r="LPI20" s="410"/>
      <c r="LPJ20" s="410"/>
      <c r="LPK20" s="410"/>
      <c r="LPL20" s="410"/>
      <c r="LPM20" s="410"/>
      <c r="LPN20" s="410"/>
      <c r="LPO20" s="410"/>
      <c r="LPP20" s="410"/>
      <c r="LPQ20" s="410"/>
      <c r="LPR20" s="410"/>
      <c r="LPS20" s="410"/>
      <c r="LPT20" s="410"/>
      <c r="LPU20" s="410"/>
      <c r="LPV20" s="410"/>
      <c r="LPW20" s="410"/>
      <c r="LPX20" s="410"/>
      <c r="LPY20" s="410"/>
      <c r="LPZ20" s="410"/>
      <c r="LQA20" s="410"/>
      <c r="LQB20" s="410"/>
      <c r="LQC20" s="410"/>
      <c r="LQD20" s="410"/>
      <c r="LQE20" s="410"/>
      <c r="LQF20" s="410"/>
      <c r="LQG20" s="410"/>
      <c r="LQH20" s="410"/>
      <c r="LQI20" s="410"/>
      <c r="LQJ20" s="410"/>
      <c r="LQK20" s="410"/>
      <c r="LQL20" s="410"/>
      <c r="LQM20" s="410"/>
      <c r="LQN20" s="410"/>
      <c r="LQO20" s="410"/>
      <c r="LQP20" s="410"/>
      <c r="LQQ20" s="410"/>
      <c r="LQR20" s="410"/>
      <c r="LQS20" s="410"/>
      <c r="LQT20" s="410"/>
      <c r="LQU20" s="410"/>
      <c r="LQV20" s="410"/>
      <c r="LQW20" s="410"/>
      <c r="LQX20" s="410"/>
      <c r="LQY20" s="410"/>
      <c r="LQZ20" s="410"/>
      <c r="LRA20" s="410"/>
      <c r="LRB20" s="410"/>
      <c r="LRC20" s="410"/>
      <c r="LRD20" s="410"/>
      <c r="LRE20" s="410"/>
      <c r="LRF20" s="410"/>
      <c r="LRG20" s="410"/>
      <c r="LRH20" s="410"/>
      <c r="LRI20" s="410"/>
      <c r="LRJ20" s="410"/>
      <c r="LRK20" s="410"/>
      <c r="LRL20" s="410"/>
      <c r="LRM20" s="410"/>
      <c r="LRN20" s="410"/>
      <c r="LRO20" s="410"/>
      <c r="LRP20" s="410"/>
      <c r="LRQ20" s="410"/>
      <c r="LRR20" s="410"/>
      <c r="LRS20" s="410"/>
      <c r="LRT20" s="410"/>
      <c r="LRU20" s="410"/>
      <c r="LRV20" s="410"/>
      <c r="LRW20" s="410"/>
      <c r="LRX20" s="410"/>
      <c r="LRY20" s="410"/>
      <c r="LRZ20" s="410"/>
      <c r="LSA20" s="410"/>
      <c r="LSB20" s="410"/>
      <c r="LSC20" s="410"/>
      <c r="LSD20" s="410"/>
      <c r="LSE20" s="410"/>
      <c r="LSF20" s="410"/>
      <c r="LSG20" s="410"/>
      <c r="LSH20" s="410"/>
      <c r="LSI20" s="410"/>
      <c r="LSJ20" s="410"/>
      <c r="LSK20" s="410"/>
      <c r="LSL20" s="410"/>
      <c r="LSM20" s="410"/>
      <c r="LSN20" s="410"/>
      <c r="LSO20" s="410"/>
      <c r="LSP20" s="410"/>
      <c r="LSQ20" s="410"/>
      <c r="LSR20" s="410"/>
      <c r="LSS20" s="410"/>
      <c r="LST20" s="410"/>
      <c r="LSU20" s="410"/>
      <c r="LSV20" s="410"/>
      <c r="LSW20" s="410"/>
      <c r="LSX20" s="410"/>
      <c r="LSY20" s="410"/>
      <c r="LSZ20" s="410"/>
      <c r="LTA20" s="410"/>
      <c r="LTB20" s="410"/>
      <c r="LTC20" s="410"/>
      <c r="LTD20" s="410"/>
      <c r="LTE20" s="410"/>
      <c r="LTF20" s="410"/>
      <c r="LTG20" s="410"/>
      <c r="LTH20" s="410"/>
      <c r="LTI20" s="410"/>
      <c r="LTJ20" s="410"/>
      <c r="LTK20" s="410"/>
      <c r="LTL20" s="410"/>
      <c r="LTM20" s="410"/>
      <c r="LTN20" s="410"/>
      <c r="LTO20" s="410"/>
      <c r="LTP20" s="410"/>
      <c r="LTQ20" s="410"/>
      <c r="LTR20" s="410"/>
      <c r="LTS20" s="410"/>
      <c r="LTT20" s="410"/>
      <c r="LTU20" s="410"/>
      <c r="LTV20" s="410"/>
      <c r="LTW20" s="410"/>
      <c r="LTX20" s="410"/>
      <c r="LTY20" s="410"/>
      <c r="LTZ20" s="410"/>
      <c r="LUA20" s="410"/>
      <c r="LUB20" s="410"/>
      <c r="LUC20" s="410"/>
      <c r="LUD20" s="410"/>
      <c r="LUE20" s="410"/>
      <c r="LUF20" s="410"/>
      <c r="LUG20" s="410"/>
      <c r="LUH20" s="410"/>
      <c r="LUI20" s="410"/>
      <c r="LUJ20" s="410"/>
      <c r="LUK20" s="410"/>
      <c r="LUL20" s="410"/>
      <c r="LUM20" s="410"/>
      <c r="LUN20" s="410"/>
      <c r="LUO20" s="410"/>
      <c r="LUP20" s="410"/>
      <c r="LUQ20" s="410"/>
      <c r="LUR20" s="410"/>
      <c r="LUS20" s="410"/>
      <c r="LUT20" s="410"/>
      <c r="LUU20" s="410"/>
      <c r="LUV20" s="410"/>
      <c r="LUW20" s="410"/>
      <c r="LUX20" s="410"/>
      <c r="LUY20" s="410"/>
      <c r="LUZ20" s="410"/>
      <c r="LVA20" s="410"/>
      <c r="LVB20" s="410"/>
      <c r="LVC20" s="410"/>
      <c r="LVD20" s="410"/>
      <c r="LVE20" s="410"/>
      <c r="LVF20" s="410"/>
      <c r="LVG20" s="410"/>
      <c r="LVH20" s="410"/>
      <c r="LVI20" s="410"/>
      <c r="LVJ20" s="410"/>
      <c r="LVK20" s="410"/>
      <c r="LVL20" s="410"/>
      <c r="LVM20" s="410"/>
      <c r="LVN20" s="410"/>
      <c r="LVO20" s="410"/>
      <c r="LVP20" s="410"/>
      <c r="LVQ20" s="410"/>
      <c r="LVR20" s="410"/>
      <c r="LVS20" s="410"/>
      <c r="LVT20" s="410"/>
      <c r="LVU20" s="410"/>
      <c r="LVV20" s="410"/>
      <c r="LVW20" s="410"/>
      <c r="LVX20" s="410"/>
      <c r="LVY20" s="410"/>
      <c r="LVZ20" s="410"/>
      <c r="LWA20" s="410"/>
      <c r="LWB20" s="410"/>
      <c r="LWC20" s="410"/>
      <c r="LWD20" s="410"/>
      <c r="LWE20" s="410"/>
      <c r="LWF20" s="410"/>
      <c r="LWG20" s="410"/>
      <c r="LWH20" s="410"/>
      <c r="LWI20" s="410"/>
      <c r="LWJ20" s="410"/>
      <c r="LWK20" s="410"/>
      <c r="LWL20" s="410"/>
      <c r="LWM20" s="410"/>
      <c r="LWN20" s="410"/>
      <c r="LWO20" s="410"/>
      <c r="LWP20" s="410"/>
      <c r="LWQ20" s="410"/>
      <c r="LWR20" s="410"/>
      <c r="LWS20" s="410"/>
      <c r="LWT20" s="410"/>
      <c r="LWU20" s="410"/>
      <c r="LWV20" s="410"/>
      <c r="LWW20" s="410"/>
      <c r="LWX20" s="410"/>
      <c r="LWY20" s="410"/>
      <c r="LWZ20" s="410"/>
      <c r="LXA20" s="410"/>
      <c r="LXB20" s="410"/>
      <c r="LXC20" s="410"/>
      <c r="LXD20" s="410"/>
      <c r="LXE20" s="410"/>
      <c r="LXF20" s="410"/>
      <c r="LXG20" s="410"/>
      <c r="LXH20" s="410"/>
      <c r="LXI20" s="410"/>
      <c r="LXJ20" s="410"/>
      <c r="LXK20" s="410"/>
      <c r="LXL20" s="410"/>
      <c r="LXM20" s="410"/>
      <c r="LXN20" s="410"/>
      <c r="LXO20" s="410"/>
      <c r="LXP20" s="410"/>
      <c r="LXQ20" s="410"/>
      <c r="LXR20" s="410"/>
      <c r="LXS20" s="410"/>
      <c r="LXT20" s="410"/>
      <c r="LXU20" s="410"/>
      <c r="LXV20" s="410"/>
      <c r="LXW20" s="410"/>
      <c r="LXX20" s="410"/>
      <c r="LXY20" s="410"/>
      <c r="LXZ20" s="410"/>
      <c r="LYA20" s="410"/>
      <c r="LYB20" s="410"/>
      <c r="LYC20" s="410"/>
      <c r="LYD20" s="410"/>
      <c r="LYE20" s="410"/>
      <c r="LYF20" s="410"/>
      <c r="LYG20" s="410"/>
      <c r="LYH20" s="410"/>
      <c r="LYI20" s="410"/>
      <c r="LYJ20" s="410"/>
      <c r="LYK20" s="410"/>
      <c r="LYL20" s="410"/>
      <c r="LYM20" s="410"/>
      <c r="LYN20" s="410"/>
      <c r="LYO20" s="410"/>
      <c r="LYP20" s="410"/>
      <c r="LYQ20" s="410"/>
      <c r="LYR20" s="410"/>
      <c r="LYS20" s="410"/>
      <c r="LYT20" s="410"/>
      <c r="LYU20" s="410"/>
      <c r="LYV20" s="410"/>
      <c r="LYW20" s="410"/>
      <c r="LYX20" s="410"/>
      <c r="LYY20" s="410"/>
      <c r="LYZ20" s="410"/>
      <c r="LZA20" s="410"/>
      <c r="LZB20" s="410"/>
      <c r="LZC20" s="410"/>
      <c r="LZD20" s="410"/>
      <c r="LZE20" s="410"/>
      <c r="LZF20" s="410"/>
      <c r="LZG20" s="410"/>
      <c r="LZH20" s="410"/>
      <c r="LZI20" s="410"/>
      <c r="LZJ20" s="410"/>
      <c r="LZK20" s="410"/>
      <c r="LZL20" s="410"/>
      <c r="LZM20" s="410"/>
      <c r="LZN20" s="410"/>
      <c r="LZO20" s="410"/>
      <c r="LZP20" s="410"/>
      <c r="LZQ20" s="410"/>
      <c r="LZR20" s="410"/>
      <c r="LZS20" s="410"/>
      <c r="LZT20" s="410"/>
      <c r="LZU20" s="410"/>
      <c r="LZV20" s="410"/>
      <c r="LZW20" s="410"/>
      <c r="LZX20" s="410"/>
      <c r="LZY20" s="410"/>
      <c r="LZZ20" s="410"/>
      <c r="MAA20" s="410"/>
      <c r="MAB20" s="410"/>
      <c r="MAC20" s="410"/>
      <c r="MAD20" s="410"/>
      <c r="MAE20" s="410"/>
      <c r="MAF20" s="410"/>
      <c r="MAG20" s="410"/>
      <c r="MAH20" s="410"/>
      <c r="MAI20" s="410"/>
      <c r="MAJ20" s="410"/>
      <c r="MAK20" s="410"/>
      <c r="MAL20" s="410"/>
      <c r="MAM20" s="410"/>
      <c r="MAN20" s="410"/>
      <c r="MAO20" s="410"/>
      <c r="MAP20" s="410"/>
      <c r="MAQ20" s="410"/>
      <c r="MAR20" s="410"/>
      <c r="MAS20" s="410"/>
      <c r="MAT20" s="410"/>
      <c r="MAU20" s="410"/>
      <c r="MAV20" s="410"/>
      <c r="MAW20" s="410"/>
      <c r="MAX20" s="410"/>
      <c r="MAY20" s="410"/>
      <c r="MAZ20" s="410"/>
      <c r="MBA20" s="410"/>
      <c r="MBB20" s="410"/>
      <c r="MBC20" s="410"/>
      <c r="MBD20" s="410"/>
      <c r="MBE20" s="410"/>
      <c r="MBF20" s="410"/>
      <c r="MBG20" s="410"/>
      <c r="MBH20" s="410"/>
      <c r="MBI20" s="410"/>
      <c r="MBJ20" s="410"/>
      <c r="MBK20" s="410"/>
      <c r="MBL20" s="410"/>
      <c r="MBM20" s="410"/>
      <c r="MBN20" s="410"/>
      <c r="MBO20" s="410"/>
      <c r="MBP20" s="410"/>
      <c r="MBQ20" s="410"/>
      <c r="MBR20" s="410"/>
      <c r="MBS20" s="410"/>
      <c r="MBT20" s="410"/>
      <c r="MBU20" s="410"/>
      <c r="MBV20" s="410"/>
      <c r="MBW20" s="410"/>
      <c r="MBX20" s="410"/>
      <c r="MBY20" s="410"/>
      <c r="MBZ20" s="410"/>
      <c r="MCA20" s="410"/>
      <c r="MCB20" s="410"/>
      <c r="MCC20" s="410"/>
      <c r="MCD20" s="410"/>
      <c r="MCE20" s="410"/>
      <c r="MCF20" s="410"/>
      <c r="MCG20" s="410"/>
      <c r="MCH20" s="410"/>
      <c r="MCI20" s="410"/>
      <c r="MCJ20" s="410"/>
      <c r="MCK20" s="410"/>
      <c r="MCL20" s="410"/>
      <c r="MCM20" s="410"/>
      <c r="MCN20" s="410"/>
      <c r="MCO20" s="410"/>
      <c r="MCP20" s="410"/>
      <c r="MCQ20" s="410"/>
      <c r="MCR20" s="410"/>
      <c r="MCS20" s="410"/>
      <c r="MCT20" s="410"/>
      <c r="MCU20" s="410"/>
      <c r="MCV20" s="410"/>
      <c r="MCW20" s="410"/>
      <c r="MCX20" s="410"/>
      <c r="MCY20" s="410"/>
      <c r="MCZ20" s="410"/>
      <c r="MDA20" s="410"/>
      <c r="MDB20" s="410"/>
      <c r="MDC20" s="410"/>
      <c r="MDD20" s="410"/>
      <c r="MDE20" s="410"/>
      <c r="MDF20" s="410"/>
      <c r="MDG20" s="410"/>
      <c r="MDH20" s="410"/>
      <c r="MDI20" s="410"/>
      <c r="MDJ20" s="410"/>
      <c r="MDK20" s="410"/>
      <c r="MDL20" s="410"/>
      <c r="MDM20" s="410"/>
      <c r="MDN20" s="410"/>
      <c r="MDO20" s="410"/>
      <c r="MDP20" s="410"/>
      <c r="MDQ20" s="410"/>
      <c r="MDR20" s="410"/>
      <c r="MDS20" s="410"/>
      <c r="MDT20" s="410"/>
      <c r="MDU20" s="410"/>
      <c r="MDV20" s="410"/>
      <c r="MDW20" s="410"/>
      <c r="MDX20" s="410"/>
      <c r="MDY20" s="410"/>
      <c r="MDZ20" s="410"/>
      <c r="MEA20" s="410"/>
      <c r="MEB20" s="410"/>
      <c r="MEC20" s="410"/>
      <c r="MED20" s="410"/>
      <c r="MEE20" s="410"/>
      <c r="MEF20" s="410"/>
      <c r="MEG20" s="410"/>
      <c r="MEH20" s="410"/>
      <c r="MEI20" s="410"/>
      <c r="MEJ20" s="410"/>
      <c r="MEK20" s="410"/>
      <c r="MEL20" s="410"/>
      <c r="MEM20" s="410"/>
      <c r="MEN20" s="410"/>
      <c r="MEO20" s="410"/>
      <c r="MEP20" s="410"/>
      <c r="MEQ20" s="410"/>
      <c r="MER20" s="410"/>
      <c r="MES20" s="410"/>
      <c r="MET20" s="410"/>
      <c r="MEU20" s="410"/>
      <c r="MEV20" s="410"/>
      <c r="MEW20" s="410"/>
      <c r="MEX20" s="410"/>
      <c r="MEY20" s="410"/>
      <c r="MEZ20" s="410"/>
      <c r="MFA20" s="410"/>
      <c r="MFB20" s="410"/>
      <c r="MFC20" s="410"/>
      <c r="MFD20" s="410"/>
      <c r="MFE20" s="410"/>
      <c r="MFF20" s="410"/>
      <c r="MFG20" s="410"/>
      <c r="MFH20" s="410"/>
      <c r="MFI20" s="410"/>
      <c r="MFJ20" s="410"/>
      <c r="MFK20" s="410"/>
      <c r="MFL20" s="410"/>
      <c r="MFM20" s="410"/>
      <c r="MFN20" s="410"/>
      <c r="MFO20" s="410"/>
      <c r="MFP20" s="410"/>
      <c r="MFQ20" s="410"/>
      <c r="MFR20" s="410"/>
      <c r="MFS20" s="410"/>
      <c r="MFT20" s="410"/>
      <c r="MFU20" s="410"/>
      <c r="MFV20" s="410"/>
      <c r="MFW20" s="410"/>
      <c r="MFX20" s="410"/>
      <c r="MFY20" s="410"/>
      <c r="MFZ20" s="410"/>
      <c r="MGA20" s="410"/>
      <c r="MGB20" s="410"/>
      <c r="MGC20" s="410"/>
      <c r="MGD20" s="410"/>
      <c r="MGE20" s="410"/>
      <c r="MGF20" s="410"/>
      <c r="MGG20" s="410"/>
      <c r="MGH20" s="410"/>
      <c r="MGI20" s="410"/>
      <c r="MGJ20" s="410"/>
      <c r="MGK20" s="410"/>
      <c r="MGL20" s="410"/>
      <c r="MGM20" s="410"/>
      <c r="MGN20" s="410"/>
      <c r="MGO20" s="410"/>
      <c r="MGP20" s="410"/>
      <c r="MGQ20" s="410"/>
      <c r="MGR20" s="410"/>
      <c r="MGS20" s="410"/>
      <c r="MGT20" s="410"/>
      <c r="MGU20" s="410"/>
      <c r="MGV20" s="410"/>
      <c r="MGW20" s="410"/>
      <c r="MGX20" s="410"/>
      <c r="MGY20" s="410"/>
      <c r="MGZ20" s="410"/>
      <c r="MHA20" s="410"/>
      <c r="MHB20" s="410"/>
      <c r="MHC20" s="410"/>
      <c r="MHD20" s="410"/>
      <c r="MHE20" s="410"/>
      <c r="MHF20" s="410"/>
      <c r="MHG20" s="410"/>
      <c r="MHH20" s="410"/>
      <c r="MHI20" s="410"/>
      <c r="MHJ20" s="410"/>
      <c r="MHK20" s="410"/>
      <c r="MHL20" s="410"/>
      <c r="MHM20" s="410"/>
      <c r="MHN20" s="410"/>
      <c r="MHO20" s="410"/>
      <c r="MHP20" s="410"/>
      <c r="MHQ20" s="410"/>
      <c r="MHR20" s="410"/>
      <c r="MHS20" s="410"/>
      <c r="MHT20" s="410"/>
      <c r="MHU20" s="410"/>
      <c r="MHV20" s="410"/>
      <c r="MHW20" s="410"/>
      <c r="MHX20" s="410"/>
      <c r="MHY20" s="410"/>
      <c r="MHZ20" s="410"/>
      <c r="MIA20" s="410"/>
      <c r="MIB20" s="410"/>
      <c r="MIC20" s="410"/>
      <c r="MID20" s="410"/>
      <c r="MIE20" s="410"/>
      <c r="MIF20" s="410"/>
      <c r="MIG20" s="410"/>
      <c r="MIH20" s="410"/>
      <c r="MII20" s="410"/>
      <c r="MIJ20" s="410"/>
      <c r="MIK20" s="410"/>
      <c r="MIL20" s="410"/>
      <c r="MIM20" s="410"/>
      <c r="MIN20" s="410"/>
      <c r="MIO20" s="410"/>
      <c r="MIP20" s="410"/>
      <c r="MIQ20" s="410"/>
      <c r="MIR20" s="410"/>
      <c r="MIS20" s="410"/>
      <c r="MIT20" s="410"/>
      <c r="MIU20" s="410"/>
      <c r="MIV20" s="410"/>
      <c r="MIW20" s="410"/>
      <c r="MIX20" s="410"/>
      <c r="MIY20" s="410"/>
      <c r="MIZ20" s="410"/>
      <c r="MJA20" s="410"/>
      <c r="MJB20" s="410"/>
      <c r="MJC20" s="410"/>
      <c r="MJD20" s="410"/>
      <c r="MJE20" s="410"/>
      <c r="MJF20" s="410"/>
      <c r="MJG20" s="410"/>
      <c r="MJH20" s="410"/>
      <c r="MJI20" s="410"/>
      <c r="MJJ20" s="410"/>
      <c r="MJK20" s="410"/>
      <c r="MJL20" s="410"/>
      <c r="MJM20" s="410"/>
      <c r="MJN20" s="410"/>
      <c r="MJO20" s="410"/>
      <c r="MJP20" s="410"/>
      <c r="MJQ20" s="410"/>
      <c r="MJR20" s="410"/>
      <c r="MJS20" s="410"/>
      <c r="MJT20" s="410"/>
      <c r="MJU20" s="410"/>
      <c r="MJV20" s="410"/>
      <c r="MJW20" s="410"/>
      <c r="MJX20" s="410"/>
      <c r="MJY20" s="410"/>
      <c r="MJZ20" s="410"/>
      <c r="MKA20" s="410"/>
      <c r="MKB20" s="410"/>
      <c r="MKC20" s="410"/>
      <c r="MKD20" s="410"/>
      <c r="MKE20" s="410"/>
      <c r="MKF20" s="410"/>
      <c r="MKG20" s="410"/>
      <c r="MKH20" s="410"/>
      <c r="MKI20" s="410"/>
      <c r="MKJ20" s="410"/>
      <c r="MKK20" s="410"/>
      <c r="MKL20" s="410"/>
      <c r="MKM20" s="410"/>
      <c r="MKN20" s="410"/>
      <c r="MKO20" s="410"/>
      <c r="MKP20" s="410"/>
      <c r="MKQ20" s="410"/>
      <c r="MKR20" s="410"/>
      <c r="MKS20" s="410"/>
      <c r="MKT20" s="410"/>
      <c r="MKU20" s="410"/>
      <c r="MKV20" s="410"/>
      <c r="MKW20" s="410"/>
      <c r="MKX20" s="410"/>
      <c r="MKY20" s="410"/>
      <c r="MKZ20" s="410"/>
      <c r="MLA20" s="410"/>
      <c r="MLB20" s="410"/>
      <c r="MLC20" s="410"/>
      <c r="MLD20" s="410"/>
      <c r="MLE20" s="410"/>
      <c r="MLF20" s="410"/>
      <c r="MLG20" s="410"/>
      <c r="MLH20" s="410"/>
      <c r="MLI20" s="410"/>
      <c r="MLJ20" s="410"/>
      <c r="MLK20" s="410"/>
      <c r="MLL20" s="410"/>
      <c r="MLM20" s="410"/>
      <c r="MLN20" s="410"/>
      <c r="MLO20" s="410"/>
      <c r="MLP20" s="410"/>
      <c r="MLQ20" s="410"/>
      <c r="MLR20" s="410"/>
      <c r="MLS20" s="410"/>
      <c r="MLT20" s="410"/>
      <c r="MLU20" s="410"/>
      <c r="MLV20" s="410"/>
      <c r="MLW20" s="410"/>
      <c r="MLX20" s="410"/>
      <c r="MLY20" s="410"/>
      <c r="MLZ20" s="410"/>
      <c r="MMA20" s="410"/>
      <c r="MMB20" s="410"/>
      <c r="MMC20" s="410"/>
      <c r="MMD20" s="410"/>
      <c r="MME20" s="410"/>
      <c r="MMF20" s="410"/>
      <c r="MMG20" s="410"/>
      <c r="MMH20" s="410"/>
      <c r="MMI20" s="410"/>
      <c r="MMJ20" s="410"/>
      <c r="MMK20" s="410"/>
      <c r="MML20" s="410"/>
      <c r="MMM20" s="410"/>
      <c r="MMN20" s="410"/>
      <c r="MMO20" s="410"/>
      <c r="MMP20" s="410"/>
      <c r="MMQ20" s="410"/>
      <c r="MMR20" s="410"/>
      <c r="MMS20" s="410"/>
      <c r="MMT20" s="410"/>
      <c r="MMU20" s="410"/>
      <c r="MMV20" s="410"/>
      <c r="MMW20" s="410"/>
      <c r="MMX20" s="410"/>
      <c r="MMY20" s="410"/>
      <c r="MMZ20" s="410"/>
      <c r="MNA20" s="410"/>
      <c r="MNB20" s="410"/>
      <c r="MNC20" s="410"/>
      <c r="MND20" s="410"/>
      <c r="MNE20" s="410"/>
      <c r="MNF20" s="410"/>
      <c r="MNG20" s="410"/>
      <c r="MNH20" s="410"/>
      <c r="MNI20" s="410"/>
      <c r="MNJ20" s="410"/>
      <c r="MNK20" s="410"/>
      <c r="MNL20" s="410"/>
      <c r="MNM20" s="410"/>
      <c r="MNN20" s="410"/>
      <c r="MNO20" s="410"/>
      <c r="MNP20" s="410"/>
      <c r="MNQ20" s="410"/>
      <c r="MNR20" s="410"/>
      <c r="MNS20" s="410"/>
      <c r="MNT20" s="410"/>
      <c r="MNU20" s="410"/>
      <c r="MNV20" s="410"/>
      <c r="MNW20" s="410"/>
      <c r="MNX20" s="410"/>
      <c r="MNY20" s="410"/>
      <c r="MNZ20" s="410"/>
      <c r="MOA20" s="410"/>
      <c r="MOB20" s="410"/>
      <c r="MOC20" s="410"/>
      <c r="MOD20" s="410"/>
      <c r="MOE20" s="410"/>
      <c r="MOF20" s="410"/>
      <c r="MOG20" s="410"/>
      <c r="MOH20" s="410"/>
      <c r="MOI20" s="410"/>
      <c r="MOJ20" s="410"/>
      <c r="MOK20" s="410"/>
      <c r="MOL20" s="410"/>
      <c r="MOM20" s="410"/>
      <c r="MON20" s="410"/>
      <c r="MOO20" s="410"/>
      <c r="MOP20" s="410"/>
      <c r="MOQ20" s="410"/>
      <c r="MOR20" s="410"/>
      <c r="MOS20" s="410"/>
      <c r="MOT20" s="410"/>
      <c r="MOU20" s="410"/>
      <c r="MOV20" s="410"/>
      <c r="MOW20" s="410"/>
      <c r="MOX20" s="410"/>
      <c r="MOY20" s="410"/>
      <c r="MOZ20" s="410"/>
      <c r="MPA20" s="410"/>
      <c r="MPB20" s="410"/>
      <c r="MPC20" s="410"/>
      <c r="MPD20" s="410"/>
      <c r="MPE20" s="410"/>
      <c r="MPF20" s="410"/>
      <c r="MPG20" s="410"/>
      <c r="MPH20" s="410"/>
      <c r="MPI20" s="410"/>
      <c r="MPJ20" s="410"/>
      <c r="MPK20" s="410"/>
      <c r="MPL20" s="410"/>
      <c r="MPM20" s="410"/>
      <c r="MPN20" s="410"/>
      <c r="MPO20" s="410"/>
      <c r="MPP20" s="410"/>
      <c r="MPQ20" s="410"/>
      <c r="MPR20" s="410"/>
      <c r="MPS20" s="410"/>
      <c r="MPT20" s="410"/>
      <c r="MPU20" s="410"/>
      <c r="MPV20" s="410"/>
      <c r="MPW20" s="410"/>
      <c r="MPX20" s="410"/>
      <c r="MPY20" s="410"/>
      <c r="MPZ20" s="410"/>
      <c r="MQA20" s="410"/>
      <c r="MQB20" s="410"/>
      <c r="MQC20" s="410"/>
      <c r="MQD20" s="410"/>
      <c r="MQE20" s="410"/>
      <c r="MQF20" s="410"/>
      <c r="MQG20" s="410"/>
      <c r="MQH20" s="410"/>
      <c r="MQI20" s="410"/>
      <c r="MQJ20" s="410"/>
      <c r="MQK20" s="410"/>
      <c r="MQL20" s="410"/>
      <c r="MQM20" s="410"/>
      <c r="MQN20" s="410"/>
      <c r="MQO20" s="410"/>
      <c r="MQP20" s="410"/>
      <c r="MQQ20" s="410"/>
      <c r="MQR20" s="410"/>
      <c r="MQS20" s="410"/>
      <c r="MQT20" s="410"/>
      <c r="MQU20" s="410"/>
      <c r="MQV20" s="410"/>
      <c r="MQW20" s="410"/>
      <c r="MQX20" s="410"/>
      <c r="MQY20" s="410"/>
      <c r="MQZ20" s="410"/>
      <c r="MRA20" s="410"/>
      <c r="MRB20" s="410"/>
      <c r="MRC20" s="410"/>
      <c r="MRD20" s="410"/>
      <c r="MRE20" s="410"/>
      <c r="MRF20" s="410"/>
      <c r="MRG20" s="410"/>
      <c r="MRH20" s="410"/>
      <c r="MRI20" s="410"/>
      <c r="MRJ20" s="410"/>
      <c r="MRK20" s="410"/>
      <c r="MRL20" s="410"/>
      <c r="MRM20" s="410"/>
      <c r="MRN20" s="410"/>
      <c r="MRO20" s="410"/>
      <c r="MRP20" s="410"/>
      <c r="MRQ20" s="410"/>
      <c r="MRR20" s="410"/>
      <c r="MRS20" s="410"/>
      <c r="MRT20" s="410"/>
      <c r="MRU20" s="410"/>
      <c r="MRV20" s="410"/>
      <c r="MRW20" s="410"/>
      <c r="MRX20" s="410"/>
      <c r="MRY20" s="410"/>
      <c r="MRZ20" s="410"/>
      <c r="MSA20" s="410"/>
      <c r="MSB20" s="410"/>
      <c r="MSC20" s="410"/>
      <c r="MSD20" s="410"/>
      <c r="MSE20" s="410"/>
      <c r="MSF20" s="410"/>
      <c r="MSG20" s="410"/>
      <c r="MSH20" s="410"/>
      <c r="MSI20" s="410"/>
      <c r="MSJ20" s="410"/>
      <c r="MSK20" s="410"/>
      <c r="MSL20" s="410"/>
      <c r="MSM20" s="410"/>
      <c r="MSN20" s="410"/>
      <c r="MSO20" s="410"/>
      <c r="MSP20" s="410"/>
      <c r="MSQ20" s="410"/>
      <c r="MSR20" s="410"/>
      <c r="MSS20" s="410"/>
      <c r="MST20" s="410"/>
      <c r="MSU20" s="410"/>
      <c r="MSV20" s="410"/>
      <c r="MSW20" s="410"/>
      <c r="MSX20" s="410"/>
      <c r="MSY20" s="410"/>
      <c r="MSZ20" s="410"/>
      <c r="MTA20" s="410"/>
      <c r="MTB20" s="410"/>
      <c r="MTC20" s="410"/>
      <c r="MTD20" s="410"/>
      <c r="MTE20" s="410"/>
      <c r="MTF20" s="410"/>
      <c r="MTG20" s="410"/>
      <c r="MTH20" s="410"/>
      <c r="MTI20" s="410"/>
      <c r="MTJ20" s="410"/>
      <c r="MTK20" s="410"/>
      <c r="MTL20" s="410"/>
      <c r="MTM20" s="410"/>
      <c r="MTN20" s="410"/>
      <c r="MTO20" s="410"/>
      <c r="MTP20" s="410"/>
      <c r="MTQ20" s="410"/>
      <c r="MTR20" s="410"/>
      <c r="MTS20" s="410"/>
      <c r="MTT20" s="410"/>
      <c r="MTU20" s="410"/>
      <c r="MTV20" s="410"/>
      <c r="MTW20" s="410"/>
      <c r="MTX20" s="410"/>
      <c r="MTY20" s="410"/>
      <c r="MTZ20" s="410"/>
      <c r="MUA20" s="410"/>
      <c r="MUB20" s="410"/>
      <c r="MUC20" s="410"/>
      <c r="MUD20" s="410"/>
      <c r="MUE20" s="410"/>
      <c r="MUF20" s="410"/>
      <c r="MUG20" s="410"/>
      <c r="MUH20" s="410"/>
      <c r="MUI20" s="410"/>
      <c r="MUJ20" s="410"/>
      <c r="MUK20" s="410"/>
      <c r="MUL20" s="410"/>
      <c r="MUM20" s="410"/>
      <c r="MUN20" s="410"/>
      <c r="MUO20" s="410"/>
      <c r="MUP20" s="410"/>
      <c r="MUQ20" s="410"/>
      <c r="MUR20" s="410"/>
      <c r="MUS20" s="410"/>
      <c r="MUT20" s="410"/>
      <c r="MUU20" s="410"/>
      <c r="MUV20" s="410"/>
      <c r="MUW20" s="410"/>
      <c r="MUX20" s="410"/>
      <c r="MUY20" s="410"/>
      <c r="MUZ20" s="410"/>
      <c r="MVA20" s="410"/>
      <c r="MVB20" s="410"/>
      <c r="MVC20" s="410"/>
      <c r="MVD20" s="410"/>
      <c r="MVE20" s="410"/>
      <c r="MVF20" s="410"/>
      <c r="MVG20" s="410"/>
      <c r="MVH20" s="410"/>
      <c r="MVI20" s="410"/>
      <c r="MVJ20" s="410"/>
      <c r="MVK20" s="410"/>
      <c r="MVL20" s="410"/>
      <c r="MVM20" s="410"/>
      <c r="MVN20" s="410"/>
      <c r="MVO20" s="410"/>
      <c r="MVP20" s="410"/>
      <c r="MVQ20" s="410"/>
      <c r="MVR20" s="410"/>
      <c r="MVS20" s="410"/>
      <c r="MVT20" s="410"/>
      <c r="MVU20" s="410"/>
      <c r="MVV20" s="410"/>
      <c r="MVW20" s="410"/>
      <c r="MVX20" s="410"/>
      <c r="MVY20" s="410"/>
      <c r="MVZ20" s="410"/>
      <c r="MWA20" s="410"/>
      <c r="MWB20" s="410"/>
      <c r="MWC20" s="410"/>
      <c r="MWD20" s="410"/>
      <c r="MWE20" s="410"/>
      <c r="MWF20" s="410"/>
      <c r="MWG20" s="410"/>
      <c r="MWH20" s="410"/>
      <c r="MWI20" s="410"/>
      <c r="MWJ20" s="410"/>
      <c r="MWK20" s="410"/>
      <c r="MWL20" s="410"/>
      <c r="MWM20" s="410"/>
      <c r="MWN20" s="410"/>
      <c r="MWO20" s="410"/>
      <c r="MWP20" s="410"/>
      <c r="MWQ20" s="410"/>
      <c r="MWR20" s="410"/>
      <c r="MWS20" s="410"/>
      <c r="MWT20" s="410"/>
      <c r="MWU20" s="410"/>
      <c r="MWV20" s="410"/>
      <c r="MWW20" s="410"/>
      <c r="MWX20" s="410"/>
      <c r="MWY20" s="410"/>
      <c r="MWZ20" s="410"/>
      <c r="MXA20" s="410"/>
      <c r="MXB20" s="410"/>
      <c r="MXC20" s="410"/>
      <c r="MXD20" s="410"/>
      <c r="MXE20" s="410"/>
      <c r="MXF20" s="410"/>
      <c r="MXG20" s="410"/>
      <c r="MXH20" s="410"/>
      <c r="MXI20" s="410"/>
      <c r="MXJ20" s="410"/>
      <c r="MXK20" s="410"/>
      <c r="MXL20" s="410"/>
      <c r="MXM20" s="410"/>
      <c r="MXN20" s="410"/>
      <c r="MXO20" s="410"/>
      <c r="MXP20" s="410"/>
      <c r="MXQ20" s="410"/>
      <c r="MXR20" s="410"/>
      <c r="MXS20" s="410"/>
      <c r="MXT20" s="410"/>
      <c r="MXU20" s="410"/>
      <c r="MXV20" s="410"/>
      <c r="MXW20" s="410"/>
      <c r="MXX20" s="410"/>
      <c r="MXY20" s="410"/>
      <c r="MXZ20" s="410"/>
      <c r="MYA20" s="410"/>
      <c r="MYB20" s="410"/>
      <c r="MYC20" s="410"/>
      <c r="MYD20" s="410"/>
      <c r="MYE20" s="410"/>
      <c r="MYF20" s="410"/>
      <c r="MYG20" s="410"/>
      <c r="MYH20" s="410"/>
      <c r="MYI20" s="410"/>
      <c r="MYJ20" s="410"/>
      <c r="MYK20" s="410"/>
      <c r="MYL20" s="410"/>
      <c r="MYM20" s="410"/>
      <c r="MYN20" s="410"/>
      <c r="MYO20" s="410"/>
      <c r="MYP20" s="410"/>
      <c r="MYQ20" s="410"/>
      <c r="MYR20" s="410"/>
      <c r="MYS20" s="410"/>
      <c r="MYT20" s="410"/>
      <c r="MYU20" s="410"/>
      <c r="MYV20" s="410"/>
      <c r="MYW20" s="410"/>
      <c r="MYX20" s="410"/>
      <c r="MYY20" s="410"/>
      <c r="MYZ20" s="410"/>
      <c r="MZA20" s="410"/>
      <c r="MZB20" s="410"/>
      <c r="MZC20" s="410"/>
      <c r="MZD20" s="410"/>
      <c r="MZE20" s="410"/>
      <c r="MZF20" s="410"/>
      <c r="MZG20" s="410"/>
      <c r="MZH20" s="410"/>
      <c r="MZI20" s="410"/>
      <c r="MZJ20" s="410"/>
      <c r="MZK20" s="410"/>
      <c r="MZL20" s="410"/>
      <c r="MZM20" s="410"/>
      <c r="MZN20" s="410"/>
      <c r="MZO20" s="410"/>
      <c r="MZP20" s="410"/>
      <c r="MZQ20" s="410"/>
      <c r="MZR20" s="410"/>
      <c r="MZS20" s="410"/>
      <c r="MZT20" s="410"/>
      <c r="MZU20" s="410"/>
      <c r="MZV20" s="410"/>
      <c r="MZW20" s="410"/>
      <c r="MZX20" s="410"/>
      <c r="MZY20" s="410"/>
      <c r="MZZ20" s="410"/>
      <c r="NAA20" s="410"/>
      <c r="NAB20" s="410"/>
      <c r="NAC20" s="410"/>
      <c r="NAD20" s="410"/>
      <c r="NAE20" s="410"/>
      <c r="NAF20" s="410"/>
      <c r="NAG20" s="410"/>
      <c r="NAH20" s="410"/>
      <c r="NAI20" s="410"/>
      <c r="NAJ20" s="410"/>
      <c r="NAK20" s="410"/>
      <c r="NAL20" s="410"/>
      <c r="NAM20" s="410"/>
      <c r="NAN20" s="410"/>
      <c r="NAO20" s="410"/>
      <c r="NAP20" s="410"/>
      <c r="NAQ20" s="410"/>
      <c r="NAR20" s="410"/>
      <c r="NAS20" s="410"/>
      <c r="NAT20" s="410"/>
      <c r="NAU20" s="410"/>
      <c r="NAV20" s="410"/>
      <c r="NAW20" s="410"/>
      <c r="NAX20" s="410"/>
      <c r="NAY20" s="410"/>
      <c r="NAZ20" s="410"/>
      <c r="NBA20" s="410"/>
      <c r="NBB20" s="410"/>
      <c r="NBC20" s="410"/>
      <c r="NBD20" s="410"/>
      <c r="NBE20" s="410"/>
      <c r="NBF20" s="410"/>
      <c r="NBG20" s="410"/>
      <c r="NBH20" s="410"/>
      <c r="NBI20" s="410"/>
      <c r="NBJ20" s="410"/>
      <c r="NBK20" s="410"/>
      <c r="NBL20" s="410"/>
      <c r="NBM20" s="410"/>
      <c r="NBN20" s="410"/>
      <c r="NBO20" s="410"/>
      <c r="NBP20" s="410"/>
      <c r="NBQ20" s="410"/>
      <c r="NBR20" s="410"/>
      <c r="NBS20" s="410"/>
      <c r="NBT20" s="410"/>
      <c r="NBU20" s="410"/>
      <c r="NBV20" s="410"/>
      <c r="NBW20" s="410"/>
      <c r="NBX20" s="410"/>
      <c r="NBY20" s="410"/>
      <c r="NBZ20" s="410"/>
      <c r="NCA20" s="410"/>
      <c r="NCB20" s="410"/>
      <c r="NCC20" s="410"/>
      <c r="NCD20" s="410"/>
      <c r="NCE20" s="410"/>
      <c r="NCF20" s="410"/>
      <c r="NCG20" s="410"/>
      <c r="NCH20" s="410"/>
      <c r="NCI20" s="410"/>
      <c r="NCJ20" s="410"/>
      <c r="NCK20" s="410"/>
      <c r="NCL20" s="410"/>
      <c r="NCM20" s="410"/>
      <c r="NCN20" s="410"/>
      <c r="NCO20" s="410"/>
      <c r="NCP20" s="410"/>
      <c r="NCQ20" s="410"/>
      <c r="NCR20" s="410"/>
      <c r="NCS20" s="410"/>
      <c r="NCT20" s="410"/>
      <c r="NCU20" s="410"/>
      <c r="NCV20" s="410"/>
      <c r="NCW20" s="410"/>
      <c r="NCX20" s="410"/>
      <c r="NCY20" s="410"/>
      <c r="NCZ20" s="410"/>
      <c r="NDA20" s="410"/>
      <c r="NDB20" s="410"/>
      <c r="NDC20" s="410"/>
      <c r="NDD20" s="410"/>
      <c r="NDE20" s="410"/>
      <c r="NDF20" s="410"/>
      <c r="NDG20" s="410"/>
      <c r="NDH20" s="410"/>
      <c r="NDI20" s="410"/>
      <c r="NDJ20" s="410"/>
      <c r="NDK20" s="410"/>
      <c r="NDL20" s="410"/>
      <c r="NDM20" s="410"/>
      <c r="NDN20" s="410"/>
      <c r="NDO20" s="410"/>
      <c r="NDP20" s="410"/>
      <c r="NDQ20" s="410"/>
      <c r="NDR20" s="410"/>
      <c r="NDS20" s="410"/>
      <c r="NDT20" s="410"/>
      <c r="NDU20" s="410"/>
      <c r="NDV20" s="410"/>
      <c r="NDW20" s="410"/>
      <c r="NDX20" s="410"/>
      <c r="NDY20" s="410"/>
      <c r="NDZ20" s="410"/>
      <c r="NEA20" s="410"/>
      <c r="NEB20" s="410"/>
      <c r="NEC20" s="410"/>
      <c r="NED20" s="410"/>
      <c r="NEE20" s="410"/>
      <c r="NEF20" s="410"/>
      <c r="NEG20" s="410"/>
      <c r="NEH20" s="410"/>
      <c r="NEI20" s="410"/>
      <c r="NEJ20" s="410"/>
      <c r="NEK20" s="410"/>
      <c r="NEL20" s="410"/>
      <c r="NEM20" s="410"/>
      <c r="NEN20" s="410"/>
      <c r="NEO20" s="410"/>
      <c r="NEP20" s="410"/>
      <c r="NEQ20" s="410"/>
      <c r="NER20" s="410"/>
      <c r="NES20" s="410"/>
      <c r="NET20" s="410"/>
      <c r="NEU20" s="410"/>
      <c r="NEV20" s="410"/>
      <c r="NEW20" s="410"/>
      <c r="NEX20" s="410"/>
      <c r="NEY20" s="410"/>
      <c r="NEZ20" s="410"/>
      <c r="NFA20" s="410"/>
      <c r="NFB20" s="410"/>
      <c r="NFC20" s="410"/>
      <c r="NFD20" s="410"/>
      <c r="NFE20" s="410"/>
      <c r="NFF20" s="410"/>
      <c r="NFG20" s="410"/>
      <c r="NFH20" s="410"/>
      <c r="NFI20" s="410"/>
      <c r="NFJ20" s="410"/>
      <c r="NFK20" s="410"/>
      <c r="NFL20" s="410"/>
      <c r="NFM20" s="410"/>
      <c r="NFN20" s="410"/>
      <c r="NFO20" s="410"/>
      <c r="NFP20" s="410"/>
      <c r="NFQ20" s="410"/>
      <c r="NFR20" s="410"/>
      <c r="NFS20" s="410"/>
      <c r="NFT20" s="410"/>
      <c r="NFU20" s="410"/>
      <c r="NFV20" s="410"/>
      <c r="NFW20" s="410"/>
      <c r="NFX20" s="410"/>
      <c r="NFY20" s="410"/>
      <c r="NFZ20" s="410"/>
      <c r="NGA20" s="410"/>
      <c r="NGB20" s="410"/>
      <c r="NGC20" s="410"/>
      <c r="NGD20" s="410"/>
      <c r="NGE20" s="410"/>
      <c r="NGF20" s="410"/>
      <c r="NGG20" s="410"/>
      <c r="NGH20" s="410"/>
      <c r="NGI20" s="410"/>
      <c r="NGJ20" s="410"/>
      <c r="NGK20" s="410"/>
      <c r="NGL20" s="410"/>
      <c r="NGM20" s="410"/>
      <c r="NGN20" s="410"/>
      <c r="NGO20" s="410"/>
      <c r="NGP20" s="410"/>
      <c r="NGQ20" s="410"/>
      <c r="NGR20" s="410"/>
      <c r="NGS20" s="410"/>
      <c r="NGT20" s="410"/>
      <c r="NGU20" s="410"/>
      <c r="NGV20" s="410"/>
      <c r="NGW20" s="410"/>
      <c r="NGX20" s="410"/>
      <c r="NGY20" s="410"/>
      <c r="NGZ20" s="410"/>
      <c r="NHA20" s="410"/>
      <c r="NHB20" s="410"/>
      <c r="NHC20" s="410"/>
      <c r="NHD20" s="410"/>
      <c r="NHE20" s="410"/>
      <c r="NHF20" s="410"/>
      <c r="NHG20" s="410"/>
      <c r="NHH20" s="410"/>
      <c r="NHI20" s="410"/>
      <c r="NHJ20" s="410"/>
      <c r="NHK20" s="410"/>
      <c r="NHL20" s="410"/>
      <c r="NHM20" s="410"/>
      <c r="NHN20" s="410"/>
      <c r="NHO20" s="410"/>
      <c r="NHP20" s="410"/>
      <c r="NHQ20" s="410"/>
      <c r="NHR20" s="410"/>
      <c r="NHS20" s="410"/>
      <c r="NHT20" s="410"/>
      <c r="NHU20" s="410"/>
      <c r="NHV20" s="410"/>
      <c r="NHW20" s="410"/>
      <c r="NHX20" s="410"/>
      <c r="NHY20" s="410"/>
      <c r="NHZ20" s="410"/>
      <c r="NIA20" s="410"/>
      <c r="NIB20" s="410"/>
      <c r="NIC20" s="410"/>
      <c r="NID20" s="410"/>
      <c r="NIE20" s="410"/>
      <c r="NIF20" s="410"/>
      <c r="NIG20" s="410"/>
      <c r="NIH20" s="410"/>
      <c r="NII20" s="410"/>
      <c r="NIJ20" s="410"/>
      <c r="NIK20" s="410"/>
      <c r="NIL20" s="410"/>
      <c r="NIM20" s="410"/>
      <c r="NIN20" s="410"/>
      <c r="NIO20" s="410"/>
      <c r="NIP20" s="410"/>
      <c r="NIQ20" s="410"/>
      <c r="NIR20" s="410"/>
      <c r="NIS20" s="410"/>
      <c r="NIT20" s="410"/>
      <c r="NIU20" s="410"/>
      <c r="NIV20" s="410"/>
      <c r="NIW20" s="410"/>
      <c r="NIX20" s="410"/>
      <c r="NIY20" s="410"/>
      <c r="NIZ20" s="410"/>
      <c r="NJA20" s="410"/>
      <c r="NJB20" s="410"/>
      <c r="NJC20" s="410"/>
      <c r="NJD20" s="410"/>
      <c r="NJE20" s="410"/>
      <c r="NJF20" s="410"/>
      <c r="NJG20" s="410"/>
      <c r="NJH20" s="410"/>
      <c r="NJI20" s="410"/>
      <c r="NJJ20" s="410"/>
      <c r="NJK20" s="410"/>
      <c r="NJL20" s="410"/>
      <c r="NJM20" s="410"/>
      <c r="NJN20" s="410"/>
      <c r="NJO20" s="410"/>
      <c r="NJP20" s="410"/>
      <c r="NJQ20" s="410"/>
      <c r="NJR20" s="410"/>
      <c r="NJS20" s="410"/>
      <c r="NJT20" s="410"/>
      <c r="NJU20" s="410"/>
      <c r="NJV20" s="410"/>
      <c r="NJW20" s="410"/>
      <c r="NJX20" s="410"/>
      <c r="NJY20" s="410"/>
      <c r="NJZ20" s="410"/>
      <c r="NKA20" s="410"/>
      <c r="NKB20" s="410"/>
      <c r="NKC20" s="410"/>
      <c r="NKD20" s="410"/>
      <c r="NKE20" s="410"/>
      <c r="NKF20" s="410"/>
      <c r="NKG20" s="410"/>
      <c r="NKH20" s="410"/>
      <c r="NKI20" s="410"/>
      <c r="NKJ20" s="410"/>
      <c r="NKK20" s="410"/>
      <c r="NKL20" s="410"/>
      <c r="NKM20" s="410"/>
      <c r="NKN20" s="410"/>
      <c r="NKO20" s="410"/>
      <c r="NKP20" s="410"/>
      <c r="NKQ20" s="410"/>
      <c r="NKR20" s="410"/>
      <c r="NKS20" s="410"/>
      <c r="NKT20" s="410"/>
      <c r="NKU20" s="410"/>
      <c r="NKV20" s="410"/>
      <c r="NKW20" s="410"/>
      <c r="NKX20" s="410"/>
      <c r="NKY20" s="410"/>
      <c r="NKZ20" s="410"/>
      <c r="NLA20" s="410"/>
      <c r="NLB20" s="410"/>
      <c r="NLC20" s="410"/>
      <c r="NLD20" s="410"/>
      <c r="NLE20" s="410"/>
      <c r="NLF20" s="410"/>
      <c r="NLG20" s="410"/>
      <c r="NLH20" s="410"/>
      <c r="NLI20" s="410"/>
      <c r="NLJ20" s="410"/>
      <c r="NLK20" s="410"/>
      <c r="NLL20" s="410"/>
      <c r="NLM20" s="410"/>
      <c r="NLN20" s="410"/>
      <c r="NLO20" s="410"/>
      <c r="NLP20" s="410"/>
      <c r="NLQ20" s="410"/>
      <c r="NLR20" s="410"/>
      <c r="NLS20" s="410"/>
      <c r="NLT20" s="410"/>
      <c r="NLU20" s="410"/>
      <c r="NLV20" s="410"/>
      <c r="NLW20" s="410"/>
      <c r="NLX20" s="410"/>
      <c r="NLY20" s="410"/>
      <c r="NLZ20" s="410"/>
      <c r="NMA20" s="410"/>
      <c r="NMB20" s="410"/>
      <c r="NMC20" s="410"/>
      <c r="NMD20" s="410"/>
      <c r="NME20" s="410"/>
      <c r="NMF20" s="410"/>
      <c r="NMG20" s="410"/>
      <c r="NMH20" s="410"/>
      <c r="NMI20" s="410"/>
      <c r="NMJ20" s="410"/>
      <c r="NMK20" s="410"/>
      <c r="NML20" s="410"/>
      <c r="NMM20" s="410"/>
      <c r="NMN20" s="410"/>
      <c r="NMO20" s="410"/>
      <c r="NMP20" s="410"/>
      <c r="NMQ20" s="410"/>
      <c r="NMR20" s="410"/>
      <c r="NMS20" s="410"/>
      <c r="NMT20" s="410"/>
      <c r="NMU20" s="410"/>
      <c r="NMV20" s="410"/>
      <c r="NMW20" s="410"/>
      <c r="NMX20" s="410"/>
      <c r="NMY20" s="410"/>
      <c r="NMZ20" s="410"/>
      <c r="NNA20" s="410"/>
      <c r="NNB20" s="410"/>
      <c r="NNC20" s="410"/>
      <c r="NND20" s="410"/>
      <c r="NNE20" s="410"/>
      <c r="NNF20" s="410"/>
      <c r="NNG20" s="410"/>
      <c r="NNH20" s="410"/>
      <c r="NNI20" s="410"/>
      <c r="NNJ20" s="410"/>
      <c r="NNK20" s="410"/>
      <c r="NNL20" s="410"/>
      <c r="NNM20" s="410"/>
      <c r="NNN20" s="410"/>
      <c r="NNO20" s="410"/>
      <c r="NNP20" s="410"/>
      <c r="NNQ20" s="410"/>
      <c r="NNR20" s="410"/>
      <c r="NNS20" s="410"/>
      <c r="NNT20" s="410"/>
      <c r="NNU20" s="410"/>
      <c r="NNV20" s="410"/>
      <c r="NNW20" s="410"/>
      <c r="NNX20" s="410"/>
      <c r="NNY20" s="410"/>
      <c r="NNZ20" s="410"/>
      <c r="NOA20" s="410"/>
      <c r="NOB20" s="410"/>
      <c r="NOC20" s="410"/>
      <c r="NOD20" s="410"/>
      <c r="NOE20" s="410"/>
      <c r="NOF20" s="410"/>
      <c r="NOG20" s="410"/>
      <c r="NOH20" s="410"/>
      <c r="NOI20" s="410"/>
      <c r="NOJ20" s="410"/>
      <c r="NOK20" s="410"/>
      <c r="NOL20" s="410"/>
      <c r="NOM20" s="410"/>
      <c r="NON20" s="410"/>
      <c r="NOO20" s="410"/>
      <c r="NOP20" s="410"/>
      <c r="NOQ20" s="410"/>
      <c r="NOR20" s="410"/>
      <c r="NOS20" s="410"/>
      <c r="NOT20" s="410"/>
      <c r="NOU20" s="410"/>
      <c r="NOV20" s="410"/>
      <c r="NOW20" s="410"/>
      <c r="NOX20" s="410"/>
      <c r="NOY20" s="410"/>
      <c r="NOZ20" s="410"/>
      <c r="NPA20" s="410"/>
      <c r="NPB20" s="410"/>
      <c r="NPC20" s="410"/>
      <c r="NPD20" s="410"/>
      <c r="NPE20" s="410"/>
      <c r="NPF20" s="410"/>
      <c r="NPG20" s="410"/>
      <c r="NPH20" s="410"/>
      <c r="NPI20" s="410"/>
      <c r="NPJ20" s="410"/>
      <c r="NPK20" s="410"/>
      <c r="NPL20" s="410"/>
      <c r="NPM20" s="410"/>
      <c r="NPN20" s="410"/>
      <c r="NPO20" s="410"/>
      <c r="NPP20" s="410"/>
      <c r="NPQ20" s="410"/>
      <c r="NPR20" s="410"/>
      <c r="NPS20" s="410"/>
      <c r="NPT20" s="410"/>
      <c r="NPU20" s="410"/>
      <c r="NPV20" s="410"/>
      <c r="NPW20" s="410"/>
      <c r="NPX20" s="410"/>
      <c r="NPY20" s="410"/>
      <c r="NPZ20" s="410"/>
      <c r="NQA20" s="410"/>
      <c r="NQB20" s="410"/>
      <c r="NQC20" s="410"/>
      <c r="NQD20" s="410"/>
      <c r="NQE20" s="410"/>
      <c r="NQF20" s="410"/>
      <c r="NQG20" s="410"/>
      <c r="NQH20" s="410"/>
      <c r="NQI20" s="410"/>
      <c r="NQJ20" s="410"/>
      <c r="NQK20" s="410"/>
      <c r="NQL20" s="410"/>
      <c r="NQM20" s="410"/>
      <c r="NQN20" s="410"/>
      <c r="NQO20" s="410"/>
      <c r="NQP20" s="410"/>
      <c r="NQQ20" s="410"/>
      <c r="NQR20" s="410"/>
      <c r="NQS20" s="410"/>
      <c r="NQT20" s="410"/>
      <c r="NQU20" s="410"/>
      <c r="NQV20" s="410"/>
      <c r="NQW20" s="410"/>
      <c r="NQX20" s="410"/>
      <c r="NQY20" s="410"/>
      <c r="NQZ20" s="410"/>
      <c r="NRA20" s="410"/>
      <c r="NRB20" s="410"/>
      <c r="NRC20" s="410"/>
      <c r="NRD20" s="410"/>
      <c r="NRE20" s="410"/>
      <c r="NRF20" s="410"/>
      <c r="NRG20" s="410"/>
      <c r="NRH20" s="410"/>
      <c r="NRI20" s="410"/>
      <c r="NRJ20" s="410"/>
      <c r="NRK20" s="410"/>
      <c r="NRL20" s="410"/>
      <c r="NRM20" s="410"/>
      <c r="NRN20" s="410"/>
      <c r="NRO20" s="410"/>
      <c r="NRP20" s="410"/>
      <c r="NRQ20" s="410"/>
      <c r="NRR20" s="410"/>
      <c r="NRS20" s="410"/>
      <c r="NRT20" s="410"/>
      <c r="NRU20" s="410"/>
      <c r="NRV20" s="410"/>
      <c r="NRW20" s="410"/>
      <c r="NRX20" s="410"/>
      <c r="NRY20" s="410"/>
      <c r="NRZ20" s="410"/>
      <c r="NSA20" s="410"/>
      <c r="NSB20" s="410"/>
      <c r="NSC20" s="410"/>
      <c r="NSD20" s="410"/>
      <c r="NSE20" s="410"/>
      <c r="NSF20" s="410"/>
      <c r="NSG20" s="410"/>
      <c r="NSH20" s="410"/>
      <c r="NSI20" s="410"/>
      <c r="NSJ20" s="410"/>
      <c r="NSK20" s="410"/>
      <c r="NSL20" s="410"/>
      <c r="NSM20" s="410"/>
      <c r="NSN20" s="410"/>
      <c r="NSO20" s="410"/>
      <c r="NSP20" s="410"/>
      <c r="NSQ20" s="410"/>
      <c r="NSR20" s="410"/>
      <c r="NSS20" s="410"/>
      <c r="NST20" s="410"/>
      <c r="NSU20" s="410"/>
      <c r="NSV20" s="410"/>
      <c r="NSW20" s="410"/>
      <c r="NSX20" s="410"/>
      <c r="NSY20" s="410"/>
      <c r="NSZ20" s="410"/>
      <c r="NTA20" s="410"/>
      <c r="NTB20" s="410"/>
      <c r="NTC20" s="410"/>
      <c r="NTD20" s="410"/>
      <c r="NTE20" s="410"/>
      <c r="NTF20" s="410"/>
      <c r="NTG20" s="410"/>
      <c r="NTH20" s="410"/>
      <c r="NTI20" s="410"/>
      <c r="NTJ20" s="410"/>
      <c r="NTK20" s="410"/>
      <c r="NTL20" s="410"/>
      <c r="NTM20" s="410"/>
      <c r="NTN20" s="410"/>
      <c r="NTO20" s="410"/>
      <c r="NTP20" s="410"/>
      <c r="NTQ20" s="410"/>
      <c r="NTR20" s="410"/>
      <c r="NTS20" s="410"/>
      <c r="NTT20" s="410"/>
      <c r="NTU20" s="410"/>
      <c r="NTV20" s="410"/>
      <c r="NTW20" s="410"/>
      <c r="NTX20" s="410"/>
      <c r="NTY20" s="410"/>
      <c r="NTZ20" s="410"/>
      <c r="NUA20" s="410"/>
      <c r="NUB20" s="410"/>
      <c r="NUC20" s="410"/>
      <c r="NUD20" s="410"/>
      <c r="NUE20" s="410"/>
      <c r="NUF20" s="410"/>
      <c r="NUG20" s="410"/>
      <c r="NUH20" s="410"/>
      <c r="NUI20" s="410"/>
      <c r="NUJ20" s="410"/>
      <c r="NUK20" s="410"/>
      <c r="NUL20" s="410"/>
      <c r="NUM20" s="410"/>
      <c r="NUN20" s="410"/>
      <c r="NUO20" s="410"/>
      <c r="NUP20" s="410"/>
      <c r="NUQ20" s="410"/>
      <c r="NUR20" s="410"/>
      <c r="NUS20" s="410"/>
      <c r="NUT20" s="410"/>
      <c r="NUU20" s="410"/>
      <c r="NUV20" s="410"/>
      <c r="NUW20" s="410"/>
      <c r="NUX20" s="410"/>
      <c r="NUY20" s="410"/>
      <c r="NUZ20" s="410"/>
      <c r="NVA20" s="410"/>
      <c r="NVB20" s="410"/>
      <c r="NVC20" s="410"/>
      <c r="NVD20" s="410"/>
      <c r="NVE20" s="410"/>
      <c r="NVF20" s="410"/>
      <c r="NVG20" s="410"/>
      <c r="NVH20" s="410"/>
      <c r="NVI20" s="410"/>
      <c r="NVJ20" s="410"/>
      <c r="NVK20" s="410"/>
      <c r="NVL20" s="410"/>
      <c r="NVM20" s="410"/>
      <c r="NVN20" s="410"/>
      <c r="NVO20" s="410"/>
      <c r="NVP20" s="410"/>
      <c r="NVQ20" s="410"/>
      <c r="NVR20" s="410"/>
      <c r="NVS20" s="410"/>
      <c r="NVT20" s="410"/>
      <c r="NVU20" s="410"/>
      <c r="NVV20" s="410"/>
      <c r="NVW20" s="410"/>
      <c r="NVX20" s="410"/>
      <c r="NVY20" s="410"/>
      <c r="NVZ20" s="410"/>
      <c r="NWA20" s="410"/>
      <c r="NWB20" s="410"/>
      <c r="NWC20" s="410"/>
      <c r="NWD20" s="410"/>
      <c r="NWE20" s="410"/>
      <c r="NWF20" s="410"/>
      <c r="NWG20" s="410"/>
      <c r="NWH20" s="410"/>
      <c r="NWI20" s="410"/>
      <c r="NWJ20" s="410"/>
      <c r="NWK20" s="410"/>
      <c r="NWL20" s="410"/>
      <c r="NWM20" s="410"/>
      <c r="NWN20" s="410"/>
      <c r="NWO20" s="410"/>
      <c r="NWP20" s="410"/>
      <c r="NWQ20" s="410"/>
      <c r="NWR20" s="410"/>
      <c r="NWS20" s="410"/>
      <c r="NWT20" s="410"/>
      <c r="NWU20" s="410"/>
      <c r="NWV20" s="410"/>
      <c r="NWW20" s="410"/>
      <c r="NWX20" s="410"/>
      <c r="NWY20" s="410"/>
      <c r="NWZ20" s="410"/>
      <c r="NXA20" s="410"/>
      <c r="NXB20" s="410"/>
      <c r="NXC20" s="410"/>
      <c r="NXD20" s="410"/>
      <c r="NXE20" s="410"/>
      <c r="NXF20" s="410"/>
      <c r="NXG20" s="410"/>
      <c r="NXH20" s="410"/>
      <c r="NXI20" s="410"/>
      <c r="NXJ20" s="410"/>
      <c r="NXK20" s="410"/>
      <c r="NXL20" s="410"/>
      <c r="NXM20" s="410"/>
      <c r="NXN20" s="410"/>
      <c r="NXO20" s="410"/>
      <c r="NXP20" s="410"/>
      <c r="NXQ20" s="410"/>
      <c r="NXR20" s="410"/>
      <c r="NXS20" s="410"/>
      <c r="NXT20" s="410"/>
      <c r="NXU20" s="410"/>
      <c r="NXV20" s="410"/>
      <c r="NXW20" s="410"/>
      <c r="NXX20" s="410"/>
      <c r="NXY20" s="410"/>
      <c r="NXZ20" s="410"/>
      <c r="NYA20" s="410"/>
      <c r="NYB20" s="410"/>
      <c r="NYC20" s="410"/>
      <c r="NYD20" s="410"/>
      <c r="NYE20" s="410"/>
      <c r="NYF20" s="410"/>
      <c r="NYG20" s="410"/>
      <c r="NYH20" s="410"/>
      <c r="NYI20" s="410"/>
      <c r="NYJ20" s="410"/>
      <c r="NYK20" s="410"/>
      <c r="NYL20" s="410"/>
      <c r="NYM20" s="410"/>
      <c r="NYN20" s="410"/>
      <c r="NYO20" s="410"/>
      <c r="NYP20" s="410"/>
      <c r="NYQ20" s="410"/>
      <c r="NYR20" s="410"/>
      <c r="NYS20" s="410"/>
      <c r="NYT20" s="410"/>
      <c r="NYU20" s="410"/>
      <c r="NYV20" s="410"/>
      <c r="NYW20" s="410"/>
      <c r="NYX20" s="410"/>
      <c r="NYY20" s="410"/>
      <c r="NYZ20" s="410"/>
      <c r="NZA20" s="410"/>
      <c r="NZB20" s="410"/>
      <c r="NZC20" s="410"/>
      <c r="NZD20" s="410"/>
      <c r="NZE20" s="410"/>
      <c r="NZF20" s="410"/>
      <c r="NZG20" s="410"/>
      <c r="NZH20" s="410"/>
      <c r="NZI20" s="410"/>
      <c r="NZJ20" s="410"/>
      <c r="NZK20" s="410"/>
      <c r="NZL20" s="410"/>
      <c r="NZM20" s="410"/>
      <c r="NZN20" s="410"/>
      <c r="NZO20" s="410"/>
      <c r="NZP20" s="410"/>
      <c r="NZQ20" s="410"/>
      <c r="NZR20" s="410"/>
      <c r="NZS20" s="410"/>
      <c r="NZT20" s="410"/>
      <c r="NZU20" s="410"/>
      <c r="NZV20" s="410"/>
      <c r="NZW20" s="410"/>
      <c r="NZX20" s="410"/>
      <c r="NZY20" s="410"/>
      <c r="NZZ20" s="410"/>
      <c r="OAA20" s="410"/>
      <c r="OAB20" s="410"/>
      <c r="OAC20" s="410"/>
      <c r="OAD20" s="410"/>
      <c r="OAE20" s="410"/>
      <c r="OAF20" s="410"/>
      <c r="OAG20" s="410"/>
      <c r="OAH20" s="410"/>
      <c r="OAI20" s="410"/>
      <c r="OAJ20" s="410"/>
      <c r="OAK20" s="410"/>
      <c r="OAL20" s="410"/>
      <c r="OAM20" s="410"/>
      <c r="OAN20" s="410"/>
      <c r="OAO20" s="410"/>
      <c r="OAP20" s="410"/>
      <c r="OAQ20" s="410"/>
      <c r="OAR20" s="410"/>
      <c r="OAS20" s="410"/>
      <c r="OAT20" s="410"/>
      <c r="OAU20" s="410"/>
      <c r="OAV20" s="410"/>
      <c r="OAW20" s="410"/>
      <c r="OAX20" s="410"/>
      <c r="OAY20" s="410"/>
      <c r="OAZ20" s="410"/>
      <c r="OBA20" s="410"/>
      <c r="OBB20" s="410"/>
      <c r="OBC20" s="410"/>
      <c r="OBD20" s="410"/>
      <c r="OBE20" s="410"/>
      <c r="OBF20" s="410"/>
      <c r="OBG20" s="410"/>
      <c r="OBH20" s="410"/>
      <c r="OBI20" s="410"/>
      <c r="OBJ20" s="410"/>
      <c r="OBK20" s="410"/>
      <c r="OBL20" s="410"/>
      <c r="OBM20" s="410"/>
      <c r="OBN20" s="410"/>
      <c r="OBO20" s="410"/>
      <c r="OBP20" s="410"/>
      <c r="OBQ20" s="410"/>
      <c r="OBR20" s="410"/>
      <c r="OBS20" s="410"/>
      <c r="OBT20" s="410"/>
      <c r="OBU20" s="410"/>
      <c r="OBV20" s="410"/>
      <c r="OBW20" s="410"/>
      <c r="OBX20" s="410"/>
      <c r="OBY20" s="410"/>
      <c r="OBZ20" s="410"/>
      <c r="OCA20" s="410"/>
      <c r="OCB20" s="410"/>
      <c r="OCC20" s="410"/>
      <c r="OCD20" s="410"/>
      <c r="OCE20" s="410"/>
      <c r="OCF20" s="410"/>
      <c r="OCG20" s="410"/>
      <c r="OCH20" s="410"/>
      <c r="OCI20" s="410"/>
      <c r="OCJ20" s="410"/>
      <c r="OCK20" s="410"/>
      <c r="OCL20" s="410"/>
      <c r="OCM20" s="410"/>
      <c r="OCN20" s="410"/>
      <c r="OCO20" s="410"/>
      <c r="OCP20" s="410"/>
      <c r="OCQ20" s="410"/>
      <c r="OCR20" s="410"/>
      <c r="OCS20" s="410"/>
      <c r="OCT20" s="410"/>
      <c r="OCU20" s="410"/>
      <c r="OCV20" s="410"/>
      <c r="OCW20" s="410"/>
      <c r="OCX20" s="410"/>
      <c r="OCY20" s="410"/>
      <c r="OCZ20" s="410"/>
      <c r="ODA20" s="410"/>
      <c r="ODB20" s="410"/>
      <c r="ODC20" s="410"/>
      <c r="ODD20" s="410"/>
      <c r="ODE20" s="410"/>
      <c r="ODF20" s="410"/>
      <c r="ODG20" s="410"/>
      <c r="ODH20" s="410"/>
      <c r="ODI20" s="410"/>
      <c r="ODJ20" s="410"/>
      <c r="ODK20" s="410"/>
      <c r="ODL20" s="410"/>
      <c r="ODM20" s="410"/>
      <c r="ODN20" s="410"/>
      <c r="ODO20" s="410"/>
      <c r="ODP20" s="410"/>
      <c r="ODQ20" s="410"/>
      <c r="ODR20" s="410"/>
      <c r="ODS20" s="410"/>
      <c r="ODT20" s="410"/>
      <c r="ODU20" s="410"/>
      <c r="ODV20" s="410"/>
      <c r="ODW20" s="410"/>
      <c r="ODX20" s="410"/>
      <c r="ODY20" s="410"/>
      <c r="ODZ20" s="410"/>
      <c r="OEA20" s="410"/>
      <c r="OEB20" s="410"/>
      <c r="OEC20" s="410"/>
      <c r="OED20" s="410"/>
      <c r="OEE20" s="410"/>
      <c r="OEF20" s="410"/>
      <c r="OEG20" s="410"/>
      <c r="OEH20" s="410"/>
      <c r="OEI20" s="410"/>
      <c r="OEJ20" s="410"/>
      <c r="OEK20" s="410"/>
      <c r="OEL20" s="410"/>
      <c r="OEM20" s="410"/>
      <c r="OEN20" s="410"/>
      <c r="OEO20" s="410"/>
      <c r="OEP20" s="410"/>
      <c r="OEQ20" s="410"/>
      <c r="OER20" s="410"/>
      <c r="OES20" s="410"/>
      <c r="OET20" s="410"/>
      <c r="OEU20" s="410"/>
      <c r="OEV20" s="410"/>
      <c r="OEW20" s="410"/>
      <c r="OEX20" s="410"/>
      <c r="OEY20" s="410"/>
      <c r="OEZ20" s="410"/>
      <c r="OFA20" s="410"/>
      <c r="OFB20" s="410"/>
      <c r="OFC20" s="410"/>
      <c r="OFD20" s="410"/>
      <c r="OFE20" s="410"/>
      <c r="OFF20" s="410"/>
      <c r="OFG20" s="410"/>
      <c r="OFH20" s="410"/>
      <c r="OFI20" s="410"/>
      <c r="OFJ20" s="410"/>
      <c r="OFK20" s="410"/>
      <c r="OFL20" s="410"/>
      <c r="OFM20" s="410"/>
      <c r="OFN20" s="410"/>
      <c r="OFO20" s="410"/>
      <c r="OFP20" s="410"/>
      <c r="OFQ20" s="410"/>
      <c r="OFR20" s="410"/>
      <c r="OFS20" s="410"/>
      <c r="OFT20" s="410"/>
      <c r="OFU20" s="410"/>
      <c r="OFV20" s="410"/>
      <c r="OFW20" s="410"/>
      <c r="OFX20" s="410"/>
      <c r="OFY20" s="410"/>
      <c r="OFZ20" s="410"/>
      <c r="OGA20" s="410"/>
      <c r="OGB20" s="410"/>
      <c r="OGC20" s="410"/>
      <c r="OGD20" s="410"/>
      <c r="OGE20" s="410"/>
      <c r="OGF20" s="410"/>
      <c r="OGG20" s="410"/>
      <c r="OGH20" s="410"/>
      <c r="OGI20" s="410"/>
      <c r="OGJ20" s="410"/>
      <c r="OGK20" s="410"/>
      <c r="OGL20" s="410"/>
      <c r="OGM20" s="410"/>
      <c r="OGN20" s="410"/>
      <c r="OGO20" s="410"/>
      <c r="OGP20" s="410"/>
      <c r="OGQ20" s="410"/>
      <c r="OGR20" s="410"/>
      <c r="OGS20" s="410"/>
      <c r="OGT20" s="410"/>
      <c r="OGU20" s="410"/>
      <c r="OGV20" s="410"/>
      <c r="OGW20" s="410"/>
      <c r="OGX20" s="410"/>
      <c r="OGY20" s="410"/>
      <c r="OGZ20" s="410"/>
      <c r="OHA20" s="410"/>
      <c r="OHB20" s="410"/>
      <c r="OHC20" s="410"/>
      <c r="OHD20" s="410"/>
      <c r="OHE20" s="410"/>
      <c r="OHF20" s="410"/>
      <c r="OHG20" s="410"/>
      <c r="OHH20" s="410"/>
      <c r="OHI20" s="410"/>
      <c r="OHJ20" s="410"/>
      <c r="OHK20" s="410"/>
      <c r="OHL20" s="410"/>
      <c r="OHM20" s="410"/>
      <c r="OHN20" s="410"/>
      <c r="OHO20" s="410"/>
      <c r="OHP20" s="410"/>
      <c r="OHQ20" s="410"/>
      <c r="OHR20" s="410"/>
      <c r="OHS20" s="410"/>
      <c r="OHT20" s="410"/>
      <c r="OHU20" s="410"/>
      <c r="OHV20" s="410"/>
      <c r="OHW20" s="410"/>
      <c r="OHX20" s="410"/>
      <c r="OHY20" s="410"/>
      <c r="OHZ20" s="410"/>
      <c r="OIA20" s="410"/>
      <c r="OIB20" s="410"/>
      <c r="OIC20" s="410"/>
      <c r="OID20" s="410"/>
      <c r="OIE20" s="410"/>
      <c r="OIF20" s="410"/>
      <c r="OIG20" s="410"/>
      <c r="OIH20" s="410"/>
      <c r="OII20" s="410"/>
      <c r="OIJ20" s="410"/>
      <c r="OIK20" s="410"/>
      <c r="OIL20" s="410"/>
      <c r="OIM20" s="410"/>
      <c r="OIN20" s="410"/>
      <c r="OIO20" s="410"/>
      <c r="OIP20" s="410"/>
      <c r="OIQ20" s="410"/>
      <c r="OIR20" s="410"/>
      <c r="OIS20" s="410"/>
      <c r="OIT20" s="410"/>
      <c r="OIU20" s="410"/>
      <c r="OIV20" s="410"/>
      <c r="OIW20" s="410"/>
      <c r="OIX20" s="410"/>
      <c r="OIY20" s="410"/>
      <c r="OIZ20" s="410"/>
      <c r="OJA20" s="410"/>
      <c r="OJB20" s="410"/>
      <c r="OJC20" s="410"/>
      <c r="OJD20" s="410"/>
      <c r="OJE20" s="410"/>
      <c r="OJF20" s="410"/>
      <c r="OJG20" s="410"/>
      <c r="OJH20" s="410"/>
      <c r="OJI20" s="410"/>
      <c r="OJJ20" s="410"/>
      <c r="OJK20" s="410"/>
      <c r="OJL20" s="410"/>
      <c r="OJM20" s="410"/>
      <c r="OJN20" s="410"/>
      <c r="OJO20" s="410"/>
      <c r="OJP20" s="410"/>
      <c r="OJQ20" s="410"/>
      <c r="OJR20" s="410"/>
      <c r="OJS20" s="410"/>
      <c r="OJT20" s="410"/>
      <c r="OJU20" s="410"/>
      <c r="OJV20" s="410"/>
      <c r="OJW20" s="410"/>
      <c r="OJX20" s="410"/>
      <c r="OJY20" s="410"/>
      <c r="OJZ20" s="410"/>
      <c r="OKA20" s="410"/>
      <c r="OKB20" s="410"/>
      <c r="OKC20" s="410"/>
      <c r="OKD20" s="410"/>
      <c r="OKE20" s="410"/>
      <c r="OKF20" s="410"/>
      <c r="OKG20" s="410"/>
      <c r="OKH20" s="410"/>
      <c r="OKI20" s="410"/>
      <c r="OKJ20" s="410"/>
      <c r="OKK20" s="410"/>
      <c r="OKL20" s="410"/>
      <c r="OKM20" s="410"/>
      <c r="OKN20" s="410"/>
      <c r="OKO20" s="410"/>
      <c r="OKP20" s="410"/>
      <c r="OKQ20" s="410"/>
      <c r="OKR20" s="410"/>
      <c r="OKS20" s="410"/>
      <c r="OKT20" s="410"/>
      <c r="OKU20" s="410"/>
      <c r="OKV20" s="410"/>
      <c r="OKW20" s="410"/>
      <c r="OKX20" s="410"/>
      <c r="OKY20" s="410"/>
      <c r="OKZ20" s="410"/>
      <c r="OLA20" s="410"/>
      <c r="OLB20" s="410"/>
      <c r="OLC20" s="410"/>
      <c r="OLD20" s="410"/>
      <c r="OLE20" s="410"/>
      <c r="OLF20" s="410"/>
      <c r="OLG20" s="410"/>
      <c r="OLH20" s="410"/>
      <c r="OLI20" s="410"/>
      <c r="OLJ20" s="410"/>
      <c r="OLK20" s="410"/>
      <c r="OLL20" s="410"/>
      <c r="OLM20" s="410"/>
      <c r="OLN20" s="410"/>
      <c r="OLO20" s="410"/>
      <c r="OLP20" s="410"/>
      <c r="OLQ20" s="410"/>
      <c r="OLR20" s="410"/>
      <c r="OLS20" s="410"/>
      <c r="OLT20" s="410"/>
      <c r="OLU20" s="410"/>
      <c r="OLV20" s="410"/>
      <c r="OLW20" s="410"/>
      <c r="OLX20" s="410"/>
      <c r="OLY20" s="410"/>
      <c r="OLZ20" s="410"/>
      <c r="OMA20" s="410"/>
      <c r="OMB20" s="410"/>
      <c r="OMC20" s="410"/>
      <c r="OMD20" s="410"/>
      <c r="OME20" s="410"/>
      <c r="OMF20" s="410"/>
      <c r="OMG20" s="410"/>
      <c r="OMH20" s="410"/>
      <c r="OMI20" s="410"/>
      <c r="OMJ20" s="410"/>
      <c r="OMK20" s="410"/>
      <c r="OML20" s="410"/>
      <c r="OMM20" s="410"/>
      <c r="OMN20" s="410"/>
      <c r="OMO20" s="410"/>
      <c r="OMP20" s="410"/>
      <c r="OMQ20" s="410"/>
      <c r="OMR20" s="410"/>
      <c r="OMS20" s="410"/>
      <c r="OMT20" s="410"/>
      <c r="OMU20" s="410"/>
      <c r="OMV20" s="410"/>
      <c r="OMW20" s="410"/>
      <c r="OMX20" s="410"/>
      <c r="OMY20" s="410"/>
      <c r="OMZ20" s="410"/>
      <c r="ONA20" s="410"/>
      <c r="ONB20" s="410"/>
      <c r="ONC20" s="410"/>
      <c r="OND20" s="410"/>
      <c r="ONE20" s="410"/>
      <c r="ONF20" s="410"/>
      <c r="ONG20" s="410"/>
      <c r="ONH20" s="410"/>
      <c r="ONI20" s="410"/>
      <c r="ONJ20" s="410"/>
      <c r="ONK20" s="410"/>
      <c r="ONL20" s="410"/>
      <c r="ONM20" s="410"/>
      <c r="ONN20" s="410"/>
      <c r="ONO20" s="410"/>
      <c r="ONP20" s="410"/>
      <c r="ONQ20" s="410"/>
      <c r="ONR20" s="410"/>
      <c r="ONS20" s="410"/>
      <c r="ONT20" s="410"/>
      <c r="ONU20" s="410"/>
      <c r="ONV20" s="410"/>
      <c r="ONW20" s="410"/>
      <c r="ONX20" s="410"/>
      <c r="ONY20" s="410"/>
      <c r="ONZ20" s="410"/>
      <c r="OOA20" s="410"/>
      <c r="OOB20" s="410"/>
      <c r="OOC20" s="410"/>
      <c r="OOD20" s="410"/>
      <c r="OOE20" s="410"/>
      <c r="OOF20" s="410"/>
      <c r="OOG20" s="410"/>
      <c r="OOH20" s="410"/>
      <c r="OOI20" s="410"/>
      <c r="OOJ20" s="410"/>
      <c r="OOK20" s="410"/>
      <c r="OOL20" s="410"/>
      <c r="OOM20" s="410"/>
      <c r="OON20" s="410"/>
      <c r="OOO20" s="410"/>
      <c r="OOP20" s="410"/>
      <c r="OOQ20" s="410"/>
      <c r="OOR20" s="410"/>
      <c r="OOS20" s="410"/>
      <c r="OOT20" s="410"/>
      <c r="OOU20" s="410"/>
      <c r="OOV20" s="410"/>
      <c r="OOW20" s="410"/>
      <c r="OOX20" s="410"/>
      <c r="OOY20" s="410"/>
      <c r="OOZ20" s="410"/>
      <c r="OPA20" s="410"/>
      <c r="OPB20" s="410"/>
      <c r="OPC20" s="410"/>
      <c r="OPD20" s="410"/>
      <c r="OPE20" s="410"/>
      <c r="OPF20" s="410"/>
      <c r="OPG20" s="410"/>
      <c r="OPH20" s="410"/>
      <c r="OPI20" s="410"/>
      <c r="OPJ20" s="410"/>
      <c r="OPK20" s="410"/>
      <c r="OPL20" s="410"/>
      <c r="OPM20" s="410"/>
      <c r="OPN20" s="410"/>
      <c r="OPO20" s="410"/>
      <c r="OPP20" s="410"/>
      <c r="OPQ20" s="410"/>
      <c r="OPR20" s="410"/>
      <c r="OPS20" s="410"/>
      <c r="OPT20" s="410"/>
      <c r="OPU20" s="410"/>
      <c r="OPV20" s="410"/>
      <c r="OPW20" s="410"/>
      <c r="OPX20" s="410"/>
      <c r="OPY20" s="410"/>
      <c r="OPZ20" s="410"/>
      <c r="OQA20" s="410"/>
      <c r="OQB20" s="410"/>
      <c r="OQC20" s="410"/>
      <c r="OQD20" s="410"/>
      <c r="OQE20" s="410"/>
      <c r="OQF20" s="410"/>
      <c r="OQG20" s="410"/>
      <c r="OQH20" s="410"/>
      <c r="OQI20" s="410"/>
      <c r="OQJ20" s="410"/>
      <c r="OQK20" s="410"/>
      <c r="OQL20" s="410"/>
      <c r="OQM20" s="410"/>
      <c r="OQN20" s="410"/>
      <c r="OQO20" s="410"/>
      <c r="OQP20" s="410"/>
      <c r="OQQ20" s="410"/>
      <c r="OQR20" s="410"/>
      <c r="OQS20" s="410"/>
      <c r="OQT20" s="410"/>
      <c r="OQU20" s="410"/>
      <c r="OQV20" s="410"/>
      <c r="OQW20" s="410"/>
      <c r="OQX20" s="410"/>
      <c r="OQY20" s="410"/>
      <c r="OQZ20" s="410"/>
      <c r="ORA20" s="410"/>
      <c r="ORB20" s="410"/>
      <c r="ORC20" s="410"/>
      <c r="ORD20" s="410"/>
      <c r="ORE20" s="410"/>
      <c r="ORF20" s="410"/>
      <c r="ORG20" s="410"/>
      <c r="ORH20" s="410"/>
      <c r="ORI20" s="410"/>
      <c r="ORJ20" s="410"/>
      <c r="ORK20" s="410"/>
      <c r="ORL20" s="410"/>
      <c r="ORM20" s="410"/>
      <c r="ORN20" s="410"/>
      <c r="ORO20" s="410"/>
      <c r="ORP20" s="410"/>
      <c r="ORQ20" s="410"/>
      <c r="ORR20" s="410"/>
      <c r="ORS20" s="410"/>
      <c r="ORT20" s="410"/>
      <c r="ORU20" s="410"/>
      <c r="ORV20" s="410"/>
      <c r="ORW20" s="410"/>
      <c r="ORX20" s="410"/>
      <c r="ORY20" s="410"/>
      <c r="ORZ20" s="410"/>
      <c r="OSA20" s="410"/>
      <c r="OSB20" s="410"/>
      <c r="OSC20" s="410"/>
      <c r="OSD20" s="410"/>
      <c r="OSE20" s="410"/>
      <c r="OSF20" s="410"/>
      <c r="OSG20" s="410"/>
      <c r="OSH20" s="410"/>
      <c r="OSI20" s="410"/>
      <c r="OSJ20" s="410"/>
      <c r="OSK20" s="410"/>
      <c r="OSL20" s="410"/>
      <c r="OSM20" s="410"/>
      <c r="OSN20" s="410"/>
      <c r="OSO20" s="410"/>
      <c r="OSP20" s="410"/>
      <c r="OSQ20" s="410"/>
      <c r="OSR20" s="410"/>
      <c r="OSS20" s="410"/>
      <c r="OST20" s="410"/>
      <c r="OSU20" s="410"/>
      <c r="OSV20" s="410"/>
      <c r="OSW20" s="410"/>
      <c r="OSX20" s="410"/>
      <c r="OSY20" s="410"/>
      <c r="OSZ20" s="410"/>
      <c r="OTA20" s="410"/>
      <c r="OTB20" s="410"/>
      <c r="OTC20" s="410"/>
      <c r="OTD20" s="410"/>
      <c r="OTE20" s="410"/>
      <c r="OTF20" s="410"/>
      <c r="OTG20" s="410"/>
      <c r="OTH20" s="410"/>
      <c r="OTI20" s="410"/>
      <c r="OTJ20" s="410"/>
      <c r="OTK20" s="410"/>
      <c r="OTL20" s="410"/>
      <c r="OTM20" s="410"/>
      <c r="OTN20" s="410"/>
      <c r="OTO20" s="410"/>
      <c r="OTP20" s="410"/>
      <c r="OTQ20" s="410"/>
      <c r="OTR20" s="410"/>
      <c r="OTS20" s="410"/>
      <c r="OTT20" s="410"/>
      <c r="OTU20" s="410"/>
      <c r="OTV20" s="410"/>
      <c r="OTW20" s="410"/>
      <c r="OTX20" s="410"/>
      <c r="OTY20" s="410"/>
      <c r="OTZ20" s="410"/>
      <c r="OUA20" s="410"/>
      <c r="OUB20" s="410"/>
      <c r="OUC20" s="410"/>
      <c r="OUD20" s="410"/>
      <c r="OUE20" s="410"/>
      <c r="OUF20" s="410"/>
      <c r="OUG20" s="410"/>
      <c r="OUH20" s="410"/>
      <c r="OUI20" s="410"/>
      <c r="OUJ20" s="410"/>
      <c r="OUK20" s="410"/>
      <c r="OUL20" s="410"/>
      <c r="OUM20" s="410"/>
      <c r="OUN20" s="410"/>
      <c r="OUO20" s="410"/>
      <c r="OUP20" s="410"/>
      <c r="OUQ20" s="410"/>
      <c r="OUR20" s="410"/>
      <c r="OUS20" s="410"/>
      <c r="OUT20" s="410"/>
      <c r="OUU20" s="410"/>
      <c r="OUV20" s="410"/>
      <c r="OUW20" s="410"/>
      <c r="OUX20" s="410"/>
      <c r="OUY20" s="410"/>
      <c r="OUZ20" s="410"/>
      <c r="OVA20" s="410"/>
      <c r="OVB20" s="410"/>
      <c r="OVC20" s="410"/>
      <c r="OVD20" s="410"/>
      <c r="OVE20" s="410"/>
      <c r="OVF20" s="410"/>
      <c r="OVG20" s="410"/>
      <c r="OVH20" s="410"/>
      <c r="OVI20" s="410"/>
      <c r="OVJ20" s="410"/>
      <c r="OVK20" s="410"/>
      <c r="OVL20" s="410"/>
      <c r="OVM20" s="410"/>
      <c r="OVN20" s="410"/>
      <c r="OVO20" s="410"/>
      <c r="OVP20" s="410"/>
      <c r="OVQ20" s="410"/>
      <c r="OVR20" s="410"/>
      <c r="OVS20" s="410"/>
      <c r="OVT20" s="410"/>
      <c r="OVU20" s="410"/>
      <c r="OVV20" s="410"/>
      <c r="OVW20" s="410"/>
      <c r="OVX20" s="410"/>
      <c r="OVY20" s="410"/>
      <c r="OVZ20" s="410"/>
      <c r="OWA20" s="410"/>
      <c r="OWB20" s="410"/>
      <c r="OWC20" s="410"/>
      <c r="OWD20" s="410"/>
      <c r="OWE20" s="410"/>
      <c r="OWF20" s="410"/>
      <c r="OWG20" s="410"/>
      <c r="OWH20" s="410"/>
      <c r="OWI20" s="410"/>
      <c r="OWJ20" s="410"/>
      <c r="OWK20" s="410"/>
      <c r="OWL20" s="410"/>
      <c r="OWM20" s="410"/>
      <c r="OWN20" s="410"/>
      <c r="OWO20" s="410"/>
      <c r="OWP20" s="410"/>
      <c r="OWQ20" s="410"/>
      <c r="OWR20" s="410"/>
      <c r="OWS20" s="410"/>
      <c r="OWT20" s="410"/>
      <c r="OWU20" s="410"/>
      <c r="OWV20" s="410"/>
      <c r="OWW20" s="410"/>
      <c r="OWX20" s="410"/>
      <c r="OWY20" s="410"/>
      <c r="OWZ20" s="410"/>
      <c r="OXA20" s="410"/>
      <c r="OXB20" s="410"/>
      <c r="OXC20" s="410"/>
      <c r="OXD20" s="410"/>
      <c r="OXE20" s="410"/>
      <c r="OXF20" s="410"/>
      <c r="OXG20" s="410"/>
      <c r="OXH20" s="410"/>
      <c r="OXI20" s="410"/>
      <c r="OXJ20" s="410"/>
      <c r="OXK20" s="410"/>
      <c r="OXL20" s="410"/>
      <c r="OXM20" s="410"/>
      <c r="OXN20" s="410"/>
      <c r="OXO20" s="410"/>
      <c r="OXP20" s="410"/>
      <c r="OXQ20" s="410"/>
      <c r="OXR20" s="410"/>
      <c r="OXS20" s="410"/>
      <c r="OXT20" s="410"/>
      <c r="OXU20" s="410"/>
      <c r="OXV20" s="410"/>
      <c r="OXW20" s="410"/>
      <c r="OXX20" s="410"/>
      <c r="OXY20" s="410"/>
      <c r="OXZ20" s="410"/>
      <c r="OYA20" s="410"/>
      <c r="OYB20" s="410"/>
      <c r="OYC20" s="410"/>
      <c r="OYD20" s="410"/>
      <c r="OYE20" s="410"/>
      <c r="OYF20" s="410"/>
      <c r="OYG20" s="410"/>
      <c r="OYH20" s="410"/>
      <c r="OYI20" s="410"/>
      <c r="OYJ20" s="410"/>
      <c r="OYK20" s="410"/>
      <c r="OYL20" s="410"/>
      <c r="OYM20" s="410"/>
      <c r="OYN20" s="410"/>
      <c r="OYO20" s="410"/>
      <c r="OYP20" s="410"/>
      <c r="OYQ20" s="410"/>
      <c r="OYR20" s="410"/>
      <c r="OYS20" s="410"/>
      <c r="OYT20" s="410"/>
      <c r="OYU20" s="410"/>
      <c r="OYV20" s="410"/>
      <c r="OYW20" s="410"/>
      <c r="OYX20" s="410"/>
      <c r="OYY20" s="410"/>
      <c r="OYZ20" s="410"/>
      <c r="OZA20" s="410"/>
      <c r="OZB20" s="410"/>
      <c r="OZC20" s="410"/>
      <c r="OZD20" s="410"/>
      <c r="OZE20" s="410"/>
      <c r="OZF20" s="410"/>
      <c r="OZG20" s="410"/>
      <c r="OZH20" s="410"/>
      <c r="OZI20" s="410"/>
      <c r="OZJ20" s="410"/>
      <c r="OZK20" s="410"/>
      <c r="OZL20" s="410"/>
      <c r="OZM20" s="410"/>
      <c r="OZN20" s="410"/>
      <c r="OZO20" s="410"/>
      <c r="OZP20" s="410"/>
      <c r="OZQ20" s="410"/>
      <c r="OZR20" s="410"/>
      <c r="OZS20" s="410"/>
      <c r="OZT20" s="410"/>
      <c r="OZU20" s="410"/>
      <c r="OZV20" s="410"/>
      <c r="OZW20" s="410"/>
      <c r="OZX20" s="410"/>
      <c r="OZY20" s="410"/>
      <c r="OZZ20" s="410"/>
      <c r="PAA20" s="410"/>
      <c r="PAB20" s="410"/>
      <c r="PAC20" s="410"/>
      <c r="PAD20" s="410"/>
      <c r="PAE20" s="410"/>
      <c r="PAF20" s="410"/>
      <c r="PAG20" s="410"/>
      <c r="PAH20" s="410"/>
      <c r="PAI20" s="410"/>
      <c r="PAJ20" s="410"/>
      <c r="PAK20" s="410"/>
      <c r="PAL20" s="410"/>
      <c r="PAM20" s="410"/>
      <c r="PAN20" s="410"/>
      <c r="PAO20" s="410"/>
      <c r="PAP20" s="410"/>
      <c r="PAQ20" s="410"/>
      <c r="PAR20" s="410"/>
      <c r="PAS20" s="410"/>
      <c r="PAT20" s="410"/>
      <c r="PAU20" s="410"/>
      <c r="PAV20" s="410"/>
      <c r="PAW20" s="410"/>
      <c r="PAX20" s="410"/>
      <c r="PAY20" s="410"/>
      <c r="PAZ20" s="410"/>
      <c r="PBA20" s="410"/>
      <c r="PBB20" s="410"/>
      <c r="PBC20" s="410"/>
      <c r="PBD20" s="410"/>
      <c r="PBE20" s="410"/>
      <c r="PBF20" s="410"/>
      <c r="PBG20" s="410"/>
      <c r="PBH20" s="410"/>
      <c r="PBI20" s="410"/>
      <c r="PBJ20" s="410"/>
      <c r="PBK20" s="410"/>
      <c r="PBL20" s="410"/>
      <c r="PBM20" s="410"/>
      <c r="PBN20" s="410"/>
      <c r="PBO20" s="410"/>
      <c r="PBP20" s="410"/>
      <c r="PBQ20" s="410"/>
      <c r="PBR20" s="410"/>
      <c r="PBS20" s="410"/>
      <c r="PBT20" s="410"/>
      <c r="PBU20" s="410"/>
      <c r="PBV20" s="410"/>
      <c r="PBW20" s="410"/>
      <c r="PBX20" s="410"/>
      <c r="PBY20" s="410"/>
      <c r="PBZ20" s="410"/>
      <c r="PCA20" s="410"/>
      <c r="PCB20" s="410"/>
      <c r="PCC20" s="410"/>
      <c r="PCD20" s="410"/>
      <c r="PCE20" s="410"/>
      <c r="PCF20" s="410"/>
      <c r="PCG20" s="410"/>
      <c r="PCH20" s="410"/>
      <c r="PCI20" s="410"/>
      <c r="PCJ20" s="410"/>
      <c r="PCK20" s="410"/>
      <c r="PCL20" s="410"/>
      <c r="PCM20" s="410"/>
      <c r="PCN20" s="410"/>
      <c r="PCO20" s="410"/>
      <c r="PCP20" s="410"/>
      <c r="PCQ20" s="410"/>
      <c r="PCR20" s="410"/>
      <c r="PCS20" s="410"/>
      <c r="PCT20" s="410"/>
      <c r="PCU20" s="410"/>
      <c r="PCV20" s="410"/>
      <c r="PCW20" s="410"/>
      <c r="PCX20" s="410"/>
      <c r="PCY20" s="410"/>
      <c r="PCZ20" s="410"/>
      <c r="PDA20" s="410"/>
      <c r="PDB20" s="410"/>
      <c r="PDC20" s="410"/>
      <c r="PDD20" s="410"/>
      <c r="PDE20" s="410"/>
      <c r="PDF20" s="410"/>
      <c r="PDG20" s="410"/>
      <c r="PDH20" s="410"/>
      <c r="PDI20" s="410"/>
      <c r="PDJ20" s="410"/>
      <c r="PDK20" s="410"/>
      <c r="PDL20" s="410"/>
      <c r="PDM20" s="410"/>
      <c r="PDN20" s="410"/>
      <c r="PDO20" s="410"/>
      <c r="PDP20" s="410"/>
      <c r="PDQ20" s="410"/>
      <c r="PDR20" s="410"/>
      <c r="PDS20" s="410"/>
      <c r="PDT20" s="410"/>
      <c r="PDU20" s="410"/>
      <c r="PDV20" s="410"/>
      <c r="PDW20" s="410"/>
      <c r="PDX20" s="410"/>
      <c r="PDY20" s="410"/>
      <c r="PDZ20" s="410"/>
      <c r="PEA20" s="410"/>
      <c r="PEB20" s="410"/>
      <c r="PEC20" s="410"/>
      <c r="PED20" s="410"/>
      <c r="PEE20" s="410"/>
      <c r="PEF20" s="410"/>
      <c r="PEG20" s="410"/>
      <c r="PEH20" s="410"/>
      <c r="PEI20" s="410"/>
      <c r="PEJ20" s="410"/>
      <c r="PEK20" s="410"/>
      <c r="PEL20" s="410"/>
      <c r="PEM20" s="410"/>
      <c r="PEN20" s="410"/>
      <c r="PEO20" s="410"/>
      <c r="PEP20" s="410"/>
      <c r="PEQ20" s="410"/>
      <c r="PER20" s="410"/>
      <c r="PES20" s="410"/>
      <c r="PET20" s="410"/>
      <c r="PEU20" s="410"/>
      <c r="PEV20" s="410"/>
      <c r="PEW20" s="410"/>
      <c r="PEX20" s="410"/>
      <c r="PEY20" s="410"/>
      <c r="PEZ20" s="410"/>
      <c r="PFA20" s="410"/>
      <c r="PFB20" s="410"/>
      <c r="PFC20" s="410"/>
      <c r="PFD20" s="410"/>
      <c r="PFE20" s="410"/>
      <c r="PFF20" s="410"/>
      <c r="PFG20" s="410"/>
      <c r="PFH20" s="410"/>
      <c r="PFI20" s="410"/>
      <c r="PFJ20" s="410"/>
      <c r="PFK20" s="410"/>
      <c r="PFL20" s="410"/>
      <c r="PFM20" s="410"/>
      <c r="PFN20" s="410"/>
      <c r="PFO20" s="410"/>
      <c r="PFP20" s="410"/>
      <c r="PFQ20" s="410"/>
      <c r="PFR20" s="410"/>
      <c r="PFS20" s="410"/>
      <c r="PFT20" s="410"/>
      <c r="PFU20" s="410"/>
      <c r="PFV20" s="410"/>
      <c r="PFW20" s="410"/>
      <c r="PFX20" s="410"/>
      <c r="PFY20" s="410"/>
      <c r="PFZ20" s="410"/>
      <c r="PGA20" s="410"/>
      <c r="PGB20" s="410"/>
      <c r="PGC20" s="410"/>
      <c r="PGD20" s="410"/>
      <c r="PGE20" s="410"/>
      <c r="PGF20" s="410"/>
      <c r="PGG20" s="410"/>
      <c r="PGH20" s="410"/>
      <c r="PGI20" s="410"/>
      <c r="PGJ20" s="410"/>
      <c r="PGK20" s="410"/>
      <c r="PGL20" s="410"/>
      <c r="PGM20" s="410"/>
      <c r="PGN20" s="410"/>
      <c r="PGO20" s="410"/>
      <c r="PGP20" s="410"/>
      <c r="PGQ20" s="410"/>
      <c r="PGR20" s="410"/>
      <c r="PGS20" s="410"/>
      <c r="PGT20" s="410"/>
      <c r="PGU20" s="410"/>
      <c r="PGV20" s="410"/>
      <c r="PGW20" s="410"/>
      <c r="PGX20" s="410"/>
      <c r="PGY20" s="410"/>
      <c r="PGZ20" s="410"/>
      <c r="PHA20" s="410"/>
      <c r="PHB20" s="410"/>
      <c r="PHC20" s="410"/>
      <c r="PHD20" s="410"/>
      <c r="PHE20" s="410"/>
      <c r="PHF20" s="410"/>
      <c r="PHG20" s="410"/>
      <c r="PHH20" s="410"/>
      <c r="PHI20" s="410"/>
      <c r="PHJ20" s="410"/>
      <c r="PHK20" s="410"/>
      <c r="PHL20" s="410"/>
      <c r="PHM20" s="410"/>
      <c r="PHN20" s="410"/>
      <c r="PHO20" s="410"/>
      <c r="PHP20" s="410"/>
      <c r="PHQ20" s="410"/>
      <c r="PHR20" s="410"/>
      <c r="PHS20" s="410"/>
      <c r="PHT20" s="410"/>
      <c r="PHU20" s="410"/>
      <c r="PHV20" s="410"/>
      <c r="PHW20" s="410"/>
      <c r="PHX20" s="410"/>
      <c r="PHY20" s="410"/>
      <c r="PHZ20" s="410"/>
      <c r="PIA20" s="410"/>
      <c r="PIB20" s="410"/>
      <c r="PIC20" s="410"/>
      <c r="PID20" s="410"/>
      <c r="PIE20" s="410"/>
      <c r="PIF20" s="410"/>
      <c r="PIG20" s="410"/>
      <c r="PIH20" s="410"/>
      <c r="PII20" s="410"/>
      <c r="PIJ20" s="410"/>
      <c r="PIK20" s="410"/>
      <c r="PIL20" s="410"/>
      <c r="PIM20" s="410"/>
      <c r="PIN20" s="410"/>
      <c r="PIO20" s="410"/>
      <c r="PIP20" s="410"/>
      <c r="PIQ20" s="410"/>
      <c r="PIR20" s="410"/>
      <c r="PIS20" s="410"/>
      <c r="PIT20" s="410"/>
      <c r="PIU20" s="410"/>
      <c r="PIV20" s="410"/>
      <c r="PIW20" s="410"/>
      <c r="PIX20" s="410"/>
      <c r="PIY20" s="410"/>
      <c r="PIZ20" s="410"/>
      <c r="PJA20" s="410"/>
      <c r="PJB20" s="410"/>
      <c r="PJC20" s="410"/>
      <c r="PJD20" s="410"/>
      <c r="PJE20" s="410"/>
      <c r="PJF20" s="410"/>
      <c r="PJG20" s="410"/>
      <c r="PJH20" s="410"/>
      <c r="PJI20" s="410"/>
      <c r="PJJ20" s="410"/>
      <c r="PJK20" s="410"/>
      <c r="PJL20" s="410"/>
      <c r="PJM20" s="410"/>
      <c r="PJN20" s="410"/>
      <c r="PJO20" s="410"/>
      <c r="PJP20" s="410"/>
      <c r="PJQ20" s="410"/>
      <c r="PJR20" s="410"/>
      <c r="PJS20" s="410"/>
      <c r="PJT20" s="410"/>
      <c r="PJU20" s="410"/>
      <c r="PJV20" s="410"/>
      <c r="PJW20" s="410"/>
      <c r="PJX20" s="410"/>
      <c r="PJY20" s="410"/>
      <c r="PJZ20" s="410"/>
      <c r="PKA20" s="410"/>
      <c r="PKB20" s="410"/>
      <c r="PKC20" s="410"/>
      <c r="PKD20" s="410"/>
      <c r="PKE20" s="410"/>
      <c r="PKF20" s="410"/>
      <c r="PKG20" s="410"/>
      <c r="PKH20" s="410"/>
      <c r="PKI20" s="410"/>
      <c r="PKJ20" s="410"/>
      <c r="PKK20" s="410"/>
      <c r="PKL20" s="410"/>
      <c r="PKM20" s="410"/>
      <c r="PKN20" s="410"/>
      <c r="PKO20" s="410"/>
      <c r="PKP20" s="410"/>
      <c r="PKQ20" s="410"/>
      <c r="PKR20" s="410"/>
      <c r="PKS20" s="410"/>
      <c r="PKT20" s="410"/>
      <c r="PKU20" s="410"/>
      <c r="PKV20" s="410"/>
      <c r="PKW20" s="410"/>
      <c r="PKX20" s="410"/>
      <c r="PKY20" s="410"/>
      <c r="PKZ20" s="410"/>
      <c r="PLA20" s="410"/>
      <c r="PLB20" s="410"/>
      <c r="PLC20" s="410"/>
      <c r="PLD20" s="410"/>
      <c r="PLE20" s="410"/>
      <c r="PLF20" s="410"/>
      <c r="PLG20" s="410"/>
      <c r="PLH20" s="410"/>
      <c r="PLI20" s="410"/>
      <c r="PLJ20" s="410"/>
      <c r="PLK20" s="410"/>
      <c r="PLL20" s="410"/>
      <c r="PLM20" s="410"/>
      <c r="PLN20" s="410"/>
      <c r="PLO20" s="410"/>
      <c r="PLP20" s="410"/>
      <c r="PLQ20" s="410"/>
      <c r="PLR20" s="410"/>
      <c r="PLS20" s="410"/>
      <c r="PLT20" s="410"/>
      <c r="PLU20" s="410"/>
      <c r="PLV20" s="410"/>
      <c r="PLW20" s="410"/>
      <c r="PLX20" s="410"/>
      <c r="PLY20" s="410"/>
      <c r="PLZ20" s="410"/>
      <c r="PMA20" s="410"/>
      <c r="PMB20" s="410"/>
      <c r="PMC20" s="410"/>
      <c r="PMD20" s="410"/>
      <c r="PME20" s="410"/>
      <c r="PMF20" s="410"/>
      <c r="PMG20" s="410"/>
      <c r="PMH20" s="410"/>
      <c r="PMI20" s="410"/>
      <c r="PMJ20" s="410"/>
      <c r="PMK20" s="410"/>
      <c r="PML20" s="410"/>
      <c r="PMM20" s="410"/>
      <c r="PMN20" s="410"/>
      <c r="PMO20" s="410"/>
      <c r="PMP20" s="410"/>
      <c r="PMQ20" s="410"/>
      <c r="PMR20" s="410"/>
      <c r="PMS20" s="410"/>
      <c r="PMT20" s="410"/>
      <c r="PMU20" s="410"/>
      <c r="PMV20" s="410"/>
      <c r="PMW20" s="410"/>
      <c r="PMX20" s="410"/>
      <c r="PMY20" s="410"/>
      <c r="PMZ20" s="410"/>
      <c r="PNA20" s="410"/>
      <c r="PNB20" s="410"/>
      <c r="PNC20" s="410"/>
      <c r="PND20" s="410"/>
      <c r="PNE20" s="410"/>
      <c r="PNF20" s="410"/>
      <c r="PNG20" s="410"/>
      <c r="PNH20" s="410"/>
      <c r="PNI20" s="410"/>
      <c r="PNJ20" s="410"/>
      <c r="PNK20" s="410"/>
      <c r="PNL20" s="410"/>
      <c r="PNM20" s="410"/>
      <c r="PNN20" s="410"/>
      <c r="PNO20" s="410"/>
      <c r="PNP20" s="410"/>
      <c r="PNQ20" s="410"/>
      <c r="PNR20" s="410"/>
      <c r="PNS20" s="410"/>
      <c r="PNT20" s="410"/>
      <c r="PNU20" s="410"/>
      <c r="PNV20" s="410"/>
      <c r="PNW20" s="410"/>
      <c r="PNX20" s="410"/>
      <c r="PNY20" s="410"/>
      <c r="PNZ20" s="410"/>
      <c r="POA20" s="410"/>
      <c r="POB20" s="410"/>
      <c r="POC20" s="410"/>
      <c r="POD20" s="410"/>
      <c r="POE20" s="410"/>
      <c r="POF20" s="410"/>
      <c r="POG20" s="410"/>
      <c r="POH20" s="410"/>
      <c r="POI20" s="410"/>
      <c r="POJ20" s="410"/>
      <c r="POK20" s="410"/>
      <c r="POL20" s="410"/>
      <c r="POM20" s="410"/>
      <c r="PON20" s="410"/>
      <c r="POO20" s="410"/>
      <c r="POP20" s="410"/>
      <c r="POQ20" s="410"/>
      <c r="POR20" s="410"/>
      <c r="POS20" s="410"/>
      <c r="POT20" s="410"/>
      <c r="POU20" s="410"/>
      <c r="POV20" s="410"/>
      <c r="POW20" s="410"/>
      <c r="POX20" s="410"/>
      <c r="POY20" s="410"/>
      <c r="POZ20" s="410"/>
      <c r="PPA20" s="410"/>
      <c r="PPB20" s="410"/>
      <c r="PPC20" s="410"/>
      <c r="PPD20" s="410"/>
      <c r="PPE20" s="410"/>
      <c r="PPF20" s="410"/>
      <c r="PPG20" s="410"/>
      <c r="PPH20" s="410"/>
      <c r="PPI20" s="410"/>
      <c r="PPJ20" s="410"/>
      <c r="PPK20" s="410"/>
      <c r="PPL20" s="410"/>
      <c r="PPM20" s="410"/>
      <c r="PPN20" s="410"/>
      <c r="PPO20" s="410"/>
      <c r="PPP20" s="410"/>
      <c r="PPQ20" s="410"/>
      <c r="PPR20" s="410"/>
      <c r="PPS20" s="410"/>
      <c r="PPT20" s="410"/>
      <c r="PPU20" s="410"/>
      <c r="PPV20" s="410"/>
      <c r="PPW20" s="410"/>
      <c r="PPX20" s="410"/>
      <c r="PPY20" s="410"/>
      <c r="PPZ20" s="410"/>
      <c r="PQA20" s="410"/>
      <c r="PQB20" s="410"/>
      <c r="PQC20" s="410"/>
      <c r="PQD20" s="410"/>
      <c r="PQE20" s="410"/>
      <c r="PQF20" s="410"/>
      <c r="PQG20" s="410"/>
      <c r="PQH20" s="410"/>
      <c r="PQI20" s="410"/>
      <c r="PQJ20" s="410"/>
      <c r="PQK20" s="410"/>
      <c r="PQL20" s="410"/>
      <c r="PQM20" s="410"/>
      <c r="PQN20" s="410"/>
      <c r="PQO20" s="410"/>
      <c r="PQP20" s="410"/>
      <c r="PQQ20" s="410"/>
      <c r="PQR20" s="410"/>
      <c r="PQS20" s="410"/>
      <c r="PQT20" s="410"/>
      <c r="PQU20" s="410"/>
      <c r="PQV20" s="410"/>
      <c r="PQW20" s="410"/>
      <c r="PQX20" s="410"/>
      <c r="PQY20" s="410"/>
      <c r="PQZ20" s="410"/>
      <c r="PRA20" s="410"/>
      <c r="PRB20" s="410"/>
      <c r="PRC20" s="410"/>
      <c r="PRD20" s="410"/>
      <c r="PRE20" s="410"/>
      <c r="PRF20" s="410"/>
      <c r="PRG20" s="410"/>
      <c r="PRH20" s="410"/>
      <c r="PRI20" s="410"/>
      <c r="PRJ20" s="410"/>
      <c r="PRK20" s="410"/>
      <c r="PRL20" s="410"/>
      <c r="PRM20" s="410"/>
      <c r="PRN20" s="410"/>
      <c r="PRO20" s="410"/>
      <c r="PRP20" s="410"/>
      <c r="PRQ20" s="410"/>
      <c r="PRR20" s="410"/>
      <c r="PRS20" s="410"/>
      <c r="PRT20" s="410"/>
      <c r="PRU20" s="410"/>
      <c r="PRV20" s="410"/>
      <c r="PRW20" s="410"/>
      <c r="PRX20" s="410"/>
      <c r="PRY20" s="410"/>
      <c r="PRZ20" s="410"/>
      <c r="PSA20" s="410"/>
      <c r="PSB20" s="410"/>
      <c r="PSC20" s="410"/>
      <c r="PSD20" s="410"/>
      <c r="PSE20" s="410"/>
      <c r="PSF20" s="410"/>
      <c r="PSG20" s="410"/>
      <c r="PSH20" s="410"/>
      <c r="PSI20" s="410"/>
      <c r="PSJ20" s="410"/>
      <c r="PSK20" s="410"/>
      <c r="PSL20" s="410"/>
      <c r="PSM20" s="410"/>
      <c r="PSN20" s="410"/>
      <c r="PSO20" s="410"/>
      <c r="PSP20" s="410"/>
      <c r="PSQ20" s="410"/>
      <c r="PSR20" s="410"/>
      <c r="PSS20" s="410"/>
      <c r="PST20" s="410"/>
      <c r="PSU20" s="410"/>
      <c r="PSV20" s="410"/>
      <c r="PSW20" s="410"/>
      <c r="PSX20" s="410"/>
      <c r="PSY20" s="410"/>
      <c r="PSZ20" s="410"/>
      <c r="PTA20" s="410"/>
      <c r="PTB20" s="410"/>
      <c r="PTC20" s="410"/>
      <c r="PTD20" s="410"/>
      <c r="PTE20" s="410"/>
      <c r="PTF20" s="410"/>
      <c r="PTG20" s="410"/>
      <c r="PTH20" s="410"/>
      <c r="PTI20" s="410"/>
      <c r="PTJ20" s="410"/>
      <c r="PTK20" s="410"/>
      <c r="PTL20" s="410"/>
      <c r="PTM20" s="410"/>
      <c r="PTN20" s="410"/>
      <c r="PTO20" s="410"/>
      <c r="PTP20" s="410"/>
      <c r="PTQ20" s="410"/>
      <c r="PTR20" s="410"/>
      <c r="PTS20" s="410"/>
      <c r="PTT20" s="410"/>
      <c r="PTU20" s="410"/>
      <c r="PTV20" s="410"/>
      <c r="PTW20" s="410"/>
      <c r="PTX20" s="410"/>
      <c r="PTY20" s="410"/>
      <c r="PTZ20" s="410"/>
      <c r="PUA20" s="410"/>
      <c r="PUB20" s="410"/>
      <c r="PUC20" s="410"/>
      <c r="PUD20" s="410"/>
      <c r="PUE20" s="410"/>
      <c r="PUF20" s="410"/>
      <c r="PUG20" s="410"/>
      <c r="PUH20" s="410"/>
      <c r="PUI20" s="410"/>
      <c r="PUJ20" s="410"/>
      <c r="PUK20" s="410"/>
      <c r="PUL20" s="410"/>
      <c r="PUM20" s="410"/>
      <c r="PUN20" s="410"/>
      <c r="PUO20" s="410"/>
      <c r="PUP20" s="410"/>
      <c r="PUQ20" s="410"/>
      <c r="PUR20" s="410"/>
      <c r="PUS20" s="410"/>
      <c r="PUT20" s="410"/>
      <c r="PUU20" s="410"/>
      <c r="PUV20" s="410"/>
      <c r="PUW20" s="410"/>
      <c r="PUX20" s="410"/>
      <c r="PUY20" s="410"/>
      <c r="PUZ20" s="410"/>
      <c r="PVA20" s="410"/>
      <c r="PVB20" s="410"/>
      <c r="PVC20" s="410"/>
      <c r="PVD20" s="410"/>
      <c r="PVE20" s="410"/>
      <c r="PVF20" s="410"/>
      <c r="PVG20" s="410"/>
      <c r="PVH20" s="410"/>
      <c r="PVI20" s="410"/>
      <c r="PVJ20" s="410"/>
      <c r="PVK20" s="410"/>
      <c r="PVL20" s="410"/>
      <c r="PVM20" s="410"/>
      <c r="PVN20" s="410"/>
      <c r="PVO20" s="410"/>
      <c r="PVP20" s="410"/>
      <c r="PVQ20" s="410"/>
      <c r="PVR20" s="410"/>
      <c r="PVS20" s="410"/>
      <c r="PVT20" s="410"/>
      <c r="PVU20" s="410"/>
      <c r="PVV20" s="410"/>
      <c r="PVW20" s="410"/>
      <c r="PVX20" s="410"/>
      <c r="PVY20" s="410"/>
      <c r="PVZ20" s="410"/>
      <c r="PWA20" s="410"/>
      <c r="PWB20" s="410"/>
      <c r="PWC20" s="410"/>
      <c r="PWD20" s="410"/>
      <c r="PWE20" s="410"/>
      <c r="PWF20" s="410"/>
      <c r="PWG20" s="410"/>
      <c r="PWH20" s="410"/>
      <c r="PWI20" s="410"/>
      <c r="PWJ20" s="410"/>
      <c r="PWK20" s="410"/>
      <c r="PWL20" s="410"/>
      <c r="PWM20" s="410"/>
      <c r="PWN20" s="410"/>
      <c r="PWO20" s="410"/>
      <c r="PWP20" s="410"/>
      <c r="PWQ20" s="410"/>
      <c r="PWR20" s="410"/>
      <c r="PWS20" s="410"/>
      <c r="PWT20" s="410"/>
      <c r="PWU20" s="410"/>
      <c r="PWV20" s="410"/>
      <c r="PWW20" s="410"/>
      <c r="PWX20" s="410"/>
      <c r="PWY20" s="410"/>
      <c r="PWZ20" s="410"/>
      <c r="PXA20" s="410"/>
      <c r="PXB20" s="410"/>
      <c r="PXC20" s="410"/>
      <c r="PXD20" s="410"/>
      <c r="PXE20" s="410"/>
      <c r="PXF20" s="410"/>
      <c r="PXG20" s="410"/>
      <c r="PXH20" s="410"/>
      <c r="PXI20" s="410"/>
      <c r="PXJ20" s="410"/>
      <c r="PXK20" s="410"/>
      <c r="PXL20" s="410"/>
      <c r="PXM20" s="410"/>
      <c r="PXN20" s="410"/>
      <c r="PXO20" s="410"/>
      <c r="PXP20" s="410"/>
      <c r="PXQ20" s="410"/>
      <c r="PXR20" s="410"/>
      <c r="PXS20" s="410"/>
      <c r="PXT20" s="410"/>
      <c r="PXU20" s="410"/>
      <c r="PXV20" s="410"/>
      <c r="PXW20" s="410"/>
      <c r="PXX20" s="410"/>
      <c r="PXY20" s="410"/>
      <c r="PXZ20" s="410"/>
      <c r="PYA20" s="410"/>
      <c r="PYB20" s="410"/>
      <c r="PYC20" s="410"/>
      <c r="PYD20" s="410"/>
      <c r="PYE20" s="410"/>
      <c r="PYF20" s="410"/>
      <c r="PYG20" s="410"/>
      <c r="PYH20" s="410"/>
      <c r="PYI20" s="410"/>
      <c r="PYJ20" s="410"/>
      <c r="PYK20" s="410"/>
      <c r="PYL20" s="410"/>
      <c r="PYM20" s="410"/>
      <c r="PYN20" s="410"/>
      <c r="PYO20" s="410"/>
      <c r="PYP20" s="410"/>
      <c r="PYQ20" s="410"/>
      <c r="PYR20" s="410"/>
      <c r="PYS20" s="410"/>
      <c r="PYT20" s="410"/>
      <c r="PYU20" s="410"/>
      <c r="PYV20" s="410"/>
      <c r="PYW20" s="410"/>
      <c r="PYX20" s="410"/>
      <c r="PYY20" s="410"/>
      <c r="PYZ20" s="410"/>
      <c r="PZA20" s="410"/>
      <c r="PZB20" s="410"/>
      <c r="PZC20" s="410"/>
      <c r="PZD20" s="410"/>
      <c r="PZE20" s="410"/>
      <c r="PZF20" s="410"/>
      <c r="PZG20" s="410"/>
      <c r="PZH20" s="410"/>
      <c r="PZI20" s="410"/>
      <c r="PZJ20" s="410"/>
      <c r="PZK20" s="410"/>
      <c r="PZL20" s="410"/>
      <c r="PZM20" s="410"/>
      <c r="PZN20" s="410"/>
      <c r="PZO20" s="410"/>
      <c r="PZP20" s="410"/>
      <c r="PZQ20" s="410"/>
      <c r="PZR20" s="410"/>
      <c r="PZS20" s="410"/>
      <c r="PZT20" s="410"/>
      <c r="PZU20" s="410"/>
      <c r="PZV20" s="410"/>
      <c r="PZW20" s="410"/>
      <c r="PZX20" s="410"/>
      <c r="PZY20" s="410"/>
      <c r="PZZ20" s="410"/>
      <c r="QAA20" s="410"/>
      <c r="QAB20" s="410"/>
      <c r="QAC20" s="410"/>
      <c r="QAD20" s="410"/>
      <c r="QAE20" s="410"/>
      <c r="QAF20" s="410"/>
      <c r="QAG20" s="410"/>
      <c r="QAH20" s="410"/>
      <c r="QAI20" s="410"/>
      <c r="QAJ20" s="410"/>
      <c r="QAK20" s="410"/>
      <c r="QAL20" s="410"/>
      <c r="QAM20" s="410"/>
      <c r="QAN20" s="410"/>
      <c r="QAO20" s="410"/>
      <c r="QAP20" s="410"/>
      <c r="QAQ20" s="410"/>
      <c r="QAR20" s="410"/>
      <c r="QAS20" s="410"/>
      <c r="QAT20" s="410"/>
      <c r="QAU20" s="410"/>
      <c r="QAV20" s="410"/>
      <c r="QAW20" s="410"/>
      <c r="QAX20" s="410"/>
      <c r="QAY20" s="410"/>
      <c r="QAZ20" s="410"/>
      <c r="QBA20" s="410"/>
      <c r="QBB20" s="410"/>
      <c r="QBC20" s="410"/>
      <c r="QBD20" s="410"/>
      <c r="QBE20" s="410"/>
      <c r="QBF20" s="410"/>
      <c r="QBG20" s="410"/>
      <c r="QBH20" s="410"/>
      <c r="QBI20" s="410"/>
      <c r="QBJ20" s="410"/>
      <c r="QBK20" s="410"/>
      <c r="QBL20" s="410"/>
      <c r="QBM20" s="410"/>
      <c r="QBN20" s="410"/>
      <c r="QBO20" s="410"/>
      <c r="QBP20" s="410"/>
      <c r="QBQ20" s="410"/>
      <c r="QBR20" s="410"/>
      <c r="QBS20" s="410"/>
      <c r="QBT20" s="410"/>
      <c r="QBU20" s="410"/>
      <c r="QBV20" s="410"/>
      <c r="QBW20" s="410"/>
      <c r="QBX20" s="410"/>
      <c r="QBY20" s="410"/>
      <c r="QBZ20" s="410"/>
      <c r="QCA20" s="410"/>
      <c r="QCB20" s="410"/>
      <c r="QCC20" s="410"/>
      <c r="QCD20" s="410"/>
      <c r="QCE20" s="410"/>
      <c r="QCF20" s="410"/>
      <c r="QCG20" s="410"/>
      <c r="QCH20" s="410"/>
      <c r="QCI20" s="410"/>
      <c r="QCJ20" s="410"/>
      <c r="QCK20" s="410"/>
      <c r="QCL20" s="410"/>
      <c r="QCM20" s="410"/>
      <c r="QCN20" s="410"/>
      <c r="QCO20" s="410"/>
      <c r="QCP20" s="410"/>
      <c r="QCQ20" s="410"/>
      <c r="QCR20" s="410"/>
      <c r="QCS20" s="410"/>
      <c r="QCT20" s="410"/>
      <c r="QCU20" s="410"/>
      <c r="QCV20" s="410"/>
      <c r="QCW20" s="410"/>
      <c r="QCX20" s="410"/>
      <c r="QCY20" s="410"/>
      <c r="QCZ20" s="410"/>
      <c r="QDA20" s="410"/>
      <c r="QDB20" s="410"/>
      <c r="QDC20" s="410"/>
      <c r="QDD20" s="410"/>
      <c r="QDE20" s="410"/>
      <c r="QDF20" s="410"/>
      <c r="QDG20" s="410"/>
      <c r="QDH20" s="410"/>
      <c r="QDI20" s="410"/>
      <c r="QDJ20" s="410"/>
      <c r="QDK20" s="410"/>
      <c r="QDL20" s="410"/>
      <c r="QDM20" s="410"/>
      <c r="QDN20" s="410"/>
      <c r="QDO20" s="410"/>
      <c r="QDP20" s="410"/>
      <c r="QDQ20" s="410"/>
      <c r="QDR20" s="410"/>
      <c r="QDS20" s="410"/>
      <c r="QDT20" s="410"/>
      <c r="QDU20" s="410"/>
      <c r="QDV20" s="410"/>
      <c r="QDW20" s="410"/>
      <c r="QDX20" s="410"/>
      <c r="QDY20" s="410"/>
      <c r="QDZ20" s="410"/>
      <c r="QEA20" s="410"/>
      <c r="QEB20" s="410"/>
      <c r="QEC20" s="410"/>
      <c r="QED20" s="410"/>
      <c r="QEE20" s="410"/>
      <c r="QEF20" s="410"/>
      <c r="QEG20" s="410"/>
      <c r="QEH20" s="410"/>
      <c r="QEI20" s="410"/>
      <c r="QEJ20" s="410"/>
      <c r="QEK20" s="410"/>
      <c r="QEL20" s="410"/>
      <c r="QEM20" s="410"/>
      <c r="QEN20" s="410"/>
      <c r="QEO20" s="410"/>
      <c r="QEP20" s="410"/>
      <c r="QEQ20" s="410"/>
      <c r="QER20" s="410"/>
      <c r="QES20" s="410"/>
      <c r="QET20" s="410"/>
      <c r="QEU20" s="410"/>
      <c r="QEV20" s="410"/>
      <c r="QEW20" s="410"/>
      <c r="QEX20" s="410"/>
      <c r="QEY20" s="410"/>
      <c r="QEZ20" s="410"/>
      <c r="QFA20" s="410"/>
      <c r="QFB20" s="410"/>
      <c r="QFC20" s="410"/>
      <c r="QFD20" s="410"/>
      <c r="QFE20" s="410"/>
      <c r="QFF20" s="410"/>
      <c r="QFG20" s="410"/>
      <c r="QFH20" s="410"/>
      <c r="QFI20" s="410"/>
      <c r="QFJ20" s="410"/>
      <c r="QFK20" s="410"/>
      <c r="QFL20" s="410"/>
      <c r="QFM20" s="410"/>
      <c r="QFN20" s="410"/>
      <c r="QFO20" s="410"/>
      <c r="QFP20" s="410"/>
      <c r="QFQ20" s="410"/>
      <c r="QFR20" s="410"/>
      <c r="QFS20" s="410"/>
      <c r="QFT20" s="410"/>
      <c r="QFU20" s="410"/>
      <c r="QFV20" s="410"/>
      <c r="QFW20" s="410"/>
      <c r="QFX20" s="410"/>
      <c r="QFY20" s="410"/>
      <c r="QFZ20" s="410"/>
      <c r="QGA20" s="410"/>
      <c r="QGB20" s="410"/>
      <c r="QGC20" s="410"/>
      <c r="QGD20" s="410"/>
      <c r="QGE20" s="410"/>
      <c r="QGF20" s="410"/>
      <c r="QGG20" s="410"/>
      <c r="QGH20" s="410"/>
      <c r="QGI20" s="410"/>
      <c r="QGJ20" s="410"/>
      <c r="QGK20" s="410"/>
      <c r="QGL20" s="410"/>
      <c r="QGM20" s="410"/>
      <c r="QGN20" s="410"/>
      <c r="QGO20" s="410"/>
      <c r="QGP20" s="410"/>
      <c r="QGQ20" s="410"/>
      <c r="QGR20" s="410"/>
      <c r="QGS20" s="410"/>
      <c r="QGT20" s="410"/>
      <c r="QGU20" s="410"/>
      <c r="QGV20" s="410"/>
      <c r="QGW20" s="410"/>
      <c r="QGX20" s="410"/>
      <c r="QGY20" s="410"/>
      <c r="QGZ20" s="410"/>
      <c r="QHA20" s="410"/>
      <c r="QHB20" s="410"/>
      <c r="QHC20" s="410"/>
      <c r="QHD20" s="410"/>
      <c r="QHE20" s="410"/>
      <c r="QHF20" s="410"/>
      <c r="QHG20" s="410"/>
      <c r="QHH20" s="410"/>
      <c r="QHI20" s="410"/>
      <c r="QHJ20" s="410"/>
      <c r="QHK20" s="410"/>
      <c r="QHL20" s="410"/>
      <c r="QHM20" s="410"/>
      <c r="QHN20" s="410"/>
      <c r="QHO20" s="410"/>
      <c r="QHP20" s="410"/>
      <c r="QHQ20" s="410"/>
      <c r="QHR20" s="410"/>
      <c r="QHS20" s="410"/>
      <c r="QHT20" s="410"/>
      <c r="QHU20" s="410"/>
      <c r="QHV20" s="410"/>
      <c r="QHW20" s="410"/>
      <c r="QHX20" s="410"/>
      <c r="QHY20" s="410"/>
      <c r="QHZ20" s="410"/>
      <c r="QIA20" s="410"/>
      <c r="QIB20" s="410"/>
      <c r="QIC20" s="410"/>
      <c r="QID20" s="410"/>
      <c r="QIE20" s="410"/>
      <c r="QIF20" s="410"/>
      <c r="QIG20" s="410"/>
      <c r="QIH20" s="410"/>
      <c r="QII20" s="410"/>
      <c r="QIJ20" s="410"/>
      <c r="QIK20" s="410"/>
      <c r="QIL20" s="410"/>
      <c r="QIM20" s="410"/>
      <c r="QIN20" s="410"/>
      <c r="QIO20" s="410"/>
      <c r="QIP20" s="410"/>
      <c r="QIQ20" s="410"/>
      <c r="QIR20" s="410"/>
      <c r="QIS20" s="410"/>
      <c r="QIT20" s="410"/>
      <c r="QIU20" s="410"/>
      <c r="QIV20" s="410"/>
      <c r="QIW20" s="410"/>
      <c r="QIX20" s="410"/>
      <c r="QIY20" s="410"/>
      <c r="QIZ20" s="410"/>
      <c r="QJA20" s="410"/>
      <c r="QJB20" s="410"/>
      <c r="QJC20" s="410"/>
      <c r="QJD20" s="410"/>
      <c r="QJE20" s="410"/>
      <c r="QJF20" s="410"/>
      <c r="QJG20" s="410"/>
      <c r="QJH20" s="410"/>
      <c r="QJI20" s="410"/>
      <c r="QJJ20" s="410"/>
      <c r="QJK20" s="410"/>
      <c r="QJL20" s="410"/>
      <c r="QJM20" s="410"/>
      <c r="QJN20" s="410"/>
      <c r="QJO20" s="410"/>
      <c r="QJP20" s="410"/>
      <c r="QJQ20" s="410"/>
      <c r="QJR20" s="410"/>
      <c r="QJS20" s="410"/>
      <c r="QJT20" s="410"/>
      <c r="QJU20" s="410"/>
      <c r="QJV20" s="410"/>
      <c r="QJW20" s="410"/>
      <c r="QJX20" s="410"/>
      <c r="QJY20" s="410"/>
      <c r="QJZ20" s="410"/>
      <c r="QKA20" s="410"/>
      <c r="QKB20" s="410"/>
      <c r="QKC20" s="410"/>
      <c r="QKD20" s="410"/>
      <c r="QKE20" s="410"/>
      <c r="QKF20" s="410"/>
      <c r="QKG20" s="410"/>
      <c r="QKH20" s="410"/>
      <c r="QKI20" s="410"/>
      <c r="QKJ20" s="410"/>
      <c r="QKK20" s="410"/>
      <c r="QKL20" s="410"/>
      <c r="QKM20" s="410"/>
      <c r="QKN20" s="410"/>
      <c r="QKO20" s="410"/>
      <c r="QKP20" s="410"/>
      <c r="QKQ20" s="410"/>
      <c r="QKR20" s="410"/>
      <c r="QKS20" s="410"/>
      <c r="QKT20" s="410"/>
      <c r="QKU20" s="410"/>
      <c r="QKV20" s="410"/>
      <c r="QKW20" s="410"/>
      <c r="QKX20" s="410"/>
      <c r="QKY20" s="410"/>
      <c r="QKZ20" s="410"/>
      <c r="QLA20" s="410"/>
      <c r="QLB20" s="410"/>
      <c r="QLC20" s="410"/>
      <c r="QLD20" s="410"/>
      <c r="QLE20" s="410"/>
      <c r="QLF20" s="410"/>
      <c r="QLG20" s="410"/>
      <c r="QLH20" s="410"/>
      <c r="QLI20" s="410"/>
      <c r="QLJ20" s="410"/>
      <c r="QLK20" s="410"/>
      <c r="QLL20" s="410"/>
      <c r="QLM20" s="410"/>
      <c r="QLN20" s="410"/>
      <c r="QLO20" s="410"/>
      <c r="QLP20" s="410"/>
      <c r="QLQ20" s="410"/>
      <c r="QLR20" s="410"/>
      <c r="QLS20" s="410"/>
      <c r="QLT20" s="410"/>
      <c r="QLU20" s="410"/>
      <c r="QLV20" s="410"/>
      <c r="QLW20" s="410"/>
      <c r="QLX20" s="410"/>
      <c r="QLY20" s="410"/>
      <c r="QLZ20" s="410"/>
      <c r="QMA20" s="410"/>
      <c r="QMB20" s="410"/>
      <c r="QMC20" s="410"/>
      <c r="QMD20" s="410"/>
      <c r="QME20" s="410"/>
      <c r="QMF20" s="410"/>
      <c r="QMG20" s="410"/>
      <c r="QMH20" s="410"/>
      <c r="QMI20" s="410"/>
      <c r="QMJ20" s="410"/>
      <c r="QMK20" s="410"/>
      <c r="QML20" s="410"/>
      <c r="QMM20" s="410"/>
      <c r="QMN20" s="410"/>
      <c r="QMO20" s="410"/>
      <c r="QMP20" s="410"/>
      <c r="QMQ20" s="410"/>
      <c r="QMR20" s="410"/>
      <c r="QMS20" s="410"/>
      <c r="QMT20" s="410"/>
      <c r="QMU20" s="410"/>
      <c r="QMV20" s="410"/>
      <c r="QMW20" s="410"/>
      <c r="QMX20" s="410"/>
      <c r="QMY20" s="410"/>
      <c r="QMZ20" s="410"/>
      <c r="QNA20" s="410"/>
      <c r="QNB20" s="410"/>
      <c r="QNC20" s="410"/>
      <c r="QND20" s="410"/>
      <c r="QNE20" s="410"/>
      <c r="QNF20" s="410"/>
      <c r="QNG20" s="410"/>
      <c r="QNH20" s="410"/>
      <c r="QNI20" s="410"/>
      <c r="QNJ20" s="410"/>
      <c r="QNK20" s="410"/>
      <c r="QNL20" s="410"/>
      <c r="QNM20" s="410"/>
      <c r="QNN20" s="410"/>
      <c r="QNO20" s="410"/>
      <c r="QNP20" s="410"/>
      <c r="QNQ20" s="410"/>
      <c r="QNR20" s="410"/>
      <c r="QNS20" s="410"/>
      <c r="QNT20" s="410"/>
      <c r="QNU20" s="410"/>
      <c r="QNV20" s="410"/>
      <c r="QNW20" s="410"/>
      <c r="QNX20" s="410"/>
      <c r="QNY20" s="410"/>
      <c r="QNZ20" s="410"/>
      <c r="QOA20" s="410"/>
      <c r="QOB20" s="410"/>
      <c r="QOC20" s="410"/>
      <c r="QOD20" s="410"/>
      <c r="QOE20" s="410"/>
      <c r="QOF20" s="410"/>
      <c r="QOG20" s="410"/>
      <c r="QOH20" s="410"/>
      <c r="QOI20" s="410"/>
      <c r="QOJ20" s="410"/>
      <c r="QOK20" s="410"/>
      <c r="QOL20" s="410"/>
      <c r="QOM20" s="410"/>
      <c r="QON20" s="410"/>
      <c r="QOO20" s="410"/>
      <c r="QOP20" s="410"/>
      <c r="QOQ20" s="410"/>
      <c r="QOR20" s="410"/>
      <c r="QOS20" s="410"/>
      <c r="QOT20" s="410"/>
      <c r="QOU20" s="410"/>
      <c r="QOV20" s="410"/>
      <c r="QOW20" s="410"/>
      <c r="QOX20" s="410"/>
      <c r="QOY20" s="410"/>
      <c r="QOZ20" s="410"/>
      <c r="QPA20" s="410"/>
      <c r="QPB20" s="410"/>
      <c r="QPC20" s="410"/>
      <c r="QPD20" s="410"/>
      <c r="QPE20" s="410"/>
      <c r="QPF20" s="410"/>
      <c r="QPG20" s="410"/>
      <c r="QPH20" s="410"/>
      <c r="QPI20" s="410"/>
      <c r="QPJ20" s="410"/>
      <c r="QPK20" s="410"/>
      <c r="QPL20" s="410"/>
      <c r="QPM20" s="410"/>
      <c r="QPN20" s="410"/>
      <c r="QPO20" s="410"/>
      <c r="QPP20" s="410"/>
      <c r="QPQ20" s="410"/>
      <c r="QPR20" s="410"/>
      <c r="QPS20" s="410"/>
      <c r="QPT20" s="410"/>
      <c r="QPU20" s="410"/>
      <c r="QPV20" s="410"/>
      <c r="QPW20" s="410"/>
      <c r="QPX20" s="410"/>
      <c r="QPY20" s="410"/>
      <c r="QPZ20" s="410"/>
      <c r="QQA20" s="410"/>
      <c r="QQB20" s="410"/>
      <c r="QQC20" s="410"/>
      <c r="QQD20" s="410"/>
      <c r="QQE20" s="410"/>
      <c r="QQF20" s="410"/>
      <c r="QQG20" s="410"/>
      <c r="QQH20" s="410"/>
      <c r="QQI20" s="410"/>
      <c r="QQJ20" s="410"/>
      <c r="QQK20" s="410"/>
      <c r="QQL20" s="410"/>
      <c r="QQM20" s="410"/>
      <c r="QQN20" s="410"/>
      <c r="QQO20" s="410"/>
      <c r="QQP20" s="410"/>
      <c r="QQQ20" s="410"/>
      <c r="QQR20" s="410"/>
      <c r="QQS20" s="410"/>
      <c r="QQT20" s="410"/>
      <c r="QQU20" s="410"/>
      <c r="QQV20" s="410"/>
      <c r="QQW20" s="410"/>
      <c r="QQX20" s="410"/>
      <c r="QQY20" s="410"/>
      <c r="QQZ20" s="410"/>
      <c r="QRA20" s="410"/>
      <c r="QRB20" s="410"/>
      <c r="QRC20" s="410"/>
      <c r="QRD20" s="410"/>
      <c r="QRE20" s="410"/>
      <c r="QRF20" s="410"/>
      <c r="QRG20" s="410"/>
      <c r="QRH20" s="410"/>
      <c r="QRI20" s="410"/>
      <c r="QRJ20" s="410"/>
      <c r="QRK20" s="410"/>
      <c r="QRL20" s="410"/>
      <c r="QRM20" s="410"/>
      <c r="QRN20" s="410"/>
      <c r="QRO20" s="410"/>
      <c r="QRP20" s="410"/>
      <c r="QRQ20" s="410"/>
      <c r="QRR20" s="410"/>
      <c r="QRS20" s="410"/>
      <c r="QRT20" s="410"/>
      <c r="QRU20" s="410"/>
      <c r="QRV20" s="410"/>
      <c r="QRW20" s="410"/>
      <c r="QRX20" s="410"/>
      <c r="QRY20" s="410"/>
      <c r="QRZ20" s="410"/>
      <c r="QSA20" s="410"/>
      <c r="QSB20" s="410"/>
      <c r="QSC20" s="410"/>
      <c r="QSD20" s="410"/>
      <c r="QSE20" s="410"/>
      <c r="QSF20" s="410"/>
      <c r="QSG20" s="410"/>
      <c r="QSH20" s="410"/>
      <c r="QSI20" s="410"/>
      <c r="QSJ20" s="410"/>
      <c r="QSK20" s="410"/>
      <c r="QSL20" s="410"/>
      <c r="QSM20" s="410"/>
      <c r="QSN20" s="410"/>
      <c r="QSO20" s="410"/>
      <c r="QSP20" s="410"/>
      <c r="QSQ20" s="410"/>
      <c r="QSR20" s="410"/>
      <c r="QSS20" s="410"/>
      <c r="QST20" s="410"/>
      <c r="QSU20" s="410"/>
      <c r="QSV20" s="410"/>
      <c r="QSW20" s="410"/>
      <c r="QSX20" s="410"/>
      <c r="QSY20" s="410"/>
      <c r="QSZ20" s="410"/>
      <c r="QTA20" s="410"/>
      <c r="QTB20" s="410"/>
      <c r="QTC20" s="410"/>
      <c r="QTD20" s="410"/>
      <c r="QTE20" s="410"/>
      <c r="QTF20" s="410"/>
      <c r="QTG20" s="410"/>
      <c r="QTH20" s="410"/>
      <c r="QTI20" s="410"/>
      <c r="QTJ20" s="410"/>
      <c r="QTK20" s="410"/>
      <c r="QTL20" s="410"/>
      <c r="QTM20" s="410"/>
      <c r="QTN20" s="410"/>
      <c r="QTO20" s="410"/>
      <c r="QTP20" s="410"/>
      <c r="QTQ20" s="410"/>
      <c r="QTR20" s="410"/>
      <c r="QTS20" s="410"/>
      <c r="QTT20" s="410"/>
      <c r="QTU20" s="410"/>
      <c r="QTV20" s="410"/>
      <c r="QTW20" s="410"/>
      <c r="QTX20" s="410"/>
      <c r="QTY20" s="410"/>
      <c r="QTZ20" s="410"/>
      <c r="QUA20" s="410"/>
      <c r="QUB20" s="410"/>
      <c r="QUC20" s="410"/>
      <c r="QUD20" s="410"/>
      <c r="QUE20" s="410"/>
      <c r="QUF20" s="410"/>
      <c r="QUG20" s="410"/>
      <c r="QUH20" s="410"/>
      <c r="QUI20" s="410"/>
      <c r="QUJ20" s="410"/>
      <c r="QUK20" s="410"/>
      <c r="QUL20" s="410"/>
      <c r="QUM20" s="410"/>
      <c r="QUN20" s="410"/>
      <c r="QUO20" s="410"/>
      <c r="QUP20" s="410"/>
      <c r="QUQ20" s="410"/>
      <c r="QUR20" s="410"/>
      <c r="QUS20" s="410"/>
      <c r="QUT20" s="410"/>
      <c r="QUU20" s="410"/>
      <c r="QUV20" s="410"/>
      <c r="QUW20" s="410"/>
      <c r="QUX20" s="410"/>
      <c r="QUY20" s="410"/>
      <c r="QUZ20" s="410"/>
      <c r="QVA20" s="410"/>
      <c r="QVB20" s="410"/>
      <c r="QVC20" s="410"/>
      <c r="QVD20" s="410"/>
      <c r="QVE20" s="410"/>
      <c r="QVF20" s="410"/>
      <c r="QVG20" s="410"/>
      <c r="QVH20" s="410"/>
      <c r="QVI20" s="410"/>
      <c r="QVJ20" s="410"/>
      <c r="QVK20" s="410"/>
      <c r="QVL20" s="410"/>
      <c r="QVM20" s="410"/>
      <c r="QVN20" s="410"/>
      <c r="QVO20" s="410"/>
      <c r="QVP20" s="410"/>
      <c r="QVQ20" s="410"/>
      <c r="QVR20" s="410"/>
      <c r="QVS20" s="410"/>
      <c r="QVT20" s="410"/>
      <c r="QVU20" s="410"/>
      <c r="QVV20" s="410"/>
      <c r="QVW20" s="410"/>
      <c r="QVX20" s="410"/>
      <c r="QVY20" s="410"/>
      <c r="QVZ20" s="410"/>
      <c r="QWA20" s="410"/>
      <c r="QWB20" s="410"/>
      <c r="QWC20" s="410"/>
      <c r="QWD20" s="410"/>
      <c r="QWE20" s="410"/>
      <c r="QWF20" s="410"/>
      <c r="QWG20" s="410"/>
      <c r="QWH20" s="410"/>
      <c r="QWI20" s="410"/>
      <c r="QWJ20" s="410"/>
      <c r="QWK20" s="410"/>
      <c r="QWL20" s="410"/>
      <c r="QWM20" s="410"/>
      <c r="QWN20" s="410"/>
      <c r="QWO20" s="410"/>
      <c r="QWP20" s="410"/>
      <c r="QWQ20" s="410"/>
      <c r="QWR20" s="410"/>
      <c r="QWS20" s="410"/>
      <c r="QWT20" s="410"/>
      <c r="QWU20" s="410"/>
      <c r="QWV20" s="410"/>
      <c r="QWW20" s="410"/>
      <c r="QWX20" s="410"/>
      <c r="QWY20" s="410"/>
      <c r="QWZ20" s="410"/>
      <c r="QXA20" s="410"/>
      <c r="QXB20" s="410"/>
      <c r="QXC20" s="410"/>
      <c r="QXD20" s="410"/>
      <c r="QXE20" s="410"/>
      <c r="QXF20" s="410"/>
      <c r="QXG20" s="410"/>
      <c r="QXH20" s="410"/>
      <c r="QXI20" s="410"/>
      <c r="QXJ20" s="410"/>
      <c r="QXK20" s="410"/>
      <c r="QXL20" s="410"/>
      <c r="QXM20" s="410"/>
      <c r="QXN20" s="410"/>
      <c r="QXO20" s="410"/>
      <c r="QXP20" s="410"/>
      <c r="QXQ20" s="410"/>
      <c r="QXR20" s="410"/>
      <c r="QXS20" s="410"/>
      <c r="QXT20" s="410"/>
      <c r="QXU20" s="410"/>
      <c r="QXV20" s="410"/>
      <c r="QXW20" s="410"/>
      <c r="QXX20" s="410"/>
      <c r="QXY20" s="410"/>
      <c r="QXZ20" s="410"/>
      <c r="QYA20" s="410"/>
      <c r="QYB20" s="410"/>
      <c r="QYC20" s="410"/>
      <c r="QYD20" s="410"/>
      <c r="QYE20" s="410"/>
      <c r="QYF20" s="410"/>
      <c r="QYG20" s="410"/>
      <c r="QYH20" s="410"/>
      <c r="QYI20" s="410"/>
      <c r="QYJ20" s="410"/>
      <c r="QYK20" s="410"/>
      <c r="QYL20" s="410"/>
      <c r="QYM20" s="410"/>
      <c r="QYN20" s="410"/>
      <c r="QYO20" s="410"/>
      <c r="QYP20" s="410"/>
      <c r="QYQ20" s="410"/>
      <c r="QYR20" s="410"/>
      <c r="QYS20" s="410"/>
      <c r="QYT20" s="410"/>
      <c r="QYU20" s="410"/>
      <c r="QYV20" s="410"/>
      <c r="QYW20" s="410"/>
      <c r="QYX20" s="410"/>
      <c r="QYY20" s="410"/>
      <c r="QYZ20" s="410"/>
      <c r="QZA20" s="410"/>
      <c r="QZB20" s="410"/>
      <c r="QZC20" s="410"/>
      <c r="QZD20" s="410"/>
      <c r="QZE20" s="410"/>
      <c r="QZF20" s="410"/>
      <c r="QZG20" s="410"/>
      <c r="QZH20" s="410"/>
      <c r="QZI20" s="410"/>
      <c r="QZJ20" s="410"/>
      <c r="QZK20" s="410"/>
      <c r="QZL20" s="410"/>
      <c r="QZM20" s="410"/>
      <c r="QZN20" s="410"/>
      <c r="QZO20" s="410"/>
      <c r="QZP20" s="410"/>
      <c r="QZQ20" s="410"/>
      <c r="QZR20" s="410"/>
      <c r="QZS20" s="410"/>
      <c r="QZT20" s="410"/>
      <c r="QZU20" s="410"/>
      <c r="QZV20" s="410"/>
      <c r="QZW20" s="410"/>
      <c r="QZX20" s="410"/>
      <c r="QZY20" s="410"/>
      <c r="QZZ20" s="410"/>
      <c r="RAA20" s="410"/>
      <c r="RAB20" s="410"/>
      <c r="RAC20" s="410"/>
      <c r="RAD20" s="410"/>
      <c r="RAE20" s="410"/>
      <c r="RAF20" s="410"/>
      <c r="RAG20" s="410"/>
      <c r="RAH20" s="410"/>
      <c r="RAI20" s="410"/>
      <c r="RAJ20" s="410"/>
      <c r="RAK20" s="410"/>
      <c r="RAL20" s="410"/>
      <c r="RAM20" s="410"/>
      <c r="RAN20" s="410"/>
      <c r="RAO20" s="410"/>
      <c r="RAP20" s="410"/>
      <c r="RAQ20" s="410"/>
      <c r="RAR20" s="410"/>
      <c r="RAS20" s="410"/>
      <c r="RAT20" s="410"/>
      <c r="RAU20" s="410"/>
      <c r="RAV20" s="410"/>
      <c r="RAW20" s="410"/>
      <c r="RAX20" s="410"/>
      <c r="RAY20" s="410"/>
      <c r="RAZ20" s="410"/>
      <c r="RBA20" s="410"/>
      <c r="RBB20" s="410"/>
      <c r="RBC20" s="410"/>
      <c r="RBD20" s="410"/>
      <c r="RBE20" s="410"/>
      <c r="RBF20" s="410"/>
      <c r="RBG20" s="410"/>
      <c r="RBH20" s="410"/>
      <c r="RBI20" s="410"/>
      <c r="RBJ20" s="410"/>
      <c r="RBK20" s="410"/>
      <c r="RBL20" s="410"/>
      <c r="RBM20" s="410"/>
      <c r="RBN20" s="410"/>
      <c r="RBO20" s="410"/>
      <c r="RBP20" s="410"/>
      <c r="RBQ20" s="410"/>
      <c r="RBR20" s="410"/>
      <c r="RBS20" s="410"/>
      <c r="RBT20" s="410"/>
      <c r="RBU20" s="410"/>
      <c r="RBV20" s="410"/>
      <c r="RBW20" s="410"/>
      <c r="RBX20" s="410"/>
      <c r="RBY20" s="410"/>
      <c r="RBZ20" s="410"/>
      <c r="RCA20" s="410"/>
      <c r="RCB20" s="410"/>
      <c r="RCC20" s="410"/>
      <c r="RCD20" s="410"/>
      <c r="RCE20" s="410"/>
      <c r="RCF20" s="410"/>
      <c r="RCG20" s="410"/>
      <c r="RCH20" s="410"/>
      <c r="RCI20" s="410"/>
      <c r="RCJ20" s="410"/>
      <c r="RCK20" s="410"/>
      <c r="RCL20" s="410"/>
      <c r="RCM20" s="410"/>
      <c r="RCN20" s="410"/>
      <c r="RCO20" s="410"/>
      <c r="RCP20" s="410"/>
      <c r="RCQ20" s="410"/>
      <c r="RCR20" s="410"/>
      <c r="RCS20" s="410"/>
      <c r="RCT20" s="410"/>
      <c r="RCU20" s="410"/>
      <c r="RCV20" s="410"/>
      <c r="RCW20" s="410"/>
      <c r="RCX20" s="410"/>
      <c r="RCY20" s="410"/>
      <c r="RCZ20" s="410"/>
      <c r="RDA20" s="410"/>
      <c r="RDB20" s="410"/>
      <c r="RDC20" s="410"/>
      <c r="RDD20" s="410"/>
      <c r="RDE20" s="410"/>
      <c r="RDF20" s="410"/>
      <c r="RDG20" s="410"/>
      <c r="RDH20" s="410"/>
      <c r="RDI20" s="410"/>
      <c r="RDJ20" s="410"/>
      <c r="RDK20" s="410"/>
      <c r="RDL20" s="410"/>
      <c r="RDM20" s="410"/>
      <c r="RDN20" s="410"/>
      <c r="RDO20" s="410"/>
      <c r="RDP20" s="410"/>
      <c r="RDQ20" s="410"/>
      <c r="RDR20" s="410"/>
      <c r="RDS20" s="410"/>
      <c r="RDT20" s="410"/>
      <c r="RDU20" s="410"/>
      <c r="RDV20" s="410"/>
      <c r="RDW20" s="410"/>
      <c r="RDX20" s="410"/>
      <c r="RDY20" s="410"/>
      <c r="RDZ20" s="410"/>
      <c r="REA20" s="410"/>
      <c r="REB20" s="410"/>
      <c r="REC20" s="410"/>
      <c r="RED20" s="410"/>
      <c r="REE20" s="410"/>
      <c r="REF20" s="410"/>
      <c r="REG20" s="410"/>
      <c r="REH20" s="410"/>
      <c r="REI20" s="410"/>
      <c r="REJ20" s="410"/>
      <c r="REK20" s="410"/>
      <c r="REL20" s="410"/>
      <c r="REM20" s="410"/>
      <c r="REN20" s="410"/>
      <c r="REO20" s="410"/>
      <c r="REP20" s="410"/>
      <c r="REQ20" s="410"/>
      <c r="RER20" s="410"/>
      <c r="RES20" s="410"/>
      <c r="RET20" s="410"/>
      <c r="REU20" s="410"/>
      <c r="REV20" s="410"/>
      <c r="REW20" s="410"/>
      <c r="REX20" s="410"/>
      <c r="REY20" s="410"/>
      <c r="REZ20" s="410"/>
      <c r="RFA20" s="410"/>
      <c r="RFB20" s="410"/>
      <c r="RFC20" s="410"/>
      <c r="RFD20" s="410"/>
      <c r="RFE20" s="410"/>
      <c r="RFF20" s="410"/>
      <c r="RFG20" s="410"/>
      <c r="RFH20" s="410"/>
      <c r="RFI20" s="410"/>
      <c r="RFJ20" s="410"/>
      <c r="RFK20" s="410"/>
      <c r="RFL20" s="410"/>
      <c r="RFM20" s="410"/>
      <c r="RFN20" s="410"/>
      <c r="RFO20" s="410"/>
      <c r="RFP20" s="410"/>
      <c r="RFQ20" s="410"/>
      <c r="RFR20" s="410"/>
      <c r="RFS20" s="410"/>
      <c r="RFT20" s="410"/>
      <c r="RFU20" s="410"/>
      <c r="RFV20" s="410"/>
      <c r="RFW20" s="410"/>
      <c r="RFX20" s="410"/>
      <c r="RFY20" s="410"/>
      <c r="RFZ20" s="410"/>
      <c r="RGA20" s="410"/>
      <c r="RGB20" s="410"/>
      <c r="RGC20" s="410"/>
      <c r="RGD20" s="410"/>
      <c r="RGE20" s="410"/>
      <c r="RGF20" s="410"/>
      <c r="RGG20" s="410"/>
      <c r="RGH20" s="410"/>
      <c r="RGI20" s="410"/>
      <c r="RGJ20" s="410"/>
      <c r="RGK20" s="410"/>
      <c r="RGL20" s="410"/>
      <c r="RGM20" s="410"/>
      <c r="RGN20" s="410"/>
      <c r="RGO20" s="410"/>
      <c r="RGP20" s="410"/>
      <c r="RGQ20" s="410"/>
      <c r="RGR20" s="410"/>
      <c r="RGS20" s="410"/>
      <c r="RGT20" s="410"/>
      <c r="RGU20" s="410"/>
      <c r="RGV20" s="410"/>
      <c r="RGW20" s="410"/>
      <c r="RGX20" s="410"/>
      <c r="RGY20" s="410"/>
      <c r="RGZ20" s="410"/>
      <c r="RHA20" s="410"/>
      <c r="RHB20" s="410"/>
      <c r="RHC20" s="410"/>
      <c r="RHD20" s="410"/>
      <c r="RHE20" s="410"/>
      <c r="RHF20" s="410"/>
      <c r="RHG20" s="410"/>
      <c r="RHH20" s="410"/>
      <c r="RHI20" s="410"/>
      <c r="RHJ20" s="410"/>
      <c r="RHK20" s="410"/>
      <c r="RHL20" s="410"/>
      <c r="RHM20" s="410"/>
      <c r="RHN20" s="410"/>
      <c r="RHO20" s="410"/>
      <c r="RHP20" s="410"/>
      <c r="RHQ20" s="410"/>
      <c r="RHR20" s="410"/>
      <c r="RHS20" s="410"/>
      <c r="RHT20" s="410"/>
      <c r="RHU20" s="410"/>
      <c r="RHV20" s="410"/>
      <c r="RHW20" s="410"/>
      <c r="RHX20" s="410"/>
      <c r="RHY20" s="410"/>
      <c r="RHZ20" s="410"/>
      <c r="RIA20" s="410"/>
      <c r="RIB20" s="410"/>
      <c r="RIC20" s="410"/>
      <c r="RID20" s="410"/>
      <c r="RIE20" s="410"/>
      <c r="RIF20" s="410"/>
      <c r="RIG20" s="410"/>
      <c r="RIH20" s="410"/>
      <c r="RII20" s="410"/>
      <c r="RIJ20" s="410"/>
      <c r="RIK20" s="410"/>
      <c r="RIL20" s="410"/>
      <c r="RIM20" s="410"/>
      <c r="RIN20" s="410"/>
      <c r="RIO20" s="410"/>
      <c r="RIP20" s="410"/>
      <c r="RIQ20" s="410"/>
      <c r="RIR20" s="410"/>
      <c r="RIS20" s="410"/>
      <c r="RIT20" s="410"/>
      <c r="RIU20" s="410"/>
      <c r="RIV20" s="410"/>
      <c r="RIW20" s="410"/>
      <c r="RIX20" s="410"/>
      <c r="RIY20" s="410"/>
      <c r="RIZ20" s="410"/>
      <c r="RJA20" s="410"/>
      <c r="RJB20" s="410"/>
      <c r="RJC20" s="410"/>
      <c r="RJD20" s="410"/>
      <c r="RJE20" s="410"/>
      <c r="RJF20" s="410"/>
      <c r="RJG20" s="410"/>
      <c r="RJH20" s="410"/>
      <c r="RJI20" s="410"/>
      <c r="RJJ20" s="410"/>
      <c r="RJK20" s="410"/>
      <c r="RJL20" s="410"/>
      <c r="RJM20" s="410"/>
      <c r="RJN20" s="410"/>
      <c r="RJO20" s="410"/>
      <c r="RJP20" s="410"/>
      <c r="RJQ20" s="410"/>
      <c r="RJR20" s="410"/>
      <c r="RJS20" s="410"/>
      <c r="RJT20" s="410"/>
      <c r="RJU20" s="410"/>
      <c r="RJV20" s="410"/>
      <c r="RJW20" s="410"/>
      <c r="RJX20" s="410"/>
      <c r="RJY20" s="410"/>
      <c r="RJZ20" s="410"/>
      <c r="RKA20" s="410"/>
      <c r="RKB20" s="410"/>
      <c r="RKC20" s="410"/>
      <c r="RKD20" s="410"/>
      <c r="RKE20" s="410"/>
      <c r="RKF20" s="410"/>
      <c r="RKG20" s="410"/>
      <c r="RKH20" s="410"/>
      <c r="RKI20" s="410"/>
      <c r="RKJ20" s="410"/>
      <c r="RKK20" s="410"/>
      <c r="RKL20" s="410"/>
      <c r="RKM20" s="410"/>
      <c r="RKN20" s="410"/>
      <c r="RKO20" s="410"/>
      <c r="RKP20" s="410"/>
      <c r="RKQ20" s="410"/>
      <c r="RKR20" s="410"/>
      <c r="RKS20" s="410"/>
      <c r="RKT20" s="410"/>
      <c r="RKU20" s="410"/>
      <c r="RKV20" s="410"/>
      <c r="RKW20" s="410"/>
      <c r="RKX20" s="410"/>
      <c r="RKY20" s="410"/>
      <c r="RKZ20" s="410"/>
      <c r="RLA20" s="410"/>
      <c r="RLB20" s="410"/>
      <c r="RLC20" s="410"/>
      <c r="RLD20" s="410"/>
      <c r="RLE20" s="410"/>
      <c r="RLF20" s="410"/>
      <c r="RLG20" s="410"/>
      <c r="RLH20" s="410"/>
      <c r="RLI20" s="410"/>
      <c r="RLJ20" s="410"/>
      <c r="RLK20" s="410"/>
      <c r="RLL20" s="410"/>
      <c r="RLM20" s="410"/>
      <c r="RLN20" s="410"/>
      <c r="RLO20" s="410"/>
      <c r="RLP20" s="410"/>
      <c r="RLQ20" s="410"/>
      <c r="RLR20" s="410"/>
      <c r="RLS20" s="410"/>
      <c r="RLT20" s="410"/>
      <c r="RLU20" s="410"/>
      <c r="RLV20" s="410"/>
      <c r="RLW20" s="410"/>
      <c r="RLX20" s="410"/>
      <c r="RLY20" s="410"/>
      <c r="RLZ20" s="410"/>
      <c r="RMA20" s="410"/>
      <c r="RMB20" s="410"/>
      <c r="RMC20" s="410"/>
      <c r="RMD20" s="410"/>
      <c r="RME20" s="410"/>
      <c r="RMF20" s="410"/>
      <c r="RMG20" s="410"/>
      <c r="RMH20" s="410"/>
      <c r="RMI20" s="410"/>
      <c r="RMJ20" s="410"/>
      <c r="RMK20" s="410"/>
      <c r="RML20" s="410"/>
      <c r="RMM20" s="410"/>
      <c r="RMN20" s="410"/>
      <c r="RMO20" s="410"/>
      <c r="RMP20" s="410"/>
      <c r="RMQ20" s="410"/>
      <c r="RMR20" s="410"/>
      <c r="RMS20" s="410"/>
      <c r="RMT20" s="410"/>
      <c r="RMU20" s="410"/>
      <c r="RMV20" s="410"/>
      <c r="RMW20" s="410"/>
      <c r="RMX20" s="410"/>
      <c r="RMY20" s="410"/>
      <c r="RMZ20" s="410"/>
      <c r="RNA20" s="410"/>
      <c r="RNB20" s="410"/>
      <c r="RNC20" s="410"/>
      <c r="RND20" s="410"/>
      <c r="RNE20" s="410"/>
      <c r="RNF20" s="410"/>
      <c r="RNG20" s="410"/>
      <c r="RNH20" s="410"/>
      <c r="RNI20" s="410"/>
      <c r="RNJ20" s="410"/>
      <c r="RNK20" s="410"/>
      <c r="RNL20" s="410"/>
      <c r="RNM20" s="410"/>
      <c r="RNN20" s="410"/>
      <c r="RNO20" s="410"/>
      <c r="RNP20" s="410"/>
      <c r="RNQ20" s="410"/>
      <c r="RNR20" s="410"/>
      <c r="RNS20" s="410"/>
      <c r="RNT20" s="410"/>
      <c r="RNU20" s="410"/>
      <c r="RNV20" s="410"/>
      <c r="RNW20" s="410"/>
      <c r="RNX20" s="410"/>
      <c r="RNY20" s="410"/>
      <c r="RNZ20" s="410"/>
      <c r="ROA20" s="410"/>
      <c r="ROB20" s="410"/>
      <c r="ROC20" s="410"/>
      <c r="ROD20" s="410"/>
      <c r="ROE20" s="410"/>
      <c r="ROF20" s="410"/>
      <c r="ROG20" s="410"/>
      <c r="ROH20" s="410"/>
      <c r="ROI20" s="410"/>
      <c r="ROJ20" s="410"/>
      <c r="ROK20" s="410"/>
      <c r="ROL20" s="410"/>
      <c r="ROM20" s="410"/>
      <c r="RON20" s="410"/>
      <c r="ROO20" s="410"/>
      <c r="ROP20" s="410"/>
      <c r="ROQ20" s="410"/>
      <c r="ROR20" s="410"/>
      <c r="ROS20" s="410"/>
      <c r="ROT20" s="410"/>
      <c r="ROU20" s="410"/>
      <c r="ROV20" s="410"/>
      <c r="ROW20" s="410"/>
      <c r="ROX20" s="410"/>
      <c r="ROY20" s="410"/>
      <c r="ROZ20" s="410"/>
      <c r="RPA20" s="410"/>
      <c r="RPB20" s="410"/>
      <c r="RPC20" s="410"/>
      <c r="RPD20" s="410"/>
      <c r="RPE20" s="410"/>
      <c r="RPF20" s="410"/>
      <c r="RPG20" s="410"/>
      <c r="RPH20" s="410"/>
      <c r="RPI20" s="410"/>
      <c r="RPJ20" s="410"/>
      <c r="RPK20" s="410"/>
      <c r="RPL20" s="410"/>
      <c r="RPM20" s="410"/>
      <c r="RPN20" s="410"/>
      <c r="RPO20" s="410"/>
      <c r="RPP20" s="410"/>
      <c r="RPQ20" s="410"/>
      <c r="RPR20" s="410"/>
      <c r="RPS20" s="410"/>
      <c r="RPT20" s="410"/>
      <c r="RPU20" s="410"/>
      <c r="RPV20" s="410"/>
      <c r="RPW20" s="410"/>
      <c r="RPX20" s="410"/>
      <c r="RPY20" s="410"/>
      <c r="RPZ20" s="410"/>
      <c r="RQA20" s="410"/>
      <c r="RQB20" s="410"/>
      <c r="RQC20" s="410"/>
      <c r="RQD20" s="410"/>
      <c r="RQE20" s="410"/>
      <c r="RQF20" s="410"/>
      <c r="RQG20" s="410"/>
      <c r="RQH20" s="410"/>
      <c r="RQI20" s="410"/>
      <c r="RQJ20" s="410"/>
      <c r="RQK20" s="410"/>
      <c r="RQL20" s="410"/>
      <c r="RQM20" s="410"/>
      <c r="RQN20" s="410"/>
      <c r="RQO20" s="410"/>
      <c r="RQP20" s="410"/>
      <c r="RQQ20" s="410"/>
      <c r="RQR20" s="410"/>
      <c r="RQS20" s="410"/>
      <c r="RQT20" s="410"/>
      <c r="RQU20" s="410"/>
      <c r="RQV20" s="410"/>
      <c r="RQW20" s="410"/>
      <c r="RQX20" s="410"/>
      <c r="RQY20" s="410"/>
      <c r="RQZ20" s="410"/>
      <c r="RRA20" s="410"/>
      <c r="RRB20" s="410"/>
      <c r="RRC20" s="410"/>
      <c r="RRD20" s="410"/>
      <c r="RRE20" s="410"/>
      <c r="RRF20" s="410"/>
      <c r="RRG20" s="410"/>
      <c r="RRH20" s="410"/>
      <c r="RRI20" s="410"/>
      <c r="RRJ20" s="410"/>
      <c r="RRK20" s="410"/>
      <c r="RRL20" s="410"/>
      <c r="RRM20" s="410"/>
      <c r="RRN20" s="410"/>
      <c r="RRO20" s="410"/>
      <c r="RRP20" s="410"/>
      <c r="RRQ20" s="410"/>
      <c r="RRR20" s="410"/>
      <c r="RRS20" s="410"/>
      <c r="RRT20" s="410"/>
      <c r="RRU20" s="410"/>
      <c r="RRV20" s="410"/>
      <c r="RRW20" s="410"/>
      <c r="RRX20" s="410"/>
      <c r="RRY20" s="410"/>
      <c r="RRZ20" s="410"/>
      <c r="RSA20" s="410"/>
      <c r="RSB20" s="410"/>
      <c r="RSC20" s="410"/>
      <c r="RSD20" s="410"/>
      <c r="RSE20" s="410"/>
      <c r="RSF20" s="410"/>
      <c r="RSG20" s="410"/>
      <c r="RSH20" s="410"/>
      <c r="RSI20" s="410"/>
      <c r="RSJ20" s="410"/>
      <c r="RSK20" s="410"/>
      <c r="RSL20" s="410"/>
      <c r="RSM20" s="410"/>
      <c r="RSN20" s="410"/>
      <c r="RSO20" s="410"/>
      <c r="RSP20" s="410"/>
      <c r="RSQ20" s="410"/>
      <c r="RSR20" s="410"/>
      <c r="RSS20" s="410"/>
      <c r="RST20" s="410"/>
      <c r="RSU20" s="410"/>
      <c r="RSV20" s="410"/>
      <c r="RSW20" s="410"/>
      <c r="RSX20" s="410"/>
      <c r="RSY20" s="410"/>
      <c r="RSZ20" s="410"/>
      <c r="RTA20" s="410"/>
      <c r="RTB20" s="410"/>
      <c r="RTC20" s="410"/>
      <c r="RTD20" s="410"/>
      <c r="RTE20" s="410"/>
      <c r="RTF20" s="410"/>
      <c r="RTG20" s="410"/>
      <c r="RTH20" s="410"/>
      <c r="RTI20" s="410"/>
      <c r="RTJ20" s="410"/>
      <c r="RTK20" s="410"/>
      <c r="RTL20" s="410"/>
      <c r="RTM20" s="410"/>
      <c r="RTN20" s="410"/>
      <c r="RTO20" s="410"/>
      <c r="RTP20" s="410"/>
      <c r="RTQ20" s="410"/>
      <c r="RTR20" s="410"/>
      <c r="RTS20" s="410"/>
      <c r="RTT20" s="410"/>
      <c r="RTU20" s="410"/>
      <c r="RTV20" s="410"/>
      <c r="RTW20" s="410"/>
      <c r="RTX20" s="410"/>
      <c r="RTY20" s="410"/>
      <c r="RTZ20" s="410"/>
      <c r="RUA20" s="410"/>
      <c r="RUB20" s="410"/>
      <c r="RUC20" s="410"/>
      <c r="RUD20" s="410"/>
      <c r="RUE20" s="410"/>
      <c r="RUF20" s="410"/>
      <c r="RUG20" s="410"/>
      <c r="RUH20" s="410"/>
      <c r="RUI20" s="410"/>
      <c r="RUJ20" s="410"/>
      <c r="RUK20" s="410"/>
      <c r="RUL20" s="410"/>
      <c r="RUM20" s="410"/>
      <c r="RUN20" s="410"/>
      <c r="RUO20" s="410"/>
      <c r="RUP20" s="410"/>
      <c r="RUQ20" s="410"/>
      <c r="RUR20" s="410"/>
      <c r="RUS20" s="410"/>
      <c r="RUT20" s="410"/>
      <c r="RUU20" s="410"/>
      <c r="RUV20" s="410"/>
      <c r="RUW20" s="410"/>
      <c r="RUX20" s="410"/>
      <c r="RUY20" s="410"/>
      <c r="RUZ20" s="410"/>
      <c r="RVA20" s="410"/>
      <c r="RVB20" s="410"/>
      <c r="RVC20" s="410"/>
      <c r="RVD20" s="410"/>
      <c r="RVE20" s="410"/>
      <c r="RVF20" s="410"/>
      <c r="RVG20" s="410"/>
      <c r="RVH20" s="410"/>
      <c r="RVI20" s="410"/>
      <c r="RVJ20" s="410"/>
      <c r="RVK20" s="410"/>
      <c r="RVL20" s="410"/>
      <c r="RVM20" s="410"/>
      <c r="RVN20" s="410"/>
      <c r="RVO20" s="410"/>
      <c r="RVP20" s="410"/>
      <c r="RVQ20" s="410"/>
      <c r="RVR20" s="410"/>
      <c r="RVS20" s="410"/>
      <c r="RVT20" s="410"/>
      <c r="RVU20" s="410"/>
      <c r="RVV20" s="410"/>
      <c r="RVW20" s="410"/>
      <c r="RVX20" s="410"/>
      <c r="RVY20" s="410"/>
      <c r="RVZ20" s="410"/>
      <c r="RWA20" s="410"/>
      <c r="RWB20" s="410"/>
      <c r="RWC20" s="410"/>
      <c r="RWD20" s="410"/>
      <c r="RWE20" s="410"/>
      <c r="RWF20" s="410"/>
      <c r="RWG20" s="410"/>
      <c r="RWH20" s="410"/>
      <c r="RWI20" s="410"/>
      <c r="RWJ20" s="410"/>
      <c r="RWK20" s="410"/>
      <c r="RWL20" s="410"/>
      <c r="RWM20" s="410"/>
      <c r="RWN20" s="410"/>
      <c r="RWO20" s="410"/>
      <c r="RWP20" s="410"/>
      <c r="RWQ20" s="410"/>
      <c r="RWR20" s="410"/>
      <c r="RWS20" s="410"/>
      <c r="RWT20" s="410"/>
      <c r="RWU20" s="410"/>
      <c r="RWV20" s="410"/>
      <c r="RWW20" s="410"/>
      <c r="RWX20" s="410"/>
      <c r="RWY20" s="410"/>
      <c r="RWZ20" s="410"/>
      <c r="RXA20" s="410"/>
      <c r="RXB20" s="410"/>
      <c r="RXC20" s="410"/>
      <c r="RXD20" s="410"/>
      <c r="RXE20" s="410"/>
      <c r="RXF20" s="410"/>
      <c r="RXG20" s="410"/>
      <c r="RXH20" s="410"/>
      <c r="RXI20" s="410"/>
      <c r="RXJ20" s="410"/>
      <c r="RXK20" s="410"/>
      <c r="RXL20" s="410"/>
      <c r="RXM20" s="410"/>
      <c r="RXN20" s="410"/>
      <c r="RXO20" s="410"/>
      <c r="RXP20" s="410"/>
      <c r="RXQ20" s="410"/>
      <c r="RXR20" s="410"/>
      <c r="RXS20" s="410"/>
      <c r="RXT20" s="410"/>
      <c r="RXU20" s="410"/>
      <c r="RXV20" s="410"/>
      <c r="RXW20" s="410"/>
      <c r="RXX20" s="410"/>
      <c r="RXY20" s="410"/>
      <c r="RXZ20" s="410"/>
      <c r="RYA20" s="410"/>
      <c r="RYB20" s="410"/>
      <c r="RYC20" s="410"/>
      <c r="RYD20" s="410"/>
      <c r="RYE20" s="410"/>
      <c r="RYF20" s="410"/>
      <c r="RYG20" s="410"/>
      <c r="RYH20" s="410"/>
      <c r="RYI20" s="410"/>
      <c r="RYJ20" s="410"/>
      <c r="RYK20" s="410"/>
      <c r="RYL20" s="410"/>
      <c r="RYM20" s="410"/>
      <c r="RYN20" s="410"/>
      <c r="RYO20" s="410"/>
      <c r="RYP20" s="410"/>
      <c r="RYQ20" s="410"/>
      <c r="RYR20" s="410"/>
      <c r="RYS20" s="410"/>
      <c r="RYT20" s="410"/>
      <c r="RYU20" s="410"/>
      <c r="RYV20" s="410"/>
      <c r="RYW20" s="410"/>
      <c r="RYX20" s="410"/>
      <c r="RYY20" s="410"/>
      <c r="RYZ20" s="410"/>
      <c r="RZA20" s="410"/>
      <c r="RZB20" s="410"/>
      <c r="RZC20" s="410"/>
      <c r="RZD20" s="410"/>
      <c r="RZE20" s="410"/>
      <c r="RZF20" s="410"/>
      <c r="RZG20" s="410"/>
      <c r="RZH20" s="410"/>
      <c r="RZI20" s="410"/>
      <c r="RZJ20" s="410"/>
      <c r="RZK20" s="410"/>
      <c r="RZL20" s="410"/>
      <c r="RZM20" s="410"/>
      <c r="RZN20" s="410"/>
      <c r="RZO20" s="410"/>
      <c r="RZP20" s="410"/>
      <c r="RZQ20" s="410"/>
      <c r="RZR20" s="410"/>
      <c r="RZS20" s="410"/>
      <c r="RZT20" s="410"/>
      <c r="RZU20" s="410"/>
      <c r="RZV20" s="410"/>
      <c r="RZW20" s="410"/>
      <c r="RZX20" s="410"/>
      <c r="RZY20" s="410"/>
      <c r="RZZ20" s="410"/>
      <c r="SAA20" s="410"/>
      <c r="SAB20" s="410"/>
      <c r="SAC20" s="410"/>
      <c r="SAD20" s="410"/>
      <c r="SAE20" s="410"/>
      <c r="SAF20" s="410"/>
      <c r="SAG20" s="410"/>
      <c r="SAH20" s="410"/>
      <c r="SAI20" s="410"/>
      <c r="SAJ20" s="410"/>
      <c r="SAK20" s="410"/>
      <c r="SAL20" s="410"/>
      <c r="SAM20" s="410"/>
      <c r="SAN20" s="410"/>
      <c r="SAO20" s="410"/>
      <c r="SAP20" s="410"/>
      <c r="SAQ20" s="410"/>
      <c r="SAR20" s="410"/>
      <c r="SAS20" s="410"/>
      <c r="SAT20" s="410"/>
      <c r="SAU20" s="410"/>
      <c r="SAV20" s="410"/>
      <c r="SAW20" s="410"/>
      <c r="SAX20" s="410"/>
      <c r="SAY20" s="410"/>
      <c r="SAZ20" s="410"/>
      <c r="SBA20" s="410"/>
      <c r="SBB20" s="410"/>
      <c r="SBC20" s="410"/>
      <c r="SBD20" s="410"/>
      <c r="SBE20" s="410"/>
      <c r="SBF20" s="410"/>
      <c r="SBG20" s="410"/>
      <c r="SBH20" s="410"/>
      <c r="SBI20" s="410"/>
      <c r="SBJ20" s="410"/>
      <c r="SBK20" s="410"/>
      <c r="SBL20" s="410"/>
      <c r="SBM20" s="410"/>
      <c r="SBN20" s="410"/>
      <c r="SBO20" s="410"/>
      <c r="SBP20" s="410"/>
      <c r="SBQ20" s="410"/>
      <c r="SBR20" s="410"/>
      <c r="SBS20" s="410"/>
      <c r="SBT20" s="410"/>
      <c r="SBU20" s="410"/>
      <c r="SBV20" s="410"/>
      <c r="SBW20" s="410"/>
      <c r="SBX20" s="410"/>
      <c r="SBY20" s="410"/>
      <c r="SBZ20" s="410"/>
      <c r="SCA20" s="410"/>
      <c r="SCB20" s="410"/>
      <c r="SCC20" s="410"/>
      <c r="SCD20" s="410"/>
      <c r="SCE20" s="410"/>
      <c r="SCF20" s="410"/>
      <c r="SCG20" s="410"/>
      <c r="SCH20" s="410"/>
      <c r="SCI20" s="410"/>
      <c r="SCJ20" s="410"/>
      <c r="SCK20" s="410"/>
      <c r="SCL20" s="410"/>
      <c r="SCM20" s="410"/>
      <c r="SCN20" s="410"/>
      <c r="SCO20" s="410"/>
      <c r="SCP20" s="410"/>
      <c r="SCQ20" s="410"/>
      <c r="SCR20" s="410"/>
      <c r="SCS20" s="410"/>
      <c r="SCT20" s="410"/>
      <c r="SCU20" s="410"/>
      <c r="SCV20" s="410"/>
      <c r="SCW20" s="410"/>
      <c r="SCX20" s="410"/>
      <c r="SCY20" s="410"/>
      <c r="SCZ20" s="410"/>
      <c r="SDA20" s="410"/>
      <c r="SDB20" s="410"/>
      <c r="SDC20" s="410"/>
      <c r="SDD20" s="410"/>
      <c r="SDE20" s="410"/>
      <c r="SDF20" s="410"/>
      <c r="SDG20" s="410"/>
      <c r="SDH20" s="410"/>
      <c r="SDI20" s="410"/>
      <c r="SDJ20" s="410"/>
      <c r="SDK20" s="410"/>
      <c r="SDL20" s="410"/>
      <c r="SDM20" s="410"/>
      <c r="SDN20" s="410"/>
      <c r="SDO20" s="410"/>
      <c r="SDP20" s="410"/>
      <c r="SDQ20" s="410"/>
      <c r="SDR20" s="410"/>
      <c r="SDS20" s="410"/>
      <c r="SDT20" s="410"/>
      <c r="SDU20" s="410"/>
      <c r="SDV20" s="410"/>
      <c r="SDW20" s="410"/>
      <c r="SDX20" s="410"/>
      <c r="SDY20" s="410"/>
      <c r="SDZ20" s="410"/>
      <c r="SEA20" s="410"/>
      <c r="SEB20" s="410"/>
      <c r="SEC20" s="410"/>
      <c r="SED20" s="410"/>
      <c r="SEE20" s="410"/>
      <c r="SEF20" s="410"/>
      <c r="SEG20" s="410"/>
      <c r="SEH20" s="410"/>
      <c r="SEI20" s="410"/>
      <c r="SEJ20" s="410"/>
      <c r="SEK20" s="410"/>
      <c r="SEL20" s="410"/>
      <c r="SEM20" s="410"/>
      <c r="SEN20" s="410"/>
      <c r="SEO20" s="410"/>
      <c r="SEP20" s="410"/>
      <c r="SEQ20" s="410"/>
      <c r="SER20" s="410"/>
      <c r="SES20" s="410"/>
      <c r="SET20" s="410"/>
      <c r="SEU20" s="410"/>
      <c r="SEV20" s="410"/>
      <c r="SEW20" s="410"/>
      <c r="SEX20" s="410"/>
      <c r="SEY20" s="410"/>
      <c r="SEZ20" s="410"/>
      <c r="SFA20" s="410"/>
      <c r="SFB20" s="410"/>
      <c r="SFC20" s="410"/>
      <c r="SFD20" s="410"/>
      <c r="SFE20" s="410"/>
      <c r="SFF20" s="410"/>
      <c r="SFG20" s="410"/>
      <c r="SFH20" s="410"/>
      <c r="SFI20" s="410"/>
      <c r="SFJ20" s="410"/>
      <c r="SFK20" s="410"/>
      <c r="SFL20" s="410"/>
      <c r="SFM20" s="410"/>
      <c r="SFN20" s="410"/>
      <c r="SFO20" s="410"/>
      <c r="SFP20" s="410"/>
      <c r="SFQ20" s="410"/>
      <c r="SFR20" s="410"/>
      <c r="SFS20" s="410"/>
      <c r="SFT20" s="410"/>
      <c r="SFU20" s="410"/>
      <c r="SFV20" s="410"/>
      <c r="SFW20" s="410"/>
      <c r="SFX20" s="410"/>
      <c r="SFY20" s="410"/>
      <c r="SFZ20" s="410"/>
      <c r="SGA20" s="410"/>
      <c r="SGB20" s="410"/>
      <c r="SGC20" s="410"/>
      <c r="SGD20" s="410"/>
      <c r="SGE20" s="410"/>
      <c r="SGF20" s="410"/>
      <c r="SGG20" s="410"/>
      <c r="SGH20" s="410"/>
      <c r="SGI20" s="410"/>
      <c r="SGJ20" s="410"/>
      <c r="SGK20" s="410"/>
      <c r="SGL20" s="410"/>
      <c r="SGM20" s="410"/>
      <c r="SGN20" s="410"/>
      <c r="SGO20" s="410"/>
      <c r="SGP20" s="410"/>
      <c r="SGQ20" s="410"/>
      <c r="SGR20" s="410"/>
      <c r="SGS20" s="410"/>
      <c r="SGT20" s="410"/>
      <c r="SGU20" s="410"/>
      <c r="SGV20" s="410"/>
      <c r="SGW20" s="410"/>
      <c r="SGX20" s="410"/>
      <c r="SGY20" s="410"/>
      <c r="SGZ20" s="410"/>
      <c r="SHA20" s="410"/>
      <c r="SHB20" s="410"/>
      <c r="SHC20" s="410"/>
      <c r="SHD20" s="410"/>
      <c r="SHE20" s="410"/>
      <c r="SHF20" s="410"/>
      <c r="SHG20" s="410"/>
      <c r="SHH20" s="410"/>
      <c r="SHI20" s="410"/>
      <c r="SHJ20" s="410"/>
      <c r="SHK20" s="410"/>
      <c r="SHL20" s="410"/>
      <c r="SHM20" s="410"/>
      <c r="SHN20" s="410"/>
      <c r="SHO20" s="410"/>
      <c r="SHP20" s="410"/>
      <c r="SHQ20" s="410"/>
      <c r="SHR20" s="410"/>
      <c r="SHS20" s="410"/>
      <c r="SHT20" s="410"/>
      <c r="SHU20" s="410"/>
      <c r="SHV20" s="410"/>
      <c r="SHW20" s="410"/>
      <c r="SHX20" s="410"/>
      <c r="SHY20" s="410"/>
      <c r="SHZ20" s="410"/>
      <c r="SIA20" s="410"/>
      <c r="SIB20" s="410"/>
      <c r="SIC20" s="410"/>
      <c r="SID20" s="410"/>
      <c r="SIE20" s="410"/>
      <c r="SIF20" s="410"/>
      <c r="SIG20" s="410"/>
      <c r="SIH20" s="410"/>
      <c r="SII20" s="410"/>
      <c r="SIJ20" s="410"/>
      <c r="SIK20" s="410"/>
      <c r="SIL20" s="410"/>
      <c r="SIM20" s="410"/>
      <c r="SIN20" s="410"/>
      <c r="SIO20" s="410"/>
      <c r="SIP20" s="410"/>
      <c r="SIQ20" s="410"/>
      <c r="SIR20" s="410"/>
      <c r="SIS20" s="410"/>
      <c r="SIT20" s="410"/>
      <c r="SIU20" s="410"/>
      <c r="SIV20" s="410"/>
      <c r="SIW20" s="410"/>
      <c r="SIX20" s="410"/>
      <c r="SIY20" s="410"/>
      <c r="SIZ20" s="410"/>
      <c r="SJA20" s="410"/>
      <c r="SJB20" s="410"/>
      <c r="SJC20" s="410"/>
      <c r="SJD20" s="410"/>
      <c r="SJE20" s="410"/>
      <c r="SJF20" s="410"/>
      <c r="SJG20" s="410"/>
      <c r="SJH20" s="410"/>
      <c r="SJI20" s="410"/>
      <c r="SJJ20" s="410"/>
      <c r="SJK20" s="410"/>
      <c r="SJL20" s="410"/>
      <c r="SJM20" s="410"/>
      <c r="SJN20" s="410"/>
      <c r="SJO20" s="410"/>
      <c r="SJP20" s="410"/>
      <c r="SJQ20" s="410"/>
      <c r="SJR20" s="410"/>
      <c r="SJS20" s="410"/>
      <c r="SJT20" s="410"/>
      <c r="SJU20" s="410"/>
      <c r="SJV20" s="410"/>
      <c r="SJW20" s="410"/>
      <c r="SJX20" s="410"/>
      <c r="SJY20" s="410"/>
      <c r="SJZ20" s="410"/>
      <c r="SKA20" s="410"/>
      <c r="SKB20" s="410"/>
      <c r="SKC20" s="410"/>
      <c r="SKD20" s="410"/>
      <c r="SKE20" s="410"/>
      <c r="SKF20" s="410"/>
      <c r="SKG20" s="410"/>
      <c r="SKH20" s="410"/>
      <c r="SKI20" s="410"/>
      <c r="SKJ20" s="410"/>
      <c r="SKK20" s="410"/>
      <c r="SKL20" s="410"/>
      <c r="SKM20" s="410"/>
      <c r="SKN20" s="410"/>
      <c r="SKO20" s="410"/>
      <c r="SKP20" s="410"/>
      <c r="SKQ20" s="410"/>
      <c r="SKR20" s="410"/>
      <c r="SKS20" s="410"/>
      <c r="SKT20" s="410"/>
      <c r="SKU20" s="410"/>
      <c r="SKV20" s="410"/>
      <c r="SKW20" s="410"/>
      <c r="SKX20" s="410"/>
      <c r="SKY20" s="410"/>
      <c r="SKZ20" s="410"/>
      <c r="SLA20" s="410"/>
      <c r="SLB20" s="410"/>
      <c r="SLC20" s="410"/>
      <c r="SLD20" s="410"/>
      <c r="SLE20" s="410"/>
      <c r="SLF20" s="410"/>
      <c r="SLG20" s="410"/>
      <c r="SLH20" s="410"/>
      <c r="SLI20" s="410"/>
      <c r="SLJ20" s="410"/>
      <c r="SLK20" s="410"/>
      <c r="SLL20" s="410"/>
      <c r="SLM20" s="410"/>
      <c r="SLN20" s="410"/>
      <c r="SLO20" s="410"/>
      <c r="SLP20" s="410"/>
      <c r="SLQ20" s="410"/>
      <c r="SLR20" s="410"/>
      <c r="SLS20" s="410"/>
      <c r="SLT20" s="410"/>
      <c r="SLU20" s="410"/>
      <c r="SLV20" s="410"/>
      <c r="SLW20" s="410"/>
      <c r="SLX20" s="410"/>
      <c r="SLY20" s="410"/>
      <c r="SLZ20" s="410"/>
      <c r="SMA20" s="410"/>
      <c r="SMB20" s="410"/>
      <c r="SMC20" s="410"/>
      <c r="SMD20" s="410"/>
      <c r="SME20" s="410"/>
      <c r="SMF20" s="410"/>
      <c r="SMG20" s="410"/>
      <c r="SMH20" s="410"/>
      <c r="SMI20" s="410"/>
      <c r="SMJ20" s="410"/>
      <c r="SMK20" s="410"/>
      <c r="SML20" s="410"/>
      <c r="SMM20" s="410"/>
      <c r="SMN20" s="410"/>
      <c r="SMO20" s="410"/>
      <c r="SMP20" s="410"/>
      <c r="SMQ20" s="410"/>
      <c r="SMR20" s="410"/>
      <c r="SMS20" s="410"/>
      <c r="SMT20" s="410"/>
      <c r="SMU20" s="410"/>
      <c r="SMV20" s="410"/>
      <c r="SMW20" s="410"/>
      <c r="SMX20" s="410"/>
      <c r="SMY20" s="410"/>
      <c r="SMZ20" s="410"/>
      <c r="SNA20" s="410"/>
      <c r="SNB20" s="410"/>
      <c r="SNC20" s="410"/>
      <c r="SND20" s="410"/>
      <c r="SNE20" s="410"/>
      <c r="SNF20" s="410"/>
      <c r="SNG20" s="410"/>
      <c r="SNH20" s="410"/>
      <c r="SNI20" s="410"/>
      <c r="SNJ20" s="410"/>
      <c r="SNK20" s="410"/>
      <c r="SNL20" s="410"/>
      <c r="SNM20" s="410"/>
      <c r="SNN20" s="410"/>
      <c r="SNO20" s="410"/>
      <c r="SNP20" s="410"/>
      <c r="SNQ20" s="410"/>
      <c r="SNR20" s="410"/>
      <c r="SNS20" s="410"/>
      <c r="SNT20" s="410"/>
      <c r="SNU20" s="410"/>
      <c r="SNV20" s="410"/>
      <c r="SNW20" s="410"/>
      <c r="SNX20" s="410"/>
      <c r="SNY20" s="410"/>
      <c r="SNZ20" s="410"/>
      <c r="SOA20" s="410"/>
      <c r="SOB20" s="410"/>
      <c r="SOC20" s="410"/>
      <c r="SOD20" s="410"/>
      <c r="SOE20" s="410"/>
      <c r="SOF20" s="410"/>
      <c r="SOG20" s="410"/>
      <c r="SOH20" s="410"/>
      <c r="SOI20" s="410"/>
      <c r="SOJ20" s="410"/>
      <c r="SOK20" s="410"/>
      <c r="SOL20" s="410"/>
      <c r="SOM20" s="410"/>
      <c r="SON20" s="410"/>
      <c r="SOO20" s="410"/>
      <c r="SOP20" s="410"/>
      <c r="SOQ20" s="410"/>
      <c r="SOR20" s="410"/>
      <c r="SOS20" s="410"/>
      <c r="SOT20" s="410"/>
      <c r="SOU20" s="410"/>
      <c r="SOV20" s="410"/>
      <c r="SOW20" s="410"/>
      <c r="SOX20" s="410"/>
      <c r="SOY20" s="410"/>
      <c r="SOZ20" s="410"/>
      <c r="SPA20" s="410"/>
      <c r="SPB20" s="410"/>
      <c r="SPC20" s="410"/>
      <c r="SPD20" s="410"/>
      <c r="SPE20" s="410"/>
      <c r="SPF20" s="410"/>
      <c r="SPG20" s="410"/>
      <c r="SPH20" s="410"/>
      <c r="SPI20" s="410"/>
      <c r="SPJ20" s="410"/>
      <c r="SPK20" s="410"/>
      <c r="SPL20" s="410"/>
      <c r="SPM20" s="410"/>
      <c r="SPN20" s="410"/>
      <c r="SPO20" s="410"/>
      <c r="SPP20" s="410"/>
      <c r="SPQ20" s="410"/>
      <c r="SPR20" s="410"/>
      <c r="SPS20" s="410"/>
      <c r="SPT20" s="410"/>
      <c r="SPU20" s="410"/>
      <c r="SPV20" s="410"/>
      <c r="SPW20" s="410"/>
      <c r="SPX20" s="410"/>
      <c r="SPY20" s="410"/>
      <c r="SPZ20" s="410"/>
      <c r="SQA20" s="410"/>
      <c r="SQB20" s="410"/>
      <c r="SQC20" s="410"/>
      <c r="SQD20" s="410"/>
      <c r="SQE20" s="410"/>
      <c r="SQF20" s="410"/>
      <c r="SQG20" s="410"/>
      <c r="SQH20" s="410"/>
      <c r="SQI20" s="410"/>
      <c r="SQJ20" s="410"/>
      <c r="SQK20" s="410"/>
      <c r="SQL20" s="410"/>
      <c r="SQM20" s="410"/>
      <c r="SQN20" s="410"/>
      <c r="SQO20" s="410"/>
      <c r="SQP20" s="410"/>
      <c r="SQQ20" s="410"/>
      <c r="SQR20" s="410"/>
      <c r="SQS20" s="410"/>
      <c r="SQT20" s="410"/>
      <c r="SQU20" s="410"/>
      <c r="SQV20" s="410"/>
      <c r="SQW20" s="410"/>
      <c r="SQX20" s="410"/>
      <c r="SQY20" s="410"/>
      <c r="SQZ20" s="410"/>
      <c r="SRA20" s="410"/>
      <c r="SRB20" s="410"/>
      <c r="SRC20" s="410"/>
      <c r="SRD20" s="410"/>
      <c r="SRE20" s="410"/>
      <c r="SRF20" s="410"/>
      <c r="SRG20" s="410"/>
      <c r="SRH20" s="410"/>
      <c r="SRI20" s="410"/>
      <c r="SRJ20" s="410"/>
      <c r="SRK20" s="410"/>
      <c r="SRL20" s="410"/>
      <c r="SRM20" s="410"/>
      <c r="SRN20" s="410"/>
      <c r="SRO20" s="410"/>
      <c r="SRP20" s="410"/>
      <c r="SRQ20" s="410"/>
      <c r="SRR20" s="410"/>
      <c r="SRS20" s="410"/>
      <c r="SRT20" s="410"/>
      <c r="SRU20" s="410"/>
      <c r="SRV20" s="410"/>
      <c r="SRW20" s="410"/>
      <c r="SRX20" s="410"/>
      <c r="SRY20" s="410"/>
      <c r="SRZ20" s="410"/>
      <c r="SSA20" s="410"/>
      <c r="SSB20" s="410"/>
      <c r="SSC20" s="410"/>
      <c r="SSD20" s="410"/>
      <c r="SSE20" s="410"/>
      <c r="SSF20" s="410"/>
      <c r="SSG20" s="410"/>
      <c r="SSH20" s="410"/>
      <c r="SSI20" s="410"/>
      <c r="SSJ20" s="410"/>
      <c r="SSK20" s="410"/>
      <c r="SSL20" s="410"/>
      <c r="SSM20" s="410"/>
      <c r="SSN20" s="410"/>
      <c r="SSO20" s="410"/>
      <c r="SSP20" s="410"/>
      <c r="SSQ20" s="410"/>
      <c r="SSR20" s="410"/>
      <c r="SSS20" s="410"/>
      <c r="SST20" s="410"/>
      <c r="SSU20" s="410"/>
      <c r="SSV20" s="410"/>
      <c r="SSW20" s="410"/>
      <c r="SSX20" s="410"/>
      <c r="SSY20" s="410"/>
      <c r="SSZ20" s="410"/>
      <c r="STA20" s="410"/>
      <c r="STB20" s="410"/>
      <c r="STC20" s="410"/>
      <c r="STD20" s="410"/>
      <c r="STE20" s="410"/>
      <c r="STF20" s="410"/>
      <c r="STG20" s="410"/>
      <c r="STH20" s="410"/>
      <c r="STI20" s="410"/>
      <c r="STJ20" s="410"/>
      <c r="STK20" s="410"/>
      <c r="STL20" s="410"/>
      <c r="STM20" s="410"/>
      <c r="STN20" s="410"/>
      <c r="STO20" s="410"/>
      <c r="STP20" s="410"/>
      <c r="STQ20" s="410"/>
      <c r="STR20" s="410"/>
      <c r="STS20" s="410"/>
      <c r="STT20" s="410"/>
      <c r="STU20" s="410"/>
      <c r="STV20" s="410"/>
      <c r="STW20" s="410"/>
      <c r="STX20" s="410"/>
      <c r="STY20" s="410"/>
      <c r="STZ20" s="410"/>
      <c r="SUA20" s="410"/>
      <c r="SUB20" s="410"/>
      <c r="SUC20" s="410"/>
      <c r="SUD20" s="410"/>
      <c r="SUE20" s="410"/>
      <c r="SUF20" s="410"/>
      <c r="SUG20" s="410"/>
      <c r="SUH20" s="410"/>
      <c r="SUI20" s="410"/>
      <c r="SUJ20" s="410"/>
      <c r="SUK20" s="410"/>
      <c r="SUL20" s="410"/>
      <c r="SUM20" s="410"/>
      <c r="SUN20" s="410"/>
      <c r="SUO20" s="410"/>
      <c r="SUP20" s="410"/>
      <c r="SUQ20" s="410"/>
      <c r="SUR20" s="410"/>
      <c r="SUS20" s="410"/>
      <c r="SUT20" s="410"/>
      <c r="SUU20" s="410"/>
      <c r="SUV20" s="410"/>
      <c r="SUW20" s="410"/>
      <c r="SUX20" s="410"/>
      <c r="SUY20" s="410"/>
      <c r="SUZ20" s="410"/>
      <c r="SVA20" s="410"/>
      <c r="SVB20" s="410"/>
      <c r="SVC20" s="410"/>
      <c r="SVD20" s="410"/>
      <c r="SVE20" s="410"/>
      <c r="SVF20" s="410"/>
      <c r="SVG20" s="410"/>
      <c r="SVH20" s="410"/>
      <c r="SVI20" s="410"/>
      <c r="SVJ20" s="410"/>
      <c r="SVK20" s="410"/>
      <c r="SVL20" s="410"/>
      <c r="SVM20" s="410"/>
      <c r="SVN20" s="410"/>
      <c r="SVO20" s="410"/>
      <c r="SVP20" s="410"/>
      <c r="SVQ20" s="410"/>
      <c r="SVR20" s="410"/>
      <c r="SVS20" s="410"/>
      <c r="SVT20" s="410"/>
      <c r="SVU20" s="410"/>
      <c r="SVV20" s="410"/>
      <c r="SVW20" s="410"/>
      <c r="SVX20" s="410"/>
      <c r="SVY20" s="410"/>
      <c r="SVZ20" s="410"/>
      <c r="SWA20" s="410"/>
      <c r="SWB20" s="410"/>
      <c r="SWC20" s="410"/>
      <c r="SWD20" s="410"/>
      <c r="SWE20" s="410"/>
      <c r="SWF20" s="410"/>
      <c r="SWG20" s="410"/>
      <c r="SWH20" s="410"/>
      <c r="SWI20" s="410"/>
      <c r="SWJ20" s="410"/>
      <c r="SWK20" s="410"/>
      <c r="SWL20" s="410"/>
      <c r="SWM20" s="410"/>
      <c r="SWN20" s="410"/>
      <c r="SWO20" s="410"/>
      <c r="SWP20" s="410"/>
      <c r="SWQ20" s="410"/>
      <c r="SWR20" s="410"/>
      <c r="SWS20" s="410"/>
      <c r="SWT20" s="410"/>
      <c r="SWU20" s="410"/>
      <c r="SWV20" s="410"/>
      <c r="SWW20" s="410"/>
      <c r="SWX20" s="410"/>
      <c r="SWY20" s="410"/>
      <c r="SWZ20" s="410"/>
      <c r="SXA20" s="410"/>
      <c r="SXB20" s="410"/>
      <c r="SXC20" s="410"/>
      <c r="SXD20" s="410"/>
      <c r="SXE20" s="410"/>
      <c r="SXF20" s="410"/>
      <c r="SXG20" s="410"/>
      <c r="SXH20" s="410"/>
      <c r="SXI20" s="410"/>
      <c r="SXJ20" s="410"/>
      <c r="SXK20" s="410"/>
      <c r="SXL20" s="410"/>
      <c r="SXM20" s="410"/>
      <c r="SXN20" s="410"/>
      <c r="SXO20" s="410"/>
      <c r="SXP20" s="410"/>
      <c r="SXQ20" s="410"/>
      <c r="SXR20" s="410"/>
      <c r="SXS20" s="410"/>
      <c r="SXT20" s="410"/>
      <c r="SXU20" s="410"/>
      <c r="SXV20" s="410"/>
      <c r="SXW20" s="410"/>
      <c r="SXX20" s="410"/>
      <c r="SXY20" s="410"/>
      <c r="SXZ20" s="410"/>
      <c r="SYA20" s="410"/>
      <c r="SYB20" s="410"/>
      <c r="SYC20" s="410"/>
      <c r="SYD20" s="410"/>
      <c r="SYE20" s="410"/>
      <c r="SYF20" s="410"/>
      <c r="SYG20" s="410"/>
      <c r="SYH20" s="410"/>
      <c r="SYI20" s="410"/>
      <c r="SYJ20" s="410"/>
      <c r="SYK20" s="410"/>
      <c r="SYL20" s="410"/>
      <c r="SYM20" s="410"/>
      <c r="SYN20" s="410"/>
      <c r="SYO20" s="410"/>
      <c r="SYP20" s="410"/>
      <c r="SYQ20" s="410"/>
      <c r="SYR20" s="410"/>
      <c r="SYS20" s="410"/>
      <c r="SYT20" s="410"/>
      <c r="SYU20" s="410"/>
      <c r="SYV20" s="410"/>
      <c r="SYW20" s="410"/>
      <c r="SYX20" s="410"/>
      <c r="SYY20" s="410"/>
      <c r="SYZ20" s="410"/>
      <c r="SZA20" s="410"/>
      <c r="SZB20" s="410"/>
      <c r="SZC20" s="410"/>
      <c r="SZD20" s="410"/>
      <c r="SZE20" s="410"/>
      <c r="SZF20" s="410"/>
      <c r="SZG20" s="410"/>
      <c r="SZH20" s="410"/>
      <c r="SZI20" s="410"/>
      <c r="SZJ20" s="410"/>
      <c r="SZK20" s="410"/>
      <c r="SZL20" s="410"/>
      <c r="SZM20" s="410"/>
      <c r="SZN20" s="410"/>
      <c r="SZO20" s="410"/>
      <c r="SZP20" s="410"/>
      <c r="SZQ20" s="410"/>
      <c r="SZR20" s="410"/>
      <c r="SZS20" s="410"/>
      <c r="SZT20" s="410"/>
      <c r="SZU20" s="410"/>
      <c r="SZV20" s="410"/>
      <c r="SZW20" s="410"/>
      <c r="SZX20" s="410"/>
      <c r="SZY20" s="410"/>
      <c r="SZZ20" s="410"/>
      <c r="TAA20" s="410"/>
      <c r="TAB20" s="410"/>
      <c r="TAC20" s="410"/>
      <c r="TAD20" s="410"/>
      <c r="TAE20" s="410"/>
      <c r="TAF20" s="410"/>
      <c r="TAG20" s="410"/>
      <c r="TAH20" s="410"/>
      <c r="TAI20" s="410"/>
      <c r="TAJ20" s="410"/>
      <c r="TAK20" s="410"/>
      <c r="TAL20" s="410"/>
      <c r="TAM20" s="410"/>
      <c r="TAN20" s="410"/>
      <c r="TAO20" s="410"/>
      <c r="TAP20" s="410"/>
      <c r="TAQ20" s="410"/>
      <c r="TAR20" s="410"/>
      <c r="TAS20" s="410"/>
      <c r="TAT20" s="410"/>
      <c r="TAU20" s="410"/>
      <c r="TAV20" s="410"/>
      <c r="TAW20" s="410"/>
      <c r="TAX20" s="410"/>
      <c r="TAY20" s="410"/>
      <c r="TAZ20" s="410"/>
      <c r="TBA20" s="410"/>
      <c r="TBB20" s="410"/>
      <c r="TBC20" s="410"/>
      <c r="TBD20" s="410"/>
      <c r="TBE20" s="410"/>
      <c r="TBF20" s="410"/>
      <c r="TBG20" s="410"/>
      <c r="TBH20" s="410"/>
      <c r="TBI20" s="410"/>
      <c r="TBJ20" s="410"/>
      <c r="TBK20" s="410"/>
      <c r="TBL20" s="410"/>
      <c r="TBM20" s="410"/>
      <c r="TBN20" s="410"/>
      <c r="TBO20" s="410"/>
      <c r="TBP20" s="410"/>
      <c r="TBQ20" s="410"/>
      <c r="TBR20" s="410"/>
      <c r="TBS20" s="410"/>
      <c r="TBT20" s="410"/>
      <c r="TBU20" s="410"/>
      <c r="TBV20" s="410"/>
      <c r="TBW20" s="410"/>
      <c r="TBX20" s="410"/>
      <c r="TBY20" s="410"/>
      <c r="TBZ20" s="410"/>
      <c r="TCA20" s="410"/>
      <c r="TCB20" s="410"/>
      <c r="TCC20" s="410"/>
      <c r="TCD20" s="410"/>
      <c r="TCE20" s="410"/>
      <c r="TCF20" s="410"/>
      <c r="TCG20" s="410"/>
      <c r="TCH20" s="410"/>
      <c r="TCI20" s="410"/>
      <c r="TCJ20" s="410"/>
      <c r="TCK20" s="410"/>
      <c r="TCL20" s="410"/>
      <c r="TCM20" s="410"/>
      <c r="TCN20" s="410"/>
      <c r="TCO20" s="410"/>
      <c r="TCP20" s="410"/>
      <c r="TCQ20" s="410"/>
      <c r="TCR20" s="410"/>
      <c r="TCS20" s="410"/>
      <c r="TCT20" s="410"/>
      <c r="TCU20" s="410"/>
      <c r="TCV20" s="410"/>
      <c r="TCW20" s="410"/>
      <c r="TCX20" s="410"/>
      <c r="TCY20" s="410"/>
      <c r="TCZ20" s="410"/>
      <c r="TDA20" s="410"/>
      <c r="TDB20" s="410"/>
      <c r="TDC20" s="410"/>
      <c r="TDD20" s="410"/>
      <c r="TDE20" s="410"/>
      <c r="TDF20" s="410"/>
      <c r="TDG20" s="410"/>
      <c r="TDH20" s="410"/>
      <c r="TDI20" s="410"/>
      <c r="TDJ20" s="410"/>
      <c r="TDK20" s="410"/>
      <c r="TDL20" s="410"/>
      <c r="TDM20" s="410"/>
      <c r="TDN20" s="410"/>
      <c r="TDO20" s="410"/>
      <c r="TDP20" s="410"/>
      <c r="TDQ20" s="410"/>
      <c r="TDR20" s="410"/>
      <c r="TDS20" s="410"/>
      <c r="TDT20" s="410"/>
      <c r="TDU20" s="410"/>
      <c r="TDV20" s="410"/>
      <c r="TDW20" s="410"/>
      <c r="TDX20" s="410"/>
      <c r="TDY20" s="410"/>
      <c r="TDZ20" s="410"/>
      <c r="TEA20" s="410"/>
      <c r="TEB20" s="410"/>
      <c r="TEC20" s="410"/>
      <c r="TED20" s="410"/>
      <c r="TEE20" s="410"/>
      <c r="TEF20" s="410"/>
      <c r="TEG20" s="410"/>
      <c r="TEH20" s="410"/>
      <c r="TEI20" s="410"/>
      <c r="TEJ20" s="410"/>
      <c r="TEK20" s="410"/>
      <c r="TEL20" s="410"/>
      <c r="TEM20" s="410"/>
      <c r="TEN20" s="410"/>
      <c r="TEO20" s="410"/>
      <c r="TEP20" s="410"/>
      <c r="TEQ20" s="410"/>
      <c r="TER20" s="410"/>
      <c r="TES20" s="410"/>
      <c r="TET20" s="410"/>
      <c r="TEU20" s="410"/>
      <c r="TEV20" s="410"/>
      <c r="TEW20" s="410"/>
      <c r="TEX20" s="410"/>
      <c r="TEY20" s="410"/>
      <c r="TEZ20" s="410"/>
      <c r="TFA20" s="410"/>
      <c r="TFB20" s="410"/>
      <c r="TFC20" s="410"/>
      <c r="TFD20" s="410"/>
      <c r="TFE20" s="410"/>
      <c r="TFF20" s="410"/>
      <c r="TFG20" s="410"/>
      <c r="TFH20" s="410"/>
      <c r="TFI20" s="410"/>
      <c r="TFJ20" s="410"/>
      <c r="TFK20" s="410"/>
      <c r="TFL20" s="410"/>
      <c r="TFM20" s="410"/>
      <c r="TFN20" s="410"/>
      <c r="TFO20" s="410"/>
      <c r="TFP20" s="410"/>
      <c r="TFQ20" s="410"/>
      <c r="TFR20" s="410"/>
      <c r="TFS20" s="410"/>
      <c r="TFT20" s="410"/>
      <c r="TFU20" s="410"/>
      <c r="TFV20" s="410"/>
      <c r="TFW20" s="410"/>
      <c r="TFX20" s="410"/>
      <c r="TFY20" s="410"/>
      <c r="TFZ20" s="410"/>
      <c r="TGA20" s="410"/>
      <c r="TGB20" s="410"/>
      <c r="TGC20" s="410"/>
      <c r="TGD20" s="410"/>
      <c r="TGE20" s="410"/>
      <c r="TGF20" s="410"/>
      <c r="TGG20" s="410"/>
      <c r="TGH20" s="410"/>
      <c r="TGI20" s="410"/>
      <c r="TGJ20" s="410"/>
      <c r="TGK20" s="410"/>
      <c r="TGL20" s="410"/>
      <c r="TGM20" s="410"/>
      <c r="TGN20" s="410"/>
      <c r="TGO20" s="410"/>
      <c r="TGP20" s="410"/>
      <c r="TGQ20" s="410"/>
      <c r="TGR20" s="410"/>
      <c r="TGS20" s="410"/>
      <c r="TGT20" s="410"/>
      <c r="TGU20" s="410"/>
      <c r="TGV20" s="410"/>
      <c r="TGW20" s="410"/>
      <c r="TGX20" s="410"/>
      <c r="TGY20" s="410"/>
      <c r="TGZ20" s="410"/>
      <c r="THA20" s="410"/>
      <c r="THB20" s="410"/>
      <c r="THC20" s="410"/>
      <c r="THD20" s="410"/>
      <c r="THE20" s="410"/>
      <c r="THF20" s="410"/>
      <c r="THG20" s="410"/>
      <c r="THH20" s="410"/>
      <c r="THI20" s="410"/>
      <c r="THJ20" s="410"/>
      <c r="THK20" s="410"/>
      <c r="THL20" s="410"/>
      <c r="THM20" s="410"/>
      <c r="THN20" s="410"/>
      <c r="THO20" s="410"/>
      <c r="THP20" s="410"/>
      <c r="THQ20" s="410"/>
      <c r="THR20" s="410"/>
      <c r="THS20" s="410"/>
      <c r="THT20" s="410"/>
      <c r="THU20" s="410"/>
      <c r="THV20" s="410"/>
      <c r="THW20" s="410"/>
      <c r="THX20" s="410"/>
      <c r="THY20" s="410"/>
      <c r="THZ20" s="410"/>
      <c r="TIA20" s="410"/>
      <c r="TIB20" s="410"/>
      <c r="TIC20" s="410"/>
      <c r="TID20" s="410"/>
      <c r="TIE20" s="410"/>
      <c r="TIF20" s="410"/>
      <c r="TIG20" s="410"/>
      <c r="TIH20" s="410"/>
      <c r="TII20" s="410"/>
      <c r="TIJ20" s="410"/>
      <c r="TIK20" s="410"/>
      <c r="TIL20" s="410"/>
      <c r="TIM20" s="410"/>
      <c r="TIN20" s="410"/>
      <c r="TIO20" s="410"/>
      <c r="TIP20" s="410"/>
      <c r="TIQ20" s="410"/>
      <c r="TIR20" s="410"/>
      <c r="TIS20" s="410"/>
      <c r="TIT20" s="410"/>
      <c r="TIU20" s="410"/>
      <c r="TIV20" s="410"/>
      <c r="TIW20" s="410"/>
      <c r="TIX20" s="410"/>
      <c r="TIY20" s="410"/>
      <c r="TIZ20" s="410"/>
      <c r="TJA20" s="410"/>
      <c r="TJB20" s="410"/>
      <c r="TJC20" s="410"/>
      <c r="TJD20" s="410"/>
      <c r="TJE20" s="410"/>
      <c r="TJF20" s="410"/>
      <c r="TJG20" s="410"/>
      <c r="TJH20" s="410"/>
      <c r="TJI20" s="410"/>
      <c r="TJJ20" s="410"/>
      <c r="TJK20" s="410"/>
      <c r="TJL20" s="410"/>
      <c r="TJM20" s="410"/>
      <c r="TJN20" s="410"/>
      <c r="TJO20" s="410"/>
      <c r="TJP20" s="410"/>
      <c r="TJQ20" s="410"/>
      <c r="TJR20" s="410"/>
      <c r="TJS20" s="410"/>
      <c r="TJT20" s="410"/>
      <c r="TJU20" s="410"/>
      <c r="TJV20" s="410"/>
      <c r="TJW20" s="410"/>
      <c r="TJX20" s="410"/>
      <c r="TJY20" s="410"/>
      <c r="TJZ20" s="410"/>
      <c r="TKA20" s="410"/>
      <c r="TKB20" s="410"/>
      <c r="TKC20" s="410"/>
      <c r="TKD20" s="410"/>
      <c r="TKE20" s="410"/>
      <c r="TKF20" s="410"/>
      <c r="TKG20" s="410"/>
      <c r="TKH20" s="410"/>
      <c r="TKI20" s="410"/>
      <c r="TKJ20" s="410"/>
      <c r="TKK20" s="410"/>
      <c r="TKL20" s="410"/>
      <c r="TKM20" s="410"/>
      <c r="TKN20" s="410"/>
      <c r="TKO20" s="410"/>
      <c r="TKP20" s="410"/>
      <c r="TKQ20" s="410"/>
      <c r="TKR20" s="410"/>
      <c r="TKS20" s="410"/>
      <c r="TKT20" s="410"/>
      <c r="TKU20" s="410"/>
      <c r="TKV20" s="410"/>
      <c r="TKW20" s="410"/>
      <c r="TKX20" s="410"/>
      <c r="TKY20" s="410"/>
      <c r="TKZ20" s="410"/>
      <c r="TLA20" s="410"/>
      <c r="TLB20" s="410"/>
      <c r="TLC20" s="410"/>
      <c r="TLD20" s="410"/>
      <c r="TLE20" s="410"/>
      <c r="TLF20" s="410"/>
      <c r="TLG20" s="410"/>
      <c r="TLH20" s="410"/>
      <c r="TLI20" s="410"/>
      <c r="TLJ20" s="410"/>
      <c r="TLK20" s="410"/>
      <c r="TLL20" s="410"/>
      <c r="TLM20" s="410"/>
      <c r="TLN20" s="410"/>
      <c r="TLO20" s="410"/>
      <c r="TLP20" s="410"/>
      <c r="TLQ20" s="410"/>
      <c r="TLR20" s="410"/>
      <c r="TLS20" s="410"/>
      <c r="TLT20" s="410"/>
      <c r="TLU20" s="410"/>
      <c r="TLV20" s="410"/>
      <c r="TLW20" s="410"/>
      <c r="TLX20" s="410"/>
      <c r="TLY20" s="410"/>
      <c r="TLZ20" s="410"/>
      <c r="TMA20" s="410"/>
      <c r="TMB20" s="410"/>
      <c r="TMC20" s="410"/>
      <c r="TMD20" s="410"/>
      <c r="TME20" s="410"/>
      <c r="TMF20" s="410"/>
      <c r="TMG20" s="410"/>
      <c r="TMH20" s="410"/>
      <c r="TMI20" s="410"/>
      <c r="TMJ20" s="410"/>
      <c r="TMK20" s="410"/>
      <c r="TML20" s="410"/>
      <c r="TMM20" s="410"/>
      <c r="TMN20" s="410"/>
      <c r="TMO20" s="410"/>
      <c r="TMP20" s="410"/>
      <c r="TMQ20" s="410"/>
      <c r="TMR20" s="410"/>
      <c r="TMS20" s="410"/>
      <c r="TMT20" s="410"/>
      <c r="TMU20" s="410"/>
      <c r="TMV20" s="410"/>
      <c r="TMW20" s="410"/>
      <c r="TMX20" s="410"/>
      <c r="TMY20" s="410"/>
      <c r="TMZ20" s="410"/>
      <c r="TNA20" s="410"/>
      <c r="TNB20" s="410"/>
      <c r="TNC20" s="410"/>
      <c r="TND20" s="410"/>
      <c r="TNE20" s="410"/>
      <c r="TNF20" s="410"/>
      <c r="TNG20" s="410"/>
      <c r="TNH20" s="410"/>
      <c r="TNI20" s="410"/>
      <c r="TNJ20" s="410"/>
      <c r="TNK20" s="410"/>
      <c r="TNL20" s="410"/>
      <c r="TNM20" s="410"/>
      <c r="TNN20" s="410"/>
      <c r="TNO20" s="410"/>
      <c r="TNP20" s="410"/>
      <c r="TNQ20" s="410"/>
      <c r="TNR20" s="410"/>
      <c r="TNS20" s="410"/>
      <c r="TNT20" s="410"/>
      <c r="TNU20" s="410"/>
      <c r="TNV20" s="410"/>
      <c r="TNW20" s="410"/>
      <c r="TNX20" s="410"/>
      <c r="TNY20" s="410"/>
      <c r="TNZ20" s="410"/>
      <c r="TOA20" s="410"/>
      <c r="TOB20" s="410"/>
      <c r="TOC20" s="410"/>
      <c r="TOD20" s="410"/>
      <c r="TOE20" s="410"/>
      <c r="TOF20" s="410"/>
      <c r="TOG20" s="410"/>
      <c r="TOH20" s="410"/>
      <c r="TOI20" s="410"/>
      <c r="TOJ20" s="410"/>
      <c r="TOK20" s="410"/>
      <c r="TOL20" s="410"/>
      <c r="TOM20" s="410"/>
      <c r="TON20" s="410"/>
      <c r="TOO20" s="410"/>
      <c r="TOP20" s="410"/>
      <c r="TOQ20" s="410"/>
      <c r="TOR20" s="410"/>
      <c r="TOS20" s="410"/>
      <c r="TOT20" s="410"/>
      <c r="TOU20" s="410"/>
      <c r="TOV20" s="410"/>
      <c r="TOW20" s="410"/>
      <c r="TOX20" s="410"/>
      <c r="TOY20" s="410"/>
      <c r="TOZ20" s="410"/>
      <c r="TPA20" s="410"/>
      <c r="TPB20" s="410"/>
      <c r="TPC20" s="410"/>
      <c r="TPD20" s="410"/>
      <c r="TPE20" s="410"/>
      <c r="TPF20" s="410"/>
      <c r="TPG20" s="410"/>
      <c r="TPH20" s="410"/>
      <c r="TPI20" s="410"/>
      <c r="TPJ20" s="410"/>
      <c r="TPK20" s="410"/>
      <c r="TPL20" s="410"/>
      <c r="TPM20" s="410"/>
      <c r="TPN20" s="410"/>
      <c r="TPO20" s="410"/>
      <c r="TPP20" s="410"/>
      <c r="TPQ20" s="410"/>
      <c r="TPR20" s="410"/>
      <c r="TPS20" s="410"/>
      <c r="TPT20" s="410"/>
      <c r="TPU20" s="410"/>
      <c r="TPV20" s="410"/>
      <c r="TPW20" s="410"/>
      <c r="TPX20" s="410"/>
      <c r="TPY20" s="410"/>
      <c r="TPZ20" s="410"/>
      <c r="TQA20" s="410"/>
      <c r="TQB20" s="410"/>
      <c r="TQC20" s="410"/>
      <c r="TQD20" s="410"/>
      <c r="TQE20" s="410"/>
      <c r="TQF20" s="410"/>
      <c r="TQG20" s="410"/>
      <c r="TQH20" s="410"/>
      <c r="TQI20" s="410"/>
      <c r="TQJ20" s="410"/>
      <c r="TQK20" s="410"/>
      <c r="TQL20" s="410"/>
      <c r="TQM20" s="410"/>
      <c r="TQN20" s="410"/>
      <c r="TQO20" s="410"/>
      <c r="TQP20" s="410"/>
      <c r="TQQ20" s="410"/>
      <c r="TQR20" s="410"/>
      <c r="TQS20" s="410"/>
      <c r="TQT20" s="410"/>
      <c r="TQU20" s="410"/>
      <c r="TQV20" s="410"/>
      <c r="TQW20" s="410"/>
      <c r="TQX20" s="410"/>
      <c r="TQY20" s="410"/>
      <c r="TQZ20" s="410"/>
      <c r="TRA20" s="410"/>
      <c r="TRB20" s="410"/>
      <c r="TRC20" s="410"/>
      <c r="TRD20" s="410"/>
      <c r="TRE20" s="410"/>
      <c r="TRF20" s="410"/>
      <c r="TRG20" s="410"/>
      <c r="TRH20" s="410"/>
      <c r="TRI20" s="410"/>
      <c r="TRJ20" s="410"/>
      <c r="TRK20" s="410"/>
      <c r="TRL20" s="410"/>
      <c r="TRM20" s="410"/>
      <c r="TRN20" s="410"/>
      <c r="TRO20" s="410"/>
      <c r="TRP20" s="410"/>
      <c r="TRQ20" s="410"/>
      <c r="TRR20" s="410"/>
      <c r="TRS20" s="410"/>
      <c r="TRT20" s="410"/>
      <c r="TRU20" s="410"/>
      <c r="TRV20" s="410"/>
      <c r="TRW20" s="410"/>
      <c r="TRX20" s="410"/>
      <c r="TRY20" s="410"/>
      <c r="TRZ20" s="410"/>
      <c r="TSA20" s="410"/>
      <c r="TSB20" s="410"/>
      <c r="TSC20" s="410"/>
      <c r="TSD20" s="410"/>
      <c r="TSE20" s="410"/>
      <c r="TSF20" s="410"/>
      <c r="TSG20" s="410"/>
      <c r="TSH20" s="410"/>
      <c r="TSI20" s="410"/>
      <c r="TSJ20" s="410"/>
      <c r="TSK20" s="410"/>
      <c r="TSL20" s="410"/>
      <c r="TSM20" s="410"/>
      <c r="TSN20" s="410"/>
      <c r="TSO20" s="410"/>
      <c r="TSP20" s="410"/>
      <c r="TSQ20" s="410"/>
      <c r="TSR20" s="410"/>
      <c r="TSS20" s="410"/>
      <c r="TST20" s="410"/>
      <c r="TSU20" s="410"/>
      <c r="TSV20" s="410"/>
      <c r="TSW20" s="410"/>
      <c r="TSX20" s="410"/>
      <c r="TSY20" s="410"/>
      <c r="TSZ20" s="410"/>
      <c r="TTA20" s="410"/>
      <c r="TTB20" s="410"/>
      <c r="TTC20" s="410"/>
      <c r="TTD20" s="410"/>
      <c r="TTE20" s="410"/>
      <c r="TTF20" s="410"/>
      <c r="TTG20" s="410"/>
      <c r="TTH20" s="410"/>
      <c r="TTI20" s="410"/>
      <c r="TTJ20" s="410"/>
      <c r="TTK20" s="410"/>
      <c r="TTL20" s="410"/>
      <c r="TTM20" s="410"/>
      <c r="TTN20" s="410"/>
      <c r="TTO20" s="410"/>
      <c r="TTP20" s="410"/>
      <c r="TTQ20" s="410"/>
      <c r="TTR20" s="410"/>
      <c r="TTS20" s="410"/>
      <c r="TTT20" s="410"/>
      <c r="TTU20" s="410"/>
      <c r="TTV20" s="410"/>
      <c r="TTW20" s="410"/>
      <c r="TTX20" s="410"/>
      <c r="TTY20" s="410"/>
      <c r="TTZ20" s="410"/>
      <c r="TUA20" s="410"/>
      <c r="TUB20" s="410"/>
      <c r="TUC20" s="410"/>
      <c r="TUD20" s="410"/>
      <c r="TUE20" s="410"/>
      <c r="TUF20" s="410"/>
      <c r="TUG20" s="410"/>
      <c r="TUH20" s="410"/>
      <c r="TUI20" s="410"/>
      <c r="TUJ20" s="410"/>
      <c r="TUK20" s="410"/>
      <c r="TUL20" s="410"/>
      <c r="TUM20" s="410"/>
      <c r="TUN20" s="410"/>
      <c r="TUO20" s="410"/>
      <c r="TUP20" s="410"/>
      <c r="TUQ20" s="410"/>
      <c r="TUR20" s="410"/>
      <c r="TUS20" s="410"/>
      <c r="TUT20" s="410"/>
      <c r="TUU20" s="410"/>
      <c r="TUV20" s="410"/>
      <c r="TUW20" s="410"/>
      <c r="TUX20" s="410"/>
      <c r="TUY20" s="410"/>
      <c r="TUZ20" s="410"/>
      <c r="TVA20" s="410"/>
      <c r="TVB20" s="410"/>
      <c r="TVC20" s="410"/>
      <c r="TVD20" s="410"/>
      <c r="TVE20" s="410"/>
      <c r="TVF20" s="410"/>
      <c r="TVG20" s="410"/>
      <c r="TVH20" s="410"/>
      <c r="TVI20" s="410"/>
      <c r="TVJ20" s="410"/>
      <c r="TVK20" s="410"/>
      <c r="TVL20" s="410"/>
      <c r="TVM20" s="410"/>
      <c r="TVN20" s="410"/>
      <c r="TVO20" s="410"/>
      <c r="TVP20" s="410"/>
      <c r="TVQ20" s="410"/>
      <c r="TVR20" s="410"/>
      <c r="TVS20" s="410"/>
      <c r="TVT20" s="410"/>
      <c r="TVU20" s="410"/>
      <c r="TVV20" s="410"/>
      <c r="TVW20" s="410"/>
      <c r="TVX20" s="410"/>
      <c r="TVY20" s="410"/>
      <c r="TVZ20" s="410"/>
      <c r="TWA20" s="410"/>
      <c r="TWB20" s="410"/>
      <c r="TWC20" s="410"/>
      <c r="TWD20" s="410"/>
      <c r="TWE20" s="410"/>
      <c r="TWF20" s="410"/>
      <c r="TWG20" s="410"/>
      <c r="TWH20" s="410"/>
      <c r="TWI20" s="410"/>
      <c r="TWJ20" s="410"/>
      <c r="TWK20" s="410"/>
      <c r="TWL20" s="410"/>
      <c r="TWM20" s="410"/>
      <c r="TWN20" s="410"/>
      <c r="TWO20" s="410"/>
      <c r="TWP20" s="410"/>
      <c r="TWQ20" s="410"/>
      <c r="TWR20" s="410"/>
      <c r="TWS20" s="410"/>
      <c r="TWT20" s="410"/>
      <c r="TWU20" s="410"/>
      <c r="TWV20" s="410"/>
      <c r="TWW20" s="410"/>
      <c r="TWX20" s="410"/>
      <c r="TWY20" s="410"/>
      <c r="TWZ20" s="410"/>
      <c r="TXA20" s="410"/>
      <c r="TXB20" s="410"/>
      <c r="TXC20" s="410"/>
      <c r="TXD20" s="410"/>
      <c r="TXE20" s="410"/>
      <c r="TXF20" s="410"/>
      <c r="TXG20" s="410"/>
      <c r="TXH20" s="410"/>
      <c r="TXI20" s="410"/>
      <c r="TXJ20" s="410"/>
      <c r="TXK20" s="410"/>
      <c r="TXL20" s="410"/>
      <c r="TXM20" s="410"/>
      <c r="TXN20" s="410"/>
      <c r="TXO20" s="410"/>
      <c r="TXP20" s="410"/>
      <c r="TXQ20" s="410"/>
      <c r="TXR20" s="410"/>
      <c r="TXS20" s="410"/>
      <c r="TXT20" s="410"/>
      <c r="TXU20" s="410"/>
      <c r="TXV20" s="410"/>
      <c r="TXW20" s="410"/>
      <c r="TXX20" s="410"/>
      <c r="TXY20" s="410"/>
      <c r="TXZ20" s="410"/>
      <c r="TYA20" s="410"/>
      <c r="TYB20" s="410"/>
      <c r="TYC20" s="410"/>
      <c r="TYD20" s="410"/>
      <c r="TYE20" s="410"/>
      <c r="TYF20" s="410"/>
      <c r="TYG20" s="410"/>
      <c r="TYH20" s="410"/>
      <c r="TYI20" s="410"/>
      <c r="TYJ20" s="410"/>
      <c r="TYK20" s="410"/>
      <c r="TYL20" s="410"/>
      <c r="TYM20" s="410"/>
      <c r="TYN20" s="410"/>
      <c r="TYO20" s="410"/>
      <c r="TYP20" s="410"/>
      <c r="TYQ20" s="410"/>
      <c r="TYR20" s="410"/>
      <c r="TYS20" s="410"/>
      <c r="TYT20" s="410"/>
      <c r="TYU20" s="410"/>
      <c r="TYV20" s="410"/>
      <c r="TYW20" s="410"/>
      <c r="TYX20" s="410"/>
      <c r="TYY20" s="410"/>
      <c r="TYZ20" s="410"/>
      <c r="TZA20" s="410"/>
      <c r="TZB20" s="410"/>
      <c r="TZC20" s="410"/>
      <c r="TZD20" s="410"/>
      <c r="TZE20" s="410"/>
      <c r="TZF20" s="410"/>
      <c r="TZG20" s="410"/>
      <c r="TZH20" s="410"/>
      <c r="TZI20" s="410"/>
      <c r="TZJ20" s="410"/>
      <c r="TZK20" s="410"/>
      <c r="TZL20" s="410"/>
      <c r="TZM20" s="410"/>
      <c r="TZN20" s="410"/>
      <c r="TZO20" s="410"/>
      <c r="TZP20" s="410"/>
      <c r="TZQ20" s="410"/>
      <c r="TZR20" s="410"/>
      <c r="TZS20" s="410"/>
      <c r="TZT20" s="410"/>
      <c r="TZU20" s="410"/>
      <c r="TZV20" s="410"/>
      <c r="TZW20" s="410"/>
      <c r="TZX20" s="410"/>
      <c r="TZY20" s="410"/>
      <c r="TZZ20" s="410"/>
      <c r="UAA20" s="410"/>
      <c r="UAB20" s="410"/>
      <c r="UAC20" s="410"/>
      <c r="UAD20" s="410"/>
      <c r="UAE20" s="410"/>
      <c r="UAF20" s="410"/>
      <c r="UAG20" s="410"/>
      <c r="UAH20" s="410"/>
      <c r="UAI20" s="410"/>
      <c r="UAJ20" s="410"/>
      <c r="UAK20" s="410"/>
      <c r="UAL20" s="410"/>
      <c r="UAM20" s="410"/>
      <c r="UAN20" s="410"/>
      <c r="UAO20" s="410"/>
      <c r="UAP20" s="410"/>
      <c r="UAQ20" s="410"/>
      <c r="UAR20" s="410"/>
      <c r="UAS20" s="410"/>
      <c r="UAT20" s="410"/>
      <c r="UAU20" s="410"/>
      <c r="UAV20" s="410"/>
      <c r="UAW20" s="410"/>
      <c r="UAX20" s="410"/>
      <c r="UAY20" s="410"/>
      <c r="UAZ20" s="410"/>
      <c r="UBA20" s="410"/>
      <c r="UBB20" s="410"/>
      <c r="UBC20" s="410"/>
      <c r="UBD20" s="410"/>
      <c r="UBE20" s="410"/>
      <c r="UBF20" s="410"/>
      <c r="UBG20" s="410"/>
      <c r="UBH20" s="410"/>
      <c r="UBI20" s="410"/>
      <c r="UBJ20" s="410"/>
      <c r="UBK20" s="410"/>
      <c r="UBL20" s="410"/>
      <c r="UBM20" s="410"/>
      <c r="UBN20" s="410"/>
      <c r="UBO20" s="410"/>
      <c r="UBP20" s="410"/>
      <c r="UBQ20" s="410"/>
      <c r="UBR20" s="410"/>
      <c r="UBS20" s="410"/>
      <c r="UBT20" s="410"/>
      <c r="UBU20" s="410"/>
      <c r="UBV20" s="410"/>
      <c r="UBW20" s="410"/>
      <c r="UBX20" s="410"/>
      <c r="UBY20" s="410"/>
      <c r="UBZ20" s="410"/>
      <c r="UCA20" s="410"/>
      <c r="UCB20" s="410"/>
      <c r="UCC20" s="410"/>
      <c r="UCD20" s="410"/>
      <c r="UCE20" s="410"/>
      <c r="UCF20" s="410"/>
      <c r="UCG20" s="410"/>
      <c r="UCH20" s="410"/>
      <c r="UCI20" s="410"/>
      <c r="UCJ20" s="410"/>
      <c r="UCK20" s="410"/>
      <c r="UCL20" s="410"/>
      <c r="UCM20" s="410"/>
      <c r="UCN20" s="410"/>
      <c r="UCO20" s="410"/>
      <c r="UCP20" s="410"/>
      <c r="UCQ20" s="410"/>
      <c r="UCR20" s="410"/>
      <c r="UCS20" s="410"/>
      <c r="UCT20" s="410"/>
      <c r="UCU20" s="410"/>
      <c r="UCV20" s="410"/>
      <c r="UCW20" s="410"/>
      <c r="UCX20" s="410"/>
      <c r="UCY20" s="410"/>
      <c r="UCZ20" s="410"/>
      <c r="UDA20" s="410"/>
      <c r="UDB20" s="410"/>
      <c r="UDC20" s="410"/>
      <c r="UDD20" s="410"/>
      <c r="UDE20" s="410"/>
      <c r="UDF20" s="410"/>
      <c r="UDG20" s="410"/>
      <c r="UDH20" s="410"/>
      <c r="UDI20" s="410"/>
      <c r="UDJ20" s="410"/>
      <c r="UDK20" s="410"/>
      <c r="UDL20" s="410"/>
      <c r="UDM20" s="410"/>
      <c r="UDN20" s="410"/>
      <c r="UDO20" s="410"/>
      <c r="UDP20" s="410"/>
      <c r="UDQ20" s="410"/>
      <c r="UDR20" s="410"/>
      <c r="UDS20" s="410"/>
      <c r="UDT20" s="410"/>
      <c r="UDU20" s="410"/>
      <c r="UDV20" s="410"/>
      <c r="UDW20" s="410"/>
      <c r="UDX20" s="410"/>
      <c r="UDY20" s="410"/>
      <c r="UDZ20" s="410"/>
      <c r="UEA20" s="410"/>
      <c r="UEB20" s="410"/>
      <c r="UEC20" s="410"/>
      <c r="UED20" s="410"/>
      <c r="UEE20" s="410"/>
      <c r="UEF20" s="410"/>
      <c r="UEG20" s="410"/>
      <c r="UEH20" s="410"/>
      <c r="UEI20" s="410"/>
      <c r="UEJ20" s="410"/>
      <c r="UEK20" s="410"/>
      <c r="UEL20" s="410"/>
      <c r="UEM20" s="410"/>
      <c r="UEN20" s="410"/>
      <c r="UEO20" s="410"/>
      <c r="UEP20" s="410"/>
      <c r="UEQ20" s="410"/>
      <c r="UER20" s="410"/>
      <c r="UES20" s="410"/>
      <c r="UET20" s="410"/>
      <c r="UEU20" s="410"/>
      <c r="UEV20" s="410"/>
      <c r="UEW20" s="410"/>
      <c r="UEX20" s="410"/>
      <c r="UEY20" s="410"/>
      <c r="UEZ20" s="410"/>
      <c r="UFA20" s="410"/>
      <c r="UFB20" s="410"/>
      <c r="UFC20" s="410"/>
      <c r="UFD20" s="410"/>
      <c r="UFE20" s="410"/>
      <c r="UFF20" s="410"/>
      <c r="UFG20" s="410"/>
      <c r="UFH20" s="410"/>
      <c r="UFI20" s="410"/>
      <c r="UFJ20" s="410"/>
      <c r="UFK20" s="410"/>
      <c r="UFL20" s="410"/>
      <c r="UFM20" s="410"/>
      <c r="UFN20" s="410"/>
      <c r="UFO20" s="410"/>
      <c r="UFP20" s="410"/>
      <c r="UFQ20" s="410"/>
      <c r="UFR20" s="410"/>
      <c r="UFS20" s="410"/>
      <c r="UFT20" s="410"/>
      <c r="UFU20" s="410"/>
      <c r="UFV20" s="410"/>
      <c r="UFW20" s="410"/>
      <c r="UFX20" s="410"/>
      <c r="UFY20" s="410"/>
      <c r="UFZ20" s="410"/>
      <c r="UGA20" s="410"/>
      <c r="UGB20" s="410"/>
      <c r="UGC20" s="410"/>
      <c r="UGD20" s="410"/>
      <c r="UGE20" s="410"/>
      <c r="UGF20" s="410"/>
      <c r="UGG20" s="410"/>
      <c r="UGH20" s="410"/>
      <c r="UGI20" s="410"/>
      <c r="UGJ20" s="410"/>
      <c r="UGK20" s="410"/>
      <c r="UGL20" s="410"/>
      <c r="UGM20" s="410"/>
      <c r="UGN20" s="410"/>
      <c r="UGO20" s="410"/>
      <c r="UGP20" s="410"/>
      <c r="UGQ20" s="410"/>
      <c r="UGR20" s="410"/>
      <c r="UGS20" s="410"/>
      <c r="UGT20" s="410"/>
      <c r="UGU20" s="410"/>
      <c r="UGV20" s="410"/>
      <c r="UGW20" s="410"/>
      <c r="UGX20" s="410"/>
      <c r="UGY20" s="410"/>
      <c r="UGZ20" s="410"/>
      <c r="UHA20" s="410"/>
      <c r="UHB20" s="410"/>
      <c r="UHC20" s="410"/>
      <c r="UHD20" s="410"/>
      <c r="UHE20" s="410"/>
      <c r="UHF20" s="410"/>
      <c r="UHG20" s="410"/>
      <c r="UHH20" s="410"/>
      <c r="UHI20" s="410"/>
      <c r="UHJ20" s="410"/>
      <c r="UHK20" s="410"/>
      <c r="UHL20" s="410"/>
      <c r="UHM20" s="410"/>
      <c r="UHN20" s="410"/>
      <c r="UHO20" s="410"/>
      <c r="UHP20" s="410"/>
      <c r="UHQ20" s="410"/>
      <c r="UHR20" s="410"/>
      <c r="UHS20" s="410"/>
      <c r="UHT20" s="410"/>
      <c r="UHU20" s="410"/>
      <c r="UHV20" s="410"/>
      <c r="UHW20" s="410"/>
      <c r="UHX20" s="410"/>
      <c r="UHY20" s="410"/>
      <c r="UHZ20" s="410"/>
      <c r="UIA20" s="410"/>
      <c r="UIB20" s="410"/>
      <c r="UIC20" s="410"/>
      <c r="UID20" s="410"/>
      <c r="UIE20" s="410"/>
      <c r="UIF20" s="410"/>
      <c r="UIG20" s="410"/>
      <c r="UIH20" s="410"/>
      <c r="UII20" s="410"/>
      <c r="UIJ20" s="410"/>
      <c r="UIK20" s="410"/>
      <c r="UIL20" s="410"/>
      <c r="UIM20" s="410"/>
      <c r="UIN20" s="410"/>
      <c r="UIO20" s="410"/>
      <c r="UIP20" s="410"/>
      <c r="UIQ20" s="410"/>
      <c r="UIR20" s="410"/>
      <c r="UIS20" s="410"/>
      <c r="UIT20" s="410"/>
      <c r="UIU20" s="410"/>
      <c r="UIV20" s="410"/>
      <c r="UIW20" s="410"/>
      <c r="UIX20" s="410"/>
      <c r="UIY20" s="410"/>
      <c r="UIZ20" s="410"/>
      <c r="UJA20" s="410"/>
      <c r="UJB20" s="410"/>
      <c r="UJC20" s="410"/>
      <c r="UJD20" s="410"/>
      <c r="UJE20" s="410"/>
      <c r="UJF20" s="410"/>
      <c r="UJG20" s="410"/>
      <c r="UJH20" s="410"/>
      <c r="UJI20" s="410"/>
      <c r="UJJ20" s="410"/>
      <c r="UJK20" s="410"/>
      <c r="UJL20" s="410"/>
      <c r="UJM20" s="410"/>
      <c r="UJN20" s="410"/>
      <c r="UJO20" s="410"/>
      <c r="UJP20" s="410"/>
      <c r="UJQ20" s="410"/>
      <c r="UJR20" s="410"/>
      <c r="UJS20" s="410"/>
      <c r="UJT20" s="410"/>
      <c r="UJU20" s="410"/>
      <c r="UJV20" s="410"/>
      <c r="UJW20" s="410"/>
      <c r="UJX20" s="410"/>
      <c r="UJY20" s="410"/>
      <c r="UJZ20" s="410"/>
      <c r="UKA20" s="410"/>
      <c r="UKB20" s="410"/>
      <c r="UKC20" s="410"/>
      <c r="UKD20" s="410"/>
      <c r="UKE20" s="410"/>
      <c r="UKF20" s="410"/>
      <c r="UKG20" s="410"/>
      <c r="UKH20" s="410"/>
      <c r="UKI20" s="410"/>
      <c r="UKJ20" s="410"/>
      <c r="UKK20" s="410"/>
      <c r="UKL20" s="410"/>
      <c r="UKM20" s="410"/>
      <c r="UKN20" s="410"/>
      <c r="UKO20" s="410"/>
      <c r="UKP20" s="410"/>
      <c r="UKQ20" s="410"/>
      <c r="UKR20" s="410"/>
      <c r="UKS20" s="410"/>
      <c r="UKT20" s="410"/>
      <c r="UKU20" s="410"/>
      <c r="UKV20" s="410"/>
      <c r="UKW20" s="410"/>
      <c r="UKX20" s="410"/>
      <c r="UKY20" s="410"/>
      <c r="UKZ20" s="410"/>
      <c r="ULA20" s="410"/>
      <c r="ULB20" s="410"/>
      <c r="ULC20" s="410"/>
      <c r="ULD20" s="410"/>
      <c r="ULE20" s="410"/>
      <c r="ULF20" s="410"/>
      <c r="ULG20" s="410"/>
      <c r="ULH20" s="410"/>
      <c r="ULI20" s="410"/>
      <c r="ULJ20" s="410"/>
      <c r="ULK20" s="410"/>
      <c r="ULL20" s="410"/>
      <c r="ULM20" s="410"/>
      <c r="ULN20" s="410"/>
      <c r="ULO20" s="410"/>
      <c r="ULP20" s="410"/>
      <c r="ULQ20" s="410"/>
      <c r="ULR20" s="410"/>
      <c r="ULS20" s="410"/>
      <c r="ULT20" s="410"/>
      <c r="ULU20" s="410"/>
      <c r="ULV20" s="410"/>
      <c r="ULW20" s="410"/>
      <c r="ULX20" s="410"/>
      <c r="ULY20" s="410"/>
      <c r="ULZ20" s="410"/>
      <c r="UMA20" s="410"/>
      <c r="UMB20" s="410"/>
      <c r="UMC20" s="410"/>
      <c r="UMD20" s="410"/>
      <c r="UME20" s="410"/>
      <c r="UMF20" s="410"/>
      <c r="UMG20" s="410"/>
      <c r="UMH20" s="410"/>
      <c r="UMI20" s="410"/>
      <c r="UMJ20" s="410"/>
      <c r="UMK20" s="410"/>
      <c r="UML20" s="410"/>
      <c r="UMM20" s="410"/>
      <c r="UMN20" s="410"/>
      <c r="UMO20" s="410"/>
      <c r="UMP20" s="410"/>
      <c r="UMQ20" s="410"/>
      <c r="UMR20" s="410"/>
      <c r="UMS20" s="410"/>
      <c r="UMT20" s="410"/>
      <c r="UMU20" s="410"/>
      <c r="UMV20" s="410"/>
      <c r="UMW20" s="410"/>
      <c r="UMX20" s="410"/>
      <c r="UMY20" s="410"/>
      <c r="UMZ20" s="410"/>
      <c r="UNA20" s="410"/>
      <c r="UNB20" s="410"/>
      <c r="UNC20" s="410"/>
      <c r="UND20" s="410"/>
      <c r="UNE20" s="410"/>
      <c r="UNF20" s="410"/>
      <c r="UNG20" s="410"/>
      <c r="UNH20" s="410"/>
      <c r="UNI20" s="410"/>
      <c r="UNJ20" s="410"/>
      <c r="UNK20" s="410"/>
      <c r="UNL20" s="410"/>
      <c r="UNM20" s="410"/>
      <c r="UNN20" s="410"/>
      <c r="UNO20" s="410"/>
      <c r="UNP20" s="410"/>
      <c r="UNQ20" s="410"/>
      <c r="UNR20" s="410"/>
      <c r="UNS20" s="410"/>
      <c r="UNT20" s="410"/>
      <c r="UNU20" s="410"/>
      <c r="UNV20" s="410"/>
      <c r="UNW20" s="410"/>
      <c r="UNX20" s="410"/>
      <c r="UNY20" s="410"/>
      <c r="UNZ20" s="410"/>
      <c r="UOA20" s="410"/>
      <c r="UOB20" s="410"/>
      <c r="UOC20" s="410"/>
      <c r="UOD20" s="410"/>
      <c r="UOE20" s="410"/>
      <c r="UOF20" s="410"/>
      <c r="UOG20" s="410"/>
      <c r="UOH20" s="410"/>
      <c r="UOI20" s="410"/>
      <c r="UOJ20" s="410"/>
      <c r="UOK20" s="410"/>
      <c r="UOL20" s="410"/>
      <c r="UOM20" s="410"/>
      <c r="UON20" s="410"/>
      <c r="UOO20" s="410"/>
      <c r="UOP20" s="410"/>
      <c r="UOQ20" s="410"/>
      <c r="UOR20" s="410"/>
      <c r="UOS20" s="410"/>
      <c r="UOT20" s="410"/>
      <c r="UOU20" s="410"/>
      <c r="UOV20" s="410"/>
      <c r="UOW20" s="410"/>
      <c r="UOX20" s="410"/>
      <c r="UOY20" s="410"/>
      <c r="UOZ20" s="410"/>
      <c r="UPA20" s="410"/>
      <c r="UPB20" s="410"/>
      <c r="UPC20" s="410"/>
      <c r="UPD20" s="410"/>
      <c r="UPE20" s="410"/>
      <c r="UPF20" s="410"/>
      <c r="UPG20" s="410"/>
      <c r="UPH20" s="410"/>
      <c r="UPI20" s="410"/>
      <c r="UPJ20" s="410"/>
      <c r="UPK20" s="410"/>
      <c r="UPL20" s="410"/>
      <c r="UPM20" s="410"/>
      <c r="UPN20" s="410"/>
      <c r="UPO20" s="410"/>
      <c r="UPP20" s="410"/>
      <c r="UPQ20" s="410"/>
      <c r="UPR20" s="410"/>
      <c r="UPS20" s="410"/>
      <c r="UPT20" s="410"/>
      <c r="UPU20" s="410"/>
      <c r="UPV20" s="410"/>
      <c r="UPW20" s="410"/>
      <c r="UPX20" s="410"/>
      <c r="UPY20" s="410"/>
      <c r="UPZ20" s="410"/>
      <c r="UQA20" s="410"/>
      <c r="UQB20" s="410"/>
      <c r="UQC20" s="410"/>
      <c r="UQD20" s="410"/>
      <c r="UQE20" s="410"/>
      <c r="UQF20" s="410"/>
      <c r="UQG20" s="410"/>
      <c r="UQH20" s="410"/>
      <c r="UQI20" s="410"/>
      <c r="UQJ20" s="410"/>
      <c r="UQK20" s="410"/>
      <c r="UQL20" s="410"/>
      <c r="UQM20" s="410"/>
      <c r="UQN20" s="410"/>
      <c r="UQO20" s="410"/>
      <c r="UQP20" s="410"/>
      <c r="UQQ20" s="410"/>
      <c r="UQR20" s="410"/>
      <c r="UQS20" s="410"/>
      <c r="UQT20" s="410"/>
      <c r="UQU20" s="410"/>
      <c r="UQV20" s="410"/>
      <c r="UQW20" s="410"/>
      <c r="UQX20" s="410"/>
      <c r="UQY20" s="410"/>
      <c r="UQZ20" s="410"/>
      <c r="URA20" s="410"/>
      <c r="URB20" s="410"/>
      <c r="URC20" s="410"/>
      <c r="URD20" s="410"/>
      <c r="URE20" s="410"/>
      <c r="URF20" s="410"/>
      <c r="URG20" s="410"/>
      <c r="URH20" s="410"/>
      <c r="URI20" s="410"/>
      <c r="URJ20" s="410"/>
      <c r="URK20" s="410"/>
      <c r="URL20" s="410"/>
      <c r="URM20" s="410"/>
      <c r="URN20" s="410"/>
      <c r="URO20" s="410"/>
      <c r="URP20" s="410"/>
      <c r="URQ20" s="410"/>
      <c r="URR20" s="410"/>
      <c r="URS20" s="410"/>
      <c r="URT20" s="410"/>
      <c r="URU20" s="410"/>
      <c r="URV20" s="410"/>
      <c r="URW20" s="410"/>
      <c r="URX20" s="410"/>
      <c r="URY20" s="410"/>
      <c r="URZ20" s="410"/>
      <c r="USA20" s="410"/>
      <c r="USB20" s="410"/>
      <c r="USC20" s="410"/>
      <c r="USD20" s="410"/>
      <c r="USE20" s="410"/>
      <c r="USF20" s="410"/>
      <c r="USG20" s="410"/>
      <c r="USH20" s="410"/>
      <c r="USI20" s="410"/>
      <c r="USJ20" s="410"/>
      <c r="USK20" s="410"/>
      <c r="USL20" s="410"/>
      <c r="USM20" s="410"/>
      <c r="USN20" s="410"/>
      <c r="USO20" s="410"/>
      <c r="USP20" s="410"/>
      <c r="USQ20" s="410"/>
      <c r="USR20" s="410"/>
      <c r="USS20" s="410"/>
      <c r="UST20" s="410"/>
      <c r="USU20" s="410"/>
      <c r="USV20" s="410"/>
      <c r="USW20" s="410"/>
      <c r="USX20" s="410"/>
      <c r="USY20" s="410"/>
      <c r="USZ20" s="410"/>
      <c r="UTA20" s="410"/>
      <c r="UTB20" s="410"/>
      <c r="UTC20" s="410"/>
      <c r="UTD20" s="410"/>
      <c r="UTE20" s="410"/>
      <c r="UTF20" s="410"/>
      <c r="UTG20" s="410"/>
      <c r="UTH20" s="410"/>
      <c r="UTI20" s="410"/>
      <c r="UTJ20" s="410"/>
      <c r="UTK20" s="410"/>
      <c r="UTL20" s="410"/>
      <c r="UTM20" s="410"/>
      <c r="UTN20" s="410"/>
      <c r="UTO20" s="410"/>
      <c r="UTP20" s="410"/>
      <c r="UTQ20" s="410"/>
      <c r="UTR20" s="410"/>
      <c r="UTS20" s="410"/>
      <c r="UTT20" s="410"/>
      <c r="UTU20" s="410"/>
      <c r="UTV20" s="410"/>
      <c r="UTW20" s="410"/>
      <c r="UTX20" s="410"/>
      <c r="UTY20" s="410"/>
      <c r="UTZ20" s="410"/>
      <c r="UUA20" s="410"/>
      <c r="UUB20" s="410"/>
      <c r="UUC20" s="410"/>
      <c r="UUD20" s="410"/>
      <c r="UUE20" s="410"/>
      <c r="UUF20" s="410"/>
      <c r="UUG20" s="410"/>
      <c r="UUH20" s="410"/>
      <c r="UUI20" s="410"/>
      <c r="UUJ20" s="410"/>
      <c r="UUK20" s="410"/>
      <c r="UUL20" s="410"/>
      <c r="UUM20" s="410"/>
      <c r="UUN20" s="410"/>
      <c r="UUO20" s="410"/>
      <c r="UUP20" s="410"/>
      <c r="UUQ20" s="410"/>
      <c r="UUR20" s="410"/>
      <c r="UUS20" s="410"/>
      <c r="UUT20" s="410"/>
      <c r="UUU20" s="410"/>
      <c r="UUV20" s="410"/>
      <c r="UUW20" s="410"/>
      <c r="UUX20" s="410"/>
      <c r="UUY20" s="410"/>
      <c r="UUZ20" s="410"/>
      <c r="UVA20" s="410"/>
      <c r="UVB20" s="410"/>
      <c r="UVC20" s="410"/>
      <c r="UVD20" s="410"/>
      <c r="UVE20" s="410"/>
      <c r="UVF20" s="410"/>
      <c r="UVG20" s="410"/>
      <c r="UVH20" s="410"/>
      <c r="UVI20" s="410"/>
      <c r="UVJ20" s="410"/>
      <c r="UVK20" s="410"/>
      <c r="UVL20" s="410"/>
      <c r="UVM20" s="410"/>
      <c r="UVN20" s="410"/>
      <c r="UVO20" s="410"/>
      <c r="UVP20" s="410"/>
      <c r="UVQ20" s="410"/>
      <c r="UVR20" s="410"/>
      <c r="UVS20" s="410"/>
      <c r="UVT20" s="410"/>
      <c r="UVU20" s="410"/>
      <c r="UVV20" s="410"/>
      <c r="UVW20" s="410"/>
      <c r="UVX20" s="410"/>
      <c r="UVY20" s="410"/>
      <c r="UVZ20" s="410"/>
      <c r="UWA20" s="410"/>
      <c r="UWB20" s="410"/>
      <c r="UWC20" s="410"/>
      <c r="UWD20" s="410"/>
      <c r="UWE20" s="410"/>
      <c r="UWF20" s="410"/>
      <c r="UWG20" s="410"/>
      <c r="UWH20" s="410"/>
      <c r="UWI20" s="410"/>
      <c r="UWJ20" s="410"/>
      <c r="UWK20" s="410"/>
      <c r="UWL20" s="410"/>
      <c r="UWM20" s="410"/>
      <c r="UWN20" s="410"/>
      <c r="UWO20" s="410"/>
      <c r="UWP20" s="410"/>
      <c r="UWQ20" s="410"/>
      <c r="UWR20" s="410"/>
      <c r="UWS20" s="410"/>
      <c r="UWT20" s="410"/>
      <c r="UWU20" s="410"/>
      <c r="UWV20" s="410"/>
      <c r="UWW20" s="410"/>
      <c r="UWX20" s="410"/>
      <c r="UWY20" s="410"/>
      <c r="UWZ20" s="410"/>
      <c r="UXA20" s="410"/>
      <c r="UXB20" s="410"/>
      <c r="UXC20" s="410"/>
      <c r="UXD20" s="410"/>
      <c r="UXE20" s="410"/>
      <c r="UXF20" s="410"/>
      <c r="UXG20" s="410"/>
      <c r="UXH20" s="410"/>
      <c r="UXI20" s="410"/>
      <c r="UXJ20" s="410"/>
      <c r="UXK20" s="410"/>
      <c r="UXL20" s="410"/>
      <c r="UXM20" s="410"/>
      <c r="UXN20" s="410"/>
      <c r="UXO20" s="410"/>
      <c r="UXP20" s="410"/>
      <c r="UXQ20" s="410"/>
      <c r="UXR20" s="410"/>
      <c r="UXS20" s="410"/>
      <c r="UXT20" s="410"/>
      <c r="UXU20" s="410"/>
      <c r="UXV20" s="410"/>
      <c r="UXW20" s="410"/>
      <c r="UXX20" s="410"/>
      <c r="UXY20" s="410"/>
      <c r="UXZ20" s="410"/>
      <c r="UYA20" s="410"/>
      <c r="UYB20" s="410"/>
      <c r="UYC20" s="410"/>
      <c r="UYD20" s="410"/>
      <c r="UYE20" s="410"/>
      <c r="UYF20" s="410"/>
      <c r="UYG20" s="410"/>
      <c r="UYH20" s="410"/>
      <c r="UYI20" s="410"/>
      <c r="UYJ20" s="410"/>
      <c r="UYK20" s="410"/>
      <c r="UYL20" s="410"/>
      <c r="UYM20" s="410"/>
      <c r="UYN20" s="410"/>
      <c r="UYO20" s="410"/>
      <c r="UYP20" s="410"/>
      <c r="UYQ20" s="410"/>
      <c r="UYR20" s="410"/>
      <c r="UYS20" s="410"/>
      <c r="UYT20" s="410"/>
      <c r="UYU20" s="410"/>
      <c r="UYV20" s="410"/>
      <c r="UYW20" s="410"/>
      <c r="UYX20" s="410"/>
      <c r="UYY20" s="410"/>
      <c r="UYZ20" s="410"/>
      <c r="UZA20" s="410"/>
      <c r="UZB20" s="410"/>
      <c r="UZC20" s="410"/>
      <c r="UZD20" s="410"/>
      <c r="UZE20" s="410"/>
      <c r="UZF20" s="410"/>
      <c r="UZG20" s="410"/>
      <c r="UZH20" s="410"/>
      <c r="UZI20" s="410"/>
      <c r="UZJ20" s="410"/>
      <c r="UZK20" s="410"/>
      <c r="UZL20" s="410"/>
      <c r="UZM20" s="410"/>
      <c r="UZN20" s="410"/>
      <c r="UZO20" s="410"/>
      <c r="UZP20" s="410"/>
      <c r="UZQ20" s="410"/>
      <c r="UZR20" s="410"/>
      <c r="UZS20" s="410"/>
      <c r="UZT20" s="410"/>
      <c r="UZU20" s="410"/>
      <c r="UZV20" s="410"/>
      <c r="UZW20" s="410"/>
      <c r="UZX20" s="410"/>
      <c r="UZY20" s="410"/>
      <c r="UZZ20" s="410"/>
      <c r="VAA20" s="410"/>
      <c r="VAB20" s="410"/>
      <c r="VAC20" s="410"/>
      <c r="VAD20" s="410"/>
      <c r="VAE20" s="410"/>
      <c r="VAF20" s="410"/>
      <c r="VAG20" s="410"/>
      <c r="VAH20" s="410"/>
      <c r="VAI20" s="410"/>
      <c r="VAJ20" s="410"/>
      <c r="VAK20" s="410"/>
      <c r="VAL20" s="410"/>
      <c r="VAM20" s="410"/>
      <c r="VAN20" s="410"/>
      <c r="VAO20" s="410"/>
      <c r="VAP20" s="410"/>
      <c r="VAQ20" s="410"/>
      <c r="VAR20" s="410"/>
      <c r="VAS20" s="410"/>
      <c r="VAT20" s="410"/>
      <c r="VAU20" s="410"/>
      <c r="VAV20" s="410"/>
      <c r="VAW20" s="410"/>
      <c r="VAX20" s="410"/>
      <c r="VAY20" s="410"/>
      <c r="VAZ20" s="410"/>
      <c r="VBA20" s="410"/>
      <c r="VBB20" s="410"/>
      <c r="VBC20" s="410"/>
      <c r="VBD20" s="410"/>
      <c r="VBE20" s="410"/>
      <c r="VBF20" s="410"/>
      <c r="VBG20" s="410"/>
      <c r="VBH20" s="410"/>
      <c r="VBI20" s="410"/>
      <c r="VBJ20" s="410"/>
      <c r="VBK20" s="410"/>
      <c r="VBL20" s="410"/>
      <c r="VBM20" s="410"/>
      <c r="VBN20" s="410"/>
      <c r="VBO20" s="410"/>
      <c r="VBP20" s="410"/>
      <c r="VBQ20" s="410"/>
      <c r="VBR20" s="410"/>
      <c r="VBS20" s="410"/>
      <c r="VBT20" s="410"/>
      <c r="VBU20" s="410"/>
      <c r="VBV20" s="410"/>
      <c r="VBW20" s="410"/>
      <c r="VBX20" s="410"/>
      <c r="VBY20" s="410"/>
      <c r="VBZ20" s="410"/>
      <c r="VCA20" s="410"/>
      <c r="VCB20" s="410"/>
      <c r="VCC20" s="410"/>
      <c r="VCD20" s="410"/>
      <c r="VCE20" s="410"/>
      <c r="VCF20" s="410"/>
      <c r="VCG20" s="410"/>
      <c r="VCH20" s="410"/>
      <c r="VCI20" s="410"/>
      <c r="VCJ20" s="410"/>
      <c r="VCK20" s="410"/>
      <c r="VCL20" s="410"/>
      <c r="VCM20" s="410"/>
      <c r="VCN20" s="410"/>
      <c r="VCO20" s="410"/>
      <c r="VCP20" s="410"/>
      <c r="VCQ20" s="410"/>
      <c r="VCR20" s="410"/>
      <c r="VCS20" s="410"/>
      <c r="VCT20" s="410"/>
      <c r="VCU20" s="410"/>
      <c r="VCV20" s="410"/>
      <c r="VCW20" s="410"/>
      <c r="VCX20" s="410"/>
      <c r="VCY20" s="410"/>
      <c r="VCZ20" s="410"/>
      <c r="VDA20" s="410"/>
      <c r="VDB20" s="410"/>
      <c r="VDC20" s="410"/>
      <c r="VDD20" s="410"/>
      <c r="VDE20" s="410"/>
      <c r="VDF20" s="410"/>
      <c r="VDG20" s="410"/>
      <c r="VDH20" s="410"/>
      <c r="VDI20" s="410"/>
      <c r="VDJ20" s="410"/>
      <c r="VDK20" s="410"/>
      <c r="VDL20" s="410"/>
      <c r="VDM20" s="410"/>
      <c r="VDN20" s="410"/>
      <c r="VDO20" s="410"/>
      <c r="VDP20" s="410"/>
      <c r="VDQ20" s="410"/>
      <c r="VDR20" s="410"/>
      <c r="VDS20" s="410"/>
      <c r="VDT20" s="410"/>
      <c r="VDU20" s="410"/>
      <c r="VDV20" s="410"/>
      <c r="VDW20" s="410"/>
      <c r="VDX20" s="410"/>
      <c r="VDY20" s="410"/>
      <c r="VDZ20" s="410"/>
      <c r="VEA20" s="410"/>
      <c r="VEB20" s="410"/>
      <c r="VEC20" s="410"/>
      <c r="VED20" s="410"/>
      <c r="VEE20" s="410"/>
      <c r="VEF20" s="410"/>
      <c r="VEG20" s="410"/>
      <c r="VEH20" s="410"/>
      <c r="VEI20" s="410"/>
      <c r="VEJ20" s="410"/>
      <c r="VEK20" s="410"/>
      <c r="VEL20" s="410"/>
      <c r="VEM20" s="410"/>
      <c r="VEN20" s="410"/>
      <c r="VEO20" s="410"/>
      <c r="VEP20" s="410"/>
      <c r="VEQ20" s="410"/>
      <c r="VER20" s="410"/>
      <c r="VES20" s="410"/>
      <c r="VET20" s="410"/>
      <c r="VEU20" s="410"/>
      <c r="VEV20" s="410"/>
      <c r="VEW20" s="410"/>
      <c r="VEX20" s="410"/>
      <c r="VEY20" s="410"/>
      <c r="VEZ20" s="410"/>
      <c r="VFA20" s="410"/>
      <c r="VFB20" s="410"/>
      <c r="VFC20" s="410"/>
      <c r="VFD20" s="410"/>
      <c r="VFE20" s="410"/>
      <c r="VFF20" s="410"/>
      <c r="VFG20" s="410"/>
      <c r="VFH20" s="410"/>
      <c r="VFI20" s="410"/>
      <c r="VFJ20" s="410"/>
      <c r="VFK20" s="410"/>
      <c r="VFL20" s="410"/>
      <c r="VFM20" s="410"/>
      <c r="VFN20" s="410"/>
      <c r="VFO20" s="410"/>
      <c r="VFP20" s="410"/>
      <c r="VFQ20" s="410"/>
      <c r="VFR20" s="410"/>
      <c r="VFS20" s="410"/>
      <c r="VFT20" s="410"/>
      <c r="VFU20" s="410"/>
      <c r="VFV20" s="410"/>
      <c r="VFW20" s="410"/>
      <c r="VFX20" s="410"/>
      <c r="VFY20" s="410"/>
      <c r="VFZ20" s="410"/>
      <c r="VGA20" s="410"/>
      <c r="VGB20" s="410"/>
      <c r="VGC20" s="410"/>
      <c r="VGD20" s="410"/>
      <c r="VGE20" s="410"/>
      <c r="VGF20" s="410"/>
      <c r="VGG20" s="410"/>
      <c r="VGH20" s="410"/>
      <c r="VGI20" s="410"/>
      <c r="VGJ20" s="410"/>
      <c r="VGK20" s="410"/>
      <c r="VGL20" s="410"/>
      <c r="VGM20" s="410"/>
      <c r="VGN20" s="410"/>
      <c r="VGO20" s="410"/>
      <c r="VGP20" s="410"/>
      <c r="VGQ20" s="410"/>
      <c r="VGR20" s="410"/>
      <c r="VGS20" s="410"/>
      <c r="VGT20" s="410"/>
      <c r="VGU20" s="410"/>
      <c r="VGV20" s="410"/>
      <c r="VGW20" s="410"/>
      <c r="VGX20" s="410"/>
      <c r="VGY20" s="410"/>
      <c r="VGZ20" s="410"/>
      <c r="VHA20" s="410"/>
      <c r="VHB20" s="410"/>
      <c r="VHC20" s="410"/>
      <c r="VHD20" s="410"/>
      <c r="VHE20" s="410"/>
      <c r="VHF20" s="410"/>
      <c r="VHG20" s="410"/>
      <c r="VHH20" s="410"/>
      <c r="VHI20" s="410"/>
      <c r="VHJ20" s="410"/>
      <c r="VHK20" s="410"/>
      <c r="VHL20" s="410"/>
      <c r="VHM20" s="410"/>
      <c r="VHN20" s="410"/>
      <c r="VHO20" s="410"/>
      <c r="VHP20" s="410"/>
      <c r="VHQ20" s="410"/>
      <c r="VHR20" s="410"/>
      <c r="VHS20" s="410"/>
      <c r="VHT20" s="410"/>
      <c r="VHU20" s="410"/>
      <c r="VHV20" s="410"/>
      <c r="VHW20" s="410"/>
      <c r="VHX20" s="410"/>
      <c r="VHY20" s="410"/>
      <c r="VHZ20" s="410"/>
      <c r="VIA20" s="410"/>
      <c r="VIB20" s="410"/>
      <c r="VIC20" s="410"/>
      <c r="VID20" s="410"/>
      <c r="VIE20" s="410"/>
      <c r="VIF20" s="410"/>
      <c r="VIG20" s="410"/>
      <c r="VIH20" s="410"/>
      <c r="VII20" s="410"/>
      <c r="VIJ20" s="410"/>
      <c r="VIK20" s="410"/>
      <c r="VIL20" s="410"/>
      <c r="VIM20" s="410"/>
      <c r="VIN20" s="410"/>
      <c r="VIO20" s="410"/>
      <c r="VIP20" s="410"/>
      <c r="VIQ20" s="410"/>
      <c r="VIR20" s="410"/>
      <c r="VIS20" s="410"/>
      <c r="VIT20" s="410"/>
      <c r="VIU20" s="410"/>
      <c r="VIV20" s="410"/>
      <c r="VIW20" s="410"/>
      <c r="VIX20" s="410"/>
      <c r="VIY20" s="410"/>
      <c r="VIZ20" s="410"/>
      <c r="VJA20" s="410"/>
      <c r="VJB20" s="410"/>
      <c r="VJC20" s="410"/>
      <c r="VJD20" s="410"/>
      <c r="VJE20" s="410"/>
      <c r="VJF20" s="410"/>
      <c r="VJG20" s="410"/>
      <c r="VJH20" s="410"/>
      <c r="VJI20" s="410"/>
      <c r="VJJ20" s="410"/>
      <c r="VJK20" s="410"/>
      <c r="VJL20" s="410"/>
      <c r="VJM20" s="410"/>
      <c r="VJN20" s="410"/>
      <c r="VJO20" s="410"/>
      <c r="VJP20" s="410"/>
      <c r="VJQ20" s="410"/>
      <c r="VJR20" s="410"/>
      <c r="VJS20" s="410"/>
      <c r="VJT20" s="410"/>
      <c r="VJU20" s="410"/>
      <c r="VJV20" s="410"/>
      <c r="VJW20" s="410"/>
      <c r="VJX20" s="410"/>
      <c r="VJY20" s="410"/>
      <c r="VJZ20" s="410"/>
      <c r="VKA20" s="410"/>
      <c r="VKB20" s="410"/>
      <c r="VKC20" s="410"/>
      <c r="VKD20" s="410"/>
      <c r="VKE20" s="410"/>
      <c r="VKF20" s="410"/>
      <c r="VKG20" s="410"/>
      <c r="VKH20" s="410"/>
      <c r="VKI20" s="410"/>
      <c r="VKJ20" s="410"/>
      <c r="VKK20" s="410"/>
      <c r="VKL20" s="410"/>
      <c r="VKM20" s="410"/>
      <c r="VKN20" s="410"/>
      <c r="VKO20" s="410"/>
      <c r="VKP20" s="410"/>
      <c r="VKQ20" s="410"/>
      <c r="VKR20" s="410"/>
      <c r="VKS20" s="410"/>
      <c r="VKT20" s="410"/>
      <c r="VKU20" s="410"/>
      <c r="VKV20" s="410"/>
      <c r="VKW20" s="410"/>
      <c r="VKX20" s="410"/>
      <c r="VKY20" s="410"/>
      <c r="VKZ20" s="410"/>
      <c r="VLA20" s="410"/>
      <c r="VLB20" s="410"/>
      <c r="VLC20" s="410"/>
      <c r="VLD20" s="410"/>
      <c r="VLE20" s="410"/>
      <c r="VLF20" s="410"/>
      <c r="VLG20" s="410"/>
      <c r="VLH20" s="410"/>
      <c r="VLI20" s="410"/>
      <c r="VLJ20" s="410"/>
      <c r="VLK20" s="410"/>
      <c r="VLL20" s="410"/>
      <c r="VLM20" s="410"/>
      <c r="VLN20" s="410"/>
      <c r="VLO20" s="410"/>
      <c r="VLP20" s="410"/>
      <c r="VLQ20" s="410"/>
      <c r="VLR20" s="410"/>
      <c r="VLS20" s="410"/>
      <c r="VLT20" s="410"/>
      <c r="VLU20" s="410"/>
      <c r="VLV20" s="410"/>
      <c r="VLW20" s="410"/>
      <c r="VLX20" s="410"/>
      <c r="VLY20" s="410"/>
      <c r="VLZ20" s="410"/>
      <c r="VMA20" s="410"/>
      <c r="VMB20" s="410"/>
      <c r="VMC20" s="410"/>
      <c r="VMD20" s="410"/>
      <c r="VME20" s="410"/>
      <c r="VMF20" s="410"/>
      <c r="VMG20" s="410"/>
      <c r="VMH20" s="410"/>
      <c r="VMI20" s="410"/>
      <c r="VMJ20" s="410"/>
      <c r="VMK20" s="410"/>
      <c r="VML20" s="410"/>
      <c r="VMM20" s="410"/>
      <c r="VMN20" s="410"/>
      <c r="VMO20" s="410"/>
      <c r="VMP20" s="410"/>
      <c r="VMQ20" s="410"/>
      <c r="VMR20" s="410"/>
      <c r="VMS20" s="410"/>
      <c r="VMT20" s="410"/>
      <c r="VMU20" s="410"/>
      <c r="VMV20" s="410"/>
      <c r="VMW20" s="410"/>
      <c r="VMX20" s="410"/>
      <c r="VMY20" s="410"/>
      <c r="VMZ20" s="410"/>
      <c r="VNA20" s="410"/>
      <c r="VNB20" s="410"/>
      <c r="VNC20" s="410"/>
      <c r="VND20" s="410"/>
      <c r="VNE20" s="410"/>
      <c r="VNF20" s="410"/>
      <c r="VNG20" s="410"/>
      <c r="VNH20" s="410"/>
      <c r="VNI20" s="410"/>
      <c r="VNJ20" s="410"/>
      <c r="VNK20" s="410"/>
      <c r="VNL20" s="410"/>
      <c r="VNM20" s="410"/>
      <c r="VNN20" s="410"/>
      <c r="VNO20" s="410"/>
      <c r="VNP20" s="410"/>
      <c r="VNQ20" s="410"/>
      <c r="VNR20" s="410"/>
      <c r="VNS20" s="410"/>
      <c r="VNT20" s="410"/>
      <c r="VNU20" s="410"/>
      <c r="VNV20" s="410"/>
      <c r="VNW20" s="410"/>
      <c r="VNX20" s="410"/>
      <c r="VNY20" s="410"/>
      <c r="VNZ20" s="410"/>
      <c r="VOA20" s="410"/>
      <c r="VOB20" s="410"/>
      <c r="VOC20" s="410"/>
      <c r="VOD20" s="410"/>
      <c r="VOE20" s="410"/>
      <c r="VOF20" s="410"/>
      <c r="VOG20" s="410"/>
      <c r="VOH20" s="410"/>
      <c r="VOI20" s="410"/>
      <c r="VOJ20" s="410"/>
      <c r="VOK20" s="410"/>
      <c r="VOL20" s="410"/>
      <c r="VOM20" s="410"/>
      <c r="VON20" s="410"/>
      <c r="VOO20" s="410"/>
      <c r="VOP20" s="410"/>
      <c r="VOQ20" s="410"/>
      <c r="VOR20" s="410"/>
      <c r="VOS20" s="410"/>
      <c r="VOT20" s="410"/>
      <c r="VOU20" s="410"/>
      <c r="VOV20" s="410"/>
      <c r="VOW20" s="410"/>
      <c r="VOX20" s="410"/>
      <c r="VOY20" s="410"/>
      <c r="VOZ20" s="410"/>
      <c r="VPA20" s="410"/>
      <c r="VPB20" s="410"/>
      <c r="VPC20" s="410"/>
      <c r="VPD20" s="410"/>
      <c r="VPE20" s="410"/>
      <c r="VPF20" s="410"/>
      <c r="VPG20" s="410"/>
      <c r="VPH20" s="410"/>
      <c r="VPI20" s="410"/>
      <c r="VPJ20" s="410"/>
      <c r="VPK20" s="410"/>
      <c r="VPL20" s="410"/>
      <c r="VPM20" s="410"/>
      <c r="VPN20" s="410"/>
      <c r="VPO20" s="410"/>
      <c r="VPP20" s="410"/>
      <c r="VPQ20" s="410"/>
      <c r="VPR20" s="410"/>
      <c r="VPS20" s="410"/>
      <c r="VPT20" s="410"/>
      <c r="VPU20" s="410"/>
      <c r="VPV20" s="410"/>
      <c r="VPW20" s="410"/>
      <c r="VPX20" s="410"/>
      <c r="VPY20" s="410"/>
      <c r="VPZ20" s="410"/>
      <c r="VQA20" s="410"/>
      <c r="VQB20" s="410"/>
      <c r="VQC20" s="410"/>
      <c r="VQD20" s="410"/>
      <c r="VQE20" s="410"/>
      <c r="VQF20" s="410"/>
      <c r="VQG20" s="410"/>
      <c r="VQH20" s="410"/>
      <c r="VQI20" s="410"/>
      <c r="VQJ20" s="410"/>
      <c r="VQK20" s="410"/>
      <c r="VQL20" s="410"/>
      <c r="VQM20" s="410"/>
      <c r="VQN20" s="410"/>
      <c r="VQO20" s="410"/>
      <c r="VQP20" s="410"/>
      <c r="VQQ20" s="410"/>
      <c r="VQR20" s="410"/>
      <c r="VQS20" s="410"/>
      <c r="VQT20" s="410"/>
      <c r="VQU20" s="410"/>
      <c r="VQV20" s="410"/>
      <c r="VQW20" s="410"/>
      <c r="VQX20" s="410"/>
      <c r="VQY20" s="410"/>
      <c r="VQZ20" s="410"/>
      <c r="VRA20" s="410"/>
      <c r="VRB20" s="410"/>
      <c r="VRC20" s="410"/>
      <c r="VRD20" s="410"/>
      <c r="VRE20" s="410"/>
      <c r="VRF20" s="410"/>
      <c r="VRG20" s="410"/>
      <c r="VRH20" s="410"/>
      <c r="VRI20" s="410"/>
      <c r="VRJ20" s="410"/>
      <c r="VRK20" s="410"/>
      <c r="VRL20" s="410"/>
      <c r="VRM20" s="410"/>
      <c r="VRN20" s="410"/>
      <c r="VRO20" s="410"/>
      <c r="VRP20" s="410"/>
      <c r="VRQ20" s="410"/>
      <c r="VRR20" s="410"/>
      <c r="VRS20" s="410"/>
      <c r="VRT20" s="410"/>
      <c r="VRU20" s="410"/>
      <c r="VRV20" s="410"/>
      <c r="VRW20" s="410"/>
      <c r="VRX20" s="410"/>
      <c r="VRY20" s="410"/>
      <c r="VRZ20" s="410"/>
      <c r="VSA20" s="410"/>
      <c r="VSB20" s="410"/>
      <c r="VSC20" s="410"/>
      <c r="VSD20" s="410"/>
      <c r="VSE20" s="410"/>
      <c r="VSF20" s="410"/>
      <c r="VSG20" s="410"/>
      <c r="VSH20" s="410"/>
      <c r="VSI20" s="410"/>
      <c r="VSJ20" s="410"/>
      <c r="VSK20" s="410"/>
      <c r="VSL20" s="410"/>
      <c r="VSM20" s="410"/>
      <c r="VSN20" s="410"/>
      <c r="VSO20" s="410"/>
      <c r="VSP20" s="410"/>
      <c r="VSQ20" s="410"/>
      <c r="VSR20" s="410"/>
      <c r="VSS20" s="410"/>
      <c r="VST20" s="410"/>
      <c r="VSU20" s="410"/>
      <c r="VSV20" s="410"/>
      <c r="VSW20" s="410"/>
      <c r="VSX20" s="410"/>
      <c r="VSY20" s="410"/>
      <c r="VSZ20" s="410"/>
      <c r="VTA20" s="410"/>
      <c r="VTB20" s="410"/>
      <c r="VTC20" s="410"/>
      <c r="VTD20" s="410"/>
      <c r="VTE20" s="410"/>
      <c r="VTF20" s="410"/>
      <c r="VTG20" s="410"/>
      <c r="VTH20" s="410"/>
      <c r="VTI20" s="410"/>
      <c r="VTJ20" s="410"/>
      <c r="VTK20" s="410"/>
      <c r="VTL20" s="410"/>
      <c r="VTM20" s="410"/>
      <c r="VTN20" s="410"/>
      <c r="VTO20" s="410"/>
      <c r="VTP20" s="410"/>
      <c r="VTQ20" s="410"/>
      <c r="VTR20" s="410"/>
      <c r="VTS20" s="410"/>
      <c r="VTT20" s="410"/>
      <c r="VTU20" s="410"/>
      <c r="VTV20" s="410"/>
      <c r="VTW20" s="410"/>
      <c r="VTX20" s="410"/>
      <c r="VTY20" s="410"/>
      <c r="VTZ20" s="410"/>
      <c r="VUA20" s="410"/>
      <c r="VUB20" s="410"/>
      <c r="VUC20" s="410"/>
      <c r="VUD20" s="410"/>
      <c r="VUE20" s="410"/>
      <c r="VUF20" s="410"/>
      <c r="VUG20" s="410"/>
      <c r="VUH20" s="410"/>
      <c r="VUI20" s="410"/>
      <c r="VUJ20" s="410"/>
      <c r="VUK20" s="410"/>
      <c r="VUL20" s="410"/>
      <c r="VUM20" s="410"/>
      <c r="VUN20" s="410"/>
      <c r="VUO20" s="410"/>
      <c r="VUP20" s="410"/>
      <c r="VUQ20" s="410"/>
      <c r="VUR20" s="410"/>
      <c r="VUS20" s="410"/>
      <c r="VUT20" s="410"/>
      <c r="VUU20" s="410"/>
      <c r="VUV20" s="410"/>
      <c r="VUW20" s="410"/>
      <c r="VUX20" s="410"/>
      <c r="VUY20" s="410"/>
      <c r="VUZ20" s="410"/>
      <c r="VVA20" s="410"/>
      <c r="VVB20" s="410"/>
      <c r="VVC20" s="410"/>
      <c r="VVD20" s="410"/>
      <c r="VVE20" s="410"/>
      <c r="VVF20" s="410"/>
      <c r="VVG20" s="410"/>
      <c r="VVH20" s="410"/>
      <c r="VVI20" s="410"/>
      <c r="VVJ20" s="410"/>
      <c r="VVK20" s="410"/>
      <c r="VVL20" s="410"/>
      <c r="VVM20" s="410"/>
      <c r="VVN20" s="410"/>
      <c r="VVO20" s="410"/>
      <c r="VVP20" s="410"/>
      <c r="VVQ20" s="410"/>
      <c r="VVR20" s="410"/>
      <c r="VVS20" s="410"/>
      <c r="VVT20" s="410"/>
      <c r="VVU20" s="410"/>
      <c r="VVV20" s="410"/>
      <c r="VVW20" s="410"/>
      <c r="VVX20" s="410"/>
      <c r="VVY20" s="410"/>
      <c r="VVZ20" s="410"/>
      <c r="VWA20" s="410"/>
      <c r="VWB20" s="410"/>
      <c r="VWC20" s="410"/>
      <c r="VWD20" s="410"/>
      <c r="VWE20" s="410"/>
      <c r="VWF20" s="410"/>
      <c r="VWG20" s="410"/>
      <c r="VWH20" s="410"/>
      <c r="VWI20" s="410"/>
      <c r="VWJ20" s="410"/>
      <c r="VWK20" s="410"/>
      <c r="VWL20" s="410"/>
      <c r="VWM20" s="410"/>
      <c r="VWN20" s="410"/>
      <c r="VWO20" s="410"/>
      <c r="VWP20" s="410"/>
      <c r="VWQ20" s="410"/>
      <c r="VWR20" s="410"/>
      <c r="VWS20" s="410"/>
      <c r="VWT20" s="410"/>
      <c r="VWU20" s="410"/>
      <c r="VWV20" s="410"/>
      <c r="VWW20" s="410"/>
      <c r="VWX20" s="410"/>
      <c r="VWY20" s="410"/>
      <c r="VWZ20" s="410"/>
      <c r="VXA20" s="410"/>
      <c r="VXB20" s="410"/>
      <c r="VXC20" s="410"/>
      <c r="VXD20" s="410"/>
      <c r="VXE20" s="410"/>
      <c r="VXF20" s="410"/>
      <c r="VXG20" s="410"/>
      <c r="VXH20" s="410"/>
      <c r="VXI20" s="410"/>
      <c r="VXJ20" s="410"/>
      <c r="VXK20" s="410"/>
      <c r="VXL20" s="410"/>
      <c r="VXM20" s="410"/>
      <c r="VXN20" s="410"/>
      <c r="VXO20" s="410"/>
      <c r="VXP20" s="410"/>
      <c r="VXQ20" s="410"/>
      <c r="VXR20" s="410"/>
      <c r="VXS20" s="410"/>
      <c r="VXT20" s="410"/>
      <c r="VXU20" s="410"/>
      <c r="VXV20" s="410"/>
      <c r="VXW20" s="410"/>
      <c r="VXX20" s="410"/>
      <c r="VXY20" s="410"/>
      <c r="VXZ20" s="410"/>
      <c r="VYA20" s="410"/>
      <c r="VYB20" s="410"/>
      <c r="VYC20" s="410"/>
      <c r="VYD20" s="410"/>
      <c r="VYE20" s="410"/>
      <c r="VYF20" s="410"/>
      <c r="VYG20" s="410"/>
      <c r="VYH20" s="410"/>
      <c r="VYI20" s="410"/>
      <c r="VYJ20" s="410"/>
      <c r="VYK20" s="410"/>
      <c r="VYL20" s="410"/>
      <c r="VYM20" s="410"/>
      <c r="VYN20" s="410"/>
      <c r="VYO20" s="410"/>
      <c r="VYP20" s="410"/>
      <c r="VYQ20" s="410"/>
      <c r="VYR20" s="410"/>
      <c r="VYS20" s="410"/>
      <c r="VYT20" s="410"/>
      <c r="VYU20" s="410"/>
      <c r="VYV20" s="410"/>
      <c r="VYW20" s="410"/>
      <c r="VYX20" s="410"/>
      <c r="VYY20" s="410"/>
      <c r="VYZ20" s="410"/>
      <c r="VZA20" s="410"/>
      <c r="VZB20" s="410"/>
      <c r="VZC20" s="410"/>
      <c r="VZD20" s="410"/>
      <c r="VZE20" s="410"/>
      <c r="VZF20" s="410"/>
      <c r="VZG20" s="410"/>
      <c r="VZH20" s="410"/>
      <c r="VZI20" s="410"/>
      <c r="VZJ20" s="410"/>
      <c r="VZK20" s="410"/>
      <c r="VZL20" s="410"/>
      <c r="VZM20" s="410"/>
      <c r="VZN20" s="410"/>
      <c r="VZO20" s="410"/>
      <c r="VZP20" s="410"/>
      <c r="VZQ20" s="410"/>
      <c r="VZR20" s="410"/>
      <c r="VZS20" s="410"/>
      <c r="VZT20" s="410"/>
      <c r="VZU20" s="410"/>
      <c r="VZV20" s="410"/>
      <c r="VZW20" s="410"/>
      <c r="VZX20" s="410"/>
      <c r="VZY20" s="410"/>
      <c r="VZZ20" s="410"/>
      <c r="WAA20" s="410"/>
      <c r="WAB20" s="410"/>
      <c r="WAC20" s="410"/>
      <c r="WAD20" s="410"/>
      <c r="WAE20" s="410"/>
      <c r="WAF20" s="410"/>
      <c r="WAG20" s="410"/>
      <c r="WAH20" s="410"/>
      <c r="WAI20" s="410"/>
      <c r="WAJ20" s="410"/>
      <c r="WAK20" s="410"/>
      <c r="WAL20" s="410"/>
      <c r="WAM20" s="410"/>
      <c r="WAN20" s="410"/>
      <c r="WAO20" s="410"/>
      <c r="WAP20" s="410"/>
      <c r="WAQ20" s="410"/>
      <c r="WAR20" s="410"/>
      <c r="WAS20" s="410"/>
      <c r="WAT20" s="410"/>
      <c r="WAU20" s="410"/>
      <c r="WAV20" s="410"/>
      <c r="WAW20" s="410"/>
      <c r="WAX20" s="410"/>
      <c r="WAY20" s="410"/>
      <c r="WAZ20" s="410"/>
      <c r="WBA20" s="410"/>
      <c r="WBB20" s="410"/>
      <c r="WBC20" s="410"/>
      <c r="WBD20" s="410"/>
      <c r="WBE20" s="410"/>
      <c r="WBF20" s="410"/>
      <c r="WBG20" s="410"/>
      <c r="WBH20" s="410"/>
      <c r="WBI20" s="410"/>
      <c r="WBJ20" s="410"/>
      <c r="WBK20" s="410"/>
      <c r="WBL20" s="410"/>
      <c r="WBM20" s="410"/>
      <c r="WBN20" s="410"/>
      <c r="WBO20" s="410"/>
      <c r="WBP20" s="410"/>
      <c r="WBQ20" s="410"/>
      <c r="WBR20" s="410"/>
      <c r="WBS20" s="410"/>
      <c r="WBT20" s="410"/>
      <c r="WBU20" s="410"/>
      <c r="WBV20" s="410"/>
      <c r="WBW20" s="410"/>
      <c r="WBX20" s="410"/>
      <c r="WBY20" s="410"/>
      <c r="WBZ20" s="410"/>
      <c r="WCA20" s="410"/>
      <c r="WCB20" s="410"/>
      <c r="WCC20" s="410"/>
      <c r="WCD20" s="410"/>
      <c r="WCE20" s="410"/>
      <c r="WCF20" s="410"/>
      <c r="WCG20" s="410"/>
      <c r="WCH20" s="410"/>
      <c r="WCI20" s="410"/>
      <c r="WCJ20" s="410"/>
      <c r="WCK20" s="410"/>
      <c r="WCL20" s="410"/>
      <c r="WCM20" s="410"/>
      <c r="WCN20" s="410"/>
      <c r="WCO20" s="410"/>
      <c r="WCP20" s="410"/>
      <c r="WCQ20" s="410"/>
      <c r="WCR20" s="410"/>
      <c r="WCS20" s="410"/>
      <c r="WCT20" s="410"/>
      <c r="WCU20" s="410"/>
      <c r="WCV20" s="410"/>
      <c r="WCW20" s="410"/>
      <c r="WCX20" s="410"/>
      <c r="WCY20" s="410"/>
      <c r="WCZ20" s="410"/>
      <c r="WDA20" s="410"/>
      <c r="WDB20" s="410"/>
      <c r="WDC20" s="410"/>
      <c r="WDD20" s="410"/>
      <c r="WDE20" s="410"/>
      <c r="WDF20" s="410"/>
      <c r="WDG20" s="410"/>
      <c r="WDH20" s="410"/>
      <c r="WDI20" s="410"/>
      <c r="WDJ20" s="410"/>
      <c r="WDK20" s="410"/>
      <c r="WDL20" s="410"/>
      <c r="WDM20" s="410"/>
      <c r="WDN20" s="410"/>
      <c r="WDO20" s="410"/>
      <c r="WDP20" s="410"/>
      <c r="WDQ20" s="410"/>
      <c r="WDR20" s="410"/>
      <c r="WDS20" s="410"/>
      <c r="WDT20" s="410"/>
      <c r="WDU20" s="410"/>
      <c r="WDV20" s="410"/>
      <c r="WDW20" s="410"/>
      <c r="WDX20" s="410"/>
      <c r="WDY20" s="410"/>
      <c r="WDZ20" s="410"/>
      <c r="WEA20" s="410"/>
      <c r="WEB20" s="410"/>
      <c r="WEC20" s="410"/>
      <c r="WED20" s="410"/>
      <c r="WEE20" s="410"/>
      <c r="WEF20" s="410"/>
      <c r="WEG20" s="410"/>
      <c r="WEH20" s="410"/>
      <c r="WEI20" s="410"/>
      <c r="WEJ20" s="410"/>
      <c r="WEK20" s="410"/>
      <c r="WEL20" s="410"/>
      <c r="WEM20" s="410"/>
      <c r="WEN20" s="410"/>
      <c r="WEO20" s="410"/>
      <c r="WEP20" s="410"/>
      <c r="WEQ20" s="410"/>
      <c r="WER20" s="410"/>
      <c r="WES20" s="410"/>
      <c r="WET20" s="410"/>
      <c r="WEU20" s="410"/>
      <c r="WEV20" s="410"/>
      <c r="WEW20" s="410"/>
      <c r="WEX20" s="410"/>
      <c r="WEY20" s="410"/>
      <c r="WEZ20" s="410"/>
      <c r="WFA20" s="410"/>
      <c r="WFB20" s="410"/>
      <c r="WFC20" s="410"/>
      <c r="WFD20" s="410"/>
      <c r="WFE20" s="410"/>
      <c r="WFF20" s="410"/>
      <c r="WFG20" s="410"/>
      <c r="WFH20" s="410"/>
      <c r="WFI20" s="410"/>
      <c r="WFJ20" s="410"/>
      <c r="WFK20" s="410"/>
      <c r="WFL20" s="410"/>
      <c r="WFM20" s="410"/>
      <c r="WFN20" s="410"/>
      <c r="WFO20" s="410"/>
      <c r="WFP20" s="410"/>
      <c r="WFQ20" s="410"/>
      <c r="WFR20" s="410"/>
      <c r="WFS20" s="410"/>
      <c r="WFT20" s="410"/>
      <c r="WFU20" s="410"/>
      <c r="WFV20" s="410"/>
      <c r="WFW20" s="410"/>
      <c r="WFX20" s="410"/>
      <c r="WFY20" s="410"/>
      <c r="WFZ20" s="410"/>
      <c r="WGA20" s="410"/>
      <c r="WGB20" s="410"/>
      <c r="WGC20" s="410"/>
      <c r="WGD20" s="410"/>
      <c r="WGE20" s="410"/>
      <c r="WGF20" s="410"/>
      <c r="WGG20" s="410"/>
      <c r="WGH20" s="410"/>
      <c r="WGI20" s="410"/>
      <c r="WGJ20" s="410"/>
      <c r="WGK20" s="410"/>
      <c r="WGL20" s="410"/>
      <c r="WGM20" s="410"/>
      <c r="WGN20" s="410"/>
      <c r="WGO20" s="410"/>
      <c r="WGP20" s="410"/>
      <c r="WGQ20" s="410"/>
      <c r="WGR20" s="410"/>
      <c r="WGS20" s="410"/>
      <c r="WGT20" s="410"/>
      <c r="WGU20" s="410"/>
      <c r="WGV20" s="410"/>
      <c r="WGW20" s="410"/>
      <c r="WGX20" s="410"/>
      <c r="WGY20" s="410"/>
      <c r="WGZ20" s="410"/>
      <c r="WHA20" s="410"/>
      <c r="WHB20" s="410"/>
      <c r="WHC20" s="410"/>
      <c r="WHD20" s="410"/>
      <c r="WHE20" s="410"/>
      <c r="WHF20" s="410"/>
      <c r="WHG20" s="410"/>
      <c r="WHH20" s="410"/>
      <c r="WHI20" s="410"/>
      <c r="WHJ20" s="410"/>
      <c r="WHK20" s="410"/>
      <c r="WHL20" s="410"/>
      <c r="WHM20" s="410"/>
      <c r="WHN20" s="410"/>
      <c r="WHO20" s="410"/>
      <c r="WHP20" s="410"/>
      <c r="WHQ20" s="410"/>
      <c r="WHR20" s="410"/>
      <c r="WHS20" s="410"/>
      <c r="WHT20" s="410"/>
      <c r="WHU20" s="410"/>
      <c r="WHV20" s="410"/>
      <c r="WHW20" s="410"/>
      <c r="WHX20" s="410"/>
      <c r="WHY20" s="410"/>
      <c r="WHZ20" s="410"/>
      <c r="WIA20" s="410"/>
      <c r="WIB20" s="410"/>
      <c r="WIC20" s="410"/>
      <c r="WID20" s="410"/>
      <c r="WIE20" s="410"/>
      <c r="WIF20" s="410"/>
      <c r="WIG20" s="410"/>
      <c r="WIH20" s="410"/>
      <c r="WII20" s="410"/>
      <c r="WIJ20" s="410"/>
      <c r="WIK20" s="410"/>
      <c r="WIL20" s="410"/>
      <c r="WIM20" s="410"/>
      <c r="WIN20" s="410"/>
      <c r="WIO20" s="410"/>
      <c r="WIP20" s="410"/>
      <c r="WIQ20" s="410"/>
      <c r="WIR20" s="410"/>
      <c r="WIS20" s="410"/>
      <c r="WIT20" s="410"/>
      <c r="WIU20" s="410"/>
      <c r="WIV20" s="410"/>
      <c r="WIW20" s="410"/>
      <c r="WIX20" s="410"/>
      <c r="WIY20" s="410"/>
      <c r="WIZ20" s="410"/>
      <c r="WJA20" s="410"/>
      <c r="WJB20" s="410"/>
      <c r="WJC20" s="410"/>
      <c r="WJD20" s="410"/>
      <c r="WJE20" s="410"/>
      <c r="WJF20" s="410"/>
      <c r="WJG20" s="410"/>
      <c r="WJH20" s="410"/>
      <c r="WJI20" s="410"/>
      <c r="WJJ20" s="410"/>
      <c r="WJK20" s="410"/>
      <c r="WJL20" s="410"/>
      <c r="WJM20" s="410"/>
      <c r="WJN20" s="410"/>
      <c r="WJO20" s="410"/>
      <c r="WJP20" s="410"/>
      <c r="WJQ20" s="410"/>
      <c r="WJR20" s="410"/>
      <c r="WJS20" s="410"/>
      <c r="WJT20" s="410"/>
      <c r="WJU20" s="410"/>
      <c r="WJV20" s="410"/>
      <c r="WJW20" s="410"/>
      <c r="WJX20" s="410"/>
      <c r="WJY20" s="410"/>
      <c r="WJZ20" s="410"/>
      <c r="WKA20" s="410"/>
      <c r="WKB20" s="410"/>
      <c r="WKC20" s="410"/>
      <c r="WKD20" s="410"/>
      <c r="WKE20" s="410"/>
      <c r="WKF20" s="410"/>
      <c r="WKG20" s="410"/>
      <c r="WKH20" s="410"/>
      <c r="WKI20" s="410"/>
      <c r="WKJ20" s="410"/>
      <c r="WKK20" s="410"/>
      <c r="WKL20" s="410"/>
      <c r="WKM20" s="410"/>
      <c r="WKN20" s="410"/>
      <c r="WKO20" s="410"/>
      <c r="WKP20" s="410"/>
      <c r="WKQ20" s="410"/>
      <c r="WKR20" s="410"/>
      <c r="WKS20" s="410"/>
      <c r="WKT20" s="410"/>
      <c r="WKU20" s="410"/>
      <c r="WKV20" s="410"/>
      <c r="WKW20" s="410"/>
      <c r="WKX20" s="410"/>
      <c r="WKY20" s="410"/>
      <c r="WKZ20" s="410"/>
      <c r="WLA20" s="410"/>
      <c r="WLB20" s="410"/>
      <c r="WLC20" s="410"/>
      <c r="WLD20" s="410"/>
      <c r="WLE20" s="410"/>
      <c r="WLF20" s="410"/>
      <c r="WLG20" s="410"/>
      <c r="WLH20" s="410"/>
      <c r="WLI20" s="410"/>
      <c r="WLJ20" s="410"/>
      <c r="WLK20" s="410"/>
      <c r="WLL20" s="410"/>
      <c r="WLM20" s="410"/>
      <c r="WLN20" s="410"/>
      <c r="WLO20" s="410"/>
      <c r="WLP20" s="410"/>
      <c r="WLQ20" s="410"/>
      <c r="WLR20" s="410"/>
      <c r="WLS20" s="410"/>
      <c r="WLT20" s="410"/>
      <c r="WLU20" s="410"/>
      <c r="WLV20" s="410"/>
      <c r="WLW20" s="410"/>
      <c r="WLX20" s="410"/>
      <c r="WLY20" s="410"/>
      <c r="WLZ20" s="410"/>
      <c r="WMA20" s="410"/>
      <c r="WMB20" s="410"/>
      <c r="WMC20" s="410"/>
      <c r="WMD20" s="410"/>
      <c r="WME20" s="410"/>
      <c r="WMF20" s="410"/>
      <c r="WMG20" s="410"/>
      <c r="WMH20" s="410"/>
      <c r="WMI20" s="410"/>
      <c r="WMJ20" s="410"/>
      <c r="WMK20" s="410"/>
      <c r="WML20" s="410"/>
      <c r="WMM20" s="410"/>
      <c r="WMN20" s="410"/>
      <c r="WMO20" s="410"/>
      <c r="WMP20" s="410"/>
      <c r="WMQ20" s="410"/>
      <c r="WMR20" s="410"/>
      <c r="WMS20" s="410"/>
      <c r="WMT20" s="410"/>
      <c r="WMU20" s="410"/>
      <c r="WMV20" s="410"/>
      <c r="WMW20" s="410"/>
      <c r="WMX20" s="410"/>
      <c r="WMY20" s="410"/>
      <c r="WMZ20" s="410"/>
      <c r="WNA20" s="410"/>
      <c r="WNB20" s="410"/>
      <c r="WNC20" s="410"/>
      <c r="WND20" s="410"/>
      <c r="WNE20" s="410"/>
      <c r="WNF20" s="410"/>
      <c r="WNG20" s="410"/>
      <c r="WNH20" s="410"/>
      <c r="WNI20" s="410"/>
      <c r="WNJ20" s="410"/>
      <c r="WNK20" s="410"/>
      <c r="WNL20" s="410"/>
      <c r="WNM20" s="410"/>
      <c r="WNN20" s="410"/>
      <c r="WNO20" s="410"/>
      <c r="WNP20" s="410"/>
      <c r="WNQ20" s="410"/>
      <c r="WNR20" s="410"/>
      <c r="WNS20" s="410"/>
      <c r="WNT20" s="410"/>
      <c r="WNU20" s="410"/>
      <c r="WNV20" s="410"/>
      <c r="WNW20" s="410"/>
      <c r="WNX20" s="410"/>
      <c r="WNY20" s="410"/>
      <c r="WNZ20" s="410"/>
      <c r="WOA20" s="410"/>
      <c r="WOB20" s="410"/>
      <c r="WOC20" s="410"/>
      <c r="WOD20" s="410"/>
      <c r="WOE20" s="410"/>
      <c r="WOF20" s="410"/>
      <c r="WOG20" s="410"/>
      <c r="WOH20" s="410"/>
      <c r="WOI20" s="410"/>
      <c r="WOJ20" s="410"/>
      <c r="WOK20" s="410"/>
      <c r="WOL20" s="410"/>
      <c r="WOM20" s="410"/>
      <c r="WON20" s="410"/>
      <c r="WOO20" s="410"/>
      <c r="WOP20" s="410"/>
      <c r="WOQ20" s="410"/>
      <c r="WOR20" s="410"/>
      <c r="WOS20" s="410"/>
      <c r="WOT20" s="410"/>
      <c r="WOU20" s="410"/>
      <c r="WOV20" s="410"/>
      <c r="WOW20" s="410"/>
      <c r="WOX20" s="410"/>
      <c r="WOY20" s="410"/>
      <c r="WOZ20" s="410"/>
      <c r="WPA20" s="410"/>
      <c r="WPB20" s="410"/>
      <c r="WPC20" s="410"/>
      <c r="WPD20" s="410"/>
      <c r="WPE20" s="410"/>
      <c r="WPF20" s="410"/>
      <c r="WPG20" s="410"/>
      <c r="WPH20" s="410"/>
      <c r="WPI20" s="410"/>
      <c r="WPJ20" s="410"/>
      <c r="WPK20" s="410"/>
      <c r="WPL20" s="410"/>
      <c r="WPM20" s="410"/>
      <c r="WPN20" s="410"/>
      <c r="WPO20" s="410"/>
      <c r="WPP20" s="410"/>
      <c r="WPQ20" s="410"/>
      <c r="WPR20" s="410"/>
      <c r="WPS20" s="410"/>
      <c r="WPT20" s="410"/>
      <c r="WPU20" s="410"/>
      <c r="WPV20" s="410"/>
      <c r="WPW20" s="410"/>
      <c r="WPX20" s="410"/>
      <c r="WPY20" s="410"/>
      <c r="WPZ20" s="410"/>
      <c r="WQA20" s="410"/>
      <c r="WQB20" s="410"/>
      <c r="WQC20" s="410"/>
      <c r="WQD20" s="410"/>
      <c r="WQE20" s="410"/>
      <c r="WQF20" s="410"/>
      <c r="WQG20" s="410"/>
      <c r="WQH20" s="410"/>
      <c r="WQI20" s="410"/>
      <c r="WQJ20" s="410"/>
      <c r="WQK20" s="410"/>
      <c r="WQL20" s="410"/>
      <c r="WQM20" s="410"/>
      <c r="WQN20" s="410"/>
      <c r="WQO20" s="410"/>
      <c r="WQP20" s="410"/>
      <c r="WQQ20" s="410"/>
      <c r="WQR20" s="410"/>
      <c r="WQS20" s="410"/>
      <c r="WQT20" s="410"/>
      <c r="WQU20" s="410"/>
      <c r="WQV20" s="410"/>
      <c r="WQW20" s="410"/>
      <c r="WQX20" s="410"/>
      <c r="WQY20" s="410"/>
      <c r="WQZ20" s="410"/>
      <c r="WRA20" s="410"/>
      <c r="WRB20" s="410"/>
      <c r="WRC20" s="410"/>
      <c r="WRD20" s="410"/>
      <c r="WRE20" s="410"/>
      <c r="WRF20" s="410"/>
      <c r="WRG20" s="410"/>
      <c r="WRH20" s="410"/>
      <c r="WRI20" s="410"/>
      <c r="WRJ20" s="410"/>
      <c r="WRK20" s="410"/>
      <c r="WRL20" s="410"/>
      <c r="WRM20" s="410"/>
      <c r="WRN20" s="410"/>
      <c r="WRO20" s="410"/>
      <c r="WRP20" s="410"/>
      <c r="WRQ20" s="410"/>
      <c r="WRR20" s="410"/>
      <c r="WRS20" s="410"/>
      <c r="WRT20" s="410"/>
      <c r="WRU20" s="410"/>
      <c r="WRV20" s="410"/>
      <c r="WRW20" s="410"/>
      <c r="WRX20" s="410"/>
      <c r="WRY20" s="410"/>
      <c r="WRZ20" s="410"/>
      <c r="WSA20" s="410"/>
      <c r="WSB20" s="410"/>
      <c r="WSC20" s="410"/>
      <c r="WSD20" s="410"/>
      <c r="WSE20" s="410"/>
      <c r="WSF20" s="410"/>
      <c r="WSG20" s="410"/>
      <c r="WSH20" s="410"/>
      <c r="WSI20" s="410"/>
      <c r="WSJ20" s="410"/>
      <c r="WSK20" s="410"/>
      <c r="WSL20" s="410"/>
      <c r="WSM20" s="410"/>
      <c r="WSN20" s="410"/>
      <c r="WSO20" s="410"/>
      <c r="WSP20" s="410"/>
      <c r="WSQ20" s="410"/>
      <c r="WSR20" s="410"/>
      <c r="WSS20" s="410"/>
      <c r="WST20" s="410"/>
      <c r="WSU20" s="410"/>
      <c r="WSV20" s="410"/>
      <c r="WSW20" s="410"/>
      <c r="WSX20" s="410"/>
      <c r="WSY20" s="410"/>
      <c r="WSZ20" s="410"/>
      <c r="WTA20" s="410"/>
      <c r="WTB20" s="410"/>
      <c r="WTC20" s="410"/>
      <c r="WTD20" s="410"/>
      <c r="WTE20" s="410"/>
      <c r="WTF20" s="410"/>
      <c r="WTG20" s="410"/>
      <c r="WTH20" s="410"/>
      <c r="WTI20" s="410"/>
      <c r="WTJ20" s="410"/>
      <c r="WTK20" s="410"/>
      <c r="WTL20" s="410"/>
      <c r="WTM20" s="410"/>
      <c r="WTN20" s="410"/>
      <c r="WTO20" s="410"/>
      <c r="WTP20" s="410"/>
      <c r="WTQ20" s="410"/>
      <c r="WTR20" s="410"/>
      <c r="WTS20" s="410"/>
      <c r="WTT20" s="410"/>
      <c r="WTU20" s="410"/>
      <c r="WTV20" s="410"/>
      <c r="WTW20" s="410"/>
      <c r="WTX20" s="410"/>
      <c r="WTY20" s="410"/>
      <c r="WTZ20" s="410"/>
      <c r="WUA20" s="410"/>
      <c r="WUB20" s="410"/>
      <c r="WUC20" s="410"/>
      <c r="WUD20" s="410"/>
      <c r="WUE20" s="410"/>
      <c r="WUF20" s="410"/>
      <c r="WUG20" s="410"/>
      <c r="WUH20" s="410"/>
      <c r="WUI20" s="410"/>
      <c r="WUJ20" s="410"/>
      <c r="WUK20" s="410"/>
      <c r="WUL20" s="410"/>
      <c r="WUM20" s="410"/>
      <c r="WUN20" s="410"/>
      <c r="WUO20" s="410"/>
      <c r="WUP20" s="410"/>
      <c r="WUQ20" s="410"/>
      <c r="WUR20" s="410"/>
      <c r="WUS20" s="410"/>
      <c r="WUT20" s="410"/>
      <c r="WUU20" s="410"/>
      <c r="WUV20" s="410"/>
      <c r="WUW20" s="410"/>
      <c r="WUX20" s="410"/>
      <c r="WUY20" s="410"/>
      <c r="WUZ20" s="410"/>
      <c r="WVA20" s="410"/>
      <c r="WVB20" s="410"/>
      <c r="WVC20" s="410"/>
      <c r="WVD20" s="410"/>
      <c r="WVE20" s="410"/>
      <c r="WVF20" s="410"/>
      <c r="WVG20" s="410"/>
      <c r="WVH20" s="410"/>
      <c r="WVI20" s="410"/>
      <c r="WVJ20" s="410"/>
      <c r="WVK20" s="410"/>
      <c r="WVL20" s="410"/>
      <c r="WVM20" s="410"/>
      <c r="WVN20" s="410"/>
      <c r="WVO20" s="410"/>
      <c r="WVP20" s="410"/>
      <c r="WVQ20" s="410"/>
      <c r="WVR20" s="410"/>
      <c r="WVS20" s="410"/>
      <c r="WVT20" s="410"/>
      <c r="WVU20" s="410"/>
      <c r="WVV20" s="410"/>
      <c r="WVW20" s="410"/>
      <c r="WVX20" s="410"/>
      <c r="WVY20" s="410"/>
      <c r="WVZ20" s="410"/>
      <c r="WWA20" s="410"/>
      <c r="WWB20" s="410"/>
      <c r="WWC20" s="410"/>
      <c r="WWD20" s="410"/>
      <c r="WWE20" s="410"/>
      <c r="WWF20" s="410"/>
      <c r="WWG20" s="410"/>
      <c r="WWH20" s="410"/>
      <c r="WWI20" s="410"/>
      <c r="WWJ20" s="410"/>
      <c r="WWK20" s="410"/>
      <c r="WWL20" s="410"/>
      <c r="WWM20" s="410"/>
      <c r="WWN20" s="410"/>
      <c r="WWO20" s="410"/>
      <c r="WWP20" s="410"/>
      <c r="WWQ20" s="410"/>
      <c r="WWR20" s="410"/>
      <c r="WWS20" s="410"/>
      <c r="WWT20" s="410"/>
      <c r="WWU20" s="410"/>
      <c r="WWV20" s="410"/>
      <c r="WWW20" s="410"/>
      <c r="WWX20" s="410"/>
      <c r="WWY20" s="410"/>
      <c r="WWZ20" s="410"/>
      <c r="WXA20" s="410"/>
      <c r="WXB20" s="410"/>
      <c r="WXC20" s="410"/>
      <c r="WXD20" s="410"/>
      <c r="WXE20" s="410"/>
      <c r="WXF20" s="410"/>
      <c r="WXG20" s="410"/>
      <c r="WXH20" s="410"/>
      <c r="WXI20" s="410"/>
      <c r="WXJ20" s="410"/>
      <c r="WXK20" s="410"/>
      <c r="WXL20" s="410"/>
      <c r="WXM20" s="410"/>
      <c r="WXN20" s="410"/>
      <c r="WXO20" s="410"/>
      <c r="WXP20" s="410"/>
      <c r="WXQ20" s="410"/>
      <c r="WXR20" s="410"/>
      <c r="WXS20" s="410"/>
      <c r="WXT20" s="410"/>
      <c r="WXU20" s="410"/>
      <c r="WXV20" s="410"/>
      <c r="WXW20" s="410"/>
      <c r="WXX20" s="410"/>
      <c r="WXY20" s="410"/>
      <c r="WXZ20" s="410"/>
      <c r="WYA20" s="410"/>
      <c r="WYB20" s="410"/>
      <c r="WYC20" s="410"/>
      <c r="WYD20" s="410"/>
      <c r="WYE20" s="410"/>
      <c r="WYF20" s="410"/>
      <c r="WYG20" s="410"/>
      <c r="WYH20" s="410"/>
      <c r="WYI20" s="410"/>
      <c r="WYJ20" s="410"/>
      <c r="WYK20" s="410"/>
      <c r="WYL20" s="410"/>
      <c r="WYM20" s="410"/>
      <c r="WYN20" s="410"/>
      <c r="WYO20" s="410"/>
      <c r="WYP20" s="410"/>
      <c r="WYQ20" s="410"/>
      <c r="WYR20" s="410"/>
      <c r="WYS20" s="410"/>
      <c r="WYT20" s="410"/>
      <c r="WYU20" s="410"/>
      <c r="WYV20" s="410"/>
      <c r="WYW20" s="410"/>
      <c r="WYX20" s="410"/>
      <c r="WYY20" s="410"/>
      <c r="WYZ20" s="410"/>
      <c r="WZA20" s="410"/>
      <c r="WZB20" s="410"/>
      <c r="WZC20" s="410"/>
      <c r="WZD20" s="410"/>
      <c r="WZE20" s="410"/>
      <c r="WZF20" s="410"/>
      <c r="WZG20" s="410"/>
      <c r="WZH20" s="410"/>
      <c r="WZI20" s="410"/>
      <c r="WZJ20" s="410"/>
      <c r="WZK20" s="410"/>
      <c r="WZL20" s="410"/>
      <c r="WZM20" s="410"/>
      <c r="WZN20" s="410"/>
      <c r="WZO20" s="410"/>
      <c r="WZP20" s="410"/>
      <c r="WZQ20" s="410"/>
      <c r="WZR20" s="410"/>
      <c r="WZS20" s="410"/>
      <c r="WZT20" s="410"/>
      <c r="WZU20" s="410"/>
      <c r="WZV20" s="410"/>
      <c r="WZW20" s="410"/>
      <c r="WZX20" s="410"/>
      <c r="WZY20" s="410"/>
      <c r="WZZ20" s="410"/>
      <c r="XAA20" s="410"/>
      <c r="XAB20" s="410"/>
      <c r="XAC20" s="410"/>
      <c r="XAD20" s="410"/>
      <c r="XAE20" s="410"/>
      <c r="XAF20" s="410"/>
      <c r="XAG20" s="410"/>
      <c r="XAH20" s="410"/>
      <c r="XAI20" s="410"/>
      <c r="XAJ20" s="410"/>
      <c r="XAK20" s="410"/>
      <c r="XAL20" s="410"/>
      <c r="XAM20" s="410"/>
      <c r="XAN20" s="410"/>
      <c r="XAO20" s="410"/>
      <c r="XAP20" s="410"/>
      <c r="XAQ20" s="410"/>
      <c r="XAR20" s="410"/>
      <c r="XAS20" s="410"/>
      <c r="XAT20" s="410"/>
      <c r="XAU20" s="410"/>
      <c r="XAV20" s="410"/>
      <c r="XAW20" s="410"/>
      <c r="XAX20" s="410"/>
      <c r="XAY20" s="410"/>
      <c r="XAZ20" s="410"/>
      <c r="XBA20" s="410"/>
      <c r="XBB20" s="410"/>
      <c r="XBC20" s="410"/>
      <c r="XBD20" s="410"/>
      <c r="XBE20" s="410"/>
      <c r="XBF20" s="410"/>
      <c r="XBG20" s="410"/>
      <c r="XBH20" s="410"/>
      <c r="XBI20" s="410"/>
      <c r="XBJ20" s="410"/>
      <c r="XBK20" s="410"/>
      <c r="XBL20" s="410"/>
      <c r="XBM20" s="410"/>
      <c r="XBN20" s="410"/>
      <c r="XBO20" s="410"/>
      <c r="XBP20" s="410"/>
      <c r="XBQ20" s="410"/>
      <c r="XBR20" s="410"/>
      <c r="XBS20" s="410"/>
      <c r="XBT20" s="410"/>
      <c r="XBU20" s="410"/>
      <c r="XBV20" s="410"/>
      <c r="XBW20" s="410"/>
      <c r="XBX20" s="410"/>
      <c r="XBY20" s="410"/>
      <c r="XBZ20" s="410"/>
      <c r="XCA20" s="410"/>
      <c r="XCB20" s="410"/>
      <c r="XCC20" s="410"/>
      <c r="XCD20" s="410"/>
      <c r="XCE20" s="410"/>
      <c r="XCF20" s="410"/>
      <c r="XCG20" s="410"/>
      <c r="XCH20" s="410"/>
      <c r="XCI20" s="410"/>
      <c r="XCJ20" s="410"/>
      <c r="XCK20" s="410"/>
      <c r="XCL20" s="410"/>
      <c r="XCM20" s="410"/>
      <c r="XCN20" s="410"/>
      <c r="XCO20" s="410"/>
      <c r="XCP20" s="410"/>
      <c r="XCQ20" s="410"/>
      <c r="XCR20" s="410"/>
      <c r="XCS20" s="410"/>
      <c r="XCT20" s="410"/>
      <c r="XCU20" s="410"/>
      <c r="XCV20" s="410"/>
      <c r="XCW20" s="410"/>
      <c r="XCX20" s="410"/>
      <c r="XCY20" s="410"/>
      <c r="XCZ20" s="410"/>
      <c r="XDA20" s="410"/>
      <c r="XDB20" s="410"/>
      <c r="XDC20" s="410"/>
      <c r="XDD20" s="410"/>
      <c r="XDE20" s="410"/>
      <c r="XDF20" s="410"/>
      <c r="XDG20" s="410"/>
      <c r="XDH20" s="410"/>
      <c r="XDI20" s="410"/>
      <c r="XDJ20" s="410"/>
      <c r="XDK20" s="410"/>
      <c r="XDL20" s="410"/>
      <c r="XDM20" s="410"/>
      <c r="XDN20" s="410"/>
      <c r="XDO20" s="410"/>
      <c r="XDP20" s="410"/>
      <c r="XDQ20" s="410"/>
      <c r="XDR20" s="410"/>
      <c r="XDS20" s="410"/>
      <c r="XDT20" s="410"/>
      <c r="XDU20" s="410"/>
      <c r="XDV20" s="410"/>
      <c r="XDW20" s="410"/>
      <c r="XDX20" s="410"/>
      <c r="XDY20" s="410"/>
      <c r="XDZ20" s="410"/>
      <c r="XEA20" s="410"/>
      <c r="XEB20" s="410"/>
      <c r="XEC20" s="410"/>
      <c r="XED20" s="410"/>
      <c r="XEE20" s="410"/>
      <c r="XEF20" s="410"/>
      <c r="XEG20" s="410"/>
      <c r="XEH20" s="410"/>
      <c r="XEI20" s="410"/>
      <c r="XEJ20" s="410"/>
      <c r="XEK20" s="410"/>
      <c r="XEL20" s="410"/>
      <c r="XEM20" s="410"/>
      <c r="XEN20" s="410"/>
      <c r="XEO20" s="410"/>
      <c r="XEP20" s="410"/>
      <c r="XEQ20" s="410"/>
      <c r="XER20" s="410"/>
      <c r="XES20" s="410"/>
      <c r="XET20" s="410"/>
      <c r="XEU20" s="410"/>
      <c r="XEV20" s="410"/>
      <c r="XEW20" s="410"/>
      <c r="XEX20" s="410"/>
      <c r="XEY20" s="410"/>
      <c r="XEZ20" s="410"/>
      <c r="XFA20" s="410"/>
      <c r="XFB20" s="410"/>
      <c r="XFC20" s="410"/>
      <c r="XFD20" s="410"/>
    </row>
    <row r="21" spans="1:16384" s="273" customFormat="1" ht="60" x14ac:dyDescent="0.25">
      <c r="B21" s="412" t="s">
        <v>596</v>
      </c>
      <c r="C21" s="22"/>
      <c r="D21" s="22"/>
      <c r="E21" s="22"/>
      <c r="F21" s="22"/>
      <c r="G21" s="22"/>
      <c r="H21" s="22"/>
      <c r="I21" s="22"/>
      <c r="J21" s="22"/>
      <c r="K21" s="22"/>
      <c r="L21" s="22"/>
      <c r="M21" s="22"/>
      <c r="N21" s="22"/>
      <c r="O21" s="22"/>
    </row>
    <row r="22" spans="1:16384" s="146" customFormat="1" ht="21" x14ac:dyDescent="0.35">
      <c r="A22" s="25"/>
      <c r="B22" s="330" t="s">
        <v>176</v>
      </c>
      <c r="C22" s="25"/>
      <c r="D22" s="25"/>
      <c r="E22" s="25"/>
      <c r="F22" s="25"/>
      <c r="G22" s="25"/>
      <c r="H22" s="25"/>
      <c r="I22" s="25"/>
      <c r="J22" s="25"/>
      <c r="K22" s="25"/>
      <c r="L22" s="25"/>
      <c r="M22" s="25"/>
      <c r="N22" s="25"/>
      <c r="O22" s="25"/>
    </row>
    <row r="23" spans="1:16384" s="146" customFormat="1" ht="60" x14ac:dyDescent="0.35">
      <c r="A23" s="25"/>
      <c r="B23" s="332" t="s">
        <v>415</v>
      </c>
      <c r="C23" s="25"/>
      <c r="D23" s="25"/>
      <c r="E23" s="25"/>
      <c r="F23" s="25"/>
      <c r="G23" s="25"/>
      <c r="H23" s="25"/>
      <c r="I23" s="25"/>
      <c r="J23" s="25"/>
      <c r="K23" s="25"/>
      <c r="L23" s="25"/>
      <c r="M23" s="25"/>
      <c r="N23" s="25"/>
      <c r="O23" s="25"/>
    </row>
    <row r="24" spans="1:16384" s="146" customFormat="1" ht="105" x14ac:dyDescent="0.35">
      <c r="A24" s="25"/>
      <c r="B24" s="332" t="s">
        <v>598</v>
      </c>
      <c r="C24" s="25"/>
      <c r="D24" s="25"/>
      <c r="E24" s="25"/>
      <c r="F24" s="25"/>
      <c r="G24" s="25"/>
      <c r="H24" s="25"/>
      <c r="I24" s="25"/>
      <c r="J24" s="25"/>
      <c r="K24" s="25"/>
      <c r="L24" s="25"/>
      <c r="M24" s="25"/>
      <c r="N24" s="25"/>
      <c r="O24" s="25"/>
    </row>
    <row r="25" spans="1:16384" s="146" customFormat="1" ht="21" x14ac:dyDescent="0.35">
      <c r="A25" s="25"/>
      <c r="B25" s="331" t="s">
        <v>236</v>
      </c>
      <c r="C25" s="25"/>
      <c r="D25" s="25"/>
      <c r="E25" s="25"/>
      <c r="F25" s="25"/>
      <c r="G25" s="25"/>
      <c r="H25" s="25"/>
      <c r="I25" s="25"/>
      <c r="J25" s="25"/>
      <c r="K25" s="25"/>
      <c r="L25" s="25"/>
      <c r="M25" s="25"/>
      <c r="N25" s="25"/>
      <c r="O25" s="25"/>
    </row>
    <row r="26" spans="1:16384" s="146" customFormat="1" ht="21" x14ac:dyDescent="0.35">
      <c r="A26" s="25"/>
      <c r="B26" s="332" t="s">
        <v>505</v>
      </c>
      <c r="C26" s="25"/>
      <c r="D26" s="25"/>
      <c r="E26" s="25"/>
      <c r="F26" s="25"/>
      <c r="G26" s="25"/>
      <c r="H26" s="25"/>
      <c r="I26" s="25"/>
      <c r="J26" s="25"/>
      <c r="K26" s="25"/>
      <c r="L26" s="25"/>
      <c r="M26" s="25"/>
      <c r="N26" s="25"/>
      <c r="O26" s="25"/>
    </row>
    <row r="27" spans="1:16384" s="146" customFormat="1" ht="21" x14ac:dyDescent="0.35">
      <c r="A27" s="25"/>
      <c r="B27" s="332" t="s">
        <v>506</v>
      </c>
      <c r="C27" s="25"/>
      <c r="D27" s="25"/>
      <c r="E27" s="25"/>
      <c r="F27" s="25"/>
      <c r="G27" s="25"/>
      <c r="H27" s="25"/>
      <c r="I27" s="25"/>
      <c r="J27" s="25"/>
      <c r="K27" s="25"/>
      <c r="L27" s="25"/>
      <c r="M27" s="25"/>
      <c r="N27" s="25"/>
      <c r="O27" s="25"/>
    </row>
    <row r="28" spans="1:16384" s="146" customFormat="1" ht="21" x14ac:dyDescent="0.35">
      <c r="A28" s="25"/>
      <c r="B28" s="332" t="s">
        <v>182</v>
      </c>
      <c r="C28" s="25"/>
      <c r="D28" s="25"/>
      <c r="E28" s="25"/>
      <c r="F28" s="25"/>
      <c r="G28" s="25"/>
      <c r="H28" s="25"/>
      <c r="I28" s="25"/>
      <c r="J28" s="25"/>
      <c r="K28" s="25"/>
      <c r="L28" s="25"/>
      <c r="M28" s="25"/>
      <c r="N28" s="25"/>
      <c r="O28" s="25"/>
    </row>
    <row r="29" spans="1:16384" s="146" customFormat="1" ht="45" x14ac:dyDescent="0.35">
      <c r="A29" s="25"/>
      <c r="B29" s="329" t="s">
        <v>566</v>
      </c>
      <c r="C29" s="25"/>
      <c r="D29" s="25"/>
      <c r="E29" s="25"/>
      <c r="F29" s="25"/>
      <c r="G29" s="25"/>
      <c r="H29" s="25"/>
      <c r="I29" s="25"/>
      <c r="J29" s="25"/>
      <c r="K29" s="25"/>
      <c r="L29" s="25"/>
      <c r="M29" s="25"/>
      <c r="N29" s="25"/>
      <c r="O29" s="25"/>
    </row>
    <row r="30" spans="1:16384" s="146" customFormat="1" ht="21" x14ac:dyDescent="0.35">
      <c r="A30" s="25"/>
      <c r="B30" s="329" t="s">
        <v>237</v>
      </c>
      <c r="C30" s="25"/>
      <c r="D30" s="25"/>
      <c r="E30" s="25"/>
      <c r="F30" s="25"/>
      <c r="G30" s="25"/>
      <c r="H30" s="25"/>
      <c r="I30" s="25"/>
      <c r="J30" s="25"/>
      <c r="K30" s="25"/>
      <c r="L30" s="25"/>
      <c r="M30" s="25"/>
      <c r="N30" s="25"/>
      <c r="O30" s="25"/>
    </row>
    <row r="31" spans="1:16384" s="146" customFormat="1" ht="30" x14ac:dyDescent="0.35">
      <c r="A31" s="25"/>
      <c r="B31" s="329" t="s">
        <v>234</v>
      </c>
      <c r="C31" s="25"/>
      <c r="D31" s="25"/>
      <c r="E31" s="25"/>
      <c r="F31" s="25"/>
      <c r="G31" s="25"/>
      <c r="H31" s="25"/>
      <c r="I31" s="25"/>
      <c r="J31" s="25"/>
      <c r="K31" s="25"/>
      <c r="L31" s="25"/>
      <c r="M31" s="25"/>
      <c r="N31" s="25"/>
      <c r="O31" s="25"/>
    </row>
    <row r="32" spans="1:16384" s="146" customFormat="1" ht="21" x14ac:dyDescent="0.35">
      <c r="A32" s="25"/>
      <c r="B32" s="330" t="s">
        <v>599</v>
      </c>
      <c r="C32" s="25"/>
      <c r="D32" s="25"/>
      <c r="E32" s="25"/>
      <c r="F32" s="25"/>
      <c r="G32" s="25"/>
      <c r="H32" s="25"/>
      <c r="I32" s="25"/>
      <c r="J32" s="25"/>
      <c r="K32" s="25"/>
      <c r="L32" s="25"/>
      <c r="M32" s="25"/>
      <c r="N32" s="25"/>
      <c r="O32" s="25"/>
    </row>
    <row r="33" spans="1:15" s="146" customFormat="1" ht="31.5" x14ac:dyDescent="0.35">
      <c r="A33" s="25"/>
      <c r="B33" s="331" t="s">
        <v>235</v>
      </c>
      <c r="C33" s="25"/>
      <c r="D33" s="25"/>
      <c r="E33" s="25"/>
      <c r="F33" s="25"/>
      <c r="G33" s="25"/>
      <c r="H33" s="25"/>
      <c r="I33" s="25"/>
      <c r="J33" s="25"/>
      <c r="K33" s="25"/>
      <c r="L33" s="25"/>
      <c r="M33" s="25"/>
      <c r="N33" s="25"/>
      <c r="O33" s="25"/>
    </row>
    <row r="34" spans="1:15" s="146" customFormat="1" ht="20.25" hidden="1" customHeight="1" x14ac:dyDescent="0.35">
      <c r="A34" s="25"/>
      <c r="B34" s="25"/>
      <c r="C34" s="25"/>
      <c r="D34" s="25"/>
      <c r="E34" s="25"/>
      <c r="F34" s="25"/>
      <c r="G34" s="25"/>
      <c r="H34" s="25"/>
      <c r="I34" s="25"/>
      <c r="J34" s="25"/>
      <c r="K34" s="25"/>
      <c r="L34" s="25"/>
      <c r="M34" s="25"/>
      <c r="N34" s="25"/>
      <c r="O34" s="25"/>
    </row>
    <row r="35" spans="1:15" s="146" customFormat="1" ht="15" hidden="1" customHeight="1" x14ac:dyDescent="0.35">
      <c r="A35" s="25"/>
      <c r="B35" s="25"/>
      <c r="C35" s="25"/>
      <c r="D35" s="25"/>
      <c r="E35" s="25"/>
      <c r="F35" s="25"/>
      <c r="G35" s="25"/>
      <c r="H35" s="25"/>
      <c r="I35" s="25"/>
      <c r="J35" s="25"/>
      <c r="K35" s="25"/>
      <c r="L35" s="25"/>
      <c r="M35" s="25"/>
      <c r="N35" s="25"/>
      <c r="O35" s="25"/>
    </row>
    <row r="36" spans="1:15" s="146" customFormat="1" ht="15" hidden="1" customHeight="1" x14ac:dyDescent="0.35">
      <c r="A36" s="25"/>
      <c r="B36" s="25"/>
      <c r="C36" s="25"/>
      <c r="D36" s="25"/>
      <c r="E36" s="25"/>
      <c r="F36" s="25"/>
      <c r="G36" s="25"/>
      <c r="H36" s="25"/>
      <c r="I36" s="25"/>
      <c r="J36" s="25"/>
      <c r="K36" s="25"/>
      <c r="L36" s="25"/>
      <c r="M36" s="25"/>
      <c r="N36" s="25"/>
      <c r="O36" s="25"/>
    </row>
    <row r="37" spans="1:15" s="146" customFormat="1" ht="30" hidden="1" customHeight="1" x14ac:dyDescent="0.35">
      <c r="A37" s="25"/>
      <c r="B37" s="25"/>
      <c r="C37" s="25"/>
      <c r="D37" s="25"/>
      <c r="E37" s="25"/>
      <c r="F37" s="25"/>
      <c r="G37" s="25"/>
      <c r="H37" s="25"/>
      <c r="I37" s="25"/>
      <c r="J37" s="25"/>
      <c r="K37" s="25"/>
      <c r="L37" s="25"/>
      <c r="M37" s="25"/>
      <c r="N37" s="25"/>
      <c r="O37" s="25"/>
    </row>
    <row r="38" spans="1:15" ht="15" hidden="1" customHeight="1" x14ac:dyDescent="0.35">
      <c r="A38" s="25"/>
      <c r="B38" s="25"/>
      <c r="C38" s="25"/>
      <c r="D38" s="25"/>
      <c r="E38" s="25"/>
      <c r="F38" s="25"/>
      <c r="G38" s="25"/>
      <c r="H38" s="25"/>
      <c r="I38" s="25"/>
      <c r="J38" s="25"/>
      <c r="K38" s="25"/>
      <c r="L38" s="25"/>
      <c r="M38" s="25"/>
      <c r="N38" s="25"/>
      <c r="O38" s="25"/>
    </row>
    <row r="39" spans="1:15" ht="15" hidden="1" customHeight="1" x14ac:dyDescent="0.35">
      <c r="A39" s="25"/>
      <c r="B39" s="25"/>
      <c r="C39" s="25"/>
      <c r="D39" s="25"/>
      <c r="E39" s="25"/>
      <c r="F39" s="25"/>
      <c r="G39" s="25"/>
      <c r="H39" s="25"/>
      <c r="I39" s="25"/>
      <c r="J39" s="25"/>
      <c r="K39" s="25"/>
      <c r="L39" s="25"/>
      <c r="M39" s="25"/>
      <c r="N39" s="25"/>
      <c r="O39" s="25"/>
    </row>
    <row r="40" spans="1:15" ht="15" hidden="1" customHeight="1" x14ac:dyDescent="0.35">
      <c r="A40" s="25"/>
      <c r="B40" s="25"/>
      <c r="C40" s="25"/>
      <c r="D40" s="25"/>
      <c r="E40" s="25"/>
      <c r="F40" s="25"/>
      <c r="G40" s="25"/>
      <c r="H40" s="25"/>
      <c r="I40" s="25"/>
      <c r="J40" s="25"/>
      <c r="K40" s="25"/>
      <c r="L40" s="25"/>
      <c r="M40" s="25"/>
      <c r="N40" s="25"/>
      <c r="O40" s="25"/>
    </row>
  </sheetData>
  <sheetProtection algorithmName="SHA-512" hashValue="UE8iTFgOZEx5uU8pMCNte6FWhxz7uvwKIpJH58ugwdfw/gIjss3nQNLH86S/Ut/pg0oVK7ZmvwTrC1F498FiRw==" saltValue="CcfXZkQIx6dlTVfh1AeuiQ==" spinCount="100000" sheet="1" objects="1" scenarios="1"/>
  <pageMargins left="0.7" right="0.7" top="0.5" bottom="0.5" header="0.3" footer="0.3"/>
  <pageSetup scale="79" orientation="landscape" r:id="rId1"/>
  <headerFooter>
    <oddFooter>&amp;RSubpart MM Excess Emissions Report Template Instructions</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4">
    <tabColor theme="9" tint="0.59999389629810485"/>
    <pageSetUpPr fitToPage="1"/>
  </sheetPr>
  <dimension ref="A1:Q58"/>
  <sheetViews>
    <sheetView showGridLines="0" zoomScale="90" zoomScaleNormal="90" workbookViewId="0">
      <selection activeCell="B10" sqref="B10"/>
    </sheetView>
  </sheetViews>
  <sheetFormatPr defaultColWidth="0" defaultRowHeight="15" zeroHeight="1" x14ac:dyDescent="0.25"/>
  <cols>
    <col min="1" max="1" width="73" style="85" customWidth="1"/>
    <col min="2" max="2" width="22.28515625" style="130" customWidth="1"/>
    <col min="3" max="9" width="18.85546875" style="130" customWidth="1"/>
    <col min="10" max="12" width="0" style="130" hidden="1" customWidth="1"/>
    <col min="13" max="16384" width="9.140625" style="130" hidden="1"/>
  </cols>
  <sheetData>
    <row r="1" spans="1:10" ht="21" x14ac:dyDescent="0.35">
      <c r="A1" s="25" t="s">
        <v>31</v>
      </c>
    </row>
    <row r="2" spans="1:10" x14ac:dyDescent="0.25">
      <c r="A2" s="6" t="s">
        <v>69</v>
      </c>
    </row>
    <row r="3" spans="1:10" x14ac:dyDescent="0.25">
      <c r="D3" s="238" t="s">
        <v>238</v>
      </c>
      <c r="E3" s="130" t="str">
        <f ca="1">MID(CELL("filename",A1),FIND("]",CELL("filename",A1))+1,255)</f>
        <v>COMS2</v>
      </c>
    </row>
    <row r="4" spans="1:10" x14ac:dyDescent="0.25">
      <c r="A4" s="41" t="s">
        <v>32</v>
      </c>
      <c r="B4" s="516" t="str">
        <f>Facility_Info_upload!$C$24&amp;"--"&amp;Facility_Info_upload!$D$24</f>
        <v>0--0</v>
      </c>
      <c r="C4" s="517"/>
      <c r="D4" s="517"/>
      <c r="E4" s="518"/>
    </row>
    <row r="5" spans="1:10" x14ac:dyDescent="0.25">
      <c r="A5" s="41" t="s">
        <v>33</v>
      </c>
      <c r="B5" s="563" t="str">
        <f>CONCATENATE(TEXT(Facility_Info!$B$28,"mm/dd/yyyy")," - ",TEXT(Facility_Info!$B$29,"mm/dd/yyyy"))</f>
        <v>01/00/1900 - 01/00/1900</v>
      </c>
      <c r="C5" s="519"/>
      <c r="D5" s="517"/>
      <c r="E5" s="518"/>
      <c r="J5" s="38"/>
    </row>
    <row r="6" spans="1:10" x14ac:dyDescent="0.25">
      <c r="A6" s="41" t="s">
        <v>19</v>
      </c>
      <c r="B6" s="520" t="str">
        <f>IF(Unit_Info!$C25="","",Unit_Info!$C25)</f>
        <v/>
      </c>
      <c r="C6" s="521"/>
      <c r="D6" s="521"/>
      <c r="E6" s="522"/>
      <c r="J6" s="38"/>
    </row>
    <row r="7" spans="1:10" x14ac:dyDescent="0.25">
      <c r="A7" s="41" t="s">
        <v>20</v>
      </c>
      <c r="B7" s="520" t="str">
        <f>IF(Unit_Info!$D25="","",Unit_Info!$D25)</f>
        <v/>
      </c>
      <c r="C7" s="523"/>
      <c r="D7" s="523"/>
      <c r="E7" s="524"/>
      <c r="J7" s="38"/>
    </row>
    <row r="8" spans="1:10" x14ac:dyDescent="0.25">
      <c r="A8" s="41" t="s">
        <v>21</v>
      </c>
      <c r="B8" s="520" t="str">
        <f>IF(Unit_Info!$F25="","",Unit_Info!$F25)</f>
        <v/>
      </c>
      <c r="C8" s="523"/>
      <c r="D8" s="523"/>
      <c r="E8" s="524"/>
      <c r="J8" s="38"/>
    </row>
    <row r="9" spans="1:10" x14ac:dyDescent="0.25">
      <c r="A9" s="41" t="s">
        <v>22</v>
      </c>
      <c r="B9" s="520" t="str">
        <f>IF(Unit_Info!$I25="","",Unit_Info!$I25)</f>
        <v/>
      </c>
      <c r="C9" s="523"/>
      <c r="D9" s="523"/>
      <c r="E9" s="524"/>
      <c r="J9" s="38"/>
    </row>
    <row r="10" spans="1:10" x14ac:dyDescent="0.25">
      <c r="A10" s="41" t="s">
        <v>138</v>
      </c>
      <c r="B10" s="220"/>
      <c r="C10" s="164"/>
      <c r="D10" s="78"/>
      <c r="E10" s="79"/>
      <c r="J10" s="38"/>
    </row>
    <row r="11" spans="1:10" ht="25.5" customHeight="1" thickBot="1" x14ac:dyDescent="0.3">
      <c r="A11" s="398" t="s">
        <v>137</v>
      </c>
      <c r="B11" s="398"/>
      <c r="C11" s="398"/>
      <c r="D11" s="398"/>
      <c r="E11" s="398"/>
      <c r="J11" s="38"/>
    </row>
    <row r="12" spans="1:10" x14ac:dyDescent="0.25">
      <c r="A12" s="8" t="s">
        <v>145</v>
      </c>
      <c r="B12" s="49"/>
      <c r="C12" s="49"/>
      <c r="D12" s="49"/>
      <c r="E12" s="49"/>
      <c r="F12" s="49"/>
      <c r="G12" s="49"/>
      <c r="H12" s="49"/>
      <c r="I12" s="50"/>
      <c r="J12" s="51"/>
    </row>
    <row r="13" spans="1:10" x14ac:dyDescent="0.25">
      <c r="A13" s="263" t="s">
        <v>293</v>
      </c>
      <c r="B13" s="264" t="str">
        <f>IF(B14="","",MAX(COMS1!B13:H13)+1)</f>
        <v/>
      </c>
      <c r="C13" s="264"/>
      <c r="D13" s="264" t="str">
        <f>IF(D14="","",B13+1)</f>
        <v/>
      </c>
      <c r="E13" s="264"/>
      <c r="F13" s="264" t="str">
        <f>IF(F14="","",MAX(B13:D13)+1)</f>
        <v/>
      </c>
      <c r="G13" s="264"/>
      <c r="H13" s="264" t="str">
        <f>IF(H14="","",MAX(B13:F13)+1)</f>
        <v/>
      </c>
      <c r="I13" s="265"/>
      <c r="J13" s="51"/>
    </row>
    <row r="14" spans="1:10" x14ac:dyDescent="0.25">
      <c r="A14" s="52" t="s">
        <v>76</v>
      </c>
      <c r="B14" s="175"/>
      <c r="C14" s="119"/>
      <c r="D14" s="175"/>
      <c r="E14" s="119"/>
      <c r="F14" s="175"/>
      <c r="G14" s="119"/>
      <c r="H14" s="175"/>
      <c r="I14" s="119"/>
      <c r="J14" s="51"/>
    </row>
    <row r="15" spans="1:10" x14ac:dyDescent="0.25">
      <c r="A15" s="52" t="s">
        <v>34</v>
      </c>
      <c r="B15" s="175"/>
      <c r="C15" s="119"/>
      <c r="D15" s="175"/>
      <c r="E15" s="119"/>
      <c r="F15" s="175"/>
      <c r="G15" s="119"/>
      <c r="H15" s="175"/>
      <c r="I15" s="119"/>
      <c r="J15" s="51"/>
    </row>
    <row r="16" spans="1:10" x14ac:dyDescent="0.25">
      <c r="A16" s="52" t="s">
        <v>78</v>
      </c>
      <c r="B16" s="221"/>
      <c r="C16" s="119"/>
      <c r="D16" s="221"/>
      <c r="E16" s="119"/>
      <c r="F16" s="221"/>
      <c r="G16" s="119"/>
      <c r="H16" s="221"/>
      <c r="I16" s="119"/>
      <c r="J16" s="51"/>
    </row>
    <row r="17" spans="1:17" ht="30" x14ac:dyDescent="0.25">
      <c r="A17" s="139" t="s">
        <v>190</v>
      </c>
      <c r="B17" s="222"/>
      <c r="C17" s="100"/>
      <c r="D17" s="222"/>
      <c r="E17" s="100"/>
      <c r="F17" s="222"/>
      <c r="G17" s="100"/>
      <c r="H17" s="222"/>
      <c r="I17" s="100"/>
      <c r="J17" s="51"/>
    </row>
    <row r="18" spans="1:17" ht="30" x14ac:dyDescent="0.25">
      <c r="A18" s="139" t="s">
        <v>191</v>
      </c>
      <c r="B18" s="222"/>
      <c r="C18" s="100"/>
      <c r="D18" s="222"/>
      <c r="E18" s="100"/>
      <c r="F18" s="222"/>
      <c r="G18" s="100"/>
      <c r="H18" s="222"/>
      <c r="I18" s="100"/>
      <c r="J18" s="51"/>
    </row>
    <row r="19" spans="1:17" s="273" customFormat="1" ht="29.25" customHeight="1" x14ac:dyDescent="0.25">
      <c r="A19" s="53" t="s">
        <v>528</v>
      </c>
      <c r="B19" s="215"/>
      <c r="C19" s="100"/>
      <c r="D19" s="215"/>
      <c r="E19" s="100"/>
      <c r="F19" s="215"/>
      <c r="G19" s="100"/>
      <c r="H19" s="215"/>
      <c r="I19" s="101"/>
      <c r="J19" s="215"/>
      <c r="K19" s="101"/>
      <c r="L19" s="215"/>
      <c r="M19" s="101"/>
      <c r="N19" s="215"/>
      <c r="O19" s="101"/>
      <c r="P19" s="215"/>
      <c r="Q19" s="101"/>
    </row>
    <row r="20" spans="1:17" x14ac:dyDescent="0.25">
      <c r="A20" s="53"/>
      <c r="B20" s="96" t="s">
        <v>36</v>
      </c>
      <c r="C20" s="97" t="s">
        <v>8</v>
      </c>
      <c r="D20" s="96" t="s">
        <v>36</v>
      </c>
      <c r="E20" s="97" t="s">
        <v>8</v>
      </c>
      <c r="F20" s="96" t="s">
        <v>36</v>
      </c>
      <c r="G20" s="97" t="s">
        <v>8</v>
      </c>
      <c r="H20" s="96" t="s">
        <v>36</v>
      </c>
      <c r="I20" s="98" t="s">
        <v>8</v>
      </c>
      <c r="J20" s="51"/>
      <c r="K20" s="54"/>
    </row>
    <row r="21" spans="1:17" ht="17.25" x14ac:dyDescent="0.25">
      <c r="A21" s="27" t="s">
        <v>75</v>
      </c>
      <c r="B21" s="99" t="s">
        <v>44</v>
      </c>
      <c r="C21" s="100" t="s">
        <v>149</v>
      </c>
      <c r="D21" s="99" t="s">
        <v>44</v>
      </c>
      <c r="E21" s="100" t="s">
        <v>149</v>
      </c>
      <c r="F21" s="99" t="s">
        <v>44</v>
      </c>
      <c r="G21" s="100" t="s">
        <v>149</v>
      </c>
      <c r="H21" s="99" t="s">
        <v>44</v>
      </c>
      <c r="I21" s="101" t="s">
        <v>149</v>
      </c>
      <c r="J21" s="51"/>
    </row>
    <row r="22" spans="1:17" x14ac:dyDescent="0.25">
      <c r="A22" s="55" t="s">
        <v>38</v>
      </c>
      <c r="B22" s="223"/>
      <c r="C22" s="224"/>
      <c r="D22" s="223"/>
      <c r="E22" s="224"/>
      <c r="F22" s="223"/>
      <c r="G22" s="224"/>
      <c r="H22" s="223"/>
      <c r="I22" s="225"/>
      <c r="J22" s="51"/>
    </row>
    <row r="23" spans="1:17" x14ac:dyDescent="0.25">
      <c r="A23" s="55" t="s">
        <v>39</v>
      </c>
      <c r="B23" s="223"/>
      <c r="C23" s="224"/>
      <c r="D23" s="223"/>
      <c r="E23" s="224"/>
      <c r="F23" s="223"/>
      <c r="G23" s="224"/>
      <c r="H23" s="223"/>
      <c r="I23" s="225"/>
      <c r="J23" s="51"/>
    </row>
    <row r="24" spans="1:17" x14ac:dyDescent="0.25">
      <c r="A24" s="55" t="s">
        <v>40</v>
      </c>
      <c r="B24" s="223"/>
      <c r="C24" s="224"/>
      <c r="D24" s="223"/>
      <c r="E24" s="224"/>
      <c r="F24" s="223"/>
      <c r="G24" s="224"/>
      <c r="H24" s="223"/>
      <c r="I24" s="225"/>
      <c r="J24" s="51"/>
    </row>
    <row r="25" spans="1:17" x14ac:dyDescent="0.25">
      <c r="A25" s="55" t="s">
        <v>41</v>
      </c>
      <c r="B25" s="223"/>
      <c r="C25" s="224"/>
      <c r="D25" s="223"/>
      <c r="E25" s="224"/>
      <c r="F25" s="223"/>
      <c r="G25" s="224"/>
      <c r="H25" s="223"/>
      <c r="I25" s="225"/>
      <c r="J25" s="51"/>
    </row>
    <row r="26" spans="1:17" x14ac:dyDescent="0.25">
      <c r="A26" s="55" t="s">
        <v>42</v>
      </c>
      <c r="B26" s="223"/>
      <c r="C26" s="224"/>
      <c r="D26" s="223"/>
      <c r="E26" s="224"/>
      <c r="F26" s="223"/>
      <c r="G26" s="224"/>
      <c r="H26" s="223"/>
      <c r="I26" s="225"/>
      <c r="J26" s="51"/>
    </row>
    <row r="27" spans="1:17" x14ac:dyDescent="0.25">
      <c r="A27" s="52" t="s">
        <v>43</v>
      </c>
      <c r="B27" s="525" t="str">
        <f>IF(B14="","",SUM(B22:B26))</f>
        <v/>
      </c>
      <c r="C27" s="526" t="str">
        <f>IF(B14="","",SUM(C22:C26)-IF(B15="scrubber pressure drop",C22,0))</f>
        <v/>
      </c>
      <c r="D27" s="525" t="str">
        <f>IF(D14="","",SUM(D22:D26))</f>
        <v/>
      </c>
      <c r="E27" s="526" t="str">
        <f>IF(D14="","",SUM(E22:E26)-IF(D15="scrubber pressure drop",E22,0))</f>
        <v/>
      </c>
      <c r="F27" s="525" t="str">
        <f>IF(F14="","",SUM(F22:F26))</f>
        <v/>
      </c>
      <c r="G27" s="526" t="str">
        <f>IF(F14="","",SUM(G22:G26)-IF(F15="scrubber pressure drop",G22,0))</f>
        <v/>
      </c>
      <c r="H27" s="525" t="str">
        <f>IF(H14="","",SUM(H22:H26))</f>
        <v/>
      </c>
      <c r="I27" s="527" t="str">
        <f>IF(H14="","",SUM(I22:I26)-IF(H15="scrubber pressure drop",I22,0))</f>
        <v/>
      </c>
      <c r="J27" s="51"/>
    </row>
    <row r="28" spans="1:17" ht="32.25" x14ac:dyDescent="0.25">
      <c r="A28" s="52" t="s">
        <v>157</v>
      </c>
      <c r="B28" s="529" t="str">
        <f>IF(B14="","",IF($B$10&gt;0,B27/($B$10*60),0))</f>
        <v/>
      </c>
      <c r="C28" s="528" t="str">
        <f>IF(B14="","",IF($B$10&gt;0,(C27*6)/($B$10*60),0))</f>
        <v/>
      </c>
      <c r="D28" s="529" t="str">
        <f>IF(D14="","",IF($B$10&gt;0,D27/($B$10*60),0))</f>
        <v/>
      </c>
      <c r="E28" s="528" t="str">
        <f>IF(D14="","",IF($B$10&gt;0,(E27*6)/($B$10*60),0))</f>
        <v/>
      </c>
      <c r="F28" s="529" t="str">
        <f>IF(F14="","",IF($B$10&gt;0,F27/($B$10*60),0))</f>
        <v/>
      </c>
      <c r="G28" s="528" t="str">
        <f>IF(F14="","",IF($B$10&gt;0,(G27*6)/($B$10*60),0))</f>
        <v/>
      </c>
      <c r="H28" s="529" t="str">
        <f>IF(H14="","",IF($B$10&gt;0,H27/($B$10*60),0))</f>
        <v/>
      </c>
      <c r="I28" s="528" t="str">
        <f>IF(H14="","",IF($B$10&gt;0,(I27*6)/($B$10*60),0))</f>
        <v/>
      </c>
      <c r="J28" s="56"/>
    </row>
    <row r="29" spans="1:17" ht="17.25" x14ac:dyDescent="0.25">
      <c r="A29" s="140" t="s">
        <v>196</v>
      </c>
      <c r="B29" s="530" t="str">
        <f>IF(B14="","",IF(B28&gt;=0.01,"Yes-Use detail form","No"))</f>
        <v/>
      </c>
      <c r="C29" s="89"/>
      <c r="D29" s="530" t="str">
        <f>IF(D14="","",IF(D28&gt;=0.01,"Yes-Use detail form","No"))</f>
        <v/>
      </c>
      <c r="E29" s="89"/>
      <c r="F29" s="530" t="str">
        <f>IF(F14="","",IF(F28&gt;=0.01,"Yes-Use detail form","No"))</f>
        <v/>
      </c>
      <c r="G29" s="89"/>
      <c r="H29" s="530" t="str">
        <f>IF(H14="","",IF(H28&gt;=0.01,"Yes-Use detail form","No"))</f>
        <v/>
      </c>
      <c r="I29" s="89"/>
      <c r="J29" s="56"/>
    </row>
    <row r="30" spans="1:17" ht="45" x14ac:dyDescent="0.25">
      <c r="A30" s="52" t="s">
        <v>202</v>
      </c>
      <c r="B30" s="29"/>
      <c r="C30" s="531" t="str">
        <f>IF(B14="","",IF(C28&gt;=VLOOKUP($B$15,Violations!$A$21:$D$22,4,FALSE),"Yes-Use detail and failure forms","No"))</f>
        <v/>
      </c>
      <c r="D30" s="29"/>
      <c r="E30" s="531" t="str">
        <f>IF(D14="","",IF(E28&gt;=VLOOKUP($B$15,Violations!$A$21:$D$22,4,FALSE),"Yes-Use detail and failure forms","No"))</f>
        <v/>
      </c>
      <c r="F30" s="29"/>
      <c r="G30" s="531" t="str">
        <f>IF(F14="","",IF(G28&gt;=VLOOKUP($B$15,Violations!$A$21:$D$22,4,FALSE),"Yes-Use detail and failure forms","No"))</f>
        <v/>
      </c>
      <c r="H30" s="29"/>
      <c r="I30" s="531" t="str">
        <f>IF(H14="","",IF(I28&gt;=VLOOKUP($B$15,Violations!$A$21:$D$22,4,FALSE),"Yes-Use detail and failure forms","No"))</f>
        <v/>
      </c>
      <c r="J30" s="56"/>
    </row>
    <row r="31" spans="1:17" x14ac:dyDescent="0.25">
      <c r="A31" s="53"/>
      <c r="B31" s="96"/>
      <c r="C31" s="97" t="s">
        <v>8</v>
      </c>
      <c r="D31" s="96"/>
      <c r="E31" s="97" t="s">
        <v>8</v>
      </c>
      <c r="F31" s="96"/>
      <c r="G31" s="97" t="s">
        <v>8</v>
      </c>
      <c r="H31" s="96"/>
      <c r="I31" s="98" t="s">
        <v>8</v>
      </c>
      <c r="J31" s="51"/>
      <c r="K31" s="54"/>
    </row>
    <row r="32" spans="1:17" ht="30" x14ac:dyDescent="0.25">
      <c r="A32" s="559" t="s">
        <v>574</v>
      </c>
      <c r="B32" s="99"/>
      <c r="C32" s="555" t="s">
        <v>573</v>
      </c>
      <c r="D32" s="99"/>
      <c r="E32" s="555" t="s">
        <v>573</v>
      </c>
      <c r="F32" s="99"/>
      <c r="G32" s="555" t="s">
        <v>573</v>
      </c>
      <c r="H32" s="99"/>
      <c r="I32" s="555" t="s">
        <v>573</v>
      </c>
      <c r="J32" s="51"/>
    </row>
    <row r="33" spans="1:10" x14ac:dyDescent="0.25">
      <c r="A33" s="55" t="s">
        <v>38</v>
      </c>
      <c r="B33" s="556"/>
      <c r="C33" s="224"/>
      <c r="D33" s="556"/>
      <c r="E33" s="224"/>
      <c r="F33" s="556"/>
      <c r="G33" s="224"/>
      <c r="H33" s="556"/>
      <c r="I33" s="225"/>
      <c r="J33" s="51"/>
    </row>
    <row r="34" spans="1:10" x14ac:dyDescent="0.25">
      <c r="A34" s="55" t="s">
        <v>39</v>
      </c>
      <c r="B34" s="557"/>
      <c r="C34" s="224"/>
      <c r="D34" s="557"/>
      <c r="E34" s="224"/>
      <c r="F34" s="557"/>
      <c r="G34" s="224"/>
      <c r="H34" s="557"/>
      <c r="I34" s="225"/>
      <c r="J34" s="51"/>
    </row>
    <row r="35" spans="1:10" x14ac:dyDescent="0.25">
      <c r="A35" s="55" t="s">
        <v>40</v>
      </c>
      <c r="B35" s="557"/>
      <c r="C35" s="224"/>
      <c r="D35" s="557"/>
      <c r="E35" s="224"/>
      <c r="F35" s="557"/>
      <c r="G35" s="224"/>
      <c r="H35" s="557"/>
      <c r="I35" s="225"/>
      <c r="J35" s="51"/>
    </row>
    <row r="36" spans="1:10" x14ac:dyDescent="0.25">
      <c r="A36" s="55" t="s">
        <v>41</v>
      </c>
      <c r="B36" s="557"/>
      <c r="C36" s="224"/>
      <c r="D36" s="557"/>
      <c r="E36" s="224"/>
      <c r="F36" s="557"/>
      <c r="G36" s="224"/>
      <c r="H36" s="557"/>
      <c r="I36" s="225"/>
      <c r="J36" s="51"/>
    </row>
    <row r="37" spans="1:10" x14ac:dyDescent="0.25">
      <c r="A37" s="55" t="s">
        <v>42</v>
      </c>
      <c r="B37" s="558"/>
      <c r="C37" s="224"/>
      <c r="D37" s="558"/>
      <c r="E37" s="224"/>
      <c r="F37" s="558"/>
      <c r="G37" s="224"/>
      <c r="H37" s="558"/>
      <c r="I37" s="225"/>
      <c r="J37" s="51"/>
    </row>
    <row r="38" spans="1:10" x14ac:dyDescent="0.25">
      <c r="A38" s="140" t="s">
        <v>572</v>
      </c>
      <c r="B38" s="554"/>
      <c r="C38" s="526" t="str">
        <f>IF(B14="","",SUM(C33:C37)-IF(B15="scrubber pressure drop",C33,0))</f>
        <v/>
      </c>
      <c r="D38" s="554"/>
      <c r="E38" s="526" t="str">
        <f>IF(D14="","",SUM(E33:E37)-IF(D15="scrubber pressure drop",E33,0))</f>
        <v/>
      </c>
      <c r="F38" s="554"/>
      <c r="G38" s="526" t="str">
        <f>IF(F14="","",SUM(G33:G37)-IF(F15="scrubber pressure drop",G33,0))</f>
        <v/>
      </c>
      <c r="H38" s="554"/>
      <c r="I38" s="527" t="str">
        <f>IF(H14="","",SUM(I33:I37)-IF(H15="scrubber pressure drop",I33,0))</f>
        <v/>
      </c>
      <c r="J38" s="51"/>
    </row>
    <row r="39" spans="1:10" x14ac:dyDescent="0.25">
      <c r="A39" s="14" t="s">
        <v>132</v>
      </c>
      <c r="B39" s="57"/>
      <c r="C39" s="57"/>
      <c r="D39" s="57"/>
      <c r="E39" s="57"/>
      <c r="F39" s="57"/>
      <c r="G39" s="57"/>
      <c r="H39" s="57"/>
      <c r="I39" s="58"/>
      <c r="J39" s="51"/>
    </row>
    <row r="40" spans="1:10" x14ac:dyDescent="0.25">
      <c r="A40" s="52" t="s">
        <v>34</v>
      </c>
      <c r="B40" s="532" t="str">
        <f>IF(B15="","",B15)</f>
        <v/>
      </c>
      <c r="C40" s="533"/>
      <c r="D40" s="532" t="str">
        <f>IF(D15="","",D15)</f>
        <v/>
      </c>
      <c r="E40" s="533"/>
      <c r="F40" s="532" t="str">
        <f>IF(F15="","",F15)</f>
        <v/>
      </c>
      <c r="G40" s="533"/>
      <c r="H40" s="532" t="str">
        <f>IF(H15="","",H15)</f>
        <v/>
      </c>
      <c r="I40" s="533"/>
      <c r="J40" s="51"/>
    </row>
    <row r="41" spans="1:10" x14ac:dyDescent="0.25">
      <c r="A41" s="53"/>
      <c r="B41" s="134" t="s">
        <v>36</v>
      </c>
      <c r="C41" s="141"/>
      <c r="D41" s="96" t="s">
        <v>36</v>
      </c>
      <c r="E41" s="141"/>
      <c r="F41" s="96" t="s">
        <v>36</v>
      </c>
      <c r="G41" s="141"/>
      <c r="H41" s="96" t="s">
        <v>36</v>
      </c>
      <c r="I41" s="141"/>
      <c r="J41" s="51"/>
    </row>
    <row r="42" spans="1:10" x14ac:dyDescent="0.25">
      <c r="A42" s="16" t="s">
        <v>45</v>
      </c>
      <c r="B42" s="135" t="str">
        <f>B21</f>
        <v>Minutes</v>
      </c>
      <c r="C42" s="142"/>
      <c r="D42" s="99" t="str">
        <f>D21</f>
        <v>Minutes</v>
      </c>
      <c r="E42" s="142"/>
      <c r="F42" s="99" t="str">
        <f>F21</f>
        <v>Minutes</v>
      </c>
      <c r="G42" s="142"/>
      <c r="H42" s="99" t="str">
        <f>H21</f>
        <v>Minutes</v>
      </c>
      <c r="I42" s="142"/>
      <c r="J42" s="51"/>
    </row>
    <row r="43" spans="1:10" x14ac:dyDescent="0.25">
      <c r="A43" s="55" t="s">
        <v>184</v>
      </c>
      <c r="B43" s="217"/>
      <c r="C43" s="132"/>
      <c r="D43" s="217"/>
      <c r="E43" s="132"/>
      <c r="F43" s="217"/>
      <c r="G43" s="132"/>
      <c r="H43" s="217"/>
      <c r="I43" s="132"/>
      <c r="J43" s="51"/>
    </row>
    <row r="44" spans="1:10" x14ac:dyDescent="0.25">
      <c r="A44" s="55" t="s">
        <v>46</v>
      </c>
      <c r="B44" s="217"/>
      <c r="C44" s="132"/>
      <c r="D44" s="217"/>
      <c r="E44" s="132"/>
      <c r="F44" s="217"/>
      <c r="G44" s="132"/>
      <c r="H44" s="217"/>
      <c r="I44" s="132"/>
      <c r="J44" s="51"/>
    </row>
    <row r="45" spans="1:10" x14ac:dyDescent="0.25">
      <c r="A45" s="55" t="s">
        <v>226</v>
      </c>
      <c r="B45" s="217"/>
      <c r="C45" s="132"/>
      <c r="D45" s="217"/>
      <c r="E45" s="132"/>
      <c r="F45" s="217"/>
      <c r="G45" s="132"/>
      <c r="H45" s="217"/>
      <c r="I45" s="132"/>
      <c r="J45" s="51"/>
    </row>
    <row r="46" spans="1:10" x14ac:dyDescent="0.25">
      <c r="A46" s="55" t="s">
        <v>41</v>
      </c>
      <c r="B46" s="217"/>
      <c r="C46" s="132"/>
      <c r="D46" s="217"/>
      <c r="E46" s="132"/>
      <c r="F46" s="217"/>
      <c r="G46" s="132"/>
      <c r="H46" s="217"/>
      <c r="I46" s="132"/>
      <c r="J46" s="51"/>
    </row>
    <row r="47" spans="1:10" x14ac:dyDescent="0.25">
      <c r="A47" s="55" t="s">
        <v>42</v>
      </c>
      <c r="B47" s="217"/>
      <c r="C47" s="132"/>
      <c r="D47" s="217"/>
      <c r="E47" s="132"/>
      <c r="F47" s="217"/>
      <c r="G47" s="132"/>
      <c r="H47" s="217"/>
      <c r="I47" s="132"/>
      <c r="J47" s="51"/>
    </row>
    <row r="48" spans="1:10" x14ac:dyDescent="0.25">
      <c r="A48" s="52" t="s">
        <v>47</v>
      </c>
      <c r="B48" s="534" t="str">
        <f>IF(B14="","",SUM(B43:B47))</f>
        <v/>
      </c>
      <c r="C48" s="132"/>
      <c r="D48" s="534" t="str">
        <f>IF(D14="","",SUM(D43:D47))</f>
        <v/>
      </c>
      <c r="E48" s="132"/>
      <c r="F48" s="534" t="str">
        <f>IF(F14="","",SUM(F43:F47))</f>
        <v/>
      </c>
      <c r="G48" s="132"/>
      <c r="H48" s="534" t="str">
        <f>IF(H14="","",SUM(H43:H47))</f>
        <v/>
      </c>
      <c r="I48" s="132"/>
      <c r="J48" s="51"/>
    </row>
    <row r="49" spans="1:12" ht="17.25" x14ac:dyDescent="0.25">
      <c r="A49" s="52" t="s">
        <v>158</v>
      </c>
      <c r="B49" s="529" t="str">
        <f>IF(B14="","",IF($B$10&gt;0,B48/($B$10*60),0))</f>
        <v/>
      </c>
      <c r="C49" s="86"/>
      <c r="D49" s="529" t="str">
        <f>IF(D14="","",IF($B$10&gt;0,D48/($B$10*60),0))</f>
        <v/>
      </c>
      <c r="E49" s="86"/>
      <c r="F49" s="529" t="str">
        <f>IF(F14="","",IF($B$10&gt;0,F48/($B$10*60),0))</f>
        <v/>
      </c>
      <c r="G49" s="86"/>
      <c r="H49" s="529" t="str">
        <f>IF(H14="","",IF($B$10&gt;0,H48/($B$10*60),0))</f>
        <v/>
      </c>
      <c r="I49" s="86"/>
      <c r="J49" s="56"/>
    </row>
    <row r="50" spans="1:12" ht="17.25" customHeight="1" thickBot="1" x14ac:dyDescent="0.3">
      <c r="A50" s="75" t="s">
        <v>509</v>
      </c>
      <c r="B50" s="535" t="str">
        <f>IF(B14="","",IF(B49&gt;=0.05,"Yes-Use detail report","No"))</f>
        <v/>
      </c>
      <c r="C50" s="133"/>
      <c r="D50" s="535" t="str">
        <f>IF(D14="","",IF(D49&gt;=0.05,"Yes-Use detail report","No"))</f>
        <v/>
      </c>
      <c r="E50" s="133"/>
      <c r="F50" s="535" t="str">
        <f>IF(F14="","",IF(F49&gt;=0.05,"Yes-Use detail report","No"))</f>
        <v/>
      </c>
      <c r="G50" s="133"/>
      <c r="H50" s="535" t="str">
        <f>IF(H14="","",IF(H49&gt;=0.05,"Yes-Use detail report","No"))</f>
        <v/>
      </c>
      <c r="I50" s="133"/>
      <c r="J50" s="59"/>
    </row>
    <row r="51" spans="1:12" ht="30.75" thickBot="1" x14ac:dyDescent="0.3">
      <c r="A51" s="242" t="s">
        <v>243</v>
      </c>
      <c r="B51" s="314"/>
      <c r="C51" s="326"/>
      <c r="D51" s="314"/>
      <c r="E51" s="326"/>
      <c r="F51" s="314"/>
      <c r="G51" s="326"/>
      <c r="H51" s="314"/>
      <c r="I51" s="243"/>
      <c r="J51" s="59"/>
    </row>
    <row r="52" spans="1:12" ht="30" customHeight="1" x14ac:dyDescent="0.25">
      <c r="A52" s="123" t="s">
        <v>156</v>
      </c>
    </row>
    <row r="53" spans="1:12" ht="15" customHeight="1" x14ac:dyDescent="0.25">
      <c r="A53" s="399" t="s">
        <v>142</v>
      </c>
      <c r="B53" s="123"/>
      <c r="C53" s="123"/>
      <c r="D53" s="123"/>
      <c r="E53" s="123"/>
      <c r="F53" s="123"/>
      <c r="G53" s="123"/>
    </row>
    <row r="54" spans="1:12" ht="15.75" customHeight="1" x14ac:dyDescent="0.25">
      <c r="A54" s="399" t="s">
        <v>107</v>
      </c>
      <c r="B54" s="123"/>
      <c r="C54" s="123"/>
      <c r="D54" s="123"/>
      <c r="E54" s="123"/>
      <c r="F54" s="123"/>
      <c r="G54" s="123"/>
    </row>
    <row r="55" spans="1:12" x14ac:dyDescent="0.25">
      <c r="A55" s="358" t="s">
        <v>427</v>
      </c>
      <c r="B55" s="123"/>
      <c r="C55" s="123"/>
      <c r="D55" s="123"/>
      <c r="E55" s="123"/>
      <c r="F55" s="123"/>
      <c r="G55" s="123"/>
    </row>
    <row r="56" spans="1:12" x14ac:dyDescent="0.25">
      <c r="A56" s="400" t="s">
        <v>428</v>
      </c>
      <c r="B56" s="358"/>
      <c r="C56" s="358"/>
      <c r="D56" s="358"/>
      <c r="E56" s="358"/>
      <c r="F56" s="358"/>
      <c r="G56" s="358"/>
    </row>
    <row r="57" spans="1:12" x14ac:dyDescent="0.25">
      <c r="A57" s="401" t="s">
        <v>429</v>
      </c>
      <c r="B57" s="123"/>
      <c r="C57" s="123"/>
      <c r="D57" s="123"/>
      <c r="E57" s="123"/>
      <c r="F57" s="123"/>
      <c r="G57" s="123"/>
      <c r="L57" s="128"/>
    </row>
    <row r="58" spans="1:12" ht="30" customHeight="1" x14ac:dyDescent="0.25">
      <c r="A58" s="123" t="s">
        <v>199</v>
      </c>
    </row>
  </sheetData>
  <sheetProtection algorithmName="SHA-512" hashValue="UpjitiCCxa6jHHyGmUIAygzKNraJA/pmaA6QbcmEOt86wsaYpBrcBpOScPp9CwUeO8+kwGqsLdApd7xLV0aevg==" saltValue="vz0YJXPBmbN8o9dwRjkidA==" spinCount="100000" sheet="1" objects="1" scenarios="1"/>
  <conditionalFormatting sqref="B30:C30">
    <cfRule type="containsText" dxfId="585" priority="21" operator="containsText" text="yes">
      <formula>NOT(ISERROR(SEARCH("yes",B30)))</formula>
    </cfRule>
  </conditionalFormatting>
  <conditionalFormatting sqref="B50">
    <cfRule type="containsText" dxfId="584" priority="19" operator="containsText" text="yes">
      <formula>NOT(ISERROR(SEARCH("yes",B50)))</formula>
    </cfRule>
  </conditionalFormatting>
  <conditionalFormatting sqref="B29">
    <cfRule type="containsText" dxfId="583" priority="20" operator="containsText" text="yes">
      <formula>NOT(ISERROR(SEARCH("yes",B29)))</formula>
    </cfRule>
  </conditionalFormatting>
  <conditionalFormatting sqref="D30">
    <cfRule type="containsText" dxfId="582" priority="18" operator="containsText" text="yes">
      <formula>NOT(ISERROR(SEARCH("yes",D30)))</formula>
    </cfRule>
  </conditionalFormatting>
  <conditionalFormatting sqref="D29">
    <cfRule type="containsText" dxfId="581" priority="17" operator="containsText" text="yes">
      <formula>NOT(ISERROR(SEARCH("yes",D29)))</formula>
    </cfRule>
  </conditionalFormatting>
  <conditionalFormatting sqref="F30">
    <cfRule type="containsText" dxfId="580" priority="16" operator="containsText" text="yes">
      <formula>NOT(ISERROR(SEARCH("yes",F30)))</formula>
    </cfRule>
  </conditionalFormatting>
  <conditionalFormatting sqref="F29">
    <cfRule type="containsText" dxfId="579" priority="15" operator="containsText" text="yes">
      <formula>NOT(ISERROR(SEARCH("yes",F29)))</formula>
    </cfRule>
  </conditionalFormatting>
  <conditionalFormatting sqref="H30">
    <cfRule type="containsText" dxfId="578" priority="14" operator="containsText" text="yes">
      <formula>NOT(ISERROR(SEARCH("yes",H30)))</formula>
    </cfRule>
  </conditionalFormatting>
  <conditionalFormatting sqref="H29">
    <cfRule type="containsText" dxfId="577" priority="13" operator="containsText" text="yes">
      <formula>NOT(ISERROR(SEARCH("yes",H29)))</formula>
    </cfRule>
  </conditionalFormatting>
  <conditionalFormatting sqref="D50">
    <cfRule type="containsText" dxfId="576" priority="12" operator="containsText" text="yes">
      <formula>NOT(ISERROR(SEARCH("yes",D50)))</formula>
    </cfRule>
  </conditionalFormatting>
  <conditionalFormatting sqref="F50">
    <cfRule type="containsText" dxfId="575" priority="11" operator="containsText" text="yes">
      <formula>NOT(ISERROR(SEARCH("yes",F50)))</formula>
    </cfRule>
  </conditionalFormatting>
  <conditionalFormatting sqref="H50">
    <cfRule type="containsText" dxfId="574" priority="10" operator="containsText" text="yes">
      <formula>NOT(ISERROR(SEARCH("yes",H50)))</formula>
    </cfRule>
  </conditionalFormatting>
  <conditionalFormatting sqref="E30">
    <cfRule type="containsText" dxfId="573" priority="9" operator="containsText" text="yes">
      <formula>NOT(ISERROR(SEARCH("yes",E30)))</formula>
    </cfRule>
  </conditionalFormatting>
  <conditionalFormatting sqref="G30">
    <cfRule type="containsText" dxfId="572" priority="8" operator="containsText" text="yes">
      <formula>NOT(ISERROR(SEARCH("yes",G30)))</formula>
    </cfRule>
  </conditionalFormatting>
  <conditionalFormatting sqref="I30">
    <cfRule type="containsText" dxfId="571" priority="7" operator="containsText" text="yes">
      <formula>NOT(ISERROR(SEARCH("yes",I30)))</formula>
    </cfRule>
  </conditionalFormatting>
  <conditionalFormatting sqref="B51">
    <cfRule type="containsText" dxfId="570" priority="6" operator="containsText" text="yes">
      <formula>NOT(ISERROR(SEARCH("yes",B51)))</formula>
    </cfRule>
  </conditionalFormatting>
  <conditionalFormatting sqref="D51">
    <cfRule type="containsText" dxfId="569" priority="5" operator="containsText" text="yes">
      <formula>NOT(ISERROR(SEARCH("yes",D51)))</formula>
    </cfRule>
  </conditionalFormatting>
  <conditionalFormatting sqref="F51">
    <cfRule type="containsText" dxfId="568" priority="4" operator="containsText" text="yes">
      <formula>NOT(ISERROR(SEARCH("yes",F51)))</formula>
    </cfRule>
  </conditionalFormatting>
  <conditionalFormatting sqref="H51">
    <cfRule type="containsText" dxfId="567" priority="3" operator="containsText" text="yes">
      <formula>NOT(ISERROR(SEARCH("yes",H51)))</formula>
    </cfRule>
  </conditionalFormatting>
  <dataValidations count="2">
    <dataValidation type="list" allowBlank="1" showInputMessage="1" sqref="D51 F51 H51" xr:uid="{EDF05D63-1DBC-4900-8FED-6F002BB4D11D}">
      <formula1>$B$163:$B$164</formula1>
    </dataValidation>
    <dataValidation type="list" allowBlank="1" showInputMessage="1" showErrorMessage="1" sqref="B14 D14 F14 H14" xr:uid="{E6902F49-7E3E-4E88-9601-BD74F2B2A85B}">
      <formula1>Process_Unit_Emission_Point</formula1>
    </dataValidation>
  </dataValidations>
  <pageMargins left="0.45" right="0.45" top="0.5" bottom="0.5" header="0.3" footer="0.3"/>
  <pageSetup scale="57" fitToHeight="2" orientation="landscape" r:id="rId1"/>
  <headerFooter>
    <oddFooter>&amp;RCOMS Summary-- &amp;P of &amp;N</oddFooter>
  </headerFooter>
  <extLst>
    <ext xmlns:x14="http://schemas.microsoft.com/office/spreadsheetml/2009/9/main" uri="{CCE6A557-97BC-4b89-ADB6-D9C93CAAB3DF}">
      <x14:dataValidations xmlns:xm="http://schemas.microsoft.com/office/excel/2006/main" count="3">
        <x14:dataValidation type="list" allowBlank="1" showInputMessage="1" xr:uid="{587350F4-85DA-4DF2-8122-C4FF35FEFBB5}">
          <x14:formula1>
            <xm:f>'dropdown menus'!$B$156:$B$157</xm:f>
          </x14:formula1>
          <xm:sqref>B51</xm:sqref>
        </x14:dataValidation>
        <x14:dataValidation type="list" allowBlank="1" showInputMessage="1" showErrorMessage="1" xr:uid="{03005573-6CFE-4996-B6E8-0C86AD4C1283}">
          <x14:formula1>
            <xm:f>'dropdown menus'!$B$121:$B$122</xm:f>
          </x14:formula1>
          <xm:sqref>D17:D19 P19 N19 L19 J19 B17:B19 H17:H19 F17:F19</xm:sqref>
        </x14:dataValidation>
        <x14:dataValidation type="list" allowBlank="1" showInputMessage="1" showErrorMessage="1" xr:uid="{56BF4E1D-3688-4600-976C-64422EAB02AA}">
          <x14:formula1>
            <xm:f>'dropdown menus'!$B$65:$B$66</xm:f>
          </x14:formula1>
          <xm:sqref>B15 D15 F15 H15</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4">
    <tabColor theme="9" tint="0.59999389629810485"/>
    <pageSetUpPr fitToPage="1"/>
  </sheetPr>
  <dimension ref="A1:AA57"/>
  <sheetViews>
    <sheetView showGridLines="0" zoomScale="90" zoomScaleNormal="90" workbookViewId="0">
      <selection activeCell="B10" sqref="B10"/>
    </sheetView>
  </sheetViews>
  <sheetFormatPr defaultColWidth="0" defaultRowHeight="15" zeroHeight="1" x14ac:dyDescent="0.25"/>
  <cols>
    <col min="1" max="1" width="63" style="233" customWidth="1"/>
    <col min="2" max="17" width="18.7109375" style="234" customWidth="1"/>
    <col min="18" max="21" width="9.140625" style="234" hidden="1" customWidth="1"/>
    <col min="22" max="22" width="29" style="234" hidden="1" customWidth="1"/>
    <col min="23" max="16384" width="9.140625" style="234" hidden="1"/>
  </cols>
  <sheetData>
    <row r="1" spans="1:24" s="267" customFormat="1" ht="21" x14ac:dyDescent="0.35">
      <c r="A1" s="443" t="s">
        <v>31</v>
      </c>
    </row>
    <row r="2" spans="1:24" s="267" customFormat="1" x14ac:dyDescent="0.25">
      <c r="A2" s="300" t="s">
        <v>68</v>
      </c>
    </row>
    <row r="3" spans="1:24" s="267" customFormat="1" x14ac:dyDescent="0.25">
      <c r="A3" s="444"/>
      <c r="D3" s="438" t="s">
        <v>238</v>
      </c>
      <c r="E3" s="301" t="str">
        <f ca="1">MID(CELL("filename",A1),FIND("]",CELL("filename",A1))+1,255)</f>
        <v>CPMS2</v>
      </c>
      <c r="L3" s="438" t="s">
        <v>238</v>
      </c>
      <c r="M3" s="301" t="str">
        <f ca="1">MID(CELL("filename",I1),FIND("]",CELL("filename",I1))+1,255)</f>
        <v>CPMS2</v>
      </c>
    </row>
    <row r="4" spans="1:24" s="267" customFormat="1" x14ac:dyDescent="0.25">
      <c r="A4" s="305" t="s">
        <v>32</v>
      </c>
      <c r="B4" s="516" t="str">
        <f>Facility_Info_upload!$C$24&amp;"--"&amp;Facility_Info_upload!$D$24</f>
        <v>0--0</v>
      </c>
      <c r="C4" s="517"/>
      <c r="D4" s="517"/>
      <c r="E4" s="518"/>
      <c r="J4" s="536" t="str">
        <f>Facility_Info_upload!$C$24&amp;"--"&amp;Facility_Info_upload!$D$24</f>
        <v>0--0</v>
      </c>
      <c r="K4" s="537"/>
      <c r="L4" s="537"/>
      <c r="M4" s="538"/>
    </row>
    <row r="5" spans="1:24" s="267" customFormat="1" x14ac:dyDescent="0.25">
      <c r="A5" s="305" t="s">
        <v>33</v>
      </c>
      <c r="B5" s="563" t="str">
        <f>CONCATENATE(TEXT(Facility_Info!$B$28,"mm/dd/yyyy")," - ",TEXT(Facility_Info!$B$29,"mm/dd/yyyy"))</f>
        <v>01/00/1900 - 01/00/1900</v>
      </c>
      <c r="C5" s="519"/>
      <c r="D5" s="517"/>
      <c r="E5" s="518"/>
      <c r="J5" s="563" t="str">
        <f>CONCATENATE(TEXT(Facility_Info!$B$28,"mm/dd/yyyy")," - ",TEXT(Facility_Info!$B$29,"mm/dd/yyyy"))</f>
        <v>01/00/1900 - 01/00/1900</v>
      </c>
      <c r="K5" s="539"/>
      <c r="L5" s="537"/>
      <c r="M5" s="538"/>
    </row>
    <row r="6" spans="1:24" s="267" customFormat="1" x14ac:dyDescent="0.25">
      <c r="A6" s="305" t="s">
        <v>19</v>
      </c>
      <c r="B6" s="520" t="str">
        <f>IF(Unit_Info!$C25="","",Unit_Info!$C25)</f>
        <v/>
      </c>
      <c r="C6" s="521"/>
      <c r="D6" s="521"/>
      <c r="E6" s="522"/>
      <c r="J6" s="520" t="e">
        <f ca="1">INDEX(Unit_Info!$Z$43:$Z$62,MATCH(CPMS2!$E$3,Unit_Info!$Y$43:$Y$62,0))</f>
        <v>#N/A</v>
      </c>
      <c r="K6" s="523"/>
      <c r="L6" s="523"/>
      <c r="M6" s="524"/>
    </row>
    <row r="7" spans="1:24" s="267" customFormat="1" x14ac:dyDescent="0.25">
      <c r="A7" s="305" t="s">
        <v>20</v>
      </c>
      <c r="B7" s="520" t="str">
        <f>IF(Unit_Info!$D25="","",Unit_Info!$D25)</f>
        <v/>
      </c>
      <c r="C7" s="523"/>
      <c r="D7" s="523"/>
      <c r="E7" s="524"/>
      <c r="J7" s="520" t="e">
        <f ca="1">INDEX(Unit_Info!$AA$43:$AA$62,MATCH(CPMS2!$E$3,Unit_Info!$Y$43:$Y$62,0))</f>
        <v>#N/A</v>
      </c>
      <c r="K7" s="523"/>
      <c r="L7" s="523"/>
      <c r="M7" s="524"/>
    </row>
    <row r="8" spans="1:24" s="267" customFormat="1" x14ac:dyDescent="0.25">
      <c r="A8" s="305" t="s">
        <v>21</v>
      </c>
      <c r="B8" s="520" t="str">
        <f>IF(Unit_Info!$F25="","",Unit_Info!$F25)</f>
        <v/>
      </c>
      <c r="C8" s="523"/>
      <c r="D8" s="523"/>
      <c r="E8" s="524"/>
      <c r="J8" s="520" t="e">
        <f ca="1">INDEX(Unit_Info!$AB$43:$AB$62,MATCH(CPMS2!$E$3,Unit_Info!$Y$43:$Y$62,0))</f>
        <v>#N/A</v>
      </c>
      <c r="K8" s="523"/>
      <c r="L8" s="523"/>
      <c r="M8" s="524"/>
    </row>
    <row r="9" spans="1:24" s="267" customFormat="1" x14ac:dyDescent="0.25">
      <c r="A9" s="305" t="s">
        <v>22</v>
      </c>
      <c r="B9" s="520" t="str">
        <f>IF(Unit_Info!$I25="","",Unit_Info!$I25)</f>
        <v/>
      </c>
      <c r="C9" s="523"/>
      <c r="D9" s="523"/>
      <c r="E9" s="524"/>
      <c r="J9" s="520" t="e">
        <f ca="1">INDEX(Unit_Info!$AC$43:$AC$62,MATCH(CPMS2!$E$3,Unit_Info!$Y$43:$Y$62,0))</f>
        <v>#N/A</v>
      </c>
      <c r="K9" s="523"/>
      <c r="L9" s="523"/>
      <c r="M9" s="524"/>
    </row>
    <row r="10" spans="1:24" s="267" customFormat="1" x14ac:dyDescent="0.25">
      <c r="A10" s="305" t="s">
        <v>138</v>
      </c>
      <c r="B10" s="214"/>
      <c r="C10" s="439"/>
      <c r="D10" s="439"/>
      <c r="E10" s="440"/>
      <c r="J10" s="582">
        <f>+B10</f>
        <v>0</v>
      </c>
      <c r="K10" s="439"/>
      <c r="L10" s="439"/>
      <c r="M10" s="440"/>
    </row>
    <row r="11" spans="1:24" s="267" customFormat="1" ht="25.5" customHeight="1" thickBot="1" x14ac:dyDescent="0.3">
      <c r="A11" s="441" t="s">
        <v>137</v>
      </c>
      <c r="B11" s="441"/>
      <c r="C11" s="441"/>
      <c r="D11" s="441"/>
      <c r="E11" s="441"/>
      <c r="J11" s="442"/>
    </row>
    <row r="12" spans="1:24" x14ac:dyDescent="0.25">
      <c r="A12" s="8" t="s">
        <v>146</v>
      </c>
      <c r="B12" s="542"/>
      <c r="C12" s="10"/>
      <c r="D12" s="9"/>
      <c r="E12" s="9"/>
      <c r="F12" s="542"/>
      <c r="G12" s="10"/>
      <c r="H12" s="9"/>
      <c r="I12" s="10"/>
      <c r="J12" s="9"/>
      <c r="K12" s="10"/>
      <c r="L12" s="9"/>
      <c r="M12" s="10"/>
      <c r="N12" s="9"/>
      <c r="O12" s="10"/>
      <c r="P12" s="9"/>
      <c r="Q12" s="10"/>
    </row>
    <row r="13" spans="1:24" s="250" customFormat="1" x14ac:dyDescent="0.25">
      <c r="A13" s="263" t="s">
        <v>293</v>
      </c>
      <c r="B13" s="543" t="str">
        <f>IF(B14="","",MAX(CPMS1!B13:H13)+1)</f>
        <v/>
      </c>
      <c r="C13" s="544"/>
      <c r="D13" s="540" t="str">
        <f>IF(D14="","",B13+1)</f>
        <v/>
      </c>
      <c r="E13" s="540"/>
      <c r="F13" s="543" t="str">
        <f>IF(F14="","",MAX(B13:D13)+1)</f>
        <v/>
      </c>
      <c r="G13" s="544"/>
      <c r="H13" s="540" t="str">
        <f>IF(H14="","",MAX(B13:F13)+1)</f>
        <v/>
      </c>
      <c r="I13" s="544"/>
      <c r="J13" s="540" t="str">
        <f>IF(J14="","",MAX(D13:H13)+1)</f>
        <v/>
      </c>
      <c r="K13" s="544"/>
      <c r="L13" s="540" t="str">
        <f>IF(L14="","",MAX(F13:J13)+1)</f>
        <v/>
      </c>
      <c r="M13" s="544"/>
      <c r="N13" s="540" t="str">
        <f>IF(N14="","",MAX(H13:L13)+1)</f>
        <v/>
      </c>
      <c r="O13" s="544"/>
      <c r="P13" s="540" t="str">
        <f>IF(P14="","",MAX(J13:N13)+1)</f>
        <v/>
      </c>
      <c r="Q13" s="544"/>
    </row>
    <row r="14" spans="1:24" x14ac:dyDescent="0.25">
      <c r="A14" s="11" t="s">
        <v>34</v>
      </c>
      <c r="B14" s="175"/>
      <c r="C14" s="119"/>
      <c r="D14" s="175"/>
      <c r="E14" s="119"/>
      <c r="F14" s="175"/>
      <c r="G14" s="119"/>
      <c r="H14" s="175"/>
      <c r="I14" s="119"/>
      <c r="J14" s="175"/>
      <c r="K14" s="119"/>
      <c r="L14" s="175"/>
      <c r="M14" s="119"/>
      <c r="N14" s="175"/>
      <c r="O14" s="119"/>
      <c r="P14" s="175"/>
      <c r="Q14" s="119"/>
    </row>
    <row r="15" spans="1:24" x14ac:dyDescent="0.25">
      <c r="A15" s="11" t="s">
        <v>35</v>
      </c>
      <c r="B15" s="175"/>
      <c r="C15" s="120"/>
      <c r="D15" s="175"/>
      <c r="E15" s="120"/>
      <c r="F15" s="175"/>
      <c r="G15" s="120"/>
      <c r="H15" s="175"/>
      <c r="I15" s="120"/>
      <c r="J15" s="175"/>
      <c r="K15" s="120"/>
      <c r="L15" s="175"/>
      <c r="M15" s="120"/>
      <c r="N15" s="175"/>
      <c r="O15" s="120"/>
      <c r="P15" s="175"/>
      <c r="Q15" s="120"/>
    </row>
    <row r="16" spans="1:24" x14ac:dyDescent="0.25">
      <c r="A16" s="11" t="s">
        <v>147</v>
      </c>
      <c r="B16" s="215"/>
      <c r="C16" s="121"/>
      <c r="D16" s="215"/>
      <c r="E16" s="121"/>
      <c r="F16" s="215"/>
      <c r="G16" s="121"/>
      <c r="H16" s="215"/>
      <c r="I16" s="121"/>
      <c r="J16" s="215"/>
      <c r="K16" s="121"/>
      <c r="L16" s="215"/>
      <c r="M16" s="121"/>
      <c r="N16" s="215"/>
      <c r="O16" s="121"/>
      <c r="P16" s="215"/>
      <c r="Q16" s="121"/>
      <c r="V16" s="24" t="s">
        <v>532</v>
      </c>
      <c r="W16" s="24" t="s">
        <v>36</v>
      </c>
      <c r="X16" s="24" t="s">
        <v>8</v>
      </c>
    </row>
    <row r="17" spans="1:27" x14ac:dyDescent="0.25">
      <c r="A17" s="53" t="s">
        <v>148</v>
      </c>
      <c r="B17" s="216"/>
      <c r="C17" s="122"/>
      <c r="D17" s="216"/>
      <c r="E17" s="122"/>
      <c r="F17" s="216"/>
      <c r="G17" s="122"/>
      <c r="H17" s="216"/>
      <c r="I17" s="122"/>
      <c r="J17" s="216"/>
      <c r="K17" s="122"/>
      <c r="L17" s="216"/>
      <c r="M17" s="122"/>
      <c r="N17" s="216"/>
      <c r="O17" s="122"/>
      <c r="P17" s="216"/>
      <c r="Q17" s="122"/>
      <c r="V17" s="31">
        <f>B14</f>
        <v>0</v>
      </c>
      <c r="W17" s="31" t="str">
        <f>B27</f>
        <v/>
      </c>
      <c r="X17" s="31" t="str">
        <f>C27</f>
        <v/>
      </c>
    </row>
    <row r="18" spans="1:27" ht="30" customHeight="1" x14ac:dyDescent="0.25">
      <c r="A18" s="11" t="s">
        <v>190</v>
      </c>
      <c r="B18" s="215"/>
      <c r="C18" s="100"/>
      <c r="D18" s="215"/>
      <c r="E18" s="100"/>
      <c r="F18" s="215"/>
      <c r="G18" s="100"/>
      <c r="H18" s="215"/>
      <c r="I18" s="122"/>
      <c r="J18" s="215"/>
      <c r="K18" s="122"/>
      <c r="L18" s="215"/>
      <c r="M18" s="122"/>
      <c r="N18" s="215"/>
      <c r="O18" s="122"/>
      <c r="P18" s="215"/>
      <c r="Q18" s="122"/>
      <c r="V18" s="31">
        <f>D14</f>
        <v>0</v>
      </c>
      <c r="W18" s="31" t="str">
        <f>D27</f>
        <v/>
      </c>
      <c r="X18" s="31" t="str">
        <f>E27</f>
        <v/>
      </c>
    </row>
    <row r="19" spans="1:27" ht="29.25" customHeight="1" x14ac:dyDescent="0.25">
      <c r="A19" s="53" t="s">
        <v>191</v>
      </c>
      <c r="B19" s="215"/>
      <c r="C19" s="100"/>
      <c r="D19" s="215"/>
      <c r="E19" s="100"/>
      <c r="F19" s="215"/>
      <c r="G19" s="100"/>
      <c r="H19" s="215"/>
      <c r="I19" s="101"/>
      <c r="J19" s="215"/>
      <c r="K19" s="101"/>
      <c r="L19" s="215"/>
      <c r="M19" s="101"/>
      <c r="N19" s="215"/>
      <c r="O19" s="101"/>
      <c r="P19" s="215"/>
      <c r="Q19" s="101"/>
      <c r="V19" s="31">
        <f>F14</f>
        <v>0</v>
      </c>
      <c r="W19" s="31" t="str">
        <f>F27</f>
        <v/>
      </c>
      <c r="X19" s="31" t="str">
        <f>G27</f>
        <v/>
      </c>
    </row>
    <row r="20" spans="1:27" x14ac:dyDescent="0.25">
      <c r="A20" s="12"/>
      <c r="B20" s="96" t="s">
        <v>36</v>
      </c>
      <c r="C20" s="97" t="s">
        <v>8</v>
      </c>
      <c r="D20" s="96" t="s">
        <v>36</v>
      </c>
      <c r="E20" s="97" t="s">
        <v>8</v>
      </c>
      <c r="F20" s="96" t="s">
        <v>36</v>
      </c>
      <c r="G20" s="97" t="s">
        <v>8</v>
      </c>
      <c r="H20" s="96" t="s">
        <v>36</v>
      </c>
      <c r="I20" s="98" t="s">
        <v>8</v>
      </c>
      <c r="J20" s="96" t="s">
        <v>36</v>
      </c>
      <c r="K20" s="98" t="s">
        <v>8</v>
      </c>
      <c r="L20" s="96" t="s">
        <v>36</v>
      </c>
      <c r="M20" s="98" t="s">
        <v>8</v>
      </c>
      <c r="N20" s="96" t="s">
        <v>36</v>
      </c>
      <c r="O20" s="98" t="s">
        <v>8</v>
      </c>
      <c r="P20" s="96" t="s">
        <v>36</v>
      </c>
      <c r="Q20" s="98" t="s">
        <v>8</v>
      </c>
      <c r="V20" s="31">
        <f>J14</f>
        <v>0</v>
      </c>
      <c r="W20" s="31" t="str">
        <f>J27</f>
        <v/>
      </c>
      <c r="X20" s="31" t="str">
        <f>K27</f>
        <v/>
      </c>
    </row>
    <row r="21" spans="1:27" ht="17.25" x14ac:dyDescent="0.25">
      <c r="A21" s="27" t="s">
        <v>75</v>
      </c>
      <c r="B21" s="99" t="s">
        <v>37</v>
      </c>
      <c r="C21" s="143" t="s">
        <v>198</v>
      </c>
      <c r="D21" s="144" t="s">
        <v>37</v>
      </c>
      <c r="E21" s="143" t="s">
        <v>198</v>
      </c>
      <c r="F21" s="144" t="s">
        <v>37</v>
      </c>
      <c r="G21" s="143" t="s">
        <v>198</v>
      </c>
      <c r="H21" s="144" t="s">
        <v>37</v>
      </c>
      <c r="I21" s="245" t="s">
        <v>198</v>
      </c>
      <c r="J21" s="144" t="s">
        <v>37</v>
      </c>
      <c r="K21" s="245" t="s">
        <v>198</v>
      </c>
      <c r="L21" s="144" t="s">
        <v>37</v>
      </c>
      <c r="M21" s="245" t="s">
        <v>198</v>
      </c>
      <c r="N21" s="144" t="s">
        <v>37</v>
      </c>
      <c r="O21" s="245" t="s">
        <v>198</v>
      </c>
      <c r="P21" s="144" t="s">
        <v>37</v>
      </c>
      <c r="Q21" s="245" t="s">
        <v>198</v>
      </c>
      <c r="V21" s="31">
        <f>L14</f>
        <v>0</v>
      </c>
      <c r="W21" s="31" t="str">
        <f>L27</f>
        <v/>
      </c>
      <c r="X21" s="31" t="str">
        <f>M27</f>
        <v/>
      </c>
    </row>
    <row r="22" spans="1:27" x14ac:dyDescent="0.25">
      <c r="A22" s="13" t="s">
        <v>38</v>
      </c>
      <c r="B22" s="217"/>
      <c r="C22" s="218"/>
      <c r="D22" s="217"/>
      <c r="E22" s="218"/>
      <c r="F22" s="217"/>
      <c r="G22" s="218"/>
      <c r="H22" s="219"/>
      <c r="I22" s="177"/>
      <c r="J22" s="219"/>
      <c r="K22" s="177"/>
      <c r="L22" s="219"/>
      <c r="M22" s="177"/>
      <c r="N22" s="219"/>
      <c r="O22" s="177"/>
      <c r="P22" s="219"/>
      <c r="Q22" s="177"/>
      <c r="V22" s="31">
        <f>N14</f>
        <v>0</v>
      </c>
      <c r="W22" s="31" t="str">
        <f>N27</f>
        <v/>
      </c>
      <c r="X22" s="31" t="str">
        <f>O27</f>
        <v/>
      </c>
    </row>
    <row r="23" spans="1:27" x14ac:dyDescent="0.25">
      <c r="A23" s="13" t="s">
        <v>39</v>
      </c>
      <c r="B23" s="217"/>
      <c r="C23" s="218"/>
      <c r="D23" s="217"/>
      <c r="E23" s="218"/>
      <c r="F23" s="217"/>
      <c r="G23" s="218"/>
      <c r="H23" s="219"/>
      <c r="I23" s="177"/>
      <c r="J23" s="219"/>
      <c r="K23" s="177"/>
      <c r="L23" s="219"/>
      <c r="M23" s="177"/>
      <c r="N23" s="219"/>
      <c r="O23" s="177"/>
      <c r="P23" s="219"/>
      <c r="Q23" s="177"/>
      <c r="V23" s="31">
        <f>P14</f>
        <v>0</v>
      </c>
      <c r="W23" s="31" t="str">
        <f>P27</f>
        <v/>
      </c>
      <c r="X23" s="31" t="str">
        <f>Q27</f>
        <v/>
      </c>
    </row>
    <row r="24" spans="1:27" x14ac:dyDescent="0.25">
      <c r="A24" s="13" t="s">
        <v>40</v>
      </c>
      <c r="B24" s="217"/>
      <c r="C24" s="218"/>
      <c r="D24" s="217"/>
      <c r="E24" s="218"/>
      <c r="F24" s="217"/>
      <c r="G24" s="218"/>
      <c r="H24" s="219"/>
      <c r="I24" s="177"/>
      <c r="J24" s="219"/>
      <c r="K24" s="177"/>
      <c r="L24" s="219"/>
      <c r="M24" s="177"/>
      <c r="N24" s="219"/>
      <c r="O24" s="177"/>
      <c r="P24" s="219"/>
      <c r="Q24" s="177"/>
      <c r="X24" s="569" t="str">
        <f>IF(OR(B9="Wet Scrubber", B9="ESP and wet scrubber"),$C$31,"0")</f>
        <v>0</v>
      </c>
    </row>
    <row r="25" spans="1:27" x14ac:dyDescent="0.25">
      <c r="A25" s="13" t="s">
        <v>41</v>
      </c>
      <c r="B25" s="217"/>
      <c r="C25" s="218"/>
      <c r="D25" s="217"/>
      <c r="E25" s="218"/>
      <c r="F25" s="217"/>
      <c r="G25" s="218"/>
      <c r="H25" s="219"/>
      <c r="I25" s="177"/>
      <c r="J25" s="219"/>
      <c r="K25" s="177"/>
      <c r="L25" s="219"/>
      <c r="M25" s="177"/>
      <c r="N25" s="219"/>
      <c r="O25" s="177"/>
      <c r="P25" s="219"/>
      <c r="Q25" s="177"/>
      <c r="V25" s="24" t="s">
        <v>533</v>
      </c>
      <c r="W25" s="234">
        <f>SUMIFS(W17:W23,$V$17:$V$23,"Scrubber liquid flow")+SUMIFS(W17:W23,$V$17:$V$23,"SDT scrubber fan amperage")+SUMIFS(W17:W23,$V$17:$V$23,"Scrubber pressure drop")</f>
        <v>0</v>
      </c>
      <c r="X25" s="273">
        <f>SUMIFS(X17:X23,$V$17:$V$23,"Scrubber liquid flow")+SUMIFS(X17:X23,$V$17:$V$23,"SDT scrubber fan amperage")+SUMIFS(X17:X23,$V$17:$V$23,"Scrubber pressure drop")-X24</f>
        <v>0</v>
      </c>
      <c r="Z25" s="568" t="e">
        <f>IF(W25/$B$10&gt;0.01,"Yes-Use detail forms","No")</f>
        <v>#DIV/0!</v>
      </c>
      <c r="AA25" s="567" t="str">
        <f>IF(X25&gt;5,"Yes-Use detail and failure forms","No")</f>
        <v>No</v>
      </c>
    </row>
    <row r="26" spans="1:27" x14ac:dyDescent="0.25">
      <c r="A26" s="13" t="s">
        <v>42</v>
      </c>
      <c r="B26" s="217"/>
      <c r="C26" s="218"/>
      <c r="D26" s="217"/>
      <c r="E26" s="218"/>
      <c r="F26" s="217"/>
      <c r="G26" s="218"/>
      <c r="H26" s="219"/>
      <c r="I26" s="177"/>
      <c r="J26" s="219"/>
      <c r="K26" s="177"/>
      <c r="L26" s="219"/>
      <c r="M26" s="177"/>
      <c r="N26" s="219"/>
      <c r="O26" s="177"/>
      <c r="P26" s="219"/>
      <c r="Q26" s="177"/>
      <c r="V26" s="24" t="s">
        <v>534</v>
      </c>
      <c r="W26" s="273">
        <f>SUMIFS(W17:W23,$V$17:$V$23,"Alternative parameter (3-hr)")</f>
        <v>0</v>
      </c>
      <c r="X26" s="273">
        <f>SUMIFS(X17:X23,$V$17:$V$23,"Alternative parameter (3-hr)")-X24</f>
        <v>0</v>
      </c>
      <c r="Z26" s="568" t="e">
        <f>IF(W26/$B$10&gt;0.01,"Yes-Use detail forms","No")</f>
        <v>#DIV/0!</v>
      </c>
      <c r="AA26" s="567" t="str">
        <f>IF(X26&gt;5,"Yes-Use detail and failure forms","No")</f>
        <v>No</v>
      </c>
    </row>
    <row r="27" spans="1:27" ht="17.25" x14ac:dyDescent="0.25">
      <c r="A27" s="11" t="s">
        <v>79</v>
      </c>
      <c r="B27" s="534" t="str">
        <f>IF(B14="","",SUM(B22:B26)-IF(B14="scrubber pressure drop",B22,0))</f>
        <v/>
      </c>
      <c r="C27" s="545" t="str">
        <f>IF(B14="","",SUM(C22:C26)-IF(B14="scrubber pressure drop",C22,0))</f>
        <v/>
      </c>
      <c r="D27" s="534" t="str">
        <f>IF(D14="","",SUM(D22:D26)-IF(D14="scrubber pressure drop",D22,0))</f>
        <v/>
      </c>
      <c r="E27" s="545" t="str">
        <f>IF(D14="","",SUM(E22:E26)-IF(D14="scrubber pressure drop",E22,0))</f>
        <v/>
      </c>
      <c r="F27" s="534" t="str">
        <f>IF(F14="","",SUM(F22:F26)-IF(F14="scrubber pressure drop",F22,0))</f>
        <v/>
      </c>
      <c r="G27" s="545" t="str">
        <f>IF(F14="","",SUM(G22:G26)-IF(F14="scrubber pressure drop",G22,0))</f>
        <v/>
      </c>
      <c r="H27" s="534" t="str">
        <f>IF(H14="","",SUM(H22:H26)-IF(H14="scrubber pressure drop",H22,0))</f>
        <v/>
      </c>
      <c r="I27" s="547" t="str">
        <f>IF(H14="","",SUM(I22:I26)-IF(H14="scrubber pressure drop",I22,0))</f>
        <v/>
      </c>
      <c r="J27" s="534" t="str">
        <f>IF(J14="","",SUM(J22:J26)-IF(J14="scrubber pressure drop",J22,0))</f>
        <v/>
      </c>
      <c r="K27" s="547" t="str">
        <f>IF(J14="","",SUM(K22:K26)-IF(J14="scrubber pressure drop",K22,0))</f>
        <v/>
      </c>
      <c r="L27" s="534" t="str">
        <f>IF(L14="","",SUM(L22:L26)-IF(L14="scrubber pressure drop",L22,0))</f>
        <v/>
      </c>
      <c r="M27" s="547" t="str">
        <f>IF(L14="","",SUM(M22:M26)-IF(L14="scrubber pressure drop",M22,0))</f>
        <v/>
      </c>
      <c r="N27" s="534" t="str">
        <f>IF(N14="","",SUM(N22:N26)-IF(N14="scrubber pressure drop",N22,0))</f>
        <v/>
      </c>
      <c r="O27" s="547" t="str">
        <f>IF(N14="","",SUM(O22:O26)-IF(N14="scrubber pressure drop",O22,0))</f>
        <v/>
      </c>
      <c r="P27" s="534" t="str">
        <f>IF(P14="","",SUM(P22:P26)-IF(P14="scrubber pressure drop",P22,0))</f>
        <v/>
      </c>
      <c r="Q27" s="547" t="str">
        <f>IF(P14="","",SUM(Q22:Q26)-IF(P14="scrubber pressure drop",Q22,0))</f>
        <v/>
      </c>
    </row>
    <row r="28" spans="1:27" ht="32.25" x14ac:dyDescent="0.25">
      <c r="A28" s="11" t="s">
        <v>154</v>
      </c>
      <c r="B28" s="546" t="str">
        <f>IF(B14="","",IF($B$10&gt;0,B27/$B$10,0))</f>
        <v/>
      </c>
      <c r="C28" s="23"/>
      <c r="D28" s="546" t="str">
        <f>IF(D14="","",IF($B$10&gt;0,D27/$B$10,0))</f>
        <v/>
      </c>
      <c r="E28" s="23"/>
      <c r="F28" s="546" t="str">
        <f>IF(F14="","",IF($B$10&gt;0,F27/$B$10,0))</f>
        <v/>
      </c>
      <c r="G28" s="23"/>
      <c r="H28" s="546" t="str">
        <f>IF(H14="","",IF($B$10&gt;0,H27/$B$10,0))</f>
        <v/>
      </c>
      <c r="I28" s="86"/>
      <c r="J28" s="546" t="str">
        <f>IF(J14="","",IF($B$10&gt;0,J27/$B$10,0))</f>
        <v/>
      </c>
      <c r="K28" s="86"/>
      <c r="L28" s="546" t="str">
        <f>IF(L14="","",IF($B$10&gt;0,L27/$B$10,0))</f>
        <v/>
      </c>
      <c r="M28" s="86"/>
      <c r="N28" s="546" t="str">
        <f>IF(N14="","",IF($B$10&gt;0,N27/$B$10,0))</f>
        <v/>
      </c>
      <c r="O28" s="86"/>
      <c r="P28" s="546" t="str">
        <f>IF(P14="","",IF($B$10&gt;0,P27/$B$10,0))</f>
        <v/>
      </c>
      <c r="Q28" s="86"/>
    </row>
    <row r="29" spans="1:27" ht="30" x14ac:dyDescent="0.25">
      <c r="A29" s="11" t="s">
        <v>514</v>
      </c>
      <c r="B29" s="530" t="str">
        <f>IF(B14="","",IF(B28&gt;=0.01,"Yes-Use detail form","No"))</f>
        <v/>
      </c>
      <c r="C29" s="89"/>
      <c r="D29" s="530" t="str">
        <f>IF(D14="","",IF(D28&gt;=0.01,"Yes-Use detail form","No"))</f>
        <v/>
      </c>
      <c r="E29" s="89"/>
      <c r="F29" s="530" t="str">
        <f>IF(F14="","",IF(F28&gt;=0.01,"Yes-Use detail form","No"))</f>
        <v/>
      </c>
      <c r="G29" s="89"/>
      <c r="H29" s="530" t="str">
        <f>IF(H14="","",IF(H28&gt;=0.01,"Yes-Use detail form","No"))</f>
        <v/>
      </c>
      <c r="I29" s="89"/>
      <c r="J29" s="530" t="str">
        <f>IF(J14="","",IF(J28&gt;=0.01,"Yes-Use detail form","No"))</f>
        <v/>
      </c>
      <c r="K29" s="89"/>
      <c r="L29" s="530" t="str">
        <f>IF(L14="","",IF(L28&gt;=0.01,"Yes-Use detail form","No"))</f>
        <v/>
      </c>
      <c r="M29" s="89"/>
      <c r="N29" s="530" t="str">
        <f>IF(N14="","",IF(N28&gt;=0.01,"Yes-Use detail form","No"))</f>
        <v/>
      </c>
      <c r="O29" s="89"/>
      <c r="P29" s="530" t="str">
        <f>IF(P14="","",IF(P28&gt;=0.01,"Yes-Use detail form","No"))</f>
        <v/>
      </c>
      <c r="Q29" s="89"/>
    </row>
    <row r="30" spans="1:27" s="273" customFormat="1" ht="45" x14ac:dyDescent="0.25">
      <c r="A30" s="11" t="s">
        <v>515</v>
      </c>
      <c r="B30" s="28"/>
      <c r="C30" s="548" t="str">
        <f>IF(B14="","",IF(OR(B14="RTO temperature (1-hr)",B14="Bypass of Control Device",B14="Automatic Voltage Control"),"Not Applicable",IF(C27&lt;VLOOKUP(B14,Violations!$A$6:$D$10,4,FALSE),"No","Yes")))</f>
        <v/>
      </c>
      <c r="D30" s="469"/>
      <c r="E30" s="548" t="str">
        <f>IF(D14="","",IF(OR(D14="RTO temperature (1-hr)",D14="Bypass of Control Device",D14="Automatic Voltage Control"),"Not Applicable",IF(E27&lt;VLOOKUP(D14,Violations!$A$6:$D$10,4,FALSE),"No","Yes")))</f>
        <v/>
      </c>
      <c r="F30" s="469"/>
      <c r="G30" s="548" t="str">
        <f>IF(F14="","",IF(OR(F14="RTO temperature (1-hr)",F14="Bypass of Control Device",F14="Automatic Voltage Control"),"Not Applicable",IF(G27&lt;VLOOKUP(F14,Violations!$A$6:$D$10,4,FALSE),"No","Yes")))</f>
        <v/>
      </c>
      <c r="H30" s="469"/>
      <c r="I30" s="548" t="str">
        <f>IF(H14="","",IF(OR(H14="RTO temperature (1-hr)",H14="Bypass of Control Device",H14="Automatic Voltage Control"),"Not Applicable",IF(I27&lt;VLOOKUP(H14,Violations!$A$6:$D$10,4,FALSE),"No","Yes")))</f>
        <v/>
      </c>
      <c r="J30" s="469"/>
      <c r="K30" s="548" t="str">
        <f>IF(J14="","",IF(OR(J14="RTO temperature (1-hr)",J14="Bypass of Control Device",J14="Automatic Voltage Control"),"Not Applicable",IF(K27&lt;VLOOKUP(J14,Violations!$A$6:$D$10,4,FALSE),"No","Yes")))</f>
        <v/>
      </c>
      <c r="L30" s="469"/>
      <c r="M30" s="548" t="str">
        <f>IF(L14="","",IF(OR(L14="RTO temperature (1-hr)",L14="Bypass of Control Device",L14="Automatic Voltage Control"),"Not Applicable",IF(M27&lt;VLOOKUP(L14,Violations!$A$6:$D$10,4,FALSE),"No","Yes")))</f>
        <v/>
      </c>
      <c r="N30" s="469"/>
      <c r="O30" s="548" t="str">
        <f>IF(N14="","",IF(OR(N14="RTO temperature (1-hr)",N14="Bypass of Control Device",N14="Automatic Voltage Control"),"Not Applicable",IF(O27&lt;VLOOKUP(N14,Violations!$A$6:$D$10,4,FALSE),"No","Yes")))</f>
        <v/>
      </c>
      <c r="P30" s="469"/>
      <c r="Q30" s="548" t="str">
        <f>IF(P14="","",IF(OR(P14="RTO temperature (1-hr)",P14="Bypass of Control Device",P14="Automatic Voltage Control"),"Not Applicable",IF(Q27&lt;VLOOKUP(P14,Violations!$A$6:$D$10,4,FALSE),"No","Yes")))</f>
        <v/>
      </c>
    </row>
    <row r="31" spans="1:27" s="273" customFormat="1" ht="30" x14ac:dyDescent="0.25">
      <c r="A31" s="140" t="s">
        <v>567</v>
      </c>
      <c r="B31" s="565"/>
      <c r="C31" s="566"/>
      <c r="D31" s="469"/>
      <c r="E31" s="471"/>
      <c r="F31" s="469"/>
      <c r="G31" s="471"/>
      <c r="H31" s="469"/>
      <c r="I31" s="471"/>
      <c r="J31" s="469"/>
      <c r="K31" s="471"/>
      <c r="L31" s="469"/>
      <c r="M31" s="471"/>
      <c r="N31" s="469"/>
      <c r="O31" s="471"/>
      <c r="P31" s="469"/>
      <c r="Q31" s="471"/>
    </row>
    <row r="32" spans="1:27" s="273" customFormat="1" ht="45" x14ac:dyDescent="0.25">
      <c r="A32" s="11" t="s">
        <v>535</v>
      </c>
      <c r="B32" s="549" t="str">
        <f>IF(B14="","",IF(B9="Wet Scrubber",Z25,IF(B9="ESP and Wet Scrubber",Z25,IF(B14="Alternative parameter (3-hr)",Z26,"NA"))))</f>
        <v/>
      </c>
      <c r="C32" s="564" t="str">
        <f>IF(B14="","",IF(B9="Wet Scrubber",AA25,IF(B9="ESP and Wet Scrubber",AA25,IF(B14="Alternative parameter (3-hr)",AA26,"NA"))))</f>
        <v/>
      </c>
      <c r="D32" s="469"/>
      <c r="E32" s="471"/>
      <c r="F32" s="469"/>
      <c r="G32" s="471"/>
      <c r="H32" s="469"/>
      <c r="I32" s="471"/>
      <c r="J32" s="469"/>
      <c r="K32" s="471"/>
      <c r="L32" s="469"/>
      <c r="M32" s="471"/>
      <c r="N32" s="469"/>
      <c r="O32" s="471"/>
      <c r="P32" s="469"/>
      <c r="Q32" s="471"/>
    </row>
    <row r="33" spans="1:17" x14ac:dyDescent="0.25">
      <c r="A33" s="14" t="s">
        <v>133</v>
      </c>
      <c r="B33" s="7"/>
      <c r="C33" s="7"/>
      <c r="D33" s="470"/>
      <c r="E33" s="470"/>
      <c r="F33" s="470"/>
      <c r="G33" s="470"/>
      <c r="H33" s="470"/>
      <c r="I33" s="266"/>
      <c r="J33" s="470"/>
      <c r="K33" s="266"/>
      <c r="L33" s="470"/>
      <c r="M33" s="266"/>
      <c r="N33" s="470"/>
      <c r="O33" s="266"/>
      <c r="P33" s="470"/>
      <c r="Q33" s="266"/>
    </row>
    <row r="34" spans="1:17" x14ac:dyDescent="0.25">
      <c r="A34" s="11" t="s">
        <v>34</v>
      </c>
      <c r="B34" s="550" t="str">
        <f>IF(B14="","",B14)</f>
        <v/>
      </c>
      <c r="C34" s="533"/>
      <c r="D34" s="550" t="str">
        <f>IF(D14="","",D14)</f>
        <v/>
      </c>
      <c r="E34" s="533"/>
      <c r="F34" s="550" t="str">
        <f>IF(F14="","",F14)</f>
        <v/>
      </c>
      <c r="G34" s="533"/>
      <c r="H34" s="550" t="str">
        <f>IF(H14="","",H14)</f>
        <v/>
      </c>
      <c r="I34" s="533"/>
      <c r="J34" s="550" t="str">
        <f>IF(J14="","",J14)</f>
        <v/>
      </c>
      <c r="K34" s="533"/>
      <c r="L34" s="550" t="str">
        <f>IF(L14="","",L14)</f>
        <v/>
      </c>
      <c r="M34" s="533"/>
      <c r="N34" s="550" t="str">
        <f>IF(N14="","",N14)</f>
        <v/>
      </c>
      <c r="O34" s="533"/>
      <c r="P34" s="550" t="str">
        <f>IF(P14="","",P14)</f>
        <v/>
      </c>
      <c r="Q34" s="533"/>
    </row>
    <row r="35" spans="1:17" x14ac:dyDescent="0.25">
      <c r="A35" s="12"/>
      <c r="B35" s="134" t="s">
        <v>36</v>
      </c>
      <c r="C35" s="141"/>
      <c r="D35" s="134" t="s">
        <v>36</v>
      </c>
      <c r="E35" s="141"/>
      <c r="F35" s="134" t="s">
        <v>36</v>
      </c>
      <c r="G35" s="141"/>
      <c r="H35" s="134" t="s">
        <v>36</v>
      </c>
      <c r="I35" s="141"/>
      <c r="J35" s="134" t="s">
        <v>36</v>
      </c>
      <c r="K35" s="141"/>
      <c r="L35" s="134" t="s">
        <v>36</v>
      </c>
      <c r="M35" s="141"/>
      <c r="N35" s="134" t="s">
        <v>36</v>
      </c>
      <c r="O35" s="141"/>
      <c r="P35" s="134" t="s">
        <v>36</v>
      </c>
      <c r="Q35" s="141"/>
    </row>
    <row r="36" spans="1:17" x14ac:dyDescent="0.25">
      <c r="A36" s="16" t="s">
        <v>45</v>
      </c>
      <c r="B36" s="135" t="s">
        <v>37</v>
      </c>
      <c r="C36" s="142"/>
      <c r="D36" s="135" t="s">
        <v>37</v>
      </c>
      <c r="E36" s="142"/>
      <c r="F36" s="135" t="s">
        <v>37</v>
      </c>
      <c r="G36" s="142"/>
      <c r="H36" s="135" t="s">
        <v>37</v>
      </c>
      <c r="I36" s="142"/>
      <c r="J36" s="135" t="s">
        <v>37</v>
      </c>
      <c r="K36" s="142"/>
      <c r="L36" s="135" t="s">
        <v>37</v>
      </c>
      <c r="M36" s="142"/>
      <c r="N36" s="135" t="s">
        <v>37</v>
      </c>
      <c r="O36" s="142"/>
      <c r="P36" s="135" t="s">
        <v>37</v>
      </c>
      <c r="Q36" s="142"/>
    </row>
    <row r="37" spans="1:17" x14ac:dyDescent="0.25">
      <c r="A37" s="13" t="s">
        <v>184</v>
      </c>
      <c r="B37" s="217"/>
      <c r="C37" s="132"/>
      <c r="D37" s="217"/>
      <c r="E37" s="132"/>
      <c r="F37" s="217"/>
      <c r="G37" s="132"/>
      <c r="H37" s="217"/>
      <c r="I37" s="132"/>
      <c r="J37" s="217"/>
      <c r="K37" s="132"/>
      <c r="L37" s="217"/>
      <c r="M37" s="132"/>
      <c r="N37" s="217"/>
      <c r="O37" s="132"/>
      <c r="P37" s="217"/>
      <c r="Q37" s="132"/>
    </row>
    <row r="38" spans="1:17" x14ac:dyDescent="0.25">
      <c r="A38" s="13" t="s">
        <v>46</v>
      </c>
      <c r="B38" s="217"/>
      <c r="C38" s="132"/>
      <c r="D38" s="217"/>
      <c r="E38" s="132"/>
      <c r="F38" s="217"/>
      <c r="G38" s="132"/>
      <c r="H38" s="217"/>
      <c r="I38" s="132"/>
      <c r="J38" s="217"/>
      <c r="K38" s="132"/>
      <c r="L38" s="217"/>
      <c r="M38" s="132"/>
      <c r="N38" s="217"/>
      <c r="O38" s="132"/>
      <c r="P38" s="217"/>
      <c r="Q38" s="132"/>
    </row>
    <row r="39" spans="1:17" x14ac:dyDescent="0.25">
      <c r="A39" s="13" t="s">
        <v>226</v>
      </c>
      <c r="B39" s="217"/>
      <c r="C39" s="132"/>
      <c r="D39" s="217"/>
      <c r="E39" s="132"/>
      <c r="F39" s="217"/>
      <c r="G39" s="132"/>
      <c r="H39" s="217"/>
      <c r="I39" s="132"/>
      <c r="J39" s="217"/>
      <c r="K39" s="132"/>
      <c r="L39" s="217"/>
      <c r="M39" s="132"/>
      <c r="N39" s="217"/>
      <c r="O39" s="132"/>
      <c r="P39" s="217"/>
      <c r="Q39" s="132"/>
    </row>
    <row r="40" spans="1:17" x14ac:dyDescent="0.25">
      <c r="A40" s="13" t="s">
        <v>41</v>
      </c>
      <c r="B40" s="217"/>
      <c r="C40" s="132"/>
      <c r="D40" s="217"/>
      <c r="E40" s="132"/>
      <c r="F40" s="217"/>
      <c r="G40" s="132"/>
      <c r="H40" s="217"/>
      <c r="I40" s="132"/>
      <c r="J40" s="217"/>
      <c r="K40" s="132"/>
      <c r="L40" s="217"/>
      <c r="M40" s="132"/>
      <c r="N40" s="217"/>
      <c r="O40" s="132"/>
      <c r="P40" s="217"/>
      <c r="Q40" s="132"/>
    </row>
    <row r="41" spans="1:17" x14ac:dyDescent="0.25">
      <c r="A41" s="13" t="s">
        <v>42</v>
      </c>
      <c r="B41" s="217"/>
      <c r="C41" s="132"/>
      <c r="D41" s="217"/>
      <c r="E41" s="132"/>
      <c r="F41" s="217"/>
      <c r="G41" s="132"/>
      <c r="H41" s="217"/>
      <c r="I41" s="132"/>
      <c r="J41" s="217"/>
      <c r="K41" s="132"/>
      <c r="L41" s="217"/>
      <c r="M41" s="132"/>
      <c r="N41" s="217"/>
      <c r="O41" s="132"/>
      <c r="P41" s="553"/>
      <c r="Q41" s="132"/>
    </row>
    <row r="42" spans="1:17" x14ac:dyDescent="0.25">
      <c r="A42" s="11" t="s">
        <v>47</v>
      </c>
      <c r="B42" s="534" t="str">
        <f>IF(B14="","",SUM(B37:B41))</f>
        <v/>
      </c>
      <c r="C42" s="132"/>
      <c r="D42" s="534" t="str">
        <f>IF(D14="","",SUM(D37:D41))</f>
        <v/>
      </c>
      <c r="E42" s="132"/>
      <c r="F42" s="534" t="str">
        <f>IF(F14="","",SUM(F37:F41))</f>
        <v/>
      </c>
      <c r="G42" s="132"/>
      <c r="H42" s="534" t="str">
        <f>IF(H14="","",SUM(H37:H41))</f>
        <v/>
      </c>
      <c r="I42" s="132"/>
      <c r="J42" s="534" t="str">
        <f>IF(J14="","",SUM(J37:J41))</f>
        <v/>
      </c>
      <c r="K42" s="132"/>
      <c r="L42" s="534" t="str">
        <f>IF(L14="","",SUM(L37:L41))</f>
        <v/>
      </c>
      <c r="M42" s="132"/>
      <c r="N42" s="534" t="str">
        <f>IF(N14="","",SUM(N37:N41))</f>
        <v/>
      </c>
      <c r="O42" s="132"/>
      <c r="P42" s="534" t="str">
        <f>IF(P14="","",SUM(P37:P41))</f>
        <v/>
      </c>
      <c r="Q42" s="132"/>
    </row>
    <row r="43" spans="1:17" ht="17.25" x14ac:dyDescent="0.25">
      <c r="A43" s="11" t="s">
        <v>155</v>
      </c>
      <c r="B43" s="551" t="str">
        <f>IF(B14="","",IF($B$10&gt;0,B42/$B$10,0))</f>
        <v/>
      </c>
      <c r="C43" s="86"/>
      <c r="D43" s="551" t="str">
        <f>IF(D14="","",IF($B$10&gt;0,D42/$B$10,0))</f>
        <v/>
      </c>
      <c r="E43" s="86"/>
      <c r="F43" s="551" t="str">
        <f>IF(F14="","",IF($B$10&gt;0,F42/$B$10,0))</f>
        <v/>
      </c>
      <c r="G43" s="86"/>
      <c r="H43" s="551" t="str">
        <f>IF(H14="","",IF($B$10&gt;0,H42/$B$10,0))</f>
        <v/>
      </c>
      <c r="I43" s="86"/>
      <c r="J43" s="551" t="str">
        <f>IF(J14="","",IF($B$10&gt;0,J42/$B$10,0))</f>
        <v/>
      </c>
      <c r="K43" s="86"/>
      <c r="L43" s="551" t="str">
        <f>IF(L14="","",IF($B$10&gt;0,L42/$B$10,0))</f>
        <v/>
      </c>
      <c r="M43" s="86"/>
      <c r="N43" s="551" t="str">
        <f>IF(N14="","",IF($B$10&gt;0,N42/$B$10,0))</f>
        <v/>
      </c>
      <c r="O43" s="86"/>
      <c r="P43" s="551" t="str">
        <f>IF(P14="","",IF($B$10&gt;0,P42/$B$10,0))</f>
        <v/>
      </c>
      <c r="Q43" s="86"/>
    </row>
    <row r="44" spans="1:17" ht="30.75" thickBot="1" x14ac:dyDescent="0.3">
      <c r="A44" s="88" t="s">
        <v>510</v>
      </c>
      <c r="B44" s="535" t="str">
        <f>IF(B14="","",IF(B43&gt;=0.05,"Yes-Use detail form","No"))</f>
        <v/>
      </c>
      <c r="C44" s="133"/>
      <c r="D44" s="535" t="str">
        <f>IF(D14="","",IF(D43&gt;=0.05,"Yes-Use detail form","No"))</f>
        <v/>
      </c>
      <c r="E44" s="133"/>
      <c r="F44" s="535" t="str">
        <f>IF(F14="","",IF(F43&gt;=0.05,"Yes-Use detail form","No"))</f>
        <v/>
      </c>
      <c r="G44" s="133"/>
      <c r="H44" s="535" t="str">
        <f>IF(H14="","",IF(H43&gt;=0.05,"Yes-Use detail form","No"))</f>
        <v/>
      </c>
      <c r="I44" s="133"/>
      <c r="J44" s="535" t="str">
        <f>IF(J14="","",IF(J43&gt;=0.05,"Yes-Use detail form","No"))</f>
        <v/>
      </c>
      <c r="K44" s="133"/>
      <c r="L44" s="535" t="str">
        <f>IF(L14="","",IF(L43&gt;=0.05,"Yes-Use detail form","No"))</f>
        <v/>
      </c>
      <c r="M44" s="133"/>
      <c r="N44" s="535" t="str">
        <f>IF(N14="","",IF(N43&gt;=0.05,"Yes-Use detail form","No"))</f>
        <v/>
      </c>
      <c r="O44" s="133"/>
      <c r="P44" s="535" t="str">
        <f>IF(P14="","",IF(P43&gt;=0.05,"Yes-Use detail form","No"))</f>
        <v/>
      </c>
      <c r="Q44" s="133"/>
    </row>
    <row r="45" spans="1:17" s="236" customFormat="1" ht="30.75" thickBot="1" x14ac:dyDescent="0.3">
      <c r="A45" s="242" t="s">
        <v>243</v>
      </c>
      <c r="B45" s="314" t="s">
        <v>244</v>
      </c>
      <c r="C45" s="326"/>
      <c r="D45" s="314"/>
      <c r="E45" s="326"/>
      <c r="F45" s="314"/>
      <c r="G45" s="326"/>
      <c r="H45" s="314"/>
      <c r="I45" s="243"/>
      <c r="J45" s="314"/>
      <c r="K45" s="243"/>
      <c r="L45" s="314"/>
      <c r="M45" s="243"/>
      <c r="N45" s="314"/>
      <c r="O45" s="243"/>
      <c r="P45" s="314"/>
      <c r="Q45" s="243"/>
    </row>
    <row r="46" spans="1:17" s="123" customFormat="1" ht="15.75" thickBot="1" x14ac:dyDescent="0.3">
      <c r="A46" s="463" t="s">
        <v>520</v>
      </c>
      <c r="B46" s="461"/>
      <c r="C46" s="460"/>
      <c r="D46" s="461"/>
      <c r="E46" s="462"/>
      <c r="F46" s="461"/>
      <c r="G46" s="462"/>
      <c r="H46" s="461"/>
      <c r="I46" s="462"/>
      <c r="J46" s="461"/>
      <c r="K46" s="462"/>
      <c r="L46" s="461"/>
      <c r="M46" s="462"/>
      <c r="N46" s="461"/>
      <c r="O46" s="462"/>
      <c r="P46" s="461"/>
      <c r="Q46" s="462"/>
    </row>
    <row r="47" spans="1:17" x14ac:dyDescent="0.25">
      <c r="A47" s="404" t="s">
        <v>156</v>
      </c>
      <c r="B47" s="123"/>
      <c r="C47" s="123"/>
      <c r="D47" s="123"/>
      <c r="E47" s="123"/>
      <c r="F47" s="123"/>
      <c r="G47" s="123"/>
    </row>
    <row r="48" spans="1:17" x14ac:dyDescent="0.25">
      <c r="A48" s="405" t="s">
        <v>142</v>
      </c>
      <c r="B48" s="123"/>
      <c r="C48" s="123"/>
      <c r="D48" s="123"/>
      <c r="E48" s="123"/>
      <c r="F48" s="123"/>
      <c r="G48" s="123"/>
    </row>
    <row r="49" spans="1:7" x14ac:dyDescent="0.25">
      <c r="A49" s="405" t="s">
        <v>107</v>
      </c>
      <c r="B49" s="123"/>
      <c r="C49" s="123"/>
      <c r="D49" s="123"/>
      <c r="E49" s="123"/>
      <c r="F49" s="123"/>
      <c r="G49" s="123"/>
    </row>
    <row r="50" spans="1:7" x14ac:dyDescent="0.25">
      <c r="A50" s="123" t="s">
        <v>197</v>
      </c>
      <c r="B50" s="123"/>
      <c r="C50" s="123"/>
      <c r="D50" s="123"/>
      <c r="E50" s="123"/>
      <c r="F50" s="123"/>
      <c r="G50" s="123"/>
    </row>
    <row r="51" spans="1:7" x14ac:dyDescent="0.25">
      <c r="A51" s="358" t="s">
        <v>430</v>
      </c>
      <c r="B51" s="358"/>
      <c r="C51" s="358"/>
      <c r="D51" s="358"/>
      <c r="E51" s="358"/>
      <c r="F51" s="358"/>
      <c r="G51" s="358"/>
    </row>
    <row r="52" spans="1:7" x14ac:dyDescent="0.25">
      <c r="A52" s="400" t="s">
        <v>431</v>
      </c>
      <c r="B52" s="358"/>
      <c r="C52" s="358"/>
      <c r="D52" s="358"/>
      <c r="E52" s="358"/>
      <c r="F52" s="358"/>
      <c r="G52" s="358"/>
    </row>
    <row r="53" spans="1:7" x14ac:dyDescent="0.25">
      <c r="A53" s="400" t="s">
        <v>432</v>
      </c>
    </row>
    <row r="54" spans="1:7" x14ac:dyDescent="0.25">
      <c r="A54" s="358" t="s">
        <v>433</v>
      </c>
    </row>
    <row r="55" spans="1:7" x14ac:dyDescent="0.25">
      <c r="A55" s="399" t="s">
        <v>434</v>
      </c>
    </row>
    <row r="56" spans="1:7" x14ac:dyDescent="0.25">
      <c r="A56" s="230" t="s">
        <v>435</v>
      </c>
    </row>
    <row r="57" spans="1:7" hidden="1" x14ac:dyDescent="0.25">
      <c r="A57" s="337"/>
    </row>
  </sheetData>
  <sheetProtection algorithmName="SHA-512" hashValue="6fP1Virbm22kaXrQQxjIgBJ1TMy/LCzX1ImT226RjWsgPVQBgA8PlEl7k9pynz11GtSuJLnuC9eU6KPOJclTCQ==" saltValue="aae7z5bhwsQJte065po3Eg==" spinCount="100000" sheet="1" objects="1" scenarios="1"/>
  <dataConsolidate/>
  <conditionalFormatting sqref="I32 G32 E32 K32 M32 O32 Q32">
    <cfRule type="containsText" dxfId="566" priority="88" operator="containsText" text="yes">
      <formula>NOT(ISERROR(SEARCH("yes",E32)))</formula>
    </cfRule>
  </conditionalFormatting>
  <conditionalFormatting sqref="E29 H29:H30">
    <cfRule type="containsText" dxfId="565" priority="87" operator="containsText" text="yes">
      <formula>NOT(ISERROR(SEARCH("yes",E29)))</formula>
    </cfRule>
  </conditionalFormatting>
  <conditionalFormatting sqref="B44 E44 H44">
    <cfRule type="containsText" dxfId="564" priority="85" operator="containsText" text="yes">
      <formula>NOT(ISERROR(SEARCH("yes",B44)))</formula>
    </cfRule>
  </conditionalFormatting>
  <conditionalFormatting sqref="D29:D30">
    <cfRule type="containsText" dxfId="563" priority="82" operator="containsText" text="yes">
      <formula>NOT(ISERROR(SEARCH("yes",D29)))</formula>
    </cfRule>
  </conditionalFormatting>
  <conditionalFormatting sqref="F29:F30">
    <cfRule type="containsText" dxfId="562" priority="81" operator="containsText" text="yes">
      <formula>NOT(ISERROR(SEARCH("yes",F29)))</formula>
    </cfRule>
  </conditionalFormatting>
  <conditionalFormatting sqref="H29:H30">
    <cfRule type="containsText" dxfId="561" priority="80" operator="containsText" text="yes">
      <formula>NOT(ISERROR(SEARCH("yes",H29)))</formula>
    </cfRule>
  </conditionalFormatting>
  <conditionalFormatting sqref="D44">
    <cfRule type="containsText" dxfId="560" priority="79" operator="containsText" text="yes">
      <formula>NOT(ISERROR(SEARCH("yes",D44)))</formula>
    </cfRule>
  </conditionalFormatting>
  <conditionalFormatting sqref="F44">
    <cfRule type="containsText" dxfId="559" priority="78" operator="containsText" text="yes">
      <formula>NOT(ISERROR(SEARCH("yes",F44)))</formula>
    </cfRule>
  </conditionalFormatting>
  <conditionalFormatting sqref="H44">
    <cfRule type="containsText" dxfId="558" priority="77" operator="containsText" text="yes">
      <formula>NOT(ISERROR(SEARCH("yes",H44)))</formula>
    </cfRule>
  </conditionalFormatting>
  <conditionalFormatting sqref="B45 E45 H45">
    <cfRule type="containsText" dxfId="557" priority="73" operator="containsText" text="yes">
      <formula>NOT(ISERROR(SEARCH("yes",B45)))</formula>
    </cfRule>
  </conditionalFormatting>
  <conditionalFormatting sqref="D45">
    <cfRule type="containsText" dxfId="556" priority="72" operator="containsText" text="yes">
      <formula>NOT(ISERROR(SEARCH("yes",D45)))</formula>
    </cfRule>
  </conditionalFormatting>
  <conditionalFormatting sqref="F45">
    <cfRule type="containsText" dxfId="555" priority="71" operator="containsText" text="yes">
      <formula>NOT(ISERROR(SEARCH("yes",F45)))</formula>
    </cfRule>
  </conditionalFormatting>
  <conditionalFormatting sqref="H45">
    <cfRule type="containsText" dxfId="554" priority="70" operator="containsText" text="yes">
      <formula>NOT(ISERROR(SEARCH("yes",H45)))</formula>
    </cfRule>
  </conditionalFormatting>
  <conditionalFormatting sqref="J29:J30">
    <cfRule type="containsText" dxfId="553" priority="68" operator="containsText" text="yes">
      <formula>NOT(ISERROR(SEARCH("yes",J29)))</formula>
    </cfRule>
  </conditionalFormatting>
  <conditionalFormatting sqref="J44">
    <cfRule type="containsText" dxfId="552" priority="67" operator="containsText" text="yes">
      <formula>NOT(ISERROR(SEARCH("yes",J44)))</formula>
    </cfRule>
  </conditionalFormatting>
  <conditionalFormatting sqref="J45">
    <cfRule type="containsText" dxfId="551" priority="66" operator="containsText" text="yes">
      <formula>NOT(ISERROR(SEARCH("yes",J45)))</formula>
    </cfRule>
  </conditionalFormatting>
  <conditionalFormatting sqref="L29:L30">
    <cfRule type="containsText" dxfId="550" priority="64" operator="containsText" text="yes">
      <formula>NOT(ISERROR(SEARCH("yes",L29)))</formula>
    </cfRule>
  </conditionalFormatting>
  <conditionalFormatting sqref="L44">
    <cfRule type="containsText" dxfId="549" priority="63" operator="containsText" text="yes">
      <formula>NOT(ISERROR(SEARCH("yes",L44)))</formula>
    </cfRule>
  </conditionalFormatting>
  <conditionalFormatting sqref="L45">
    <cfRule type="containsText" dxfId="548" priority="62" operator="containsText" text="yes">
      <formula>NOT(ISERROR(SEARCH("yes",L45)))</formula>
    </cfRule>
  </conditionalFormatting>
  <conditionalFormatting sqref="N29:N30">
    <cfRule type="containsText" dxfId="547" priority="60" operator="containsText" text="yes">
      <formula>NOT(ISERROR(SEARCH("yes",N29)))</formula>
    </cfRule>
  </conditionalFormatting>
  <conditionalFormatting sqref="N44">
    <cfRule type="containsText" dxfId="546" priority="59" operator="containsText" text="yes">
      <formula>NOT(ISERROR(SEARCH("yes",N44)))</formula>
    </cfRule>
  </conditionalFormatting>
  <conditionalFormatting sqref="N45">
    <cfRule type="containsText" dxfId="545" priority="58" operator="containsText" text="yes">
      <formula>NOT(ISERROR(SEARCH("yes",N45)))</formula>
    </cfRule>
  </conditionalFormatting>
  <conditionalFormatting sqref="P29:P30">
    <cfRule type="containsText" dxfId="544" priority="56" operator="containsText" text="yes">
      <formula>NOT(ISERROR(SEARCH("yes",P29)))</formula>
    </cfRule>
  </conditionalFormatting>
  <conditionalFormatting sqref="P44">
    <cfRule type="containsText" dxfId="543" priority="55" operator="containsText" text="yes">
      <formula>NOT(ISERROR(SEARCH("yes",P44)))</formula>
    </cfRule>
  </conditionalFormatting>
  <conditionalFormatting sqref="P45">
    <cfRule type="containsText" dxfId="542" priority="54" operator="containsText" text="yes">
      <formula>NOT(ISERROR(SEARCH("yes",P45)))</formula>
    </cfRule>
  </conditionalFormatting>
  <conditionalFormatting sqref="B29:B30">
    <cfRule type="containsText" dxfId="541" priority="52" operator="containsText" text="yes">
      <formula>NOT(ISERROR(SEARCH("yes",B29)))</formula>
    </cfRule>
  </conditionalFormatting>
  <conditionalFormatting sqref="C32">
    <cfRule type="beginsWith" dxfId="540" priority="42" operator="beginsWith" text="Yes">
      <formula>LEFT(C32,LEN("Yes"))="Yes"</formula>
    </cfRule>
  </conditionalFormatting>
  <conditionalFormatting sqref="C30">
    <cfRule type="containsText" dxfId="539" priority="41" operator="containsText" text="yes">
      <formula>NOT(ISERROR(SEARCH("yes",C30)))</formula>
    </cfRule>
  </conditionalFormatting>
  <conditionalFormatting sqref="C31">
    <cfRule type="containsText" dxfId="538" priority="35" operator="containsText" text="yes">
      <formula>NOT(ISERROR(SEARCH("yes",C31)))</formula>
    </cfRule>
  </conditionalFormatting>
  <conditionalFormatting sqref="B32">
    <cfRule type="containsText" dxfId="537" priority="27" operator="containsText" text="Yes">
      <formula>NOT(ISERROR(SEARCH("Yes",B32)))</formula>
    </cfRule>
  </conditionalFormatting>
  <conditionalFormatting sqref="I31 G31 E31 K31 M31 O31 Q31">
    <cfRule type="containsText" dxfId="536" priority="15" operator="containsText" text="yes">
      <formula>NOT(ISERROR(SEARCH("yes",E31)))</formula>
    </cfRule>
  </conditionalFormatting>
  <conditionalFormatting sqref="E30">
    <cfRule type="containsText" dxfId="535" priority="7" operator="containsText" text="yes">
      <formula>NOT(ISERROR(SEARCH("yes",E30)))</formula>
    </cfRule>
  </conditionalFormatting>
  <conditionalFormatting sqref="G30">
    <cfRule type="containsText" dxfId="534" priority="6" operator="containsText" text="yes">
      <formula>NOT(ISERROR(SEARCH("yes",G30)))</formula>
    </cfRule>
  </conditionalFormatting>
  <conditionalFormatting sqref="I30">
    <cfRule type="containsText" dxfId="533" priority="5" operator="containsText" text="yes">
      <formula>NOT(ISERROR(SEARCH("yes",I30)))</formula>
    </cfRule>
  </conditionalFormatting>
  <conditionalFormatting sqref="K30">
    <cfRule type="containsText" dxfId="532" priority="4" operator="containsText" text="yes">
      <formula>NOT(ISERROR(SEARCH("yes",K30)))</formula>
    </cfRule>
  </conditionalFormatting>
  <conditionalFormatting sqref="M30">
    <cfRule type="containsText" dxfId="531" priority="3" operator="containsText" text="yes">
      <formula>NOT(ISERROR(SEARCH("yes",M30)))</formula>
    </cfRule>
  </conditionalFormatting>
  <conditionalFormatting sqref="O30">
    <cfRule type="containsText" dxfId="530" priority="2" operator="containsText" text="yes">
      <formula>NOT(ISERROR(SEARCH("yes",O30)))</formula>
    </cfRule>
  </conditionalFormatting>
  <conditionalFormatting sqref="Q30">
    <cfRule type="containsText" dxfId="529" priority="1" operator="containsText" text="yes">
      <formula>NOT(ISERROR(SEARCH("yes",Q30)))</formula>
    </cfRule>
  </conditionalFormatting>
  <dataValidations count="1">
    <dataValidation type="list" allowBlank="1" showInputMessage="1" showErrorMessage="1" sqref="B31" xr:uid="{32331B34-4D42-4122-92CB-5F4CA2EC44A1}">
      <formula1>"Yes, No"</formula1>
    </dataValidation>
  </dataValidations>
  <pageMargins left="0.45" right="0.45" top="0.5" bottom="0.3" header="0.3" footer="0.3"/>
  <pageSetup scale="46" orientation="landscape" r:id="rId1"/>
  <headerFooter>
    <oddHeader>&amp;L&amp;"-,Bold"Summary Report – Gaseous and Opacity Excess Emissions and Continuous Monitoring System Performance
Continuous Parameter Monitoring Systems -- 40 CFR Part 63, Subpart MM</oddHeader>
    <oddFooter>&amp;RCPMS Summary -- &amp;P of &amp;N</oddFooter>
  </headerFooter>
  <extLst>
    <ext xmlns:x14="http://schemas.microsoft.com/office/spreadsheetml/2009/9/main" uri="{78C0D931-6437-407d-A8EE-F0AAD7539E65}">
      <x14:conditionalFormattings>
        <x14:conditionalFormatting xmlns:xm="http://schemas.microsoft.com/office/excel/2006/main">
          <x14:cfRule type="containsText" priority="51" operator="containsText" text="yes" id="{7A2E22B6-8DA1-4E58-9157-DD626811FF7A}">
            <xm:f>NOT(ISERROR(SEARCH("yes",CPMS1!B46)))</xm:f>
            <x14:dxf>
              <font>
                <b/>
                <i val="0"/>
                <color auto="1"/>
              </font>
              <fill>
                <patternFill>
                  <bgColor rgb="FFFFFF00"/>
                </patternFill>
              </fill>
            </x14:dxf>
          </x14:cfRule>
          <xm:sqref>B46 D46 F46 H46 J46 L46 N46 P46</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error="Select 3-hr (except for the 1-hr RTO corrective action level)" prompt="Select 3-hour, except for 1-hour RTO corrective action level" xr:uid="{D6ED065F-F2C8-4845-BC07-033AB45E881C}">
          <x14:formula1>
            <xm:f>'dropdown menus'!$B$47:$B$48</xm:f>
          </x14:formula1>
          <xm:sqref>B15 P15 N15 L15 J15 H15 F15 D15</xm:sqref>
        </x14:dataValidation>
        <x14:dataValidation type="list" allowBlank="1" showInputMessage="1" xr:uid="{465A8DF9-A1AA-42B7-8B18-26A22EB412F7}">
          <x14:formula1>
            <xm:f>'dropdown menus'!$B$156:$B$157</xm:f>
          </x14:formula1>
          <xm:sqref>D45 B45 P45 N45 L45 J45 H45 F45</xm:sqref>
        </x14:dataValidation>
        <x14:dataValidation type="list" allowBlank="1" showInputMessage="1" showErrorMessage="1" xr:uid="{11710D88-AC25-4D0E-8822-D20187554DF0}">
          <x14:formula1>
            <xm:f>'dropdown menus'!$B$121:$B$122</xm:f>
          </x14:formula1>
          <xm:sqref>B18:B19 P18:P19 N18:N19 L18:L19 J18:J19 H18:H19 F18:F19 D18:D19</xm:sqref>
        </x14:dataValidation>
        <x14:dataValidation type="list" allowBlank="1" showInputMessage="1" showErrorMessage="1" prompt="Select parameter" xr:uid="{040F42DD-D175-4141-A178-9C36BCAFBF4C}">
          <x14:formula1>
            <xm:f>'dropdown menus'!$B$37:$B$44</xm:f>
          </x14:formula1>
          <xm:sqref>B14 P14 N14 L14 J14 H14 F14 D14</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5">
    <tabColor theme="9" tint="0.59999389629810485"/>
    <pageSetUpPr fitToPage="1"/>
  </sheetPr>
  <dimension ref="A1:Q58"/>
  <sheetViews>
    <sheetView showGridLines="0" zoomScale="90" zoomScaleNormal="90" workbookViewId="0">
      <selection activeCell="B10" sqref="B10"/>
    </sheetView>
  </sheetViews>
  <sheetFormatPr defaultColWidth="0" defaultRowHeight="15" zeroHeight="1" x14ac:dyDescent="0.25"/>
  <cols>
    <col min="1" max="1" width="73" style="85" customWidth="1"/>
    <col min="2" max="2" width="22.28515625" style="130" customWidth="1"/>
    <col min="3" max="9" width="18.85546875" style="130" customWidth="1"/>
    <col min="10" max="12" width="0" style="130" hidden="1" customWidth="1"/>
    <col min="13" max="16384" width="9.140625" style="130" hidden="1"/>
  </cols>
  <sheetData>
    <row r="1" spans="1:10" ht="21" x14ac:dyDescent="0.35">
      <c r="A1" s="25" t="s">
        <v>31</v>
      </c>
    </row>
    <row r="2" spans="1:10" x14ac:dyDescent="0.25">
      <c r="A2" s="6" t="s">
        <v>69</v>
      </c>
    </row>
    <row r="3" spans="1:10" x14ac:dyDescent="0.25">
      <c r="D3" s="238" t="s">
        <v>238</v>
      </c>
      <c r="E3" s="130" t="str">
        <f ca="1">MID(CELL("filename",A1),FIND("]",CELL("filename",A1))+1,255)</f>
        <v>COMS3</v>
      </c>
    </row>
    <row r="4" spans="1:10" x14ac:dyDescent="0.25">
      <c r="A4" s="41" t="s">
        <v>32</v>
      </c>
      <c r="B4" s="516" t="str">
        <f>Facility_Info_upload!$C$24&amp;"--"&amp;Facility_Info_upload!$D$24</f>
        <v>0--0</v>
      </c>
      <c r="C4" s="517"/>
      <c r="D4" s="517"/>
      <c r="E4" s="518"/>
    </row>
    <row r="5" spans="1:10" x14ac:dyDescent="0.25">
      <c r="A5" s="41" t="s">
        <v>33</v>
      </c>
      <c r="B5" s="563" t="str">
        <f>CONCATENATE(TEXT(Facility_Info!$B$28,"mm/dd/yyyy")," - ",TEXT(Facility_Info!$B$29,"mm/dd/yyyy"))</f>
        <v>01/00/1900 - 01/00/1900</v>
      </c>
      <c r="C5" s="519"/>
      <c r="D5" s="517"/>
      <c r="E5" s="518"/>
      <c r="J5" s="38"/>
    </row>
    <row r="6" spans="1:10" x14ac:dyDescent="0.25">
      <c r="A6" s="41" t="s">
        <v>19</v>
      </c>
      <c r="B6" s="520" t="str">
        <f>IF(Unit_Info!$C26="","",Unit_Info!$C26)</f>
        <v/>
      </c>
      <c r="C6" s="521"/>
      <c r="D6" s="521"/>
      <c r="E6" s="522"/>
      <c r="J6" s="38"/>
    </row>
    <row r="7" spans="1:10" x14ac:dyDescent="0.25">
      <c r="A7" s="41" t="s">
        <v>20</v>
      </c>
      <c r="B7" s="520" t="str">
        <f>IF(Unit_Info!$D26="","",Unit_Info!$D26)</f>
        <v/>
      </c>
      <c r="C7" s="523"/>
      <c r="D7" s="523"/>
      <c r="E7" s="524"/>
      <c r="J7" s="38"/>
    </row>
    <row r="8" spans="1:10" x14ac:dyDescent="0.25">
      <c r="A8" s="41" t="s">
        <v>21</v>
      </c>
      <c r="B8" s="520" t="str">
        <f>IF(Unit_Info!$F26="","",Unit_Info!$F26)</f>
        <v/>
      </c>
      <c r="C8" s="523"/>
      <c r="D8" s="523"/>
      <c r="E8" s="524"/>
      <c r="J8" s="38"/>
    </row>
    <row r="9" spans="1:10" x14ac:dyDescent="0.25">
      <c r="A9" s="41" t="s">
        <v>22</v>
      </c>
      <c r="B9" s="520" t="str">
        <f>IF(Unit_Info!$I26="","",Unit_Info!$I26)</f>
        <v/>
      </c>
      <c r="C9" s="523"/>
      <c r="D9" s="523"/>
      <c r="E9" s="524"/>
      <c r="J9" s="38"/>
    </row>
    <row r="10" spans="1:10" x14ac:dyDescent="0.25">
      <c r="A10" s="41" t="s">
        <v>138</v>
      </c>
      <c r="B10" s="220"/>
      <c r="C10" s="164"/>
      <c r="D10" s="78"/>
      <c r="E10" s="79"/>
      <c r="J10" s="38"/>
    </row>
    <row r="11" spans="1:10" ht="25.5" customHeight="1" thickBot="1" x14ac:dyDescent="0.3">
      <c r="A11" s="394" t="s">
        <v>137</v>
      </c>
      <c r="B11" s="394"/>
      <c r="C11" s="394"/>
      <c r="D11" s="394"/>
      <c r="E11" s="394"/>
      <c r="J11" s="38"/>
    </row>
    <row r="12" spans="1:10" x14ac:dyDescent="0.25">
      <c r="A12" s="8" t="s">
        <v>145</v>
      </c>
      <c r="B12" s="49"/>
      <c r="C12" s="49"/>
      <c r="D12" s="49"/>
      <c r="E12" s="49"/>
      <c r="F12" s="49"/>
      <c r="G12" s="49"/>
      <c r="H12" s="49"/>
      <c r="I12" s="50"/>
      <c r="J12" s="51"/>
    </row>
    <row r="13" spans="1:10" x14ac:dyDescent="0.25">
      <c r="A13" s="263" t="s">
        <v>293</v>
      </c>
      <c r="B13" s="264" t="str">
        <f>IF(B14="","",MAX(COMS1!B13:H13,COMS2!B13:H13)+1)</f>
        <v/>
      </c>
      <c r="C13" s="264"/>
      <c r="D13" s="264" t="str">
        <f>IF(D14="","",B13+1)</f>
        <v/>
      </c>
      <c r="E13" s="264"/>
      <c r="F13" s="264" t="str">
        <f>IF(F14="","",MAX(B13:D13)+1)</f>
        <v/>
      </c>
      <c r="G13" s="264"/>
      <c r="H13" s="264" t="str">
        <f>IF(H14="","",MAX(B13:F13)+1)</f>
        <v/>
      </c>
      <c r="I13" s="265"/>
      <c r="J13" s="51"/>
    </row>
    <row r="14" spans="1:10" x14ac:dyDescent="0.25">
      <c r="A14" s="52" t="s">
        <v>76</v>
      </c>
      <c r="B14" s="175"/>
      <c r="C14" s="119"/>
      <c r="D14" s="175"/>
      <c r="E14" s="119"/>
      <c r="F14" s="175"/>
      <c r="G14" s="119"/>
      <c r="H14" s="175"/>
      <c r="I14" s="119"/>
      <c r="J14" s="51"/>
    </row>
    <row r="15" spans="1:10" x14ac:dyDescent="0.25">
      <c r="A15" s="52" t="s">
        <v>34</v>
      </c>
      <c r="B15" s="175"/>
      <c r="C15" s="119"/>
      <c r="D15" s="175"/>
      <c r="E15" s="119"/>
      <c r="F15" s="175"/>
      <c r="G15" s="119"/>
      <c r="H15" s="175"/>
      <c r="I15" s="119"/>
      <c r="J15" s="51"/>
    </row>
    <row r="16" spans="1:10" x14ac:dyDescent="0.25">
      <c r="A16" s="52" t="s">
        <v>78</v>
      </c>
      <c r="B16" s="221"/>
      <c r="C16" s="119"/>
      <c r="D16" s="221"/>
      <c r="E16" s="119"/>
      <c r="F16" s="221"/>
      <c r="G16" s="119"/>
      <c r="H16" s="221"/>
      <c r="I16" s="119"/>
      <c r="J16" s="51"/>
    </row>
    <row r="17" spans="1:17" ht="30" x14ac:dyDescent="0.25">
      <c r="A17" s="139" t="s">
        <v>190</v>
      </c>
      <c r="B17" s="222"/>
      <c r="C17" s="100"/>
      <c r="D17" s="222"/>
      <c r="E17" s="100"/>
      <c r="F17" s="222"/>
      <c r="G17" s="100"/>
      <c r="H17" s="222"/>
      <c r="I17" s="100"/>
      <c r="J17" s="51"/>
    </row>
    <row r="18" spans="1:17" ht="30" x14ac:dyDescent="0.25">
      <c r="A18" s="139" t="s">
        <v>191</v>
      </c>
      <c r="B18" s="222"/>
      <c r="C18" s="100"/>
      <c r="D18" s="222"/>
      <c r="E18" s="100"/>
      <c r="F18" s="222"/>
      <c r="G18" s="100"/>
      <c r="H18" s="222"/>
      <c r="I18" s="100"/>
      <c r="J18" s="51"/>
    </row>
    <row r="19" spans="1:17" s="273" customFormat="1" ht="29.25" customHeight="1" x14ac:dyDescent="0.25">
      <c r="A19" s="53" t="s">
        <v>528</v>
      </c>
      <c r="B19" s="215"/>
      <c r="C19" s="100"/>
      <c r="D19" s="215"/>
      <c r="E19" s="100"/>
      <c r="F19" s="215"/>
      <c r="G19" s="100"/>
      <c r="H19" s="215"/>
      <c r="I19" s="101"/>
      <c r="J19" s="215"/>
      <c r="K19" s="101"/>
      <c r="L19" s="215"/>
      <c r="M19" s="101"/>
      <c r="N19" s="215"/>
      <c r="O19" s="101"/>
      <c r="P19" s="215"/>
      <c r="Q19" s="101"/>
    </row>
    <row r="20" spans="1:17" x14ac:dyDescent="0.25">
      <c r="A20" s="53"/>
      <c r="B20" s="96" t="s">
        <v>36</v>
      </c>
      <c r="C20" s="97" t="s">
        <v>8</v>
      </c>
      <c r="D20" s="96" t="s">
        <v>36</v>
      </c>
      <c r="E20" s="97" t="s">
        <v>8</v>
      </c>
      <c r="F20" s="96" t="s">
        <v>36</v>
      </c>
      <c r="G20" s="97" t="s">
        <v>8</v>
      </c>
      <c r="H20" s="96" t="s">
        <v>36</v>
      </c>
      <c r="I20" s="98" t="s">
        <v>8</v>
      </c>
      <c r="J20" s="51"/>
      <c r="K20" s="54"/>
    </row>
    <row r="21" spans="1:17" ht="17.25" x14ac:dyDescent="0.25">
      <c r="A21" s="27" t="s">
        <v>75</v>
      </c>
      <c r="B21" s="99" t="s">
        <v>44</v>
      </c>
      <c r="C21" s="100" t="s">
        <v>149</v>
      </c>
      <c r="D21" s="99" t="s">
        <v>44</v>
      </c>
      <c r="E21" s="100" t="s">
        <v>149</v>
      </c>
      <c r="F21" s="99" t="s">
        <v>44</v>
      </c>
      <c r="G21" s="100" t="s">
        <v>149</v>
      </c>
      <c r="H21" s="99" t="s">
        <v>44</v>
      </c>
      <c r="I21" s="101" t="s">
        <v>149</v>
      </c>
      <c r="J21" s="51"/>
    </row>
    <row r="22" spans="1:17" x14ac:dyDescent="0.25">
      <c r="A22" s="55" t="s">
        <v>38</v>
      </c>
      <c r="B22" s="223"/>
      <c r="C22" s="224"/>
      <c r="D22" s="223"/>
      <c r="E22" s="224"/>
      <c r="F22" s="223"/>
      <c r="G22" s="224"/>
      <c r="H22" s="223"/>
      <c r="I22" s="225"/>
      <c r="J22" s="51"/>
    </row>
    <row r="23" spans="1:17" x14ac:dyDescent="0.25">
      <c r="A23" s="55" t="s">
        <v>39</v>
      </c>
      <c r="B23" s="223"/>
      <c r="C23" s="224"/>
      <c r="D23" s="223"/>
      <c r="E23" s="224"/>
      <c r="F23" s="223"/>
      <c r="G23" s="224"/>
      <c r="H23" s="223"/>
      <c r="I23" s="225"/>
      <c r="J23" s="51"/>
    </row>
    <row r="24" spans="1:17" x14ac:dyDescent="0.25">
      <c r="A24" s="55" t="s">
        <v>40</v>
      </c>
      <c r="B24" s="223"/>
      <c r="C24" s="224"/>
      <c r="D24" s="223"/>
      <c r="E24" s="224"/>
      <c r="F24" s="223"/>
      <c r="G24" s="224"/>
      <c r="H24" s="223"/>
      <c r="I24" s="225"/>
      <c r="J24" s="51"/>
    </row>
    <row r="25" spans="1:17" x14ac:dyDescent="0.25">
      <c r="A25" s="55" t="s">
        <v>41</v>
      </c>
      <c r="B25" s="223"/>
      <c r="C25" s="224"/>
      <c r="D25" s="223"/>
      <c r="E25" s="224"/>
      <c r="F25" s="223"/>
      <c r="G25" s="224"/>
      <c r="H25" s="223"/>
      <c r="I25" s="225"/>
      <c r="J25" s="51"/>
    </row>
    <row r="26" spans="1:17" x14ac:dyDescent="0.25">
      <c r="A26" s="55" t="s">
        <v>42</v>
      </c>
      <c r="B26" s="223"/>
      <c r="C26" s="224"/>
      <c r="D26" s="223"/>
      <c r="E26" s="224"/>
      <c r="F26" s="223"/>
      <c r="G26" s="224"/>
      <c r="H26" s="223"/>
      <c r="I26" s="225"/>
      <c r="J26" s="51"/>
    </row>
    <row r="27" spans="1:17" x14ac:dyDescent="0.25">
      <c r="A27" s="52" t="s">
        <v>43</v>
      </c>
      <c r="B27" s="525" t="str">
        <f>IF(B14="","",SUM(B22:B26))</f>
        <v/>
      </c>
      <c r="C27" s="526" t="str">
        <f>IF(B14="","",SUM(C22:C26)-IF(B15="scrubber pressure drop",C22,0))</f>
        <v/>
      </c>
      <c r="D27" s="525" t="str">
        <f>IF(D14="","",SUM(D22:D26))</f>
        <v/>
      </c>
      <c r="E27" s="526" t="str">
        <f>IF(D14="","",SUM(E22:E26)-IF(D15="scrubber pressure drop",E22,0))</f>
        <v/>
      </c>
      <c r="F27" s="525" t="str">
        <f>IF(F14="","",SUM(F22:F26))</f>
        <v/>
      </c>
      <c r="G27" s="526" t="str">
        <f>IF(F14="","",SUM(G22:G26)-IF(F15="scrubber pressure drop",G22,0))</f>
        <v/>
      </c>
      <c r="H27" s="525" t="str">
        <f>IF(H14="","",SUM(H22:H26))</f>
        <v/>
      </c>
      <c r="I27" s="527" t="str">
        <f>IF(H14="","",SUM(I22:I26)-IF(H15="scrubber pressure drop",I22,0))</f>
        <v/>
      </c>
      <c r="J27" s="51"/>
    </row>
    <row r="28" spans="1:17" ht="32.25" x14ac:dyDescent="0.25">
      <c r="A28" s="52" t="s">
        <v>157</v>
      </c>
      <c r="B28" s="529" t="str">
        <f>IF(B14="","",IF($B$10&gt;0,B27/($B$10*60),0))</f>
        <v/>
      </c>
      <c r="C28" s="528" t="str">
        <f>IF(B14="","",IF($B$10&gt;0,(C27*6)/($B$10*60),0))</f>
        <v/>
      </c>
      <c r="D28" s="529" t="str">
        <f>IF(D14="","",IF($B$10&gt;0,D27/($B$10*60),0))</f>
        <v/>
      </c>
      <c r="E28" s="528" t="str">
        <f>IF(D14="","",IF($B$10&gt;0,(E27*6)/($B$10*60),0))</f>
        <v/>
      </c>
      <c r="F28" s="529" t="str">
        <f>IF(F14="","",IF($B$10&gt;0,F27/($B$10*60),0))</f>
        <v/>
      </c>
      <c r="G28" s="528" t="str">
        <f>IF(F14="","",IF($B$10&gt;0,(G27*6)/($B$10*60),0))</f>
        <v/>
      </c>
      <c r="H28" s="529" t="str">
        <f>IF(H14="","",IF($B$10&gt;0,H27/($B$10*60),0))</f>
        <v/>
      </c>
      <c r="I28" s="528" t="str">
        <f>IF(H14="","",IF($B$10&gt;0,(I27*6)/($B$10*60),0))</f>
        <v/>
      </c>
      <c r="J28" s="56"/>
    </row>
    <row r="29" spans="1:17" ht="17.25" x14ac:dyDescent="0.25">
      <c r="A29" s="140" t="s">
        <v>196</v>
      </c>
      <c r="B29" s="530" t="str">
        <f>IF(B14="","",IF(B28&gt;=0.01,"Yes-Use detail form","No"))</f>
        <v/>
      </c>
      <c r="C29" s="89"/>
      <c r="D29" s="530" t="str">
        <f>IF(D14="","",IF(D28&gt;=0.01,"Yes-Use detail form","No"))</f>
        <v/>
      </c>
      <c r="E29" s="89"/>
      <c r="F29" s="530" t="str">
        <f>IF(F14="","",IF(F28&gt;=0.01,"Yes-Use detail form","No"))</f>
        <v/>
      </c>
      <c r="G29" s="89"/>
      <c r="H29" s="530" t="str">
        <f>IF(H14="","",IF(H28&gt;=0.01,"Yes-Use detail form","No"))</f>
        <v/>
      </c>
      <c r="I29" s="89"/>
      <c r="J29" s="56"/>
    </row>
    <row r="30" spans="1:17" ht="45" x14ac:dyDescent="0.25">
      <c r="A30" s="52" t="s">
        <v>202</v>
      </c>
      <c r="B30" s="29"/>
      <c r="C30" s="531" t="str">
        <f>IF(B14="","",IF(C28&gt;=VLOOKUP($B$15,Violations!$A$21:$D$22,4,FALSE),"Yes-Use detail and failure forms","No"))</f>
        <v/>
      </c>
      <c r="D30" s="29"/>
      <c r="E30" s="531" t="str">
        <f>IF(D14="","",IF(E28&gt;=VLOOKUP($B$15,Violations!$A$21:$D$22,4,FALSE),"Yes-Use detail and failure forms","No"))</f>
        <v/>
      </c>
      <c r="F30" s="29"/>
      <c r="G30" s="531" t="str">
        <f>IF(F14="","",IF(G28&gt;=VLOOKUP($B$15,Violations!$A$21:$D$22,4,FALSE),"Yes-Use detail and failure forms","No"))</f>
        <v/>
      </c>
      <c r="H30" s="29"/>
      <c r="I30" s="531" t="str">
        <f>IF(H14="","",IF(I28&gt;=VLOOKUP($B$15,Violations!$A$21:$D$22,4,FALSE),"Yes-Use detail and failure forms","No"))</f>
        <v/>
      </c>
      <c r="J30" s="56"/>
    </row>
    <row r="31" spans="1:17" x14ac:dyDescent="0.25">
      <c r="A31" s="53"/>
      <c r="B31" s="96"/>
      <c r="C31" s="97" t="s">
        <v>8</v>
      </c>
      <c r="D31" s="96"/>
      <c r="E31" s="97" t="s">
        <v>8</v>
      </c>
      <c r="F31" s="96"/>
      <c r="G31" s="97" t="s">
        <v>8</v>
      </c>
      <c r="H31" s="96"/>
      <c r="I31" s="98" t="s">
        <v>8</v>
      </c>
      <c r="J31" s="51"/>
      <c r="K31" s="54"/>
    </row>
    <row r="32" spans="1:17" ht="30" x14ac:dyDescent="0.25">
      <c r="A32" s="559" t="s">
        <v>574</v>
      </c>
      <c r="B32" s="99"/>
      <c r="C32" s="555" t="s">
        <v>573</v>
      </c>
      <c r="D32" s="99"/>
      <c r="E32" s="555" t="s">
        <v>573</v>
      </c>
      <c r="F32" s="99"/>
      <c r="G32" s="555" t="s">
        <v>573</v>
      </c>
      <c r="H32" s="99"/>
      <c r="I32" s="555" t="s">
        <v>573</v>
      </c>
      <c r="J32" s="51"/>
    </row>
    <row r="33" spans="1:10" x14ac:dyDescent="0.25">
      <c r="A33" s="55" t="s">
        <v>38</v>
      </c>
      <c r="B33" s="556"/>
      <c r="C33" s="224"/>
      <c r="D33" s="556"/>
      <c r="E33" s="224"/>
      <c r="F33" s="556"/>
      <c r="G33" s="224"/>
      <c r="H33" s="556"/>
      <c r="I33" s="225"/>
      <c r="J33" s="51"/>
    </row>
    <row r="34" spans="1:10" x14ac:dyDescent="0.25">
      <c r="A34" s="55" t="s">
        <v>39</v>
      </c>
      <c r="B34" s="557"/>
      <c r="C34" s="224"/>
      <c r="D34" s="557"/>
      <c r="E34" s="224"/>
      <c r="F34" s="557"/>
      <c r="G34" s="224"/>
      <c r="H34" s="557"/>
      <c r="I34" s="225"/>
      <c r="J34" s="51"/>
    </row>
    <row r="35" spans="1:10" x14ac:dyDescent="0.25">
      <c r="A35" s="55" t="s">
        <v>40</v>
      </c>
      <c r="B35" s="557"/>
      <c r="C35" s="224"/>
      <c r="D35" s="557"/>
      <c r="E35" s="224"/>
      <c r="F35" s="557"/>
      <c r="G35" s="224"/>
      <c r="H35" s="557"/>
      <c r="I35" s="225"/>
      <c r="J35" s="51"/>
    </row>
    <row r="36" spans="1:10" x14ac:dyDescent="0.25">
      <c r="A36" s="55" t="s">
        <v>41</v>
      </c>
      <c r="B36" s="557"/>
      <c r="C36" s="224"/>
      <c r="D36" s="557"/>
      <c r="E36" s="224"/>
      <c r="F36" s="557"/>
      <c r="G36" s="224"/>
      <c r="H36" s="557"/>
      <c r="I36" s="225"/>
      <c r="J36" s="51"/>
    </row>
    <row r="37" spans="1:10" x14ac:dyDescent="0.25">
      <c r="A37" s="55" t="s">
        <v>42</v>
      </c>
      <c r="B37" s="558"/>
      <c r="C37" s="224"/>
      <c r="D37" s="558"/>
      <c r="E37" s="224"/>
      <c r="F37" s="558"/>
      <c r="G37" s="224"/>
      <c r="H37" s="558"/>
      <c r="I37" s="225"/>
      <c r="J37" s="51"/>
    </row>
    <row r="38" spans="1:10" x14ac:dyDescent="0.25">
      <c r="A38" s="140" t="s">
        <v>572</v>
      </c>
      <c r="B38" s="554"/>
      <c r="C38" s="526" t="str">
        <f>IF(B14="","",SUM(C33:C37)-IF(B15="scrubber pressure drop",C33,0))</f>
        <v/>
      </c>
      <c r="D38" s="554"/>
      <c r="E38" s="526" t="str">
        <f>IF(D14="","",SUM(E33:E37)-IF(D15="scrubber pressure drop",E33,0))</f>
        <v/>
      </c>
      <c r="F38" s="554"/>
      <c r="G38" s="526" t="str">
        <f>IF(F14="","",SUM(G33:G37)-IF(F15="scrubber pressure drop",G33,0))</f>
        <v/>
      </c>
      <c r="H38" s="554"/>
      <c r="I38" s="527" t="str">
        <f>IF(H14="","",SUM(I33:I37)-IF(H15="scrubber pressure drop",I33,0))</f>
        <v/>
      </c>
      <c r="J38" s="51"/>
    </row>
    <row r="39" spans="1:10" x14ac:dyDescent="0.25">
      <c r="A39" s="14" t="s">
        <v>132</v>
      </c>
      <c r="B39" s="57"/>
      <c r="C39" s="57"/>
      <c r="D39" s="57"/>
      <c r="E39" s="57"/>
      <c r="F39" s="57"/>
      <c r="G39" s="57"/>
      <c r="H39" s="57"/>
      <c r="I39" s="58"/>
      <c r="J39" s="51"/>
    </row>
    <row r="40" spans="1:10" x14ac:dyDescent="0.25">
      <c r="A40" s="52" t="s">
        <v>34</v>
      </c>
      <c r="B40" s="532" t="str">
        <f>IF(B15="","",B15)</f>
        <v/>
      </c>
      <c r="C40" s="533"/>
      <c r="D40" s="532" t="str">
        <f>IF(D15="","",D15)</f>
        <v/>
      </c>
      <c r="E40" s="533"/>
      <c r="F40" s="532" t="str">
        <f>IF(F15="","",F15)</f>
        <v/>
      </c>
      <c r="G40" s="533"/>
      <c r="H40" s="532" t="str">
        <f>IF(H15="","",H15)</f>
        <v/>
      </c>
      <c r="I40" s="533"/>
      <c r="J40" s="51"/>
    </row>
    <row r="41" spans="1:10" x14ac:dyDescent="0.25">
      <c r="A41" s="53"/>
      <c r="B41" s="134" t="s">
        <v>36</v>
      </c>
      <c r="C41" s="141"/>
      <c r="D41" s="96" t="s">
        <v>36</v>
      </c>
      <c r="E41" s="141"/>
      <c r="F41" s="96" t="s">
        <v>36</v>
      </c>
      <c r="G41" s="141"/>
      <c r="H41" s="96" t="s">
        <v>36</v>
      </c>
      <c r="I41" s="141"/>
      <c r="J41" s="51"/>
    </row>
    <row r="42" spans="1:10" x14ac:dyDescent="0.25">
      <c r="A42" s="16" t="s">
        <v>45</v>
      </c>
      <c r="B42" s="135" t="str">
        <f>B21</f>
        <v>Minutes</v>
      </c>
      <c r="C42" s="142"/>
      <c r="D42" s="99" t="str">
        <f>D21</f>
        <v>Minutes</v>
      </c>
      <c r="E42" s="142"/>
      <c r="F42" s="99" t="str">
        <f>F21</f>
        <v>Minutes</v>
      </c>
      <c r="G42" s="142"/>
      <c r="H42" s="99" t="str">
        <f>H21</f>
        <v>Minutes</v>
      </c>
      <c r="I42" s="142"/>
      <c r="J42" s="51"/>
    </row>
    <row r="43" spans="1:10" x14ac:dyDescent="0.25">
      <c r="A43" s="55" t="s">
        <v>184</v>
      </c>
      <c r="B43" s="217"/>
      <c r="C43" s="132"/>
      <c r="D43" s="217"/>
      <c r="E43" s="132"/>
      <c r="F43" s="217"/>
      <c r="G43" s="132"/>
      <c r="H43" s="217"/>
      <c r="I43" s="132"/>
      <c r="J43" s="51"/>
    </row>
    <row r="44" spans="1:10" x14ac:dyDescent="0.25">
      <c r="A44" s="55" t="s">
        <v>46</v>
      </c>
      <c r="B44" s="217"/>
      <c r="C44" s="132"/>
      <c r="D44" s="217"/>
      <c r="E44" s="132"/>
      <c r="F44" s="217"/>
      <c r="G44" s="132"/>
      <c r="H44" s="217"/>
      <c r="I44" s="132"/>
      <c r="J44" s="51"/>
    </row>
    <row r="45" spans="1:10" x14ac:dyDescent="0.25">
      <c r="A45" s="55" t="s">
        <v>226</v>
      </c>
      <c r="B45" s="217"/>
      <c r="C45" s="132"/>
      <c r="D45" s="217"/>
      <c r="E45" s="132"/>
      <c r="F45" s="217"/>
      <c r="G45" s="132"/>
      <c r="H45" s="217"/>
      <c r="I45" s="132"/>
      <c r="J45" s="51"/>
    </row>
    <row r="46" spans="1:10" x14ac:dyDescent="0.25">
      <c r="A46" s="55" t="s">
        <v>41</v>
      </c>
      <c r="B46" s="217"/>
      <c r="C46" s="132"/>
      <c r="D46" s="217"/>
      <c r="E46" s="132"/>
      <c r="F46" s="217"/>
      <c r="G46" s="132"/>
      <c r="H46" s="217"/>
      <c r="I46" s="132"/>
      <c r="J46" s="51"/>
    </row>
    <row r="47" spans="1:10" x14ac:dyDescent="0.25">
      <c r="A47" s="55" t="s">
        <v>42</v>
      </c>
      <c r="B47" s="217"/>
      <c r="C47" s="132"/>
      <c r="D47" s="217"/>
      <c r="E47" s="132"/>
      <c r="F47" s="217"/>
      <c r="G47" s="132"/>
      <c r="H47" s="217"/>
      <c r="I47" s="132"/>
      <c r="J47" s="51"/>
    </row>
    <row r="48" spans="1:10" x14ac:dyDescent="0.25">
      <c r="A48" s="52" t="s">
        <v>47</v>
      </c>
      <c r="B48" s="534" t="str">
        <f>IF(B14="","",SUM(B43:B47))</f>
        <v/>
      </c>
      <c r="C48" s="132"/>
      <c r="D48" s="534" t="str">
        <f>IF(D14="","",SUM(D43:D47))</f>
        <v/>
      </c>
      <c r="E48" s="132"/>
      <c r="F48" s="534" t="str">
        <f>IF(F14="","",SUM(F43:F47))</f>
        <v/>
      </c>
      <c r="G48" s="132"/>
      <c r="H48" s="534" t="str">
        <f>IF(H14="","",SUM(H43:H47))</f>
        <v/>
      </c>
      <c r="I48" s="132"/>
      <c r="J48" s="51"/>
    </row>
    <row r="49" spans="1:12" ht="17.25" x14ac:dyDescent="0.25">
      <c r="A49" s="52" t="s">
        <v>158</v>
      </c>
      <c r="B49" s="529" t="str">
        <f>IF(B14="","",IF($B$10&gt;0,B48/($B$10*60),0))</f>
        <v/>
      </c>
      <c r="C49" s="86"/>
      <c r="D49" s="529" t="str">
        <f>IF(D14="","",IF($B$10&gt;0,D48/($B$10*60),0))</f>
        <v/>
      </c>
      <c r="E49" s="86"/>
      <c r="F49" s="529" t="str">
        <f>IF(F14="","",IF($B$10&gt;0,F48/($B$10*60),0))</f>
        <v/>
      </c>
      <c r="G49" s="86"/>
      <c r="H49" s="529" t="str">
        <f>IF(H14="","",IF($B$10&gt;0,H48/($B$10*60),0))</f>
        <v/>
      </c>
      <c r="I49" s="86"/>
      <c r="J49" s="56"/>
    </row>
    <row r="50" spans="1:12" ht="17.25" customHeight="1" thickBot="1" x14ac:dyDescent="0.3">
      <c r="A50" s="75" t="s">
        <v>509</v>
      </c>
      <c r="B50" s="535" t="str">
        <f>IF(B14="","",IF(B49&gt;=0.05,"Yes-Use detail report","No"))</f>
        <v/>
      </c>
      <c r="C50" s="133"/>
      <c r="D50" s="535" t="str">
        <f>IF(D14="","",IF(D49&gt;=0.05,"Yes-Use detail report","No"))</f>
        <v/>
      </c>
      <c r="E50" s="133"/>
      <c r="F50" s="535" t="str">
        <f>IF(F14="","",IF(F49&gt;=0.05,"Yes-Use detail report","No"))</f>
        <v/>
      </c>
      <c r="G50" s="133"/>
      <c r="H50" s="535" t="str">
        <f>IF(H14="","",IF(H49&gt;=0.05,"Yes-Use detail report","No"))</f>
        <v/>
      </c>
      <c r="I50" s="133"/>
      <c r="J50" s="59"/>
    </row>
    <row r="51" spans="1:12" ht="30.75" thickBot="1" x14ac:dyDescent="0.3">
      <c r="A51" s="242" t="s">
        <v>243</v>
      </c>
      <c r="B51" s="314"/>
      <c r="C51" s="326"/>
      <c r="D51" s="314"/>
      <c r="E51" s="326"/>
      <c r="F51" s="314"/>
      <c r="G51" s="326"/>
      <c r="H51" s="314"/>
      <c r="I51" s="243"/>
      <c r="J51" s="59"/>
    </row>
    <row r="52" spans="1:12" ht="30" customHeight="1" x14ac:dyDescent="0.25">
      <c r="A52" s="123" t="s">
        <v>156</v>
      </c>
      <c r="B52" s="123"/>
      <c r="C52" s="123"/>
      <c r="D52" s="123"/>
      <c r="E52" s="123"/>
      <c r="F52" s="123"/>
      <c r="G52" s="123"/>
    </row>
    <row r="53" spans="1:12" ht="15.75" customHeight="1" x14ac:dyDescent="0.25">
      <c r="A53" s="399" t="s">
        <v>142</v>
      </c>
      <c r="B53" s="123"/>
      <c r="C53" s="123"/>
      <c r="D53" s="123"/>
      <c r="E53" s="123"/>
      <c r="F53" s="123"/>
      <c r="G53" s="123"/>
    </row>
    <row r="54" spans="1:12" ht="15" customHeight="1" x14ac:dyDescent="0.25">
      <c r="A54" s="399" t="s">
        <v>107</v>
      </c>
      <c r="B54" s="123"/>
      <c r="C54" s="123"/>
      <c r="D54" s="123"/>
      <c r="E54" s="123"/>
      <c r="F54" s="123"/>
      <c r="G54" s="123"/>
    </row>
    <row r="55" spans="1:12" x14ac:dyDescent="0.25">
      <c r="A55" s="358" t="s">
        <v>427</v>
      </c>
      <c r="B55" s="358"/>
      <c r="C55" s="358"/>
      <c r="D55" s="358"/>
      <c r="E55" s="358"/>
      <c r="F55" s="358"/>
      <c r="G55" s="358"/>
    </row>
    <row r="56" spans="1:12" x14ac:dyDescent="0.25">
      <c r="A56" s="400" t="s">
        <v>428</v>
      </c>
      <c r="B56" s="123"/>
      <c r="C56" s="123"/>
      <c r="D56" s="123"/>
      <c r="E56" s="123"/>
      <c r="F56" s="123"/>
      <c r="G56" s="123"/>
      <c r="L56" s="128"/>
    </row>
    <row r="57" spans="1:12" x14ac:dyDescent="0.25">
      <c r="A57" s="401" t="s">
        <v>429</v>
      </c>
    </row>
    <row r="58" spans="1:12" ht="30" customHeight="1" x14ac:dyDescent="0.25">
      <c r="A58" s="123" t="s">
        <v>199</v>
      </c>
    </row>
  </sheetData>
  <sheetProtection algorithmName="SHA-512" hashValue="C8vdnBL9BTpbJIjryQFVJPCs8s75+LQ2R1hRiDkPYfB2cJpLbdEkkPd8Cw5hnfX5R4YMMxYwKBBuYPiYc0PLvg==" saltValue="ZEiicxZVJQQYrYuU4J9HBA==" spinCount="100000" sheet="1" objects="1" scenarios="1"/>
  <conditionalFormatting sqref="B30:C30">
    <cfRule type="containsText" dxfId="527" priority="21" operator="containsText" text="yes">
      <formula>NOT(ISERROR(SEARCH("yes",B30)))</formula>
    </cfRule>
  </conditionalFormatting>
  <conditionalFormatting sqref="B50">
    <cfRule type="containsText" dxfId="526" priority="19" operator="containsText" text="yes">
      <formula>NOT(ISERROR(SEARCH("yes",B50)))</formula>
    </cfRule>
  </conditionalFormatting>
  <conditionalFormatting sqref="B29">
    <cfRule type="containsText" dxfId="525" priority="20" operator="containsText" text="yes">
      <formula>NOT(ISERROR(SEARCH("yes",B29)))</formula>
    </cfRule>
  </conditionalFormatting>
  <conditionalFormatting sqref="D30">
    <cfRule type="containsText" dxfId="524" priority="18" operator="containsText" text="yes">
      <formula>NOT(ISERROR(SEARCH("yes",D30)))</formula>
    </cfRule>
  </conditionalFormatting>
  <conditionalFormatting sqref="D29">
    <cfRule type="containsText" dxfId="523" priority="17" operator="containsText" text="yes">
      <formula>NOT(ISERROR(SEARCH("yes",D29)))</formula>
    </cfRule>
  </conditionalFormatting>
  <conditionalFormatting sqref="F30">
    <cfRule type="containsText" dxfId="522" priority="16" operator="containsText" text="yes">
      <formula>NOT(ISERROR(SEARCH("yes",F30)))</formula>
    </cfRule>
  </conditionalFormatting>
  <conditionalFormatting sqref="F29">
    <cfRule type="containsText" dxfId="521" priority="15" operator="containsText" text="yes">
      <formula>NOT(ISERROR(SEARCH("yes",F29)))</formula>
    </cfRule>
  </conditionalFormatting>
  <conditionalFormatting sqref="H30">
    <cfRule type="containsText" dxfId="520" priority="14" operator="containsText" text="yes">
      <formula>NOT(ISERROR(SEARCH("yes",H30)))</formula>
    </cfRule>
  </conditionalFormatting>
  <conditionalFormatting sqref="H29">
    <cfRule type="containsText" dxfId="519" priority="13" operator="containsText" text="yes">
      <formula>NOT(ISERROR(SEARCH("yes",H29)))</formula>
    </cfRule>
  </conditionalFormatting>
  <conditionalFormatting sqref="D50">
    <cfRule type="containsText" dxfId="518" priority="12" operator="containsText" text="yes">
      <formula>NOT(ISERROR(SEARCH("yes",D50)))</formula>
    </cfRule>
  </conditionalFormatting>
  <conditionalFormatting sqref="F50">
    <cfRule type="containsText" dxfId="517" priority="11" operator="containsText" text="yes">
      <formula>NOT(ISERROR(SEARCH("yes",F50)))</formula>
    </cfRule>
  </conditionalFormatting>
  <conditionalFormatting sqref="H50">
    <cfRule type="containsText" dxfId="516" priority="10" operator="containsText" text="yes">
      <formula>NOT(ISERROR(SEARCH("yes",H50)))</formula>
    </cfRule>
  </conditionalFormatting>
  <conditionalFormatting sqref="E30">
    <cfRule type="containsText" dxfId="515" priority="9" operator="containsText" text="yes">
      <formula>NOT(ISERROR(SEARCH("yes",E30)))</formula>
    </cfRule>
  </conditionalFormatting>
  <conditionalFormatting sqref="G30">
    <cfRule type="containsText" dxfId="514" priority="8" operator="containsText" text="yes">
      <formula>NOT(ISERROR(SEARCH("yes",G30)))</formula>
    </cfRule>
  </conditionalFormatting>
  <conditionalFormatting sqref="I30">
    <cfRule type="containsText" dxfId="513" priority="7" operator="containsText" text="yes">
      <formula>NOT(ISERROR(SEARCH("yes",I30)))</formula>
    </cfRule>
  </conditionalFormatting>
  <conditionalFormatting sqref="B51">
    <cfRule type="containsText" dxfId="512" priority="6" operator="containsText" text="yes">
      <formula>NOT(ISERROR(SEARCH("yes",B51)))</formula>
    </cfRule>
  </conditionalFormatting>
  <conditionalFormatting sqref="D51">
    <cfRule type="containsText" dxfId="511" priority="5" operator="containsText" text="yes">
      <formula>NOT(ISERROR(SEARCH("yes",D51)))</formula>
    </cfRule>
  </conditionalFormatting>
  <conditionalFormatting sqref="F51">
    <cfRule type="containsText" dxfId="510" priority="4" operator="containsText" text="yes">
      <formula>NOT(ISERROR(SEARCH("yes",F51)))</formula>
    </cfRule>
  </conditionalFormatting>
  <conditionalFormatting sqref="H51">
    <cfRule type="containsText" dxfId="509" priority="3" operator="containsText" text="yes">
      <formula>NOT(ISERROR(SEARCH("yes",H51)))</formula>
    </cfRule>
  </conditionalFormatting>
  <dataValidations count="2">
    <dataValidation type="list" allowBlank="1" showInputMessage="1" sqref="D51 F51 H51" xr:uid="{15AD2A44-08C0-4BDA-9E19-1795CA809879}">
      <formula1>$B$163:$B$164</formula1>
    </dataValidation>
    <dataValidation type="list" allowBlank="1" showInputMessage="1" showErrorMessage="1" sqref="B14 D14 F14 H14" xr:uid="{093EF67F-A99D-47FA-A88B-ACD6EF6323A3}">
      <formula1>Process_Unit_Emission_Point</formula1>
    </dataValidation>
  </dataValidations>
  <pageMargins left="0.45" right="0.45" top="0.5" bottom="0.5" header="0.3" footer="0.3"/>
  <pageSetup scale="57" fitToHeight="2" orientation="landscape" r:id="rId1"/>
  <headerFooter>
    <oddFooter>&amp;RCOMS Summary-- &amp;P of &amp;N</oddFooter>
  </headerFooter>
  <extLst>
    <ext xmlns:x14="http://schemas.microsoft.com/office/spreadsheetml/2009/9/main" uri="{CCE6A557-97BC-4b89-ADB6-D9C93CAAB3DF}">
      <x14:dataValidations xmlns:xm="http://schemas.microsoft.com/office/excel/2006/main" count="3">
        <x14:dataValidation type="list" allowBlank="1" showInputMessage="1" xr:uid="{AFC2DB38-5277-4532-8954-A20C422D9FE5}">
          <x14:formula1>
            <xm:f>'dropdown menus'!$B$156:$B$157</xm:f>
          </x14:formula1>
          <xm:sqref>B51</xm:sqref>
        </x14:dataValidation>
        <x14:dataValidation type="list" allowBlank="1" showInputMessage="1" showErrorMessage="1" xr:uid="{9F41CB29-4196-41AB-A2AA-CD8086F30BF5}">
          <x14:formula1>
            <xm:f>'dropdown menus'!$B$121:$B$122</xm:f>
          </x14:formula1>
          <xm:sqref>D17:D19 P19 N19 L19 J19 B17:B19 H17:H19 F17:F19</xm:sqref>
        </x14:dataValidation>
        <x14:dataValidation type="list" allowBlank="1" showInputMessage="1" showErrorMessage="1" xr:uid="{EA807311-8299-4965-A859-10A42C614472}">
          <x14:formula1>
            <xm:f>'dropdown menus'!$B$65:$B$66</xm:f>
          </x14:formula1>
          <xm:sqref>B15 D15 F15 H15</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7">
    <tabColor theme="9" tint="0.59999389629810485"/>
    <pageSetUpPr fitToPage="1"/>
  </sheetPr>
  <dimension ref="A1:AA57"/>
  <sheetViews>
    <sheetView showGridLines="0" topLeftCell="A40" zoomScaleNormal="100" workbookViewId="0">
      <selection activeCell="A60" sqref="A60:XFD60"/>
    </sheetView>
  </sheetViews>
  <sheetFormatPr defaultColWidth="0" defaultRowHeight="15" zeroHeight="1" x14ac:dyDescent="0.25"/>
  <cols>
    <col min="1" max="1" width="63" style="233" customWidth="1"/>
    <col min="2" max="16" width="18.7109375" style="234" customWidth="1"/>
    <col min="17" max="17" width="15.85546875" style="234" bestFit="1" customWidth="1"/>
    <col min="18" max="16384" width="9.140625" style="234" hidden="1"/>
  </cols>
  <sheetData>
    <row r="1" spans="1:27" s="267" customFormat="1" ht="21" x14ac:dyDescent="0.35">
      <c r="A1" s="443" t="s">
        <v>31</v>
      </c>
    </row>
    <row r="2" spans="1:27" s="267" customFormat="1" x14ac:dyDescent="0.25">
      <c r="A2" s="300" t="s">
        <v>68</v>
      </c>
    </row>
    <row r="3" spans="1:27" s="267" customFormat="1" x14ac:dyDescent="0.25">
      <c r="A3" s="444"/>
      <c r="D3" s="438" t="s">
        <v>238</v>
      </c>
      <c r="E3" s="301" t="str">
        <f ca="1">MID(CELL("filename",A1),FIND("]",CELL("filename",A1))+1,255)</f>
        <v>CPMS3</v>
      </c>
      <c r="L3" s="438" t="s">
        <v>238</v>
      </c>
      <c r="M3" s="301" t="str">
        <f ca="1">MID(CELL("filename",I1),FIND("]",CELL("filename",I1))+1,255)</f>
        <v>CPMS3</v>
      </c>
    </row>
    <row r="4" spans="1:27" s="267" customFormat="1" x14ac:dyDescent="0.25">
      <c r="A4" s="305" t="s">
        <v>32</v>
      </c>
      <c r="B4" s="516" t="str">
        <f>Facility_Info_upload!$C$24&amp;"--"&amp;Facility_Info_upload!$D$24</f>
        <v>0--0</v>
      </c>
      <c r="C4" s="517"/>
      <c r="D4" s="517"/>
      <c r="E4" s="518"/>
      <c r="J4" s="536" t="str">
        <f>Facility_Info_upload!$C$24&amp;"--"&amp;Facility_Info_upload!$D$24</f>
        <v>0--0</v>
      </c>
      <c r="K4" s="537"/>
      <c r="L4" s="537"/>
      <c r="M4" s="538"/>
    </row>
    <row r="5" spans="1:27" s="267" customFormat="1" x14ac:dyDescent="0.25">
      <c r="A5" s="305" t="s">
        <v>33</v>
      </c>
      <c r="B5" s="563" t="str">
        <f>CONCATENATE(TEXT(Facility_Info!$B$28,"mm/dd/yyyy")," - ",TEXT(Facility_Info!$B$29,"mm/dd/yyyy"))</f>
        <v>01/00/1900 - 01/00/1900</v>
      </c>
      <c r="C5" s="519"/>
      <c r="D5" s="517"/>
      <c r="E5" s="518"/>
      <c r="J5" s="563" t="str">
        <f>CONCATENATE(TEXT(Facility_Info!$B$28,"mm/dd/yyyy")," - ",TEXT(Facility_Info!$B$29,"mm/dd/yyyy"))</f>
        <v>01/00/1900 - 01/00/1900</v>
      </c>
      <c r="K5" s="539"/>
      <c r="L5" s="537"/>
      <c r="M5" s="538"/>
    </row>
    <row r="6" spans="1:27" s="267" customFormat="1" x14ac:dyDescent="0.25">
      <c r="A6" s="305" t="s">
        <v>19</v>
      </c>
      <c r="B6" s="520" t="str">
        <f>IF(Unit_Info!$C26="","",Unit_Info!$C26)</f>
        <v/>
      </c>
      <c r="C6" s="521"/>
      <c r="D6" s="521"/>
      <c r="E6" s="522"/>
      <c r="J6" s="520" t="e">
        <f ca="1">INDEX(Unit_Info!$Z$43:$Z$62,MATCH(CPMS3!$E$3,Unit_Info!$Y$43:$Y$62,0))</f>
        <v>#N/A</v>
      </c>
      <c r="K6" s="523"/>
      <c r="L6" s="523"/>
      <c r="M6" s="524"/>
    </row>
    <row r="7" spans="1:27" s="267" customFormat="1" x14ac:dyDescent="0.25">
      <c r="A7" s="305" t="s">
        <v>20</v>
      </c>
      <c r="B7" s="520" t="str">
        <f>IF(Unit_Info!$D26="","",Unit_Info!$D26)</f>
        <v/>
      </c>
      <c r="C7" s="523"/>
      <c r="D7" s="523"/>
      <c r="E7" s="524"/>
      <c r="J7" s="520" t="e">
        <f ca="1">INDEX(Unit_Info!$AA$43:$AA$62,MATCH(CPMS3!$E$3,Unit_Info!$Y$43:$Y$62,0))</f>
        <v>#N/A</v>
      </c>
      <c r="K7" s="523"/>
      <c r="L7" s="523"/>
      <c r="M7" s="524"/>
    </row>
    <row r="8" spans="1:27" s="267" customFormat="1" x14ac:dyDescent="0.25">
      <c r="A8" s="305" t="s">
        <v>21</v>
      </c>
      <c r="B8" s="520" t="str">
        <f>IF(Unit_Info!$F26="","",Unit_Info!$F26)</f>
        <v/>
      </c>
      <c r="C8" s="523"/>
      <c r="D8" s="523"/>
      <c r="E8" s="524"/>
      <c r="J8" s="520" t="e">
        <f ca="1">INDEX(Unit_Info!$AB$43:$AB$62,MATCH(CPMS3!$E$3,Unit_Info!$Y$43:$Y$62,0))</f>
        <v>#N/A</v>
      </c>
      <c r="K8" s="523"/>
      <c r="L8" s="523"/>
      <c r="M8" s="524"/>
    </row>
    <row r="9" spans="1:27" s="267" customFormat="1" x14ac:dyDescent="0.25">
      <c r="A9" s="305" t="s">
        <v>22</v>
      </c>
      <c r="B9" s="520" t="str">
        <f>IF(Unit_Info!$I26="","",Unit_Info!$I26)</f>
        <v/>
      </c>
      <c r="C9" s="523"/>
      <c r="D9" s="523"/>
      <c r="E9" s="524"/>
      <c r="J9" s="520" t="e">
        <f ca="1">INDEX(Unit_Info!$AC$43:$AC$62,MATCH(CPMS3!$E$3,Unit_Info!$Y$43:$Y$62,0))</f>
        <v>#N/A</v>
      </c>
      <c r="K9" s="523"/>
      <c r="L9" s="523"/>
      <c r="M9" s="524"/>
    </row>
    <row r="10" spans="1:27" s="267" customFormat="1" x14ac:dyDescent="0.25">
      <c r="A10" s="305" t="s">
        <v>138</v>
      </c>
      <c r="B10" s="214"/>
      <c r="C10" s="439"/>
      <c r="D10" s="439"/>
      <c r="E10" s="440"/>
      <c r="J10" s="582">
        <f>+B10</f>
        <v>0</v>
      </c>
      <c r="K10" s="439"/>
      <c r="L10" s="439"/>
      <c r="M10" s="440"/>
    </row>
    <row r="11" spans="1:27" s="267" customFormat="1" ht="25.5" customHeight="1" thickBot="1" x14ac:dyDescent="0.3">
      <c r="A11" s="445" t="s">
        <v>137</v>
      </c>
      <c r="B11" s="445"/>
      <c r="C11" s="445"/>
      <c r="D11" s="445"/>
      <c r="E11" s="445"/>
      <c r="J11" s="442"/>
    </row>
    <row r="12" spans="1:27" x14ac:dyDescent="0.25">
      <c r="A12" s="8" t="s">
        <v>146</v>
      </c>
      <c r="B12" s="542"/>
      <c r="C12" s="10"/>
      <c r="D12" s="9"/>
      <c r="E12" s="9"/>
      <c r="F12" s="542"/>
      <c r="G12" s="10"/>
      <c r="H12" s="9"/>
      <c r="I12" s="10"/>
      <c r="J12" s="9"/>
      <c r="K12" s="10"/>
      <c r="L12" s="9"/>
      <c r="M12" s="10"/>
      <c r="N12" s="9"/>
      <c r="O12" s="10"/>
      <c r="P12" s="9"/>
      <c r="Q12" s="10"/>
    </row>
    <row r="13" spans="1:27" s="250" customFormat="1" x14ac:dyDescent="0.25">
      <c r="A13" s="263" t="s">
        <v>293</v>
      </c>
      <c r="B13" s="532" t="str">
        <f>IF(B14="","",MAX(CPMS1!B13:H13,CPMS2!B13:H13)+1)</f>
        <v/>
      </c>
      <c r="C13" s="552"/>
      <c r="D13" s="540" t="str">
        <f>IF(D14="","",B13+1)</f>
        <v/>
      </c>
      <c r="E13" s="540"/>
      <c r="F13" s="532" t="str">
        <f>IF(F14="","",MAX(B13:D13)+1)</f>
        <v/>
      </c>
      <c r="G13" s="552"/>
      <c r="H13" s="540" t="str">
        <f>IF(H14="","",MAX(B13:F13)+1)</f>
        <v/>
      </c>
      <c r="I13" s="541"/>
      <c r="J13" s="540" t="str">
        <f>IF(J14="","",MAX(D13:H13)+1)</f>
        <v/>
      </c>
      <c r="K13" s="541"/>
      <c r="L13" s="540" t="str">
        <f>IF(L14="","",MAX(F13:J13)+1)</f>
        <v/>
      </c>
      <c r="M13" s="541"/>
      <c r="N13" s="540" t="str">
        <f>IF(N14="","",MAX(H13:L13)+1)</f>
        <v/>
      </c>
      <c r="O13" s="541"/>
      <c r="P13" s="264" t="str">
        <f>IF(P14="","",MAX(J13:N13)+1)</f>
        <v/>
      </c>
      <c r="Q13" s="266"/>
    </row>
    <row r="14" spans="1:27" x14ac:dyDescent="0.25">
      <c r="A14" s="11" t="s">
        <v>34</v>
      </c>
      <c r="B14" s="175"/>
      <c r="C14" s="119"/>
      <c r="D14" s="175"/>
      <c r="E14" s="119"/>
      <c r="F14" s="175"/>
      <c r="G14" s="119"/>
      <c r="H14" s="175"/>
      <c r="I14" s="119"/>
      <c r="J14" s="175"/>
      <c r="K14" s="119"/>
      <c r="L14" s="175"/>
      <c r="M14" s="119"/>
      <c r="N14" s="175"/>
      <c r="O14" s="119"/>
      <c r="P14" s="175"/>
      <c r="Q14" s="119"/>
    </row>
    <row r="15" spans="1:27" x14ac:dyDescent="0.25">
      <c r="A15" s="11" t="s">
        <v>35</v>
      </c>
      <c r="B15" s="175"/>
      <c r="C15" s="120"/>
      <c r="D15" s="175"/>
      <c r="E15" s="120"/>
      <c r="F15" s="175"/>
      <c r="G15" s="120"/>
      <c r="H15" s="175"/>
      <c r="I15" s="120"/>
      <c r="J15" s="175"/>
      <c r="K15" s="120"/>
      <c r="L15" s="175"/>
      <c r="M15" s="120"/>
      <c r="N15" s="175"/>
      <c r="O15" s="120"/>
      <c r="P15" s="175"/>
      <c r="Q15" s="120"/>
    </row>
    <row r="16" spans="1:27" x14ac:dyDescent="0.25">
      <c r="A16" s="11" t="s">
        <v>147</v>
      </c>
      <c r="B16" s="215"/>
      <c r="C16" s="121"/>
      <c r="D16" s="215"/>
      <c r="E16" s="121"/>
      <c r="F16" s="215"/>
      <c r="G16" s="121"/>
      <c r="H16" s="215"/>
      <c r="I16" s="121"/>
      <c r="J16" s="215"/>
      <c r="K16" s="121"/>
      <c r="L16" s="215"/>
      <c r="M16" s="121"/>
      <c r="N16" s="215"/>
      <c r="O16" s="121"/>
      <c r="P16" s="215"/>
      <c r="Q16" s="121"/>
      <c r="V16" s="24" t="s">
        <v>532</v>
      </c>
      <c r="W16" s="24" t="s">
        <v>36</v>
      </c>
      <c r="X16" s="24" t="s">
        <v>8</v>
      </c>
      <c r="Y16" s="273"/>
      <c r="Z16" s="273"/>
      <c r="AA16" s="273"/>
    </row>
    <row r="17" spans="1:27" x14ac:dyDescent="0.25">
      <c r="A17" s="53" t="s">
        <v>148</v>
      </c>
      <c r="B17" s="216"/>
      <c r="C17" s="122"/>
      <c r="D17" s="216"/>
      <c r="E17" s="122"/>
      <c r="F17" s="216"/>
      <c r="G17" s="122"/>
      <c r="H17" s="216"/>
      <c r="I17" s="122"/>
      <c r="J17" s="216"/>
      <c r="K17" s="122"/>
      <c r="L17" s="216"/>
      <c r="M17" s="122"/>
      <c r="N17" s="216"/>
      <c r="O17" s="122"/>
      <c r="P17" s="216"/>
      <c r="Q17" s="122"/>
      <c r="V17" s="31">
        <f>B14</f>
        <v>0</v>
      </c>
      <c r="W17" s="31" t="str">
        <f>B27</f>
        <v/>
      </c>
      <c r="X17" s="31" t="str">
        <f>C27</f>
        <v/>
      </c>
      <c r="Y17" s="273"/>
      <c r="Z17" s="273"/>
      <c r="AA17" s="273"/>
    </row>
    <row r="18" spans="1:27" ht="30" customHeight="1" x14ac:dyDescent="0.25">
      <c r="A18" s="11" t="s">
        <v>190</v>
      </c>
      <c r="B18" s="215"/>
      <c r="C18" s="100"/>
      <c r="D18" s="215"/>
      <c r="E18" s="100"/>
      <c r="F18" s="215"/>
      <c r="G18" s="100"/>
      <c r="H18" s="215"/>
      <c r="I18" s="122"/>
      <c r="J18" s="215"/>
      <c r="K18" s="122"/>
      <c r="L18" s="215"/>
      <c r="M18" s="122"/>
      <c r="N18" s="215"/>
      <c r="O18" s="122"/>
      <c r="P18" s="215"/>
      <c r="Q18" s="122"/>
      <c r="V18" s="31">
        <f>D14</f>
        <v>0</v>
      </c>
      <c r="W18" s="31" t="str">
        <f>D27</f>
        <v/>
      </c>
      <c r="X18" s="31" t="str">
        <f>E27</f>
        <v/>
      </c>
      <c r="Y18" s="273"/>
      <c r="Z18" s="273"/>
      <c r="AA18" s="273"/>
    </row>
    <row r="19" spans="1:27" s="273" customFormat="1" ht="30" customHeight="1" x14ac:dyDescent="0.25">
      <c r="A19" s="53" t="s">
        <v>191</v>
      </c>
      <c r="B19" s="215"/>
      <c r="C19" s="100"/>
      <c r="D19" s="215"/>
      <c r="E19" s="100"/>
      <c r="F19" s="215"/>
      <c r="G19" s="100"/>
      <c r="H19" s="215"/>
      <c r="I19" s="122"/>
      <c r="J19" s="215"/>
      <c r="K19" s="122"/>
      <c r="L19" s="215"/>
      <c r="M19" s="122"/>
      <c r="N19" s="215"/>
      <c r="O19" s="122"/>
      <c r="P19" s="215"/>
      <c r="Q19" s="122"/>
      <c r="V19" s="31">
        <f>F14</f>
        <v>0</v>
      </c>
      <c r="W19" s="31" t="str">
        <f>F27</f>
        <v/>
      </c>
      <c r="X19" s="31" t="str">
        <f>G27</f>
        <v/>
      </c>
    </row>
    <row r="20" spans="1:27" x14ac:dyDescent="0.25">
      <c r="A20" s="12"/>
      <c r="B20" s="96" t="s">
        <v>36</v>
      </c>
      <c r="C20" s="97" t="s">
        <v>8</v>
      </c>
      <c r="D20" s="96" t="s">
        <v>36</v>
      </c>
      <c r="E20" s="97" t="s">
        <v>8</v>
      </c>
      <c r="F20" s="96" t="s">
        <v>36</v>
      </c>
      <c r="G20" s="97" t="s">
        <v>8</v>
      </c>
      <c r="H20" s="96" t="s">
        <v>36</v>
      </c>
      <c r="I20" s="98" t="s">
        <v>8</v>
      </c>
      <c r="J20" s="96" t="s">
        <v>36</v>
      </c>
      <c r="K20" s="98" t="s">
        <v>8</v>
      </c>
      <c r="L20" s="96" t="s">
        <v>36</v>
      </c>
      <c r="M20" s="98" t="s">
        <v>8</v>
      </c>
      <c r="N20" s="96" t="s">
        <v>36</v>
      </c>
      <c r="O20" s="98" t="s">
        <v>8</v>
      </c>
      <c r="P20" s="96" t="s">
        <v>36</v>
      </c>
      <c r="Q20" s="98" t="s">
        <v>8</v>
      </c>
      <c r="V20" s="31">
        <f>J14</f>
        <v>0</v>
      </c>
      <c r="W20" s="31" t="str">
        <f>J27</f>
        <v/>
      </c>
      <c r="X20" s="31" t="str">
        <f>K27</f>
        <v/>
      </c>
      <c r="Y20" s="273"/>
      <c r="Z20" s="273"/>
      <c r="AA20" s="273"/>
    </row>
    <row r="21" spans="1:27" ht="17.25" x14ac:dyDescent="0.25">
      <c r="A21" s="27" t="s">
        <v>75</v>
      </c>
      <c r="B21" s="99" t="s">
        <v>37</v>
      </c>
      <c r="C21" s="143" t="s">
        <v>198</v>
      </c>
      <c r="D21" s="144" t="s">
        <v>37</v>
      </c>
      <c r="E21" s="143" t="s">
        <v>198</v>
      </c>
      <c r="F21" s="144" t="s">
        <v>37</v>
      </c>
      <c r="G21" s="143" t="s">
        <v>198</v>
      </c>
      <c r="H21" s="144" t="s">
        <v>37</v>
      </c>
      <c r="I21" s="245" t="s">
        <v>198</v>
      </c>
      <c r="J21" s="144" t="s">
        <v>37</v>
      </c>
      <c r="K21" s="245" t="s">
        <v>198</v>
      </c>
      <c r="L21" s="144" t="s">
        <v>37</v>
      </c>
      <c r="M21" s="245" t="s">
        <v>198</v>
      </c>
      <c r="N21" s="144" t="s">
        <v>37</v>
      </c>
      <c r="O21" s="245" t="s">
        <v>198</v>
      </c>
      <c r="P21" s="144" t="s">
        <v>37</v>
      </c>
      <c r="Q21" s="245" t="s">
        <v>198</v>
      </c>
      <c r="V21" s="31">
        <f>L14</f>
        <v>0</v>
      </c>
      <c r="W21" s="31" t="str">
        <f>L27</f>
        <v/>
      </c>
      <c r="X21" s="31" t="str">
        <f>M27</f>
        <v/>
      </c>
      <c r="Y21" s="273"/>
      <c r="Z21" s="273"/>
      <c r="AA21" s="273"/>
    </row>
    <row r="22" spans="1:27" x14ac:dyDescent="0.25">
      <c r="A22" s="13" t="s">
        <v>38</v>
      </c>
      <c r="B22" s="217"/>
      <c r="C22" s="218"/>
      <c r="D22" s="217"/>
      <c r="E22" s="218"/>
      <c r="F22" s="217"/>
      <c r="G22" s="218"/>
      <c r="H22" s="219"/>
      <c r="I22" s="177"/>
      <c r="J22" s="219"/>
      <c r="K22" s="177"/>
      <c r="L22" s="219"/>
      <c r="M22" s="177"/>
      <c r="N22" s="219"/>
      <c r="O22" s="177"/>
      <c r="P22" s="219"/>
      <c r="Q22" s="177"/>
      <c r="V22" s="31">
        <f>N14</f>
        <v>0</v>
      </c>
      <c r="W22" s="31" t="str">
        <f>N27</f>
        <v/>
      </c>
      <c r="X22" s="31" t="str">
        <f>O27</f>
        <v/>
      </c>
      <c r="Y22" s="273"/>
      <c r="Z22" s="273"/>
      <c r="AA22" s="273"/>
    </row>
    <row r="23" spans="1:27" x14ac:dyDescent="0.25">
      <c r="A23" s="13" t="s">
        <v>39</v>
      </c>
      <c r="B23" s="217"/>
      <c r="C23" s="218"/>
      <c r="D23" s="217"/>
      <c r="E23" s="218"/>
      <c r="F23" s="217"/>
      <c r="G23" s="218"/>
      <c r="H23" s="219"/>
      <c r="I23" s="177"/>
      <c r="J23" s="219"/>
      <c r="K23" s="177"/>
      <c r="L23" s="219"/>
      <c r="M23" s="177"/>
      <c r="N23" s="219"/>
      <c r="O23" s="177"/>
      <c r="P23" s="219"/>
      <c r="Q23" s="177"/>
      <c r="V23" s="31">
        <f>P14</f>
        <v>0</v>
      </c>
      <c r="W23" s="31" t="str">
        <f>P27</f>
        <v/>
      </c>
      <c r="X23" s="31" t="str">
        <f>Q27</f>
        <v/>
      </c>
      <c r="Y23" s="273"/>
      <c r="Z23" s="273"/>
      <c r="AA23" s="273"/>
    </row>
    <row r="24" spans="1:27" x14ac:dyDescent="0.25">
      <c r="A24" s="13" t="s">
        <v>40</v>
      </c>
      <c r="B24" s="217"/>
      <c r="C24" s="218"/>
      <c r="D24" s="217"/>
      <c r="E24" s="218"/>
      <c r="F24" s="217"/>
      <c r="G24" s="218"/>
      <c r="H24" s="219"/>
      <c r="I24" s="177"/>
      <c r="J24" s="219"/>
      <c r="K24" s="177"/>
      <c r="L24" s="219"/>
      <c r="M24" s="177"/>
      <c r="N24" s="219"/>
      <c r="O24" s="177"/>
      <c r="P24" s="219"/>
      <c r="Q24" s="177"/>
      <c r="V24" s="273"/>
      <c r="W24" s="273"/>
      <c r="X24" s="569" t="str">
        <f>IF(OR(B9="Wet Scrubber", B9="ESP and wet scrubber"),$C$31,"0")</f>
        <v>0</v>
      </c>
      <c r="Y24" s="273"/>
      <c r="Z24" s="273"/>
      <c r="AA24" s="273"/>
    </row>
    <row r="25" spans="1:27" x14ac:dyDescent="0.25">
      <c r="A25" s="13" t="s">
        <v>41</v>
      </c>
      <c r="B25" s="217"/>
      <c r="C25" s="218"/>
      <c r="D25" s="217"/>
      <c r="E25" s="218"/>
      <c r="F25" s="217"/>
      <c r="G25" s="218"/>
      <c r="H25" s="219"/>
      <c r="I25" s="177"/>
      <c r="J25" s="219"/>
      <c r="K25" s="177"/>
      <c r="L25" s="219"/>
      <c r="M25" s="177"/>
      <c r="N25" s="219"/>
      <c r="O25" s="177"/>
      <c r="P25" s="219"/>
      <c r="Q25" s="177"/>
      <c r="V25" s="24" t="s">
        <v>533</v>
      </c>
      <c r="W25" s="273">
        <f>SUMIFS(W17:W23,$V$17:$V$23,"Scrubber liquid flow")+SUMIFS(W17:W23,$V$17:$V$23,"SDT scrubber fan amperage")+SUMIFS(W17:W23,$V$17:$V$23,"Scrubber pressure drop")</f>
        <v>0</v>
      </c>
      <c r="X25" s="273">
        <f>SUMIFS(X17:X23,$V$17:$V$23,"Scrubber liquid flow")+SUMIFS(X17:X23,$V$17:$V$23,"SDT scrubber fan amperage")+SUMIFS(X17:X23,$V$17:$V$23,"Scrubber pressure drop")-X24</f>
        <v>0</v>
      </c>
      <c r="Y25" s="273"/>
      <c r="Z25" s="568" t="e">
        <f>IF(W25/$B$10&gt;0.01,"Yes-Use detail forms","No")</f>
        <v>#DIV/0!</v>
      </c>
      <c r="AA25" s="567" t="str">
        <f>IF(X25&gt;5,"Yes-Use detail and failure forms","No")</f>
        <v>No</v>
      </c>
    </row>
    <row r="26" spans="1:27" x14ac:dyDescent="0.25">
      <c r="A26" s="13" t="s">
        <v>42</v>
      </c>
      <c r="B26" s="217"/>
      <c r="C26" s="218"/>
      <c r="D26" s="217"/>
      <c r="E26" s="218"/>
      <c r="F26" s="217"/>
      <c r="G26" s="218"/>
      <c r="H26" s="219"/>
      <c r="I26" s="177"/>
      <c r="J26" s="219"/>
      <c r="K26" s="177"/>
      <c r="L26" s="219"/>
      <c r="M26" s="177"/>
      <c r="N26" s="219"/>
      <c r="O26" s="177"/>
      <c r="P26" s="219"/>
      <c r="Q26" s="177"/>
      <c r="V26" s="24" t="s">
        <v>534</v>
      </c>
      <c r="W26" s="273">
        <f>SUMIFS(W17:W23,$V$17:$V$23,"Alternative parameter (3-hr)")</f>
        <v>0</v>
      </c>
      <c r="X26" s="273">
        <f>SUMIFS(X17:X23,$V$17:$V$23,"Alternative parameter (3-hr)")-X24</f>
        <v>0</v>
      </c>
      <c r="Y26" s="273"/>
      <c r="Z26" s="568" t="e">
        <f>IF(W26/$B$10&gt;0.01,"Yes-Use detail forms","No")</f>
        <v>#DIV/0!</v>
      </c>
      <c r="AA26" s="567" t="str">
        <f>IF(X26&gt;5,"Yes-Use detail and failure forms","No")</f>
        <v>No</v>
      </c>
    </row>
    <row r="27" spans="1:27" ht="17.25" x14ac:dyDescent="0.25">
      <c r="A27" s="11" t="s">
        <v>79</v>
      </c>
      <c r="B27" s="534" t="str">
        <f>IF(B14="","",SUM(B22:B26)-IF(B14="scrubber pressure drop",B22,0))</f>
        <v/>
      </c>
      <c r="C27" s="545" t="str">
        <f>IF(B14="","",SUM(C22:C26)-IF(B14="scrubber pressure drop",C22,0))</f>
        <v/>
      </c>
      <c r="D27" s="534" t="str">
        <f>IF(D14="","",SUM(D22:D26)-IF(D14="scrubber pressure drop",D22,0))</f>
        <v/>
      </c>
      <c r="E27" s="545" t="str">
        <f>IF(D14="","",SUM(E22:E26)-IF(D14="scrubber pressure drop",E22,0))</f>
        <v/>
      </c>
      <c r="F27" s="534" t="str">
        <f>IF(F14="","",SUM(F22:F26)-IF(F14="scrubber pressure drop",F22,0))</f>
        <v/>
      </c>
      <c r="G27" s="545" t="str">
        <f>IF(F14="","",SUM(G22:G26)-IF(F14="scrubber pressure drop",G22,0))</f>
        <v/>
      </c>
      <c r="H27" s="534" t="str">
        <f>IF(H14="","",SUM(H22:H26)-IF(H14="scrubber pressure drop",H22,0))</f>
        <v/>
      </c>
      <c r="I27" s="547" t="str">
        <f>IF(H14="","",SUM(I22:I26)-IF(H14="scrubber pressure drop",I22,0))</f>
        <v/>
      </c>
      <c r="J27" s="534" t="str">
        <f>IF(J14="","",SUM(J22:J26)-IF(J14="scrubber pressure drop",J22,0))</f>
        <v/>
      </c>
      <c r="K27" s="547" t="str">
        <f>IF(J14="","",SUM(K22:K26)-IF(J14="scrubber pressure drop",K22,0))</f>
        <v/>
      </c>
      <c r="L27" s="534" t="str">
        <f>IF(L14="","",SUM(L22:L26)-IF(L14="scrubber pressure drop",L22,0))</f>
        <v/>
      </c>
      <c r="M27" s="547" t="str">
        <f>IF(L14="","",SUM(M22:M26)-IF(L14="scrubber pressure drop",M22,0))</f>
        <v/>
      </c>
      <c r="N27" s="534" t="str">
        <f>IF(N14="","",SUM(N22:N26)-IF(N14="scrubber pressure drop",N22,0))</f>
        <v/>
      </c>
      <c r="O27" s="547" t="str">
        <f>IF(N14="","",SUM(O22:O26)-IF(N14="scrubber pressure drop",O22,0))</f>
        <v/>
      </c>
      <c r="P27" s="534" t="str">
        <f>IF(P14="","",SUM(P22:P26)-IF(P14="scrubber pressure drop",P22,0))</f>
        <v/>
      </c>
      <c r="Q27" s="547" t="str">
        <f>IF(P14="","",SUM(Q22:Q26)-IF(P14="scrubber pressure drop",Q22,0))</f>
        <v/>
      </c>
    </row>
    <row r="28" spans="1:27" ht="32.25" x14ac:dyDescent="0.25">
      <c r="A28" s="11" t="s">
        <v>154</v>
      </c>
      <c r="B28" s="546" t="str">
        <f>IF(B14="","",IF($B$10&gt;0,B27/$B$10,0))</f>
        <v/>
      </c>
      <c r="C28" s="23"/>
      <c r="D28" s="546" t="str">
        <f>IF(D14="","",IF($B$10&gt;0,D27/$B$10,0))</f>
        <v/>
      </c>
      <c r="E28" s="23"/>
      <c r="F28" s="546" t="str">
        <f>IF(F14="","",IF($B$10&gt;0,F27/$B$10,0))</f>
        <v/>
      </c>
      <c r="G28" s="23"/>
      <c r="H28" s="546" t="str">
        <f>IF(H14="","",IF($B$10&gt;0,H27/$B$10,0))</f>
        <v/>
      </c>
      <c r="I28" s="86"/>
      <c r="J28" s="546" t="str">
        <f>IF(J14="","",IF($B$10&gt;0,J27/$B$10,0))</f>
        <v/>
      </c>
      <c r="K28" s="86"/>
      <c r="L28" s="546" t="str">
        <f>IF(L14="","",IF($B$10&gt;0,L27/$B$10,0))</f>
        <v/>
      </c>
      <c r="M28" s="86"/>
      <c r="N28" s="546" t="str">
        <f>IF(N14="","",IF($B$10&gt;0,N27/$B$10,0))</f>
        <v/>
      </c>
      <c r="O28" s="86"/>
      <c r="P28" s="546" t="str">
        <f>IF(P14="","",IF($B$10&gt;0,P27/$B$10,0))</f>
        <v/>
      </c>
      <c r="Q28" s="86"/>
    </row>
    <row r="29" spans="1:27" ht="30" x14ac:dyDescent="0.25">
      <c r="A29" s="11" t="s">
        <v>514</v>
      </c>
      <c r="B29" s="530" t="str">
        <f>IF(B14="","",IF(B28&gt;=0.01,"Yes-Use detail form","No"))</f>
        <v/>
      </c>
      <c r="C29" s="89"/>
      <c r="D29" s="530" t="str">
        <f>IF(D14="","",IF(D28&gt;=0.01,"Yes-Use detail form","No"))</f>
        <v/>
      </c>
      <c r="E29" s="89"/>
      <c r="F29" s="530" t="str">
        <f>IF(F14="","",IF(F28&gt;=0.01,"Yes-Use detail form","No"))</f>
        <v/>
      </c>
      <c r="G29" s="89"/>
      <c r="H29" s="530" t="str">
        <f>IF(H14="","",IF(H28&gt;=0.01,"Yes-Use detail form","No"))</f>
        <v/>
      </c>
      <c r="I29" s="89"/>
      <c r="J29" s="530" t="str">
        <f>IF(J14="","",IF(J28&gt;=0.01,"Yes-Use detail form","No"))</f>
        <v/>
      </c>
      <c r="K29" s="89"/>
      <c r="L29" s="530" t="str">
        <f>IF(L14="","",IF(L28&gt;=0.01,"Yes-Use detail form","No"))</f>
        <v/>
      </c>
      <c r="M29" s="89"/>
      <c r="N29" s="530" t="str">
        <f>IF(N14="","",IF(N28&gt;=0.01,"Yes-Use detail form","No"))</f>
        <v/>
      </c>
      <c r="O29" s="89"/>
      <c r="P29" s="530" t="str">
        <f>IF(P14="","",IF(P28&gt;=0.01,"Yes-Use detail form","No"))</f>
        <v/>
      </c>
      <c r="Q29" s="89"/>
    </row>
    <row r="30" spans="1:27" s="273" customFormat="1" ht="45" x14ac:dyDescent="0.25">
      <c r="A30" s="11" t="s">
        <v>515</v>
      </c>
      <c r="B30" s="28"/>
      <c r="C30" s="548" t="str">
        <f>IF(B14="","",IF(OR(B14="RTO temperature (1-hr)",B14="Bypass of Control Device",B14="Automatic Voltage Control"),"Not Applicable",IF(C27&lt;VLOOKUP(B14,Violations!$A$6:$D$10,4,FALSE),"No","Yes")))</f>
        <v/>
      </c>
      <c r="D30" s="469"/>
      <c r="E30" s="548" t="str">
        <f>IF(D14="","",IF(OR(D14="RTO temperature (1-hr)",D14="Bypass of Control Device",D14="Automatic Voltage Control"),"Not Applicable",IF(E27&lt;VLOOKUP(D14,Violations!$A$6:$D$10,4,FALSE),"No","Yes")))</f>
        <v/>
      </c>
      <c r="F30" s="469"/>
      <c r="G30" s="548" t="str">
        <f>IF(F14="","",IF(OR(F14="RTO temperature (1-hr)",F14="Bypass of Control Device",F14="Automatic Voltage Control"),"Not Applicable",IF(G27&lt;VLOOKUP(F14,Violations!$A$6:$D$10,4,FALSE),"No","Yes")))</f>
        <v/>
      </c>
      <c r="H30" s="469"/>
      <c r="I30" s="548" t="str">
        <f>IF(H14="","",IF(OR(H14="RTO temperature (1-hr)",H14="Bypass of Control Device",H14="Automatic Voltage Control"),"Not Applicable",IF(I27&lt;VLOOKUP(H14,Violations!$A$6:$D$10,4,FALSE),"No","Yes")))</f>
        <v/>
      </c>
      <c r="J30" s="469"/>
      <c r="K30" s="548" t="str">
        <f>IF(J14="","",IF(OR(J14="RTO temperature (1-hr)",J14="Bypass of Control Device",J14="Automatic Voltage Control"),"Not Applicable",IF(K27&lt;VLOOKUP(J14,Violations!$A$6:$D$10,4,FALSE),"No","Yes")))</f>
        <v/>
      </c>
      <c r="L30" s="469"/>
      <c r="M30" s="548" t="str">
        <f>IF(L14="","",IF(OR(L14="RTO temperature (1-hr)",L14="Bypass of Control Device",L14="Automatic Voltage Control"),"Not Applicable",IF(M27&lt;VLOOKUP(L14,Violations!$A$6:$D$10,4,FALSE),"No","Yes")))</f>
        <v/>
      </c>
      <c r="N30" s="469"/>
      <c r="O30" s="548" t="str">
        <f>IF(N14="","",IF(OR(N14="RTO temperature (1-hr)",N14="Bypass of Control Device",N14="Automatic Voltage Control"),"Not Applicable",IF(O27&lt;VLOOKUP(N14,Violations!$A$6:$D$10,4,FALSE),"No","Yes")))</f>
        <v/>
      </c>
      <c r="P30" s="469"/>
      <c r="Q30" s="548" t="str">
        <f>IF(P14="","",IF(OR(P14="RTO temperature (1-hr)",P14="Bypass of Control Device",P14="Automatic Voltage Control"),"Not Applicable",IF(Q27&lt;VLOOKUP(P14,Violations!$A$6:$D$10,4,FALSE),"No","Yes")))</f>
        <v/>
      </c>
    </row>
    <row r="31" spans="1:27" s="273" customFormat="1" ht="30" x14ac:dyDescent="0.25">
      <c r="A31" s="140" t="s">
        <v>567</v>
      </c>
      <c r="B31" s="565"/>
      <c r="C31" s="566"/>
      <c r="D31" s="469"/>
      <c r="E31" s="471"/>
      <c r="F31" s="469"/>
      <c r="G31" s="471"/>
      <c r="H31" s="469"/>
      <c r="I31" s="471"/>
      <c r="J31" s="469"/>
      <c r="K31" s="471"/>
      <c r="L31" s="469"/>
      <c r="M31" s="471"/>
      <c r="N31" s="469"/>
      <c r="O31" s="471"/>
      <c r="P31" s="469"/>
      <c r="Q31" s="471"/>
    </row>
    <row r="32" spans="1:27" s="273" customFormat="1" ht="45" x14ac:dyDescent="0.25">
      <c r="A32" s="11" t="s">
        <v>535</v>
      </c>
      <c r="B32" s="549" t="str">
        <f>IF(B14="","",IF(B9="Wet Scrubber",Z25,IF(B9="ESP and Wet Scrubber",Z25,IF(B14="Alternative parameter (3-hr)",Z26,"NA"))))</f>
        <v/>
      </c>
      <c r="C32" s="564" t="str">
        <f>IF(B14="","",IF(B9="Wet Scrubber",AA25,IF(B9="ESP and Wet Scrubber",AA25,IF(B14="Alternative parameter (3-hr)",AA26,"NA"))))</f>
        <v/>
      </c>
      <c r="D32" s="469"/>
      <c r="E32" s="471"/>
      <c r="F32" s="469"/>
      <c r="G32" s="471"/>
      <c r="H32" s="469"/>
      <c r="I32" s="471"/>
      <c r="J32" s="469"/>
      <c r="K32" s="471"/>
      <c r="L32" s="469"/>
      <c r="M32" s="471"/>
      <c r="N32" s="469"/>
      <c r="O32" s="471"/>
      <c r="P32" s="469"/>
      <c r="Q32" s="471"/>
    </row>
    <row r="33" spans="1:17" x14ac:dyDescent="0.25">
      <c r="A33" s="14" t="s">
        <v>133</v>
      </c>
      <c r="B33" s="7"/>
      <c r="C33" s="7"/>
      <c r="D33" s="7"/>
      <c r="E33" s="7"/>
      <c r="F33" s="7"/>
      <c r="G33" s="7"/>
      <c r="H33" s="7"/>
      <c r="I33" s="15"/>
      <c r="J33" s="7"/>
      <c r="K33" s="15"/>
      <c r="L33" s="7"/>
      <c r="M33" s="15"/>
      <c r="N33" s="7"/>
      <c r="O33" s="15"/>
      <c r="P33" s="7"/>
      <c r="Q33" s="15"/>
    </row>
    <row r="34" spans="1:17" x14ac:dyDescent="0.25">
      <c r="A34" s="11" t="s">
        <v>34</v>
      </c>
      <c r="B34" s="550" t="str">
        <f>IF(B14="","",B14)</f>
        <v/>
      </c>
      <c r="C34" s="533"/>
      <c r="D34" s="550" t="str">
        <f>IF(D14="","",D14)</f>
        <v/>
      </c>
      <c r="E34" s="533"/>
      <c r="F34" s="550" t="str">
        <f>IF(F14="","",F14)</f>
        <v/>
      </c>
      <c r="G34" s="533"/>
      <c r="H34" s="550" t="str">
        <f>IF(H14="","",H14)</f>
        <v/>
      </c>
      <c r="I34" s="533"/>
      <c r="J34" s="550" t="str">
        <f>IF(J14="","",J14)</f>
        <v/>
      </c>
      <c r="K34" s="533"/>
      <c r="L34" s="550" t="str">
        <f>IF(L14="","",L14)</f>
        <v/>
      </c>
      <c r="M34" s="533"/>
      <c r="N34" s="550" t="str">
        <f>IF(N14="","",N14)</f>
        <v/>
      </c>
      <c r="O34" s="533"/>
      <c r="P34" s="550" t="str">
        <f>IF(P14="","",P14)</f>
        <v/>
      </c>
      <c r="Q34" s="533"/>
    </row>
    <row r="35" spans="1:17" x14ac:dyDescent="0.25">
      <c r="A35" s="12"/>
      <c r="B35" s="134" t="s">
        <v>36</v>
      </c>
      <c r="C35" s="141"/>
      <c r="D35" s="134" t="s">
        <v>36</v>
      </c>
      <c r="E35" s="141"/>
      <c r="F35" s="134" t="s">
        <v>36</v>
      </c>
      <c r="G35" s="141"/>
      <c r="H35" s="134" t="s">
        <v>36</v>
      </c>
      <c r="I35" s="141"/>
      <c r="J35" s="134" t="s">
        <v>36</v>
      </c>
      <c r="K35" s="141"/>
      <c r="L35" s="134" t="s">
        <v>36</v>
      </c>
      <c r="M35" s="141"/>
      <c r="N35" s="134" t="s">
        <v>36</v>
      </c>
      <c r="O35" s="141"/>
      <c r="P35" s="134" t="s">
        <v>36</v>
      </c>
      <c r="Q35" s="141"/>
    </row>
    <row r="36" spans="1:17" x14ac:dyDescent="0.25">
      <c r="A36" s="16" t="s">
        <v>45</v>
      </c>
      <c r="B36" s="135" t="s">
        <v>37</v>
      </c>
      <c r="C36" s="142"/>
      <c r="D36" s="135" t="s">
        <v>37</v>
      </c>
      <c r="E36" s="142"/>
      <c r="F36" s="135" t="s">
        <v>37</v>
      </c>
      <c r="G36" s="142"/>
      <c r="H36" s="135" t="s">
        <v>37</v>
      </c>
      <c r="I36" s="142"/>
      <c r="J36" s="135" t="s">
        <v>37</v>
      </c>
      <c r="K36" s="142"/>
      <c r="L36" s="135" t="s">
        <v>37</v>
      </c>
      <c r="M36" s="142"/>
      <c r="N36" s="135" t="s">
        <v>37</v>
      </c>
      <c r="O36" s="142"/>
      <c r="P36" s="135" t="s">
        <v>37</v>
      </c>
      <c r="Q36" s="142"/>
    </row>
    <row r="37" spans="1:17" x14ac:dyDescent="0.25">
      <c r="A37" s="13" t="s">
        <v>184</v>
      </c>
      <c r="B37" s="217"/>
      <c r="C37" s="132"/>
      <c r="D37" s="217"/>
      <c r="E37" s="132"/>
      <c r="F37" s="217"/>
      <c r="G37" s="132"/>
      <c r="H37" s="217"/>
      <c r="I37" s="132"/>
      <c r="J37" s="217"/>
      <c r="K37" s="132"/>
      <c r="L37" s="217"/>
      <c r="M37" s="132"/>
      <c r="N37" s="217"/>
      <c r="O37" s="132"/>
      <c r="P37" s="217"/>
      <c r="Q37" s="132"/>
    </row>
    <row r="38" spans="1:17" x14ac:dyDescent="0.25">
      <c r="A38" s="13" t="s">
        <v>46</v>
      </c>
      <c r="B38" s="217"/>
      <c r="C38" s="132"/>
      <c r="D38" s="217"/>
      <c r="E38" s="132"/>
      <c r="F38" s="217"/>
      <c r="G38" s="132"/>
      <c r="H38" s="217"/>
      <c r="I38" s="132"/>
      <c r="J38" s="217"/>
      <c r="K38" s="132"/>
      <c r="L38" s="217"/>
      <c r="M38" s="132"/>
      <c r="N38" s="217"/>
      <c r="O38" s="132"/>
      <c r="P38" s="217"/>
      <c r="Q38" s="132"/>
    </row>
    <row r="39" spans="1:17" x14ac:dyDescent="0.25">
      <c r="A39" s="13" t="s">
        <v>226</v>
      </c>
      <c r="B39" s="217"/>
      <c r="C39" s="132"/>
      <c r="D39" s="217"/>
      <c r="E39" s="132"/>
      <c r="F39" s="217"/>
      <c r="G39" s="132"/>
      <c r="H39" s="217"/>
      <c r="I39" s="132"/>
      <c r="J39" s="217"/>
      <c r="K39" s="132"/>
      <c r="L39" s="217"/>
      <c r="M39" s="132"/>
      <c r="N39" s="217"/>
      <c r="O39" s="132"/>
      <c r="P39" s="217"/>
      <c r="Q39" s="132"/>
    </row>
    <row r="40" spans="1:17" x14ac:dyDescent="0.25">
      <c r="A40" s="13" t="s">
        <v>41</v>
      </c>
      <c r="B40" s="217"/>
      <c r="C40" s="132"/>
      <c r="D40" s="217"/>
      <c r="E40" s="132"/>
      <c r="F40" s="217"/>
      <c r="G40" s="132"/>
      <c r="H40" s="217"/>
      <c r="I40" s="132"/>
      <c r="J40" s="217"/>
      <c r="K40" s="132"/>
      <c r="L40" s="217"/>
      <c r="M40" s="132"/>
      <c r="N40" s="217"/>
      <c r="O40" s="132"/>
      <c r="P40" s="217"/>
      <c r="Q40" s="132"/>
    </row>
    <row r="41" spans="1:17" x14ac:dyDescent="0.25">
      <c r="A41" s="13" t="s">
        <v>42</v>
      </c>
      <c r="B41" s="217"/>
      <c r="C41" s="132"/>
      <c r="D41" s="217"/>
      <c r="E41" s="132"/>
      <c r="F41" s="217"/>
      <c r="G41" s="132"/>
      <c r="H41" s="217"/>
      <c r="I41" s="132"/>
      <c r="J41" s="217"/>
      <c r="K41" s="132"/>
      <c r="L41" s="217"/>
      <c r="M41" s="132"/>
      <c r="N41" s="217"/>
      <c r="O41" s="132"/>
      <c r="P41" s="217"/>
      <c r="Q41" s="132"/>
    </row>
    <row r="42" spans="1:17" x14ac:dyDescent="0.25">
      <c r="A42" s="11" t="s">
        <v>47</v>
      </c>
      <c r="B42" s="534" t="str">
        <f>IF(B14="","",SUM(B37:B41))</f>
        <v/>
      </c>
      <c r="C42" s="132"/>
      <c r="D42" s="534" t="str">
        <f>IF(D14="","",SUM(D37:D41))</f>
        <v/>
      </c>
      <c r="E42" s="132"/>
      <c r="F42" s="534" t="str">
        <f>IF(F14="","",SUM(F37:F41))</f>
        <v/>
      </c>
      <c r="G42" s="132"/>
      <c r="H42" s="534" t="str">
        <f>IF(H14="","",SUM(H37:H41))</f>
        <v/>
      </c>
      <c r="I42" s="132"/>
      <c r="J42" s="534" t="str">
        <f>IF(J14="","",SUM(J37:J41))</f>
        <v/>
      </c>
      <c r="K42" s="132"/>
      <c r="L42" s="534" t="str">
        <f>IF(L14="","",SUM(L37:L41))</f>
        <v/>
      </c>
      <c r="M42" s="132"/>
      <c r="N42" s="534" t="str">
        <f>IF(N14="","",SUM(N37:N41))</f>
        <v/>
      </c>
      <c r="O42" s="132"/>
      <c r="P42" s="534" t="str">
        <f>IF(P14="","",SUM(P37:P41))</f>
        <v/>
      </c>
      <c r="Q42" s="132"/>
    </row>
    <row r="43" spans="1:17" ht="17.25" x14ac:dyDescent="0.25">
      <c r="A43" s="11" t="s">
        <v>155</v>
      </c>
      <c r="B43" s="551" t="str">
        <f>IF(B14="","",IF($B$10&gt;0,B42/$B$10,0))</f>
        <v/>
      </c>
      <c r="C43" s="86"/>
      <c r="D43" s="551" t="str">
        <f>IF(D14="","",IF($B$10&gt;0,D42/$B$10,0))</f>
        <v/>
      </c>
      <c r="E43" s="86"/>
      <c r="F43" s="551" t="str">
        <f>IF(F14="","",IF($B$10&gt;0,F42/$B$10,0))</f>
        <v/>
      </c>
      <c r="G43" s="86"/>
      <c r="H43" s="551" t="str">
        <f>IF(H14="","",IF($B$10&gt;0,H42/$B$10,0))</f>
        <v/>
      </c>
      <c r="I43" s="86"/>
      <c r="J43" s="551" t="str">
        <f>IF(J14="","",IF($B$10&gt;0,J42/$B$10,0))</f>
        <v/>
      </c>
      <c r="K43" s="86"/>
      <c r="L43" s="551" t="str">
        <f>IF(L14="","",IF($B$10&gt;0,L42/$B$10,0))</f>
        <v/>
      </c>
      <c r="M43" s="86"/>
      <c r="N43" s="551" t="str">
        <f>IF(N14="","",IF($B$10&gt;0,N42/$B$10,0))</f>
        <v/>
      </c>
      <c r="O43" s="86"/>
      <c r="P43" s="551" t="str">
        <f>IF(P14="","",IF($B$10&gt;0,P42/$B$10,0))</f>
        <v/>
      </c>
      <c r="Q43" s="86"/>
    </row>
    <row r="44" spans="1:17" ht="30.75" thickBot="1" x14ac:dyDescent="0.3">
      <c r="A44" s="88" t="s">
        <v>510</v>
      </c>
      <c r="B44" s="535" t="str">
        <f>IF(B14="","",IF(B43&gt;=0.05,"Yes-Use detail form","No"))</f>
        <v/>
      </c>
      <c r="C44" s="133"/>
      <c r="D44" s="535" t="str">
        <f>IF(D14="","",IF(D43&gt;=0.05,"Yes-Use detail form","No"))</f>
        <v/>
      </c>
      <c r="E44" s="133"/>
      <c r="F44" s="535" t="str">
        <f>IF(F14="","",IF(F43&gt;=0.05,"Yes-Use detail form","No"))</f>
        <v/>
      </c>
      <c r="G44" s="133"/>
      <c r="H44" s="535" t="str">
        <f>IF(H14="","",IF(H43&gt;=0.05,"Yes-Use detail form","No"))</f>
        <v/>
      </c>
      <c r="I44" s="133"/>
      <c r="J44" s="535" t="str">
        <f>IF(J14="","",IF(J43&gt;=0.05,"Yes-Use detail form","No"))</f>
        <v/>
      </c>
      <c r="K44" s="133"/>
      <c r="L44" s="535" t="str">
        <f>IF(L14="","",IF(L43&gt;=0.05,"Yes-Use detail form","No"))</f>
        <v/>
      </c>
      <c r="M44" s="133"/>
      <c r="N44" s="535" t="str">
        <f>IF(N14="","",IF(N43&gt;=0.05,"Yes-Use detail form","No"))</f>
        <v/>
      </c>
      <c r="O44" s="133"/>
      <c r="P44" s="535" t="str">
        <f>IF(P14="","",IF(P43&gt;=0.05,"Yes-Use detail form","No"))</f>
        <v/>
      </c>
      <c r="Q44" s="133"/>
    </row>
    <row r="45" spans="1:17" s="236" customFormat="1" ht="30.75" thickBot="1" x14ac:dyDescent="0.3">
      <c r="A45" s="242" t="s">
        <v>243</v>
      </c>
      <c r="B45" s="314"/>
      <c r="C45" s="243"/>
      <c r="D45" s="314"/>
      <c r="E45" s="326"/>
      <c r="F45" s="314"/>
      <c r="G45" s="326"/>
      <c r="H45" s="314"/>
      <c r="I45" s="243"/>
      <c r="J45" s="314"/>
      <c r="K45" s="243"/>
      <c r="L45" s="314"/>
      <c r="M45" s="243"/>
      <c r="N45" s="314"/>
      <c r="O45" s="243"/>
      <c r="P45" s="314"/>
      <c r="Q45" s="243"/>
    </row>
    <row r="46" spans="1:17" s="123" customFormat="1" ht="15.75" thickBot="1" x14ac:dyDescent="0.3">
      <c r="A46" s="463" t="s">
        <v>520</v>
      </c>
      <c r="B46" s="461"/>
      <c r="C46" s="460"/>
      <c r="D46" s="461"/>
      <c r="E46" s="462"/>
      <c r="F46" s="461"/>
      <c r="G46" s="462"/>
      <c r="H46" s="461"/>
      <c r="I46" s="462"/>
      <c r="J46" s="461"/>
      <c r="K46" s="462"/>
      <c r="L46" s="461"/>
      <c r="M46" s="462"/>
      <c r="N46" s="461"/>
      <c r="O46" s="462"/>
      <c r="P46" s="461"/>
      <c r="Q46" s="462"/>
    </row>
    <row r="47" spans="1:17" x14ac:dyDescent="0.25">
      <c r="A47" s="404" t="s">
        <v>156</v>
      </c>
      <c r="B47" s="123"/>
      <c r="C47" s="123"/>
      <c r="D47" s="123"/>
      <c r="E47" s="123"/>
      <c r="F47" s="123"/>
      <c r="G47" s="123"/>
    </row>
    <row r="48" spans="1:17" x14ac:dyDescent="0.25">
      <c r="A48" s="405" t="s">
        <v>142</v>
      </c>
      <c r="B48" s="123"/>
      <c r="C48" s="123"/>
      <c r="D48" s="123"/>
      <c r="E48" s="123"/>
      <c r="F48" s="123"/>
      <c r="G48" s="123"/>
    </row>
    <row r="49" spans="1:7" x14ac:dyDescent="0.25">
      <c r="A49" s="405" t="s">
        <v>107</v>
      </c>
      <c r="B49" s="123"/>
      <c r="C49" s="123"/>
      <c r="D49" s="123"/>
      <c r="E49" s="123"/>
      <c r="F49" s="123"/>
      <c r="G49" s="123"/>
    </row>
    <row r="50" spans="1:7" x14ac:dyDescent="0.25">
      <c r="A50" s="123" t="s">
        <v>197</v>
      </c>
      <c r="B50" s="123"/>
      <c r="C50" s="123"/>
      <c r="D50" s="123"/>
      <c r="E50" s="123"/>
      <c r="F50" s="123"/>
      <c r="G50" s="123"/>
    </row>
    <row r="51" spans="1:7" x14ac:dyDescent="0.25">
      <c r="A51" s="358" t="s">
        <v>430</v>
      </c>
      <c r="B51" s="358"/>
      <c r="C51" s="358"/>
      <c r="D51" s="358"/>
      <c r="E51" s="358"/>
      <c r="F51" s="358"/>
      <c r="G51" s="358"/>
    </row>
    <row r="52" spans="1:7" x14ac:dyDescent="0.25">
      <c r="A52" s="400" t="s">
        <v>431</v>
      </c>
      <c r="B52" s="358"/>
      <c r="C52" s="358"/>
      <c r="D52" s="358"/>
      <c r="E52" s="358"/>
      <c r="F52" s="358"/>
      <c r="G52" s="358"/>
    </row>
    <row r="53" spans="1:7" x14ac:dyDescent="0.25">
      <c r="A53" s="400" t="s">
        <v>432</v>
      </c>
    </row>
    <row r="54" spans="1:7" x14ac:dyDescent="0.25">
      <c r="A54" s="358" t="s">
        <v>433</v>
      </c>
    </row>
    <row r="55" spans="1:7" x14ac:dyDescent="0.25">
      <c r="A55" s="399" t="s">
        <v>434</v>
      </c>
    </row>
    <row r="56" spans="1:7" x14ac:dyDescent="0.25">
      <c r="A56" s="230" t="s">
        <v>435</v>
      </c>
    </row>
    <row r="57" spans="1:7" hidden="1" x14ac:dyDescent="0.25">
      <c r="A57" s="337"/>
    </row>
  </sheetData>
  <sheetProtection algorithmName="SHA-512" hashValue="zXPqtp7wUQl+AT4DbKm3KnQ2hL6kuR01Qj3nrDn0y2YWjnuCurQYuz2Pnn5dyyaMCvqk51oP5LwhUCI+bvoTdQ==" saltValue="JXs+tdnGJc0Ld8r6Muy2SA==" spinCount="100000" sheet="1" objects="1" scenarios="1"/>
  <dataConsolidate/>
  <conditionalFormatting sqref="B44">
    <cfRule type="containsText" dxfId="508" priority="80" operator="containsText" text="yes">
      <formula>NOT(ISERROR(SEARCH("yes",B44)))</formula>
    </cfRule>
  </conditionalFormatting>
  <conditionalFormatting sqref="D29">
    <cfRule type="containsText" dxfId="507" priority="77" operator="containsText" text="yes">
      <formula>NOT(ISERROR(SEARCH("yes",D29)))</formula>
    </cfRule>
  </conditionalFormatting>
  <conditionalFormatting sqref="F29">
    <cfRule type="containsText" dxfId="506" priority="76" operator="containsText" text="yes">
      <formula>NOT(ISERROR(SEARCH("yes",F29)))</formula>
    </cfRule>
  </conditionalFormatting>
  <conditionalFormatting sqref="H29">
    <cfRule type="containsText" dxfId="505" priority="75" operator="containsText" text="yes">
      <formula>NOT(ISERROR(SEARCH("yes",H29)))</formula>
    </cfRule>
  </conditionalFormatting>
  <conditionalFormatting sqref="D44">
    <cfRule type="containsText" dxfId="504" priority="74" operator="containsText" text="yes">
      <formula>NOT(ISERROR(SEARCH("yes",D44)))</formula>
    </cfRule>
  </conditionalFormatting>
  <conditionalFormatting sqref="F44">
    <cfRule type="containsText" dxfId="503" priority="73" operator="containsText" text="yes">
      <formula>NOT(ISERROR(SEARCH("yes",F44)))</formula>
    </cfRule>
  </conditionalFormatting>
  <conditionalFormatting sqref="H44">
    <cfRule type="containsText" dxfId="502" priority="72" operator="containsText" text="yes">
      <formula>NOT(ISERROR(SEARCH("yes",H44)))</formula>
    </cfRule>
  </conditionalFormatting>
  <conditionalFormatting sqref="B45">
    <cfRule type="containsText" dxfId="501" priority="68" operator="containsText" text="yes">
      <formula>NOT(ISERROR(SEARCH("yes",B45)))</formula>
    </cfRule>
  </conditionalFormatting>
  <conditionalFormatting sqref="D45">
    <cfRule type="containsText" dxfId="500" priority="67" operator="containsText" text="yes">
      <formula>NOT(ISERROR(SEARCH("yes",D45)))</formula>
    </cfRule>
  </conditionalFormatting>
  <conditionalFormatting sqref="F45">
    <cfRule type="containsText" dxfId="499" priority="66" operator="containsText" text="yes">
      <formula>NOT(ISERROR(SEARCH("yes",F45)))</formula>
    </cfRule>
  </conditionalFormatting>
  <conditionalFormatting sqref="H45">
    <cfRule type="containsText" dxfId="498" priority="65" operator="containsText" text="yes">
      <formula>NOT(ISERROR(SEARCH("yes",H45)))</formula>
    </cfRule>
  </conditionalFormatting>
  <conditionalFormatting sqref="J29">
    <cfRule type="containsText" dxfId="497" priority="63" operator="containsText" text="yes">
      <formula>NOT(ISERROR(SEARCH("yes",J29)))</formula>
    </cfRule>
  </conditionalFormatting>
  <conditionalFormatting sqref="J44">
    <cfRule type="containsText" dxfId="496" priority="62" operator="containsText" text="yes">
      <formula>NOT(ISERROR(SEARCH("yes",J44)))</formula>
    </cfRule>
  </conditionalFormatting>
  <conditionalFormatting sqref="J45">
    <cfRule type="containsText" dxfId="495" priority="61" operator="containsText" text="yes">
      <formula>NOT(ISERROR(SEARCH("yes",J45)))</formula>
    </cfRule>
  </conditionalFormatting>
  <conditionalFormatting sqref="L29">
    <cfRule type="containsText" dxfId="494" priority="59" operator="containsText" text="yes">
      <formula>NOT(ISERROR(SEARCH("yes",L29)))</formula>
    </cfRule>
  </conditionalFormatting>
  <conditionalFormatting sqref="L44">
    <cfRule type="containsText" dxfId="493" priority="58" operator="containsText" text="yes">
      <formula>NOT(ISERROR(SEARCH("yes",L44)))</formula>
    </cfRule>
  </conditionalFormatting>
  <conditionalFormatting sqref="L45">
    <cfRule type="containsText" dxfId="492" priority="57" operator="containsText" text="yes">
      <formula>NOT(ISERROR(SEARCH("yes",L45)))</formula>
    </cfRule>
  </conditionalFormatting>
  <conditionalFormatting sqref="N29">
    <cfRule type="containsText" dxfId="491" priority="55" operator="containsText" text="yes">
      <formula>NOT(ISERROR(SEARCH("yes",N29)))</formula>
    </cfRule>
  </conditionalFormatting>
  <conditionalFormatting sqref="N44">
    <cfRule type="containsText" dxfId="490" priority="54" operator="containsText" text="yes">
      <formula>NOT(ISERROR(SEARCH("yes",N44)))</formula>
    </cfRule>
  </conditionalFormatting>
  <conditionalFormatting sqref="N45">
    <cfRule type="containsText" dxfId="489" priority="53" operator="containsText" text="yes">
      <formula>NOT(ISERROR(SEARCH("yes",N45)))</formula>
    </cfRule>
  </conditionalFormatting>
  <conditionalFormatting sqref="P29">
    <cfRule type="containsText" dxfId="488" priority="51" operator="containsText" text="yes">
      <formula>NOT(ISERROR(SEARCH("yes",P29)))</formula>
    </cfRule>
  </conditionalFormatting>
  <conditionalFormatting sqref="P44">
    <cfRule type="containsText" dxfId="487" priority="50" operator="containsText" text="yes">
      <formula>NOT(ISERROR(SEARCH("yes",P44)))</formula>
    </cfRule>
  </conditionalFormatting>
  <conditionalFormatting sqref="P45">
    <cfRule type="containsText" dxfId="486" priority="49" operator="containsText" text="yes">
      <formula>NOT(ISERROR(SEARCH("yes",P45)))</formula>
    </cfRule>
  </conditionalFormatting>
  <conditionalFormatting sqref="B29">
    <cfRule type="containsText" dxfId="485" priority="47" operator="containsText" text="yes">
      <formula>NOT(ISERROR(SEARCH("yes",B29)))</formula>
    </cfRule>
  </conditionalFormatting>
  <conditionalFormatting sqref="I32 G32 E32 K32 M32 O32 Q32">
    <cfRule type="containsText" dxfId="484" priority="22" operator="containsText" text="yes">
      <formula>NOT(ISERROR(SEARCH("yes",E32)))</formula>
    </cfRule>
  </conditionalFormatting>
  <conditionalFormatting sqref="H30">
    <cfRule type="containsText" dxfId="483" priority="21" operator="containsText" text="yes">
      <formula>NOT(ISERROR(SEARCH("yes",H30)))</formula>
    </cfRule>
  </conditionalFormatting>
  <conditionalFormatting sqref="D30">
    <cfRule type="containsText" dxfId="482" priority="20" operator="containsText" text="yes">
      <formula>NOT(ISERROR(SEARCH("yes",D30)))</formula>
    </cfRule>
  </conditionalFormatting>
  <conditionalFormatting sqref="F30">
    <cfRule type="containsText" dxfId="481" priority="19" operator="containsText" text="yes">
      <formula>NOT(ISERROR(SEARCH("yes",F30)))</formula>
    </cfRule>
  </conditionalFormatting>
  <conditionalFormatting sqref="H30">
    <cfRule type="containsText" dxfId="480" priority="18" operator="containsText" text="yes">
      <formula>NOT(ISERROR(SEARCH("yes",H30)))</formula>
    </cfRule>
  </conditionalFormatting>
  <conditionalFormatting sqref="J30">
    <cfRule type="containsText" dxfId="479" priority="17" operator="containsText" text="yes">
      <formula>NOT(ISERROR(SEARCH("yes",J30)))</formula>
    </cfRule>
  </conditionalFormatting>
  <conditionalFormatting sqref="L30">
    <cfRule type="containsText" dxfId="478" priority="16" operator="containsText" text="yes">
      <formula>NOT(ISERROR(SEARCH("yes",L30)))</formula>
    </cfRule>
  </conditionalFormatting>
  <conditionalFormatting sqref="N30">
    <cfRule type="containsText" dxfId="477" priority="15" operator="containsText" text="yes">
      <formula>NOT(ISERROR(SEARCH("yes",N30)))</formula>
    </cfRule>
  </conditionalFormatting>
  <conditionalFormatting sqref="P30">
    <cfRule type="containsText" dxfId="476" priority="14" operator="containsText" text="yes">
      <formula>NOT(ISERROR(SEARCH("yes",P30)))</formula>
    </cfRule>
  </conditionalFormatting>
  <conditionalFormatting sqref="B30">
    <cfRule type="containsText" dxfId="475" priority="13" operator="containsText" text="yes">
      <formula>NOT(ISERROR(SEARCH("yes",B30)))</formula>
    </cfRule>
  </conditionalFormatting>
  <conditionalFormatting sqref="C32">
    <cfRule type="beginsWith" dxfId="474" priority="12" operator="beginsWith" text="Yes">
      <formula>LEFT(C32,LEN("Yes"))="Yes"</formula>
    </cfRule>
  </conditionalFormatting>
  <conditionalFormatting sqref="C30">
    <cfRule type="containsText" dxfId="473" priority="11" operator="containsText" text="yes">
      <formula>NOT(ISERROR(SEARCH("yes",C30)))</formula>
    </cfRule>
  </conditionalFormatting>
  <conditionalFormatting sqref="C31">
    <cfRule type="containsText" dxfId="472" priority="10" operator="containsText" text="yes">
      <formula>NOT(ISERROR(SEARCH("yes",C31)))</formula>
    </cfRule>
  </conditionalFormatting>
  <conditionalFormatting sqref="B32">
    <cfRule type="containsText" dxfId="471" priority="9" operator="containsText" text="Yes">
      <formula>NOT(ISERROR(SEARCH("Yes",B32)))</formula>
    </cfRule>
  </conditionalFormatting>
  <conditionalFormatting sqref="I31 G31 E31 K31 M31 O31 Q31">
    <cfRule type="containsText" dxfId="470" priority="8" operator="containsText" text="yes">
      <formula>NOT(ISERROR(SEARCH("yes",E31)))</formula>
    </cfRule>
  </conditionalFormatting>
  <conditionalFormatting sqref="E30">
    <cfRule type="containsText" dxfId="469" priority="7" operator="containsText" text="yes">
      <formula>NOT(ISERROR(SEARCH("yes",E30)))</formula>
    </cfRule>
  </conditionalFormatting>
  <conditionalFormatting sqref="G30">
    <cfRule type="containsText" dxfId="468" priority="6" operator="containsText" text="yes">
      <formula>NOT(ISERROR(SEARCH("yes",G30)))</formula>
    </cfRule>
  </conditionalFormatting>
  <conditionalFormatting sqref="I30">
    <cfRule type="containsText" dxfId="467" priority="5" operator="containsText" text="yes">
      <formula>NOT(ISERROR(SEARCH("yes",I30)))</formula>
    </cfRule>
  </conditionalFormatting>
  <conditionalFormatting sqref="K30">
    <cfRule type="containsText" dxfId="466" priority="4" operator="containsText" text="yes">
      <formula>NOT(ISERROR(SEARCH("yes",K30)))</formula>
    </cfRule>
  </conditionalFormatting>
  <conditionalFormatting sqref="M30">
    <cfRule type="containsText" dxfId="465" priority="3" operator="containsText" text="yes">
      <formula>NOT(ISERROR(SEARCH("yes",M30)))</formula>
    </cfRule>
  </conditionalFormatting>
  <conditionalFormatting sqref="O30">
    <cfRule type="containsText" dxfId="464" priority="2" operator="containsText" text="yes">
      <formula>NOT(ISERROR(SEARCH("yes",O30)))</formula>
    </cfRule>
  </conditionalFormatting>
  <conditionalFormatting sqref="Q30">
    <cfRule type="containsText" dxfId="463" priority="1" operator="containsText" text="yes">
      <formula>NOT(ISERROR(SEARCH("yes",Q30)))</formula>
    </cfRule>
  </conditionalFormatting>
  <dataValidations count="1">
    <dataValidation type="list" allowBlank="1" showInputMessage="1" showErrorMessage="1" sqref="B31" xr:uid="{3D2B917D-FBA5-4F27-A1BA-120C35CCB8F5}">
      <formula1>"Yes, No"</formula1>
    </dataValidation>
  </dataValidations>
  <pageMargins left="0.45" right="0.45" top="0.5" bottom="0.3" header="0.3" footer="0.3"/>
  <pageSetup scale="46" orientation="landscape" r:id="rId1"/>
  <headerFooter>
    <oddHeader>&amp;L&amp;"-,Bold"Summary Report – Gaseous and Opacity Excess Emissions and Continuous Monitoring System Performance
Continuous Parameter Monitoring Systems -- 40 CFR Part 63, Subpart MM</oddHeader>
    <oddFooter>&amp;RCPMS Summary -- &amp;P of &amp;N</oddFooter>
  </headerFooter>
  <extLst>
    <ext xmlns:x14="http://schemas.microsoft.com/office/spreadsheetml/2009/9/main" uri="{78C0D931-6437-407d-A8EE-F0AAD7539E65}">
      <x14:conditionalFormattings>
        <x14:conditionalFormatting xmlns:xm="http://schemas.microsoft.com/office/excel/2006/main">
          <x14:cfRule type="containsText" priority="46" operator="containsText" text="yes" id="{845395B3-EBE6-42E6-89A1-B01D836A25A5}">
            <xm:f>NOT(ISERROR(SEARCH("yes",CPMS1!B46)))</xm:f>
            <x14:dxf>
              <font>
                <b/>
                <i val="0"/>
                <color auto="1"/>
              </font>
              <fill>
                <patternFill>
                  <bgColor rgb="FFFFFF00"/>
                </patternFill>
              </fill>
            </x14:dxf>
          </x14:cfRule>
          <xm:sqref>B46 D46 F46 H46 J46 L46 N46 P46</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error="Select 3-hr (except for the 1-hr RTO corrective action level)" prompt="Select 3-hour, except for 1-hour RTO corrective action level" xr:uid="{97BBD768-D071-40E6-AC82-661DC8F2FC16}">
          <x14:formula1>
            <xm:f>'dropdown menus'!$B$47:$B$48</xm:f>
          </x14:formula1>
          <xm:sqref>B15 P15 N15 L15 J15 H15 F15 D15</xm:sqref>
        </x14:dataValidation>
        <x14:dataValidation type="list" allowBlank="1" showInputMessage="1" xr:uid="{76775D96-EF60-4788-933B-9C963EDF8BE8}">
          <x14:formula1>
            <xm:f>'dropdown menus'!$B$156:$B$157</xm:f>
          </x14:formula1>
          <xm:sqref>D45 B45 P45 N45 L45 J45 H45 F45</xm:sqref>
        </x14:dataValidation>
        <x14:dataValidation type="list" allowBlank="1" showInputMessage="1" showErrorMessage="1" xr:uid="{63623060-72BF-4A82-BA09-1BD111ECC824}">
          <x14:formula1>
            <xm:f>'dropdown menus'!$B$121:$B$122</xm:f>
          </x14:formula1>
          <xm:sqref>P18:P19 N18:N19 L18:L19 J18:J19 H18:H19 F18:F19 D18:D19 B18:B19</xm:sqref>
        </x14:dataValidation>
        <x14:dataValidation type="list" allowBlank="1" showInputMessage="1" showErrorMessage="1" prompt="Select parameter" xr:uid="{1167A788-9EA9-47A0-91F9-12C6FA1FEC0E}">
          <x14:formula1>
            <xm:f>'dropdown menus'!$B$37:$B$44</xm:f>
          </x14:formula1>
          <xm:sqref>P14 B14 N14 L14 J14 H14 F14 D14</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6">
    <tabColor theme="9" tint="0.59999389629810485"/>
    <pageSetUpPr fitToPage="1"/>
  </sheetPr>
  <dimension ref="A1:Q58"/>
  <sheetViews>
    <sheetView showGridLines="0" zoomScale="90" zoomScaleNormal="90" workbookViewId="0">
      <selection activeCell="B10" sqref="B10"/>
    </sheetView>
  </sheetViews>
  <sheetFormatPr defaultColWidth="0" defaultRowHeight="15" zeroHeight="1" x14ac:dyDescent="0.25"/>
  <cols>
    <col min="1" max="1" width="73" style="85" customWidth="1"/>
    <col min="2" max="2" width="22.28515625" style="130" customWidth="1"/>
    <col min="3" max="9" width="18.85546875" style="130" customWidth="1"/>
    <col min="10" max="12" width="0" style="130" hidden="1" customWidth="1"/>
    <col min="13" max="16384" width="9.140625" style="130" hidden="1"/>
  </cols>
  <sheetData>
    <row r="1" spans="1:10" ht="21" x14ac:dyDescent="0.35">
      <c r="A1" s="25" t="s">
        <v>31</v>
      </c>
    </row>
    <row r="2" spans="1:10" x14ac:dyDescent="0.25">
      <c r="A2" s="6" t="s">
        <v>69</v>
      </c>
    </row>
    <row r="3" spans="1:10" x14ac:dyDescent="0.25">
      <c r="D3" s="238" t="s">
        <v>238</v>
      </c>
      <c r="E3" s="130" t="str">
        <f ca="1">MID(CELL("filename",A1),FIND("]",CELL("filename",A1))+1,255)</f>
        <v>COMS4</v>
      </c>
    </row>
    <row r="4" spans="1:10" x14ac:dyDescent="0.25">
      <c r="A4" s="41" t="s">
        <v>32</v>
      </c>
      <c r="B4" s="516" t="str">
        <f>Facility_Info_upload!$C$24&amp;"--"&amp;Facility_Info_upload!$D$24</f>
        <v>0--0</v>
      </c>
      <c r="C4" s="517"/>
      <c r="D4" s="517"/>
      <c r="E4" s="518"/>
    </row>
    <row r="5" spans="1:10" x14ac:dyDescent="0.25">
      <c r="A5" s="41" t="s">
        <v>33</v>
      </c>
      <c r="B5" s="563" t="str">
        <f>CONCATENATE(TEXT(Facility_Info!$B$28,"mm/dd/yyyy")," - ",TEXT(Facility_Info!$B$29,"mm/dd/yyyy"))</f>
        <v>01/00/1900 - 01/00/1900</v>
      </c>
      <c r="C5" s="519"/>
      <c r="D5" s="517"/>
      <c r="E5" s="518"/>
      <c r="J5" s="38"/>
    </row>
    <row r="6" spans="1:10" x14ac:dyDescent="0.25">
      <c r="A6" s="41" t="s">
        <v>19</v>
      </c>
      <c r="B6" s="520" t="str">
        <f>IF(Unit_Info!$C27="","",Unit_Info!$C27)</f>
        <v/>
      </c>
      <c r="C6" s="521"/>
      <c r="D6" s="521"/>
      <c r="E6" s="522"/>
      <c r="J6" s="38"/>
    </row>
    <row r="7" spans="1:10" x14ac:dyDescent="0.25">
      <c r="A7" s="41" t="s">
        <v>20</v>
      </c>
      <c r="B7" s="520" t="str">
        <f>IF(Unit_Info!$D27="","",Unit_Info!$D27)</f>
        <v/>
      </c>
      <c r="C7" s="523"/>
      <c r="D7" s="523"/>
      <c r="E7" s="524"/>
      <c r="J7" s="38"/>
    </row>
    <row r="8" spans="1:10" x14ac:dyDescent="0.25">
      <c r="A8" s="41" t="s">
        <v>21</v>
      </c>
      <c r="B8" s="520" t="str">
        <f>IF(Unit_Info!$F27="","",Unit_Info!$F27)</f>
        <v/>
      </c>
      <c r="C8" s="523"/>
      <c r="D8" s="523"/>
      <c r="E8" s="524"/>
      <c r="J8" s="38"/>
    </row>
    <row r="9" spans="1:10" x14ac:dyDescent="0.25">
      <c r="A9" s="41" t="s">
        <v>22</v>
      </c>
      <c r="B9" s="520" t="str">
        <f>IF(Unit_Info!$I27="","",Unit_Info!$I27)</f>
        <v/>
      </c>
      <c r="C9" s="523"/>
      <c r="D9" s="523"/>
      <c r="E9" s="524"/>
      <c r="J9" s="38"/>
    </row>
    <row r="10" spans="1:10" x14ac:dyDescent="0.25">
      <c r="A10" s="41" t="s">
        <v>138</v>
      </c>
      <c r="B10" s="220"/>
      <c r="C10" s="164"/>
      <c r="D10" s="78"/>
      <c r="E10" s="79"/>
      <c r="J10" s="38"/>
    </row>
    <row r="11" spans="1:10" ht="25.5" customHeight="1" thickBot="1" x14ac:dyDescent="0.3">
      <c r="A11" s="403" t="s">
        <v>137</v>
      </c>
      <c r="B11" s="403"/>
      <c r="C11" s="403"/>
      <c r="D11" s="403"/>
      <c r="E11" s="403"/>
      <c r="J11" s="38"/>
    </row>
    <row r="12" spans="1:10" x14ac:dyDescent="0.25">
      <c r="A12" s="8" t="s">
        <v>145</v>
      </c>
      <c r="B12" s="49"/>
      <c r="C12" s="49"/>
      <c r="D12" s="49"/>
      <c r="E12" s="49"/>
      <c r="F12" s="49"/>
      <c r="G12" s="49"/>
      <c r="H12" s="49"/>
      <c r="I12" s="50"/>
      <c r="J12" s="51"/>
    </row>
    <row r="13" spans="1:10" x14ac:dyDescent="0.25">
      <c r="A13" s="263" t="s">
        <v>293</v>
      </c>
      <c r="B13" s="264" t="str">
        <f>IF(B14="","",MAX(COMS1!B13:H13,COMS2!B13:H13,COMS3!B13:H13)+1)</f>
        <v/>
      </c>
      <c r="C13" s="264"/>
      <c r="D13" s="264" t="str">
        <f>IF(D14="","",B13+1)</f>
        <v/>
      </c>
      <c r="E13" s="264"/>
      <c r="F13" s="264" t="str">
        <f>IF(F14="","",MAX(B13:D13)+1)</f>
        <v/>
      </c>
      <c r="G13" s="264"/>
      <c r="H13" s="264" t="str">
        <f>IF(H14="","",MAX(B13:F13)+1)</f>
        <v/>
      </c>
      <c r="I13" s="265"/>
      <c r="J13" s="51"/>
    </row>
    <row r="14" spans="1:10" x14ac:dyDescent="0.25">
      <c r="A14" s="52" t="s">
        <v>76</v>
      </c>
      <c r="B14" s="175"/>
      <c r="C14" s="119"/>
      <c r="D14" s="175"/>
      <c r="E14" s="119"/>
      <c r="F14" s="175"/>
      <c r="G14" s="119"/>
      <c r="H14" s="175"/>
      <c r="I14" s="119"/>
      <c r="J14" s="51"/>
    </row>
    <row r="15" spans="1:10" x14ac:dyDescent="0.25">
      <c r="A15" s="52" t="s">
        <v>34</v>
      </c>
      <c r="B15" s="175"/>
      <c r="C15" s="119"/>
      <c r="D15" s="175"/>
      <c r="E15" s="119"/>
      <c r="F15" s="175"/>
      <c r="G15" s="119"/>
      <c r="H15" s="175"/>
      <c r="I15" s="119"/>
      <c r="J15" s="51"/>
    </row>
    <row r="16" spans="1:10" x14ac:dyDescent="0.25">
      <c r="A16" s="52" t="s">
        <v>78</v>
      </c>
      <c r="B16" s="221"/>
      <c r="C16" s="119"/>
      <c r="D16" s="221"/>
      <c r="E16" s="119"/>
      <c r="F16" s="221"/>
      <c r="G16" s="119"/>
      <c r="H16" s="221"/>
      <c r="I16" s="119"/>
      <c r="J16" s="51"/>
    </row>
    <row r="17" spans="1:17" ht="30" x14ac:dyDescent="0.25">
      <c r="A17" s="139" t="s">
        <v>190</v>
      </c>
      <c r="B17" s="222"/>
      <c r="C17" s="100"/>
      <c r="D17" s="222"/>
      <c r="E17" s="100"/>
      <c r="F17" s="222"/>
      <c r="G17" s="100"/>
      <c r="H17" s="222"/>
      <c r="I17" s="100"/>
      <c r="J17" s="51"/>
    </row>
    <row r="18" spans="1:17" ht="30" x14ac:dyDescent="0.25">
      <c r="A18" s="139" t="s">
        <v>191</v>
      </c>
      <c r="B18" s="222"/>
      <c r="C18" s="100"/>
      <c r="D18" s="222"/>
      <c r="E18" s="100"/>
      <c r="F18" s="222"/>
      <c r="G18" s="100"/>
      <c r="H18" s="222"/>
      <c r="I18" s="100"/>
      <c r="J18" s="51"/>
    </row>
    <row r="19" spans="1:17" s="273" customFormat="1" ht="29.25" customHeight="1" x14ac:dyDescent="0.25">
      <c r="A19" s="53" t="s">
        <v>528</v>
      </c>
      <c r="B19" s="215"/>
      <c r="C19" s="100"/>
      <c r="D19" s="215"/>
      <c r="E19" s="100"/>
      <c r="F19" s="215"/>
      <c r="G19" s="100"/>
      <c r="H19" s="215"/>
      <c r="I19" s="101"/>
      <c r="J19" s="215"/>
      <c r="K19" s="101"/>
      <c r="L19" s="215"/>
      <c r="M19" s="101"/>
      <c r="N19" s="215"/>
      <c r="O19" s="101"/>
      <c r="P19" s="215"/>
      <c r="Q19" s="101"/>
    </row>
    <row r="20" spans="1:17" x14ac:dyDescent="0.25">
      <c r="A20" s="53"/>
      <c r="B20" s="96" t="s">
        <v>36</v>
      </c>
      <c r="C20" s="97" t="s">
        <v>8</v>
      </c>
      <c r="D20" s="96" t="s">
        <v>36</v>
      </c>
      <c r="E20" s="97" t="s">
        <v>8</v>
      </c>
      <c r="F20" s="96" t="s">
        <v>36</v>
      </c>
      <c r="G20" s="97" t="s">
        <v>8</v>
      </c>
      <c r="H20" s="96" t="s">
        <v>36</v>
      </c>
      <c r="I20" s="98" t="s">
        <v>8</v>
      </c>
      <c r="J20" s="51"/>
      <c r="K20" s="54"/>
    </row>
    <row r="21" spans="1:17" ht="17.25" x14ac:dyDescent="0.25">
      <c r="A21" s="27" t="s">
        <v>75</v>
      </c>
      <c r="B21" s="99" t="s">
        <v>44</v>
      </c>
      <c r="C21" s="100" t="s">
        <v>149</v>
      </c>
      <c r="D21" s="99" t="s">
        <v>44</v>
      </c>
      <c r="E21" s="100" t="s">
        <v>149</v>
      </c>
      <c r="F21" s="99" t="s">
        <v>44</v>
      </c>
      <c r="G21" s="100" t="s">
        <v>149</v>
      </c>
      <c r="H21" s="99" t="s">
        <v>44</v>
      </c>
      <c r="I21" s="101" t="s">
        <v>149</v>
      </c>
      <c r="J21" s="51"/>
    </row>
    <row r="22" spans="1:17" x14ac:dyDescent="0.25">
      <c r="A22" s="55" t="s">
        <v>38</v>
      </c>
      <c r="B22" s="223"/>
      <c r="C22" s="224"/>
      <c r="D22" s="223"/>
      <c r="E22" s="224"/>
      <c r="F22" s="223"/>
      <c r="G22" s="224"/>
      <c r="H22" s="223"/>
      <c r="I22" s="225"/>
      <c r="J22" s="51"/>
    </row>
    <row r="23" spans="1:17" x14ac:dyDescent="0.25">
      <c r="A23" s="55" t="s">
        <v>39</v>
      </c>
      <c r="B23" s="223"/>
      <c r="C23" s="224"/>
      <c r="D23" s="223"/>
      <c r="E23" s="224"/>
      <c r="F23" s="223"/>
      <c r="G23" s="224"/>
      <c r="H23" s="223"/>
      <c r="I23" s="225"/>
      <c r="J23" s="51"/>
    </row>
    <row r="24" spans="1:17" x14ac:dyDescent="0.25">
      <c r="A24" s="55" t="s">
        <v>40</v>
      </c>
      <c r="B24" s="223"/>
      <c r="C24" s="224"/>
      <c r="D24" s="223"/>
      <c r="E24" s="224"/>
      <c r="F24" s="223"/>
      <c r="G24" s="224"/>
      <c r="H24" s="223"/>
      <c r="I24" s="225"/>
      <c r="J24" s="51"/>
    </row>
    <row r="25" spans="1:17" x14ac:dyDescent="0.25">
      <c r="A25" s="55" t="s">
        <v>41</v>
      </c>
      <c r="B25" s="223"/>
      <c r="C25" s="224"/>
      <c r="D25" s="223"/>
      <c r="E25" s="224"/>
      <c r="F25" s="223"/>
      <c r="G25" s="224"/>
      <c r="H25" s="223"/>
      <c r="I25" s="225"/>
      <c r="J25" s="51"/>
    </row>
    <row r="26" spans="1:17" x14ac:dyDescent="0.25">
      <c r="A26" s="55" t="s">
        <v>42</v>
      </c>
      <c r="B26" s="223"/>
      <c r="C26" s="224"/>
      <c r="D26" s="223"/>
      <c r="E26" s="224"/>
      <c r="F26" s="223"/>
      <c r="G26" s="224"/>
      <c r="H26" s="223"/>
      <c r="I26" s="225"/>
      <c r="J26" s="51"/>
    </row>
    <row r="27" spans="1:17" x14ac:dyDescent="0.25">
      <c r="A27" s="52" t="s">
        <v>43</v>
      </c>
      <c r="B27" s="525" t="str">
        <f>IF(B14="","",SUM(B22:B26))</f>
        <v/>
      </c>
      <c r="C27" s="526" t="str">
        <f>IF(B14="","",SUM(C22:C26)-IF(B15="scrubber pressure drop",C22,0))</f>
        <v/>
      </c>
      <c r="D27" s="525" t="str">
        <f>IF(D14="","",SUM(D22:D26))</f>
        <v/>
      </c>
      <c r="E27" s="526" t="str">
        <f>IF(D14="","",SUM(E22:E26)-IF(D15="scrubber pressure drop",E22,0))</f>
        <v/>
      </c>
      <c r="F27" s="525" t="str">
        <f>IF(F14="","",SUM(F22:F26))</f>
        <v/>
      </c>
      <c r="G27" s="526" t="str">
        <f>IF(F14="","",SUM(G22:G26)-IF(F15="scrubber pressure drop",G22,0))</f>
        <v/>
      </c>
      <c r="H27" s="525" t="str">
        <f>IF(H14="","",SUM(H22:H26))</f>
        <v/>
      </c>
      <c r="I27" s="527" t="str">
        <f>IF(H14="","",SUM(I22:I26)-IF(H15="scrubber pressure drop",I22,0))</f>
        <v/>
      </c>
      <c r="J27" s="51"/>
    </row>
    <row r="28" spans="1:17" ht="32.25" x14ac:dyDescent="0.25">
      <c r="A28" s="52" t="s">
        <v>157</v>
      </c>
      <c r="B28" s="529" t="str">
        <f>IF(B14="","",IF($B$10&gt;0,B27/($B$10*60),0))</f>
        <v/>
      </c>
      <c r="C28" s="528" t="str">
        <f>IF(B14="","",IF($B$10&gt;0,(C27*6)/($B$10*60),0))</f>
        <v/>
      </c>
      <c r="D28" s="529" t="str">
        <f>IF(D14="","",IF($B$10&gt;0,D27/($B$10*60),0))</f>
        <v/>
      </c>
      <c r="E28" s="528" t="str">
        <f>IF(D14="","",IF($B$10&gt;0,(E27*6)/($B$10*60),0))</f>
        <v/>
      </c>
      <c r="F28" s="529" t="str">
        <f>IF(F14="","",IF($B$10&gt;0,F27/($B$10*60),0))</f>
        <v/>
      </c>
      <c r="G28" s="528" t="str">
        <f>IF(F14="","",IF($B$10&gt;0,(G27*6)/($B$10*60),0))</f>
        <v/>
      </c>
      <c r="H28" s="529" t="str">
        <f>IF(H14="","",IF($B$10&gt;0,H27/($B$10*60),0))</f>
        <v/>
      </c>
      <c r="I28" s="528" t="str">
        <f>IF(H14="","",IF($B$10&gt;0,(I27*6)/($B$10*60),0))</f>
        <v/>
      </c>
      <c r="J28" s="56"/>
    </row>
    <row r="29" spans="1:17" ht="17.25" x14ac:dyDescent="0.25">
      <c r="A29" s="140" t="s">
        <v>196</v>
      </c>
      <c r="B29" s="530" t="str">
        <f>IF(B14="","",IF(B28&gt;=0.01,"Yes-Use detail form","No"))</f>
        <v/>
      </c>
      <c r="C29" s="89"/>
      <c r="D29" s="530" t="str">
        <f>IF(D14="","",IF(D28&gt;=0.01,"Yes-Use detail form","No"))</f>
        <v/>
      </c>
      <c r="E29" s="89"/>
      <c r="F29" s="530" t="str">
        <f>IF(F14="","",IF(F28&gt;=0.01,"Yes-Use detail form","No"))</f>
        <v/>
      </c>
      <c r="G29" s="89"/>
      <c r="H29" s="530" t="str">
        <f>IF(H14="","",IF(H28&gt;=0.01,"Yes-Use detail form","No"))</f>
        <v/>
      </c>
      <c r="I29" s="89"/>
      <c r="J29" s="56"/>
    </row>
    <row r="30" spans="1:17" ht="45" x14ac:dyDescent="0.25">
      <c r="A30" s="52" t="s">
        <v>202</v>
      </c>
      <c r="B30" s="29"/>
      <c r="C30" s="531" t="str">
        <f>IF(B14="","",IF(C28&gt;=VLOOKUP($B$15,Violations!$A$21:$D$22,4,FALSE),"Yes-Use detail and failure forms","No"))</f>
        <v/>
      </c>
      <c r="D30" s="29"/>
      <c r="E30" s="531" t="str">
        <f>IF(D14="","",IF(E28&gt;=VLOOKUP($B$15,Violations!$A$21:$D$22,4,FALSE),"Yes-Use detail and failure forms","No"))</f>
        <v/>
      </c>
      <c r="F30" s="29"/>
      <c r="G30" s="531" t="str">
        <f>IF(F14="","",IF(G28&gt;=VLOOKUP($B$15,Violations!$A$21:$D$22,4,FALSE),"Yes-Use detail and failure forms","No"))</f>
        <v/>
      </c>
      <c r="H30" s="29"/>
      <c r="I30" s="531" t="str">
        <f>IF(H14="","",IF(I28&gt;=VLOOKUP($B$15,Violations!$A$21:$D$22,4,FALSE),"Yes-Use detail and failure forms","No"))</f>
        <v/>
      </c>
      <c r="J30" s="56"/>
    </row>
    <row r="31" spans="1:17" x14ac:dyDescent="0.25">
      <c r="A31" s="53"/>
      <c r="B31" s="96"/>
      <c r="C31" s="97" t="s">
        <v>8</v>
      </c>
      <c r="D31" s="96"/>
      <c r="E31" s="97" t="s">
        <v>8</v>
      </c>
      <c r="F31" s="96"/>
      <c r="G31" s="97" t="s">
        <v>8</v>
      </c>
      <c r="H31" s="96"/>
      <c r="I31" s="98" t="s">
        <v>8</v>
      </c>
      <c r="J31" s="51"/>
      <c r="K31" s="54"/>
    </row>
    <row r="32" spans="1:17" ht="30" x14ac:dyDescent="0.25">
      <c r="A32" s="559" t="s">
        <v>574</v>
      </c>
      <c r="B32" s="99"/>
      <c r="C32" s="555" t="s">
        <v>573</v>
      </c>
      <c r="D32" s="99"/>
      <c r="E32" s="555" t="s">
        <v>573</v>
      </c>
      <c r="F32" s="99"/>
      <c r="G32" s="555" t="s">
        <v>573</v>
      </c>
      <c r="H32" s="99"/>
      <c r="I32" s="555" t="s">
        <v>573</v>
      </c>
      <c r="J32" s="51"/>
    </row>
    <row r="33" spans="1:10" x14ac:dyDescent="0.25">
      <c r="A33" s="55" t="s">
        <v>38</v>
      </c>
      <c r="B33" s="556"/>
      <c r="C33" s="224"/>
      <c r="D33" s="556"/>
      <c r="E33" s="224"/>
      <c r="F33" s="556"/>
      <c r="G33" s="224"/>
      <c r="H33" s="556"/>
      <c r="I33" s="225"/>
      <c r="J33" s="51"/>
    </row>
    <row r="34" spans="1:10" x14ac:dyDescent="0.25">
      <c r="A34" s="55" t="s">
        <v>39</v>
      </c>
      <c r="B34" s="557"/>
      <c r="C34" s="224"/>
      <c r="D34" s="557"/>
      <c r="E34" s="224"/>
      <c r="F34" s="557"/>
      <c r="G34" s="224"/>
      <c r="H34" s="557"/>
      <c r="I34" s="225"/>
      <c r="J34" s="51"/>
    </row>
    <row r="35" spans="1:10" x14ac:dyDescent="0.25">
      <c r="A35" s="55" t="s">
        <v>40</v>
      </c>
      <c r="B35" s="557"/>
      <c r="C35" s="224"/>
      <c r="D35" s="557"/>
      <c r="E35" s="224"/>
      <c r="F35" s="557"/>
      <c r="G35" s="224"/>
      <c r="H35" s="557"/>
      <c r="I35" s="225"/>
      <c r="J35" s="51"/>
    </row>
    <row r="36" spans="1:10" x14ac:dyDescent="0.25">
      <c r="A36" s="55" t="s">
        <v>41</v>
      </c>
      <c r="B36" s="557"/>
      <c r="C36" s="224"/>
      <c r="D36" s="557"/>
      <c r="E36" s="224"/>
      <c r="F36" s="557"/>
      <c r="G36" s="224"/>
      <c r="H36" s="557"/>
      <c r="I36" s="225"/>
      <c r="J36" s="51"/>
    </row>
    <row r="37" spans="1:10" x14ac:dyDescent="0.25">
      <c r="A37" s="55" t="s">
        <v>42</v>
      </c>
      <c r="B37" s="558"/>
      <c r="C37" s="224"/>
      <c r="D37" s="558"/>
      <c r="E37" s="224"/>
      <c r="F37" s="558"/>
      <c r="G37" s="224"/>
      <c r="H37" s="558"/>
      <c r="I37" s="225"/>
      <c r="J37" s="51"/>
    </row>
    <row r="38" spans="1:10" x14ac:dyDescent="0.25">
      <c r="A38" s="140" t="s">
        <v>572</v>
      </c>
      <c r="B38" s="554"/>
      <c r="C38" s="526" t="str">
        <f>IF(B14="","",SUM(C33:C37)-IF(B15="scrubber pressure drop",C33,0))</f>
        <v/>
      </c>
      <c r="D38" s="554"/>
      <c r="E38" s="526" t="str">
        <f>IF(D14="","",SUM(E33:E37)-IF(D15="scrubber pressure drop",E33,0))</f>
        <v/>
      </c>
      <c r="F38" s="554"/>
      <c r="G38" s="526" t="str">
        <f>IF(F14="","",SUM(G33:G37)-IF(F15="scrubber pressure drop",G33,0))</f>
        <v/>
      </c>
      <c r="H38" s="554"/>
      <c r="I38" s="527" t="str">
        <f>IF(H14="","",SUM(I33:I37)-IF(H15="scrubber pressure drop",I33,0))</f>
        <v/>
      </c>
      <c r="J38" s="51"/>
    </row>
    <row r="39" spans="1:10" x14ac:dyDescent="0.25">
      <c r="A39" s="14" t="s">
        <v>132</v>
      </c>
      <c r="B39" s="57"/>
      <c r="C39" s="57"/>
      <c r="D39" s="57"/>
      <c r="E39" s="57"/>
      <c r="F39" s="57"/>
      <c r="G39" s="57"/>
      <c r="H39" s="57"/>
      <c r="I39" s="58"/>
      <c r="J39" s="51"/>
    </row>
    <row r="40" spans="1:10" x14ac:dyDescent="0.25">
      <c r="A40" s="52" t="s">
        <v>34</v>
      </c>
      <c r="B40" s="532" t="str">
        <f>IF(B15="","",B15)</f>
        <v/>
      </c>
      <c r="C40" s="533"/>
      <c r="D40" s="532" t="str">
        <f>IF(D15="","",D15)</f>
        <v/>
      </c>
      <c r="E40" s="533"/>
      <c r="F40" s="532" t="str">
        <f>IF(F15="","",F15)</f>
        <v/>
      </c>
      <c r="G40" s="533"/>
      <c r="H40" s="532" t="str">
        <f>IF(H15="","",H15)</f>
        <v/>
      </c>
      <c r="I40" s="533"/>
      <c r="J40" s="51"/>
    </row>
    <row r="41" spans="1:10" x14ac:dyDescent="0.25">
      <c r="A41" s="53"/>
      <c r="B41" s="134" t="s">
        <v>36</v>
      </c>
      <c r="C41" s="141"/>
      <c r="D41" s="96" t="s">
        <v>36</v>
      </c>
      <c r="E41" s="141"/>
      <c r="F41" s="96" t="s">
        <v>36</v>
      </c>
      <c r="G41" s="141"/>
      <c r="H41" s="96" t="s">
        <v>36</v>
      </c>
      <c r="I41" s="141"/>
      <c r="J41" s="51"/>
    </row>
    <row r="42" spans="1:10" x14ac:dyDescent="0.25">
      <c r="A42" s="16" t="s">
        <v>45</v>
      </c>
      <c r="B42" s="135" t="str">
        <f>B21</f>
        <v>Minutes</v>
      </c>
      <c r="C42" s="142"/>
      <c r="D42" s="99" t="str">
        <f>D21</f>
        <v>Minutes</v>
      </c>
      <c r="E42" s="142"/>
      <c r="F42" s="99" t="str">
        <f>F21</f>
        <v>Minutes</v>
      </c>
      <c r="G42" s="142"/>
      <c r="H42" s="99" t="str">
        <f>H21</f>
        <v>Minutes</v>
      </c>
      <c r="I42" s="142"/>
      <c r="J42" s="51"/>
    </row>
    <row r="43" spans="1:10" x14ac:dyDescent="0.25">
      <c r="A43" s="55" t="s">
        <v>184</v>
      </c>
      <c r="B43" s="217"/>
      <c r="C43" s="132"/>
      <c r="D43" s="217"/>
      <c r="E43" s="132"/>
      <c r="F43" s="217"/>
      <c r="G43" s="132"/>
      <c r="H43" s="217"/>
      <c r="I43" s="132"/>
      <c r="J43" s="51"/>
    </row>
    <row r="44" spans="1:10" x14ac:dyDescent="0.25">
      <c r="A44" s="55" t="s">
        <v>46</v>
      </c>
      <c r="B44" s="217"/>
      <c r="C44" s="132"/>
      <c r="D44" s="217"/>
      <c r="E44" s="132"/>
      <c r="F44" s="217"/>
      <c r="G44" s="132"/>
      <c r="H44" s="217"/>
      <c r="I44" s="132"/>
      <c r="J44" s="51"/>
    </row>
    <row r="45" spans="1:10" x14ac:dyDescent="0.25">
      <c r="A45" s="55" t="s">
        <v>226</v>
      </c>
      <c r="B45" s="217"/>
      <c r="C45" s="132"/>
      <c r="D45" s="217"/>
      <c r="E45" s="132"/>
      <c r="F45" s="217"/>
      <c r="G45" s="132"/>
      <c r="H45" s="217"/>
      <c r="I45" s="132"/>
      <c r="J45" s="51"/>
    </row>
    <row r="46" spans="1:10" x14ac:dyDescent="0.25">
      <c r="A46" s="55" t="s">
        <v>41</v>
      </c>
      <c r="B46" s="217"/>
      <c r="C46" s="132"/>
      <c r="D46" s="217"/>
      <c r="E46" s="132"/>
      <c r="F46" s="217"/>
      <c r="G46" s="132"/>
      <c r="H46" s="217"/>
      <c r="I46" s="132"/>
      <c r="J46" s="51"/>
    </row>
    <row r="47" spans="1:10" x14ac:dyDescent="0.25">
      <c r="A47" s="55" t="s">
        <v>42</v>
      </c>
      <c r="B47" s="217"/>
      <c r="C47" s="132"/>
      <c r="D47" s="217"/>
      <c r="E47" s="132"/>
      <c r="F47" s="217"/>
      <c r="G47" s="132"/>
      <c r="H47" s="217"/>
      <c r="I47" s="132"/>
      <c r="J47" s="51"/>
    </row>
    <row r="48" spans="1:10" x14ac:dyDescent="0.25">
      <c r="A48" s="52" t="s">
        <v>47</v>
      </c>
      <c r="B48" s="534" t="str">
        <f>IF(B14="","",SUM(B43:B47))</f>
        <v/>
      </c>
      <c r="C48" s="132"/>
      <c r="D48" s="534" t="str">
        <f>IF(D14="","",SUM(D43:D47))</f>
        <v/>
      </c>
      <c r="E48" s="132"/>
      <c r="F48" s="534" t="str">
        <f>IF(F14="","",SUM(F43:F47))</f>
        <v/>
      </c>
      <c r="G48" s="132"/>
      <c r="H48" s="534" t="str">
        <f>IF(H14="","",SUM(H43:H47))</f>
        <v/>
      </c>
      <c r="I48" s="132"/>
      <c r="J48" s="51"/>
    </row>
    <row r="49" spans="1:12" ht="17.25" x14ac:dyDescent="0.25">
      <c r="A49" s="52" t="s">
        <v>158</v>
      </c>
      <c r="B49" s="529" t="str">
        <f>IF(B14="","",IF($B$10&gt;0,B48/($B$10*60),0))</f>
        <v/>
      </c>
      <c r="C49" s="86"/>
      <c r="D49" s="529" t="str">
        <f>IF(D14="","",IF($B$10&gt;0,D48/($B$10*60),0))</f>
        <v/>
      </c>
      <c r="E49" s="86"/>
      <c r="F49" s="529" t="str">
        <f>IF(F14="","",IF($B$10&gt;0,F48/($B$10*60),0))</f>
        <v/>
      </c>
      <c r="G49" s="86"/>
      <c r="H49" s="529" t="str">
        <f>IF(H14="","",IF($B$10&gt;0,H48/($B$10*60),0))</f>
        <v/>
      </c>
      <c r="I49" s="86"/>
      <c r="J49" s="56"/>
    </row>
    <row r="50" spans="1:12" ht="17.25" customHeight="1" thickBot="1" x14ac:dyDescent="0.3">
      <c r="A50" s="75" t="s">
        <v>509</v>
      </c>
      <c r="B50" s="535" t="str">
        <f>IF(B14="","",IF(B49&gt;=0.05,"Yes-Use detail report","No"))</f>
        <v/>
      </c>
      <c r="C50" s="133"/>
      <c r="D50" s="535" t="str">
        <f>IF(D14="","",IF(D49&gt;=0.05,"Yes-Use detail report","No"))</f>
        <v/>
      </c>
      <c r="E50" s="133"/>
      <c r="F50" s="535" t="str">
        <f>IF(F14="","",IF(F49&gt;=0.05,"Yes-Use detail report","No"))</f>
        <v/>
      </c>
      <c r="G50" s="133"/>
      <c r="H50" s="535" t="str">
        <f>IF(H14="","",IF(H49&gt;=0.05,"Yes-Use detail report","No"))</f>
        <v/>
      </c>
      <c r="I50" s="133"/>
      <c r="J50" s="59"/>
    </row>
    <row r="51" spans="1:12" ht="30.75" thickBot="1" x14ac:dyDescent="0.3">
      <c r="A51" s="242" t="s">
        <v>243</v>
      </c>
      <c r="B51" s="314"/>
      <c r="C51" s="326"/>
      <c r="D51" s="314"/>
      <c r="E51" s="326"/>
      <c r="F51" s="314"/>
      <c r="G51" s="326"/>
      <c r="H51" s="314"/>
      <c r="I51" s="243"/>
      <c r="J51" s="59"/>
    </row>
    <row r="52" spans="1:12" ht="30" customHeight="1" x14ac:dyDescent="0.25">
      <c r="A52" s="123" t="s">
        <v>156</v>
      </c>
      <c r="B52" s="123"/>
      <c r="C52" s="123"/>
      <c r="D52" s="123"/>
      <c r="E52" s="123"/>
      <c r="F52" s="123"/>
      <c r="G52" s="123"/>
    </row>
    <row r="53" spans="1:12" ht="15.75" customHeight="1" x14ac:dyDescent="0.25">
      <c r="A53" s="399" t="s">
        <v>142</v>
      </c>
      <c r="B53" s="123"/>
      <c r="C53" s="123"/>
      <c r="D53" s="123"/>
      <c r="E53" s="123"/>
      <c r="F53" s="123"/>
      <c r="G53" s="123"/>
    </row>
    <row r="54" spans="1:12" ht="15.75" customHeight="1" x14ac:dyDescent="0.25">
      <c r="A54" s="399" t="s">
        <v>107</v>
      </c>
      <c r="B54" s="336"/>
      <c r="C54" s="336"/>
      <c r="D54" s="336"/>
      <c r="E54" s="336"/>
      <c r="F54" s="336"/>
      <c r="G54" s="336"/>
    </row>
    <row r="55" spans="1:12" ht="15.75" customHeight="1" x14ac:dyDescent="0.25">
      <c r="A55" s="358" t="s">
        <v>427</v>
      </c>
      <c r="B55" s="336"/>
      <c r="C55" s="336"/>
      <c r="D55" s="336"/>
      <c r="E55" s="336"/>
      <c r="F55" s="336"/>
      <c r="G55" s="336"/>
    </row>
    <row r="56" spans="1:12" ht="15.75" customHeight="1" x14ac:dyDescent="0.25">
      <c r="A56" s="400" t="s">
        <v>428</v>
      </c>
      <c r="B56" s="336"/>
      <c r="C56" s="336"/>
      <c r="D56" s="336"/>
      <c r="E56" s="336"/>
      <c r="F56" s="336"/>
      <c r="G56" s="336"/>
    </row>
    <row r="57" spans="1:12" x14ac:dyDescent="0.25">
      <c r="A57" s="401" t="s">
        <v>429</v>
      </c>
      <c r="B57" s="123"/>
      <c r="C57" s="123"/>
      <c r="D57" s="123"/>
      <c r="E57" s="123"/>
      <c r="F57" s="123"/>
      <c r="G57" s="123"/>
    </row>
    <row r="58" spans="1:12" ht="24.75" customHeight="1" x14ac:dyDescent="0.25">
      <c r="A58" s="123" t="s">
        <v>199</v>
      </c>
      <c r="B58" s="123"/>
      <c r="C58" s="123"/>
      <c r="D58" s="123"/>
      <c r="E58" s="123"/>
      <c r="F58" s="123"/>
      <c r="G58" s="123"/>
      <c r="L58" s="128"/>
    </row>
  </sheetData>
  <sheetProtection algorithmName="SHA-512" hashValue="GWWsHE2Stp7IN0R7J/VNyeyWA8JoyHzVueCt+hmCsdWjfjROrPUeSrtsZkUDIOMz8ZaZQ86IZJ+5WOQFOW20Gg==" saltValue="9Jgl9sBGmXuRhVJgiY5YOg==" spinCount="100000" sheet="1" objects="1" scenarios="1"/>
  <conditionalFormatting sqref="B30:C30">
    <cfRule type="containsText" dxfId="461" priority="21" operator="containsText" text="yes">
      <formula>NOT(ISERROR(SEARCH("yes",B30)))</formula>
    </cfRule>
  </conditionalFormatting>
  <conditionalFormatting sqref="B50">
    <cfRule type="containsText" dxfId="460" priority="19" operator="containsText" text="yes">
      <formula>NOT(ISERROR(SEARCH("yes",B50)))</formula>
    </cfRule>
  </conditionalFormatting>
  <conditionalFormatting sqref="B29">
    <cfRule type="containsText" dxfId="459" priority="20" operator="containsText" text="yes">
      <formula>NOT(ISERROR(SEARCH("yes",B29)))</formula>
    </cfRule>
  </conditionalFormatting>
  <conditionalFormatting sqref="D30">
    <cfRule type="containsText" dxfId="458" priority="18" operator="containsText" text="yes">
      <formula>NOT(ISERROR(SEARCH("yes",D30)))</formula>
    </cfRule>
  </conditionalFormatting>
  <conditionalFormatting sqref="D29">
    <cfRule type="containsText" dxfId="457" priority="17" operator="containsText" text="yes">
      <formula>NOT(ISERROR(SEARCH("yes",D29)))</formula>
    </cfRule>
  </conditionalFormatting>
  <conditionalFormatting sqref="F30">
    <cfRule type="containsText" dxfId="456" priority="16" operator="containsText" text="yes">
      <formula>NOT(ISERROR(SEARCH("yes",F30)))</formula>
    </cfRule>
  </conditionalFormatting>
  <conditionalFormatting sqref="F29">
    <cfRule type="containsText" dxfId="455" priority="15" operator="containsText" text="yes">
      <formula>NOT(ISERROR(SEARCH("yes",F29)))</formula>
    </cfRule>
  </conditionalFormatting>
  <conditionalFormatting sqref="H30">
    <cfRule type="containsText" dxfId="454" priority="14" operator="containsText" text="yes">
      <formula>NOT(ISERROR(SEARCH("yes",H30)))</formula>
    </cfRule>
  </conditionalFormatting>
  <conditionalFormatting sqref="H29">
    <cfRule type="containsText" dxfId="453" priority="13" operator="containsText" text="yes">
      <formula>NOT(ISERROR(SEARCH("yes",H29)))</formula>
    </cfRule>
  </conditionalFormatting>
  <conditionalFormatting sqref="D50">
    <cfRule type="containsText" dxfId="452" priority="12" operator="containsText" text="yes">
      <formula>NOT(ISERROR(SEARCH("yes",D50)))</formula>
    </cfRule>
  </conditionalFormatting>
  <conditionalFormatting sqref="F50">
    <cfRule type="containsText" dxfId="451" priority="11" operator="containsText" text="yes">
      <formula>NOT(ISERROR(SEARCH("yes",F50)))</formula>
    </cfRule>
  </conditionalFormatting>
  <conditionalFormatting sqref="H50">
    <cfRule type="containsText" dxfId="450" priority="10" operator="containsText" text="yes">
      <formula>NOT(ISERROR(SEARCH("yes",H50)))</formula>
    </cfRule>
  </conditionalFormatting>
  <conditionalFormatting sqref="E30">
    <cfRule type="containsText" dxfId="449" priority="9" operator="containsText" text="yes">
      <formula>NOT(ISERROR(SEARCH("yes",E30)))</formula>
    </cfRule>
  </conditionalFormatting>
  <conditionalFormatting sqref="G30">
    <cfRule type="containsText" dxfId="448" priority="8" operator="containsText" text="yes">
      <formula>NOT(ISERROR(SEARCH("yes",G30)))</formula>
    </cfRule>
  </conditionalFormatting>
  <conditionalFormatting sqref="I30">
    <cfRule type="containsText" dxfId="447" priority="7" operator="containsText" text="yes">
      <formula>NOT(ISERROR(SEARCH("yes",I30)))</formula>
    </cfRule>
  </conditionalFormatting>
  <conditionalFormatting sqref="B51">
    <cfRule type="containsText" dxfId="446" priority="6" operator="containsText" text="yes">
      <formula>NOT(ISERROR(SEARCH("yes",B51)))</formula>
    </cfRule>
  </conditionalFormatting>
  <conditionalFormatting sqref="D51">
    <cfRule type="containsText" dxfId="445" priority="5" operator="containsText" text="yes">
      <formula>NOT(ISERROR(SEARCH("yes",D51)))</formula>
    </cfRule>
  </conditionalFormatting>
  <conditionalFormatting sqref="F51">
    <cfRule type="containsText" dxfId="444" priority="4" operator="containsText" text="yes">
      <formula>NOT(ISERROR(SEARCH("yes",F51)))</formula>
    </cfRule>
  </conditionalFormatting>
  <conditionalFormatting sqref="H51">
    <cfRule type="containsText" dxfId="443" priority="3" operator="containsText" text="yes">
      <formula>NOT(ISERROR(SEARCH("yes",H51)))</formula>
    </cfRule>
  </conditionalFormatting>
  <dataValidations count="2">
    <dataValidation type="list" allowBlank="1" showInputMessage="1" sqref="D51 F51 H51" xr:uid="{513FFDA4-7D09-4E65-A464-990369AA19C7}">
      <formula1>$B$163:$B$164</formula1>
    </dataValidation>
    <dataValidation type="list" allowBlank="1" showInputMessage="1" showErrorMessage="1" sqref="B14 D14 F14 H14" xr:uid="{75CEEE74-9702-4846-BDCA-F34013E9F0E9}">
      <formula1>Process_Unit_Emission_Point</formula1>
    </dataValidation>
  </dataValidations>
  <pageMargins left="0.45" right="0.45" top="0.5" bottom="0.5" header="0.3" footer="0.3"/>
  <pageSetup scale="57" fitToHeight="2" orientation="landscape" r:id="rId1"/>
  <headerFooter>
    <oddFooter>&amp;RCOMS Summary-- &amp;P of &amp;N</oddFooter>
  </headerFooter>
  <extLst>
    <ext xmlns:x14="http://schemas.microsoft.com/office/spreadsheetml/2009/9/main" uri="{CCE6A557-97BC-4b89-ADB6-D9C93CAAB3DF}">
      <x14:dataValidations xmlns:xm="http://schemas.microsoft.com/office/excel/2006/main" count="3">
        <x14:dataValidation type="list" allowBlank="1" showInputMessage="1" xr:uid="{615D3292-2E12-4280-861A-EABEF48D199A}">
          <x14:formula1>
            <xm:f>'dropdown menus'!$B$156:$B$157</xm:f>
          </x14:formula1>
          <xm:sqref>B51</xm:sqref>
        </x14:dataValidation>
        <x14:dataValidation type="list" allowBlank="1" showInputMessage="1" showErrorMessage="1" xr:uid="{FA980963-C06D-4213-93C7-51F506445C70}">
          <x14:formula1>
            <xm:f>'dropdown menus'!$B$121:$B$122</xm:f>
          </x14:formula1>
          <xm:sqref>D17:D19 P19 N19 L19 J19 B17:B19 H17:H19 F17:F19</xm:sqref>
        </x14:dataValidation>
        <x14:dataValidation type="list" allowBlank="1" showInputMessage="1" showErrorMessage="1" xr:uid="{C7688C0E-79F6-44FC-AD60-A21784DBC30B}">
          <x14:formula1>
            <xm:f>'dropdown menus'!$B$65:$B$66</xm:f>
          </x14:formula1>
          <xm:sqref>B15 D15 F15 H15</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6">
    <tabColor theme="9" tint="0.59999389629810485"/>
    <pageSetUpPr fitToPage="1"/>
  </sheetPr>
  <dimension ref="A1:AA56"/>
  <sheetViews>
    <sheetView showGridLines="0" zoomScaleNormal="100" workbookViewId="0">
      <selection activeCell="B10" sqref="B10"/>
    </sheetView>
  </sheetViews>
  <sheetFormatPr defaultColWidth="0" defaultRowHeight="15" zeroHeight="1" x14ac:dyDescent="0.25"/>
  <cols>
    <col min="1" max="1" width="63" style="233" customWidth="1"/>
    <col min="2" max="17" width="18.7109375" style="234" customWidth="1"/>
    <col min="18" max="16384" width="9.140625" style="234" hidden="1"/>
  </cols>
  <sheetData>
    <row r="1" spans="1:27" s="267" customFormat="1" ht="21" x14ac:dyDescent="0.35">
      <c r="A1" s="443" t="s">
        <v>31</v>
      </c>
    </row>
    <row r="2" spans="1:27" s="267" customFormat="1" x14ac:dyDescent="0.25">
      <c r="A2" s="300" t="s">
        <v>68</v>
      </c>
    </row>
    <row r="3" spans="1:27" s="267" customFormat="1" x14ac:dyDescent="0.25">
      <c r="A3" s="444"/>
      <c r="D3" s="438" t="s">
        <v>238</v>
      </c>
      <c r="E3" s="301" t="str">
        <f ca="1">MID(CELL("filename",A1),FIND("]",CELL("filename",A1))+1,255)</f>
        <v>CPMS4</v>
      </c>
      <c r="L3" s="438" t="s">
        <v>238</v>
      </c>
      <c r="M3" s="301" t="str">
        <f ca="1">MID(CELL("filename",I1),FIND("]",CELL("filename",I1))+1,255)</f>
        <v>CPMS4</v>
      </c>
    </row>
    <row r="4" spans="1:27" s="267" customFormat="1" x14ac:dyDescent="0.25">
      <c r="A4" s="305" t="s">
        <v>32</v>
      </c>
      <c r="B4" s="516" t="str">
        <f>Facility_Info_upload!$C$24&amp;"--"&amp;Facility_Info_upload!$D$24</f>
        <v>0--0</v>
      </c>
      <c r="C4" s="517"/>
      <c r="D4" s="517"/>
      <c r="E4" s="518"/>
      <c r="J4" s="536" t="str">
        <f>Facility_Info_upload!$C$24&amp;"--"&amp;Facility_Info_upload!$D$24</f>
        <v>0--0</v>
      </c>
      <c r="K4" s="537"/>
      <c r="L4" s="537"/>
      <c r="M4" s="538"/>
    </row>
    <row r="5" spans="1:27" s="267" customFormat="1" x14ac:dyDescent="0.25">
      <c r="A5" s="305" t="s">
        <v>33</v>
      </c>
      <c r="B5" s="563" t="str">
        <f>CONCATENATE(TEXT(Facility_Info!$B$28,"mm/dd/yyyy")," - ",TEXT(Facility_Info!$B$29,"mm/dd/yyyy"))</f>
        <v>01/00/1900 - 01/00/1900</v>
      </c>
      <c r="C5" s="519"/>
      <c r="D5" s="517"/>
      <c r="E5" s="518"/>
      <c r="J5" s="563" t="str">
        <f>CONCATENATE(TEXT(Facility_Info!$B$28,"mm/dd/yyyy")," - ",TEXT(Facility_Info!$B$29,"mm/dd/yyyy"))</f>
        <v>01/00/1900 - 01/00/1900</v>
      </c>
      <c r="K5" s="539"/>
      <c r="L5" s="537"/>
      <c r="M5" s="538"/>
    </row>
    <row r="6" spans="1:27" s="267" customFormat="1" x14ac:dyDescent="0.25">
      <c r="A6" s="305" t="s">
        <v>19</v>
      </c>
      <c r="B6" s="520" t="str">
        <f>IF(Unit_Info!$C27="","",Unit_Info!$C27)</f>
        <v/>
      </c>
      <c r="C6" s="521"/>
      <c r="D6" s="521"/>
      <c r="E6" s="522"/>
      <c r="J6" s="520" t="e">
        <f ca="1">INDEX(Unit_Info!$Z$43:$Z$62,MATCH(CPMS4!$E$3,Unit_Info!$Y$43:$Y$62,0))</f>
        <v>#N/A</v>
      </c>
      <c r="K6" s="523"/>
      <c r="L6" s="523"/>
      <c r="M6" s="524"/>
    </row>
    <row r="7" spans="1:27" s="267" customFormat="1" x14ac:dyDescent="0.25">
      <c r="A7" s="305" t="s">
        <v>20</v>
      </c>
      <c r="B7" s="520" t="str">
        <f>IF(Unit_Info!$D27="","",Unit_Info!$D27)</f>
        <v/>
      </c>
      <c r="C7" s="523"/>
      <c r="D7" s="523"/>
      <c r="E7" s="524"/>
      <c r="J7" s="520" t="e">
        <f ca="1">INDEX(Unit_Info!$AA$43:$AA$62,MATCH(CPMS4!$E$3,Unit_Info!$Y$43:$Y$62,0))</f>
        <v>#N/A</v>
      </c>
      <c r="K7" s="523"/>
      <c r="L7" s="523"/>
      <c r="M7" s="524"/>
    </row>
    <row r="8" spans="1:27" s="267" customFormat="1" x14ac:dyDescent="0.25">
      <c r="A8" s="305" t="s">
        <v>21</v>
      </c>
      <c r="B8" s="520" t="str">
        <f>IF(Unit_Info!$F27="","",Unit_Info!$F27)</f>
        <v/>
      </c>
      <c r="C8" s="523"/>
      <c r="D8" s="523"/>
      <c r="E8" s="524"/>
      <c r="J8" s="520" t="e">
        <f ca="1">INDEX(Unit_Info!$AB$43:$AB$62,MATCH(CPMS4!$E$3,Unit_Info!$Y$43:$Y$62,0))</f>
        <v>#N/A</v>
      </c>
      <c r="K8" s="523"/>
      <c r="L8" s="523"/>
      <c r="M8" s="524"/>
    </row>
    <row r="9" spans="1:27" s="267" customFormat="1" x14ac:dyDescent="0.25">
      <c r="A9" s="305" t="s">
        <v>22</v>
      </c>
      <c r="B9" s="520" t="str">
        <f>IF(Unit_Info!$I27="","",Unit_Info!$I27)</f>
        <v/>
      </c>
      <c r="C9" s="523"/>
      <c r="D9" s="523"/>
      <c r="E9" s="524"/>
      <c r="J9" s="520" t="e">
        <f ca="1">INDEX(Unit_Info!$AC$43:$AC$62,MATCH(CPMS4!$E$3,Unit_Info!$Y$43:$Y$62,0))</f>
        <v>#N/A</v>
      </c>
      <c r="K9" s="523"/>
      <c r="L9" s="523"/>
      <c r="M9" s="524"/>
    </row>
    <row r="10" spans="1:27" s="267" customFormat="1" x14ac:dyDescent="0.25">
      <c r="A10" s="305" t="s">
        <v>138</v>
      </c>
      <c r="B10" s="214"/>
      <c r="C10" s="439"/>
      <c r="D10" s="439"/>
      <c r="E10" s="440"/>
      <c r="J10" s="582">
        <f>+B10</f>
        <v>0</v>
      </c>
      <c r="K10" s="439"/>
      <c r="L10" s="439"/>
      <c r="M10" s="440"/>
    </row>
    <row r="11" spans="1:27" s="267" customFormat="1" ht="25.5" customHeight="1" thickBot="1" x14ac:dyDescent="0.3">
      <c r="A11" s="441" t="s">
        <v>137</v>
      </c>
      <c r="B11" s="441"/>
      <c r="C11" s="441"/>
      <c r="D11" s="441"/>
      <c r="E11" s="441"/>
      <c r="J11" s="442"/>
    </row>
    <row r="12" spans="1:27" x14ac:dyDescent="0.25">
      <c r="A12" s="8" t="s">
        <v>146</v>
      </c>
      <c r="B12" s="542"/>
      <c r="C12" s="10"/>
      <c r="D12" s="9"/>
      <c r="E12" s="9"/>
      <c r="F12" s="542"/>
      <c r="G12" s="10"/>
      <c r="H12" s="9"/>
      <c r="I12" s="10"/>
      <c r="J12" s="9"/>
      <c r="K12" s="10"/>
      <c r="L12" s="9"/>
      <c r="M12" s="10"/>
      <c r="N12" s="9"/>
      <c r="O12" s="10"/>
      <c r="P12" s="9"/>
      <c r="Q12" s="10"/>
    </row>
    <row r="13" spans="1:27" s="250" customFormat="1" x14ac:dyDescent="0.25">
      <c r="A13" s="263" t="s">
        <v>293</v>
      </c>
      <c r="B13" s="543" t="str">
        <f>IF(B14="","",MAX(CPMS1!B13:H13,CPMS2!B13:H13,CPMS3!B13:H13)+1)</f>
        <v/>
      </c>
      <c r="C13" s="544"/>
      <c r="D13" s="540" t="str">
        <f>IF(D14="","",B13+1)</f>
        <v/>
      </c>
      <c r="E13" s="540"/>
      <c r="F13" s="543" t="str">
        <f>IF(F14="","",MAX(B13:D13)+1)</f>
        <v/>
      </c>
      <c r="G13" s="544"/>
      <c r="H13" s="540" t="str">
        <f>IF(H14="","",MAX(B13:F13)+1)</f>
        <v/>
      </c>
      <c r="I13" s="541"/>
      <c r="J13" s="540" t="str">
        <f>IF(J14="","",MAX(D13:H13)+1)</f>
        <v/>
      </c>
      <c r="K13" s="541"/>
      <c r="L13" s="540" t="str">
        <f>IF(L14="","",MAX(F13:J13)+1)</f>
        <v/>
      </c>
      <c r="M13" s="541"/>
      <c r="N13" s="540" t="str">
        <f>IF(N14="","",MAX(H13:L13)+1)</f>
        <v/>
      </c>
      <c r="O13" s="541"/>
      <c r="P13" s="540" t="str">
        <f>IF(P14="","",MAX(J13:N13)+1)</f>
        <v/>
      </c>
      <c r="Q13" s="541"/>
    </row>
    <row r="14" spans="1:27" x14ac:dyDescent="0.25">
      <c r="A14" s="11" t="s">
        <v>34</v>
      </c>
      <c r="B14" s="175"/>
      <c r="C14" s="119"/>
      <c r="D14" s="175"/>
      <c r="E14" s="119"/>
      <c r="F14" s="175"/>
      <c r="G14" s="119"/>
      <c r="H14" s="175"/>
      <c r="I14" s="119"/>
      <c r="J14" s="175"/>
      <c r="K14" s="119"/>
      <c r="L14" s="175"/>
      <c r="M14" s="119"/>
      <c r="N14" s="175"/>
      <c r="O14" s="119"/>
      <c r="P14" s="175"/>
      <c r="Q14" s="119"/>
    </row>
    <row r="15" spans="1:27" x14ac:dyDescent="0.25">
      <c r="A15" s="11" t="s">
        <v>35</v>
      </c>
      <c r="B15" s="175"/>
      <c r="C15" s="120"/>
      <c r="D15" s="175"/>
      <c r="E15" s="120"/>
      <c r="F15" s="175"/>
      <c r="G15" s="120"/>
      <c r="H15" s="175"/>
      <c r="I15" s="120"/>
      <c r="J15" s="175"/>
      <c r="K15" s="120"/>
      <c r="L15" s="175"/>
      <c r="M15" s="120"/>
      <c r="N15" s="175"/>
      <c r="O15" s="120"/>
      <c r="P15" s="175"/>
      <c r="Q15" s="120"/>
    </row>
    <row r="16" spans="1:27" x14ac:dyDescent="0.25">
      <c r="A16" s="11" t="s">
        <v>147</v>
      </c>
      <c r="B16" s="215"/>
      <c r="C16" s="121"/>
      <c r="D16" s="215"/>
      <c r="E16" s="121"/>
      <c r="F16" s="215"/>
      <c r="G16" s="121"/>
      <c r="H16" s="215"/>
      <c r="I16" s="121"/>
      <c r="J16" s="215"/>
      <c r="K16" s="121"/>
      <c r="L16" s="215"/>
      <c r="M16" s="121"/>
      <c r="N16" s="215"/>
      <c r="O16" s="121"/>
      <c r="P16" s="215"/>
      <c r="Q16" s="121"/>
      <c r="V16" s="24" t="s">
        <v>532</v>
      </c>
      <c r="W16" s="24" t="s">
        <v>36</v>
      </c>
      <c r="X16" s="24" t="s">
        <v>8</v>
      </c>
      <c r="Y16" s="273"/>
      <c r="Z16" s="273"/>
      <c r="AA16" s="273"/>
    </row>
    <row r="17" spans="1:27" x14ac:dyDescent="0.25">
      <c r="A17" s="53" t="s">
        <v>148</v>
      </c>
      <c r="B17" s="216"/>
      <c r="C17" s="122"/>
      <c r="D17" s="216"/>
      <c r="E17" s="122"/>
      <c r="F17" s="216"/>
      <c r="G17" s="122"/>
      <c r="H17" s="216"/>
      <c r="I17" s="122"/>
      <c r="J17" s="216"/>
      <c r="K17" s="122"/>
      <c r="L17" s="216"/>
      <c r="M17" s="122"/>
      <c r="N17" s="216"/>
      <c r="O17" s="122"/>
      <c r="P17" s="216"/>
      <c r="Q17" s="122"/>
      <c r="V17" s="31">
        <f>B14</f>
        <v>0</v>
      </c>
      <c r="W17" s="31" t="str">
        <f>B27</f>
        <v/>
      </c>
      <c r="X17" s="31" t="str">
        <f>C27</f>
        <v/>
      </c>
      <c r="Y17" s="273"/>
      <c r="Z17" s="273"/>
      <c r="AA17" s="273"/>
    </row>
    <row r="18" spans="1:27" ht="30" customHeight="1" x14ac:dyDescent="0.25">
      <c r="A18" s="11" t="s">
        <v>190</v>
      </c>
      <c r="B18" s="215"/>
      <c r="C18" s="100"/>
      <c r="D18" s="215"/>
      <c r="E18" s="100"/>
      <c r="F18" s="215"/>
      <c r="G18" s="100"/>
      <c r="H18" s="215"/>
      <c r="I18" s="122"/>
      <c r="J18" s="215"/>
      <c r="K18" s="122"/>
      <c r="L18" s="215"/>
      <c r="M18" s="122"/>
      <c r="N18" s="215"/>
      <c r="O18" s="122"/>
      <c r="P18" s="215"/>
      <c r="Q18" s="122"/>
      <c r="V18" s="31">
        <f>D14</f>
        <v>0</v>
      </c>
      <c r="W18" s="31" t="str">
        <f>D27</f>
        <v/>
      </c>
      <c r="X18" s="31" t="str">
        <f>E27</f>
        <v/>
      </c>
      <c r="Y18" s="273"/>
      <c r="Z18" s="273"/>
      <c r="AA18" s="273"/>
    </row>
    <row r="19" spans="1:27" ht="29.25" customHeight="1" x14ac:dyDescent="0.25">
      <c r="A19" s="53" t="s">
        <v>191</v>
      </c>
      <c r="B19" s="215"/>
      <c r="C19" s="100"/>
      <c r="D19" s="215"/>
      <c r="E19" s="100"/>
      <c r="F19" s="215"/>
      <c r="G19" s="100"/>
      <c r="H19" s="215"/>
      <c r="I19" s="101"/>
      <c r="J19" s="215"/>
      <c r="K19" s="101"/>
      <c r="L19" s="215"/>
      <c r="M19" s="101"/>
      <c r="N19" s="215"/>
      <c r="O19" s="101"/>
      <c r="P19" s="215"/>
      <c r="Q19" s="101"/>
      <c r="V19" s="31">
        <f>F14</f>
        <v>0</v>
      </c>
      <c r="W19" s="31" t="str">
        <f>F27</f>
        <v/>
      </c>
      <c r="X19" s="31" t="str">
        <f>G27</f>
        <v/>
      </c>
      <c r="Y19" s="273"/>
      <c r="Z19" s="273"/>
      <c r="AA19" s="273"/>
    </row>
    <row r="20" spans="1:27" x14ac:dyDescent="0.25">
      <c r="A20" s="12"/>
      <c r="B20" s="96" t="s">
        <v>36</v>
      </c>
      <c r="C20" s="97" t="s">
        <v>8</v>
      </c>
      <c r="D20" s="96" t="s">
        <v>36</v>
      </c>
      <c r="E20" s="97" t="s">
        <v>8</v>
      </c>
      <c r="F20" s="96" t="s">
        <v>36</v>
      </c>
      <c r="G20" s="97" t="s">
        <v>8</v>
      </c>
      <c r="H20" s="96" t="s">
        <v>36</v>
      </c>
      <c r="I20" s="98" t="s">
        <v>8</v>
      </c>
      <c r="J20" s="96" t="s">
        <v>36</v>
      </c>
      <c r="K20" s="98" t="s">
        <v>8</v>
      </c>
      <c r="L20" s="96" t="s">
        <v>36</v>
      </c>
      <c r="M20" s="98" t="s">
        <v>8</v>
      </c>
      <c r="N20" s="96" t="s">
        <v>36</v>
      </c>
      <c r="O20" s="98" t="s">
        <v>8</v>
      </c>
      <c r="P20" s="96" t="s">
        <v>36</v>
      </c>
      <c r="Q20" s="98" t="s">
        <v>8</v>
      </c>
      <c r="V20" s="31">
        <f>J14</f>
        <v>0</v>
      </c>
      <c r="W20" s="31" t="str">
        <f>J27</f>
        <v/>
      </c>
      <c r="X20" s="31" t="str">
        <f>K27</f>
        <v/>
      </c>
      <c r="Y20" s="273"/>
      <c r="Z20" s="273"/>
      <c r="AA20" s="273"/>
    </row>
    <row r="21" spans="1:27" ht="17.25" x14ac:dyDescent="0.25">
      <c r="A21" s="27" t="s">
        <v>75</v>
      </c>
      <c r="B21" s="99" t="s">
        <v>37</v>
      </c>
      <c r="C21" s="143" t="s">
        <v>198</v>
      </c>
      <c r="D21" s="144" t="s">
        <v>37</v>
      </c>
      <c r="E21" s="143" t="s">
        <v>198</v>
      </c>
      <c r="F21" s="144" t="s">
        <v>37</v>
      </c>
      <c r="G21" s="143" t="s">
        <v>198</v>
      </c>
      <c r="H21" s="144" t="s">
        <v>37</v>
      </c>
      <c r="I21" s="245" t="s">
        <v>198</v>
      </c>
      <c r="J21" s="144" t="s">
        <v>37</v>
      </c>
      <c r="K21" s="245" t="s">
        <v>198</v>
      </c>
      <c r="L21" s="144" t="s">
        <v>37</v>
      </c>
      <c r="M21" s="245" t="s">
        <v>198</v>
      </c>
      <c r="N21" s="144" t="s">
        <v>37</v>
      </c>
      <c r="O21" s="245" t="s">
        <v>198</v>
      </c>
      <c r="P21" s="144" t="s">
        <v>37</v>
      </c>
      <c r="Q21" s="245" t="s">
        <v>198</v>
      </c>
      <c r="V21" s="31">
        <f>L14</f>
        <v>0</v>
      </c>
      <c r="W21" s="31" t="str">
        <f>L27</f>
        <v/>
      </c>
      <c r="X21" s="31" t="str">
        <f>M27</f>
        <v/>
      </c>
      <c r="Y21" s="273"/>
      <c r="Z21" s="273"/>
      <c r="AA21" s="273"/>
    </row>
    <row r="22" spans="1:27" x14ac:dyDescent="0.25">
      <c r="A22" s="13" t="s">
        <v>38</v>
      </c>
      <c r="B22" s="217"/>
      <c r="C22" s="218"/>
      <c r="D22" s="217"/>
      <c r="E22" s="218"/>
      <c r="F22" s="217"/>
      <c r="G22" s="218"/>
      <c r="H22" s="219"/>
      <c r="I22" s="177"/>
      <c r="J22" s="219"/>
      <c r="K22" s="177"/>
      <c r="L22" s="219"/>
      <c r="M22" s="177"/>
      <c r="N22" s="219"/>
      <c r="O22" s="177"/>
      <c r="P22" s="219"/>
      <c r="Q22" s="177"/>
      <c r="V22" s="31">
        <f>N14</f>
        <v>0</v>
      </c>
      <c r="W22" s="31" t="str">
        <f>N27</f>
        <v/>
      </c>
      <c r="X22" s="31" t="str">
        <f>O27</f>
        <v/>
      </c>
      <c r="Y22" s="273"/>
      <c r="Z22" s="273"/>
      <c r="AA22" s="273"/>
    </row>
    <row r="23" spans="1:27" x14ac:dyDescent="0.25">
      <c r="A23" s="13" t="s">
        <v>39</v>
      </c>
      <c r="B23" s="217"/>
      <c r="C23" s="218"/>
      <c r="D23" s="217"/>
      <c r="E23" s="218"/>
      <c r="F23" s="217"/>
      <c r="G23" s="218"/>
      <c r="H23" s="219"/>
      <c r="I23" s="177"/>
      <c r="J23" s="219"/>
      <c r="K23" s="177"/>
      <c r="L23" s="219"/>
      <c r="M23" s="177"/>
      <c r="N23" s="219"/>
      <c r="O23" s="177"/>
      <c r="P23" s="219"/>
      <c r="Q23" s="177"/>
      <c r="V23" s="31">
        <f>P14</f>
        <v>0</v>
      </c>
      <c r="W23" s="31" t="str">
        <f>P27</f>
        <v/>
      </c>
      <c r="X23" s="31" t="str">
        <f>Q27</f>
        <v/>
      </c>
      <c r="Y23" s="273"/>
      <c r="Z23" s="273"/>
      <c r="AA23" s="273"/>
    </row>
    <row r="24" spans="1:27" x14ac:dyDescent="0.25">
      <c r="A24" s="13" t="s">
        <v>40</v>
      </c>
      <c r="B24" s="217"/>
      <c r="C24" s="218"/>
      <c r="D24" s="217"/>
      <c r="E24" s="218"/>
      <c r="F24" s="217"/>
      <c r="G24" s="218"/>
      <c r="H24" s="219"/>
      <c r="I24" s="177"/>
      <c r="J24" s="219"/>
      <c r="K24" s="177"/>
      <c r="L24" s="219"/>
      <c r="M24" s="177"/>
      <c r="N24" s="219"/>
      <c r="O24" s="177"/>
      <c r="P24" s="219"/>
      <c r="Q24" s="177"/>
      <c r="V24" s="273"/>
      <c r="W24" s="273"/>
      <c r="X24" s="569" t="str">
        <f>IF(OR(B9="Wet Scrubber", B9="ESP and wet scrubber"),$C$31,"0")</f>
        <v>0</v>
      </c>
      <c r="Y24" s="273"/>
      <c r="Z24" s="273"/>
      <c r="AA24" s="273"/>
    </row>
    <row r="25" spans="1:27" x14ac:dyDescent="0.25">
      <c r="A25" s="13" t="s">
        <v>41</v>
      </c>
      <c r="B25" s="217"/>
      <c r="C25" s="218"/>
      <c r="D25" s="217"/>
      <c r="E25" s="218"/>
      <c r="F25" s="217"/>
      <c r="G25" s="218"/>
      <c r="H25" s="219"/>
      <c r="I25" s="177"/>
      <c r="J25" s="219"/>
      <c r="K25" s="177"/>
      <c r="L25" s="219"/>
      <c r="M25" s="177"/>
      <c r="N25" s="219"/>
      <c r="O25" s="177"/>
      <c r="P25" s="219"/>
      <c r="Q25" s="177"/>
      <c r="V25" s="24" t="s">
        <v>533</v>
      </c>
      <c r="W25" s="273">
        <f>SUMIFS(W17:W23,$V$17:$V$23,"Scrubber liquid flow")+SUMIFS(W17:W23,$V$17:$V$23,"SDT scrubber fan amperage")+SUMIFS(W17:W23,$V$17:$V$23,"Scrubber pressure drop")</f>
        <v>0</v>
      </c>
      <c r="X25" s="273">
        <f>SUMIFS(X17:X23,$V$17:$V$23,"Scrubber liquid flow")+SUMIFS(X17:X23,$V$17:$V$23,"SDT scrubber fan amperage")+SUMIFS(X17:X23,$V$17:$V$23,"Scrubber pressure drop")-X24</f>
        <v>0</v>
      </c>
      <c r="Y25" s="273"/>
      <c r="Z25" s="568" t="e">
        <f>IF(W25/$B$10&gt;0.01,"Yes-Use detail forms","No")</f>
        <v>#DIV/0!</v>
      </c>
      <c r="AA25" s="567" t="str">
        <f>IF(X25&gt;5,"Yes-Use detail and failure forms","No")</f>
        <v>No</v>
      </c>
    </row>
    <row r="26" spans="1:27" x14ac:dyDescent="0.25">
      <c r="A26" s="13" t="s">
        <v>42</v>
      </c>
      <c r="B26" s="217"/>
      <c r="C26" s="218"/>
      <c r="D26" s="217"/>
      <c r="E26" s="218"/>
      <c r="F26" s="217"/>
      <c r="G26" s="218"/>
      <c r="H26" s="219"/>
      <c r="I26" s="177"/>
      <c r="J26" s="219"/>
      <c r="K26" s="177"/>
      <c r="L26" s="219"/>
      <c r="M26" s="177"/>
      <c r="N26" s="219"/>
      <c r="O26" s="177"/>
      <c r="P26" s="219"/>
      <c r="Q26" s="177"/>
      <c r="V26" s="24" t="s">
        <v>534</v>
      </c>
      <c r="W26" s="273">
        <f>SUMIFS(W17:W23,$V$17:$V$23,"Alternative parameter (3-hr)")</f>
        <v>0</v>
      </c>
      <c r="X26" s="273">
        <f>SUMIFS(X17:X23,$V$17:$V$23,"Alternative parameter (3-hr)")-X24</f>
        <v>0</v>
      </c>
      <c r="Y26" s="273"/>
      <c r="Z26" s="568" t="e">
        <f>IF(W26/$B$10&gt;0.01,"Yes-Use detail forms","No")</f>
        <v>#DIV/0!</v>
      </c>
      <c r="AA26" s="567" t="str">
        <f>IF(X26&gt;5,"Yes-Use detail and failure forms","No")</f>
        <v>No</v>
      </c>
    </row>
    <row r="27" spans="1:27" ht="17.25" x14ac:dyDescent="0.25">
      <c r="A27" s="11" t="s">
        <v>79</v>
      </c>
      <c r="B27" s="534" t="str">
        <f>IF(B14="","",SUM(B22:B26)-IF(B14="scrubber pressure drop",B22,0))</f>
        <v/>
      </c>
      <c r="C27" s="545" t="str">
        <f>IF(B14="","",SUM(C22:C26)-IF(B14="scrubber pressure drop",C22,0))</f>
        <v/>
      </c>
      <c r="D27" s="534" t="str">
        <f>IF(D14="","",SUM(D22:D26)-IF(D14="scrubber pressure drop",D22,0))</f>
        <v/>
      </c>
      <c r="E27" s="545" t="str">
        <f>IF(D14="","",SUM(E22:E26)-IF(D14="scrubber pressure drop",E22,0))</f>
        <v/>
      </c>
      <c r="F27" s="534" t="str">
        <f>IF(F14="","",SUM(F22:F26)-IF(F14="scrubber pressure drop",F22,0))</f>
        <v/>
      </c>
      <c r="G27" s="545" t="str">
        <f>IF(F14="","",SUM(G22:G26)-IF(F14="scrubber pressure drop",G22,0))</f>
        <v/>
      </c>
      <c r="H27" s="534" t="str">
        <f>IF(H14="","",SUM(H22:H26)-IF(H14="scrubber pressure drop",H22,0))</f>
        <v/>
      </c>
      <c r="I27" s="547" t="str">
        <f>IF(H14="","",SUM(I22:I26)-IF(H14="scrubber pressure drop",I22,0))</f>
        <v/>
      </c>
      <c r="J27" s="534" t="str">
        <f>IF(J14="","",SUM(J22:J26)-IF(J14="scrubber pressure drop",J22,0))</f>
        <v/>
      </c>
      <c r="K27" s="547" t="str">
        <f>IF(J14="","",SUM(K22:K26)-IF(J14="scrubber pressure drop",K22,0))</f>
        <v/>
      </c>
      <c r="L27" s="534" t="str">
        <f>IF(L14="","",SUM(L22:L26)-IF(L14="scrubber pressure drop",L22,0))</f>
        <v/>
      </c>
      <c r="M27" s="547" t="str">
        <f>IF(L14="","",SUM(M22:M26)-IF(L14="scrubber pressure drop",M22,0))</f>
        <v/>
      </c>
      <c r="N27" s="534" t="str">
        <f>IF(N14="","",SUM(N22:N26)-IF(N14="scrubber pressure drop",N22,0))</f>
        <v/>
      </c>
      <c r="O27" s="547" t="str">
        <f>IF(N14="","",SUM(O22:O26)-IF(N14="scrubber pressure drop",O22,0))</f>
        <v/>
      </c>
      <c r="P27" s="534" t="str">
        <f>IF(P14="","",SUM(P22:P26)-IF(P14="scrubber pressure drop",P22,0))</f>
        <v/>
      </c>
      <c r="Q27" s="547" t="str">
        <f>IF(P14="","",SUM(Q22:Q26)-IF(P14="scrubber pressure drop",Q22,0))</f>
        <v/>
      </c>
    </row>
    <row r="28" spans="1:27" ht="32.25" x14ac:dyDescent="0.25">
      <c r="A28" s="11" t="s">
        <v>154</v>
      </c>
      <c r="B28" s="546" t="str">
        <f>IF(B14="","",IF($B$10&gt;0,B27/$B$10,0))</f>
        <v/>
      </c>
      <c r="C28" s="23"/>
      <c r="D28" s="546" t="str">
        <f>IF(D14="","",IF($B$10&gt;0,D27/$B$10,0))</f>
        <v/>
      </c>
      <c r="E28" s="23"/>
      <c r="F28" s="546" t="str">
        <f>IF(F14="","",IF($B$10&gt;0,F27/$B$10,0))</f>
        <v/>
      </c>
      <c r="G28" s="23"/>
      <c r="H28" s="546" t="str">
        <f>IF(H14="","",IF($B$10&gt;0,H27/$B$10,0))</f>
        <v/>
      </c>
      <c r="I28" s="86"/>
      <c r="J28" s="546" t="str">
        <f>IF(J14="","",IF($B$10&gt;0,J27/$B$10,0))</f>
        <v/>
      </c>
      <c r="K28" s="86"/>
      <c r="L28" s="546" t="str">
        <f>IF(L14="","",IF($B$10&gt;0,L27/$B$10,0))</f>
        <v/>
      </c>
      <c r="M28" s="86"/>
      <c r="N28" s="546" t="str">
        <f>IF(N14="","",IF($B$10&gt;0,N27/$B$10,0))</f>
        <v/>
      </c>
      <c r="O28" s="86"/>
      <c r="P28" s="546" t="str">
        <f>IF(P14="","",IF($B$10&gt;0,P27/$B$10,0))</f>
        <v/>
      </c>
      <c r="Q28" s="86"/>
    </row>
    <row r="29" spans="1:27" ht="30" x14ac:dyDescent="0.25">
      <c r="A29" s="11" t="s">
        <v>514</v>
      </c>
      <c r="B29" s="530" t="str">
        <f>IF(B14="","",IF(B28&gt;=0.01,"Yes-Use detail form","No"))</f>
        <v/>
      </c>
      <c r="C29" s="89"/>
      <c r="D29" s="530" t="str">
        <f>IF(D14="","",IF(D28&gt;=0.01,"Yes-Use detail form","No"))</f>
        <v/>
      </c>
      <c r="E29" s="89"/>
      <c r="F29" s="530" t="str">
        <f>IF(F14="","",IF(F28&gt;=0.01,"Yes-Use detail form","No"))</f>
        <v/>
      </c>
      <c r="G29" s="89"/>
      <c r="H29" s="530" t="str">
        <f>IF(H14="","",IF(H28&gt;=0.01,"Yes-Use detail form","No"))</f>
        <v/>
      </c>
      <c r="I29" s="89"/>
      <c r="J29" s="530" t="str">
        <f>IF(J14="","",IF(J28&gt;=0.01,"Yes-Use detail form","No"))</f>
        <v/>
      </c>
      <c r="K29" s="89"/>
      <c r="L29" s="530" t="str">
        <f>IF(L14="","",IF(L28&gt;=0.01,"Yes-Use detail form","No"))</f>
        <v/>
      </c>
      <c r="M29" s="89"/>
      <c r="N29" s="530" t="str">
        <f>IF(N14="","",IF(N28&gt;=0.01,"Yes-Use detail form","No"))</f>
        <v/>
      </c>
      <c r="O29" s="89"/>
      <c r="P29" s="530" t="str">
        <f>IF(P14="","",IF(P28&gt;=0.01,"Yes-Use detail form","No"))</f>
        <v/>
      </c>
      <c r="Q29" s="89"/>
    </row>
    <row r="30" spans="1:27" s="273" customFormat="1" ht="45" x14ac:dyDescent="0.25">
      <c r="A30" s="11" t="s">
        <v>515</v>
      </c>
      <c r="B30" s="28"/>
      <c r="C30" s="548" t="str">
        <f>IF(B14="","",IF(OR(B14="RTO temperature (1-hr)",B14="Bypass of Control Device",B14="Automatic Voltage Control"),"Not Applicable",IF(C27&lt;VLOOKUP(B14,Violations!$A$6:$D$10,4,FALSE),"No","Yes")))</f>
        <v/>
      </c>
      <c r="D30" s="469"/>
      <c r="E30" s="548" t="str">
        <f>IF(D14="","",IF(OR(D14="RTO temperature (1-hr)",D14="Bypass of Control Device",D14="Automatic Voltage Control"),"Not Applicable",IF(E27&lt;VLOOKUP(D14,Violations!$A$6:$D$10,4,FALSE),"No","Yes")))</f>
        <v/>
      </c>
      <c r="F30" s="469"/>
      <c r="G30" s="548" t="str">
        <f>IF(F14="","",IF(OR(F14="RTO temperature (1-hr)",F14="Bypass of Control Device",F14="Automatic Voltage Control"),"Not Applicable",IF(G27&lt;VLOOKUP(F14,Violations!$A$6:$D$10,4,FALSE),"No","Yes")))</f>
        <v/>
      </c>
      <c r="H30" s="469"/>
      <c r="I30" s="548" t="str">
        <f>IF(H14="","",IF(OR(H14="RTO temperature (1-hr)",H14="Bypass of Control Device",H14="Automatic Voltage Control"),"Not Applicable",IF(I27&lt;VLOOKUP(H14,Violations!$A$6:$D$10,4,FALSE),"No","Yes")))</f>
        <v/>
      </c>
      <c r="J30" s="469"/>
      <c r="K30" s="548" t="str">
        <f>IF(J14="","",IF(OR(J14="RTO temperature (1-hr)",J14="Bypass of Control Device",J14="Automatic Voltage Control"),"Not Applicable",IF(K27&lt;VLOOKUP(J14,Violations!$A$6:$D$10,4,FALSE),"No","Yes")))</f>
        <v/>
      </c>
      <c r="L30" s="469"/>
      <c r="M30" s="548" t="str">
        <f>IF(L14="","",IF(OR(L14="RTO temperature (1-hr)",L14="Bypass of Control Device",L14="Automatic Voltage Control"),"Not Applicable",IF(M27&lt;VLOOKUP(L14,Violations!$A$6:$D$10,4,FALSE),"No","Yes")))</f>
        <v/>
      </c>
      <c r="N30" s="469"/>
      <c r="O30" s="548" t="str">
        <f>IF(N14="","",IF(OR(N14="RTO temperature (1-hr)",N14="Bypass of Control Device",N14="Automatic Voltage Control"),"Not Applicable",IF(O27&lt;VLOOKUP(N14,Violations!$A$6:$D$10,4,FALSE),"No","Yes")))</f>
        <v/>
      </c>
      <c r="P30" s="469"/>
      <c r="Q30" s="548" t="str">
        <f>IF(P14="","",IF(OR(P14="RTO temperature (1-hr)",P14="Bypass of Control Device",P14="Automatic Voltage Control"),"Not Applicable",IF(Q27&lt;VLOOKUP(P14,Violations!$A$6:$D$10,4,FALSE),"No","Yes")))</f>
        <v/>
      </c>
    </row>
    <row r="31" spans="1:27" s="273" customFormat="1" ht="30" x14ac:dyDescent="0.25">
      <c r="A31" s="140" t="s">
        <v>567</v>
      </c>
      <c r="B31" s="565"/>
      <c r="C31" s="566"/>
      <c r="D31" s="469"/>
      <c r="E31" s="471"/>
      <c r="F31" s="469"/>
      <c r="G31" s="471"/>
      <c r="H31" s="469"/>
      <c r="I31" s="471"/>
      <c r="J31" s="469"/>
      <c r="K31" s="471"/>
      <c r="L31" s="469"/>
      <c r="M31" s="471"/>
      <c r="N31" s="469"/>
      <c r="O31" s="471"/>
      <c r="P31" s="469"/>
      <c r="Q31" s="471"/>
    </row>
    <row r="32" spans="1:27" s="273" customFormat="1" ht="45" x14ac:dyDescent="0.25">
      <c r="A32" s="11" t="s">
        <v>535</v>
      </c>
      <c r="B32" s="549" t="str">
        <f>IF(B14="","",IF(B9="Wet Scrubber",Z25,IF(B9="ESP and Wet Scrubber",Z25,IF(B14="Alternative parameter (3-hr)",Z26,"NA"))))</f>
        <v/>
      </c>
      <c r="C32" s="564" t="str">
        <f>IF(B14="","",IF(B9="Wet Scrubber",AA25,IF(B9="ESP and Wet Scrubber",AA25,IF(B14="Alternative parameter (3-hr)",AA26,"NA"))))</f>
        <v/>
      </c>
      <c r="D32" s="469"/>
      <c r="E32" s="471"/>
      <c r="F32" s="469"/>
      <c r="G32" s="471"/>
      <c r="H32" s="469"/>
      <c r="I32" s="471"/>
      <c r="J32" s="469"/>
      <c r="K32" s="471"/>
      <c r="L32" s="469"/>
      <c r="M32" s="471"/>
      <c r="N32" s="469"/>
      <c r="O32" s="471"/>
      <c r="P32" s="469"/>
      <c r="Q32" s="471"/>
    </row>
    <row r="33" spans="1:17" x14ac:dyDescent="0.25">
      <c r="A33" s="14" t="s">
        <v>133</v>
      </c>
      <c r="B33" s="7"/>
      <c r="C33" s="7"/>
      <c r="D33" s="7"/>
      <c r="E33" s="7"/>
      <c r="F33" s="7"/>
      <c r="G33" s="7"/>
      <c r="H33" s="7"/>
      <c r="I33" s="15"/>
      <c r="J33" s="7"/>
      <c r="K33" s="15"/>
      <c r="L33" s="7"/>
      <c r="M33" s="15"/>
      <c r="N33" s="7"/>
      <c r="O33" s="15"/>
      <c r="P33" s="7"/>
      <c r="Q33" s="15"/>
    </row>
    <row r="34" spans="1:17" x14ac:dyDescent="0.25">
      <c r="A34" s="11" t="s">
        <v>34</v>
      </c>
      <c r="B34" s="550" t="str">
        <f>IF(B14="","",B14)</f>
        <v/>
      </c>
      <c r="C34" s="533"/>
      <c r="D34" s="550" t="str">
        <f>IF(D14="","",D14)</f>
        <v/>
      </c>
      <c r="E34" s="533"/>
      <c r="F34" s="550" t="str">
        <f>IF(F14="","",F14)</f>
        <v/>
      </c>
      <c r="G34" s="533"/>
      <c r="H34" s="550" t="str">
        <f>IF(H14="","",H14)</f>
        <v/>
      </c>
      <c r="I34" s="533"/>
      <c r="J34" s="550" t="str">
        <f>IF(J14="","",J14)</f>
        <v/>
      </c>
      <c r="K34" s="533"/>
      <c r="L34" s="550" t="str">
        <f>IF(L14="","",L14)</f>
        <v/>
      </c>
      <c r="M34" s="533"/>
      <c r="N34" s="550" t="str">
        <f>IF(N14="","",N14)</f>
        <v/>
      </c>
      <c r="O34" s="533"/>
      <c r="P34" s="550" t="str">
        <f>IF(P14="","",P14)</f>
        <v/>
      </c>
      <c r="Q34" s="533"/>
    </row>
    <row r="35" spans="1:17" x14ac:dyDescent="0.25">
      <c r="A35" s="12"/>
      <c r="B35" s="134" t="s">
        <v>36</v>
      </c>
      <c r="C35" s="141"/>
      <c r="D35" s="134" t="s">
        <v>36</v>
      </c>
      <c r="E35" s="141"/>
      <c r="F35" s="134" t="s">
        <v>36</v>
      </c>
      <c r="G35" s="141"/>
      <c r="H35" s="134" t="s">
        <v>36</v>
      </c>
      <c r="I35" s="141"/>
      <c r="J35" s="134" t="s">
        <v>36</v>
      </c>
      <c r="K35" s="141"/>
      <c r="L35" s="134" t="s">
        <v>36</v>
      </c>
      <c r="M35" s="141"/>
      <c r="N35" s="134" t="s">
        <v>36</v>
      </c>
      <c r="O35" s="141"/>
      <c r="P35" s="134" t="s">
        <v>36</v>
      </c>
      <c r="Q35" s="141"/>
    </row>
    <row r="36" spans="1:17" x14ac:dyDescent="0.25">
      <c r="A36" s="16" t="s">
        <v>45</v>
      </c>
      <c r="B36" s="135" t="s">
        <v>37</v>
      </c>
      <c r="C36" s="142"/>
      <c r="D36" s="135" t="s">
        <v>37</v>
      </c>
      <c r="E36" s="142"/>
      <c r="F36" s="135" t="s">
        <v>37</v>
      </c>
      <c r="G36" s="142"/>
      <c r="H36" s="135" t="s">
        <v>37</v>
      </c>
      <c r="I36" s="142"/>
      <c r="J36" s="135" t="s">
        <v>37</v>
      </c>
      <c r="K36" s="142"/>
      <c r="L36" s="135" t="s">
        <v>37</v>
      </c>
      <c r="M36" s="142"/>
      <c r="N36" s="135" t="s">
        <v>37</v>
      </c>
      <c r="O36" s="142"/>
      <c r="P36" s="135" t="s">
        <v>37</v>
      </c>
      <c r="Q36" s="142"/>
    </row>
    <row r="37" spans="1:17" x14ac:dyDescent="0.25">
      <c r="A37" s="13" t="s">
        <v>184</v>
      </c>
      <c r="B37" s="217"/>
      <c r="C37" s="132"/>
      <c r="D37" s="217"/>
      <c r="E37" s="132"/>
      <c r="F37" s="217"/>
      <c r="G37" s="132"/>
      <c r="H37" s="217"/>
      <c r="I37" s="132"/>
      <c r="J37" s="217"/>
      <c r="K37" s="132"/>
      <c r="L37" s="217"/>
      <c r="M37" s="132"/>
      <c r="N37" s="217"/>
      <c r="O37" s="132"/>
      <c r="P37" s="217"/>
      <c r="Q37" s="132"/>
    </row>
    <row r="38" spans="1:17" x14ac:dyDescent="0.25">
      <c r="A38" s="13" t="s">
        <v>46</v>
      </c>
      <c r="B38" s="217"/>
      <c r="C38" s="132"/>
      <c r="D38" s="217"/>
      <c r="E38" s="132"/>
      <c r="F38" s="217"/>
      <c r="G38" s="132"/>
      <c r="H38" s="217"/>
      <c r="I38" s="132"/>
      <c r="J38" s="217"/>
      <c r="K38" s="132"/>
      <c r="L38" s="217"/>
      <c r="M38" s="132"/>
      <c r="N38" s="217"/>
      <c r="O38" s="132"/>
      <c r="P38" s="217"/>
      <c r="Q38" s="132"/>
    </row>
    <row r="39" spans="1:17" x14ac:dyDescent="0.25">
      <c r="A39" s="13" t="s">
        <v>226</v>
      </c>
      <c r="B39" s="217"/>
      <c r="C39" s="132"/>
      <c r="D39" s="217"/>
      <c r="E39" s="132"/>
      <c r="F39" s="217"/>
      <c r="G39" s="132"/>
      <c r="H39" s="217"/>
      <c r="I39" s="132"/>
      <c r="J39" s="217"/>
      <c r="K39" s="132"/>
      <c r="L39" s="217"/>
      <c r="M39" s="132"/>
      <c r="N39" s="217"/>
      <c r="O39" s="132"/>
      <c r="P39" s="217"/>
      <c r="Q39" s="132"/>
    </row>
    <row r="40" spans="1:17" x14ac:dyDescent="0.25">
      <c r="A40" s="13" t="s">
        <v>41</v>
      </c>
      <c r="B40" s="217"/>
      <c r="C40" s="132"/>
      <c r="D40" s="217"/>
      <c r="E40" s="132"/>
      <c r="F40" s="217"/>
      <c r="G40" s="132"/>
      <c r="H40" s="217"/>
      <c r="I40" s="132"/>
      <c r="J40" s="217"/>
      <c r="K40" s="132"/>
      <c r="L40" s="217"/>
      <c r="M40" s="132"/>
      <c r="N40" s="217"/>
      <c r="O40" s="132"/>
      <c r="P40" s="217"/>
      <c r="Q40" s="132"/>
    </row>
    <row r="41" spans="1:17" x14ac:dyDescent="0.25">
      <c r="A41" s="13" t="s">
        <v>42</v>
      </c>
      <c r="B41" s="217"/>
      <c r="C41" s="132"/>
      <c r="D41" s="217"/>
      <c r="E41" s="132"/>
      <c r="F41" s="217"/>
      <c r="G41" s="132"/>
      <c r="H41" s="217"/>
      <c r="I41" s="132"/>
      <c r="J41" s="217"/>
      <c r="K41" s="132"/>
      <c r="L41" s="217"/>
      <c r="M41" s="132"/>
      <c r="N41" s="217"/>
      <c r="O41" s="132"/>
      <c r="P41" s="217"/>
      <c r="Q41" s="132"/>
    </row>
    <row r="42" spans="1:17" x14ac:dyDescent="0.25">
      <c r="A42" s="11" t="s">
        <v>47</v>
      </c>
      <c r="B42" s="534" t="str">
        <f>IF(B14="","",SUM(B37:B41))</f>
        <v/>
      </c>
      <c r="C42" s="132"/>
      <c r="D42" s="534" t="str">
        <f>IF(D14="","",SUM(D37:D41))</f>
        <v/>
      </c>
      <c r="E42" s="132"/>
      <c r="F42" s="534" t="str">
        <f>IF(F14="","",SUM(F37:F41))</f>
        <v/>
      </c>
      <c r="G42" s="132"/>
      <c r="H42" s="534" t="str">
        <f>IF(H14="","",SUM(H37:H41))</f>
        <v/>
      </c>
      <c r="I42" s="132"/>
      <c r="J42" s="534" t="str">
        <f>IF(J14="","",SUM(J37:J41))</f>
        <v/>
      </c>
      <c r="K42" s="132"/>
      <c r="L42" s="534" t="str">
        <f>IF(L14="","",SUM(L37:L41))</f>
        <v/>
      </c>
      <c r="M42" s="132"/>
      <c r="N42" s="534" t="str">
        <f>IF(N14="","",SUM(N37:N41))</f>
        <v/>
      </c>
      <c r="O42" s="132"/>
      <c r="P42" s="534" t="str">
        <f>IF(P14="","",SUM(P37:P41))</f>
        <v/>
      </c>
      <c r="Q42" s="132"/>
    </row>
    <row r="43" spans="1:17" ht="17.25" x14ac:dyDescent="0.25">
      <c r="A43" s="11" t="s">
        <v>155</v>
      </c>
      <c r="B43" s="551" t="str">
        <f>IF(B14="","",IF($B$10&gt;0,B42/$B$10,0))</f>
        <v/>
      </c>
      <c r="C43" s="86"/>
      <c r="D43" s="551" t="str">
        <f>IF(D14="","",IF($B$10&gt;0,D42/$B$10,0))</f>
        <v/>
      </c>
      <c r="E43" s="86"/>
      <c r="F43" s="551" t="str">
        <f>IF(F14="","",IF($B$10&gt;0,F42/$B$10,0))</f>
        <v/>
      </c>
      <c r="G43" s="86"/>
      <c r="H43" s="551" t="str">
        <f>IF(H14="","",IF($B$10&gt;0,H42/$B$10,0))</f>
        <v/>
      </c>
      <c r="I43" s="86"/>
      <c r="J43" s="551" t="str">
        <f>IF(J14="","",IF($B$10&gt;0,J42/$B$10,0))</f>
        <v/>
      </c>
      <c r="K43" s="86"/>
      <c r="L43" s="551" t="str">
        <f>IF(L14="","",IF($B$10&gt;0,L42/$B$10,0))</f>
        <v/>
      </c>
      <c r="M43" s="86"/>
      <c r="N43" s="551" t="str">
        <f>IF(N14="","",IF($B$10&gt;0,N42/$B$10,0))</f>
        <v/>
      </c>
      <c r="O43" s="86"/>
      <c r="P43" s="551" t="str">
        <f>IF(P14="","",IF($B$10&gt;0,P42/$B$10,0))</f>
        <v/>
      </c>
      <c r="Q43" s="86"/>
    </row>
    <row r="44" spans="1:17" ht="30.75" thickBot="1" x14ac:dyDescent="0.3">
      <c r="A44" s="88" t="s">
        <v>510</v>
      </c>
      <c r="B44" s="535" t="str">
        <f>IF(B14="","",IF(B43&gt;=0.05,"Yes-Use detail form","No"))</f>
        <v/>
      </c>
      <c r="C44" s="133"/>
      <c r="D44" s="535" t="str">
        <f>IF(D14="","",IF(D43&gt;=0.05,"Yes-Use detail form","No"))</f>
        <v/>
      </c>
      <c r="E44" s="133"/>
      <c r="F44" s="535" t="str">
        <f>IF(F14="","",IF(F43&gt;=0.05,"Yes-Use detail form","No"))</f>
        <v/>
      </c>
      <c r="G44" s="133"/>
      <c r="H44" s="535" t="str">
        <f>IF(H14="","",IF(H43&gt;=0.05,"Yes-Use detail form","No"))</f>
        <v/>
      </c>
      <c r="I44" s="133"/>
      <c r="J44" s="535" t="str">
        <f>IF(J14="","",IF(J43&gt;=0.05,"Yes-Use detail form","No"))</f>
        <v/>
      </c>
      <c r="K44" s="133"/>
      <c r="L44" s="535" t="str">
        <f>IF(L14="","",IF(L43&gt;=0.05,"Yes-Use detail form","No"))</f>
        <v/>
      </c>
      <c r="M44" s="133"/>
      <c r="N44" s="535" t="str">
        <f>IF(N14="","",IF(N43&gt;=0.05,"Yes-Use detail form","No"))</f>
        <v/>
      </c>
      <c r="O44" s="133"/>
      <c r="P44" s="535" t="str">
        <f>IF(P14="","",IF(P43&gt;=0.05,"Yes-Use detail form","No"))</f>
        <v/>
      </c>
      <c r="Q44" s="133"/>
    </row>
    <row r="45" spans="1:17" s="236" customFormat="1" ht="30.75" thickBot="1" x14ac:dyDescent="0.3">
      <c r="A45" s="242" t="s">
        <v>243</v>
      </c>
      <c r="B45" s="314"/>
      <c r="C45" s="326"/>
      <c r="D45" s="314"/>
      <c r="E45" s="326"/>
      <c r="F45" s="314"/>
      <c r="G45" s="326"/>
      <c r="H45" s="314"/>
      <c r="I45" s="243"/>
      <c r="J45" s="314"/>
      <c r="K45" s="243"/>
      <c r="L45" s="314"/>
      <c r="M45" s="243"/>
      <c r="N45" s="314"/>
      <c r="O45" s="243"/>
      <c r="P45" s="314"/>
      <c r="Q45" s="243"/>
    </row>
    <row r="46" spans="1:17" s="123" customFormat="1" ht="15.75" thickBot="1" x14ac:dyDescent="0.3">
      <c r="A46" s="463" t="s">
        <v>520</v>
      </c>
      <c r="B46" s="461"/>
      <c r="C46" s="460"/>
      <c r="D46" s="461"/>
      <c r="E46" s="462"/>
      <c r="F46" s="461"/>
      <c r="G46" s="462"/>
      <c r="H46" s="461"/>
      <c r="I46" s="462"/>
      <c r="J46" s="461"/>
      <c r="K46" s="462"/>
      <c r="L46" s="461"/>
      <c r="M46" s="462"/>
      <c r="N46" s="461"/>
      <c r="O46" s="462"/>
      <c r="P46" s="461"/>
      <c r="Q46" s="462"/>
    </row>
    <row r="47" spans="1:17" x14ac:dyDescent="0.25">
      <c r="A47" s="404" t="s">
        <v>156</v>
      </c>
      <c r="B47" s="123"/>
      <c r="C47" s="123"/>
      <c r="D47" s="123"/>
      <c r="E47" s="123"/>
      <c r="F47" s="123"/>
      <c r="G47" s="123"/>
    </row>
    <row r="48" spans="1:17" x14ac:dyDescent="0.25">
      <c r="A48" s="405" t="s">
        <v>142</v>
      </c>
      <c r="B48" s="123"/>
      <c r="C48" s="123"/>
      <c r="D48" s="123"/>
      <c r="E48" s="123"/>
      <c r="F48" s="123"/>
      <c r="G48" s="123"/>
    </row>
    <row r="49" spans="1:7" x14ac:dyDescent="0.25">
      <c r="A49" s="405" t="s">
        <v>107</v>
      </c>
      <c r="B49" s="123"/>
      <c r="C49" s="123"/>
      <c r="D49" s="123"/>
      <c r="E49" s="123"/>
      <c r="F49" s="123"/>
      <c r="G49" s="123"/>
    </row>
    <row r="50" spans="1:7" x14ac:dyDescent="0.25">
      <c r="A50" s="123" t="s">
        <v>197</v>
      </c>
      <c r="B50" s="123"/>
      <c r="C50" s="123"/>
      <c r="D50" s="123"/>
      <c r="E50" s="123"/>
      <c r="F50" s="123"/>
      <c r="G50" s="123"/>
    </row>
    <row r="51" spans="1:7" x14ac:dyDescent="0.25">
      <c r="A51" s="358" t="s">
        <v>430</v>
      </c>
      <c r="B51" s="358"/>
      <c r="C51" s="358"/>
      <c r="D51" s="358"/>
      <c r="E51" s="358"/>
      <c r="F51" s="358"/>
      <c r="G51" s="358"/>
    </row>
    <row r="52" spans="1:7" x14ac:dyDescent="0.25">
      <c r="A52" s="400" t="s">
        <v>431</v>
      </c>
      <c r="B52" s="358"/>
      <c r="C52" s="358"/>
      <c r="D52" s="358"/>
      <c r="E52" s="358"/>
      <c r="F52" s="358"/>
      <c r="G52" s="358"/>
    </row>
    <row r="53" spans="1:7" x14ac:dyDescent="0.25">
      <c r="A53" s="400" t="s">
        <v>432</v>
      </c>
    </row>
    <row r="54" spans="1:7" x14ac:dyDescent="0.25">
      <c r="A54" s="358" t="s">
        <v>433</v>
      </c>
    </row>
    <row r="55" spans="1:7" x14ac:dyDescent="0.25">
      <c r="A55" s="399" t="s">
        <v>434</v>
      </c>
    </row>
    <row r="56" spans="1:7" x14ac:dyDescent="0.25">
      <c r="A56" s="230" t="s">
        <v>435</v>
      </c>
    </row>
  </sheetData>
  <sheetProtection algorithmName="SHA-512" hashValue="tq/+WKB498NIWyWaJopd6+WkhJCtGgNvJkn7ztCw6u0WS0j+R74OF4w55no6zYOt/dX4DyiNbQBhykXfR8Pd6A==" saltValue="QSJjltyY+m3Mx0EsZrBlQA==" spinCount="100000" sheet="1" objects="1" scenarios="1"/>
  <dataConsolidate/>
  <conditionalFormatting sqref="B44">
    <cfRule type="containsText" dxfId="442" priority="83" operator="containsText" text="yes">
      <formula>NOT(ISERROR(SEARCH("yes",B44)))</formula>
    </cfRule>
  </conditionalFormatting>
  <conditionalFormatting sqref="D29">
    <cfRule type="containsText" dxfId="441" priority="80" operator="containsText" text="yes">
      <formula>NOT(ISERROR(SEARCH("yes",D29)))</formula>
    </cfRule>
  </conditionalFormatting>
  <conditionalFormatting sqref="F29">
    <cfRule type="containsText" dxfId="440" priority="79" operator="containsText" text="yes">
      <formula>NOT(ISERROR(SEARCH("yes",F29)))</formula>
    </cfRule>
  </conditionalFormatting>
  <conditionalFormatting sqref="H29">
    <cfRule type="containsText" dxfId="439" priority="78" operator="containsText" text="yes">
      <formula>NOT(ISERROR(SEARCH("yes",H29)))</formula>
    </cfRule>
  </conditionalFormatting>
  <conditionalFormatting sqref="D44">
    <cfRule type="containsText" dxfId="438" priority="77" operator="containsText" text="yes">
      <formula>NOT(ISERROR(SEARCH("yes",D44)))</formula>
    </cfRule>
  </conditionalFormatting>
  <conditionalFormatting sqref="F44">
    <cfRule type="containsText" dxfId="437" priority="76" operator="containsText" text="yes">
      <formula>NOT(ISERROR(SEARCH("yes",F44)))</formula>
    </cfRule>
  </conditionalFormatting>
  <conditionalFormatting sqref="H44">
    <cfRule type="containsText" dxfId="436" priority="75" operator="containsText" text="yes">
      <formula>NOT(ISERROR(SEARCH("yes",H44)))</formula>
    </cfRule>
  </conditionalFormatting>
  <conditionalFormatting sqref="B45">
    <cfRule type="containsText" dxfId="435" priority="71" operator="containsText" text="yes">
      <formula>NOT(ISERROR(SEARCH("yes",B45)))</formula>
    </cfRule>
  </conditionalFormatting>
  <conditionalFormatting sqref="D45">
    <cfRule type="containsText" dxfId="434" priority="70" operator="containsText" text="yes">
      <formula>NOT(ISERROR(SEARCH("yes",D45)))</formula>
    </cfRule>
  </conditionalFormatting>
  <conditionalFormatting sqref="F45">
    <cfRule type="containsText" dxfId="433" priority="69" operator="containsText" text="yes">
      <formula>NOT(ISERROR(SEARCH("yes",F45)))</formula>
    </cfRule>
  </conditionalFormatting>
  <conditionalFormatting sqref="H45">
    <cfRule type="containsText" dxfId="432" priority="68" operator="containsText" text="yes">
      <formula>NOT(ISERROR(SEARCH("yes",H45)))</formula>
    </cfRule>
  </conditionalFormatting>
  <conditionalFormatting sqref="J29">
    <cfRule type="containsText" dxfId="431" priority="66" operator="containsText" text="yes">
      <formula>NOT(ISERROR(SEARCH("yes",J29)))</formula>
    </cfRule>
  </conditionalFormatting>
  <conditionalFormatting sqref="J44">
    <cfRule type="containsText" dxfId="430" priority="65" operator="containsText" text="yes">
      <formula>NOT(ISERROR(SEARCH("yes",J44)))</formula>
    </cfRule>
  </conditionalFormatting>
  <conditionalFormatting sqref="J45">
    <cfRule type="containsText" dxfId="429" priority="64" operator="containsText" text="yes">
      <formula>NOT(ISERROR(SEARCH("yes",J45)))</formula>
    </cfRule>
  </conditionalFormatting>
  <conditionalFormatting sqref="L29">
    <cfRule type="containsText" dxfId="428" priority="62" operator="containsText" text="yes">
      <formula>NOT(ISERROR(SEARCH("yes",L29)))</formula>
    </cfRule>
  </conditionalFormatting>
  <conditionalFormatting sqref="L44">
    <cfRule type="containsText" dxfId="427" priority="61" operator="containsText" text="yes">
      <formula>NOT(ISERROR(SEARCH("yes",L44)))</formula>
    </cfRule>
  </conditionalFormatting>
  <conditionalFormatting sqref="L45">
    <cfRule type="containsText" dxfId="426" priority="60" operator="containsText" text="yes">
      <formula>NOT(ISERROR(SEARCH("yes",L45)))</formula>
    </cfRule>
  </conditionalFormatting>
  <conditionalFormatting sqref="N29">
    <cfRule type="containsText" dxfId="425" priority="58" operator="containsText" text="yes">
      <formula>NOT(ISERROR(SEARCH("yes",N29)))</formula>
    </cfRule>
  </conditionalFormatting>
  <conditionalFormatting sqref="N44">
    <cfRule type="containsText" dxfId="424" priority="57" operator="containsText" text="yes">
      <formula>NOT(ISERROR(SEARCH("yes",N44)))</formula>
    </cfRule>
  </conditionalFormatting>
  <conditionalFormatting sqref="N45">
    <cfRule type="containsText" dxfId="423" priority="56" operator="containsText" text="yes">
      <formula>NOT(ISERROR(SEARCH("yes",N45)))</formula>
    </cfRule>
  </conditionalFormatting>
  <conditionalFormatting sqref="P29">
    <cfRule type="containsText" dxfId="422" priority="54" operator="containsText" text="yes">
      <formula>NOT(ISERROR(SEARCH("yes",P29)))</formula>
    </cfRule>
  </conditionalFormatting>
  <conditionalFormatting sqref="P44">
    <cfRule type="containsText" dxfId="421" priority="53" operator="containsText" text="yes">
      <formula>NOT(ISERROR(SEARCH("yes",P44)))</formula>
    </cfRule>
  </conditionalFormatting>
  <conditionalFormatting sqref="P45">
    <cfRule type="containsText" dxfId="420" priority="52" operator="containsText" text="yes">
      <formula>NOT(ISERROR(SEARCH("yes",P45)))</formula>
    </cfRule>
  </conditionalFormatting>
  <conditionalFormatting sqref="B29">
    <cfRule type="containsText" dxfId="419" priority="50" operator="containsText" text="yes">
      <formula>NOT(ISERROR(SEARCH("yes",B29)))</formula>
    </cfRule>
  </conditionalFormatting>
  <conditionalFormatting sqref="I32 G32 E32 K32 M32 O32 Q32">
    <cfRule type="containsText" dxfId="418" priority="22" operator="containsText" text="yes">
      <formula>NOT(ISERROR(SEARCH("yes",E32)))</formula>
    </cfRule>
  </conditionalFormatting>
  <conditionalFormatting sqref="H30">
    <cfRule type="containsText" dxfId="417" priority="21" operator="containsText" text="yes">
      <formula>NOT(ISERROR(SEARCH("yes",H30)))</formula>
    </cfRule>
  </conditionalFormatting>
  <conditionalFormatting sqref="D30">
    <cfRule type="containsText" dxfId="416" priority="20" operator="containsText" text="yes">
      <formula>NOT(ISERROR(SEARCH("yes",D30)))</formula>
    </cfRule>
  </conditionalFormatting>
  <conditionalFormatting sqref="F30">
    <cfRule type="containsText" dxfId="415" priority="19" operator="containsText" text="yes">
      <formula>NOT(ISERROR(SEARCH("yes",F30)))</formula>
    </cfRule>
  </conditionalFormatting>
  <conditionalFormatting sqref="H30">
    <cfRule type="containsText" dxfId="414" priority="18" operator="containsText" text="yes">
      <formula>NOT(ISERROR(SEARCH("yes",H30)))</formula>
    </cfRule>
  </conditionalFormatting>
  <conditionalFormatting sqref="J30">
    <cfRule type="containsText" dxfId="413" priority="17" operator="containsText" text="yes">
      <formula>NOT(ISERROR(SEARCH("yes",J30)))</formula>
    </cfRule>
  </conditionalFormatting>
  <conditionalFormatting sqref="L30">
    <cfRule type="containsText" dxfId="412" priority="16" operator="containsText" text="yes">
      <formula>NOT(ISERROR(SEARCH("yes",L30)))</formula>
    </cfRule>
  </conditionalFormatting>
  <conditionalFormatting sqref="N30">
    <cfRule type="containsText" dxfId="411" priority="15" operator="containsText" text="yes">
      <formula>NOT(ISERROR(SEARCH("yes",N30)))</formula>
    </cfRule>
  </conditionalFormatting>
  <conditionalFormatting sqref="P30">
    <cfRule type="containsText" dxfId="410" priority="14" operator="containsText" text="yes">
      <formula>NOT(ISERROR(SEARCH("yes",P30)))</formula>
    </cfRule>
  </conditionalFormatting>
  <conditionalFormatting sqref="B30">
    <cfRule type="containsText" dxfId="409" priority="13" operator="containsText" text="yes">
      <formula>NOT(ISERROR(SEARCH("yes",B30)))</formula>
    </cfRule>
  </conditionalFormatting>
  <conditionalFormatting sqref="C32">
    <cfRule type="beginsWith" dxfId="408" priority="12" operator="beginsWith" text="Yes">
      <formula>LEFT(C32,LEN("Yes"))="Yes"</formula>
    </cfRule>
  </conditionalFormatting>
  <conditionalFormatting sqref="C30">
    <cfRule type="containsText" dxfId="407" priority="11" operator="containsText" text="yes">
      <formula>NOT(ISERROR(SEARCH("yes",C30)))</formula>
    </cfRule>
  </conditionalFormatting>
  <conditionalFormatting sqref="C31">
    <cfRule type="containsText" dxfId="406" priority="10" operator="containsText" text="yes">
      <formula>NOT(ISERROR(SEARCH("yes",C31)))</formula>
    </cfRule>
  </conditionalFormatting>
  <conditionalFormatting sqref="B32">
    <cfRule type="containsText" dxfId="405" priority="9" operator="containsText" text="Yes">
      <formula>NOT(ISERROR(SEARCH("Yes",B32)))</formula>
    </cfRule>
  </conditionalFormatting>
  <conditionalFormatting sqref="I31 G31 E31 K31 M31 O31 Q31">
    <cfRule type="containsText" dxfId="404" priority="8" operator="containsText" text="yes">
      <formula>NOT(ISERROR(SEARCH("yes",E31)))</formula>
    </cfRule>
  </conditionalFormatting>
  <conditionalFormatting sqref="E30">
    <cfRule type="containsText" dxfId="403" priority="7" operator="containsText" text="yes">
      <formula>NOT(ISERROR(SEARCH("yes",E30)))</formula>
    </cfRule>
  </conditionalFormatting>
  <conditionalFormatting sqref="G30">
    <cfRule type="containsText" dxfId="402" priority="6" operator="containsText" text="yes">
      <formula>NOT(ISERROR(SEARCH("yes",G30)))</formula>
    </cfRule>
  </conditionalFormatting>
  <conditionalFormatting sqref="I30">
    <cfRule type="containsText" dxfId="401" priority="5" operator="containsText" text="yes">
      <formula>NOT(ISERROR(SEARCH("yes",I30)))</formula>
    </cfRule>
  </conditionalFormatting>
  <conditionalFormatting sqref="K30">
    <cfRule type="containsText" dxfId="400" priority="4" operator="containsText" text="yes">
      <formula>NOT(ISERROR(SEARCH("yes",K30)))</formula>
    </cfRule>
  </conditionalFormatting>
  <conditionalFormatting sqref="M30">
    <cfRule type="containsText" dxfId="399" priority="3" operator="containsText" text="yes">
      <formula>NOT(ISERROR(SEARCH("yes",M30)))</formula>
    </cfRule>
  </conditionalFormatting>
  <conditionalFormatting sqref="O30">
    <cfRule type="containsText" dxfId="398" priority="2" operator="containsText" text="yes">
      <formula>NOT(ISERROR(SEARCH("yes",O30)))</formula>
    </cfRule>
  </conditionalFormatting>
  <conditionalFormatting sqref="Q30">
    <cfRule type="containsText" dxfId="397" priority="1" operator="containsText" text="yes">
      <formula>NOT(ISERROR(SEARCH("yes",Q30)))</formula>
    </cfRule>
  </conditionalFormatting>
  <dataValidations xWindow="534" yWindow="506" count="1">
    <dataValidation type="list" allowBlank="1" showInputMessage="1" showErrorMessage="1" sqref="B31" xr:uid="{8B0AF627-CD7C-487C-ADD3-328C93457B56}">
      <formula1>"Yes, No"</formula1>
    </dataValidation>
  </dataValidations>
  <pageMargins left="0.45" right="0.45" top="0.5" bottom="0.3" header="0.3" footer="0.3"/>
  <pageSetup scale="46" orientation="landscape" r:id="rId1"/>
  <headerFooter>
    <oddHeader>&amp;L&amp;"-,Bold"Summary Report – Gaseous and Opacity Excess Emissions and Continuous Monitoring System Performance
Continuous Parameter Monitoring Systems -- 40 CFR Part 63, Subpart MM</oddHeader>
    <oddFooter>&amp;RCPMS Summary -- &amp;P of &amp;N</oddFooter>
  </headerFooter>
  <extLst>
    <ext xmlns:x14="http://schemas.microsoft.com/office/spreadsheetml/2009/9/main" uri="{78C0D931-6437-407d-A8EE-F0AAD7539E65}">
      <x14:conditionalFormattings>
        <x14:conditionalFormatting xmlns:xm="http://schemas.microsoft.com/office/excel/2006/main">
          <x14:cfRule type="containsText" priority="49" operator="containsText" text="yes" id="{C0699129-58DE-4B41-9715-57AEC07672C7}">
            <xm:f>NOT(ISERROR(SEARCH("yes",CPMS1!B46)))</xm:f>
            <x14:dxf>
              <font>
                <b/>
                <i val="0"/>
                <color auto="1"/>
              </font>
              <fill>
                <patternFill>
                  <bgColor rgb="FFFFFF00"/>
                </patternFill>
              </fill>
            </x14:dxf>
          </x14:cfRule>
          <xm:sqref>B46 D46 F46 H46 J46 L46 N46 P46</xm:sqref>
        </x14:conditionalFormatting>
      </x14:conditionalFormattings>
    </ext>
    <ext xmlns:x14="http://schemas.microsoft.com/office/spreadsheetml/2009/9/main" uri="{CCE6A557-97BC-4b89-ADB6-D9C93CAAB3DF}">
      <x14:dataValidations xmlns:xm="http://schemas.microsoft.com/office/excel/2006/main" xWindow="534" yWindow="506" count="4">
        <x14:dataValidation type="list" allowBlank="1" showInputMessage="1" showErrorMessage="1" error="Select 3-hr (except for the 1-hr RTO corrective action level)" prompt="Select 3-hour, except for 1-hour RTO corrective action level" xr:uid="{CA024E8A-EF19-4EEE-9C85-F091D363644B}">
          <x14:formula1>
            <xm:f>'dropdown menus'!$B$47:$B$48</xm:f>
          </x14:formula1>
          <xm:sqref>B15 P15 N15 L15 J15 H15 F15 D15</xm:sqref>
        </x14:dataValidation>
        <x14:dataValidation type="list" allowBlank="1" showInputMessage="1" xr:uid="{B48F9F32-07A2-4388-99A8-87CFAB5E2EC2}">
          <x14:formula1>
            <xm:f>'dropdown menus'!$B$156:$B$157</xm:f>
          </x14:formula1>
          <xm:sqref>D45 B45 P45 N45 L45 J45 H45 F45</xm:sqref>
        </x14:dataValidation>
        <x14:dataValidation type="list" allowBlank="1" showInputMessage="1" showErrorMessage="1" xr:uid="{BFF61887-7943-4F0D-8778-02C6FCC7C191}">
          <x14:formula1>
            <xm:f>'dropdown menus'!$B$121:$B$122</xm:f>
          </x14:formula1>
          <xm:sqref>B18:B19 P18:P19 N18:N19 L18:L19 J18:J19 H18:H19 F18:F19 D18:D19</xm:sqref>
        </x14:dataValidation>
        <x14:dataValidation type="list" allowBlank="1" showInputMessage="1" showErrorMessage="1" prompt="Select parameter" xr:uid="{C35DBDB5-0CE1-42D6-A0F6-6373C584DC50}">
          <x14:formula1>
            <xm:f>'dropdown menus'!$B$37:$B$44</xm:f>
          </x14:formula1>
          <xm:sqref>B14 P14 N14 L14 J14 H14 F14 D14</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7">
    <tabColor theme="9" tint="0.59999389629810485"/>
    <pageSetUpPr fitToPage="1"/>
  </sheetPr>
  <dimension ref="A1:Q58"/>
  <sheetViews>
    <sheetView showGridLines="0" zoomScale="90" zoomScaleNormal="90" workbookViewId="0">
      <selection activeCell="B10" sqref="B10"/>
    </sheetView>
  </sheetViews>
  <sheetFormatPr defaultColWidth="0" defaultRowHeight="15" zeroHeight="1" x14ac:dyDescent="0.25"/>
  <cols>
    <col min="1" max="1" width="73" style="85" customWidth="1"/>
    <col min="2" max="2" width="22.28515625" style="130" customWidth="1"/>
    <col min="3" max="9" width="18.85546875" style="130" customWidth="1"/>
    <col min="10" max="12" width="0" style="130" hidden="1" customWidth="1"/>
    <col min="13" max="16384" width="9.140625" style="130" hidden="1"/>
  </cols>
  <sheetData>
    <row r="1" spans="1:10" ht="21" x14ac:dyDescent="0.35">
      <c r="A1" s="25" t="s">
        <v>31</v>
      </c>
    </row>
    <row r="2" spans="1:10" x14ac:dyDescent="0.25">
      <c r="A2" s="6" t="s">
        <v>69</v>
      </c>
    </row>
    <row r="3" spans="1:10" x14ac:dyDescent="0.25">
      <c r="D3" s="238" t="s">
        <v>238</v>
      </c>
      <c r="E3" s="130" t="str">
        <f ca="1">MID(CELL("filename",A1),FIND("]",CELL("filename",A1))+1,255)</f>
        <v>COMS5</v>
      </c>
    </row>
    <row r="4" spans="1:10" x14ac:dyDescent="0.25">
      <c r="A4" s="41" t="s">
        <v>32</v>
      </c>
      <c r="B4" s="516" t="str">
        <f>Facility_Info_upload!$C$24&amp;"--"&amp;Facility_Info_upload!$D$24</f>
        <v>0--0</v>
      </c>
      <c r="C4" s="517"/>
      <c r="D4" s="517"/>
      <c r="E4" s="518"/>
    </row>
    <row r="5" spans="1:10" x14ac:dyDescent="0.25">
      <c r="A5" s="41" t="s">
        <v>33</v>
      </c>
      <c r="B5" s="563" t="str">
        <f>CONCATENATE(TEXT(Facility_Info!$B$28,"mm/dd/yyyy")," - ",TEXT(Facility_Info!$B$29,"mm/dd/yyyy"))</f>
        <v>01/00/1900 - 01/00/1900</v>
      </c>
      <c r="C5" s="519"/>
      <c r="D5" s="517"/>
      <c r="E5" s="518"/>
      <c r="J5" s="38"/>
    </row>
    <row r="6" spans="1:10" x14ac:dyDescent="0.25">
      <c r="A6" s="41" t="s">
        <v>19</v>
      </c>
      <c r="B6" s="520" t="str">
        <f>IF(Unit_Info!$C28="","",Unit_Info!$C28)</f>
        <v/>
      </c>
      <c r="C6" s="521"/>
      <c r="D6" s="521"/>
      <c r="E6" s="522"/>
      <c r="J6" s="38"/>
    </row>
    <row r="7" spans="1:10" x14ac:dyDescent="0.25">
      <c r="A7" s="41" t="s">
        <v>20</v>
      </c>
      <c r="B7" s="520" t="str">
        <f>IF(Unit_Info!$D28="","",Unit_Info!$D28)</f>
        <v/>
      </c>
      <c r="C7" s="523"/>
      <c r="D7" s="523"/>
      <c r="E7" s="524"/>
      <c r="J7" s="38"/>
    </row>
    <row r="8" spans="1:10" x14ac:dyDescent="0.25">
      <c r="A8" s="41" t="s">
        <v>21</v>
      </c>
      <c r="B8" s="520" t="str">
        <f>IF(Unit_Info!$F28="","",Unit_Info!$F28)</f>
        <v/>
      </c>
      <c r="C8" s="523"/>
      <c r="D8" s="523"/>
      <c r="E8" s="524"/>
      <c r="J8" s="38"/>
    </row>
    <row r="9" spans="1:10" x14ac:dyDescent="0.25">
      <c r="A9" s="41" t="s">
        <v>22</v>
      </c>
      <c r="B9" s="520" t="str">
        <f>IF(Unit_Info!$I28="","",Unit_Info!$I28)</f>
        <v/>
      </c>
      <c r="C9" s="523"/>
      <c r="D9" s="523"/>
      <c r="E9" s="524"/>
      <c r="J9" s="38"/>
    </row>
    <row r="10" spans="1:10" x14ac:dyDescent="0.25">
      <c r="A10" s="41" t="s">
        <v>138</v>
      </c>
      <c r="B10" s="220"/>
      <c r="C10" s="164"/>
      <c r="D10" s="78"/>
      <c r="E10" s="79"/>
      <c r="J10" s="38"/>
    </row>
    <row r="11" spans="1:10" ht="25.5" customHeight="1" thickBot="1" x14ac:dyDescent="0.3">
      <c r="A11" s="398" t="s">
        <v>137</v>
      </c>
      <c r="B11" s="398"/>
      <c r="C11" s="398"/>
      <c r="D11" s="398"/>
      <c r="E11" s="398"/>
      <c r="J11" s="38"/>
    </row>
    <row r="12" spans="1:10" x14ac:dyDescent="0.25">
      <c r="A12" s="8" t="s">
        <v>145</v>
      </c>
      <c r="B12" s="49"/>
      <c r="C12" s="49"/>
      <c r="D12" s="49"/>
      <c r="E12" s="49"/>
      <c r="F12" s="49"/>
      <c r="G12" s="49"/>
      <c r="H12" s="49"/>
      <c r="I12" s="50"/>
      <c r="J12" s="51"/>
    </row>
    <row r="13" spans="1:10" x14ac:dyDescent="0.25">
      <c r="A13" s="263" t="s">
        <v>293</v>
      </c>
      <c r="B13" s="264" t="str">
        <f>IF(B14="","",MAX(COMS1!B13:H13,COMS2!B13:H13,COMS3!B13:H13,COMS4!B13:H13)+1)</f>
        <v/>
      </c>
      <c r="C13" s="264"/>
      <c r="D13" s="264" t="str">
        <f>IF(D14="","",B13+1)</f>
        <v/>
      </c>
      <c r="E13" s="264"/>
      <c r="F13" s="264" t="str">
        <f>IF(F14="","",MAX(B13:D13)+1)</f>
        <v/>
      </c>
      <c r="G13" s="264"/>
      <c r="H13" s="264" t="str">
        <f>IF(H14="","",MAX(B13:F13)+1)</f>
        <v/>
      </c>
      <c r="I13" s="265"/>
      <c r="J13" s="51"/>
    </row>
    <row r="14" spans="1:10" x14ac:dyDescent="0.25">
      <c r="A14" s="52" t="s">
        <v>76</v>
      </c>
      <c r="B14" s="175"/>
      <c r="C14" s="119"/>
      <c r="D14" s="175"/>
      <c r="E14" s="119"/>
      <c r="F14" s="175"/>
      <c r="G14" s="119"/>
      <c r="H14" s="175"/>
      <c r="I14" s="119"/>
      <c r="J14" s="51"/>
    </row>
    <row r="15" spans="1:10" x14ac:dyDescent="0.25">
      <c r="A15" s="52" t="s">
        <v>34</v>
      </c>
      <c r="B15" s="175"/>
      <c r="C15" s="119"/>
      <c r="D15" s="175"/>
      <c r="E15" s="119"/>
      <c r="F15" s="175"/>
      <c r="G15" s="119"/>
      <c r="H15" s="175"/>
      <c r="I15" s="119"/>
      <c r="J15" s="51"/>
    </row>
    <row r="16" spans="1:10" x14ac:dyDescent="0.25">
      <c r="A16" s="52" t="s">
        <v>78</v>
      </c>
      <c r="B16" s="221"/>
      <c r="C16" s="119"/>
      <c r="D16" s="221"/>
      <c r="E16" s="119"/>
      <c r="F16" s="221"/>
      <c r="G16" s="119"/>
      <c r="H16" s="221"/>
      <c r="I16" s="119"/>
      <c r="J16" s="51"/>
    </row>
    <row r="17" spans="1:17" ht="30" x14ac:dyDescent="0.25">
      <c r="A17" s="139" t="s">
        <v>190</v>
      </c>
      <c r="B17" s="222"/>
      <c r="C17" s="100"/>
      <c r="D17" s="222"/>
      <c r="E17" s="100"/>
      <c r="F17" s="222"/>
      <c r="G17" s="100"/>
      <c r="H17" s="222"/>
      <c r="I17" s="100"/>
      <c r="J17" s="51"/>
    </row>
    <row r="18" spans="1:17" ht="30" x14ac:dyDescent="0.25">
      <c r="A18" s="139" t="s">
        <v>191</v>
      </c>
      <c r="B18" s="222"/>
      <c r="C18" s="100"/>
      <c r="D18" s="222"/>
      <c r="E18" s="100"/>
      <c r="F18" s="222"/>
      <c r="G18" s="100"/>
      <c r="H18" s="222"/>
      <c r="I18" s="100"/>
      <c r="J18" s="51"/>
    </row>
    <row r="19" spans="1:17" s="273" customFormat="1" ht="29.25" customHeight="1" x14ac:dyDescent="0.25">
      <c r="A19" s="53" t="s">
        <v>528</v>
      </c>
      <c r="B19" s="215"/>
      <c r="C19" s="100"/>
      <c r="D19" s="215"/>
      <c r="E19" s="100"/>
      <c r="F19" s="215"/>
      <c r="G19" s="100"/>
      <c r="H19" s="215"/>
      <c r="I19" s="101"/>
      <c r="J19" s="215"/>
      <c r="K19" s="101"/>
      <c r="L19" s="215"/>
      <c r="M19" s="101"/>
      <c r="N19" s="215"/>
      <c r="O19" s="101"/>
      <c r="P19" s="215"/>
      <c r="Q19" s="101"/>
    </row>
    <row r="20" spans="1:17" x14ac:dyDescent="0.25">
      <c r="A20" s="53"/>
      <c r="B20" s="96" t="s">
        <v>36</v>
      </c>
      <c r="C20" s="97" t="s">
        <v>8</v>
      </c>
      <c r="D20" s="96" t="s">
        <v>36</v>
      </c>
      <c r="E20" s="97" t="s">
        <v>8</v>
      </c>
      <c r="F20" s="96" t="s">
        <v>36</v>
      </c>
      <c r="G20" s="97" t="s">
        <v>8</v>
      </c>
      <c r="H20" s="96" t="s">
        <v>36</v>
      </c>
      <c r="I20" s="98" t="s">
        <v>8</v>
      </c>
      <c r="J20" s="51"/>
      <c r="K20" s="54"/>
    </row>
    <row r="21" spans="1:17" ht="17.25" x14ac:dyDescent="0.25">
      <c r="A21" s="27" t="s">
        <v>75</v>
      </c>
      <c r="B21" s="99" t="s">
        <v>44</v>
      </c>
      <c r="C21" s="100" t="s">
        <v>149</v>
      </c>
      <c r="D21" s="99" t="s">
        <v>44</v>
      </c>
      <c r="E21" s="100" t="s">
        <v>149</v>
      </c>
      <c r="F21" s="99" t="s">
        <v>44</v>
      </c>
      <c r="G21" s="100" t="s">
        <v>149</v>
      </c>
      <c r="H21" s="99" t="s">
        <v>44</v>
      </c>
      <c r="I21" s="101" t="s">
        <v>149</v>
      </c>
      <c r="J21" s="51"/>
    </row>
    <row r="22" spans="1:17" x14ac:dyDescent="0.25">
      <c r="A22" s="55" t="s">
        <v>38</v>
      </c>
      <c r="B22" s="223"/>
      <c r="C22" s="224"/>
      <c r="D22" s="223"/>
      <c r="E22" s="224"/>
      <c r="F22" s="223"/>
      <c r="G22" s="224"/>
      <c r="H22" s="223"/>
      <c r="I22" s="225"/>
      <c r="J22" s="51"/>
    </row>
    <row r="23" spans="1:17" x14ac:dyDescent="0.25">
      <c r="A23" s="55" t="s">
        <v>39</v>
      </c>
      <c r="B23" s="223"/>
      <c r="C23" s="224"/>
      <c r="D23" s="223"/>
      <c r="E23" s="224"/>
      <c r="F23" s="223"/>
      <c r="G23" s="224"/>
      <c r="H23" s="223"/>
      <c r="I23" s="225"/>
      <c r="J23" s="51"/>
    </row>
    <row r="24" spans="1:17" x14ac:dyDescent="0.25">
      <c r="A24" s="55" t="s">
        <v>40</v>
      </c>
      <c r="B24" s="223"/>
      <c r="C24" s="224"/>
      <c r="D24" s="223"/>
      <c r="E24" s="224"/>
      <c r="F24" s="223"/>
      <c r="G24" s="224"/>
      <c r="H24" s="223"/>
      <c r="I24" s="225"/>
      <c r="J24" s="51"/>
    </row>
    <row r="25" spans="1:17" x14ac:dyDescent="0.25">
      <c r="A25" s="55" t="s">
        <v>41</v>
      </c>
      <c r="B25" s="223"/>
      <c r="C25" s="224"/>
      <c r="D25" s="223"/>
      <c r="E25" s="224"/>
      <c r="F25" s="223"/>
      <c r="G25" s="224"/>
      <c r="H25" s="223"/>
      <c r="I25" s="225"/>
      <c r="J25" s="51"/>
    </row>
    <row r="26" spans="1:17" x14ac:dyDescent="0.25">
      <c r="A26" s="55" t="s">
        <v>42</v>
      </c>
      <c r="B26" s="223"/>
      <c r="C26" s="224"/>
      <c r="D26" s="223"/>
      <c r="E26" s="224"/>
      <c r="F26" s="223"/>
      <c r="G26" s="224"/>
      <c r="H26" s="223"/>
      <c r="I26" s="225"/>
      <c r="J26" s="51"/>
    </row>
    <row r="27" spans="1:17" x14ac:dyDescent="0.25">
      <c r="A27" s="52" t="s">
        <v>43</v>
      </c>
      <c r="B27" s="525" t="str">
        <f>IF(B14="","",SUM(B22:B26))</f>
        <v/>
      </c>
      <c r="C27" s="526" t="str">
        <f>IF(B14="","",SUM(C22:C26)-IF(B15="scrubber pressure drop",C22,0))</f>
        <v/>
      </c>
      <c r="D27" s="525" t="str">
        <f>IF(D14="","",SUM(D22:D26))</f>
        <v/>
      </c>
      <c r="E27" s="526" t="str">
        <f>IF(D14="","",SUM(E22:E26)-IF(D15="scrubber pressure drop",E22,0))</f>
        <v/>
      </c>
      <c r="F27" s="525" t="str">
        <f>IF(F14="","",SUM(F22:F26))</f>
        <v/>
      </c>
      <c r="G27" s="526" t="str">
        <f>IF(F14="","",SUM(G22:G26)-IF(F15="scrubber pressure drop",G22,0))</f>
        <v/>
      </c>
      <c r="H27" s="525" t="str">
        <f>IF(H14="","",SUM(H22:H26))</f>
        <v/>
      </c>
      <c r="I27" s="527" t="str">
        <f>IF(H14="","",SUM(I22:I26)-IF(H15="scrubber pressure drop",I22,0))</f>
        <v/>
      </c>
      <c r="J27" s="51"/>
    </row>
    <row r="28" spans="1:17" ht="32.25" x14ac:dyDescent="0.25">
      <c r="A28" s="52" t="s">
        <v>157</v>
      </c>
      <c r="B28" s="529" t="str">
        <f>IF(B14="","",IF($B$10&gt;0,B27/($B$10*60),0))</f>
        <v/>
      </c>
      <c r="C28" s="528" t="str">
        <f>IF(B14="","",IF($B$10&gt;0,(C27*6)/($B$10*60),0))</f>
        <v/>
      </c>
      <c r="D28" s="529" t="str">
        <f>IF(D14="","",IF($B$10&gt;0,D27/($B$10*60),0))</f>
        <v/>
      </c>
      <c r="E28" s="528" t="str">
        <f>IF(D14="","",IF($B$10&gt;0,(E27*6)/($B$10*60),0))</f>
        <v/>
      </c>
      <c r="F28" s="529" t="str">
        <f>IF(F14="","",IF($B$10&gt;0,F27/($B$10*60),0))</f>
        <v/>
      </c>
      <c r="G28" s="528" t="str">
        <f>IF(F14="","",IF($B$10&gt;0,(G27*6)/($B$10*60),0))</f>
        <v/>
      </c>
      <c r="H28" s="529" t="str">
        <f>IF(H14="","",IF($B$10&gt;0,H27/($B$10*60),0))</f>
        <v/>
      </c>
      <c r="I28" s="528" t="str">
        <f>IF(H14="","",IF($B$10&gt;0,(I27*6)/($B$10*60),0))</f>
        <v/>
      </c>
      <c r="J28" s="56"/>
    </row>
    <row r="29" spans="1:17" ht="17.25" x14ac:dyDescent="0.25">
      <c r="A29" s="140" t="s">
        <v>196</v>
      </c>
      <c r="B29" s="530" t="str">
        <f>IF(B14="","",IF(B28&gt;=0.01,"Yes-Use detail form","No"))</f>
        <v/>
      </c>
      <c r="C29" s="89"/>
      <c r="D29" s="530" t="str">
        <f>IF(D14="","",IF(D28&gt;=0.01,"Yes-Use detail form","No"))</f>
        <v/>
      </c>
      <c r="E29" s="89"/>
      <c r="F29" s="530" t="str">
        <f>IF(F14="","",IF(F28&gt;=0.01,"Yes-Use detail form","No"))</f>
        <v/>
      </c>
      <c r="G29" s="89"/>
      <c r="H29" s="530" t="str">
        <f>IF(H14="","",IF(H28&gt;=0.01,"Yes-Use detail form","No"))</f>
        <v/>
      </c>
      <c r="I29" s="89"/>
      <c r="J29" s="56"/>
    </row>
    <row r="30" spans="1:17" ht="45" x14ac:dyDescent="0.25">
      <c r="A30" s="52" t="s">
        <v>202</v>
      </c>
      <c r="B30" s="29"/>
      <c r="C30" s="531" t="str">
        <f>IF(B14="","",IF(C28&gt;=VLOOKUP($B$15,Violations!$A$21:$D$22,4,FALSE),"Yes-Use detail and failure forms","No"))</f>
        <v/>
      </c>
      <c r="D30" s="29"/>
      <c r="E30" s="531" t="str">
        <f>IF(D14="","",IF(E28&gt;=VLOOKUP($B$15,Violations!$A$21:$D$22,4,FALSE),"Yes-Use detail and failure forms","No"))</f>
        <v/>
      </c>
      <c r="F30" s="29"/>
      <c r="G30" s="531" t="str">
        <f>IF(F14="","",IF(G28&gt;=VLOOKUP($B$15,Violations!$A$21:$D$22,4,FALSE),"Yes-Use detail and failure forms","No"))</f>
        <v/>
      </c>
      <c r="H30" s="29"/>
      <c r="I30" s="531" t="str">
        <f>IF(H14="","",IF(I28&gt;=VLOOKUP($B$15,Violations!$A$21:$D$22,4,FALSE),"Yes-Use detail and failure forms","No"))</f>
        <v/>
      </c>
      <c r="J30" s="56"/>
    </row>
    <row r="31" spans="1:17" x14ac:dyDescent="0.25">
      <c r="A31" s="53"/>
      <c r="B31" s="96"/>
      <c r="C31" s="97" t="s">
        <v>8</v>
      </c>
      <c r="D31" s="96"/>
      <c r="E31" s="97" t="s">
        <v>8</v>
      </c>
      <c r="F31" s="96"/>
      <c r="G31" s="97" t="s">
        <v>8</v>
      </c>
      <c r="H31" s="96"/>
      <c r="I31" s="98" t="s">
        <v>8</v>
      </c>
      <c r="J31" s="51"/>
      <c r="K31" s="54"/>
    </row>
    <row r="32" spans="1:17" ht="30" x14ac:dyDescent="0.25">
      <c r="A32" s="559" t="s">
        <v>574</v>
      </c>
      <c r="B32" s="99"/>
      <c r="C32" s="555" t="s">
        <v>573</v>
      </c>
      <c r="D32" s="99"/>
      <c r="E32" s="555" t="s">
        <v>573</v>
      </c>
      <c r="F32" s="99"/>
      <c r="G32" s="555" t="s">
        <v>573</v>
      </c>
      <c r="H32" s="99"/>
      <c r="I32" s="555" t="s">
        <v>573</v>
      </c>
      <c r="J32" s="51"/>
    </row>
    <row r="33" spans="1:10" x14ac:dyDescent="0.25">
      <c r="A33" s="55" t="s">
        <v>38</v>
      </c>
      <c r="B33" s="556"/>
      <c r="C33" s="224"/>
      <c r="D33" s="556"/>
      <c r="E33" s="224"/>
      <c r="F33" s="556"/>
      <c r="G33" s="224"/>
      <c r="H33" s="556"/>
      <c r="I33" s="225"/>
      <c r="J33" s="51"/>
    </row>
    <row r="34" spans="1:10" x14ac:dyDescent="0.25">
      <c r="A34" s="55" t="s">
        <v>39</v>
      </c>
      <c r="B34" s="557"/>
      <c r="C34" s="224"/>
      <c r="D34" s="557"/>
      <c r="E34" s="224"/>
      <c r="F34" s="557"/>
      <c r="G34" s="224"/>
      <c r="H34" s="557"/>
      <c r="I34" s="225"/>
      <c r="J34" s="51"/>
    </row>
    <row r="35" spans="1:10" x14ac:dyDescent="0.25">
      <c r="A35" s="55" t="s">
        <v>40</v>
      </c>
      <c r="B35" s="557"/>
      <c r="C35" s="224"/>
      <c r="D35" s="557"/>
      <c r="E35" s="224"/>
      <c r="F35" s="557"/>
      <c r="G35" s="224"/>
      <c r="H35" s="557"/>
      <c r="I35" s="225"/>
      <c r="J35" s="51"/>
    </row>
    <row r="36" spans="1:10" x14ac:dyDescent="0.25">
      <c r="A36" s="55" t="s">
        <v>41</v>
      </c>
      <c r="B36" s="557"/>
      <c r="C36" s="224"/>
      <c r="D36" s="557"/>
      <c r="E36" s="224"/>
      <c r="F36" s="557"/>
      <c r="G36" s="224"/>
      <c r="H36" s="557"/>
      <c r="I36" s="225"/>
      <c r="J36" s="51"/>
    </row>
    <row r="37" spans="1:10" x14ac:dyDescent="0.25">
      <c r="A37" s="55" t="s">
        <v>42</v>
      </c>
      <c r="B37" s="558"/>
      <c r="C37" s="224"/>
      <c r="D37" s="558"/>
      <c r="E37" s="224"/>
      <c r="F37" s="558"/>
      <c r="G37" s="224"/>
      <c r="H37" s="558"/>
      <c r="I37" s="225"/>
      <c r="J37" s="51"/>
    </row>
    <row r="38" spans="1:10" x14ac:dyDescent="0.25">
      <c r="A38" s="140" t="s">
        <v>572</v>
      </c>
      <c r="B38" s="554"/>
      <c r="C38" s="526" t="str">
        <f>IF(B14="","",SUM(C33:C37)-IF(B15="scrubber pressure drop",C33,0))</f>
        <v/>
      </c>
      <c r="D38" s="554"/>
      <c r="E38" s="526" t="str">
        <f>IF(D14="","",SUM(E33:E37)-IF(D15="scrubber pressure drop",E33,0))</f>
        <v/>
      </c>
      <c r="F38" s="554"/>
      <c r="G38" s="526" t="str">
        <f>IF(F14="","",SUM(G33:G37)-IF(F15="scrubber pressure drop",G33,0))</f>
        <v/>
      </c>
      <c r="H38" s="554"/>
      <c r="I38" s="527" t="str">
        <f>IF(H14="","",SUM(I33:I37)-IF(H15="scrubber pressure drop",I33,0))</f>
        <v/>
      </c>
      <c r="J38" s="51"/>
    </row>
    <row r="39" spans="1:10" x14ac:dyDescent="0.25">
      <c r="A39" s="14" t="s">
        <v>132</v>
      </c>
      <c r="B39" s="57"/>
      <c r="C39" s="57"/>
      <c r="D39" s="57"/>
      <c r="E39" s="57"/>
      <c r="F39" s="57"/>
      <c r="G39" s="57"/>
      <c r="H39" s="57"/>
      <c r="I39" s="58"/>
      <c r="J39" s="51"/>
    </row>
    <row r="40" spans="1:10" x14ac:dyDescent="0.25">
      <c r="A40" s="52" t="s">
        <v>34</v>
      </c>
      <c r="B40" s="532" t="str">
        <f>IF(B15="","",B15)</f>
        <v/>
      </c>
      <c r="C40" s="533"/>
      <c r="D40" s="532" t="str">
        <f>IF(D15="","",D15)</f>
        <v/>
      </c>
      <c r="E40" s="533"/>
      <c r="F40" s="532" t="str">
        <f>IF(F15="","",F15)</f>
        <v/>
      </c>
      <c r="G40" s="533"/>
      <c r="H40" s="532" t="str">
        <f>IF(H15="","",H15)</f>
        <v/>
      </c>
      <c r="I40" s="533"/>
      <c r="J40" s="51"/>
    </row>
    <row r="41" spans="1:10" x14ac:dyDescent="0.25">
      <c r="A41" s="53"/>
      <c r="B41" s="134" t="s">
        <v>36</v>
      </c>
      <c r="C41" s="141"/>
      <c r="D41" s="96" t="s">
        <v>36</v>
      </c>
      <c r="E41" s="141"/>
      <c r="F41" s="96" t="s">
        <v>36</v>
      </c>
      <c r="G41" s="141"/>
      <c r="H41" s="96" t="s">
        <v>36</v>
      </c>
      <c r="I41" s="141"/>
      <c r="J41" s="51"/>
    </row>
    <row r="42" spans="1:10" x14ac:dyDescent="0.25">
      <c r="A42" s="16" t="s">
        <v>45</v>
      </c>
      <c r="B42" s="135" t="str">
        <f>B21</f>
        <v>Minutes</v>
      </c>
      <c r="C42" s="142"/>
      <c r="D42" s="99" t="str">
        <f>D21</f>
        <v>Minutes</v>
      </c>
      <c r="E42" s="142"/>
      <c r="F42" s="99" t="str">
        <f>F21</f>
        <v>Minutes</v>
      </c>
      <c r="G42" s="142"/>
      <c r="H42" s="99" t="str">
        <f>H21</f>
        <v>Minutes</v>
      </c>
      <c r="I42" s="142"/>
      <c r="J42" s="51"/>
    </row>
    <row r="43" spans="1:10" x14ac:dyDescent="0.25">
      <c r="A43" s="55" t="s">
        <v>184</v>
      </c>
      <c r="B43" s="217"/>
      <c r="C43" s="132"/>
      <c r="D43" s="217"/>
      <c r="E43" s="132"/>
      <c r="F43" s="217"/>
      <c r="G43" s="132"/>
      <c r="H43" s="217"/>
      <c r="I43" s="132"/>
      <c r="J43" s="51"/>
    </row>
    <row r="44" spans="1:10" x14ac:dyDescent="0.25">
      <c r="A44" s="55" t="s">
        <v>46</v>
      </c>
      <c r="B44" s="217"/>
      <c r="C44" s="132"/>
      <c r="D44" s="217"/>
      <c r="E44" s="132"/>
      <c r="F44" s="217"/>
      <c r="G44" s="132"/>
      <c r="H44" s="217"/>
      <c r="I44" s="132"/>
      <c r="J44" s="51"/>
    </row>
    <row r="45" spans="1:10" x14ac:dyDescent="0.25">
      <c r="A45" s="55" t="s">
        <v>226</v>
      </c>
      <c r="B45" s="217"/>
      <c r="C45" s="132"/>
      <c r="D45" s="217"/>
      <c r="E45" s="132"/>
      <c r="F45" s="217"/>
      <c r="G45" s="132"/>
      <c r="H45" s="217"/>
      <c r="I45" s="132"/>
      <c r="J45" s="51"/>
    </row>
    <row r="46" spans="1:10" x14ac:dyDescent="0.25">
      <c r="A46" s="55" t="s">
        <v>41</v>
      </c>
      <c r="B46" s="217"/>
      <c r="C46" s="132"/>
      <c r="D46" s="217"/>
      <c r="E46" s="132"/>
      <c r="F46" s="217"/>
      <c r="G46" s="132"/>
      <c r="H46" s="217"/>
      <c r="I46" s="132"/>
      <c r="J46" s="51"/>
    </row>
    <row r="47" spans="1:10" x14ac:dyDescent="0.25">
      <c r="A47" s="55" t="s">
        <v>42</v>
      </c>
      <c r="B47" s="217"/>
      <c r="C47" s="132"/>
      <c r="D47" s="217"/>
      <c r="E47" s="132"/>
      <c r="F47" s="217"/>
      <c r="G47" s="132"/>
      <c r="H47" s="217"/>
      <c r="I47" s="132"/>
      <c r="J47" s="51"/>
    </row>
    <row r="48" spans="1:10" x14ac:dyDescent="0.25">
      <c r="A48" s="52" t="s">
        <v>47</v>
      </c>
      <c r="B48" s="534" t="str">
        <f>IF(B14="","",SUM(B43:B47))</f>
        <v/>
      </c>
      <c r="C48" s="132"/>
      <c r="D48" s="534" t="str">
        <f>IF(D14="","",SUM(D43:D47))</f>
        <v/>
      </c>
      <c r="E48" s="132"/>
      <c r="F48" s="534" t="str">
        <f>IF(F14="","",SUM(F43:F47))</f>
        <v/>
      </c>
      <c r="G48" s="132"/>
      <c r="H48" s="534" t="str">
        <f>IF(H14="","",SUM(H43:H47))</f>
        <v/>
      </c>
      <c r="I48" s="132"/>
      <c r="J48" s="51"/>
    </row>
    <row r="49" spans="1:12" ht="17.25" x14ac:dyDescent="0.25">
      <c r="A49" s="52" t="s">
        <v>158</v>
      </c>
      <c r="B49" s="529" t="str">
        <f>IF(B14="","",IF($B$10&gt;0,B48/($B$10*60),0))</f>
        <v/>
      </c>
      <c r="C49" s="86"/>
      <c r="D49" s="529" t="str">
        <f>IF(D14="","",IF($B$10&gt;0,D48/($B$10*60),0))</f>
        <v/>
      </c>
      <c r="E49" s="86"/>
      <c r="F49" s="529" t="str">
        <f>IF(F14="","",IF($B$10&gt;0,F48/($B$10*60),0))</f>
        <v/>
      </c>
      <c r="G49" s="86"/>
      <c r="H49" s="529" t="str">
        <f>IF(H14="","",IF($B$10&gt;0,H48/($B$10*60),0))</f>
        <v/>
      </c>
      <c r="I49" s="86"/>
      <c r="J49" s="56"/>
    </row>
    <row r="50" spans="1:12" ht="17.25" customHeight="1" thickBot="1" x14ac:dyDescent="0.3">
      <c r="A50" s="75" t="s">
        <v>509</v>
      </c>
      <c r="B50" s="535" t="str">
        <f>IF(B14="","",IF(B49&gt;=0.05,"Yes-Use detail report","No"))</f>
        <v/>
      </c>
      <c r="C50" s="133"/>
      <c r="D50" s="535" t="str">
        <f>IF(D14="","",IF(D49&gt;=0.05,"Yes-Use detail report","No"))</f>
        <v/>
      </c>
      <c r="E50" s="133"/>
      <c r="F50" s="535" t="str">
        <f>IF(F14="","",IF(F49&gt;=0.05,"Yes-Use detail report","No"))</f>
        <v/>
      </c>
      <c r="G50" s="133"/>
      <c r="H50" s="535" t="str">
        <f>IF(H14="","",IF(H49&gt;=0.05,"Yes-Use detail report","No"))</f>
        <v/>
      </c>
      <c r="I50" s="133"/>
      <c r="J50" s="59"/>
    </row>
    <row r="51" spans="1:12" ht="30.75" thickBot="1" x14ac:dyDescent="0.3">
      <c r="A51" s="242" t="s">
        <v>243</v>
      </c>
      <c r="B51" s="314"/>
      <c r="C51" s="326"/>
      <c r="D51" s="314"/>
      <c r="E51" s="326"/>
      <c r="F51" s="314"/>
      <c r="G51" s="326"/>
      <c r="H51" s="314"/>
      <c r="I51" s="326"/>
      <c r="J51" s="59"/>
    </row>
    <row r="52" spans="1:12" ht="30" customHeight="1" x14ac:dyDescent="0.25">
      <c r="A52" s="123" t="s">
        <v>156</v>
      </c>
      <c r="B52" s="123"/>
      <c r="C52" s="123"/>
      <c r="D52" s="123"/>
      <c r="E52" s="123"/>
      <c r="F52" s="123"/>
      <c r="G52" s="123"/>
    </row>
    <row r="53" spans="1:12" ht="15.75" customHeight="1" x14ac:dyDescent="0.25">
      <c r="A53" s="399" t="s">
        <v>142</v>
      </c>
      <c r="B53" s="123"/>
      <c r="C53" s="123"/>
      <c r="D53" s="123"/>
      <c r="E53" s="123"/>
      <c r="F53" s="123"/>
      <c r="G53" s="123"/>
    </row>
    <row r="54" spans="1:12" ht="15.75" customHeight="1" x14ac:dyDescent="0.25">
      <c r="A54" s="399" t="s">
        <v>107</v>
      </c>
      <c r="B54" s="123"/>
      <c r="C54" s="123"/>
      <c r="D54" s="123"/>
      <c r="E54" s="123"/>
      <c r="F54" s="123"/>
      <c r="G54" s="123"/>
    </row>
    <row r="55" spans="1:12" ht="15.75" customHeight="1" x14ac:dyDescent="0.25">
      <c r="A55" s="358" t="s">
        <v>427</v>
      </c>
      <c r="B55" s="123"/>
      <c r="C55" s="123"/>
      <c r="D55" s="123"/>
      <c r="E55" s="123"/>
      <c r="F55" s="123"/>
      <c r="G55" s="123"/>
    </row>
    <row r="56" spans="1:12" x14ac:dyDescent="0.25">
      <c r="A56" s="400" t="s">
        <v>428</v>
      </c>
      <c r="B56" s="123"/>
      <c r="C56" s="123"/>
      <c r="D56" s="123"/>
      <c r="E56" s="123"/>
      <c r="F56" s="123"/>
      <c r="G56" s="123"/>
    </row>
    <row r="57" spans="1:12" x14ac:dyDescent="0.25">
      <c r="A57" s="401" t="s">
        <v>429</v>
      </c>
      <c r="B57" s="358"/>
      <c r="C57" s="358"/>
      <c r="D57" s="358"/>
      <c r="E57" s="358"/>
      <c r="F57" s="358"/>
      <c r="G57" s="358"/>
    </row>
    <row r="58" spans="1:12" ht="24.75" customHeight="1" x14ac:dyDescent="0.25">
      <c r="A58" s="123" t="s">
        <v>199</v>
      </c>
      <c r="B58" s="123"/>
      <c r="C58" s="123"/>
      <c r="D58" s="123"/>
      <c r="E58" s="123"/>
      <c r="F58" s="123"/>
      <c r="G58" s="123"/>
      <c r="L58" s="128"/>
    </row>
  </sheetData>
  <sheetProtection algorithmName="SHA-512" hashValue="ebH4K/6yoJ0xg2nOg3AIvJf371hoatN9NOFGDzjMZyDZjYQrrangj5KnTidqehwoBqAio/Dp2h55UUqIg4vSWA==" saltValue="A7TVq/aI05Aq9RdbCYAzyg==" spinCount="100000" sheet="1" objects="1" scenarios="1"/>
  <conditionalFormatting sqref="B30:C30">
    <cfRule type="containsText" dxfId="395" priority="26" operator="containsText" text="yes">
      <formula>NOT(ISERROR(SEARCH("yes",B30)))</formula>
    </cfRule>
  </conditionalFormatting>
  <conditionalFormatting sqref="B50">
    <cfRule type="containsText" dxfId="394" priority="24" operator="containsText" text="yes">
      <formula>NOT(ISERROR(SEARCH("yes",B50)))</formula>
    </cfRule>
  </conditionalFormatting>
  <conditionalFormatting sqref="B29">
    <cfRule type="containsText" dxfId="393" priority="25" operator="containsText" text="yes">
      <formula>NOT(ISERROR(SEARCH("yes",B29)))</formula>
    </cfRule>
  </conditionalFormatting>
  <conditionalFormatting sqref="D30">
    <cfRule type="containsText" dxfId="392" priority="23" operator="containsText" text="yes">
      <formula>NOT(ISERROR(SEARCH("yes",D30)))</formula>
    </cfRule>
  </conditionalFormatting>
  <conditionalFormatting sqref="D29">
    <cfRule type="containsText" dxfId="391" priority="22" operator="containsText" text="yes">
      <formula>NOT(ISERROR(SEARCH("yes",D29)))</formula>
    </cfRule>
  </conditionalFormatting>
  <conditionalFormatting sqref="F30">
    <cfRule type="containsText" dxfId="390" priority="21" operator="containsText" text="yes">
      <formula>NOT(ISERROR(SEARCH("yes",F30)))</formula>
    </cfRule>
  </conditionalFormatting>
  <conditionalFormatting sqref="F29">
    <cfRule type="containsText" dxfId="389" priority="20" operator="containsText" text="yes">
      <formula>NOT(ISERROR(SEARCH("yes",F29)))</formula>
    </cfRule>
  </conditionalFormatting>
  <conditionalFormatting sqref="H30">
    <cfRule type="containsText" dxfId="388" priority="19" operator="containsText" text="yes">
      <formula>NOT(ISERROR(SEARCH("yes",H30)))</formula>
    </cfRule>
  </conditionalFormatting>
  <conditionalFormatting sqref="H29">
    <cfRule type="containsText" dxfId="387" priority="18" operator="containsText" text="yes">
      <formula>NOT(ISERROR(SEARCH("yes",H29)))</formula>
    </cfRule>
  </conditionalFormatting>
  <conditionalFormatting sqref="D50">
    <cfRule type="containsText" dxfId="386" priority="17" operator="containsText" text="yes">
      <formula>NOT(ISERROR(SEARCH("yes",D50)))</formula>
    </cfRule>
  </conditionalFormatting>
  <conditionalFormatting sqref="F50">
    <cfRule type="containsText" dxfId="385" priority="16" operator="containsText" text="yes">
      <formula>NOT(ISERROR(SEARCH("yes",F50)))</formula>
    </cfRule>
  </conditionalFormatting>
  <conditionalFormatting sqref="H50">
    <cfRule type="containsText" dxfId="384" priority="15" operator="containsText" text="yes">
      <formula>NOT(ISERROR(SEARCH("yes",H50)))</formula>
    </cfRule>
  </conditionalFormatting>
  <conditionalFormatting sqref="E30">
    <cfRule type="containsText" dxfId="383" priority="14" operator="containsText" text="yes">
      <formula>NOT(ISERROR(SEARCH("yes",E30)))</formula>
    </cfRule>
  </conditionalFormatting>
  <conditionalFormatting sqref="G30">
    <cfRule type="containsText" dxfId="382" priority="13" operator="containsText" text="yes">
      <formula>NOT(ISERROR(SEARCH("yes",G30)))</formula>
    </cfRule>
  </conditionalFormatting>
  <conditionalFormatting sqref="I30">
    <cfRule type="containsText" dxfId="381" priority="12" operator="containsText" text="yes">
      <formula>NOT(ISERROR(SEARCH("yes",I30)))</formula>
    </cfRule>
  </conditionalFormatting>
  <conditionalFormatting sqref="B51">
    <cfRule type="containsText" dxfId="380" priority="7" operator="containsText" text="yes">
      <formula>NOT(ISERROR(SEARCH("yes",B51)))</formula>
    </cfRule>
  </conditionalFormatting>
  <conditionalFormatting sqref="F51">
    <cfRule type="containsText" dxfId="379" priority="5" operator="containsText" text="yes">
      <formula>NOT(ISERROR(SEARCH("yes",F51)))</formula>
    </cfRule>
  </conditionalFormatting>
  <conditionalFormatting sqref="H51">
    <cfRule type="containsText" dxfId="378" priority="4" operator="containsText" text="yes">
      <formula>NOT(ISERROR(SEARCH("yes",H51)))</formula>
    </cfRule>
  </conditionalFormatting>
  <conditionalFormatting sqref="D51">
    <cfRule type="containsText" dxfId="377" priority="1" operator="containsText" text="yes">
      <formula>NOT(ISERROR(SEARCH("yes",D51)))</formula>
    </cfRule>
  </conditionalFormatting>
  <dataValidations count="2">
    <dataValidation type="list" allowBlank="1" showInputMessage="1" sqref="D51 F51 H51" xr:uid="{05BFFEF8-915E-4239-A2D4-62C404E0A921}">
      <formula1>$B$163:$B$164</formula1>
    </dataValidation>
    <dataValidation type="list" allowBlank="1" showInputMessage="1" showErrorMessage="1" sqref="B14 D14 F14 H14" xr:uid="{416A9E9B-4F47-43B3-B9D1-3C005F480D71}">
      <formula1>Process_Unit_Emission_Point</formula1>
    </dataValidation>
  </dataValidations>
  <pageMargins left="0.45" right="0.45" top="0.5" bottom="0.5" header="0.3" footer="0.3"/>
  <pageSetup scale="56" fitToHeight="2" orientation="landscape" r:id="rId1"/>
  <headerFooter>
    <oddFooter>&amp;RCOMS Summary-- &amp;P of &amp;N</oddFooter>
  </headerFooter>
  <extLst>
    <ext xmlns:x14="http://schemas.microsoft.com/office/spreadsheetml/2009/9/main" uri="{CCE6A557-97BC-4b89-ADB6-D9C93CAAB3DF}">
      <x14:dataValidations xmlns:xm="http://schemas.microsoft.com/office/excel/2006/main" count="3">
        <x14:dataValidation type="list" allowBlank="1" showInputMessage="1" xr:uid="{8F9898A8-00F8-4F68-8451-818C73B7BC58}">
          <x14:formula1>
            <xm:f>'dropdown menus'!$B$156:$B$157</xm:f>
          </x14:formula1>
          <xm:sqref>B51</xm:sqref>
        </x14:dataValidation>
        <x14:dataValidation type="list" allowBlank="1" showInputMessage="1" showErrorMessage="1" xr:uid="{48738C19-6C8A-4CD4-9EE4-789B84CE32CF}">
          <x14:formula1>
            <xm:f>'dropdown menus'!$B$121:$B$122</xm:f>
          </x14:formula1>
          <xm:sqref>D17:D19 P19 N19 L19 J19 B17:B19 H17:H19 F17:F19</xm:sqref>
        </x14:dataValidation>
        <x14:dataValidation type="list" allowBlank="1" showInputMessage="1" showErrorMessage="1" xr:uid="{5926BCB8-91C1-4391-B840-2B192ED82785}">
          <x14:formula1>
            <xm:f>'dropdown menus'!$B$65:$B$66</xm:f>
          </x14:formula1>
          <xm:sqref>B15 D15 F15 H15</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8">
    <tabColor theme="9" tint="0.59999389629810485"/>
    <pageSetUpPr fitToPage="1"/>
  </sheetPr>
  <dimension ref="A1:AA56"/>
  <sheetViews>
    <sheetView showGridLines="0" topLeftCell="A37" zoomScaleNormal="100" workbookViewId="0">
      <selection activeCell="A59" sqref="A59:XFD59"/>
    </sheetView>
  </sheetViews>
  <sheetFormatPr defaultColWidth="0" defaultRowHeight="15" zeroHeight="1" x14ac:dyDescent="0.25"/>
  <cols>
    <col min="1" max="1" width="63" style="233" customWidth="1"/>
    <col min="2" max="17" width="18.7109375" style="234" customWidth="1"/>
    <col min="18" max="16384" width="9.140625" style="234" hidden="1"/>
  </cols>
  <sheetData>
    <row r="1" spans="1:27" s="267" customFormat="1" ht="21" x14ac:dyDescent="0.35">
      <c r="A1" s="443" t="s">
        <v>31</v>
      </c>
    </row>
    <row r="2" spans="1:27" s="267" customFormat="1" x14ac:dyDescent="0.25">
      <c r="A2" s="300" t="s">
        <v>68</v>
      </c>
    </row>
    <row r="3" spans="1:27" s="267" customFormat="1" x14ac:dyDescent="0.25">
      <c r="A3" s="444"/>
      <c r="D3" s="438" t="s">
        <v>238</v>
      </c>
      <c r="E3" s="301" t="str">
        <f ca="1">MID(CELL("filename",A1),FIND("]",CELL("filename",A1))+1,255)</f>
        <v>CPMS5</v>
      </c>
      <c r="L3" s="438" t="s">
        <v>238</v>
      </c>
      <c r="M3" s="301" t="str">
        <f ca="1">MID(CELL("filename",I1),FIND("]",CELL("filename",I1))+1,255)</f>
        <v>CPMS5</v>
      </c>
    </row>
    <row r="4" spans="1:27" s="267" customFormat="1" x14ac:dyDescent="0.25">
      <c r="A4" s="305" t="s">
        <v>32</v>
      </c>
      <c r="B4" s="516" t="str">
        <f>Facility_Info_upload!$C$24&amp;"--"&amp;Facility_Info_upload!$D$24</f>
        <v>0--0</v>
      </c>
      <c r="C4" s="517"/>
      <c r="D4" s="517"/>
      <c r="E4" s="518"/>
      <c r="J4" s="536" t="str">
        <f>Facility_Info_upload!$C$24&amp;"--"&amp;Facility_Info_upload!$D$24</f>
        <v>0--0</v>
      </c>
      <c r="K4" s="537"/>
      <c r="L4" s="537"/>
      <c r="M4" s="538"/>
    </row>
    <row r="5" spans="1:27" s="267" customFormat="1" x14ac:dyDescent="0.25">
      <c r="A5" s="305" t="s">
        <v>33</v>
      </c>
      <c r="B5" s="563" t="str">
        <f>CONCATENATE(TEXT(Facility_Info!$B$28,"mm/dd/yyyy")," - ",TEXT(Facility_Info!$B$29,"mm/dd/yyyy"))</f>
        <v>01/00/1900 - 01/00/1900</v>
      </c>
      <c r="C5" s="519"/>
      <c r="D5" s="517"/>
      <c r="E5" s="518"/>
      <c r="J5" s="563" t="str">
        <f>CONCATENATE(TEXT(Facility_Info!$B$28,"mm/dd/yyyy")," - ",TEXT(Facility_Info!$B$29,"mm/dd/yyyy"))</f>
        <v>01/00/1900 - 01/00/1900</v>
      </c>
      <c r="K5" s="539"/>
      <c r="L5" s="537"/>
      <c r="M5" s="538"/>
    </row>
    <row r="6" spans="1:27" s="267" customFormat="1" x14ac:dyDescent="0.25">
      <c r="A6" s="305" t="s">
        <v>19</v>
      </c>
      <c r="B6" s="520" t="str">
        <f>IF(Unit_Info!$C28="","",Unit_Info!$C28)</f>
        <v/>
      </c>
      <c r="C6" s="521"/>
      <c r="D6" s="521"/>
      <c r="E6" s="522"/>
      <c r="J6" s="520" t="e">
        <f ca="1">INDEX(Unit_Info!$Z$43:$Z$62,MATCH(CPMS5!$E$3,Unit_Info!$Y$43:$Y$62,0))</f>
        <v>#N/A</v>
      </c>
      <c r="K6" s="523"/>
      <c r="L6" s="523"/>
      <c r="M6" s="524"/>
    </row>
    <row r="7" spans="1:27" s="267" customFormat="1" x14ac:dyDescent="0.25">
      <c r="A7" s="305" t="s">
        <v>20</v>
      </c>
      <c r="B7" s="520" t="str">
        <f>IF(Unit_Info!$D28="","",Unit_Info!$D28)</f>
        <v/>
      </c>
      <c r="C7" s="523"/>
      <c r="D7" s="523"/>
      <c r="E7" s="524"/>
      <c r="J7" s="520" t="e">
        <f ca="1">INDEX(Unit_Info!$AA$43:$AA$62,MATCH(CPMS5!$E$3,Unit_Info!$Y$43:$Y$62,0))</f>
        <v>#N/A</v>
      </c>
      <c r="K7" s="523"/>
      <c r="L7" s="523"/>
      <c r="M7" s="524"/>
    </row>
    <row r="8" spans="1:27" s="267" customFormat="1" x14ac:dyDescent="0.25">
      <c r="A8" s="305" t="s">
        <v>21</v>
      </c>
      <c r="B8" s="520" t="str">
        <f>IF(Unit_Info!$F28="","",Unit_Info!$F28)</f>
        <v/>
      </c>
      <c r="C8" s="523"/>
      <c r="D8" s="523"/>
      <c r="E8" s="524"/>
      <c r="J8" s="520" t="e">
        <f ca="1">INDEX(Unit_Info!$AB$43:$AB$62,MATCH(CPMS5!$E$3,Unit_Info!$Y$43:$Y$62,0))</f>
        <v>#N/A</v>
      </c>
      <c r="K8" s="523"/>
      <c r="L8" s="523"/>
      <c r="M8" s="524"/>
    </row>
    <row r="9" spans="1:27" s="267" customFormat="1" x14ac:dyDescent="0.25">
      <c r="A9" s="305" t="s">
        <v>22</v>
      </c>
      <c r="B9" s="520" t="str">
        <f>IF(Unit_Info!$I28="","",Unit_Info!$I28)</f>
        <v/>
      </c>
      <c r="C9" s="523"/>
      <c r="D9" s="523"/>
      <c r="E9" s="524"/>
      <c r="J9" s="520" t="e">
        <f ca="1">INDEX(Unit_Info!$AC$43:$AC$62,MATCH(CPMS5!$E$3,Unit_Info!$Y$43:$Y$62,0))</f>
        <v>#N/A</v>
      </c>
      <c r="K9" s="523"/>
      <c r="L9" s="523"/>
      <c r="M9" s="524"/>
    </row>
    <row r="10" spans="1:27" s="267" customFormat="1" x14ac:dyDescent="0.25">
      <c r="A10" s="305" t="s">
        <v>138</v>
      </c>
      <c r="B10" s="214"/>
      <c r="C10" s="439"/>
      <c r="D10" s="439"/>
      <c r="E10" s="440"/>
      <c r="J10" s="582">
        <f>+B10</f>
        <v>0</v>
      </c>
      <c r="K10" s="439"/>
      <c r="L10" s="439"/>
      <c r="M10" s="440"/>
    </row>
    <row r="11" spans="1:27" s="267" customFormat="1" ht="25.5" customHeight="1" thickBot="1" x14ac:dyDescent="0.3">
      <c r="A11" s="441" t="s">
        <v>137</v>
      </c>
      <c r="B11" s="441"/>
      <c r="C11" s="441"/>
      <c r="D11" s="441"/>
      <c r="E11" s="441"/>
      <c r="J11" s="442"/>
    </row>
    <row r="12" spans="1:27" x14ac:dyDescent="0.25">
      <c r="A12" s="8" t="s">
        <v>146</v>
      </c>
      <c r="B12" s="542"/>
      <c r="C12" s="10"/>
      <c r="D12" s="9"/>
      <c r="E12" s="9"/>
      <c r="F12" s="542"/>
      <c r="G12" s="10"/>
      <c r="H12" s="9"/>
      <c r="I12" s="10"/>
      <c r="J12" s="9"/>
      <c r="K12" s="10"/>
      <c r="L12" s="9"/>
      <c r="M12" s="10"/>
      <c r="N12" s="9"/>
      <c r="O12" s="10"/>
      <c r="P12" s="9"/>
      <c r="Q12" s="10"/>
    </row>
    <row r="13" spans="1:27" s="250" customFormat="1" x14ac:dyDescent="0.25">
      <c r="A13" s="263" t="s">
        <v>293</v>
      </c>
      <c r="B13" s="543" t="str">
        <f>IF(B14="","",MAX(CPMS1!B13:H13,CPMS2!B13:H13,CPMS3!B13:H13,CPMS4!B13:H13)+1)</f>
        <v/>
      </c>
      <c r="C13" s="544"/>
      <c r="D13" s="540" t="str">
        <f>IF(D14="","",B13+1)</f>
        <v/>
      </c>
      <c r="E13" s="540"/>
      <c r="F13" s="543" t="str">
        <f>IF(F14="","",MAX(B13:D13)+1)</f>
        <v/>
      </c>
      <c r="G13" s="544"/>
      <c r="H13" s="540" t="str">
        <f>IF(H14="","",MAX(B13:F13)+1)</f>
        <v/>
      </c>
      <c r="I13" s="541"/>
      <c r="J13" s="540" t="str">
        <f>IF(J14="","",MAX(D13:H13)+1)</f>
        <v/>
      </c>
      <c r="K13" s="541"/>
      <c r="L13" s="540" t="str">
        <f>IF(L14="","",MAX(F13:J13)+1)</f>
        <v/>
      </c>
      <c r="M13" s="541"/>
      <c r="N13" s="540" t="str">
        <f>IF(N14="","",MAX(H13:L13)+1)</f>
        <v/>
      </c>
      <c r="O13" s="541"/>
      <c r="P13" s="540" t="str">
        <f>IF(P14="","",MAX(J13:N13)+1)</f>
        <v/>
      </c>
      <c r="Q13" s="541"/>
    </row>
    <row r="14" spans="1:27" x14ac:dyDescent="0.25">
      <c r="A14" s="11" t="s">
        <v>34</v>
      </c>
      <c r="B14" s="175"/>
      <c r="C14" s="119"/>
      <c r="D14" s="175"/>
      <c r="E14" s="119"/>
      <c r="F14" s="175"/>
      <c r="G14" s="119"/>
      <c r="H14" s="175"/>
      <c r="I14" s="119"/>
      <c r="J14" s="175"/>
      <c r="K14" s="119"/>
      <c r="L14" s="175"/>
      <c r="M14" s="119"/>
      <c r="N14" s="175"/>
      <c r="O14" s="119"/>
      <c r="P14" s="175"/>
      <c r="Q14" s="119"/>
    </row>
    <row r="15" spans="1:27" x14ac:dyDescent="0.25">
      <c r="A15" s="11" t="s">
        <v>35</v>
      </c>
      <c r="B15" s="175"/>
      <c r="C15" s="120"/>
      <c r="D15" s="175"/>
      <c r="E15" s="120"/>
      <c r="F15" s="175"/>
      <c r="G15" s="120"/>
      <c r="H15" s="175"/>
      <c r="I15" s="120"/>
      <c r="J15" s="175"/>
      <c r="K15" s="120"/>
      <c r="L15" s="175"/>
      <c r="M15" s="120"/>
      <c r="N15" s="175"/>
      <c r="O15" s="120"/>
      <c r="P15" s="175"/>
      <c r="Q15" s="120"/>
    </row>
    <row r="16" spans="1:27" x14ac:dyDescent="0.25">
      <c r="A16" s="11" t="s">
        <v>147</v>
      </c>
      <c r="B16" s="215"/>
      <c r="C16" s="121"/>
      <c r="D16" s="215"/>
      <c r="E16" s="121"/>
      <c r="F16" s="215"/>
      <c r="G16" s="121"/>
      <c r="H16" s="215"/>
      <c r="I16" s="121"/>
      <c r="J16" s="215"/>
      <c r="K16" s="121"/>
      <c r="L16" s="215"/>
      <c r="M16" s="121"/>
      <c r="N16" s="215"/>
      <c r="O16" s="121"/>
      <c r="P16" s="215"/>
      <c r="Q16" s="121"/>
      <c r="V16" s="24" t="s">
        <v>532</v>
      </c>
      <c r="W16" s="24" t="s">
        <v>36</v>
      </c>
      <c r="X16" s="24" t="s">
        <v>8</v>
      </c>
      <c r="Y16" s="273"/>
      <c r="Z16" s="273"/>
      <c r="AA16" s="273"/>
    </row>
    <row r="17" spans="1:27" x14ac:dyDescent="0.25">
      <c r="A17" s="53" t="s">
        <v>148</v>
      </c>
      <c r="B17" s="216"/>
      <c r="C17" s="122"/>
      <c r="D17" s="216"/>
      <c r="E17" s="122"/>
      <c r="F17" s="216"/>
      <c r="G17" s="122"/>
      <c r="H17" s="216"/>
      <c r="I17" s="122"/>
      <c r="J17" s="216"/>
      <c r="K17" s="122"/>
      <c r="L17" s="216"/>
      <c r="M17" s="122"/>
      <c r="N17" s="216"/>
      <c r="O17" s="122"/>
      <c r="P17" s="216"/>
      <c r="Q17" s="122"/>
      <c r="V17" s="31">
        <f>B14</f>
        <v>0</v>
      </c>
      <c r="W17" s="31" t="str">
        <f>B27</f>
        <v/>
      </c>
      <c r="X17" s="31" t="str">
        <f>C27</f>
        <v/>
      </c>
      <c r="Y17" s="273"/>
      <c r="Z17" s="273"/>
      <c r="AA17" s="273"/>
    </row>
    <row r="18" spans="1:27" ht="30" customHeight="1" x14ac:dyDescent="0.25">
      <c r="A18" s="11" t="s">
        <v>190</v>
      </c>
      <c r="B18" s="215"/>
      <c r="C18" s="100"/>
      <c r="D18" s="215"/>
      <c r="E18" s="100"/>
      <c r="F18" s="215"/>
      <c r="G18" s="100"/>
      <c r="H18" s="215"/>
      <c r="I18" s="122"/>
      <c r="J18" s="215"/>
      <c r="K18" s="122"/>
      <c r="L18" s="215"/>
      <c r="M18" s="122"/>
      <c r="N18" s="215"/>
      <c r="O18" s="122"/>
      <c r="P18" s="215"/>
      <c r="Q18" s="122"/>
      <c r="V18" s="31">
        <f>D14</f>
        <v>0</v>
      </c>
      <c r="W18" s="31" t="str">
        <f>D27</f>
        <v/>
      </c>
      <c r="X18" s="31" t="str">
        <f>E27</f>
        <v/>
      </c>
      <c r="Y18" s="273"/>
      <c r="Z18" s="273"/>
      <c r="AA18" s="273"/>
    </row>
    <row r="19" spans="1:27" ht="29.25" customHeight="1" x14ac:dyDescent="0.25">
      <c r="A19" s="53" t="s">
        <v>191</v>
      </c>
      <c r="B19" s="215"/>
      <c r="C19" s="100"/>
      <c r="D19" s="215"/>
      <c r="E19" s="100"/>
      <c r="F19" s="215"/>
      <c r="G19" s="100"/>
      <c r="H19" s="215"/>
      <c r="I19" s="101"/>
      <c r="J19" s="215"/>
      <c r="K19" s="101"/>
      <c r="L19" s="215"/>
      <c r="M19" s="101"/>
      <c r="N19" s="215"/>
      <c r="O19" s="101"/>
      <c r="P19" s="215"/>
      <c r="Q19" s="101"/>
      <c r="V19" s="31">
        <f>F14</f>
        <v>0</v>
      </c>
      <c r="W19" s="31" t="str">
        <f>F27</f>
        <v/>
      </c>
      <c r="X19" s="31" t="str">
        <f>G27</f>
        <v/>
      </c>
      <c r="Y19" s="273"/>
      <c r="Z19" s="273"/>
      <c r="AA19" s="273"/>
    </row>
    <row r="20" spans="1:27" x14ac:dyDescent="0.25">
      <c r="A20" s="12"/>
      <c r="B20" s="96" t="s">
        <v>36</v>
      </c>
      <c r="C20" s="97" t="s">
        <v>8</v>
      </c>
      <c r="D20" s="96" t="s">
        <v>36</v>
      </c>
      <c r="E20" s="97" t="s">
        <v>8</v>
      </c>
      <c r="F20" s="96" t="s">
        <v>36</v>
      </c>
      <c r="G20" s="97" t="s">
        <v>8</v>
      </c>
      <c r="H20" s="96" t="s">
        <v>36</v>
      </c>
      <c r="I20" s="98" t="s">
        <v>8</v>
      </c>
      <c r="J20" s="96" t="s">
        <v>36</v>
      </c>
      <c r="K20" s="98" t="s">
        <v>8</v>
      </c>
      <c r="L20" s="96" t="s">
        <v>36</v>
      </c>
      <c r="M20" s="98" t="s">
        <v>8</v>
      </c>
      <c r="N20" s="96" t="s">
        <v>36</v>
      </c>
      <c r="O20" s="98" t="s">
        <v>8</v>
      </c>
      <c r="P20" s="96" t="s">
        <v>36</v>
      </c>
      <c r="Q20" s="98" t="s">
        <v>8</v>
      </c>
      <c r="V20" s="31">
        <f>J14</f>
        <v>0</v>
      </c>
      <c r="W20" s="31" t="str">
        <f>J27</f>
        <v/>
      </c>
      <c r="X20" s="31" t="str">
        <f>K27</f>
        <v/>
      </c>
      <c r="Y20" s="273"/>
      <c r="Z20" s="273"/>
      <c r="AA20" s="273"/>
    </row>
    <row r="21" spans="1:27" ht="17.25" x14ac:dyDescent="0.25">
      <c r="A21" s="27" t="s">
        <v>75</v>
      </c>
      <c r="B21" s="99" t="s">
        <v>37</v>
      </c>
      <c r="C21" s="143" t="s">
        <v>198</v>
      </c>
      <c r="D21" s="144" t="s">
        <v>37</v>
      </c>
      <c r="E21" s="143" t="s">
        <v>198</v>
      </c>
      <c r="F21" s="144" t="s">
        <v>37</v>
      </c>
      <c r="G21" s="143" t="s">
        <v>198</v>
      </c>
      <c r="H21" s="144" t="s">
        <v>37</v>
      </c>
      <c r="I21" s="245" t="s">
        <v>198</v>
      </c>
      <c r="J21" s="144" t="s">
        <v>37</v>
      </c>
      <c r="K21" s="245" t="s">
        <v>198</v>
      </c>
      <c r="L21" s="144" t="s">
        <v>37</v>
      </c>
      <c r="M21" s="245" t="s">
        <v>198</v>
      </c>
      <c r="N21" s="144" t="s">
        <v>37</v>
      </c>
      <c r="O21" s="245" t="s">
        <v>198</v>
      </c>
      <c r="P21" s="144" t="s">
        <v>37</v>
      </c>
      <c r="Q21" s="245" t="s">
        <v>198</v>
      </c>
      <c r="V21" s="31">
        <f>L14</f>
        <v>0</v>
      </c>
      <c r="W21" s="31" t="str">
        <f>L27</f>
        <v/>
      </c>
      <c r="X21" s="31" t="str">
        <f>M27</f>
        <v/>
      </c>
      <c r="Y21" s="273"/>
      <c r="Z21" s="273"/>
      <c r="AA21" s="273"/>
    </row>
    <row r="22" spans="1:27" x14ac:dyDescent="0.25">
      <c r="A22" s="13" t="s">
        <v>38</v>
      </c>
      <c r="B22" s="217"/>
      <c r="C22" s="218"/>
      <c r="D22" s="217"/>
      <c r="E22" s="218"/>
      <c r="F22" s="217"/>
      <c r="G22" s="218"/>
      <c r="H22" s="219"/>
      <c r="I22" s="177"/>
      <c r="J22" s="219"/>
      <c r="K22" s="177"/>
      <c r="L22" s="219"/>
      <c r="M22" s="177"/>
      <c r="N22" s="219"/>
      <c r="O22" s="177"/>
      <c r="P22" s="219"/>
      <c r="Q22" s="177"/>
      <c r="V22" s="31">
        <f>N14</f>
        <v>0</v>
      </c>
      <c r="W22" s="31" t="str">
        <f>N27</f>
        <v/>
      </c>
      <c r="X22" s="31" t="str">
        <f>O27</f>
        <v/>
      </c>
      <c r="Y22" s="273"/>
      <c r="Z22" s="273"/>
      <c r="AA22" s="273"/>
    </row>
    <row r="23" spans="1:27" x14ac:dyDescent="0.25">
      <c r="A23" s="13" t="s">
        <v>39</v>
      </c>
      <c r="B23" s="217"/>
      <c r="C23" s="218"/>
      <c r="D23" s="217"/>
      <c r="E23" s="218"/>
      <c r="F23" s="217"/>
      <c r="G23" s="218"/>
      <c r="H23" s="219"/>
      <c r="I23" s="177"/>
      <c r="J23" s="219"/>
      <c r="K23" s="177"/>
      <c r="L23" s="219"/>
      <c r="M23" s="177"/>
      <c r="N23" s="219"/>
      <c r="O23" s="177"/>
      <c r="P23" s="219"/>
      <c r="Q23" s="177"/>
      <c r="V23" s="31">
        <f>P14</f>
        <v>0</v>
      </c>
      <c r="W23" s="31" t="str">
        <f>P27</f>
        <v/>
      </c>
      <c r="X23" s="31" t="str">
        <f>Q27</f>
        <v/>
      </c>
      <c r="Y23" s="273"/>
      <c r="Z23" s="273"/>
      <c r="AA23" s="273"/>
    </row>
    <row r="24" spans="1:27" x14ac:dyDescent="0.25">
      <c r="A24" s="13" t="s">
        <v>40</v>
      </c>
      <c r="B24" s="217"/>
      <c r="C24" s="218"/>
      <c r="D24" s="217"/>
      <c r="E24" s="218"/>
      <c r="F24" s="217"/>
      <c r="G24" s="218"/>
      <c r="H24" s="219"/>
      <c r="I24" s="177"/>
      <c r="J24" s="219"/>
      <c r="K24" s="177"/>
      <c r="L24" s="219"/>
      <c r="M24" s="177"/>
      <c r="N24" s="219"/>
      <c r="O24" s="177"/>
      <c r="P24" s="219"/>
      <c r="Q24" s="177"/>
      <c r="V24" s="273"/>
      <c r="W24" s="273"/>
      <c r="X24" s="569" t="str">
        <f>IF(OR(B9="Wet Scrubber", B9="ESP and wet scrubber"),$C$31,"0")</f>
        <v>0</v>
      </c>
      <c r="Y24" s="273"/>
      <c r="Z24" s="273"/>
      <c r="AA24" s="273"/>
    </row>
    <row r="25" spans="1:27" x14ac:dyDescent="0.25">
      <c r="A25" s="13" t="s">
        <v>41</v>
      </c>
      <c r="B25" s="217"/>
      <c r="C25" s="218"/>
      <c r="D25" s="217"/>
      <c r="E25" s="218"/>
      <c r="F25" s="217"/>
      <c r="G25" s="218"/>
      <c r="H25" s="219"/>
      <c r="I25" s="177"/>
      <c r="J25" s="219"/>
      <c r="K25" s="177"/>
      <c r="L25" s="219"/>
      <c r="M25" s="177"/>
      <c r="N25" s="219"/>
      <c r="O25" s="177"/>
      <c r="P25" s="219"/>
      <c r="Q25" s="177"/>
      <c r="V25" s="24" t="s">
        <v>533</v>
      </c>
      <c r="W25" s="273">
        <f>SUMIFS(W17:W23,$V$17:$V$23,"Scrubber liquid flow")+SUMIFS(W17:W23,$V$17:$V$23,"SDT scrubber fan amperage")+SUMIFS(W17:W23,$V$17:$V$23,"Scrubber pressure drop")</f>
        <v>0</v>
      </c>
      <c r="X25" s="273">
        <f>SUMIFS(X17:X23,$V$17:$V$23,"Scrubber liquid flow")+SUMIFS(X17:X23,$V$17:$V$23,"SDT scrubber fan amperage")+SUMIFS(X17:X23,$V$17:$V$23,"Scrubber pressure drop")-X24</f>
        <v>0</v>
      </c>
      <c r="Y25" s="273"/>
      <c r="Z25" s="568" t="e">
        <f>IF(W25/$B$10&gt;0.01,"Yes-Use detail forms","No")</f>
        <v>#DIV/0!</v>
      </c>
      <c r="AA25" s="567" t="str">
        <f>IF(X25&gt;5,"Yes-Use detail and failure forms","No")</f>
        <v>No</v>
      </c>
    </row>
    <row r="26" spans="1:27" x14ac:dyDescent="0.25">
      <c r="A26" s="13" t="s">
        <v>42</v>
      </c>
      <c r="B26" s="217"/>
      <c r="C26" s="218"/>
      <c r="D26" s="217"/>
      <c r="E26" s="218"/>
      <c r="F26" s="217"/>
      <c r="G26" s="218"/>
      <c r="H26" s="219"/>
      <c r="I26" s="177"/>
      <c r="J26" s="219"/>
      <c r="K26" s="177"/>
      <c r="L26" s="219"/>
      <c r="M26" s="177"/>
      <c r="N26" s="219"/>
      <c r="O26" s="177"/>
      <c r="P26" s="219"/>
      <c r="Q26" s="177"/>
      <c r="V26" s="24" t="s">
        <v>534</v>
      </c>
      <c r="W26" s="273">
        <f>SUMIFS(W17:W23,$V$17:$V$23,"Alternative parameter (3-hr)")</f>
        <v>0</v>
      </c>
      <c r="X26" s="273">
        <f>SUMIFS(X17:X23,$V$17:$V$23,"Alternative parameter (3-hr)")-X24</f>
        <v>0</v>
      </c>
      <c r="Y26" s="273"/>
      <c r="Z26" s="568" t="e">
        <f>IF(W26/$B$10&gt;0.01,"Yes-Use detail forms","No")</f>
        <v>#DIV/0!</v>
      </c>
      <c r="AA26" s="567" t="str">
        <f>IF(X26&gt;5,"Yes-Use detail and failure forms","No")</f>
        <v>No</v>
      </c>
    </row>
    <row r="27" spans="1:27" ht="17.25" x14ac:dyDescent="0.25">
      <c r="A27" s="11" t="s">
        <v>79</v>
      </c>
      <c r="B27" s="534" t="str">
        <f>IF(B14="","",SUM(B22:B26)-IF(B14="scrubber pressure drop",B22,0))</f>
        <v/>
      </c>
      <c r="C27" s="545" t="str">
        <f>IF(B14="","",SUM(C22:C26)-IF(B14="scrubber pressure drop",C22,0))</f>
        <v/>
      </c>
      <c r="D27" s="534" t="str">
        <f>IF(D14="","",SUM(D22:D26)-IF(D14="scrubber pressure drop",D22,0))</f>
        <v/>
      </c>
      <c r="E27" s="545" t="str">
        <f>IF(D14="","",SUM(E22:E26)-IF(D14="scrubber pressure drop",E22,0))</f>
        <v/>
      </c>
      <c r="F27" s="534" t="str">
        <f>IF(F14="","",SUM(F22:F26)-IF(F14="scrubber pressure drop",F22,0))</f>
        <v/>
      </c>
      <c r="G27" s="545" t="str">
        <f>IF(F14="","",SUM(G22:G26)-IF(F14="scrubber pressure drop",G22,0))</f>
        <v/>
      </c>
      <c r="H27" s="534" t="str">
        <f>IF(H14="","",SUM(H22:H26)-IF(H14="scrubber pressure drop",H22,0))</f>
        <v/>
      </c>
      <c r="I27" s="547" t="str">
        <f>IF(H14="","",SUM(I22:I26)-IF(H14="scrubber pressure drop",I22,0))</f>
        <v/>
      </c>
      <c r="J27" s="534" t="str">
        <f>IF(J14="","",SUM(J22:J26)-IF(J14="scrubber pressure drop",J22,0))</f>
        <v/>
      </c>
      <c r="K27" s="547" t="str">
        <f>IF(J14="","",SUM(K22:K26)-IF(J14="scrubber pressure drop",K22,0))</f>
        <v/>
      </c>
      <c r="L27" s="534" t="str">
        <f>IF(L14="","",SUM(L22:L26)-IF(L14="scrubber pressure drop",L22,0))</f>
        <v/>
      </c>
      <c r="M27" s="547" t="str">
        <f>IF(L14="","",SUM(M22:M26)-IF(L14="scrubber pressure drop",M22,0))</f>
        <v/>
      </c>
      <c r="N27" s="534" t="str">
        <f>IF(N14="","",SUM(N22:N26)-IF(N14="scrubber pressure drop",N22,0))</f>
        <v/>
      </c>
      <c r="O27" s="547" t="str">
        <f>IF(N14="","",SUM(O22:O26)-IF(N14="scrubber pressure drop",O22,0))</f>
        <v/>
      </c>
      <c r="P27" s="534" t="str">
        <f>IF(P14="","",SUM(P22:P26)-IF(P14="scrubber pressure drop",P22,0))</f>
        <v/>
      </c>
      <c r="Q27" s="547" t="str">
        <f>IF(P14="","",SUM(Q22:Q26)-IF(P14="scrubber pressure drop",Q22,0))</f>
        <v/>
      </c>
    </row>
    <row r="28" spans="1:27" ht="32.25" x14ac:dyDescent="0.25">
      <c r="A28" s="11" t="s">
        <v>154</v>
      </c>
      <c r="B28" s="546" t="str">
        <f>IF(B14="","",IF($B$10&gt;0,B27/$B$10,0))</f>
        <v/>
      </c>
      <c r="C28" s="23"/>
      <c r="D28" s="546" t="str">
        <f>IF(D14="","",IF($B$10&gt;0,D27/$B$10,0))</f>
        <v/>
      </c>
      <c r="E28" s="23"/>
      <c r="F28" s="546" t="str">
        <f>IF(F14="","",IF($B$10&gt;0,F27/$B$10,0))</f>
        <v/>
      </c>
      <c r="G28" s="23"/>
      <c r="H28" s="546" t="str">
        <f>IF(H14="","",IF($B$10&gt;0,H27/$B$10,0))</f>
        <v/>
      </c>
      <c r="I28" s="86"/>
      <c r="J28" s="546" t="str">
        <f>IF(J14="","",IF($B$10&gt;0,J27/$B$10,0))</f>
        <v/>
      </c>
      <c r="K28" s="86"/>
      <c r="L28" s="546" t="str">
        <f>IF(L14="","",IF($B$10&gt;0,L27/$B$10,0))</f>
        <v/>
      </c>
      <c r="M28" s="86"/>
      <c r="N28" s="546" t="str">
        <f>IF(N14="","",IF($B$10&gt;0,N27/$B$10,0))</f>
        <v/>
      </c>
      <c r="O28" s="86"/>
      <c r="P28" s="546" t="str">
        <f>IF(P14="","",IF($B$10&gt;0,P27/$B$10,0))</f>
        <v/>
      </c>
      <c r="Q28" s="86"/>
    </row>
    <row r="29" spans="1:27" ht="30" x14ac:dyDescent="0.25">
      <c r="A29" s="11" t="s">
        <v>514</v>
      </c>
      <c r="B29" s="530" t="str">
        <f>IF(B14="","",IF(B28&gt;=0.01,"Yes-Use detail form","No"))</f>
        <v/>
      </c>
      <c r="C29" s="89"/>
      <c r="D29" s="530" t="str">
        <f>IF(D14="","",IF(D28&gt;=0.01,"Yes-Use detail form","No"))</f>
        <v/>
      </c>
      <c r="E29" s="89"/>
      <c r="F29" s="530" t="str">
        <f>IF(F14="","",IF(F28&gt;=0.01,"Yes-Use detail form","No"))</f>
        <v/>
      </c>
      <c r="G29" s="89"/>
      <c r="H29" s="530" t="str">
        <f>IF(H14="","",IF(H28&gt;=0.01,"Yes-Use detail form","No"))</f>
        <v/>
      </c>
      <c r="I29" s="89"/>
      <c r="J29" s="530" t="str">
        <f>IF(J14="","",IF(J28&gt;=0.01,"Yes-Use detail form","No"))</f>
        <v/>
      </c>
      <c r="K29" s="89"/>
      <c r="L29" s="530" t="str">
        <f>IF(L14="","",IF(L28&gt;=0.01,"Yes-Use detail form","No"))</f>
        <v/>
      </c>
      <c r="M29" s="89"/>
      <c r="N29" s="530" t="str">
        <f>IF(N14="","",IF(N28&gt;=0.01,"Yes-Use detail form","No"))</f>
        <v/>
      </c>
      <c r="O29" s="89"/>
      <c r="P29" s="530" t="str">
        <f>IF(P14="","",IF(P28&gt;=0.01,"Yes-Use detail form","No"))</f>
        <v/>
      </c>
      <c r="Q29" s="89"/>
    </row>
    <row r="30" spans="1:27" s="273" customFormat="1" ht="45" x14ac:dyDescent="0.25">
      <c r="A30" s="11" t="s">
        <v>515</v>
      </c>
      <c r="B30" s="28"/>
      <c r="C30" s="548" t="str">
        <f>IF(B14="","",IF(OR(B14="RTO temperature (1-hr)",B14="Bypass of Control Device",B14="Automatic Voltage Control"),"Not Applicable",IF(C27&lt;VLOOKUP(B14,Violations!$A$6:$D$10,4,FALSE),"No","Yes")))</f>
        <v/>
      </c>
      <c r="D30" s="469"/>
      <c r="E30" s="548" t="str">
        <f>IF(D14="","",IF(OR(D14="RTO temperature (1-hr)",D14="Bypass of Control Device",D14="Automatic Voltage Control"),"Not Applicable",IF(E27&lt;VLOOKUP(D14,Violations!$A$6:$D$10,4,FALSE),"No","Yes")))</f>
        <v/>
      </c>
      <c r="F30" s="469"/>
      <c r="G30" s="548" t="str">
        <f>IF(F14="","",IF(OR(F14="RTO temperature (1-hr)",F14="Bypass of Control Device",F14="Automatic Voltage Control"),"Not Applicable",IF(G27&lt;VLOOKUP(F14,Violations!$A$6:$D$10,4,FALSE),"No","Yes")))</f>
        <v/>
      </c>
      <c r="H30" s="469"/>
      <c r="I30" s="548" t="str">
        <f>IF(H14="","",IF(OR(H14="RTO temperature (1-hr)",H14="Bypass of Control Device",H14="Automatic Voltage Control"),"Not Applicable",IF(I27&lt;VLOOKUP(H14,Violations!$A$6:$D$10,4,FALSE),"No","Yes")))</f>
        <v/>
      </c>
      <c r="J30" s="469"/>
      <c r="K30" s="548" t="str">
        <f>IF(J14="","",IF(OR(J14="RTO temperature (1-hr)",J14="Bypass of Control Device",J14="Automatic Voltage Control"),"Not Applicable",IF(K27&lt;VLOOKUP(J14,Violations!$A$6:$D$10,4,FALSE),"No","Yes")))</f>
        <v/>
      </c>
      <c r="L30" s="469"/>
      <c r="M30" s="548" t="str">
        <f>IF(L14="","",IF(OR(L14="RTO temperature (1-hr)",L14="Bypass of Control Device",L14="Automatic Voltage Control"),"Not Applicable",IF(M27&lt;VLOOKUP(L14,Violations!$A$6:$D$10,4,FALSE),"No","Yes")))</f>
        <v/>
      </c>
      <c r="N30" s="469"/>
      <c r="O30" s="548" t="str">
        <f>IF(N14="","",IF(OR(N14="RTO temperature (1-hr)",N14="Bypass of Control Device",N14="Automatic Voltage Control"),"Not Applicable",IF(O27&lt;VLOOKUP(N14,Violations!$A$6:$D$10,4,FALSE),"No","Yes")))</f>
        <v/>
      </c>
      <c r="P30" s="469"/>
      <c r="Q30" s="548" t="str">
        <f>IF(P14="","",IF(OR(P14="RTO temperature (1-hr)",P14="Bypass of Control Device",P14="Automatic Voltage Control"),"Not Applicable",IF(Q27&lt;VLOOKUP(P14,Violations!$A$6:$D$10,4,FALSE),"No","Yes")))</f>
        <v/>
      </c>
    </row>
    <row r="31" spans="1:27" s="273" customFormat="1" ht="30" x14ac:dyDescent="0.25">
      <c r="A31" s="140" t="s">
        <v>567</v>
      </c>
      <c r="B31" s="565"/>
      <c r="C31" s="566"/>
      <c r="D31" s="469"/>
      <c r="E31" s="471"/>
      <c r="F31" s="469"/>
      <c r="G31" s="471"/>
      <c r="H31" s="469"/>
      <c r="I31" s="471"/>
      <c r="J31" s="469"/>
      <c r="K31" s="471"/>
      <c r="L31" s="469"/>
      <c r="M31" s="471"/>
      <c r="N31" s="469"/>
      <c r="O31" s="471"/>
      <c r="P31" s="469"/>
      <c r="Q31" s="471"/>
    </row>
    <row r="32" spans="1:27" s="273" customFormat="1" ht="45" x14ac:dyDescent="0.25">
      <c r="A32" s="11" t="s">
        <v>535</v>
      </c>
      <c r="B32" s="549" t="str">
        <f>IF(B14="","",IF(B9="Wet Scrubber",Z25,IF(B9="ESP and Wet Scrubber",Z25,IF(B14="Alternative parameter (3-hr)",Z26,"NA"))))</f>
        <v/>
      </c>
      <c r="C32" s="564" t="str">
        <f>IF(B14="","",IF(B9="Wet Scrubber",AA25,IF(B9="ESP and Wet Scrubber",AA25,IF(B14="Alternative parameter (3-hr)",AA26,"NA"))))</f>
        <v/>
      </c>
      <c r="D32" s="469"/>
      <c r="E32" s="471"/>
      <c r="F32" s="469"/>
      <c r="G32" s="471"/>
      <c r="H32" s="469"/>
      <c r="I32" s="471"/>
      <c r="J32" s="469"/>
      <c r="K32" s="471"/>
      <c r="L32" s="469"/>
      <c r="M32" s="471"/>
      <c r="N32" s="469"/>
      <c r="O32" s="471"/>
      <c r="P32" s="469"/>
      <c r="Q32" s="471"/>
    </row>
    <row r="33" spans="1:17" x14ac:dyDescent="0.25">
      <c r="A33" s="14" t="s">
        <v>133</v>
      </c>
      <c r="B33" s="7"/>
      <c r="C33" s="7"/>
      <c r="D33" s="7"/>
      <c r="E33" s="7"/>
      <c r="F33" s="7"/>
      <c r="G33" s="7"/>
      <c r="H33" s="7"/>
      <c r="I33" s="15"/>
      <c r="J33" s="7"/>
      <c r="K33" s="15"/>
      <c r="L33" s="7"/>
      <c r="M33" s="15"/>
      <c r="N33" s="7"/>
      <c r="O33" s="15"/>
      <c r="P33" s="7"/>
      <c r="Q33" s="15"/>
    </row>
    <row r="34" spans="1:17" x14ac:dyDescent="0.25">
      <c r="A34" s="11" t="s">
        <v>34</v>
      </c>
      <c r="B34" s="550" t="str">
        <f>IF(B14="","",B14)</f>
        <v/>
      </c>
      <c r="C34" s="533"/>
      <c r="D34" s="550" t="str">
        <f>IF(D14="","",D14)</f>
        <v/>
      </c>
      <c r="E34" s="533"/>
      <c r="F34" s="550" t="str">
        <f>IF(F14="","",F14)</f>
        <v/>
      </c>
      <c r="G34" s="533"/>
      <c r="H34" s="550" t="str">
        <f>IF(H14="","",H14)</f>
        <v/>
      </c>
      <c r="I34" s="533"/>
      <c r="J34" s="550" t="str">
        <f>IF(J14="","",J14)</f>
        <v/>
      </c>
      <c r="K34" s="533"/>
      <c r="L34" s="550" t="str">
        <f>IF(L14="","",L14)</f>
        <v/>
      </c>
      <c r="M34" s="533"/>
      <c r="N34" s="550" t="str">
        <f>IF(N14="","",N14)</f>
        <v/>
      </c>
      <c r="O34" s="533"/>
      <c r="P34" s="550" t="str">
        <f>IF(P14="","",P14)</f>
        <v/>
      </c>
      <c r="Q34" s="533"/>
    </row>
    <row r="35" spans="1:17" x14ac:dyDescent="0.25">
      <c r="A35" s="12"/>
      <c r="B35" s="134" t="s">
        <v>36</v>
      </c>
      <c r="C35" s="141"/>
      <c r="D35" s="134" t="s">
        <v>36</v>
      </c>
      <c r="E35" s="141"/>
      <c r="F35" s="134" t="s">
        <v>36</v>
      </c>
      <c r="G35" s="141"/>
      <c r="H35" s="134" t="s">
        <v>36</v>
      </c>
      <c r="I35" s="141"/>
      <c r="J35" s="134" t="s">
        <v>36</v>
      </c>
      <c r="K35" s="141"/>
      <c r="L35" s="134" t="s">
        <v>36</v>
      </c>
      <c r="M35" s="141"/>
      <c r="N35" s="134" t="s">
        <v>36</v>
      </c>
      <c r="O35" s="141"/>
      <c r="P35" s="134" t="s">
        <v>36</v>
      </c>
      <c r="Q35" s="141"/>
    </row>
    <row r="36" spans="1:17" x14ac:dyDescent="0.25">
      <c r="A36" s="16" t="s">
        <v>45</v>
      </c>
      <c r="B36" s="135" t="s">
        <v>37</v>
      </c>
      <c r="C36" s="142"/>
      <c r="D36" s="135" t="s">
        <v>37</v>
      </c>
      <c r="E36" s="142"/>
      <c r="F36" s="135" t="s">
        <v>37</v>
      </c>
      <c r="G36" s="142"/>
      <c r="H36" s="135" t="s">
        <v>37</v>
      </c>
      <c r="I36" s="142"/>
      <c r="J36" s="135" t="s">
        <v>37</v>
      </c>
      <c r="K36" s="142"/>
      <c r="L36" s="135" t="s">
        <v>37</v>
      </c>
      <c r="M36" s="142"/>
      <c r="N36" s="135" t="s">
        <v>37</v>
      </c>
      <c r="O36" s="142"/>
      <c r="P36" s="135" t="s">
        <v>37</v>
      </c>
      <c r="Q36" s="142"/>
    </row>
    <row r="37" spans="1:17" x14ac:dyDescent="0.25">
      <c r="A37" s="13" t="s">
        <v>184</v>
      </c>
      <c r="B37" s="217"/>
      <c r="C37" s="132"/>
      <c r="D37" s="217"/>
      <c r="E37" s="132"/>
      <c r="F37" s="217"/>
      <c r="G37" s="132"/>
      <c r="H37" s="217"/>
      <c r="I37" s="132"/>
      <c r="J37" s="217"/>
      <c r="K37" s="132"/>
      <c r="L37" s="217"/>
      <c r="M37" s="132"/>
      <c r="N37" s="217"/>
      <c r="O37" s="132"/>
      <c r="P37" s="217"/>
      <c r="Q37" s="132"/>
    </row>
    <row r="38" spans="1:17" x14ac:dyDescent="0.25">
      <c r="A38" s="13" t="s">
        <v>46</v>
      </c>
      <c r="B38" s="217"/>
      <c r="C38" s="132"/>
      <c r="D38" s="217"/>
      <c r="E38" s="132"/>
      <c r="F38" s="217"/>
      <c r="G38" s="132"/>
      <c r="H38" s="217"/>
      <c r="I38" s="132"/>
      <c r="J38" s="217"/>
      <c r="K38" s="132"/>
      <c r="L38" s="217"/>
      <c r="M38" s="132"/>
      <c r="N38" s="217"/>
      <c r="O38" s="132"/>
      <c r="P38" s="217"/>
      <c r="Q38" s="132"/>
    </row>
    <row r="39" spans="1:17" x14ac:dyDescent="0.25">
      <c r="A39" s="13" t="s">
        <v>226</v>
      </c>
      <c r="B39" s="217"/>
      <c r="C39" s="132"/>
      <c r="D39" s="217"/>
      <c r="E39" s="132"/>
      <c r="F39" s="217"/>
      <c r="G39" s="132"/>
      <c r="H39" s="217"/>
      <c r="I39" s="132"/>
      <c r="J39" s="217"/>
      <c r="K39" s="132"/>
      <c r="L39" s="217"/>
      <c r="M39" s="132"/>
      <c r="N39" s="217"/>
      <c r="O39" s="132"/>
      <c r="P39" s="217"/>
      <c r="Q39" s="132"/>
    </row>
    <row r="40" spans="1:17" x14ac:dyDescent="0.25">
      <c r="A40" s="13" t="s">
        <v>41</v>
      </c>
      <c r="B40" s="217"/>
      <c r="C40" s="132"/>
      <c r="D40" s="217"/>
      <c r="E40" s="132"/>
      <c r="F40" s="217"/>
      <c r="G40" s="132"/>
      <c r="H40" s="217"/>
      <c r="I40" s="132"/>
      <c r="J40" s="217"/>
      <c r="K40" s="132"/>
      <c r="L40" s="217"/>
      <c r="M40" s="132"/>
      <c r="N40" s="217"/>
      <c r="O40" s="132"/>
      <c r="P40" s="217"/>
      <c r="Q40" s="132"/>
    </row>
    <row r="41" spans="1:17" x14ac:dyDescent="0.25">
      <c r="A41" s="13" t="s">
        <v>42</v>
      </c>
      <c r="B41" s="217"/>
      <c r="C41" s="132"/>
      <c r="D41" s="217"/>
      <c r="E41" s="132"/>
      <c r="F41" s="217"/>
      <c r="G41" s="132"/>
      <c r="H41" s="217"/>
      <c r="I41" s="132"/>
      <c r="J41" s="217"/>
      <c r="K41" s="132"/>
      <c r="L41" s="217"/>
      <c r="M41" s="132"/>
      <c r="N41" s="217"/>
      <c r="O41" s="132"/>
      <c r="P41" s="217"/>
      <c r="Q41" s="132"/>
    </row>
    <row r="42" spans="1:17" x14ac:dyDescent="0.25">
      <c r="A42" s="11" t="s">
        <v>47</v>
      </c>
      <c r="B42" s="534" t="str">
        <f>IF(B14="","",SUM(B37:B41))</f>
        <v/>
      </c>
      <c r="C42" s="132"/>
      <c r="D42" s="534" t="str">
        <f>IF(D14="","",SUM(D37:D41))</f>
        <v/>
      </c>
      <c r="E42" s="132"/>
      <c r="F42" s="534" t="str">
        <f>IF(F14="","",SUM(F37:F41))</f>
        <v/>
      </c>
      <c r="G42" s="132"/>
      <c r="H42" s="534" t="str">
        <f>IF(H14="","",SUM(H37:H41))</f>
        <v/>
      </c>
      <c r="I42" s="132"/>
      <c r="J42" s="534" t="str">
        <f>IF(J14="","",SUM(J37:J41))</f>
        <v/>
      </c>
      <c r="K42" s="132"/>
      <c r="L42" s="534" t="str">
        <f>IF(L14="","",SUM(L37:L41))</f>
        <v/>
      </c>
      <c r="M42" s="132"/>
      <c r="N42" s="534" t="str">
        <f>IF(N14="","",SUM(N37:N41))</f>
        <v/>
      </c>
      <c r="O42" s="132"/>
      <c r="P42" s="534" t="str">
        <f>IF(P14="","",SUM(P37:P41))</f>
        <v/>
      </c>
      <c r="Q42" s="132"/>
    </row>
    <row r="43" spans="1:17" ht="17.25" x14ac:dyDescent="0.25">
      <c r="A43" s="11" t="s">
        <v>155</v>
      </c>
      <c r="B43" s="551" t="str">
        <f>IF(B14="","",IF($B$10&gt;0,B42/$B$10,0))</f>
        <v/>
      </c>
      <c r="C43" s="86"/>
      <c r="D43" s="551" t="str">
        <f>IF(D14="","",IF($B$10&gt;0,D42/$B$10,0))</f>
        <v/>
      </c>
      <c r="E43" s="86"/>
      <c r="F43" s="551" t="str">
        <f>IF(F14="","",IF($B$10&gt;0,F42/$B$10,0))</f>
        <v/>
      </c>
      <c r="G43" s="86"/>
      <c r="H43" s="551" t="str">
        <f>IF(H14="","",IF($B$10&gt;0,H42/$B$10,0))</f>
        <v/>
      </c>
      <c r="I43" s="86"/>
      <c r="J43" s="551" t="str">
        <f>IF(J14="","",IF($B$10&gt;0,J42/$B$10,0))</f>
        <v/>
      </c>
      <c r="K43" s="86"/>
      <c r="L43" s="551" t="str">
        <f>IF(L14="","",IF($B$10&gt;0,L42/$B$10,0))</f>
        <v/>
      </c>
      <c r="M43" s="86"/>
      <c r="N43" s="551" t="str">
        <f>IF(N14="","",IF($B$10&gt;0,N42/$B$10,0))</f>
        <v/>
      </c>
      <c r="O43" s="86"/>
      <c r="P43" s="551" t="str">
        <f>IF(P14="","",IF($B$10&gt;0,P42/$B$10,0))</f>
        <v/>
      </c>
      <c r="Q43" s="86"/>
    </row>
    <row r="44" spans="1:17" ht="30.75" thickBot="1" x14ac:dyDescent="0.3">
      <c r="A44" s="88" t="s">
        <v>510</v>
      </c>
      <c r="B44" s="535" t="str">
        <f>IF(B14="","",IF(B43&gt;=0.05,"Yes-Use detail form","No"))</f>
        <v/>
      </c>
      <c r="C44" s="133"/>
      <c r="D44" s="535" t="str">
        <f>IF(D14="","",IF(D43&gt;=0.05,"Yes-Use detail form","No"))</f>
        <v/>
      </c>
      <c r="E44" s="133"/>
      <c r="F44" s="535" t="str">
        <f>IF(F14="","",IF(F43&gt;=0.05,"Yes-Use detail form","No"))</f>
        <v/>
      </c>
      <c r="G44" s="133"/>
      <c r="H44" s="535" t="str">
        <f>IF(H14="","",IF(H43&gt;=0.05,"Yes-Use detail form","No"))</f>
        <v/>
      </c>
      <c r="I44" s="133"/>
      <c r="J44" s="535" t="str">
        <f>IF(J14="","",IF(J43&gt;=0.05,"Yes-Use detail form","No"))</f>
        <v/>
      </c>
      <c r="K44" s="133"/>
      <c r="L44" s="535" t="str">
        <f>IF(L14="","",IF(L43&gt;=0.05,"Yes-Use detail form","No"))</f>
        <v/>
      </c>
      <c r="M44" s="133"/>
      <c r="N44" s="535" t="str">
        <f>IF(N14="","",IF(N43&gt;=0.05,"Yes-Use detail form","No"))</f>
        <v/>
      </c>
      <c r="O44" s="133"/>
      <c r="P44" s="535" t="str">
        <f>IF(P14="","",IF(P43&gt;=0.05,"Yes-Use detail form","No"))</f>
        <v/>
      </c>
      <c r="Q44" s="133"/>
    </row>
    <row r="45" spans="1:17" s="236" customFormat="1" ht="30.75" thickBot="1" x14ac:dyDescent="0.3">
      <c r="A45" s="242" t="s">
        <v>243</v>
      </c>
      <c r="B45" s="314"/>
      <c r="C45" s="326"/>
      <c r="D45" s="314"/>
      <c r="E45" s="326"/>
      <c r="F45" s="314"/>
      <c r="G45" s="326"/>
      <c r="H45" s="314"/>
      <c r="I45" s="243"/>
      <c r="J45" s="314"/>
      <c r="K45" s="243"/>
      <c r="L45" s="314"/>
      <c r="M45" s="243"/>
      <c r="N45" s="314"/>
      <c r="O45" s="243"/>
      <c r="P45" s="314"/>
      <c r="Q45" s="243"/>
    </row>
    <row r="46" spans="1:17" s="123" customFormat="1" ht="15.75" thickBot="1" x14ac:dyDescent="0.3">
      <c r="A46" s="463" t="s">
        <v>520</v>
      </c>
      <c r="B46" s="461"/>
      <c r="C46" s="460"/>
      <c r="D46" s="461"/>
      <c r="E46" s="462"/>
      <c r="F46" s="461"/>
      <c r="G46" s="462"/>
      <c r="H46" s="461"/>
      <c r="I46" s="462"/>
      <c r="J46" s="461"/>
      <c r="K46" s="462"/>
      <c r="L46" s="461"/>
      <c r="M46" s="462"/>
      <c r="N46" s="461"/>
      <c r="O46" s="462"/>
      <c r="P46" s="461"/>
      <c r="Q46" s="462"/>
    </row>
    <row r="47" spans="1:17" x14ac:dyDescent="0.25">
      <c r="A47" s="404" t="s">
        <v>156</v>
      </c>
      <c r="B47" s="123"/>
      <c r="C47" s="123"/>
      <c r="D47" s="123"/>
      <c r="E47" s="123"/>
      <c r="F47" s="123"/>
      <c r="G47" s="123"/>
    </row>
    <row r="48" spans="1:17" x14ac:dyDescent="0.25">
      <c r="A48" s="405" t="s">
        <v>142</v>
      </c>
      <c r="B48" s="123"/>
      <c r="C48" s="123"/>
      <c r="D48" s="123"/>
      <c r="E48" s="123"/>
      <c r="F48" s="123"/>
      <c r="G48" s="123"/>
    </row>
    <row r="49" spans="1:7" x14ac:dyDescent="0.25">
      <c r="A49" s="405" t="s">
        <v>107</v>
      </c>
      <c r="B49" s="123"/>
      <c r="C49" s="123"/>
      <c r="D49" s="123"/>
      <c r="E49" s="123"/>
      <c r="F49" s="123"/>
      <c r="G49" s="123"/>
    </row>
    <row r="50" spans="1:7" x14ac:dyDescent="0.25">
      <c r="A50" s="123" t="s">
        <v>197</v>
      </c>
      <c r="B50" s="123"/>
      <c r="C50" s="123"/>
      <c r="D50" s="123"/>
      <c r="E50" s="123"/>
      <c r="F50" s="123"/>
      <c r="G50" s="123"/>
    </row>
    <row r="51" spans="1:7" x14ac:dyDescent="0.25">
      <c r="A51" s="358" t="s">
        <v>430</v>
      </c>
      <c r="B51" s="358"/>
      <c r="C51" s="358"/>
      <c r="D51" s="358"/>
      <c r="E51" s="358"/>
      <c r="F51" s="358"/>
      <c r="G51" s="358"/>
    </row>
    <row r="52" spans="1:7" x14ac:dyDescent="0.25">
      <c r="A52" s="400" t="s">
        <v>431</v>
      </c>
      <c r="B52" s="358"/>
      <c r="C52" s="358"/>
      <c r="D52" s="358"/>
      <c r="E52" s="358"/>
      <c r="F52" s="358"/>
      <c r="G52" s="358"/>
    </row>
    <row r="53" spans="1:7" x14ac:dyDescent="0.25">
      <c r="A53" s="400" t="s">
        <v>432</v>
      </c>
    </row>
    <row r="54" spans="1:7" x14ac:dyDescent="0.25">
      <c r="A54" s="358" t="s">
        <v>433</v>
      </c>
    </row>
    <row r="55" spans="1:7" x14ac:dyDescent="0.25">
      <c r="A55" s="399" t="s">
        <v>434</v>
      </c>
    </row>
    <row r="56" spans="1:7" x14ac:dyDescent="0.25">
      <c r="A56" s="230" t="s">
        <v>435</v>
      </c>
    </row>
  </sheetData>
  <sheetProtection algorithmName="SHA-512" hashValue="Mv7Gn/zW8k9GqvJWMS0uDxY9TbglOfMvN9axVjhxjpw7w++zzC5V6hLbbTsVN9YVCXbakFhAUdiaJ8sC7gOKQA==" saltValue="Ghzae771mQVDbq0MUkiDlA==" spinCount="100000" sheet="1" objects="1" scenarios="1"/>
  <dataConsolidate/>
  <conditionalFormatting sqref="B44">
    <cfRule type="containsText" dxfId="376" priority="80" operator="containsText" text="yes">
      <formula>NOT(ISERROR(SEARCH("yes",B44)))</formula>
    </cfRule>
  </conditionalFormatting>
  <conditionalFormatting sqref="D29">
    <cfRule type="containsText" dxfId="375" priority="77" operator="containsText" text="yes">
      <formula>NOT(ISERROR(SEARCH("yes",D29)))</formula>
    </cfRule>
  </conditionalFormatting>
  <conditionalFormatting sqref="F29">
    <cfRule type="containsText" dxfId="374" priority="76" operator="containsText" text="yes">
      <formula>NOT(ISERROR(SEARCH("yes",F29)))</formula>
    </cfRule>
  </conditionalFormatting>
  <conditionalFormatting sqref="H29">
    <cfRule type="containsText" dxfId="373" priority="75" operator="containsText" text="yes">
      <formula>NOT(ISERROR(SEARCH("yes",H29)))</formula>
    </cfRule>
  </conditionalFormatting>
  <conditionalFormatting sqref="D44">
    <cfRule type="containsText" dxfId="372" priority="74" operator="containsText" text="yes">
      <formula>NOT(ISERROR(SEARCH("yes",D44)))</formula>
    </cfRule>
  </conditionalFormatting>
  <conditionalFormatting sqref="F44">
    <cfRule type="containsText" dxfId="371" priority="73" operator="containsText" text="yes">
      <formula>NOT(ISERROR(SEARCH("yes",F44)))</formula>
    </cfRule>
  </conditionalFormatting>
  <conditionalFormatting sqref="H44">
    <cfRule type="containsText" dxfId="370" priority="72" operator="containsText" text="yes">
      <formula>NOT(ISERROR(SEARCH("yes",H44)))</formula>
    </cfRule>
  </conditionalFormatting>
  <conditionalFormatting sqref="B45">
    <cfRule type="containsText" dxfId="369" priority="68" operator="containsText" text="yes">
      <formula>NOT(ISERROR(SEARCH("yes",B45)))</formula>
    </cfRule>
  </conditionalFormatting>
  <conditionalFormatting sqref="D45">
    <cfRule type="containsText" dxfId="368" priority="67" operator="containsText" text="yes">
      <formula>NOT(ISERROR(SEARCH("yes",D45)))</formula>
    </cfRule>
  </conditionalFormatting>
  <conditionalFormatting sqref="F45">
    <cfRule type="containsText" dxfId="367" priority="66" operator="containsText" text="yes">
      <formula>NOT(ISERROR(SEARCH("yes",F45)))</formula>
    </cfRule>
  </conditionalFormatting>
  <conditionalFormatting sqref="H45">
    <cfRule type="containsText" dxfId="366" priority="65" operator="containsText" text="yes">
      <formula>NOT(ISERROR(SEARCH("yes",H45)))</formula>
    </cfRule>
  </conditionalFormatting>
  <conditionalFormatting sqref="J29">
    <cfRule type="containsText" dxfId="365" priority="63" operator="containsText" text="yes">
      <formula>NOT(ISERROR(SEARCH("yes",J29)))</formula>
    </cfRule>
  </conditionalFormatting>
  <conditionalFormatting sqref="J44">
    <cfRule type="containsText" dxfId="364" priority="62" operator="containsText" text="yes">
      <formula>NOT(ISERROR(SEARCH("yes",J44)))</formula>
    </cfRule>
  </conditionalFormatting>
  <conditionalFormatting sqref="J45">
    <cfRule type="containsText" dxfId="363" priority="61" operator="containsText" text="yes">
      <formula>NOT(ISERROR(SEARCH("yes",J45)))</formula>
    </cfRule>
  </conditionalFormatting>
  <conditionalFormatting sqref="L29">
    <cfRule type="containsText" dxfId="362" priority="59" operator="containsText" text="yes">
      <formula>NOT(ISERROR(SEARCH("yes",L29)))</formula>
    </cfRule>
  </conditionalFormatting>
  <conditionalFormatting sqref="L44">
    <cfRule type="containsText" dxfId="361" priority="58" operator="containsText" text="yes">
      <formula>NOT(ISERROR(SEARCH("yes",L44)))</formula>
    </cfRule>
  </conditionalFormatting>
  <conditionalFormatting sqref="L45">
    <cfRule type="containsText" dxfId="360" priority="57" operator="containsText" text="yes">
      <formula>NOT(ISERROR(SEARCH("yes",L45)))</formula>
    </cfRule>
  </conditionalFormatting>
  <conditionalFormatting sqref="N29">
    <cfRule type="containsText" dxfId="359" priority="55" operator="containsText" text="yes">
      <formula>NOT(ISERROR(SEARCH("yes",N29)))</formula>
    </cfRule>
  </conditionalFormatting>
  <conditionalFormatting sqref="N44">
    <cfRule type="containsText" dxfId="358" priority="54" operator="containsText" text="yes">
      <formula>NOT(ISERROR(SEARCH("yes",N44)))</formula>
    </cfRule>
  </conditionalFormatting>
  <conditionalFormatting sqref="N45">
    <cfRule type="containsText" dxfId="357" priority="53" operator="containsText" text="yes">
      <formula>NOT(ISERROR(SEARCH("yes",N45)))</formula>
    </cfRule>
  </conditionalFormatting>
  <conditionalFormatting sqref="P29">
    <cfRule type="containsText" dxfId="356" priority="51" operator="containsText" text="yes">
      <formula>NOT(ISERROR(SEARCH("yes",P29)))</formula>
    </cfRule>
  </conditionalFormatting>
  <conditionalFormatting sqref="P44">
    <cfRule type="containsText" dxfId="355" priority="50" operator="containsText" text="yes">
      <formula>NOT(ISERROR(SEARCH("yes",P44)))</formula>
    </cfRule>
  </conditionalFormatting>
  <conditionalFormatting sqref="P45">
    <cfRule type="containsText" dxfId="354" priority="49" operator="containsText" text="yes">
      <formula>NOT(ISERROR(SEARCH("yes",P45)))</formula>
    </cfRule>
  </conditionalFormatting>
  <conditionalFormatting sqref="B29">
    <cfRule type="containsText" dxfId="353" priority="47" operator="containsText" text="yes">
      <formula>NOT(ISERROR(SEARCH("yes",B29)))</formula>
    </cfRule>
  </conditionalFormatting>
  <conditionalFormatting sqref="I32 G32 E32 K32 M32 O32 Q32">
    <cfRule type="containsText" dxfId="352" priority="22" operator="containsText" text="yes">
      <formula>NOT(ISERROR(SEARCH("yes",E32)))</formula>
    </cfRule>
  </conditionalFormatting>
  <conditionalFormatting sqref="H30">
    <cfRule type="containsText" dxfId="351" priority="21" operator="containsText" text="yes">
      <formula>NOT(ISERROR(SEARCH("yes",H30)))</formula>
    </cfRule>
  </conditionalFormatting>
  <conditionalFormatting sqref="D30">
    <cfRule type="containsText" dxfId="350" priority="20" operator="containsText" text="yes">
      <formula>NOT(ISERROR(SEARCH("yes",D30)))</formula>
    </cfRule>
  </conditionalFormatting>
  <conditionalFormatting sqref="F30">
    <cfRule type="containsText" dxfId="349" priority="19" operator="containsText" text="yes">
      <formula>NOT(ISERROR(SEARCH("yes",F30)))</formula>
    </cfRule>
  </conditionalFormatting>
  <conditionalFormatting sqref="H30">
    <cfRule type="containsText" dxfId="348" priority="18" operator="containsText" text="yes">
      <formula>NOT(ISERROR(SEARCH("yes",H30)))</formula>
    </cfRule>
  </conditionalFormatting>
  <conditionalFormatting sqref="J30">
    <cfRule type="containsText" dxfId="347" priority="17" operator="containsText" text="yes">
      <formula>NOT(ISERROR(SEARCH("yes",J30)))</formula>
    </cfRule>
  </conditionalFormatting>
  <conditionalFormatting sqref="L30">
    <cfRule type="containsText" dxfId="346" priority="16" operator="containsText" text="yes">
      <formula>NOT(ISERROR(SEARCH("yes",L30)))</formula>
    </cfRule>
  </conditionalFormatting>
  <conditionalFormatting sqref="N30">
    <cfRule type="containsText" dxfId="345" priority="15" operator="containsText" text="yes">
      <formula>NOT(ISERROR(SEARCH("yes",N30)))</formula>
    </cfRule>
  </conditionalFormatting>
  <conditionalFormatting sqref="P30">
    <cfRule type="containsText" dxfId="344" priority="14" operator="containsText" text="yes">
      <formula>NOT(ISERROR(SEARCH("yes",P30)))</formula>
    </cfRule>
  </conditionalFormatting>
  <conditionalFormatting sqref="B30">
    <cfRule type="containsText" dxfId="343" priority="13" operator="containsText" text="yes">
      <formula>NOT(ISERROR(SEARCH("yes",B30)))</formula>
    </cfRule>
  </conditionalFormatting>
  <conditionalFormatting sqref="C32">
    <cfRule type="beginsWith" dxfId="342" priority="12" operator="beginsWith" text="Yes">
      <formula>LEFT(C32,LEN("Yes"))="Yes"</formula>
    </cfRule>
  </conditionalFormatting>
  <conditionalFormatting sqref="C30">
    <cfRule type="containsText" dxfId="341" priority="11" operator="containsText" text="yes">
      <formula>NOT(ISERROR(SEARCH("yes",C30)))</formula>
    </cfRule>
  </conditionalFormatting>
  <conditionalFormatting sqref="C31">
    <cfRule type="containsText" dxfId="340" priority="10" operator="containsText" text="yes">
      <formula>NOT(ISERROR(SEARCH("yes",C31)))</formula>
    </cfRule>
  </conditionalFormatting>
  <conditionalFormatting sqref="B32">
    <cfRule type="containsText" dxfId="339" priority="9" operator="containsText" text="Yes">
      <formula>NOT(ISERROR(SEARCH("Yes",B32)))</formula>
    </cfRule>
  </conditionalFormatting>
  <conditionalFormatting sqref="I31 G31 E31 K31 M31 O31 Q31">
    <cfRule type="containsText" dxfId="338" priority="8" operator="containsText" text="yes">
      <formula>NOT(ISERROR(SEARCH("yes",E31)))</formula>
    </cfRule>
  </conditionalFormatting>
  <conditionalFormatting sqref="E30">
    <cfRule type="containsText" dxfId="337" priority="7" operator="containsText" text="yes">
      <formula>NOT(ISERROR(SEARCH("yes",E30)))</formula>
    </cfRule>
  </conditionalFormatting>
  <conditionalFormatting sqref="G30">
    <cfRule type="containsText" dxfId="336" priority="6" operator="containsText" text="yes">
      <formula>NOT(ISERROR(SEARCH("yes",G30)))</formula>
    </cfRule>
  </conditionalFormatting>
  <conditionalFormatting sqref="I30">
    <cfRule type="containsText" dxfId="335" priority="5" operator="containsText" text="yes">
      <formula>NOT(ISERROR(SEARCH("yes",I30)))</formula>
    </cfRule>
  </conditionalFormatting>
  <conditionalFormatting sqref="K30">
    <cfRule type="containsText" dxfId="334" priority="4" operator="containsText" text="yes">
      <formula>NOT(ISERROR(SEARCH("yes",K30)))</formula>
    </cfRule>
  </conditionalFormatting>
  <conditionalFormatting sqref="M30">
    <cfRule type="containsText" dxfId="333" priority="3" operator="containsText" text="yes">
      <formula>NOT(ISERROR(SEARCH("yes",M30)))</formula>
    </cfRule>
  </conditionalFormatting>
  <conditionalFormatting sqref="O30">
    <cfRule type="containsText" dxfId="332" priority="2" operator="containsText" text="yes">
      <formula>NOT(ISERROR(SEARCH("yes",O30)))</formula>
    </cfRule>
  </conditionalFormatting>
  <conditionalFormatting sqref="Q30">
    <cfRule type="containsText" dxfId="331" priority="1" operator="containsText" text="yes">
      <formula>NOT(ISERROR(SEARCH("yes",Q30)))</formula>
    </cfRule>
  </conditionalFormatting>
  <dataValidations count="1">
    <dataValidation type="list" allowBlank="1" showInputMessage="1" showErrorMessage="1" sqref="B31" xr:uid="{33097197-3DC9-4997-8D0F-8B642216E5A6}">
      <formula1>"Yes, No"</formula1>
    </dataValidation>
  </dataValidations>
  <pageMargins left="0.45" right="0.45" top="0.5" bottom="0.3" header="0.3" footer="0.3"/>
  <pageSetup scale="46" orientation="landscape" r:id="rId1"/>
  <headerFooter>
    <oddHeader>&amp;L&amp;"-,Bold"Summary Report – Gaseous and Opacity Excess Emissions and Continuous Monitoring System Performance
Continuous Parameter Monitoring Systems -- 40 CFR Part 63, Subpart MM</oddHeader>
    <oddFooter>&amp;RCPMS Summary -- &amp;P of &amp;N</oddFooter>
  </headerFooter>
  <extLst>
    <ext xmlns:x14="http://schemas.microsoft.com/office/spreadsheetml/2009/9/main" uri="{78C0D931-6437-407d-A8EE-F0AAD7539E65}">
      <x14:conditionalFormattings>
        <x14:conditionalFormatting xmlns:xm="http://schemas.microsoft.com/office/excel/2006/main">
          <x14:cfRule type="containsText" priority="46" operator="containsText" text="yes" id="{165444B1-9CE0-46A1-A81D-20FC7A1C0107}">
            <xm:f>NOT(ISERROR(SEARCH("yes",CPMS1!B46)))</xm:f>
            <x14:dxf>
              <font>
                <b/>
                <i val="0"/>
                <color auto="1"/>
              </font>
              <fill>
                <patternFill>
                  <bgColor rgb="FFFFFF00"/>
                </patternFill>
              </fill>
            </x14:dxf>
          </x14:cfRule>
          <xm:sqref>B46 D46 F46 H46 J46 L46 N46 P46</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error="Select 3-hr (except for the 1-hr RTO corrective action level)" prompt="Select 3-hour, except for 1-hour RTO corrective action level" xr:uid="{FE16519B-E06C-45B3-A806-CB3C205D1791}">
          <x14:formula1>
            <xm:f>'dropdown menus'!$B$47:$B$48</xm:f>
          </x14:formula1>
          <xm:sqref>B15 P15 N15 L15 J15 H15 F15 D15</xm:sqref>
        </x14:dataValidation>
        <x14:dataValidation type="list" allowBlank="1" showInputMessage="1" xr:uid="{873B751E-4177-45CB-A2CB-2FD8C1416919}">
          <x14:formula1>
            <xm:f>'dropdown menus'!$B$156:$B$157</xm:f>
          </x14:formula1>
          <xm:sqref>D45 B45 P45 N45 L45 J45 H45 F45</xm:sqref>
        </x14:dataValidation>
        <x14:dataValidation type="list" allowBlank="1" showInputMessage="1" showErrorMessage="1" xr:uid="{83F1E32F-2E2B-40AA-9026-E230EA360E12}">
          <x14:formula1>
            <xm:f>'dropdown menus'!$B$121:$B$122</xm:f>
          </x14:formula1>
          <xm:sqref>B18:B19 P18:P19 N18:N19 L18:L19 J18:J19 H18:H19 F18:F19 D18:D19</xm:sqref>
        </x14:dataValidation>
        <x14:dataValidation type="list" allowBlank="1" showInputMessage="1" showErrorMessage="1" prompt="Select parameter" xr:uid="{0AE87B11-5383-4A03-8C1F-AE0BF1896E95}">
          <x14:formula1>
            <xm:f>'dropdown menus'!$B$37:$B$44</xm:f>
          </x14:formula1>
          <xm:sqref>B14 P14 N14 L14 J14 H14 F14 D14</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8">
    <tabColor theme="9" tint="0.59999389629810485"/>
    <pageSetUpPr fitToPage="1"/>
  </sheetPr>
  <dimension ref="A1:Q63"/>
  <sheetViews>
    <sheetView showGridLines="0" zoomScale="90" zoomScaleNormal="90" workbookViewId="0">
      <selection activeCell="B5" sqref="B5"/>
    </sheetView>
  </sheetViews>
  <sheetFormatPr defaultColWidth="0" defaultRowHeight="15" zeroHeight="1" x14ac:dyDescent="0.25"/>
  <cols>
    <col min="1" max="1" width="73" style="85" customWidth="1"/>
    <col min="2" max="2" width="22.28515625" style="130" customWidth="1"/>
    <col min="3" max="9" width="18.85546875" style="130" customWidth="1"/>
    <col min="10" max="12" width="0" style="130" hidden="1" customWidth="1"/>
    <col min="13" max="16384" width="9.140625" style="130" hidden="1"/>
  </cols>
  <sheetData>
    <row r="1" spans="1:10" ht="21" x14ac:dyDescent="0.35">
      <c r="A1" s="25" t="s">
        <v>31</v>
      </c>
    </row>
    <row r="2" spans="1:10" x14ac:dyDescent="0.25">
      <c r="A2" s="6" t="s">
        <v>69</v>
      </c>
    </row>
    <row r="3" spans="1:10" x14ac:dyDescent="0.25">
      <c r="D3" s="238" t="s">
        <v>238</v>
      </c>
      <c r="E3" s="130" t="str">
        <f ca="1">MID(CELL("filename",A1),FIND("]",CELL("filename",A1))+1,255)</f>
        <v>COMS6</v>
      </c>
    </row>
    <row r="4" spans="1:10" x14ac:dyDescent="0.25">
      <c r="A4" s="41" t="s">
        <v>32</v>
      </c>
      <c r="B4" s="516" t="str">
        <f>Facility_Info_upload!$C$24&amp;"--"&amp;Facility_Info_upload!$D$24</f>
        <v>0--0</v>
      </c>
      <c r="C4" s="517"/>
      <c r="D4" s="517"/>
      <c r="E4" s="518"/>
    </row>
    <row r="5" spans="1:10" x14ac:dyDescent="0.25">
      <c r="A5" s="41" t="s">
        <v>33</v>
      </c>
      <c r="B5" s="563" t="str">
        <f>CONCATENATE(TEXT(Facility_Info!$B$28,"mm/dd/yyyy")," - ",TEXT(Facility_Info!$B$29,"mm/dd/yyyy"))</f>
        <v>01/00/1900 - 01/00/1900</v>
      </c>
      <c r="C5" s="519"/>
      <c r="D5" s="517"/>
      <c r="E5" s="518"/>
      <c r="J5" s="38"/>
    </row>
    <row r="6" spans="1:10" x14ac:dyDescent="0.25">
      <c r="A6" s="41" t="s">
        <v>19</v>
      </c>
      <c r="B6" s="520" t="str">
        <f>IF(Unit_Info!$C29="","",Unit_Info!$C29)</f>
        <v/>
      </c>
      <c r="C6" s="521"/>
      <c r="D6" s="521"/>
      <c r="E6" s="522"/>
      <c r="J6" s="38"/>
    </row>
    <row r="7" spans="1:10" x14ac:dyDescent="0.25">
      <c r="A7" s="41" t="s">
        <v>20</v>
      </c>
      <c r="B7" s="520" t="str">
        <f>IF(Unit_Info!$D29="","",Unit_Info!$D29)</f>
        <v/>
      </c>
      <c r="C7" s="523"/>
      <c r="D7" s="523"/>
      <c r="E7" s="524"/>
      <c r="J7" s="38"/>
    </row>
    <row r="8" spans="1:10" x14ac:dyDescent="0.25">
      <c r="A8" s="41" t="s">
        <v>21</v>
      </c>
      <c r="B8" s="520" t="str">
        <f>IF(Unit_Info!$F29="","",Unit_Info!$F29)</f>
        <v/>
      </c>
      <c r="C8" s="523"/>
      <c r="D8" s="523"/>
      <c r="E8" s="524"/>
      <c r="J8" s="38"/>
    </row>
    <row r="9" spans="1:10" x14ac:dyDescent="0.25">
      <c r="A9" s="41" t="s">
        <v>22</v>
      </c>
      <c r="B9" s="520" t="str">
        <f>IF(Unit_Info!$I29="","",Unit_Info!$I29)</f>
        <v/>
      </c>
      <c r="C9" s="523"/>
      <c r="D9" s="523"/>
      <c r="E9" s="524"/>
      <c r="J9" s="38"/>
    </row>
    <row r="10" spans="1:10" x14ac:dyDescent="0.25">
      <c r="A10" s="41" t="s">
        <v>138</v>
      </c>
      <c r="B10" s="220"/>
      <c r="C10" s="164"/>
      <c r="D10" s="78"/>
      <c r="E10" s="79"/>
      <c r="J10" s="38"/>
    </row>
    <row r="11" spans="1:10" s="357" customFormat="1" ht="25.5" customHeight="1" thickBot="1" x14ac:dyDescent="0.3">
      <c r="A11" s="398" t="s">
        <v>137</v>
      </c>
      <c r="B11" s="398"/>
      <c r="C11" s="398"/>
      <c r="D11" s="398"/>
      <c r="E11" s="398"/>
      <c r="J11" s="402"/>
    </row>
    <row r="12" spans="1:10" x14ac:dyDescent="0.25">
      <c r="A12" s="8" t="s">
        <v>145</v>
      </c>
      <c r="B12" s="49"/>
      <c r="C12" s="49"/>
      <c r="D12" s="49"/>
      <c r="E12" s="49"/>
      <c r="F12" s="49"/>
      <c r="G12" s="49"/>
      <c r="H12" s="49"/>
      <c r="I12" s="50"/>
      <c r="J12" s="51"/>
    </row>
    <row r="13" spans="1:10" x14ac:dyDescent="0.25">
      <c r="A13" s="263" t="s">
        <v>293</v>
      </c>
      <c r="B13" s="264" t="str">
        <f>IF(B14="","",MAX(COMS1!B13:H13,COMS2!B13:H13,COMS3!B13:H13,COMS4!B13:H13,COMS5!B13:H13)+1)</f>
        <v/>
      </c>
      <c r="C13" s="264"/>
      <c r="D13" s="264" t="str">
        <f>IF(D14="","",B13+1)</f>
        <v/>
      </c>
      <c r="E13" s="264"/>
      <c r="F13" s="264" t="str">
        <f>IF(F14="","",MAX(B13:D13)+1)</f>
        <v/>
      </c>
      <c r="G13" s="264"/>
      <c r="H13" s="264" t="str">
        <f>IF(H14="","",MAX(B13:F13)+1)</f>
        <v/>
      </c>
      <c r="I13" s="265"/>
      <c r="J13" s="51"/>
    </row>
    <row r="14" spans="1:10" x14ac:dyDescent="0.25">
      <c r="A14" s="52" t="s">
        <v>76</v>
      </c>
      <c r="B14" s="175"/>
      <c r="C14" s="119"/>
      <c r="D14" s="175"/>
      <c r="E14" s="119"/>
      <c r="F14" s="175"/>
      <c r="G14" s="119"/>
      <c r="H14" s="175"/>
      <c r="I14" s="119"/>
      <c r="J14" s="51"/>
    </row>
    <row r="15" spans="1:10" x14ac:dyDescent="0.25">
      <c r="A15" s="52" t="s">
        <v>34</v>
      </c>
      <c r="B15" s="175"/>
      <c r="C15" s="119"/>
      <c r="D15" s="175"/>
      <c r="E15" s="119"/>
      <c r="F15" s="175"/>
      <c r="G15" s="119"/>
      <c r="H15" s="175"/>
      <c r="I15" s="119"/>
      <c r="J15" s="51"/>
    </row>
    <row r="16" spans="1:10" x14ac:dyDescent="0.25">
      <c r="A16" s="52" t="s">
        <v>78</v>
      </c>
      <c r="B16" s="221"/>
      <c r="C16" s="119"/>
      <c r="D16" s="221"/>
      <c r="E16" s="119"/>
      <c r="F16" s="221"/>
      <c r="G16" s="119"/>
      <c r="H16" s="221"/>
      <c r="I16" s="119"/>
      <c r="J16" s="51"/>
    </row>
    <row r="17" spans="1:17" ht="30" x14ac:dyDescent="0.25">
      <c r="A17" s="139" t="s">
        <v>190</v>
      </c>
      <c r="B17" s="222"/>
      <c r="C17" s="100"/>
      <c r="D17" s="222"/>
      <c r="E17" s="100"/>
      <c r="F17" s="222"/>
      <c r="G17" s="100"/>
      <c r="H17" s="222"/>
      <c r="I17" s="100"/>
      <c r="J17" s="51"/>
    </row>
    <row r="18" spans="1:17" ht="30" x14ac:dyDescent="0.25">
      <c r="A18" s="139" t="s">
        <v>191</v>
      </c>
      <c r="B18" s="222"/>
      <c r="C18" s="100"/>
      <c r="D18" s="222"/>
      <c r="E18" s="100"/>
      <c r="F18" s="222"/>
      <c r="G18" s="100"/>
      <c r="H18" s="222"/>
      <c r="I18" s="100"/>
      <c r="J18" s="51"/>
    </row>
    <row r="19" spans="1:17" s="273" customFormat="1" ht="29.25" customHeight="1" x14ac:dyDescent="0.25">
      <c r="A19" s="53" t="s">
        <v>528</v>
      </c>
      <c r="B19" s="215"/>
      <c r="C19" s="100"/>
      <c r="D19" s="215"/>
      <c r="E19" s="100"/>
      <c r="F19" s="215"/>
      <c r="G19" s="100"/>
      <c r="H19" s="215"/>
      <c r="I19" s="101"/>
      <c r="J19" s="215"/>
      <c r="K19" s="101"/>
      <c r="L19" s="215"/>
      <c r="M19" s="101"/>
      <c r="N19" s="215"/>
      <c r="O19" s="101"/>
      <c r="P19" s="215"/>
      <c r="Q19" s="101"/>
    </row>
    <row r="20" spans="1:17" x14ac:dyDescent="0.25">
      <c r="A20" s="53"/>
      <c r="B20" s="96" t="s">
        <v>36</v>
      </c>
      <c r="C20" s="97" t="s">
        <v>8</v>
      </c>
      <c r="D20" s="96" t="s">
        <v>36</v>
      </c>
      <c r="E20" s="97" t="s">
        <v>8</v>
      </c>
      <c r="F20" s="96" t="s">
        <v>36</v>
      </c>
      <c r="G20" s="97" t="s">
        <v>8</v>
      </c>
      <c r="H20" s="96" t="s">
        <v>36</v>
      </c>
      <c r="I20" s="98" t="s">
        <v>8</v>
      </c>
      <c r="J20" s="51"/>
      <c r="K20" s="54"/>
    </row>
    <row r="21" spans="1:17" ht="17.25" x14ac:dyDescent="0.25">
      <c r="A21" s="27" t="s">
        <v>75</v>
      </c>
      <c r="B21" s="99" t="s">
        <v>44</v>
      </c>
      <c r="C21" s="100" t="s">
        <v>149</v>
      </c>
      <c r="D21" s="99" t="s">
        <v>44</v>
      </c>
      <c r="E21" s="100" t="s">
        <v>149</v>
      </c>
      <c r="F21" s="99" t="s">
        <v>44</v>
      </c>
      <c r="G21" s="100" t="s">
        <v>149</v>
      </c>
      <c r="H21" s="99" t="s">
        <v>44</v>
      </c>
      <c r="I21" s="101" t="s">
        <v>149</v>
      </c>
      <c r="J21" s="51"/>
    </row>
    <row r="22" spans="1:17" x14ac:dyDescent="0.25">
      <c r="A22" s="55" t="s">
        <v>38</v>
      </c>
      <c r="B22" s="223"/>
      <c r="C22" s="224"/>
      <c r="D22" s="223"/>
      <c r="E22" s="224"/>
      <c r="F22" s="223"/>
      <c r="G22" s="224"/>
      <c r="H22" s="223"/>
      <c r="I22" s="225"/>
      <c r="J22" s="51"/>
    </row>
    <row r="23" spans="1:17" x14ac:dyDescent="0.25">
      <c r="A23" s="55" t="s">
        <v>39</v>
      </c>
      <c r="B23" s="223"/>
      <c r="C23" s="224"/>
      <c r="D23" s="223"/>
      <c r="E23" s="224"/>
      <c r="F23" s="223"/>
      <c r="G23" s="224"/>
      <c r="H23" s="223"/>
      <c r="I23" s="225"/>
      <c r="J23" s="51"/>
    </row>
    <row r="24" spans="1:17" x14ac:dyDescent="0.25">
      <c r="A24" s="55" t="s">
        <v>40</v>
      </c>
      <c r="B24" s="223"/>
      <c r="C24" s="224"/>
      <c r="D24" s="223"/>
      <c r="E24" s="224"/>
      <c r="F24" s="223"/>
      <c r="G24" s="224"/>
      <c r="H24" s="223"/>
      <c r="I24" s="225"/>
      <c r="J24" s="51"/>
    </row>
    <row r="25" spans="1:17" x14ac:dyDescent="0.25">
      <c r="A25" s="55" t="s">
        <v>41</v>
      </c>
      <c r="B25" s="223"/>
      <c r="C25" s="224"/>
      <c r="D25" s="223"/>
      <c r="E25" s="224"/>
      <c r="F25" s="223"/>
      <c r="G25" s="224"/>
      <c r="H25" s="223"/>
      <c r="I25" s="225"/>
      <c r="J25" s="51"/>
    </row>
    <row r="26" spans="1:17" x14ac:dyDescent="0.25">
      <c r="A26" s="55" t="s">
        <v>42</v>
      </c>
      <c r="B26" s="223"/>
      <c r="C26" s="224"/>
      <c r="D26" s="223"/>
      <c r="E26" s="224"/>
      <c r="F26" s="223"/>
      <c r="G26" s="224"/>
      <c r="H26" s="223"/>
      <c r="I26" s="225"/>
      <c r="J26" s="51"/>
    </row>
    <row r="27" spans="1:17" x14ac:dyDescent="0.25">
      <c r="A27" s="52" t="s">
        <v>43</v>
      </c>
      <c r="B27" s="525">
        <f>SUM(B22:B26)</f>
        <v>0</v>
      </c>
      <c r="C27" s="526">
        <f>SUM(C22:C26)-IF(B15="scrubber pressure drop",C22,0)</f>
        <v>0</v>
      </c>
      <c r="D27" s="525">
        <f>SUM(D22:D26)</f>
        <v>0</v>
      </c>
      <c r="E27" s="526">
        <f>SUM(E22:E26)-IF(D15="scrubber pressure drop",E22,0)</f>
        <v>0</v>
      </c>
      <c r="F27" s="525">
        <f>SUM(F22:F26)</f>
        <v>0</v>
      </c>
      <c r="G27" s="526">
        <f>SUM(G22:G26)-IF(F15="scrubber pressure drop",G22,0)</f>
        <v>0</v>
      </c>
      <c r="H27" s="525">
        <f>SUM(H22:H26)</f>
        <v>0</v>
      </c>
      <c r="I27" s="527">
        <f>SUM(I22:I26)-IF(H15="scrubber pressure drop",I22,0)</f>
        <v>0</v>
      </c>
      <c r="J27" s="51"/>
    </row>
    <row r="28" spans="1:17" ht="32.25" x14ac:dyDescent="0.25">
      <c r="A28" s="52" t="s">
        <v>157</v>
      </c>
      <c r="B28" s="529">
        <f>IF($B$10&gt;0,B27/($B$10*60),0)</f>
        <v>0</v>
      </c>
      <c r="C28" s="528">
        <f>IF($B$10&gt;0,(C27*6)/($B$10*60),0)</f>
        <v>0</v>
      </c>
      <c r="D28" s="529">
        <f>IF($B$10&gt;0,D27/($B$10*60),0)</f>
        <v>0</v>
      </c>
      <c r="E28" s="528">
        <f>IF($B$10&gt;0,(E27*6)/($B$10*60),0)</f>
        <v>0</v>
      </c>
      <c r="F28" s="529">
        <f>IF($B$10&gt;0,F27/($B$10*60),0)</f>
        <v>0</v>
      </c>
      <c r="G28" s="528">
        <f>IF($B$10&gt;0,(G27*6)/($B$10*60),0)</f>
        <v>0</v>
      </c>
      <c r="H28" s="529">
        <f>IF($B$10&gt;0,H27/($B$10*60),0)</f>
        <v>0</v>
      </c>
      <c r="I28" s="528">
        <f>IF($B$10&gt;0,(I27*6)/($B$10*60),0)</f>
        <v>0</v>
      </c>
      <c r="J28" s="56"/>
    </row>
    <row r="29" spans="1:17" ht="17.25" x14ac:dyDescent="0.25">
      <c r="A29" s="140" t="s">
        <v>196</v>
      </c>
      <c r="B29" s="530" t="str">
        <f>IF(B28&gt;=0.01,"Yes-Use detail form","No")</f>
        <v>No</v>
      </c>
      <c r="C29" s="89"/>
      <c r="D29" s="530" t="str">
        <f>IF(D28&gt;=0.01,"Yes-Use detail form","No")</f>
        <v>No</v>
      </c>
      <c r="E29" s="89"/>
      <c r="F29" s="530" t="str">
        <f>IF(F28&gt;=0.01,"Yes-Use detail form","No")</f>
        <v>No</v>
      </c>
      <c r="G29" s="89"/>
      <c r="H29" s="530" t="str">
        <f>IF(H28&gt;=0.01,"Yes-Use detail form","No")</f>
        <v>No</v>
      </c>
      <c r="I29" s="89"/>
      <c r="J29" s="56"/>
    </row>
    <row r="30" spans="1:17" ht="45" x14ac:dyDescent="0.25">
      <c r="A30" s="52" t="s">
        <v>202</v>
      </c>
      <c r="B30" s="29"/>
      <c r="C30" s="531" t="e">
        <f>IF(C28&gt;=VLOOKUP($B$15,Violations!$A$21:$D$22,4,FALSE),"Yes-Use detail and failure forms","No")</f>
        <v>#N/A</v>
      </c>
      <c r="D30" s="29"/>
      <c r="E30" s="531" t="e">
        <f>IF(E28&gt;=VLOOKUP($D$15,Violations!$A$21:$D$22,4,FALSE),"Yes-Use detail and failure forms","No")</f>
        <v>#N/A</v>
      </c>
      <c r="F30" s="29"/>
      <c r="G30" s="531" t="e">
        <f>IF(G28&gt;=VLOOKUP($F$15,Violations!$A$21:$D$22,4,FALSE),"Yes-Use detail and failure forms","No")</f>
        <v>#N/A</v>
      </c>
      <c r="H30" s="29"/>
      <c r="I30" s="531" t="e">
        <f>IF(I28&gt;=VLOOKUP($H$15,Violations!$A$21:$D$22,4,FALSE),"Yes-Use detail and failure forms","No")</f>
        <v>#N/A</v>
      </c>
      <c r="J30" s="56"/>
    </row>
    <row r="31" spans="1:17" x14ac:dyDescent="0.25">
      <c r="A31" s="53"/>
      <c r="B31" s="96"/>
      <c r="C31" s="97" t="s">
        <v>8</v>
      </c>
      <c r="D31" s="96"/>
      <c r="E31" s="97" t="s">
        <v>8</v>
      </c>
      <c r="F31" s="96"/>
      <c r="G31" s="97" t="s">
        <v>8</v>
      </c>
      <c r="H31" s="96"/>
      <c r="I31" s="98" t="s">
        <v>8</v>
      </c>
      <c r="J31" s="51"/>
      <c r="K31" s="54"/>
    </row>
    <row r="32" spans="1:17" ht="30" x14ac:dyDescent="0.25">
      <c r="A32" s="559" t="s">
        <v>574</v>
      </c>
      <c r="B32" s="99"/>
      <c r="C32" s="555" t="s">
        <v>573</v>
      </c>
      <c r="D32" s="99"/>
      <c r="E32" s="555" t="s">
        <v>573</v>
      </c>
      <c r="F32" s="99"/>
      <c r="G32" s="555" t="s">
        <v>573</v>
      </c>
      <c r="H32" s="99"/>
      <c r="I32" s="555" t="s">
        <v>573</v>
      </c>
      <c r="J32" s="51"/>
    </row>
    <row r="33" spans="1:10" x14ac:dyDescent="0.25">
      <c r="A33" s="55" t="s">
        <v>38</v>
      </c>
      <c r="B33" s="556"/>
      <c r="C33" s="224"/>
      <c r="D33" s="556"/>
      <c r="E33" s="224"/>
      <c r="F33" s="556"/>
      <c r="G33" s="224"/>
      <c r="H33" s="556"/>
      <c r="I33" s="225"/>
      <c r="J33" s="51"/>
    </row>
    <row r="34" spans="1:10" x14ac:dyDescent="0.25">
      <c r="A34" s="55" t="s">
        <v>39</v>
      </c>
      <c r="B34" s="557"/>
      <c r="C34" s="224"/>
      <c r="D34" s="557"/>
      <c r="E34" s="224"/>
      <c r="F34" s="557"/>
      <c r="G34" s="224"/>
      <c r="H34" s="557"/>
      <c r="I34" s="225"/>
      <c r="J34" s="51"/>
    </row>
    <row r="35" spans="1:10" x14ac:dyDescent="0.25">
      <c r="A35" s="55" t="s">
        <v>40</v>
      </c>
      <c r="B35" s="557"/>
      <c r="C35" s="224"/>
      <c r="D35" s="557"/>
      <c r="E35" s="224"/>
      <c r="F35" s="557"/>
      <c r="G35" s="224"/>
      <c r="H35" s="557"/>
      <c r="I35" s="225"/>
      <c r="J35" s="51"/>
    </row>
    <row r="36" spans="1:10" x14ac:dyDescent="0.25">
      <c r="A36" s="55" t="s">
        <v>41</v>
      </c>
      <c r="B36" s="557"/>
      <c r="C36" s="224"/>
      <c r="D36" s="557"/>
      <c r="E36" s="224"/>
      <c r="F36" s="557"/>
      <c r="G36" s="224"/>
      <c r="H36" s="557"/>
      <c r="I36" s="225"/>
      <c r="J36" s="51"/>
    </row>
    <row r="37" spans="1:10" x14ac:dyDescent="0.25">
      <c r="A37" s="55" t="s">
        <v>42</v>
      </c>
      <c r="B37" s="558"/>
      <c r="C37" s="224"/>
      <c r="D37" s="558"/>
      <c r="E37" s="224"/>
      <c r="F37" s="558"/>
      <c r="G37" s="224"/>
      <c r="H37" s="558"/>
      <c r="I37" s="225"/>
      <c r="J37" s="51"/>
    </row>
    <row r="38" spans="1:10" x14ac:dyDescent="0.25">
      <c r="A38" s="140" t="s">
        <v>572</v>
      </c>
      <c r="B38" s="554"/>
      <c r="C38" s="526">
        <f>SUM(C33:C37)-IF(B15="scrubber pressure drop",C33,0)</f>
        <v>0</v>
      </c>
      <c r="D38" s="554"/>
      <c r="E38" s="526">
        <f>SUM(E33:E37)-IF(D15="scrubber pressure drop",E33,0)</f>
        <v>0</v>
      </c>
      <c r="F38" s="554"/>
      <c r="G38" s="526">
        <f>SUM(G33:G37)-IF(F15="scrubber pressure drop",G33,0)</f>
        <v>0</v>
      </c>
      <c r="H38" s="554"/>
      <c r="I38" s="527">
        <f>SUM(I33:I37)-IF(H15="scrubber pressure drop",I33,0)</f>
        <v>0</v>
      </c>
      <c r="J38" s="51"/>
    </row>
    <row r="39" spans="1:10" x14ac:dyDescent="0.25">
      <c r="A39" s="14" t="s">
        <v>132</v>
      </c>
      <c r="B39" s="57"/>
      <c r="C39" s="57"/>
      <c r="D39" s="57"/>
      <c r="E39" s="57"/>
      <c r="F39" s="57"/>
      <c r="G39" s="57"/>
      <c r="H39" s="57"/>
      <c r="I39" s="58"/>
      <c r="J39" s="51"/>
    </row>
    <row r="40" spans="1:10" x14ac:dyDescent="0.25">
      <c r="A40" s="52" t="s">
        <v>34</v>
      </c>
      <c r="B40" s="532" t="str">
        <f>IF(B15="","",B15)</f>
        <v/>
      </c>
      <c r="C40" s="533"/>
      <c r="D40" s="532" t="str">
        <f>IF(D15="","",D15)</f>
        <v/>
      </c>
      <c r="E40" s="533"/>
      <c r="F40" s="532" t="str">
        <f>IF(F15="","",F15)</f>
        <v/>
      </c>
      <c r="G40" s="533"/>
      <c r="H40" s="532" t="str">
        <f>IF(H15="","",H15)</f>
        <v/>
      </c>
      <c r="I40" s="533"/>
      <c r="J40" s="51"/>
    </row>
    <row r="41" spans="1:10" x14ac:dyDescent="0.25">
      <c r="A41" s="53"/>
      <c r="B41" s="134" t="s">
        <v>36</v>
      </c>
      <c r="C41" s="141"/>
      <c r="D41" s="96" t="s">
        <v>36</v>
      </c>
      <c r="E41" s="141"/>
      <c r="F41" s="96" t="s">
        <v>36</v>
      </c>
      <c r="G41" s="141"/>
      <c r="H41" s="96" t="s">
        <v>36</v>
      </c>
      <c r="I41" s="141"/>
      <c r="J41" s="51"/>
    </row>
    <row r="42" spans="1:10" x14ac:dyDescent="0.25">
      <c r="A42" s="16" t="s">
        <v>45</v>
      </c>
      <c r="B42" s="135" t="str">
        <f>B21</f>
        <v>Minutes</v>
      </c>
      <c r="C42" s="142"/>
      <c r="D42" s="99" t="str">
        <f>D21</f>
        <v>Minutes</v>
      </c>
      <c r="E42" s="142"/>
      <c r="F42" s="99" t="str">
        <f>F21</f>
        <v>Minutes</v>
      </c>
      <c r="G42" s="142"/>
      <c r="H42" s="99" t="str">
        <f>H21</f>
        <v>Minutes</v>
      </c>
      <c r="I42" s="142"/>
      <c r="J42" s="51"/>
    </row>
    <row r="43" spans="1:10" x14ac:dyDescent="0.25">
      <c r="A43" s="55" t="s">
        <v>184</v>
      </c>
      <c r="B43" s="217"/>
      <c r="C43" s="132"/>
      <c r="D43" s="217"/>
      <c r="E43" s="132"/>
      <c r="F43" s="217"/>
      <c r="G43" s="132"/>
      <c r="H43" s="217"/>
      <c r="I43" s="132"/>
      <c r="J43" s="51"/>
    </row>
    <row r="44" spans="1:10" x14ac:dyDescent="0.25">
      <c r="A44" s="55" t="s">
        <v>46</v>
      </c>
      <c r="B44" s="217"/>
      <c r="C44" s="132"/>
      <c r="D44" s="217"/>
      <c r="E44" s="132"/>
      <c r="F44" s="217"/>
      <c r="G44" s="132"/>
      <c r="H44" s="217"/>
      <c r="I44" s="132"/>
      <c r="J44" s="51"/>
    </row>
    <row r="45" spans="1:10" x14ac:dyDescent="0.25">
      <c r="A45" s="55" t="s">
        <v>226</v>
      </c>
      <c r="B45" s="217"/>
      <c r="C45" s="132"/>
      <c r="D45" s="217"/>
      <c r="E45" s="132"/>
      <c r="F45" s="217"/>
      <c r="G45" s="132"/>
      <c r="H45" s="217"/>
      <c r="I45" s="132"/>
      <c r="J45" s="51"/>
    </row>
    <row r="46" spans="1:10" x14ac:dyDescent="0.25">
      <c r="A46" s="55" t="s">
        <v>41</v>
      </c>
      <c r="B46" s="217"/>
      <c r="C46" s="132"/>
      <c r="D46" s="217"/>
      <c r="E46" s="132"/>
      <c r="F46" s="217"/>
      <c r="G46" s="132"/>
      <c r="H46" s="217"/>
      <c r="I46" s="132"/>
      <c r="J46" s="51"/>
    </row>
    <row r="47" spans="1:10" x14ac:dyDescent="0.25">
      <c r="A47" s="55" t="s">
        <v>42</v>
      </c>
      <c r="B47" s="217"/>
      <c r="C47" s="132"/>
      <c r="D47" s="217"/>
      <c r="E47" s="132"/>
      <c r="F47" s="217"/>
      <c r="G47" s="132"/>
      <c r="H47" s="217"/>
      <c r="I47" s="132"/>
      <c r="J47" s="51"/>
    </row>
    <row r="48" spans="1:10" x14ac:dyDescent="0.25">
      <c r="A48" s="52" t="s">
        <v>47</v>
      </c>
      <c r="B48" s="534">
        <f t="shared" ref="B48:H48" si="0">SUM(B43:B47)</f>
        <v>0</v>
      </c>
      <c r="C48" s="132"/>
      <c r="D48" s="534">
        <f t="shared" si="0"/>
        <v>0</v>
      </c>
      <c r="E48" s="132"/>
      <c r="F48" s="534">
        <f t="shared" si="0"/>
        <v>0</v>
      </c>
      <c r="G48" s="132"/>
      <c r="H48" s="534">
        <f t="shared" si="0"/>
        <v>0</v>
      </c>
      <c r="I48" s="132"/>
      <c r="J48" s="51"/>
    </row>
    <row r="49" spans="1:12" ht="17.25" x14ac:dyDescent="0.25">
      <c r="A49" s="52" t="s">
        <v>158</v>
      </c>
      <c r="B49" s="529">
        <f>IF($B$10&gt;0,B48/($B$10*60),0)</f>
        <v>0</v>
      </c>
      <c r="C49" s="86"/>
      <c r="D49" s="529">
        <f>IF($B$10&gt;0,D48/($B$10*60),0)</f>
        <v>0</v>
      </c>
      <c r="E49" s="86"/>
      <c r="F49" s="529">
        <f>IF($B$10&gt;0,F48/($B$10*60),0)</f>
        <v>0</v>
      </c>
      <c r="G49" s="86"/>
      <c r="H49" s="529">
        <f>IF($B$10&gt;0,H48/($B$10*60),0)</f>
        <v>0</v>
      </c>
      <c r="I49" s="86"/>
      <c r="J49" s="56"/>
    </row>
    <row r="50" spans="1:12" ht="17.25" customHeight="1" thickBot="1" x14ac:dyDescent="0.3">
      <c r="A50" s="75" t="s">
        <v>509</v>
      </c>
      <c r="B50" s="535" t="str">
        <f>IF(B49&gt;=0.05,"Yes-Use detail report","No")</f>
        <v>No</v>
      </c>
      <c r="C50" s="133"/>
      <c r="D50" s="535" t="str">
        <f>IF(D49&gt;=0.05,"Yes-Use detail report","No")</f>
        <v>No</v>
      </c>
      <c r="E50" s="133"/>
      <c r="F50" s="535" t="str">
        <f>IF(F49&gt;=0.05,"Yes-Use detail report","No")</f>
        <v>No</v>
      </c>
      <c r="G50" s="133"/>
      <c r="H50" s="535" t="str">
        <f>IF(H49&gt;=0.05,"Yes-Use detail report","No")</f>
        <v>No</v>
      </c>
      <c r="I50" s="133"/>
      <c r="J50" s="59"/>
    </row>
    <row r="51" spans="1:12" ht="30.75" thickBot="1" x14ac:dyDescent="0.3">
      <c r="A51" s="242" t="s">
        <v>243</v>
      </c>
      <c r="B51" s="314"/>
      <c r="C51" s="326"/>
      <c r="D51" s="314"/>
      <c r="E51" s="326"/>
      <c r="F51" s="314"/>
      <c r="G51" s="326"/>
      <c r="H51" s="314"/>
      <c r="I51" s="243"/>
      <c r="J51" s="59"/>
    </row>
    <row r="52" spans="1:12" ht="30" customHeight="1" x14ac:dyDescent="0.25">
      <c r="A52" s="123" t="s">
        <v>156</v>
      </c>
      <c r="B52" s="123"/>
      <c r="C52" s="123"/>
      <c r="D52" s="123"/>
      <c r="E52" s="123"/>
      <c r="F52" s="123"/>
      <c r="G52" s="123"/>
    </row>
    <row r="53" spans="1:12" ht="15" customHeight="1" x14ac:dyDescent="0.25">
      <c r="A53" s="399" t="s">
        <v>142</v>
      </c>
      <c r="B53" s="123"/>
      <c r="C53" s="123"/>
      <c r="D53" s="123"/>
      <c r="E53" s="123"/>
      <c r="F53" s="123"/>
      <c r="G53" s="123"/>
    </row>
    <row r="54" spans="1:12" ht="15" customHeight="1" x14ac:dyDescent="0.25">
      <c r="A54" s="399" t="s">
        <v>107</v>
      </c>
      <c r="B54" s="123"/>
      <c r="C54" s="123"/>
      <c r="D54" s="123"/>
      <c r="E54" s="123"/>
      <c r="F54" s="123"/>
      <c r="G54" s="123"/>
    </row>
    <row r="55" spans="1:12" ht="15.75" customHeight="1" x14ac:dyDescent="0.25">
      <c r="A55" s="358" t="s">
        <v>427</v>
      </c>
      <c r="B55" s="123"/>
      <c r="C55" s="123"/>
      <c r="D55" s="123"/>
      <c r="E55" s="123"/>
      <c r="F55" s="123"/>
      <c r="G55" s="123"/>
    </row>
    <row r="56" spans="1:12" x14ac:dyDescent="0.25">
      <c r="A56" s="400" t="s">
        <v>428</v>
      </c>
      <c r="B56" s="123"/>
      <c r="C56" s="123"/>
      <c r="D56" s="123"/>
      <c r="E56" s="123"/>
      <c r="F56" s="123"/>
      <c r="G56" s="123"/>
    </row>
    <row r="57" spans="1:12" x14ac:dyDescent="0.25">
      <c r="A57" s="401" t="s">
        <v>429</v>
      </c>
      <c r="B57" s="358"/>
      <c r="C57" s="358"/>
      <c r="D57" s="358"/>
      <c r="E57" s="358"/>
      <c r="F57" s="358"/>
      <c r="G57" s="358"/>
    </row>
    <row r="58" spans="1:12" ht="30" customHeight="1" x14ac:dyDescent="0.25">
      <c r="A58" s="123" t="s">
        <v>199</v>
      </c>
      <c r="B58" s="123"/>
      <c r="C58" s="123"/>
      <c r="D58" s="123"/>
      <c r="E58" s="123"/>
      <c r="F58" s="123"/>
      <c r="G58" s="123"/>
      <c r="L58" s="128"/>
    </row>
    <row r="62" spans="1:12" x14ac:dyDescent="0.25"/>
    <row r="63" spans="1:12" x14ac:dyDescent="0.25"/>
  </sheetData>
  <sheetProtection algorithmName="SHA-512" hashValue="tZOS43zeogHrENAH1arHGw6CmP7Gyw9Ei8O+0ZLNFv9RCGDSLr8GnCYr4uNONIYy6g04YdtZjJCLmwTFxKOsSQ==" saltValue="s/7hLUqky3KcY5v1Xh6Kxw==" spinCount="100000" sheet="1" objects="1" scenarios="1"/>
  <conditionalFormatting sqref="B30:C30">
    <cfRule type="containsText" dxfId="329" priority="24" operator="containsText" text="yes">
      <formula>NOT(ISERROR(SEARCH("yes",B30)))</formula>
    </cfRule>
  </conditionalFormatting>
  <conditionalFormatting sqref="B50">
    <cfRule type="containsText" dxfId="328" priority="22" operator="containsText" text="yes">
      <formula>NOT(ISERROR(SEARCH("yes",B50)))</formula>
    </cfRule>
  </conditionalFormatting>
  <conditionalFormatting sqref="B29">
    <cfRule type="containsText" dxfId="327" priority="23" operator="containsText" text="yes">
      <formula>NOT(ISERROR(SEARCH("yes",B29)))</formula>
    </cfRule>
  </conditionalFormatting>
  <conditionalFormatting sqref="D30">
    <cfRule type="containsText" dxfId="326" priority="21" operator="containsText" text="yes">
      <formula>NOT(ISERROR(SEARCH("yes",D30)))</formula>
    </cfRule>
  </conditionalFormatting>
  <conditionalFormatting sqref="D29">
    <cfRule type="containsText" dxfId="325" priority="20" operator="containsText" text="yes">
      <formula>NOT(ISERROR(SEARCH("yes",D29)))</formula>
    </cfRule>
  </conditionalFormatting>
  <conditionalFormatting sqref="F30">
    <cfRule type="containsText" dxfId="324" priority="19" operator="containsText" text="yes">
      <formula>NOT(ISERROR(SEARCH("yes",F30)))</formula>
    </cfRule>
  </conditionalFormatting>
  <conditionalFormatting sqref="F29">
    <cfRule type="containsText" dxfId="323" priority="18" operator="containsText" text="yes">
      <formula>NOT(ISERROR(SEARCH("yes",F29)))</formula>
    </cfRule>
  </conditionalFormatting>
  <conditionalFormatting sqref="H30">
    <cfRule type="containsText" dxfId="322" priority="17" operator="containsText" text="yes">
      <formula>NOT(ISERROR(SEARCH("yes",H30)))</formula>
    </cfRule>
  </conditionalFormatting>
  <conditionalFormatting sqref="H29">
    <cfRule type="containsText" dxfId="321" priority="16" operator="containsText" text="yes">
      <formula>NOT(ISERROR(SEARCH("yes",H29)))</formula>
    </cfRule>
  </conditionalFormatting>
  <conditionalFormatting sqref="D50">
    <cfRule type="containsText" dxfId="320" priority="15" operator="containsText" text="yes">
      <formula>NOT(ISERROR(SEARCH("yes",D50)))</formula>
    </cfRule>
  </conditionalFormatting>
  <conditionalFormatting sqref="F50">
    <cfRule type="containsText" dxfId="319" priority="14" operator="containsText" text="yes">
      <formula>NOT(ISERROR(SEARCH("yes",F50)))</formula>
    </cfRule>
  </conditionalFormatting>
  <conditionalFormatting sqref="H50">
    <cfRule type="containsText" dxfId="318" priority="13" operator="containsText" text="yes">
      <formula>NOT(ISERROR(SEARCH("yes",H50)))</formula>
    </cfRule>
  </conditionalFormatting>
  <conditionalFormatting sqref="E30">
    <cfRule type="containsText" dxfId="317" priority="12" operator="containsText" text="yes">
      <formula>NOT(ISERROR(SEARCH("yes",E30)))</formula>
    </cfRule>
  </conditionalFormatting>
  <conditionalFormatting sqref="G30">
    <cfRule type="containsText" dxfId="316" priority="11" operator="containsText" text="yes">
      <formula>NOT(ISERROR(SEARCH("yes",G30)))</formula>
    </cfRule>
  </conditionalFormatting>
  <conditionalFormatting sqref="I30">
    <cfRule type="containsText" dxfId="315" priority="10" operator="containsText" text="yes">
      <formula>NOT(ISERROR(SEARCH("yes",I30)))</formula>
    </cfRule>
  </conditionalFormatting>
  <conditionalFormatting sqref="B51">
    <cfRule type="containsText" dxfId="314" priority="9" operator="containsText" text="yes">
      <formula>NOT(ISERROR(SEARCH("yes",B51)))</formula>
    </cfRule>
  </conditionalFormatting>
  <conditionalFormatting sqref="D51">
    <cfRule type="containsText" dxfId="313" priority="3" operator="containsText" text="yes">
      <formula>NOT(ISERROR(SEARCH("yes",D51)))</formula>
    </cfRule>
  </conditionalFormatting>
  <conditionalFormatting sqref="F51">
    <cfRule type="containsText" dxfId="312" priority="2" operator="containsText" text="yes">
      <formula>NOT(ISERROR(SEARCH("yes",F51)))</formula>
    </cfRule>
  </conditionalFormatting>
  <conditionalFormatting sqref="H51">
    <cfRule type="containsText" dxfId="311" priority="1" operator="containsText" text="yes">
      <formula>NOT(ISERROR(SEARCH("yes",H51)))</formula>
    </cfRule>
  </conditionalFormatting>
  <dataValidations count="1">
    <dataValidation type="list" allowBlank="1" showInputMessage="1" showErrorMessage="1" sqref="B14 D14 F14 H14" xr:uid="{C604CBFD-5D6B-4E6C-8F8C-1A1B89674906}">
      <formula1>Process_Unit_Emission_Point</formula1>
    </dataValidation>
  </dataValidations>
  <pageMargins left="0.45" right="0.45" top="0.5" bottom="0.5" header="0.3" footer="0.3"/>
  <pageSetup scale="57" fitToHeight="2" orientation="landscape" r:id="rId1"/>
  <headerFooter>
    <oddFooter>&amp;RCOMS Summary-- &amp;P of &amp;N</oddFooter>
  </headerFooter>
  <extLst>
    <ext xmlns:x14="http://schemas.microsoft.com/office/spreadsheetml/2009/9/main" uri="{CCE6A557-97BC-4b89-ADB6-D9C93CAAB3DF}">
      <x14:dataValidations xmlns:xm="http://schemas.microsoft.com/office/excel/2006/main" count="3">
        <x14:dataValidation type="list" allowBlank="1" showInputMessage="1" xr:uid="{7CC1DE67-27D4-4AC6-B6E9-7B45BE68F2AA}">
          <x14:formula1>
            <xm:f>'dropdown menus'!$B$156:$B$157</xm:f>
          </x14:formula1>
          <xm:sqref>B51 D51 F51 H51</xm:sqref>
        </x14:dataValidation>
        <x14:dataValidation type="list" allowBlank="1" showInputMessage="1" showErrorMessage="1" xr:uid="{D5492FE2-7383-4F2C-B3A9-840E927248FB}">
          <x14:formula1>
            <xm:f>'dropdown menus'!$B$121:$B$122</xm:f>
          </x14:formula1>
          <xm:sqref>B27 P19 N19 L19 J19 B17:B19 H17:H19 F17:F19 D17:D19</xm:sqref>
        </x14:dataValidation>
        <x14:dataValidation type="list" allowBlank="1" showInputMessage="1" showErrorMessage="1" xr:uid="{3F42C1D2-13FA-4824-BC0B-11458816D610}">
          <x14:formula1>
            <xm:f>'dropdown menus'!$B$65:$B$67</xm:f>
          </x14:formula1>
          <xm:sqref>D15 B15 H15 F15</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9">
    <tabColor theme="9" tint="0.59999389629810485"/>
  </sheetPr>
  <dimension ref="A1:AA56"/>
  <sheetViews>
    <sheetView showGridLines="0" zoomScaleNormal="100" workbookViewId="0">
      <selection activeCell="B10" sqref="B10"/>
    </sheetView>
  </sheetViews>
  <sheetFormatPr defaultColWidth="0" defaultRowHeight="15" zeroHeight="1" x14ac:dyDescent="0.25"/>
  <cols>
    <col min="1" max="1" width="63" style="233" customWidth="1"/>
    <col min="2" max="17" width="18.7109375" style="234" customWidth="1"/>
    <col min="18" max="16384" width="9.140625" style="234" hidden="1"/>
  </cols>
  <sheetData>
    <row r="1" spans="1:27" s="267" customFormat="1" ht="21" x14ac:dyDescent="0.35">
      <c r="A1" s="443" t="s">
        <v>31</v>
      </c>
    </row>
    <row r="2" spans="1:27" s="267" customFormat="1" x14ac:dyDescent="0.25">
      <c r="A2" s="300" t="s">
        <v>68</v>
      </c>
    </row>
    <row r="3" spans="1:27" s="267" customFormat="1" x14ac:dyDescent="0.25">
      <c r="A3" s="444"/>
      <c r="D3" s="438" t="s">
        <v>238</v>
      </c>
      <c r="E3" s="301" t="str">
        <f ca="1">MID(CELL("filename",A1),FIND("]",CELL("filename",A1))+1,255)</f>
        <v>CPMS6</v>
      </c>
      <c r="L3" s="438" t="s">
        <v>238</v>
      </c>
      <c r="M3" s="301" t="str">
        <f ca="1">MID(CELL("filename",I1),FIND("]",CELL("filename",I1))+1,255)</f>
        <v>CPMS6</v>
      </c>
    </row>
    <row r="4" spans="1:27" s="267" customFormat="1" x14ac:dyDescent="0.25">
      <c r="A4" s="305" t="s">
        <v>32</v>
      </c>
      <c r="B4" s="516" t="str">
        <f>Facility_Info_upload!$C$24&amp;"--"&amp;Facility_Info_upload!$D$24</f>
        <v>0--0</v>
      </c>
      <c r="C4" s="517"/>
      <c r="D4" s="517"/>
      <c r="E4" s="518"/>
      <c r="J4" s="536" t="str">
        <f>Facility_Info_upload!$C$24&amp;"--"&amp;Facility_Info_upload!$D$24</f>
        <v>0--0</v>
      </c>
      <c r="K4" s="537"/>
      <c r="L4" s="537"/>
      <c r="M4" s="538"/>
    </row>
    <row r="5" spans="1:27" s="267" customFormat="1" x14ac:dyDescent="0.25">
      <c r="A5" s="305" t="s">
        <v>33</v>
      </c>
      <c r="B5" s="563" t="str">
        <f>CONCATENATE(TEXT(Facility_Info!$B$28,"mm/dd/yyyy")," - ",TEXT(Facility_Info!$B$29,"mm/dd/yyyy"))</f>
        <v>01/00/1900 - 01/00/1900</v>
      </c>
      <c r="C5" s="519"/>
      <c r="D5" s="517"/>
      <c r="E5" s="518"/>
      <c r="J5" s="563" t="str">
        <f>CONCATENATE(TEXT(Facility_Info!$B$28,"mm/dd/yyyy")," - ",TEXT(Facility_Info!$B$29,"mm/dd/yyyy"))</f>
        <v>01/00/1900 - 01/00/1900</v>
      </c>
      <c r="K5" s="539"/>
      <c r="L5" s="537"/>
      <c r="M5" s="538"/>
    </row>
    <row r="6" spans="1:27" s="267" customFormat="1" x14ac:dyDescent="0.25">
      <c r="A6" s="305" t="s">
        <v>19</v>
      </c>
      <c r="B6" s="520" t="str">
        <f>IF(Unit_Info!$C29="","",Unit_Info!$C29)</f>
        <v/>
      </c>
      <c r="C6" s="521"/>
      <c r="D6" s="521"/>
      <c r="E6" s="522"/>
      <c r="J6" s="520" t="e">
        <f ca="1">INDEX(Unit_Info!$Z$43:$Z$62,MATCH(CPMS6!$E$3,Unit_Info!$Y$43:$Y$62,0))</f>
        <v>#N/A</v>
      </c>
      <c r="K6" s="523"/>
      <c r="L6" s="523"/>
      <c r="M6" s="524"/>
    </row>
    <row r="7" spans="1:27" s="267" customFormat="1" x14ac:dyDescent="0.25">
      <c r="A7" s="305" t="s">
        <v>20</v>
      </c>
      <c r="B7" s="520" t="str">
        <f>IF(Unit_Info!$D29="","",Unit_Info!$D29)</f>
        <v/>
      </c>
      <c r="C7" s="523"/>
      <c r="D7" s="523"/>
      <c r="E7" s="524"/>
      <c r="J7" s="520" t="e">
        <f ca="1">INDEX(Unit_Info!$AA$43:$AA$62,MATCH(CPMS6!$E$3,Unit_Info!$Y$43:$Y$62,0))</f>
        <v>#N/A</v>
      </c>
      <c r="K7" s="523"/>
      <c r="L7" s="523"/>
      <c r="M7" s="524"/>
    </row>
    <row r="8" spans="1:27" s="267" customFormat="1" x14ac:dyDescent="0.25">
      <c r="A8" s="305" t="s">
        <v>21</v>
      </c>
      <c r="B8" s="520" t="str">
        <f>IF(Unit_Info!$F29="","",Unit_Info!$F29)</f>
        <v/>
      </c>
      <c r="C8" s="523"/>
      <c r="D8" s="523"/>
      <c r="E8" s="524"/>
      <c r="J8" s="520" t="e">
        <f ca="1">INDEX(Unit_Info!$AB$43:$AB$62,MATCH(CPMS6!$E$3,Unit_Info!$Y$43:$Y$62,0))</f>
        <v>#N/A</v>
      </c>
      <c r="K8" s="523"/>
      <c r="L8" s="523"/>
      <c r="M8" s="524"/>
    </row>
    <row r="9" spans="1:27" s="267" customFormat="1" x14ac:dyDescent="0.25">
      <c r="A9" s="305" t="s">
        <v>22</v>
      </c>
      <c r="B9" s="520" t="str">
        <f>IF(Unit_Info!$I29="","",Unit_Info!$I29)</f>
        <v/>
      </c>
      <c r="C9" s="523"/>
      <c r="D9" s="523"/>
      <c r="E9" s="524"/>
      <c r="J9" s="520" t="e">
        <f ca="1">INDEX(Unit_Info!$AC$43:$AC$62,MATCH(CPMS6!$E$3,Unit_Info!$Y$43:$Y$62,0))</f>
        <v>#N/A</v>
      </c>
      <c r="K9" s="523"/>
      <c r="L9" s="523"/>
      <c r="M9" s="524"/>
    </row>
    <row r="10" spans="1:27" s="267" customFormat="1" x14ac:dyDescent="0.25">
      <c r="A10" s="305" t="s">
        <v>138</v>
      </c>
      <c r="B10" s="214"/>
      <c r="C10" s="439"/>
      <c r="D10" s="439"/>
      <c r="E10" s="440"/>
      <c r="J10" s="582">
        <f>+B10</f>
        <v>0</v>
      </c>
      <c r="K10" s="439"/>
      <c r="L10" s="439"/>
      <c r="M10" s="440"/>
    </row>
    <row r="11" spans="1:27" s="267" customFormat="1" ht="25.5" customHeight="1" thickBot="1" x14ac:dyDescent="0.3">
      <c r="A11" s="441" t="s">
        <v>137</v>
      </c>
      <c r="B11" s="441"/>
      <c r="C11" s="441"/>
      <c r="D11" s="441"/>
      <c r="E11" s="441"/>
      <c r="J11" s="442"/>
    </row>
    <row r="12" spans="1:27" x14ac:dyDescent="0.25">
      <c r="A12" s="8" t="s">
        <v>146</v>
      </c>
      <c r="B12" s="542"/>
      <c r="C12" s="10"/>
      <c r="D12" s="9"/>
      <c r="E12" s="9"/>
      <c r="F12" s="542"/>
      <c r="G12" s="10"/>
      <c r="H12" s="9"/>
      <c r="I12" s="10"/>
      <c r="J12" s="9"/>
      <c r="K12" s="10"/>
      <c r="L12" s="9"/>
      <c r="M12" s="10"/>
      <c r="N12" s="9"/>
      <c r="O12" s="10"/>
      <c r="P12" s="9"/>
      <c r="Q12" s="10"/>
    </row>
    <row r="13" spans="1:27" s="250" customFormat="1" x14ac:dyDescent="0.25">
      <c r="A13" s="263" t="s">
        <v>293</v>
      </c>
      <c r="B13" s="543" t="str">
        <f>IF(B14="","",MAX(CPMS1!B13:H13,CPMS2!B13:H13,CPMS3!B13:H13,CPMS4!B13:H13,CPMS5!B13:H13)+1)</f>
        <v/>
      </c>
      <c r="C13" s="544"/>
      <c r="D13" s="540" t="str">
        <f>IF(D14="","",B13+1)</f>
        <v/>
      </c>
      <c r="E13" s="540"/>
      <c r="F13" s="543" t="str">
        <f>IF(F14="","",MAX(B13:D13)+1)</f>
        <v/>
      </c>
      <c r="G13" s="544"/>
      <c r="H13" s="540" t="str">
        <f>IF(H14="","",MAX(B13:F13)+1)</f>
        <v/>
      </c>
      <c r="I13" s="541"/>
      <c r="J13" s="540" t="str">
        <f>IF(J14="","",MAX(D13:H13)+1)</f>
        <v/>
      </c>
      <c r="K13" s="541"/>
      <c r="L13" s="540" t="str">
        <f>IF(L14="","",MAX(F13:J13)+1)</f>
        <v/>
      </c>
      <c r="M13" s="541"/>
      <c r="N13" s="540" t="str">
        <f>IF(N14="","",MAX(H13:L13)+1)</f>
        <v/>
      </c>
      <c r="O13" s="541"/>
      <c r="P13" s="540" t="str">
        <f>IF(P14="","",MAX(J13:N13)+1)</f>
        <v/>
      </c>
      <c r="Q13" s="541"/>
    </row>
    <row r="14" spans="1:27" x14ac:dyDescent="0.25">
      <c r="A14" s="11" t="s">
        <v>34</v>
      </c>
      <c r="B14" s="175"/>
      <c r="C14" s="119"/>
      <c r="D14" s="175"/>
      <c r="E14" s="119"/>
      <c r="F14" s="175"/>
      <c r="G14" s="119"/>
      <c r="H14" s="175"/>
      <c r="I14" s="119"/>
      <c r="J14" s="175"/>
      <c r="K14" s="119"/>
      <c r="L14" s="175"/>
      <c r="M14" s="119"/>
      <c r="N14" s="175"/>
      <c r="O14" s="119"/>
      <c r="P14" s="175"/>
      <c r="Q14" s="119"/>
    </row>
    <row r="15" spans="1:27" x14ac:dyDescent="0.25">
      <c r="A15" s="11" t="s">
        <v>35</v>
      </c>
      <c r="B15" s="175"/>
      <c r="C15" s="120"/>
      <c r="D15" s="175"/>
      <c r="E15" s="120"/>
      <c r="F15" s="175"/>
      <c r="G15" s="120"/>
      <c r="H15" s="175"/>
      <c r="I15" s="120"/>
      <c r="J15" s="175"/>
      <c r="K15" s="120"/>
      <c r="L15" s="175"/>
      <c r="M15" s="120"/>
      <c r="N15" s="175"/>
      <c r="O15" s="120"/>
      <c r="P15" s="175"/>
      <c r="Q15" s="120"/>
    </row>
    <row r="16" spans="1:27" x14ac:dyDescent="0.25">
      <c r="A16" s="11" t="s">
        <v>147</v>
      </c>
      <c r="B16" s="215"/>
      <c r="C16" s="121"/>
      <c r="D16" s="215"/>
      <c r="E16" s="121"/>
      <c r="F16" s="215"/>
      <c r="G16" s="121"/>
      <c r="H16" s="215"/>
      <c r="I16" s="121"/>
      <c r="J16" s="215"/>
      <c r="K16" s="121"/>
      <c r="L16" s="215"/>
      <c r="M16" s="121"/>
      <c r="N16" s="215"/>
      <c r="O16" s="121"/>
      <c r="P16" s="215"/>
      <c r="Q16" s="121"/>
      <c r="V16" s="24" t="s">
        <v>532</v>
      </c>
      <c r="W16" s="24" t="s">
        <v>36</v>
      </c>
      <c r="X16" s="24" t="s">
        <v>8</v>
      </c>
      <c r="Y16" s="273"/>
      <c r="Z16" s="273"/>
      <c r="AA16" s="273"/>
    </row>
    <row r="17" spans="1:27" x14ac:dyDescent="0.25">
      <c r="A17" s="53" t="s">
        <v>148</v>
      </c>
      <c r="B17" s="216"/>
      <c r="C17" s="122"/>
      <c r="D17" s="216"/>
      <c r="E17" s="122"/>
      <c r="F17" s="216"/>
      <c r="G17" s="122"/>
      <c r="H17" s="216"/>
      <c r="I17" s="122"/>
      <c r="J17" s="216"/>
      <c r="K17" s="122"/>
      <c r="L17" s="216"/>
      <c r="M17" s="122"/>
      <c r="N17" s="216"/>
      <c r="O17" s="122"/>
      <c r="P17" s="216"/>
      <c r="Q17" s="122"/>
      <c r="V17" s="31">
        <f>B14</f>
        <v>0</v>
      </c>
      <c r="W17" s="31" t="str">
        <f>B27</f>
        <v/>
      </c>
      <c r="X17" s="31" t="str">
        <f>C27</f>
        <v/>
      </c>
      <c r="Y17" s="273"/>
      <c r="Z17" s="273"/>
      <c r="AA17" s="273"/>
    </row>
    <row r="18" spans="1:27" ht="30" customHeight="1" x14ac:dyDescent="0.25">
      <c r="A18" s="11" t="s">
        <v>190</v>
      </c>
      <c r="B18" s="215"/>
      <c r="C18" s="100"/>
      <c r="D18" s="215"/>
      <c r="E18" s="100"/>
      <c r="F18" s="215"/>
      <c r="G18" s="100"/>
      <c r="H18" s="215"/>
      <c r="I18" s="122"/>
      <c r="J18" s="215"/>
      <c r="K18" s="122"/>
      <c r="L18" s="215"/>
      <c r="M18" s="122"/>
      <c r="N18" s="215"/>
      <c r="O18" s="122"/>
      <c r="P18" s="215"/>
      <c r="Q18" s="122"/>
      <c r="V18" s="31">
        <f>D14</f>
        <v>0</v>
      </c>
      <c r="W18" s="31" t="str">
        <f>D27</f>
        <v/>
      </c>
      <c r="X18" s="31" t="str">
        <f>E27</f>
        <v/>
      </c>
      <c r="Y18" s="273"/>
      <c r="Z18" s="273"/>
      <c r="AA18" s="273"/>
    </row>
    <row r="19" spans="1:27" ht="29.25" customHeight="1" x14ac:dyDescent="0.25">
      <c r="A19" s="53" t="s">
        <v>191</v>
      </c>
      <c r="B19" s="215"/>
      <c r="C19" s="100"/>
      <c r="D19" s="215"/>
      <c r="E19" s="100"/>
      <c r="F19" s="215"/>
      <c r="G19" s="100"/>
      <c r="H19" s="215"/>
      <c r="I19" s="101"/>
      <c r="J19" s="215"/>
      <c r="K19" s="101"/>
      <c r="L19" s="215"/>
      <c r="M19" s="101"/>
      <c r="N19" s="215"/>
      <c r="O19" s="101"/>
      <c r="P19" s="215"/>
      <c r="Q19" s="101"/>
      <c r="V19" s="31">
        <f>F14</f>
        <v>0</v>
      </c>
      <c r="W19" s="31" t="str">
        <f>F27</f>
        <v/>
      </c>
      <c r="X19" s="31" t="str">
        <f>G27</f>
        <v/>
      </c>
      <c r="Y19" s="273"/>
      <c r="Z19" s="273"/>
      <c r="AA19" s="273"/>
    </row>
    <row r="20" spans="1:27" x14ac:dyDescent="0.25">
      <c r="A20" s="12"/>
      <c r="B20" s="96" t="s">
        <v>36</v>
      </c>
      <c r="C20" s="97" t="s">
        <v>8</v>
      </c>
      <c r="D20" s="96" t="s">
        <v>36</v>
      </c>
      <c r="E20" s="97" t="s">
        <v>8</v>
      </c>
      <c r="F20" s="96" t="s">
        <v>36</v>
      </c>
      <c r="G20" s="97" t="s">
        <v>8</v>
      </c>
      <c r="H20" s="96" t="s">
        <v>36</v>
      </c>
      <c r="I20" s="98" t="s">
        <v>8</v>
      </c>
      <c r="J20" s="96" t="s">
        <v>36</v>
      </c>
      <c r="K20" s="98" t="s">
        <v>8</v>
      </c>
      <c r="L20" s="96" t="s">
        <v>36</v>
      </c>
      <c r="M20" s="98" t="s">
        <v>8</v>
      </c>
      <c r="N20" s="96" t="s">
        <v>36</v>
      </c>
      <c r="O20" s="98" t="s">
        <v>8</v>
      </c>
      <c r="P20" s="96" t="s">
        <v>36</v>
      </c>
      <c r="Q20" s="98" t="s">
        <v>8</v>
      </c>
      <c r="V20" s="31">
        <f>J14</f>
        <v>0</v>
      </c>
      <c r="W20" s="31" t="str">
        <f>J27</f>
        <v/>
      </c>
      <c r="X20" s="31" t="str">
        <f>K27</f>
        <v/>
      </c>
      <c r="Y20" s="273"/>
      <c r="Z20" s="273"/>
      <c r="AA20" s="273"/>
    </row>
    <row r="21" spans="1:27" ht="17.25" x14ac:dyDescent="0.25">
      <c r="A21" s="27" t="s">
        <v>75</v>
      </c>
      <c r="B21" s="99" t="s">
        <v>37</v>
      </c>
      <c r="C21" s="143" t="s">
        <v>198</v>
      </c>
      <c r="D21" s="144" t="s">
        <v>37</v>
      </c>
      <c r="E21" s="143" t="s">
        <v>198</v>
      </c>
      <c r="F21" s="144" t="s">
        <v>37</v>
      </c>
      <c r="G21" s="143" t="s">
        <v>198</v>
      </c>
      <c r="H21" s="144" t="s">
        <v>37</v>
      </c>
      <c r="I21" s="245" t="s">
        <v>198</v>
      </c>
      <c r="J21" s="144" t="s">
        <v>37</v>
      </c>
      <c r="K21" s="245" t="s">
        <v>198</v>
      </c>
      <c r="L21" s="144" t="s">
        <v>37</v>
      </c>
      <c r="M21" s="245" t="s">
        <v>198</v>
      </c>
      <c r="N21" s="144" t="s">
        <v>37</v>
      </c>
      <c r="O21" s="245" t="s">
        <v>198</v>
      </c>
      <c r="P21" s="144" t="s">
        <v>37</v>
      </c>
      <c r="Q21" s="245" t="s">
        <v>198</v>
      </c>
      <c r="V21" s="31">
        <f>L14</f>
        <v>0</v>
      </c>
      <c r="W21" s="31" t="str">
        <f>L27</f>
        <v/>
      </c>
      <c r="X21" s="31" t="str">
        <f>M27</f>
        <v/>
      </c>
      <c r="Y21" s="273"/>
      <c r="Z21" s="273"/>
      <c r="AA21" s="273"/>
    </row>
    <row r="22" spans="1:27" x14ac:dyDescent="0.25">
      <c r="A22" s="13" t="s">
        <v>38</v>
      </c>
      <c r="B22" s="217"/>
      <c r="C22" s="218"/>
      <c r="D22" s="217"/>
      <c r="E22" s="218"/>
      <c r="F22" s="217"/>
      <c r="G22" s="218"/>
      <c r="H22" s="219"/>
      <c r="I22" s="177"/>
      <c r="J22" s="219"/>
      <c r="K22" s="177"/>
      <c r="L22" s="219"/>
      <c r="M22" s="177"/>
      <c r="N22" s="219"/>
      <c r="O22" s="177"/>
      <c r="P22" s="219"/>
      <c r="Q22" s="177"/>
      <c r="V22" s="31">
        <f>N14</f>
        <v>0</v>
      </c>
      <c r="W22" s="31" t="str">
        <f>N27</f>
        <v/>
      </c>
      <c r="X22" s="31" t="str">
        <f>O27</f>
        <v/>
      </c>
      <c r="Y22" s="273"/>
      <c r="Z22" s="273"/>
      <c r="AA22" s="273"/>
    </row>
    <row r="23" spans="1:27" x14ac:dyDescent="0.25">
      <c r="A23" s="13" t="s">
        <v>39</v>
      </c>
      <c r="B23" s="217"/>
      <c r="C23" s="218"/>
      <c r="D23" s="217"/>
      <c r="E23" s="218"/>
      <c r="F23" s="217"/>
      <c r="G23" s="218"/>
      <c r="H23" s="219"/>
      <c r="I23" s="177"/>
      <c r="J23" s="219"/>
      <c r="K23" s="177"/>
      <c r="L23" s="219"/>
      <c r="M23" s="177"/>
      <c r="N23" s="219"/>
      <c r="O23" s="177"/>
      <c r="P23" s="219"/>
      <c r="Q23" s="177"/>
      <c r="V23" s="31">
        <f>P14</f>
        <v>0</v>
      </c>
      <c r="W23" s="31" t="str">
        <f>P27</f>
        <v/>
      </c>
      <c r="X23" s="31" t="str">
        <f>Q27</f>
        <v/>
      </c>
      <c r="Y23" s="273"/>
      <c r="Z23" s="273"/>
      <c r="AA23" s="273"/>
    </row>
    <row r="24" spans="1:27" x14ac:dyDescent="0.25">
      <c r="A24" s="13" t="s">
        <v>40</v>
      </c>
      <c r="B24" s="217"/>
      <c r="C24" s="218"/>
      <c r="D24" s="217"/>
      <c r="E24" s="218"/>
      <c r="F24" s="217"/>
      <c r="G24" s="218"/>
      <c r="H24" s="219"/>
      <c r="I24" s="177"/>
      <c r="J24" s="219"/>
      <c r="K24" s="177"/>
      <c r="L24" s="219"/>
      <c r="M24" s="177"/>
      <c r="N24" s="219"/>
      <c r="O24" s="177"/>
      <c r="P24" s="219"/>
      <c r="Q24" s="177"/>
      <c r="V24" s="273"/>
      <c r="W24" s="273"/>
      <c r="X24" s="569" t="str">
        <f>IF(OR(B9="Wet Scrubber", B9="ESP and wet scrubber"),$C$31,"0")</f>
        <v>0</v>
      </c>
      <c r="Y24" s="273"/>
      <c r="Z24" s="273"/>
      <c r="AA24" s="273"/>
    </row>
    <row r="25" spans="1:27" x14ac:dyDescent="0.25">
      <c r="A25" s="13" t="s">
        <v>41</v>
      </c>
      <c r="B25" s="217"/>
      <c r="C25" s="218"/>
      <c r="D25" s="217"/>
      <c r="E25" s="218"/>
      <c r="F25" s="217"/>
      <c r="G25" s="218"/>
      <c r="H25" s="219"/>
      <c r="I25" s="177"/>
      <c r="J25" s="219"/>
      <c r="K25" s="177"/>
      <c r="L25" s="219"/>
      <c r="M25" s="177"/>
      <c r="N25" s="219"/>
      <c r="O25" s="177"/>
      <c r="P25" s="219"/>
      <c r="Q25" s="177"/>
      <c r="V25" s="24" t="s">
        <v>533</v>
      </c>
      <c r="W25" s="273">
        <f>SUMIFS(W17:W23,$V$17:$V$23,"Scrubber liquid flow")+SUMIFS(W17:W23,$V$17:$V$23,"SDT scrubber fan amperage")+SUMIFS(W17:W23,$V$17:$V$23,"Scrubber pressure drop")</f>
        <v>0</v>
      </c>
      <c r="X25" s="273">
        <f>SUMIFS(X17:X23,$V$17:$V$23,"Scrubber liquid flow")+SUMIFS(X17:X23,$V$17:$V$23,"SDT scrubber fan amperage")+SUMIFS(X17:X23,$V$17:$V$23,"Scrubber pressure drop")-X24</f>
        <v>0</v>
      </c>
      <c r="Y25" s="273"/>
      <c r="Z25" s="568" t="e">
        <f>IF(W25/$B$10&gt;0.01,"Yes-Use detail forms","No")</f>
        <v>#DIV/0!</v>
      </c>
      <c r="AA25" s="567" t="str">
        <f>IF(X25&gt;5,"Yes-Use detail and failure forms","No")</f>
        <v>No</v>
      </c>
    </row>
    <row r="26" spans="1:27" x14ac:dyDescent="0.25">
      <c r="A26" s="13" t="s">
        <v>42</v>
      </c>
      <c r="B26" s="217"/>
      <c r="C26" s="218"/>
      <c r="D26" s="217"/>
      <c r="E26" s="218"/>
      <c r="F26" s="217"/>
      <c r="G26" s="218"/>
      <c r="H26" s="219"/>
      <c r="I26" s="177"/>
      <c r="J26" s="219"/>
      <c r="K26" s="177"/>
      <c r="L26" s="219"/>
      <c r="M26" s="177"/>
      <c r="N26" s="219"/>
      <c r="O26" s="177"/>
      <c r="P26" s="219"/>
      <c r="Q26" s="177"/>
      <c r="V26" s="24" t="s">
        <v>534</v>
      </c>
      <c r="W26" s="273">
        <f>SUMIFS(W17:W23,$V$17:$V$23,"Alternative parameter (3-hr)")</f>
        <v>0</v>
      </c>
      <c r="X26" s="273">
        <f>SUMIFS(X17:X23,$V$17:$V$23,"Alternative parameter (3-hr)")-X24</f>
        <v>0</v>
      </c>
      <c r="Y26" s="273"/>
      <c r="Z26" s="568" t="e">
        <f>IF(W26/$B$10&gt;0.01,"Yes-Use detail forms","No")</f>
        <v>#DIV/0!</v>
      </c>
      <c r="AA26" s="567" t="str">
        <f>IF(X26&gt;5,"Yes-Use detail and failure forms","No")</f>
        <v>No</v>
      </c>
    </row>
    <row r="27" spans="1:27" ht="17.25" x14ac:dyDescent="0.25">
      <c r="A27" s="11" t="s">
        <v>79</v>
      </c>
      <c r="B27" s="534" t="str">
        <f>IF(B14="","",SUM(B22:B26)-IF(B14="scrubber pressure drop",B22,0))</f>
        <v/>
      </c>
      <c r="C27" s="545" t="str">
        <f>IF(B14="","",SUM(C22:C26)-IF(B14="scrubber pressure drop",C22,0))</f>
        <v/>
      </c>
      <c r="D27" s="534" t="str">
        <f>IF(D14="","",SUM(D22:D26)-IF(D14="scrubber pressure drop",D22,0))</f>
        <v/>
      </c>
      <c r="E27" s="545" t="str">
        <f>IF(D14="","",SUM(E22:E26)-IF(D14="scrubber pressure drop",E22,0))</f>
        <v/>
      </c>
      <c r="F27" s="534" t="str">
        <f>IF(F14="","",SUM(F22:F26)-IF(F14="scrubber pressure drop",F22,0))</f>
        <v/>
      </c>
      <c r="G27" s="545" t="str">
        <f>IF(F14="","",SUM(G22:G26)-IF(F14="scrubber pressure drop",G22,0))</f>
        <v/>
      </c>
      <c r="H27" s="534" t="str">
        <f>IF(H14="","",SUM(H22:H26)-IF(H14="scrubber pressure drop",H22,0))</f>
        <v/>
      </c>
      <c r="I27" s="547" t="str">
        <f>IF(H14="","",SUM(I22:I26)-IF(H14="scrubber pressure drop",I22,0))</f>
        <v/>
      </c>
      <c r="J27" s="534" t="str">
        <f>IF(J14="","",SUM(J22:J26)-IF(J14="scrubber pressure drop",J22,0))</f>
        <v/>
      </c>
      <c r="K27" s="547" t="str">
        <f>IF(J14="","",SUM(K22:K26)-IF(J14="scrubber pressure drop",K22,0))</f>
        <v/>
      </c>
      <c r="L27" s="534" t="str">
        <f>IF(L14="","",SUM(L22:L26)-IF(L14="scrubber pressure drop",L22,0))</f>
        <v/>
      </c>
      <c r="M27" s="547" t="str">
        <f>IF(L14="","",SUM(M22:M26)-IF(L14="scrubber pressure drop",M22,0))</f>
        <v/>
      </c>
      <c r="N27" s="534" t="str">
        <f>IF(N14="","",SUM(N22:N26)-IF(N14="scrubber pressure drop",N22,0))</f>
        <v/>
      </c>
      <c r="O27" s="547" t="str">
        <f>IF(N14="","",SUM(O22:O26)-IF(N14="scrubber pressure drop",O22,0))</f>
        <v/>
      </c>
      <c r="P27" s="534" t="str">
        <f>IF(P14="","",SUM(P22:P26)-IF(P14="scrubber pressure drop",P22,0))</f>
        <v/>
      </c>
      <c r="Q27" s="547" t="str">
        <f>IF(P14="","",SUM(Q22:Q26)-IF(P14="scrubber pressure drop",Q22,0))</f>
        <v/>
      </c>
    </row>
    <row r="28" spans="1:27" ht="32.25" x14ac:dyDescent="0.25">
      <c r="A28" s="11" t="s">
        <v>154</v>
      </c>
      <c r="B28" s="546" t="str">
        <f>IF(B14="","",IF($B$10&gt;0,B27/$B$10,0))</f>
        <v/>
      </c>
      <c r="C28" s="23"/>
      <c r="D28" s="546" t="str">
        <f>IF(D14="","",IF($B$10&gt;0,D27/$B$10,0))</f>
        <v/>
      </c>
      <c r="E28" s="23"/>
      <c r="F28" s="546" t="str">
        <f>IF(F14="","",IF($B$10&gt;0,F27/$B$10,0))</f>
        <v/>
      </c>
      <c r="G28" s="23"/>
      <c r="H28" s="546" t="str">
        <f>IF(H14="","",IF($B$10&gt;0,H27/$B$10,0))</f>
        <v/>
      </c>
      <c r="I28" s="86"/>
      <c r="J28" s="546" t="str">
        <f>IF(J14="","",IF($B$10&gt;0,J27/$B$10,0))</f>
        <v/>
      </c>
      <c r="K28" s="86"/>
      <c r="L28" s="546" t="str">
        <f>IF(L14="","",IF($B$10&gt;0,L27/$B$10,0))</f>
        <v/>
      </c>
      <c r="M28" s="86"/>
      <c r="N28" s="546" t="str">
        <f>IF(N14="","",IF($B$10&gt;0,N27/$B$10,0))</f>
        <v/>
      </c>
      <c r="O28" s="86"/>
      <c r="P28" s="546" t="str">
        <f>IF(P14="","",IF($B$10&gt;0,P27/$B$10,0))</f>
        <v/>
      </c>
      <c r="Q28" s="86"/>
    </row>
    <row r="29" spans="1:27" ht="30" x14ac:dyDescent="0.25">
      <c r="A29" s="11" t="s">
        <v>514</v>
      </c>
      <c r="B29" s="530" t="str">
        <f>IF(B14="","",IF(B28&gt;=0.01,"Yes-Use detail form","No"))</f>
        <v/>
      </c>
      <c r="C29" s="89"/>
      <c r="D29" s="530" t="str">
        <f>IF(D14="","",IF(D28&gt;=0.01,"Yes-Use detail form","No"))</f>
        <v/>
      </c>
      <c r="E29" s="89"/>
      <c r="F29" s="530" t="str">
        <f>IF(F14="","",IF(F28&gt;=0.01,"Yes-Use detail form","No"))</f>
        <v/>
      </c>
      <c r="G29" s="89"/>
      <c r="H29" s="530" t="str">
        <f>IF(H14="","",IF(H28&gt;=0.01,"Yes-Use detail form","No"))</f>
        <v/>
      </c>
      <c r="I29" s="89"/>
      <c r="J29" s="530" t="str">
        <f>IF(J14="","",IF(J28&gt;=0.01,"Yes-Use detail form","No"))</f>
        <v/>
      </c>
      <c r="K29" s="89"/>
      <c r="L29" s="530" t="str">
        <f>IF(L14="","",IF(L28&gt;=0.01,"Yes-Use detail form","No"))</f>
        <v/>
      </c>
      <c r="M29" s="89"/>
      <c r="N29" s="530" t="str">
        <f>IF(N14="","",IF(N28&gt;=0.01,"Yes-Use detail form","No"))</f>
        <v/>
      </c>
      <c r="O29" s="89"/>
      <c r="P29" s="530" t="str">
        <f>IF(P14="","",IF(P28&gt;=0.01,"Yes-Use detail form","No"))</f>
        <v/>
      </c>
      <c r="Q29" s="89"/>
    </row>
    <row r="30" spans="1:27" s="273" customFormat="1" ht="45" x14ac:dyDescent="0.25">
      <c r="A30" s="11" t="s">
        <v>515</v>
      </c>
      <c r="B30" s="28"/>
      <c r="C30" s="548" t="str">
        <f>IF(B14="","",IF(OR(B14="RTO temperature (1-hr)",B14="Bypass of Control Device",B14="Automatic Voltage Control"),"Not Applicable",IF(C27&lt;VLOOKUP(B14,Violations!$A$6:$D$10,4,FALSE),"No","Yes")))</f>
        <v/>
      </c>
      <c r="D30" s="469"/>
      <c r="E30" s="548" t="str">
        <f>IF(D14="","",IF(OR(D14="RTO temperature (1-hr)",D14="Bypass of Control Device",D14="Automatic Voltage Control"),"Not Applicable",IF(E27&lt;VLOOKUP(D14,Violations!$A$6:$D$10,4,FALSE),"No","Yes")))</f>
        <v/>
      </c>
      <c r="F30" s="469"/>
      <c r="G30" s="548" t="str">
        <f>IF(F14="","",IF(OR(F14="RTO temperature (1-hr)",F14="Bypass of Control Device",F14="Automatic Voltage Control"),"Not Applicable",IF(G27&lt;VLOOKUP(F14,Violations!$A$6:$D$10,4,FALSE),"No","Yes")))</f>
        <v/>
      </c>
      <c r="H30" s="469"/>
      <c r="I30" s="548" t="str">
        <f>IF(H14="","",IF(OR(H14="RTO temperature (1-hr)",H14="Bypass of Control Device",H14="Automatic Voltage Control"),"Not Applicable",IF(I27&lt;VLOOKUP(H14,Violations!$A$6:$D$10,4,FALSE),"No","Yes")))</f>
        <v/>
      </c>
      <c r="J30" s="469"/>
      <c r="K30" s="548" t="str">
        <f>IF(J14="","",IF(OR(J14="RTO temperature (1-hr)",J14="Bypass of Control Device",J14="Automatic Voltage Control"),"Not Applicable",IF(K27&lt;VLOOKUP(J14,Violations!$A$6:$D$10,4,FALSE),"No","Yes")))</f>
        <v/>
      </c>
      <c r="L30" s="469"/>
      <c r="M30" s="548" t="str">
        <f>IF(L14="","",IF(OR(L14="RTO temperature (1-hr)",L14="Bypass of Control Device",L14="Automatic Voltage Control"),"Not Applicable",IF(M27&lt;VLOOKUP(L14,Violations!$A$6:$D$10,4,FALSE),"No","Yes")))</f>
        <v/>
      </c>
      <c r="N30" s="469"/>
      <c r="O30" s="548" t="str">
        <f>IF(N14="","",IF(OR(N14="RTO temperature (1-hr)",N14="Bypass of Control Device",N14="Automatic Voltage Control"),"Not Applicable",IF(O27&lt;VLOOKUP(N14,Violations!$A$6:$D$10,4,FALSE),"No","Yes")))</f>
        <v/>
      </c>
      <c r="P30" s="469"/>
      <c r="Q30" s="548" t="str">
        <f>IF(P14="","",IF(OR(P14="RTO temperature (1-hr)",P14="Bypass of Control Device",P14="Automatic Voltage Control"),"Not Applicable",IF(Q27&lt;VLOOKUP(P14,Violations!$A$6:$D$10,4,FALSE),"No","Yes")))</f>
        <v/>
      </c>
    </row>
    <row r="31" spans="1:27" s="273" customFormat="1" ht="30" x14ac:dyDescent="0.25">
      <c r="A31" s="140" t="s">
        <v>567</v>
      </c>
      <c r="B31" s="565"/>
      <c r="C31" s="566"/>
      <c r="D31" s="469"/>
      <c r="E31" s="471"/>
      <c r="F31" s="469"/>
      <c r="G31" s="471"/>
      <c r="H31" s="469"/>
      <c r="I31" s="471"/>
      <c r="J31" s="469"/>
      <c r="K31" s="471"/>
      <c r="L31" s="469"/>
      <c r="M31" s="471"/>
      <c r="N31" s="469"/>
      <c r="O31" s="471"/>
      <c r="P31" s="469"/>
      <c r="Q31" s="471"/>
    </row>
    <row r="32" spans="1:27" s="273" customFormat="1" ht="45" x14ac:dyDescent="0.25">
      <c r="A32" s="11" t="s">
        <v>535</v>
      </c>
      <c r="B32" s="549" t="str">
        <f>IF(B14="","",IF(B9="Wet Scrubber",Z25,IF(B9="ESP and Wet Scrubber",Z25,IF(B14="Alternative parameter (3-hr)",Z26,"NA"))))</f>
        <v/>
      </c>
      <c r="C32" s="564" t="str">
        <f>IF(B14="","",IF(B9="Wet Scrubber",AA25,IF(B9="ESP and Wet Scrubber",AA25,IF(B14="Alternative parameter (3-hr)",AA26,"NA"))))</f>
        <v/>
      </c>
      <c r="D32" s="469"/>
      <c r="E32" s="471"/>
      <c r="F32" s="469"/>
      <c r="G32" s="471"/>
      <c r="H32" s="469"/>
      <c r="I32" s="471"/>
      <c r="J32" s="469"/>
      <c r="K32" s="471"/>
      <c r="L32" s="469"/>
      <c r="M32" s="471"/>
      <c r="N32" s="469"/>
      <c r="O32" s="471"/>
      <c r="P32" s="469"/>
      <c r="Q32" s="471"/>
    </row>
    <row r="33" spans="1:17" x14ac:dyDescent="0.25">
      <c r="A33" s="14" t="s">
        <v>133</v>
      </c>
      <c r="B33" s="7"/>
      <c r="C33" s="7"/>
      <c r="D33" s="7"/>
      <c r="E33" s="7"/>
      <c r="F33" s="7"/>
      <c r="G33" s="7"/>
      <c r="H33" s="7"/>
      <c r="I33" s="15"/>
      <c r="J33" s="7"/>
      <c r="K33" s="15"/>
      <c r="L33" s="7"/>
      <c r="M33" s="15"/>
      <c r="N33" s="7"/>
      <c r="O33" s="15"/>
      <c r="P33" s="7"/>
      <c r="Q33" s="15"/>
    </row>
    <row r="34" spans="1:17" x14ac:dyDescent="0.25">
      <c r="A34" s="11" t="s">
        <v>34</v>
      </c>
      <c r="B34" s="550" t="str">
        <f>IF(B14="","",B14)</f>
        <v/>
      </c>
      <c r="C34" s="533"/>
      <c r="D34" s="550" t="str">
        <f>IF(D14="","",D14)</f>
        <v/>
      </c>
      <c r="E34" s="533"/>
      <c r="F34" s="550" t="str">
        <f>IF(F14="","",F14)</f>
        <v/>
      </c>
      <c r="G34" s="533"/>
      <c r="H34" s="550" t="str">
        <f>IF(H14="","",H14)</f>
        <v/>
      </c>
      <c r="I34" s="533"/>
      <c r="J34" s="550" t="str">
        <f>IF(J14="","",J14)</f>
        <v/>
      </c>
      <c r="K34" s="533"/>
      <c r="L34" s="550" t="str">
        <f>IF(L14="","",L14)</f>
        <v/>
      </c>
      <c r="M34" s="533"/>
      <c r="N34" s="550" t="str">
        <f>IF(N14="","",N14)</f>
        <v/>
      </c>
      <c r="O34" s="533"/>
      <c r="P34" s="550" t="str">
        <f>IF(P14="","",P14)</f>
        <v/>
      </c>
      <c r="Q34" s="533"/>
    </row>
    <row r="35" spans="1:17" x14ac:dyDescent="0.25">
      <c r="A35" s="12"/>
      <c r="B35" s="134" t="s">
        <v>36</v>
      </c>
      <c r="C35" s="141"/>
      <c r="D35" s="134" t="s">
        <v>36</v>
      </c>
      <c r="E35" s="141"/>
      <c r="F35" s="134" t="s">
        <v>36</v>
      </c>
      <c r="G35" s="141"/>
      <c r="H35" s="134" t="s">
        <v>36</v>
      </c>
      <c r="I35" s="141"/>
      <c r="J35" s="134" t="s">
        <v>36</v>
      </c>
      <c r="K35" s="141"/>
      <c r="L35" s="134" t="s">
        <v>36</v>
      </c>
      <c r="M35" s="141"/>
      <c r="N35" s="134" t="s">
        <v>36</v>
      </c>
      <c r="O35" s="141"/>
      <c r="P35" s="134" t="s">
        <v>36</v>
      </c>
      <c r="Q35" s="141"/>
    </row>
    <row r="36" spans="1:17" x14ac:dyDescent="0.25">
      <c r="A36" s="16" t="s">
        <v>45</v>
      </c>
      <c r="B36" s="135" t="s">
        <v>37</v>
      </c>
      <c r="C36" s="142"/>
      <c r="D36" s="135" t="s">
        <v>37</v>
      </c>
      <c r="E36" s="142"/>
      <c r="F36" s="135" t="s">
        <v>37</v>
      </c>
      <c r="G36" s="142"/>
      <c r="H36" s="135" t="s">
        <v>37</v>
      </c>
      <c r="I36" s="142"/>
      <c r="J36" s="135" t="s">
        <v>37</v>
      </c>
      <c r="K36" s="142"/>
      <c r="L36" s="135" t="s">
        <v>37</v>
      </c>
      <c r="M36" s="142"/>
      <c r="N36" s="135" t="s">
        <v>37</v>
      </c>
      <c r="O36" s="142"/>
      <c r="P36" s="135" t="s">
        <v>37</v>
      </c>
      <c r="Q36" s="142"/>
    </row>
    <row r="37" spans="1:17" x14ac:dyDescent="0.25">
      <c r="A37" s="13" t="s">
        <v>184</v>
      </c>
      <c r="B37" s="217"/>
      <c r="C37" s="132"/>
      <c r="D37" s="217"/>
      <c r="E37" s="132"/>
      <c r="F37" s="217"/>
      <c r="G37" s="132"/>
      <c r="H37" s="217"/>
      <c r="I37" s="132"/>
      <c r="J37" s="217"/>
      <c r="K37" s="132"/>
      <c r="L37" s="217"/>
      <c r="M37" s="132"/>
      <c r="N37" s="217"/>
      <c r="O37" s="132"/>
      <c r="P37" s="217"/>
      <c r="Q37" s="132"/>
    </row>
    <row r="38" spans="1:17" x14ac:dyDescent="0.25">
      <c r="A38" s="13" t="s">
        <v>46</v>
      </c>
      <c r="B38" s="217"/>
      <c r="C38" s="132"/>
      <c r="D38" s="217"/>
      <c r="E38" s="132"/>
      <c r="F38" s="217"/>
      <c r="G38" s="132"/>
      <c r="H38" s="217"/>
      <c r="I38" s="132"/>
      <c r="J38" s="217"/>
      <c r="K38" s="132"/>
      <c r="L38" s="217"/>
      <c r="M38" s="132"/>
      <c r="N38" s="217"/>
      <c r="O38" s="132"/>
      <c r="P38" s="217"/>
      <c r="Q38" s="132"/>
    </row>
    <row r="39" spans="1:17" x14ac:dyDescent="0.25">
      <c r="A39" s="13" t="s">
        <v>226</v>
      </c>
      <c r="B39" s="217"/>
      <c r="C39" s="132"/>
      <c r="D39" s="217"/>
      <c r="E39" s="132"/>
      <c r="F39" s="217"/>
      <c r="G39" s="132"/>
      <c r="H39" s="217"/>
      <c r="I39" s="132"/>
      <c r="J39" s="217"/>
      <c r="K39" s="132"/>
      <c r="L39" s="217"/>
      <c r="M39" s="132"/>
      <c r="N39" s="217"/>
      <c r="O39" s="132"/>
      <c r="P39" s="217"/>
      <c r="Q39" s="132"/>
    </row>
    <row r="40" spans="1:17" x14ac:dyDescent="0.25">
      <c r="A40" s="13" t="s">
        <v>41</v>
      </c>
      <c r="B40" s="217"/>
      <c r="C40" s="132"/>
      <c r="D40" s="217"/>
      <c r="E40" s="132"/>
      <c r="F40" s="217"/>
      <c r="G40" s="132"/>
      <c r="H40" s="217"/>
      <c r="I40" s="132"/>
      <c r="J40" s="217"/>
      <c r="K40" s="132"/>
      <c r="L40" s="217"/>
      <c r="M40" s="132"/>
      <c r="N40" s="217"/>
      <c r="O40" s="132"/>
      <c r="P40" s="217"/>
      <c r="Q40" s="132"/>
    </row>
    <row r="41" spans="1:17" x14ac:dyDescent="0.25">
      <c r="A41" s="13" t="s">
        <v>42</v>
      </c>
      <c r="B41" s="217"/>
      <c r="C41" s="132"/>
      <c r="D41" s="217"/>
      <c r="E41" s="132"/>
      <c r="F41" s="217"/>
      <c r="G41" s="132"/>
      <c r="H41" s="217"/>
      <c r="I41" s="132"/>
      <c r="J41" s="217"/>
      <c r="K41" s="132"/>
      <c r="L41" s="217"/>
      <c r="M41" s="132"/>
      <c r="N41" s="217"/>
      <c r="O41" s="132"/>
      <c r="P41" s="217"/>
      <c r="Q41" s="132"/>
    </row>
    <row r="42" spans="1:17" x14ac:dyDescent="0.25">
      <c r="A42" s="11" t="s">
        <v>47</v>
      </c>
      <c r="B42" s="534" t="str">
        <f>IF(B14="","",SUM(B37:B41))</f>
        <v/>
      </c>
      <c r="C42" s="132"/>
      <c r="D42" s="534" t="str">
        <f>IF(D14="","",SUM(D37:D41))</f>
        <v/>
      </c>
      <c r="E42" s="132"/>
      <c r="F42" s="534" t="str">
        <f>IF(F14="","",SUM(F37:F41))</f>
        <v/>
      </c>
      <c r="G42" s="132"/>
      <c r="H42" s="534" t="str">
        <f>IF(H14="","",SUM(H37:H41))</f>
        <v/>
      </c>
      <c r="I42" s="132"/>
      <c r="J42" s="534" t="str">
        <f>IF(J14="","",SUM(J37:J41))</f>
        <v/>
      </c>
      <c r="K42" s="132"/>
      <c r="L42" s="534" t="str">
        <f>IF(L14="","",SUM(L37:L41))</f>
        <v/>
      </c>
      <c r="M42" s="132"/>
      <c r="N42" s="534" t="str">
        <f>IF(N14="","",SUM(N37:N41))</f>
        <v/>
      </c>
      <c r="O42" s="132"/>
      <c r="P42" s="534" t="str">
        <f>IF(P14="","",SUM(P37:P41))</f>
        <v/>
      </c>
      <c r="Q42" s="132"/>
    </row>
    <row r="43" spans="1:17" ht="17.25" x14ac:dyDescent="0.25">
      <c r="A43" s="11" t="s">
        <v>155</v>
      </c>
      <c r="B43" s="551" t="str">
        <f>IF(B14="","",IF($B$10&gt;0,B42/$B$10,0))</f>
        <v/>
      </c>
      <c r="C43" s="86"/>
      <c r="D43" s="551" t="str">
        <f>IF(D14="","",IF($B$10&gt;0,D42/$B$10,0))</f>
        <v/>
      </c>
      <c r="E43" s="86"/>
      <c r="F43" s="551" t="str">
        <f>IF(F14="","",IF($B$10&gt;0,F42/$B$10,0))</f>
        <v/>
      </c>
      <c r="G43" s="86"/>
      <c r="H43" s="551" t="str">
        <f>IF(H14="","",IF($B$10&gt;0,H42/$B$10,0))</f>
        <v/>
      </c>
      <c r="I43" s="86"/>
      <c r="J43" s="551" t="str">
        <f>IF(J14="","",IF($B$10&gt;0,J42/$B$10,0))</f>
        <v/>
      </c>
      <c r="K43" s="86"/>
      <c r="L43" s="551" t="str">
        <f>IF(L14="","",IF($B$10&gt;0,L42/$B$10,0))</f>
        <v/>
      </c>
      <c r="M43" s="86"/>
      <c r="N43" s="551" t="str">
        <f>IF(N14="","",IF($B$10&gt;0,N42/$B$10,0))</f>
        <v/>
      </c>
      <c r="O43" s="86"/>
      <c r="P43" s="551" t="str">
        <f>IF(P14="","",IF($B$10&gt;0,P42/$B$10,0))</f>
        <v/>
      </c>
      <c r="Q43" s="86"/>
    </row>
    <row r="44" spans="1:17" ht="30.75" thickBot="1" x14ac:dyDescent="0.3">
      <c r="A44" s="88" t="s">
        <v>510</v>
      </c>
      <c r="B44" s="535" t="str">
        <f>IF(B14="","",IF(B43&gt;=0.05,"Yes-Use detail form","No"))</f>
        <v/>
      </c>
      <c r="C44" s="133"/>
      <c r="D44" s="535" t="str">
        <f>IF(D14="","",IF(D43&gt;=0.05,"Yes-Use detail form","No"))</f>
        <v/>
      </c>
      <c r="E44" s="133"/>
      <c r="F44" s="535" t="str">
        <f>IF(F14="","",IF(F43&gt;=0.05,"Yes-Use detail form","No"))</f>
        <v/>
      </c>
      <c r="G44" s="133"/>
      <c r="H44" s="535" t="str">
        <f>IF(H14="","",IF(H43&gt;=0.05,"Yes-Use detail form","No"))</f>
        <v/>
      </c>
      <c r="I44" s="133"/>
      <c r="J44" s="535" t="str">
        <f>IF(J14="","",IF(J43&gt;=0.05,"Yes-Use detail form","No"))</f>
        <v/>
      </c>
      <c r="K44" s="133"/>
      <c r="L44" s="535" t="str">
        <f>IF(L14="","",IF(L43&gt;=0.05,"Yes-Use detail form","No"))</f>
        <v/>
      </c>
      <c r="M44" s="133"/>
      <c r="N44" s="535" t="str">
        <f>IF(N14="","",IF(N43&gt;=0.05,"Yes-Use detail form","No"))</f>
        <v/>
      </c>
      <c r="O44" s="133"/>
      <c r="P44" s="535" t="str">
        <f>IF(P14="","",IF(P43&gt;=0.05,"Yes-Use detail form","No"))</f>
        <v/>
      </c>
      <c r="Q44" s="133"/>
    </row>
    <row r="45" spans="1:17" s="236" customFormat="1" ht="30.75" thickBot="1" x14ac:dyDescent="0.3">
      <c r="A45" s="242" t="s">
        <v>243</v>
      </c>
      <c r="B45" s="314"/>
      <c r="C45" s="326"/>
      <c r="D45" s="314"/>
      <c r="E45" s="326"/>
      <c r="F45" s="314"/>
      <c r="G45" s="326"/>
      <c r="H45" s="314"/>
      <c r="I45" s="243"/>
      <c r="J45" s="314"/>
      <c r="K45" s="243"/>
      <c r="L45" s="314"/>
      <c r="M45" s="243"/>
      <c r="N45" s="314"/>
      <c r="O45" s="243"/>
      <c r="P45" s="314"/>
      <c r="Q45" s="243"/>
    </row>
    <row r="46" spans="1:17" s="123" customFormat="1" ht="15.75" thickBot="1" x14ac:dyDescent="0.3">
      <c r="A46" s="463" t="s">
        <v>520</v>
      </c>
      <c r="B46" s="461"/>
      <c r="C46" s="460"/>
      <c r="D46" s="461"/>
      <c r="E46" s="462"/>
      <c r="F46" s="461"/>
      <c r="G46" s="462"/>
      <c r="H46" s="461"/>
      <c r="I46" s="462"/>
      <c r="J46" s="461"/>
      <c r="K46" s="462"/>
      <c r="L46" s="461"/>
      <c r="M46" s="462"/>
      <c r="N46" s="461"/>
      <c r="O46" s="462"/>
      <c r="P46" s="461"/>
      <c r="Q46" s="462"/>
    </row>
    <row r="47" spans="1:17" x14ac:dyDescent="0.25">
      <c r="A47" s="404" t="s">
        <v>156</v>
      </c>
      <c r="B47" s="123"/>
      <c r="C47" s="123"/>
      <c r="D47" s="123"/>
      <c r="E47" s="123"/>
      <c r="F47" s="123"/>
      <c r="G47" s="123"/>
    </row>
    <row r="48" spans="1:17" x14ac:dyDescent="0.25">
      <c r="A48" s="405" t="s">
        <v>142</v>
      </c>
      <c r="B48" s="123"/>
      <c r="C48" s="123"/>
      <c r="D48" s="123"/>
      <c r="E48" s="123"/>
      <c r="F48" s="123"/>
      <c r="G48" s="123"/>
    </row>
    <row r="49" spans="1:7" x14ac:dyDescent="0.25">
      <c r="A49" s="405" t="s">
        <v>107</v>
      </c>
      <c r="B49" s="123"/>
      <c r="C49" s="123"/>
      <c r="D49" s="123"/>
      <c r="E49" s="123"/>
      <c r="F49" s="123"/>
      <c r="G49" s="123"/>
    </row>
    <row r="50" spans="1:7" x14ac:dyDescent="0.25">
      <c r="A50" s="123" t="s">
        <v>197</v>
      </c>
      <c r="B50" s="123"/>
      <c r="C50" s="123"/>
      <c r="D50" s="123"/>
      <c r="E50" s="123"/>
      <c r="F50" s="123"/>
      <c r="G50" s="123"/>
    </row>
    <row r="51" spans="1:7" x14ac:dyDescent="0.25">
      <c r="A51" s="358" t="s">
        <v>430</v>
      </c>
      <c r="B51" s="358"/>
      <c r="C51" s="358"/>
      <c r="D51" s="358"/>
      <c r="E51" s="358"/>
      <c r="F51" s="358"/>
      <c r="G51" s="358"/>
    </row>
    <row r="52" spans="1:7" x14ac:dyDescent="0.25">
      <c r="A52" s="400" t="s">
        <v>431</v>
      </c>
      <c r="B52" s="358"/>
      <c r="C52" s="358"/>
      <c r="D52" s="358"/>
      <c r="E52" s="358"/>
      <c r="F52" s="358"/>
      <c r="G52" s="358"/>
    </row>
    <row r="53" spans="1:7" x14ac:dyDescent="0.25">
      <c r="A53" s="400" t="s">
        <v>432</v>
      </c>
    </row>
    <row r="54" spans="1:7" x14ac:dyDescent="0.25">
      <c r="A54" s="358" t="s">
        <v>433</v>
      </c>
    </row>
    <row r="55" spans="1:7" x14ac:dyDescent="0.25">
      <c r="A55" s="399" t="s">
        <v>434</v>
      </c>
    </row>
    <row r="56" spans="1:7" x14ac:dyDescent="0.25">
      <c r="A56" s="230" t="s">
        <v>435</v>
      </c>
    </row>
  </sheetData>
  <sheetProtection algorithmName="SHA-512" hashValue="MHszM1Ot9iFBvDVusB00Qd8bj5JgAllhEDWMWsvTLm9BW6SBb6rVBzq8jYix5KlIdh71A5GaIEOZIToORdSUHQ==" saltValue="hH/LClYhDODEOKfsAGMp2A==" spinCount="100000" sheet="1" objects="1" scenarios="1"/>
  <dataConsolidate/>
  <conditionalFormatting sqref="B44">
    <cfRule type="containsText" dxfId="310" priority="82" operator="containsText" text="yes">
      <formula>NOT(ISERROR(SEARCH("yes",B44)))</formula>
    </cfRule>
  </conditionalFormatting>
  <conditionalFormatting sqref="D29">
    <cfRule type="containsText" dxfId="309" priority="79" operator="containsText" text="yes">
      <formula>NOT(ISERROR(SEARCH("yes",D29)))</formula>
    </cfRule>
  </conditionalFormatting>
  <conditionalFormatting sqref="F29">
    <cfRule type="containsText" dxfId="308" priority="78" operator="containsText" text="yes">
      <formula>NOT(ISERROR(SEARCH("yes",F29)))</formula>
    </cfRule>
  </conditionalFormatting>
  <conditionalFormatting sqref="H29">
    <cfRule type="containsText" dxfId="307" priority="77" operator="containsText" text="yes">
      <formula>NOT(ISERROR(SEARCH("yes",H29)))</formula>
    </cfRule>
  </conditionalFormatting>
  <conditionalFormatting sqref="D44">
    <cfRule type="containsText" dxfId="306" priority="76" operator="containsText" text="yes">
      <formula>NOT(ISERROR(SEARCH("yes",D44)))</formula>
    </cfRule>
  </conditionalFormatting>
  <conditionalFormatting sqref="F44">
    <cfRule type="containsText" dxfId="305" priority="75" operator="containsText" text="yes">
      <formula>NOT(ISERROR(SEARCH("yes",F44)))</formula>
    </cfRule>
  </conditionalFormatting>
  <conditionalFormatting sqref="H44">
    <cfRule type="containsText" dxfId="304" priority="74" operator="containsText" text="yes">
      <formula>NOT(ISERROR(SEARCH("yes",H44)))</formula>
    </cfRule>
  </conditionalFormatting>
  <conditionalFormatting sqref="B45">
    <cfRule type="containsText" dxfId="303" priority="70" operator="containsText" text="yes">
      <formula>NOT(ISERROR(SEARCH("yes",B45)))</formula>
    </cfRule>
  </conditionalFormatting>
  <conditionalFormatting sqref="D45">
    <cfRule type="containsText" dxfId="302" priority="69" operator="containsText" text="yes">
      <formula>NOT(ISERROR(SEARCH("yes",D45)))</formula>
    </cfRule>
  </conditionalFormatting>
  <conditionalFormatting sqref="F45">
    <cfRule type="containsText" dxfId="301" priority="68" operator="containsText" text="yes">
      <formula>NOT(ISERROR(SEARCH("yes",F45)))</formula>
    </cfRule>
  </conditionalFormatting>
  <conditionalFormatting sqref="H45">
    <cfRule type="containsText" dxfId="300" priority="67" operator="containsText" text="yes">
      <formula>NOT(ISERROR(SEARCH("yes",H45)))</formula>
    </cfRule>
  </conditionalFormatting>
  <conditionalFormatting sqref="J29">
    <cfRule type="containsText" dxfId="299" priority="65" operator="containsText" text="yes">
      <formula>NOT(ISERROR(SEARCH("yes",J29)))</formula>
    </cfRule>
  </conditionalFormatting>
  <conditionalFormatting sqref="J44">
    <cfRule type="containsText" dxfId="298" priority="64" operator="containsText" text="yes">
      <formula>NOT(ISERROR(SEARCH("yes",J44)))</formula>
    </cfRule>
  </conditionalFormatting>
  <conditionalFormatting sqref="J45">
    <cfRule type="containsText" dxfId="297" priority="63" operator="containsText" text="yes">
      <formula>NOT(ISERROR(SEARCH("yes",J45)))</formula>
    </cfRule>
  </conditionalFormatting>
  <conditionalFormatting sqref="L29">
    <cfRule type="containsText" dxfId="296" priority="61" operator="containsText" text="yes">
      <formula>NOT(ISERROR(SEARCH("yes",L29)))</formula>
    </cfRule>
  </conditionalFormatting>
  <conditionalFormatting sqref="L44">
    <cfRule type="containsText" dxfId="295" priority="60" operator="containsText" text="yes">
      <formula>NOT(ISERROR(SEARCH("yes",L44)))</formula>
    </cfRule>
  </conditionalFormatting>
  <conditionalFormatting sqref="L45">
    <cfRule type="containsText" dxfId="294" priority="59" operator="containsText" text="yes">
      <formula>NOT(ISERROR(SEARCH("yes",L45)))</formula>
    </cfRule>
  </conditionalFormatting>
  <conditionalFormatting sqref="N29">
    <cfRule type="containsText" dxfId="293" priority="57" operator="containsText" text="yes">
      <formula>NOT(ISERROR(SEARCH("yes",N29)))</formula>
    </cfRule>
  </conditionalFormatting>
  <conditionalFormatting sqref="N44">
    <cfRule type="containsText" dxfId="292" priority="56" operator="containsText" text="yes">
      <formula>NOT(ISERROR(SEARCH("yes",N44)))</formula>
    </cfRule>
  </conditionalFormatting>
  <conditionalFormatting sqref="N45">
    <cfRule type="containsText" dxfId="291" priority="55" operator="containsText" text="yes">
      <formula>NOT(ISERROR(SEARCH("yes",N45)))</formula>
    </cfRule>
  </conditionalFormatting>
  <conditionalFormatting sqref="P29">
    <cfRule type="containsText" dxfId="290" priority="53" operator="containsText" text="yes">
      <formula>NOT(ISERROR(SEARCH("yes",P29)))</formula>
    </cfRule>
  </conditionalFormatting>
  <conditionalFormatting sqref="P44">
    <cfRule type="containsText" dxfId="289" priority="52" operator="containsText" text="yes">
      <formula>NOT(ISERROR(SEARCH("yes",P44)))</formula>
    </cfRule>
  </conditionalFormatting>
  <conditionalFormatting sqref="P45">
    <cfRule type="containsText" dxfId="288" priority="51" operator="containsText" text="yes">
      <formula>NOT(ISERROR(SEARCH("yes",P45)))</formula>
    </cfRule>
  </conditionalFormatting>
  <conditionalFormatting sqref="B29">
    <cfRule type="containsText" dxfId="287" priority="49" operator="containsText" text="yes">
      <formula>NOT(ISERROR(SEARCH("yes",B29)))</formula>
    </cfRule>
  </conditionalFormatting>
  <conditionalFormatting sqref="I32 G32 E32 K32 M32 O32 Q32">
    <cfRule type="containsText" dxfId="286" priority="22" operator="containsText" text="yes">
      <formula>NOT(ISERROR(SEARCH("yes",E32)))</formula>
    </cfRule>
  </conditionalFormatting>
  <conditionalFormatting sqref="H30">
    <cfRule type="containsText" dxfId="285" priority="21" operator="containsText" text="yes">
      <formula>NOT(ISERROR(SEARCH("yes",H30)))</formula>
    </cfRule>
  </conditionalFormatting>
  <conditionalFormatting sqref="D30">
    <cfRule type="containsText" dxfId="284" priority="20" operator="containsText" text="yes">
      <formula>NOT(ISERROR(SEARCH("yes",D30)))</formula>
    </cfRule>
  </conditionalFormatting>
  <conditionalFormatting sqref="F30">
    <cfRule type="containsText" dxfId="283" priority="19" operator="containsText" text="yes">
      <formula>NOT(ISERROR(SEARCH("yes",F30)))</formula>
    </cfRule>
  </conditionalFormatting>
  <conditionalFormatting sqref="H30">
    <cfRule type="containsText" dxfId="282" priority="18" operator="containsText" text="yes">
      <formula>NOT(ISERROR(SEARCH("yes",H30)))</formula>
    </cfRule>
  </conditionalFormatting>
  <conditionalFormatting sqref="J30">
    <cfRule type="containsText" dxfId="281" priority="17" operator="containsText" text="yes">
      <formula>NOT(ISERROR(SEARCH("yes",J30)))</formula>
    </cfRule>
  </conditionalFormatting>
  <conditionalFormatting sqref="L30">
    <cfRule type="containsText" dxfId="280" priority="16" operator="containsText" text="yes">
      <formula>NOT(ISERROR(SEARCH("yes",L30)))</formula>
    </cfRule>
  </conditionalFormatting>
  <conditionalFormatting sqref="N30">
    <cfRule type="containsText" dxfId="279" priority="15" operator="containsText" text="yes">
      <formula>NOT(ISERROR(SEARCH("yes",N30)))</formula>
    </cfRule>
  </conditionalFormatting>
  <conditionalFormatting sqref="P30">
    <cfRule type="containsText" dxfId="278" priority="14" operator="containsText" text="yes">
      <formula>NOT(ISERROR(SEARCH("yes",P30)))</formula>
    </cfRule>
  </conditionalFormatting>
  <conditionalFormatting sqref="B30">
    <cfRule type="containsText" dxfId="277" priority="13" operator="containsText" text="yes">
      <formula>NOT(ISERROR(SEARCH("yes",B30)))</formula>
    </cfRule>
  </conditionalFormatting>
  <conditionalFormatting sqref="C32">
    <cfRule type="beginsWith" dxfId="276" priority="12" operator="beginsWith" text="Yes">
      <formula>LEFT(C32,LEN("Yes"))="Yes"</formula>
    </cfRule>
  </conditionalFormatting>
  <conditionalFormatting sqref="C30">
    <cfRule type="containsText" dxfId="275" priority="11" operator="containsText" text="yes">
      <formula>NOT(ISERROR(SEARCH("yes",C30)))</formula>
    </cfRule>
  </conditionalFormatting>
  <conditionalFormatting sqref="C31">
    <cfRule type="containsText" dxfId="274" priority="10" operator="containsText" text="yes">
      <formula>NOT(ISERROR(SEARCH("yes",C31)))</formula>
    </cfRule>
  </conditionalFormatting>
  <conditionalFormatting sqref="B32">
    <cfRule type="containsText" dxfId="273" priority="9" operator="containsText" text="Yes">
      <formula>NOT(ISERROR(SEARCH("Yes",B32)))</formula>
    </cfRule>
  </conditionalFormatting>
  <conditionalFormatting sqref="I31 G31 E31 K31 M31 O31 Q31">
    <cfRule type="containsText" dxfId="272" priority="8" operator="containsText" text="yes">
      <formula>NOT(ISERROR(SEARCH("yes",E31)))</formula>
    </cfRule>
  </conditionalFormatting>
  <conditionalFormatting sqref="E30">
    <cfRule type="containsText" dxfId="271" priority="7" operator="containsText" text="yes">
      <formula>NOT(ISERROR(SEARCH("yes",E30)))</formula>
    </cfRule>
  </conditionalFormatting>
  <conditionalFormatting sqref="G30">
    <cfRule type="containsText" dxfId="270" priority="6" operator="containsText" text="yes">
      <formula>NOT(ISERROR(SEARCH("yes",G30)))</formula>
    </cfRule>
  </conditionalFormatting>
  <conditionalFormatting sqref="I30">
    <cfRule type="containsText" dxfId="269" priority="5" operator="containsText" text="yes">
      <formula>NOT(ISERROR(SEARCH("yes",I30)))</formula>
    </cfRule>
  </conditionalFormatting>
  <conditionalFormatting sqref="K30">
    <cfRule type="containsText" dxfId="268" priority="4" operator="containsText" text="yes">
      <formula>NOT(ISERROR(SEARCH("yes",K30)))</formula>
    </cfRule>
  </conditionalFormatting>
  <conditionalFormatting sqref="M30">
    <cfRule type="containsText" dxfId="267" priority="3" operator="containsText" text="yes">
      <formula>NOT(ISERROR(SEARCH("yes",M30)))</formula>
    </cfRule>
  </conditionalFormatting>
  <conditionalFormatting sqref="O30">
    <cfRule type="containsText" dxfId="266" priority="2" operator="containsText" text="yes">
      <formula>NOT(ISERROR(SEARCH("yes",O30)))</formula>
    </cfRule>
  </conditionalFormatting>
  <conditionalFormatting sqref="Q30">
    <cfRule type="containsText" dxfId="265" priority="1" operator="containsText" text="yes">
      <formula>NOT(ISERROR(SEARCH("yes",Q30)))</formula>
    </cfRule>
  </conditionalFormatting>
  <dataValidations count="1">
    <dataValidation type="list" allowBlank="1" showInputMessage="1" showErrorMessage="1" sqref="B31" xr:uid="{071B4465-791F-459E-9B1F-70AFD31BB1FB}">
      <formula1>"Yes, No"</formula1>
    </dataValidation>
  </dataValidations>
  <pageMargins left="0.45" right="0.45" top="0.5" bottom="0.3" header="0.3" footer="0.3"/>
  <pageSetup scale="46" fitToWidth="2" orientation="landscape" r:id="rId1"/>
  <headerFooter>
    <oddHeader>&amp;L&amp;"-,Bold"Summary Report – Gaseous and Opacity Excess Emissions and Continuous Monitoring System Performance
Continuous Parameter Monitoring Systems -- 40 CFR Part 63, Subpart MM</oddHeader>
    <oddFooter>&amp;RCPMS Summary -- &amp;P of &amp;N</oddFooter>
  </headerFooter>
  <extLst>
    <ext xmlns:x14="http://schemas.microsoft.com/office/spreadsheetml/2009/9/main" uri="{78C0D931-6437-407d-A8EE-F0AAD7539E65}">
      <x14:conditionalFormattings>
        <x14:conditionalFormatting xmlns:xm="http://schemas.microsoft.com/office/excel/2006/main">
          <x14:cfRule type="containsText" priority="48" operator="containsText" text="yes" id="{8B8ACF58-DBD5-4337-8514-424EAE00F957}">
            <xm:f>NOT(ISERROR(SEARCH("yes",CPMS1!B46)))</xm:f>
            <x14:dxf>
              <font>
                <b/>
                <i val="0"/>
                <color auto="1"/>
              </font>
              <fill>
                <patternFill>
                  <bgColor rgb="FFFFFF00"/>
                </patternFill>
              </fill>
            </x14:dxf>
          </x14:cfRule>
          <xm:sqref>B46 D46 F46 H46 J46 L46 N46 P46</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error="Select 3-hr (except for the 1-hr RTO corrective action level)" prompt="Select 3-hour, except for 1-hour RTO corrective action level" xr:uid="{563969EE-5081-4B5A-A065-530C09C5D199}">
          <x14:formula1>
            <xm:f>'dropdown menus'!$B$47:$B$48</xm:f>
          </x14:formula1>
          <xm:sqref>B15 P15 N15 L15 J15 H15 F15 D15</xm:sqref>
        </x14:dataValidation>
        <x14:dataValidation type="list" allowBlank="1" showInputMessage="1" xr:uid="{7BECD543-E58C-45C4-BC7A-69851AA1E4A9}">
          <x14:formula1>
            <xm:f>'dropdown menus'!$B$156:$B$157</xm:f>
          </x14:formula1>
          <xm:sqref>D45 B45 P45 N45 L45 J45 H45 F45</xm:sqref>
        </x14:dataValidation>
        <x14:dataValidation type="list" allowBlank="1" showInputMessage="1" showErrorMessage="1" xr:uid="{E8CFB9C9-28B4-470B-934C-D7B6EEAA8CDF}">
          <x14:formula1>
            <xm:f>'dropdown menus'!$B$121:$B$122</xm:f>
          </x14:formula1>
          <xm:sqref>B18:B19 P18:P19 N18:N19 L18:L19 J18:J19 H18:H19 F18:F19 D18:D19</xm:sqref>
        </x14:dataValidation>
        <x14:dataValidation type="list" allowBlank="1" showInputMessage="1" showErrorMessage="1" prompt="Select parameter" xr:uid="{DBC5D650-C199-4647-B394-3ED632C28BE4}">
          <x14:formula1>
            <xm:f>'dropdown menus'!$B$37:$B$44</xm:f>
          </x14:formula1>
          <xm:sqref>B14 P14 N14 L14 J14 H14 F14 D14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4">
    <pageSetUpPr fitToPage="1"/>
  </sheetPr>
  <dimension ref="A1:Q33"/>
  <sheetViews>
    <sheetView showGridLines="0" topLeftCell="A2" zoomScale="80" zoomScaleNormal="80" workbookViewId="0">
      <selection activeCell="B11" sqref="B11"/>
    </sheetView>
  </sheetViews>
  <sheetFormatPr defaultColWidth="0" defaultRowHeight="15" zeroHeight="1" x14ac:dyDescent="0.25"/>
  <cols>
    <col min="1" max="1" width="43.28515625" style="22" customWidth="1"/>
    <col min="2" max="2" width="62.140625" style="130" customWidth="1"/>
    <col min="3" max="3" width="24.42578125" style="130" hidden="1" customWidth="1"/>
    <col min="4" max="4" width="20.42578125" style="130" hidden="1" customWidth="1"/>
    <col min="5" max="5" width="13.28515625" style="130" hidden="1" customWidth="1"/>
    <col min="6" max="6" width="16.42578125" style="130" hidden="1" customWidth="1"/>
    <col min="7" max="7" width="17" style="130" hidden="1" customWidth="1"/>
    <col min="8" max="8" width="23.140625" style="130" hidden="1" customWidth="1"/>
    <col min="9" max="9" width="21.140625" style="130" hidden="1" customWidth="1"/>
    <col min="10" max="16384" width="9.140625" style="130" hidden="1"/>
  </cols>
  <sheetData>
    <row r="1" spans="1:17" hidden="1" x14ac:dyDescent="0.25">
      <c r="A1" s="6" t="str">
        <f>+Welcome!B6</f>
        <v>OMB No.: 2060-0377 Form 5900-520 For further Paperwork Reduction Act information see: 
https://www.epa.gov/electronic-reporting-air-emissions/paperwork-reduction-act-pra-cedri-and-ert</v>
      </c>
    </row>
    <row r="2" spans="1:17" ht="21" x14ac:dyDescent="0.35">
      <c r="A2" s="25" t="s">
        <v>416</v>
      </c>
      <c r="B2" s="25"/>
      <c r="C2" s="36"/>
      <c r="D2" s="36"/>
      <c r="E2" s="36"/>
      <c r="F2" s="36"/>
      <c r="G2" s="36"/>
      <c r="H2" s="36"/>
      <c r="I2" s="36"/>
      <c r="J2" s="36"/>
      <c r="K2" s="36"/>
      <c r="L2" s="36"/>
      <c r="M2" s="36"/>
      <c r="N2" s="36"/>
      <c r="O2" s="36"/>
      <c r="P2" s="36"/>
      <c r="Q2" s="36"/>
    </row>
    <row r="3" spans="1:17" ht="21" x14ac:dyDescent="0.35">
      <c r="A3" s="25" t="s">
        <v>417</v>
      </c>
      <c r="B3" s="25"/>
    </row>
    <row r="4" spans="1:17" ht="30" customHeight="1" x14ac:dyDescent="0.25">
      <c r="A4" s="6" t="s">
        <v>118</v>
      </c>
    </row>
    <row r="5" spans="1:17" x14ac:dyDescent="0.25">
      <c r="A5" s="61" t="s">
        <v>418</v>
      </c>
    </row>
    <row r="6" spans="1:17" x14ac:dyDescent="0.25">
      <c r="A6" s="130" t="s">
        <v>422</v>
      </c>
    </row>
    <row r="7" spans="1:17" x14ac:dyDescent="0.25">
      <c r="A7" s="6" t="s">
        <v>419</v>
      </c>
    </row>
    <row r="8" spans="1:17" x14ac:dyDescent="0.25">
      <c r="A8" s="6" t="s">
        <v>420</v>
      </c>
      <c r="C8" s="249"/>
      <c r="D8" s="61"/>
      <c r="E8" s="61"/>
      <c r="F8" s="61"/>
      <c r="G8" s="61"/>
      <c r="H8" s="61"/>
      <c r="I8" s="61"/>
      <c r="J8" s="61"/>
      <c r="K8" s="61"/>
      <c r="L8" s="61"/>
      <c r="M8" s="61"/>
      <c r="N8" s="61"/>
      <c r="O8" s="61"/>
      <c r="P8" s="61"/>
    </row>
    <row r="9" spans="1:17" ht="30" customHeight="1" x14ac:dyDescent="0.25">
      <c r="A9" s="357" t="s">
        <v>421</v>
      </c>
      <c r="B9" s="363"/>
      <c r="C9" s="249"/>
      <c r="D9" s="61"/>
      <c r="E9" s="61"/>
      <c r="F9" s="61"/>
      <c r="G9" s="61"/>
      <c r="H9" s="61"/>
      <c r="I9" s="61"/>
      <c r="J9" s="61"/>
      <c r="K9" s="61"/>
      <c r="L9" s="61"/>
      <c r="M9" s="61"/>
      <c r="N9" s="61"/>
      <c r="O9" s="61"/>
      <c r="P9" s="61"/>
    </row>
    <row r="10" spans="1:17" ht="45" hidden="1" customHeight="1" x14ac:dyDescent="0.25">
      <c r="A10" s="309" t="s">
        <v>306</v>
      </c>
      <c r="B10" s="229" t="str">
        <f>IF(B11="","",1)</f>
        <v/>
      </c>
      <c r="C10" s="61"/>
      <c r="D10" s="61"/>
      <c r="E10" s="61"/>
      <c r="F10" s="61"/>
      <c r="G10" s="61"/>
      <c r="H10" s="61"/>
      <c r="I10" s="61"/>
      <c r="J10" s="61"/>
      <c r="K10" s="61"/>
      <c r="L10" s="61"/>
      <c r="M10" s="61"/>
      <c r="N10" s="61"/>
      <c r="O10" s="61"/>
      <c r="P10" s="61"/>
    </row>
    <row r="11" spans="1:17" x14ac:dyDescent="0.25">
      <c r="A11" s="270" t="s">
        <v>309</v>
      </c>
      <c r="B11" s="228"/>
      <c r="C11" s="61"/>
      <c r="D11" s="61"/>
      <c r="E11" s="61"/>
      <c r="F11" s="61"/>
      <c r="G11" s="61"/>
      <c r="H11" s="61"/>
      <c r="I11" s="61"/>
      <c r="J11" s="61"/>
      <c r="K11" s="61"/>
      <c r="L11" s="61"/>
      <c r="M11" s="61"/>
      <c r="N11" s="61"/>
      <c r="O11" s="61"/>
      <c r="P11" s="61"/>
    </row>
    <row r="12" spans="1:17" ht="30" x14ac:dyDescent="0.25">
      <c r="A12" s="270" t="s">
        <v>310</v>
      </c>
      <c r="B12" s="228"/>
      <c r="C12" s="61"/>
      <c r="D12" s="61"/>
      <c r="E12" s="61"/>
      <c r="F12" s="61"/>
      <c r="G12" s="61"/>
      <c r="H12" s="61"/>
      <c r="I12" s="61"/>
      <c r="J12" s="61"/>
      <c r="K12" s="61"/>
      <c r="L12" s="61"/>
      <c r="M12" s="61"/>
      <c r="N12" s="61"/>
      <c r="O12" s="61"/>
      <c r="P12" s="61"/>
    </row>
    <row r="13" spans="1:17" ht="30" x14ac:dyDescent="0.25">
      <c r="A13" s="270" t="s">
        <v>311</v>
      </c>
      <c r="B13" s="229"/>
      <c r="C13" s="61"/>
      <c r="D13" s="61"/>
      <c r="E13" s="61"/>
      <c r="F13" s="61"/>
      <c r="G13" s="61"/>
      <c r="H13" s="61"/>
      <c r="I13" s="61"/>
      <c r="J13" s="61"/>
      <c r="K13" s="61"/>
      <c r="L13" s="61"/>
      <c r="M13" s="61"/>
      <c r="N13" s="61"/>
      <c r="O13" s="61"/>
      <c r="P13" s="61"/>
    </row>
    <row r="14" spans="1:17" x14ac:dyDescent="0.25">
      <c r="A14" s="364" t="s">
        <v>312</v>
      </c>
      <c r="B14" s="365"/>
      <c r="C14" s="61"/>
      <c r="D14" s="61"/>
      <c r="E14" s="61"/>
      <c r="F14" s="61"/>
      <c r="G14" s="61"/>
      <c r="H14" s="61"/>
      <c r="I14" s="61"/>
      <c r="J14" s="61"/>
      <c r="K14" s="61"/>
      <c r="L14" s="61"/>
      <c r="M14" s="61"/>
      <c r="N14" s="61"/>
      <c r="O14" s="61"/>
      <c r="P14" s="61"/>
    </row>
    <row r="15" spans="1:17" x14ac:dyDescent="0.25">
      <c r="A15" s="284" t="s">
        <v>320</v>
      </c>
      <c r="B15" s="229"/>
      <c r="C15" s="61"/>
      <c r="D15" s="61"/>
      <c r="E15" s="61"/>
      <c r="F15" s="61"/>
      <c r="G15" s="61"/>
      <c r="H15" s="61"/>
      <c r="I15" s="61"/>
      <c r="J15" s="61"/>
      <c r="K15" s="61"/>
      <c r="L15" s="61"/>
      <c r="M15" s="61"/>
      <c r="N15" s="61"/>
      <c r="O15" s="61"/>
      <c r="P15" s="61"/>
    </row>
    <row r="16" spans="1:17" x14ac:dyDescent="0.25">
      <c r="A16" s="284" t="s">
        <v>321</v>
      </c>
      <c r="B16" s="228"/>
      <c r="C16" s="61"/>
      <c r="D16" s="61"/>
      <c r="E16" s="61"/>
      <c r="F16" s="61"/>
      <c r="G16" s="61"/>
      <c r="H16" s="61"/>
      <c r="I16" s="61"/>
      <c r="J16" s="61"/>
      <c r="K16" s="61"/>
      <c r="L16" s="61"/>
      <c r="M16" s="61"/>
      <c r="N16" s="61"/>
      <c r="O16" s="61"/>
      <c r="P16" s="61"/>
    </row>
    <row r="17" spans="1:16" x14ac:dyDescent="0.25">
      <c r="A17" s="284" t="s">
        <v>322</v>
      </c>
      <c r="B17" s="229"/>
      <c r="C17" s="61"/>
      <c r="D17" s="61"/>
      <c r="E17" s="61"/>
      <c r="F17" s="61"/>
      <c r="G17" s="61"/>
      <c r="H17" s="61"/>
      <c r="I17" s="61"/>
      <c r="J17" s="61"/>
      <c r="K17" s="61"/>
      <c r="L17" s="61"/>
      <c r="M17" s="61"/>
      <c r="N17" s="61"/>
      <c r="O17" s="61"/>
      <c r="P17" s="61"/>
    </row>
    <row r="18" spans="1:16" x14ac:dyDescent="0.25">
      <c r="A18" s="284" t="s">
        <v>323</v>
      </c>
      <c r="B18" s="229"/>
      <c r="C18" s="61"/>
      <c r="D18" s="61"/>
      <c r="E18" s="61"/>
      <c r="F18" s="61"/>
      <c r="G18" s="61"/>
      <c r="H18" s="61"/>
      <c r="I18" s="61"/>
      <c r="J18" s="61"/>
      <c r="K18" s="61"/>
      <c r="L18" s="61"/>
      <c r="M18" s="61"/>
      <c r="N18" s="61"/>
      <c r="O18" s="61"/>
      <c r="P18" s="61"/>
    </row>
    <row r="19" spans="1:16" x14ac:dyDescent="0.25">
      <c r="A19" s="284" t="s">
        <v>324</v>
      </c>
      <c r="B19" s="229"/>
      <c r="C19" s="61"/>
      <c r="D19" s="61"/>
      <c r="E19" s="61"/>
      <c r="F19" s="61"/>
      <c r="G19" s="61"/>
      <c r="H19" s="61"/>
      <c r="I19" s="61"/>
      <c r="J19" s="61"/>
      <c r="K19" s="61"/>
      <c r="L19" s="61"/>
      <c r="M19" s="61"/>
      <c r="N19" s="61"/>
      <c r="O19" s="61"/>
      <c r="P19" s="61"/>
    </row>
    <row r="20" spans="1:16" x14ac:dyDescent="0.25">
      <c r="A20" s="284" t="s">
        <v>325</v>
      </c>
      <c r="B20" s="446"/>
      <c r="C20" s="61"/>
      <c r="D20" s="61"/>
      <c r="E20" s="61"/>
      <c r="F20" s="61"/>
      <c r="G20" s="61"/>
      <c r="H20" s="61"/>
      <c r="I20" s="61"/>
      <c r="J20" s="61"/>
      <c r="K20" s="61"/>
      <c r="L20" s="61"/>
      <c r="M20" s="61"/>
      <c r="N20" s="61"/>
      <c r="O20" s="61"/>
      <c r="P20" s="61"/>
    </row>
    <row r="21" spans="1:16" x14ac:dyDescent="0.25">
      <c r="A21" s="366" t="s">
        <v>423</v>
      </c>
      <c r="B21" s="367"/>
      <c r="C21" s="61"/>
      <c r="D21" s="61"/>
      <c r="E21" s="61"/>
      <c r="F21" s="61"/>
      <c r="G21" s="61"/>
      <c r="H21" s="61"/>
      <c r="I21" s="61"/>
      <c r="J21" s="61"/>
      <c r="K21" s="61"/>
      <c r="L21" s="61"/>
      <c r="M21" s="61"/>
      <c r="N21" s="61"/>
      <c r="O21" s="61"/>
      <c r="P21" s="61"/>
    </row>
    <row r="22" spans="1:16" x14ac:dyDescent="0.25">
      <c r="A22" s="368" t="s">
        <v>424</v>
      </c>
      <c r="B22" s="369"/>
      <c r="C22" s="61"/>
      <c r="D22" s="61"/>
      <c r="E22" s="61"/>
      <c r="F22" s="61"/>
      <c r="G22" s="61"/>
      <c r="H22" s="61"/>
      <c r="I22" s="61"/>
      <c r="J22" s="61"/>
      <c r="K22" s="61"/>
      <c r="L22" s="61"/>
      <c r="M22" s="61"/>
      <c r="N22" s="61"/>
      <c r="O22" s="61"/>
      <c r="P22" s="61"/>
    </row>
    <row r="23" spans="1:16" x14ac:dyDescent="0.25">
      <c r="A23" s="270" t="s">
        <v>313</v>
      </c>
      <c r="B23" s="228"/>
      <c r="C23" s="61"/>
      <c r="D23" s="61"/>
      <c r="E23" s="61"/>
      <c r="F23" s="61"/>
      <c r="G23" s="61"/>
      <c r="H23" s="61"/>
      <c r="I23" s="61"/>
      <c r="J23" s="61"/>
      <c r="K23" s="61"/>
      <c r="L23" s="61"/>
      <c r="M23" s="61"/>
      <c r="N23" s="61"/>
      <c r="O23" s="61"/>
      <c r="P23" s="61"/>
    </row>
    <row r="24" spans="1:16" x14ac:dyDescent="0.25">
      <c r="A24" s="270" t="s">
        <v>314</v>
      </c>
      <c r="B24" s="228"/>
      <c r="C24" s="61"/>
      <c r="D24" s="61"/>
      <c r="E24" s="61"/>
      <c r="F24" s="61"/>
      <c r="G24" s="61"/>
      <c r="H24" s="61"/>
      <c r="I24" s="61"/>
      <c r="J24" s="61"/>
      <c r="K24" s="61"/>
      <c r="L24" s="61"/>
      <c r="M24" s="61"/>
      <c r="N24" s="61"/>
      <c r="O24" s="61"/>
      <c r="P24" s="61"/>
    </row>
    <row r="25" spans="1:16" x14ac:dyDescent="0.25">
      <c r="A25" s="270" t="s">
        <v>315</v>
      </c>
      <c r="B25" s="228"/>
      <c r="C25" s="61"/>
      <c r="D25" s="61"/>
      <c r="E25" s="61"/>
      <c r="F25" s="61"/>
      <c r="G25" s="61"/>
      <c r="H25" s="61"/>
      <c r="I25" s="61"/>
      <c r="J25" s="61"/>
      <c r="K25" s="61"/>
      <c r="L25" s="61"/>
      <c r="M25" s="61"/>
      <c r="N25" s="61"/>
      <c r="O25" s="61"/>
      <c r="P25" s="61"/>
    </row>
    <row r="26" spans="1:16" s="396" customFormat="1" ht="24.95" customHeight="1" x14ac:dyDescent="0.25">
      <c r="A26" s="406" t="s">
        <v>316</v>
      </c>
    </row>
    <row r="27" spans="1:16" s="396" customFormat="1" ht="24.95" customHeight="1" x14ac:dyDescent="0.25">
      <c r="A27" s="407" t="s">
        <v>317</v>
      </c>
      <c r="B27" s="407"/>
      <c r="C27" s="408"/>
      <c r="D27" s="408"/>
      <c r="E27" s="408"/>
      <c r="F27" s="408"/>
      <c r="G27" s="408"/>
      <c r="H27" s="408"/>
      <c r="I27" s="408"/>
      <c r="J27" s="408"/>
      <c r="K27" s="408"/>
      <c r="L27" s="408"/>
      <c r="M27" s="408"/>
      <c r="N27" s="408"/>
      <c r="O27" s="408"/>
    </row>
    <row r="28" spans="1:16" x14ac:dyDescent="0.25">
      <c r="A28" s="283" t="s">
        <v>318</v>
      </c>
      <c r="B28" s="560"/>
      <c r="C28" s="42"/>
      <c r="D28" s="42"/>
    </row>
    <row r="29" spans="1:16" x14ac:dyDescent="0.25">
      <c r="A29" s="283" t="s">
        <v>319</v>
      </c>
      <c r="B29" s="560"/>
      <c r="C29" s="42"/>
      <c r="D29" s="42"/>
    </row>
    <row r="30" spans="1:16" s="396" customFormat="1" ht="24.95" customHeight="1" x14ac:dyDescent="0.25">
      <c r="A30" s="406" t="s">
        <v>300</v>
      </c>
    </row>
    <row r="31" spans="1:16" s="396" customFormat="1" ht="24.95" customHeight="1" x14ac:dyDescent="0.25">
      <c r="A31" s="396" t="s">
        <v>330</v>
      </c>
    </row>
    <row r="32" spans="1:16" x14ac:dyDescent="0.25">
      <c r="A32" s="283" t="s">
        <v>326</v>
      </c>
      <c r="B32" s="228"/>
    </row>
    <row r="33" spans="1:2" x14ac:dyDescent="0.25">
      <c r="A33" s="283" t="s">
        <v>327</v>
      </c>
      <c r="B33" s="228"/>
    </row>
  </sheetData>
  <sheetProtection algorithmName="SHA-512" hashValue="Z6IP6DqEBdHTD4mjjfUvUHiyrF6vuycVspdxf4zIB9dqCqp8TCQbMvXU7i7vbn0N8plnDPv+anuCcQPdMIjVJA==" saltValue="NB77dluNbWFj9JgQWJshbg==" spinCount="100000" sheet="1" objects="1" scenarios="1"/>
  <dataValidations count="1">
    <dataValidation type="textLength" operator="equal" allowBlank="1" showInputMessage="1" showErrorMessage="1" sqref="B20" xr:uid="{7E2A7F54-D54B-4A48-A3BF-A9279E7D2D9C}">
      <formula1>5</formula1>
    </dataValidation>
  </dataValidations>
  <pageMargins left="0.5" right="0.5" top="0.75" bottom="0.75" header="0.3" footer="0.3"/>
  <pageSetup scale="91" fitToHeight="0" orientation="portrait" r:id="rId1"/>
  <headerFooter>
    <oddFooter>&amp;R&amp;A</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'dropdown menus'!$B$160:$B$215</xm:f>
          </x14:formula1>
          <xm:sqref>B19</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9">
    <tabColor theme="9" tint="0.59999389629810485"/>
    <pageSetUpPr fitToPage="1"/>
  </sheetPr>
  <dimension ref="A1:Q58"/>
  <sheetViews>
    <sheetView showGridLines="0" zoomScale="90" zoomScaleNormal="90" workbookViewId="0">
      <selection activeCell="H27" sqref="H27:I30"/>
    </sheetView>
  </sheetViews>
  <sheetFormatPr defaultColWidth="0" defaultRowHeight="15" zeroHeight="1" x14ac:dyDescent="0.25"/>
  <cols>
    <col min="1" max="1" width="73" style="85" customWidth="1"/>
    <col min="2" max="2" width="22.28515625" style="130" customWidth="1"/>
    <col min="3" max="9" width="18.85546875" style="130" customWidth="1"/>
    <col min="10" max="12" width="0" style="130" hidden="1" customWidth="1"/>
    <col min="13" max="16384" width="9.140625" style="130" hidden="1"/>
  </cols>
  <sheetData>
    <row r="1" spans="1:10" ht="21" x14ac:dyDescent="0.35">
      <c r="A1" s="25" t="s">
        <v>31</v>
      </c>
    </row>
    <row r="2" spans="1:10" x14ac:dyDescent="0.25">
      <c r="A2" s="6" t="s">
        <v>69</v>
      </c>
    </row>
    <row r="3" spans="1:10" x14ac:dyDescent="0.25">
      <c r="D3" s="238" t="s">
        <v>238</v>
      </c>
      <c r="E3" s="130" t="str">
        <f ca="1">MID(CELL("filename",A1),FIND("]",CELL("filename",A1))+1,255)</f>
        <v>COMS7</v>
      </c>
    </row>
    <row r="4" spans="1:10" x14ac:dyDescent="0.25">
      <c r="A4" s="41" t="s">
        <v>32</v>
      </c>
      <c r="B4" s="516" t="str">
        <f>Facility_Info_upload!$C$24&amp;"--"&amp;Facility_Info_upload!$D$24</f>
        <v>0--0</v>
      </c>
      <c r="C4" s="517"/>
      <c r="D4" s="517"/>
      <c r="E4" s="518"/>
    </row>
    <row r="5" spans="1:10" x14ac:dyDescent="0.25">
      <c r="A5" s="41" t="s">
        <v>33</v>
      </c>
      <c r="B5" s="563" t="str">
        <f>CONCATENATE(TEXT(Facility_Info!$B$28,"mm/dd/yyyy")," - ",TEXT(Facility_Info!$B$29,"mm/dd/yyyy"))</f>
        <v>01/00/1900 - 01/00/1900</v>
      </c>
      <c r="C5" s="519"/>
      <c r="D5" s="517"/>
      <c r="E5" s="518"/>
      <c r="J5" s="38"/>
    </row>
    <row r="6" spans="1:10" x14ac:dyDescent="0.25">
      <c r="A6" s="41" t="s">
        <v>19</v>
      </c>
      <c r="B6" s="520" t="str">
        <f>IF(Unit_Info!$C30="","",Unit_Info!$C30)</f>
        <v/>
      </c>
      <c r="C6" s="521"/>
      <c r="D6" s="521"/>
      <c r="E6" s="522"/>
      <c r="J6" s="38"/>
    </row>
    <row r="7" spans="1:10" x14ac:dyDescent="0.25">
      <c r="A7" s="41" t="s">
        <v>20</v>
      </c>
      <c r="B7" s="520" t="str">
        <f>IF(Unit_Info!$D30="","",Unit_Info!$D30)</f>
        <v/>
      </c>
      <c r="C7" s="523"/>
      <c r="D7" s="523"/>
      <c r="E7" s="524"/>
      <c r="J7" s="38"/>
    </row>
    <row r="8" spans="1:10" x14ac:dyDescent="0.25">
      <c r="A8" s="41" t="s">
        <v>21</v>
      </c>
      <c r="B8" s="520" t="str">
        <f>IF(Unit_Info!$F30="","",Unit_Info!$F30)</f>
        <v/>
      </c>
      <c r="C8" s="523"/>
      <c r="D8" s="523"/>
      <c r="E8" s="524"/>
      <c r="J8" s="38"/>
    </row>
    <row r="9" spans="1:10" x14ac:dyDescent="0.25">
      <c r="A9" s="41" t="s">
        <v>22</v>
      </c>
      <c r="B9" s="520" t="str">
        <f>IF(Unit_Info!$I30="","",Unit_Info!$I30)</f>
        <v/>
      </c>
      <c r="C9" s="523"/>
      <c r="D9" s="523"/>
      <c r="E9" s="524"/>
      <c r="J9" s="38"/>
    </row>
    <row r="10" spans="1:10" x14ac:dyDescent="0.25">
      <c r="A10" s="41" t="s">
        <v>138</v>
      </c>
      <c r="B10" s="220"/>
      <c r="C10" s="164"/>
      <c r="D10" s="78"/>
      <c r="E10" s="79"/>
      <c r="J10" s="38"/>
    </row>
    <row r="11" spans="1:10" ht="25.5" customHeight="1" thickBot="1" x14ac:dyDescent="0.3">
      <c r="A11" s="398" t="s">
        <v>137</v>
      </c>
      <c r="B11" s="398"/>
      <c r="C11" s="398"/>
      <c r="D11" s="398"/>
      <c r="E11" s="398"/>
      <c r="J11" s="38"/>
    </row>
    <row r="12" spans="1:10" x14ac:dyDescent="0.25">
      <c r="A12" s="8" t="s">
        <v>145</v>
      </c>
      <c r="B12" s="49"/>
      <c r="C12" s="49"/>
      <c r="D12" s="49"/>
      <c r="E12" s="49"/>
      <c r="F12" s="49"/>
      <c r="G12" s="49"/>
      <c r="H12" s="49"/>
      <c r="I12" s="50"/>
      <c r="J12" s="51"/>
    </row>
    <row r="13" spans="1:10" x14ac:dyDescent="0.25">
      <c r="A13" s="263" t="s">
        <v>293</v>
      </c>
      <c r="B13" s="264" t="str">
        <f>IF(B14="","",MAX(COMS1!B13:H13,COMS2!B13:H13,COMS3!B13:H13,COMS4!B13:H13,COMS5!B13:H13,COMS6!B13:H13)+1)</f>
        <v/>
      </c>
      <c r="C13" s="264"/>
      <c r="D13" s="264" t="str">
        <f>IF(D14="","",B13+1)</f>
        <v/>
      </c>
      <c r="E13" s="264"/>
      <c r="F13" s="264" t="str">
        <f>IF(F14="","",MAX(B13:D13)+1)</f>
        <v/>
      </c>
      <c r="G13" s="264"/>
      <c r="H13" s="264" t="str">
        <f>IF(H14="","",MAX(B13:F13)+1)</f>
        <v/>
      </c>
      <c r="I13" s="265"/>
      <c r="J13" s="51"/>
    </row>
    <row r="14" spans="1:10" x14ac:dyDescent="0.25">
      <c r="A14" s="52" t="s">
        <v>76</v>
      </c>
      <c r="B14" s="175"/>
      <c r="C14" s="119"/>
      <c r="D14" s="175"/>
      <c r="E14" s="119"/>
      <c r="F14" s="175"/>
      <c r="G14" s="119"/>
      <c r="H14" s="175"/>
      <c r="I14" s="119"/>
      <c r="J14" s="51"/>
    </row>
    <row r="15" spans="1:10" x14ac:dyDescent="0.25">
      <c r="A15" s="52" t="s">
        <v>34</v>
      </c>
      <c r="B15" s="175"/>
      <c r="C15" s="119"/>
      <c r="D15" s="175"/>
      <c r="E15" s="119"/>
      <c r="F15" s="175"/>
      <c r="G15" s="119"/>
      <c r="H15" s="175"/>
      <c r="I15" s="119"/>
      <c r="J15" s="51"/>
    </row>
    <row r="16" spans="1:10" x14ac:dyDescent="0.25">
      <c r="A16" s="52" t="s">
        <v>78</v>
      </c>
      <c r="B16" s="221"/>
      <c r="C16" s="119"/>
      <c r="D16" s="221"/>
      <c r="E16" s="119"/>
      <c r="F16" s="221"/>
      <c r="G16" s="119"/>
      <c r="H16" s="221"/>
      <c r="I16" s="119"/>
      <c r="J16" s="51"/>
    </row>
    <row r="17" spans="1:17" ht="30" x14ac:dyDescent="0.25">
      <c r="A17" s="139" t="s">
        <v>190</v>
      </c>
      <c r="B17" s="222"/>
      <c r="C17" s="100"/>
      <c r="D17" s="222"/>
      <c r="E17" s="100"/>
      <c r="F17" s="222"/>
      <c r="G17" s="100"/>
      <c r="H17" s="222"/>
      <c r="I17" s="100"/>
      <c r="J17" s="51"/>
    </row>
    <row r="18" spans="1:17" ht="30" x14ac:dyDescent="0.25">
      <c r="A18" s="139" t="s">
        <v>191</v>
      </c>
      <c r="B18" s="222"/>
      <c r="C18" s="100"/>
      <c r="D18" s="222"/>
      <c r="E18" s="100"/>
      <c r="F18" s="222"/>
      <c r="G18" s="100"/>
      <c r="H18" s="222"/>
      <c r="I18" s="100"/>
      <c r="J18" s="51"/>
    </row>
    <row r="19" spans="1:17" s="273" customFormat="1" ht="29.25" customHeight="1" x14ac:dyDescent="0.25">
      <c r="A19" s="53" t="s">
        <v>528</v>
      </c>
      <c r="B19" s="215"/>
      <c r="C19" s="100"/>
      <c r="D19" s="215"/>
      <c r="E19" s="100"/>
      <c r="F19" s="215"/>
      <c r="G19" s="100"/>
      <c r="H19" s="215"/>
      <c r="I19" s="101"/>
      <c r="J19" s="215"/>
      <c r="K19" s="101"/>
      <c r="L19" s="215"/>
      <c r="M19" s="101"/>
      <c r="N19" s="215"/>
      <c r="O19" s="101"/>
      <c r="P19" s="215"/>
      <c r="Q19" s="101"/>
    </row>
    <row r="20" spans="1:17" x14ac:dyDescent="0.25">
      <c r="A20" s="53"/>
      <c r="B20" s="96" t="s">
        <v>36</v>
      </c>
      <c r="C20" s="97" t="s">
        <v>8</v>
      </c>
      <c r="D20" s="96" t="s">
        <v>36</v>
      </c>
      <c r="E20" s="97" t="s">
        <v>8</v>
      </c>
      <c r="F20" s="96" t="s">
        <v>36</v>
      </c>
      <c r="G20" s="97" t="s">
        <v>8</v>
      </c>
      <c r="H20" s="96" t="s">
        <v>36</v>
      </c>
      <c r="I20" s="98" t="s">
        <v>8</v>
      </c>
      <c r="J20" s="51"/>
      <c r="K20" s="54"/>
    </row>
    <row r="21" spans="1:17" ht="17.25" x14ac:dyDescent="0.25">
      <c r="A21" s="27" t="s">
        <v>75</v>
      </c>
      <c r="B21" s="99" t="s">
        <v>44</v>
      </c>
      <c r="C21" s="100" t="s">
        <v>149</v>
      </c>
      <c r="D21" s="99" t="s">
        <v>44</v>
      </c>
      <c r="E21" s="100" t="s">
        <v>149</v>
      </c>
      <c r="F21" s="99" t="s">
        <v>44</v>
      </c>
      <c r="G21" s="100" t="s">
        <v>149</v>
      </c>
      <c r="H21" s="99" t="s">
        <v>44</v>
      </c>
      <c r="I21" s="101" t="s">
        <v>149</v>
      </c>
      <c r="J21" s="51"/>
    </row>
    <row r="22" spans="1:17" x14ac:dyDescent="0.25">
      <c r="A22" s="55" t="s">
        <v>38</v>
      </c>
      <c r="B22" s="223"/>
      <c r="C22" s="224"/>
      <c r="D22" s="223"/>
      <c r="E22" s="224"/>
      <c r="F22" s="223"/>
      <c r="G22" s="224"/>
      <c r="H22" s="223"/>
      <c r="I22" s="225"/>
      <c r="J22" s="51"/>
    </row>
    <row r="23" spans="1:17" x14ac:dyDescent="0.25">
      <c r="A23" s="55" t="s">
        <v>39</v>
      </c>
      <c r="B23" s="223"/>
      <c r="C23" s="224"/>
      <c r="D23" s="223"/>
      <c r="E23" s="224"/>
      <c r="F23" s="223"/>
      <c r="G23" s="224"/>
      <c r="H23" s="223"/>
      <c r="I23" s="225"/>
      <c r="J23" s="51"/>
    </row>
    <row r="24" spans="1:17" x14ac:dyDescent="0.25">
      <c r="A24" s="55" t="s">
        <v>40</v>
      </c>
      <c r="B24" s="223"/>
      <c r="C24" s="224"/>
      <c r="D24" s="223"/>
      <c r="E24" s="224"/>
      <c r="F24" s="223"/>
      <c r="G24" s="224"/>
      <c r="H24" s="223"/>
      <c r="I24" s="225"/>
      <c r="J24" s="51"/>
    </row>
    <row r="25" spans="1:17" x14ac:dyDescent="0.25">
      <c r="A25" s="55" t="s">
        <v>41</v>
      </c>
      <c r="B25" s="223"/>
      <c r="C25" s="224"/>
      <c r="D25" s="223"/>
      <c r="E25" s="224"/>
      <c r="F25" s="223"/>
      <c r="G25" s="224"/>
      <c r="H25" s="223"/>
      <c r="I25" s="225"/>
      <c r="J25" s="51"/>
    </row>
    <row r="26" spans="1:17" x14ac:dyDescent="0.25">
      <c r="A26" s="55" t="s">
        <v>42</v>
      </c>
      <c r="B26" s="223"/>
      <c r="C26" s="224"/>
      <c r="D26" s="223"/>
      <c r="E26" s="224"/>
      <c r="F26" s="223"/>
      <c r="G26" s="224"/>
      <c r="H26" s="223"/>
      <c r="I26" s="225"/>
      <c r="J26" s="51"/>
    </row>
    <row r="27" spans="1:17" x14ac:dyDescent="0.25">
      <c r="A27" s="52" t="s">
        <v>43</v>
      </c>
      <c r="B27" s="525" t="str">
        <f>IF(B14="","",SUM(B22:B26))</f>
        <v/>
      </c>
      <c r="C27" s="526" t="str">
        <f>IF(B14="","",SUM(C22:C26)-IF(B15="scrubber pressure drop",C22,0))</f>
        <v/>
      </c>
      <c r="D27" s="525" t="str">
        <f>IF(D14="","",SUM(D22:D26))</f>
        <v/>
      </c>
      <c r="E27" s="526" t="str">
        <f>IF(D14="","",SUM(E22:E26)-IF(D15="scrubber pressure drop",E22,0))</f>
        <v/>
      </c>
      <c r="F27" s="525" t="str">
        <f>IF(F14="","",SUM(F22:F26))</f>
        <v/>
      </c>
      <c r="G27" s="526" t="str">
        <f>IF(F14="","",SUM(G22:G26)-IF(F15="scrubber pressure drop",G22,0))</f>
        <v/>
      </c>
      <c r="H27" s="525" t="str">
        <f>IF(H14="","",SUM(H22:H26))</f>
        <v/>
      </c>
      <c r="I27" s="527" t="str">
        <f>IF(H14="","",SUM(I22:I26)-IF(H15="scrubber pressure drop",I22,0))</f>
        <v/>
      </c>
      <c r="J27" s="51"/>
    </row>
    <row r="28" spans="1:17" ht="32.25" x14ac:dyDescent="0.25">
      <c r="A28" s="52" t="s">
        <v>157</v>
      </c>
      <c r="B28" s="529" t="str">
        <f>IF(B14="","",IF($B$10&gt;0,B27/($B$10*60),0))</f>
        <v/>
      </c>
      <c r="C28" s="528" t="str">
        <f>IF(B14="","",IF($B$10&gt;0,(C27*6)/($B$10*60),0))</f>
        <v/>
      </c>
      <c r="D28" s="529" t="str">
        <f>IF(D14="","",IF($B$10&gt;0,D27/($B$10*60),0))</f>
        <v/>
      </c>
      <c r="E28" s="528" t="str">
        <f>IF(D14="","",IF($B$10&gt;0,(E27*6)/($B$10*60),0))</f>
        <v/>
      </c>
      <c r="F28" s="529" t="str">
        <f>IF(F14="","",IF($B$10&gt;0,F27/($B$10*60),0))</f>
        <v/>
      </c>
      <c r="G28" s="528" t="str">
        <f>IF(F14="","",IF($B$10&gt;0,(G27*6)/($B$10*60),0))</f>
        <v/>
      </c>
      <c r="H28" s="529" t="str">
        <f>IF(H14="","",IF($B$10&gt;0,H27/($B$10*60),0))</f>
        <v/>
      </c>
      <c r="I28" s="528" t="str">
        <f>IF(H14="","",IF($B$10&gt;0,(I27*6)/($B$10*60),0))</f>
        <v/>
      </c>
      <c r="J28" s="56"/>
    </row>
    <row r="29" spans="1:17" ht="17.25" x14ac:dyDescent="0.25">
      <c r="A29" s="140" t="s">
        <v>196</v>
      </c>
      <c r="B29" s="530" t="str">
        <f>IF(B14="","",IF(B28&gt;=0.01,"Yes-Use detail form","No"))</f>
        <v/>
      </c>
      <c r="C29" s="89"/>
      <c r="D29" s="530" t="str">
        <f>IF(D14="","",IF(D28&gt;=0.01,"Yes-Use detail form","No"))</f>
        <v/>
      </c>
      <c r="E29" s="89"/>
      <c r="F29" s="530" t="str">
        <f>IF(F14="","",IF(F28&gt;=0.01,"Yes-Use detail form","No"))</f>
        <v/>
      </c>
      <c r="G29" s="89"/>
      <c r="H29" s="530" t="str">
        <f>IF(H14="","",IF(H28&gt;=0.01,"Yes-Use detail form","No"))</f>
        <v/>
      </c>
      <c r="I29" s="89"/>
      <c r="J29" s="56"/>
    </row>
    <row r="30" spans="1:17" ht="45" x14ac:dyDescent="0.25">
      <c r="A30" s="52" t="s">
        <v>202</v>
      </c>
      <c r="B30" s="29"/>
      <c r="C30" s="531" t="str">
        <f>IF(B14="","",IF(C28&gt;=VLOOKUP($B$15,Violations!$A$21:$D$22,4,FALSE),"Yes-Use detail and failure forms","No"))</f>
        <v/>
      </c>
      <c r="D30" s="29"/>
      <c r="E30" s="531" t="str">
        <f>IF(D14="","",IF(E28&gt;=VLOOKUP($B$15,Violations!$A$21:$D$22,4,FALSE),"Yes-Use detail and failure forms","No"))</f>
        <v/>
      </c>
      <c r="F30" s="29"/>
      <c r="G30" s="531" t="str">
        <f>IF(F14="","",IF(G28&gt;=VLOOKUP($B$15,Violations!$A$21:$D$22,4,FALSE),"Yes-Use detail and failure forms","No"))</f>
        <v/>
      </c>
      <c r="H30" s="29"/>
      <c r="I30" s="531" t="str">
        <f>IF(H14="","",IF(I28&gt;=VLOOKUP($B$15,Violations!$A$21:$D$22,4,FALSE),"Yes-Use detail and failure forms","No"))</f>
        <v/>
      </c>
      <c r="J30" s="56"/>
    </row>
    <row r="31" spans="1:17" x14ac:dyDescent="0.25">
      <c r="A31" s="53"/>
      <c r="B31" s="96"/>
      <c r="C31" s="97" t="s">
        <v>8</v>
      </c>
      <c r="D31" s="96"/>
      <c r="E31" s="97" t="s">
        <v>8</v>
      </c>
      <c r="F31" s="96"/>
      <c r="G31" s="97" t="s">
        <v>8</v>
      </c>
      <c r="H31" s="96"/>
      <c r="I31" s="98" t="s">
        <v>8</v>
      </c>
      <c r="J31" s="51"/>
      <c r="K31" s="54"/>
    </row>
    <row r="32" spans="1:17" ht="30" x14ac:dyDescent="0.25">
      <c r="A32" s="559" t="s">
        <v>574</v>
      </c>
      <c r="B32" s="99"/>
      <c r="C32" s="555" t="s">
        <v>573</v>
      </c>
      <c r="D32" s="99"/>
      <c r="E32" s="555" t="s">
        <v>573</v>
      </c>
      <c r="F32" s="99"/>
      <c r="G32" s="555" t="s">
        <v>573</v>
      </c>
      <c r="H32" s="99"/>
      <c r="I32" s="555" t="s">
        <v>573</v>
      </c>
      <c r="J32" s="51"/>
    </row>
    <row r="33" spans="1:10" x14ac:dyDescent="0.25">
      <c r="A33" s="55" t="s">
        <v>38</v>
      </c>
      <c r="B33" s="556"/>
      <c r="C33" s="224"/>
      <c r="D33" s="556"/>
      <c r="E33" s="224"/>
      <c r="F33" s="556"/>
      <c r="G33" s="224"/>
      <c r="H33" s="556"/>
      <c r="I33" s="225"/>
      <c r="J33" s="51"/>
    </row>
    <row r="34" spans="1:10" x14ac:dyDescent="0.25">
      <c r="A34" s="55" t="s">
        <v>39</v>
      </c>
      <c r="B34" s="557"/>
      <c r="C34" s="224"/>
      <c r="D34" s="557"/>
      <c r="E34" s="224"/>
      <c r="F34" s="557"/>
      <c r="G34" s="224"/>
      <c r="H34" s="557"/>
      <c r="I34" s="225"/>
      <c r="J34" s="51"/>
    </row>
    <row r="35" spans="1:10" x14ac:dyDescent="0.25">
      <c r="A35" s="55" t="s">
        <v>40</v>
      </c>
      <c r="B35" s="557"/>
      <c r="C35" s="224"/>
      <c r="D35" s="557"/>
      <c r="E35" s="224"/>
      <c r="F35" s="557"/>
      <c r="G35" s="224"/>
      <c r="H35" s="557"/>
      <c r="I35" s="225"/>
      <c r="J35" s="51"/>
    </row>
    <row r="36" spans="1:10" x14ac:dyDescent="0.25">
      <c r="A36" s="55" t="s">
        <v>41</v>
      </c>
      <c r="B36" s="557"/>
      <c r="C36" s="224"/>
      <c r="D36" s="557"/>
      <c r="E36" s="224"/>
      <c r="F36" s="557"/>
      <c r="G36" s="224"/>
      <c r="H36" s="557"/>
      <c r="I36" s="225"/>
      <c r="J36" s="51"/>
    </row>
    <row r="37" spans="1:10" x14ac:dyDescent="0.25">
      <c r="A37" s="55" t="s">
        <v>42</v>
      </c>
      <c r="B37" s="558"/>
      <c r="C37" s="224"/>
      <c r="D37" s="558"/>
      <c r="E37" s="224"/>
      <c r="F37" s="558"/>
      <c r="G37" s="224"/>
      <c r="H37" s="558"/>
      <c r="I37" s="225"/>
      <c r="J37" s="51"/>
    </row>
    <row r="38" spans="1:10" x14ac:dyDescent="0.25">
      <c r="A38" s="140" t="s">
        <v>572</v>
      </c>
      <c r="B38" s="554"/>
      <c r="C38" s="526" t="str">
        <f>IF(B14="","",SUM(C33:C37)-IF(B15="scrubber pressure drop",C33,0))</f>
        <v/>
      </c>
      <c r="D38" s="554"/>
      <c r="E38" s="526" t="str">
        <f>IF(D14="","",SUM(E33:E37)-IF(D15="scrubber pressure drop",E33,0))</f>
        <v/>
      </c>
      <c r="F38" s="554"/>
      <c r="G38" s="526" t="str">
        <f>IF(F14="","",SUM(G33:G37)-IF(F15="scrubber pressure drop",G33,0))</f>
        <v/>
      </c>
      <c r="H38" s="554"/>
      <c r="I38" s="527" t="str">
        <f>IF(H14="","",SUM(I33:I37)-IF(H15="scrubber pressure drop",I33,0))</f>
        <v/>
      </c>
      <c r="J38" s="51"/>
    </row>
    <row r="39" spans="1:10" x14ac:dyDescent="0.25">
      <c r="A39" s="14" t="s">
        <v>132</v>
      </c>
      <c r="B39" s="57"/>
      <c r="C39" s="57"/>
      <c r="D39" s="57"/>
      <c r="E39" s="57"/>
      <c r="F39" s="57"/>
      <c r="G39" s="57"/>
      <c r="H39" s="57"/>
      <c r="I39" s="58"/>
      <c r="J39" s="51"/>
    </row>
    <row r="40" spans="1:10" x14ac:dyDescent="0.25">
      <c r="A40" s="52" t="s">
        <v>34</v>
      </c>
      <c r="B40" s="532" t="str">
        <f>IF(B15="","",B15)</f>
        <v/>
      </c>
      <c r="C40" s="533"/>
      <c r="D40" s="532" t="str">
        <f>IF(D15="","",D15)</f>
        <v/>
      </c>
      <c r="E40" s="533"/>
      <c r="F40" s="532" t="str">
        <f>IF(F15="","",F15)</f>
        <v/>
      </c>
      <c r="G40" s="533"/>
      <c r="H40" s="532" t="str">
        <f>IF(H15="","",H15)</f>
        <v/>
      </c>
      <c r="I40" s="533"/>
      <c r="J40" s="51"/>
    </row>
    <row r="41" spans="1:10" x14ac:dyDescent="0.25">
      <c r="A41" s="53"/>
      <c r="B41" s="134" t="s">
        <v>36</v>
      </c>
      <c r="C41" s="141"/>
      <c r="D41" s="96" t="s">
        <v>36</v>
      </c>
      <c r="E41" s="141"/>
      <c r="F41" s="96" t="s">
        <v>36</v>
      </c>
      <c r="G41" s="141"/>
      <c r="H41" s="96" t="s">
        <v>36</v>
      </c>
      <c r="I41" s="141"/>
      <c r="J41" s="51"/>
    </row>
    <row r="42" spans="1:10" x14ac:dyDescent="0.25">
      <c r="A42" s="16" t="s">
        <v>45</v>
      </c>
      <c r="B42" s="135" t="str">
        <f>B21</f>
        <v>Minutes</v>
      </c>
      <c r="C42" s="142"/>
      <c r="D42" s="99" t="str">
        <f>D21</f>
        <v>Minutes</v>
      </c>
      <c r="E42" s="142"/>
      <c r="F42" s="99" t="str">
        <f>F21</f>
        <v>Minutes</v>
      </c>
      <c r="G42" s="142"/>
      <c r="H42" s="99" t="str">
        <f>H21</f>
        <v>Minutes</v>
      </c>
      <c r="I42" s="142"/>
      <c r="J42" s="51"/>
    </row>
    <row r="43" spans="1:10" x14ac:dyDescent="0.25">
      <c r="A43" s="55" t="s">
        <v>184</v>
      </c>
      <c r="B43" s="217"/>
      <c r="C43" s="132"/>
      <c r="D43" s="217"/>
      <c r="E43" s="132"/>
      <c r="F43" s="217"/>
      <c r="G43" s="132"/>
      <c r="H43" s="217"/>
      <c r="I43" s="132"/>
      <c r="J43" s="51"/>
    </row>
    <row r="44" spans="1:10" x14ac:dyDescent="0.25">
      <c r="A44" s="55" t="s">
        <v>46</v>
      </c>
      <c r="B44" s="217"/>
      <c r="C44" s="132"/>
      <c r="D44" s="217"/>
      <c r="E44" s="132"/>
      <c r="F44" s="217"/>
      <c r="G44" s="132"/>
      <c r="H44" s="217"/>
      <c r="I44" s="132"/>
      <c r="J44" s="51"/>
    </row>
    <row r="45" spans="1:10" x14ac:dyDescent="0.25">
      <c r="A45" s="55" t="s">
        <v>226</v>
      </c>
      <c r="B45" s="217"/>
      <c r="C45" s="132"/>
      <c r="D45" s="217"/>
      <c r="E45" s="132"/>
      <c r="F45" s="217"/>
      <c r="G45" s="132"/>
      <c r="H45" s="217"/>
      <c r="I45" s="132"/>
      <c r="J45" s="51"/>
    </row>
    <row r="46" spans="1:10" x14ac:dyDescent="0.25">
      <c r="A46" s="55" t="s">
        <v>41</v>
      </c>
      <c r="B46" s="217"/>
      <c r="C46" s="132"/>
      <c r="D46" s="217"/>
      <c r="E46" s="132"/>
      <c r="F46" s="217"/>
      <c r="G46" s="132"/>
      <c r="H46" s="217"/>
      <c r="I46" s="132"/>
      <c r="J46" s="51"/>
    </row>
    <row r="47" spans="1:10" x14ac:dyDescent="0.25">
      <c r="A47" s="55" t="s">
        <v>42</v>
      </c>
      <c r="B47" s="217"/>
      <c r="C47" s="132"/>
      <c r="D47" s="217"/>
      <c r="E47" s="132"/>
      <c r="F47" s="217"/>
      <c r="G47" s="132"/>
      <c r="H47" s="217"/>
      <c r="I47" s="132"/>
      <c r="J47" s="51"/>
    </row>
    <row r="48" spans="1:10" x14ac:dyDescent="0.25">
      <c r="A48" s="52" t="s">
        <v>47</v>
      </c>
      <c r="B48" s="534" t="str">
        <f>IF(B14="","",SUM(B43:B47))</f>
        <v/>
      </c>
      <c r="C48" s="132"/>
      <c r="D48" s="534" t="str">
        <f>IF(D14="","",SUM(D43:D47))</f>
        <v/>
      </c>
      <c r="E48" s="132"/>
      <c r="F48" s="534" t="str">
        <f>IF(F14="","",SUM(F43:F47))</f>
        <v/>
      </c>
      <c r="G48" s="132"/>
      <c r="H48" s="534" t="str">
        <f>IF(H14="","",SUM(H43:H47))</f>
        <v/>
      </c>
      <c r="I48" s="132"/>
      <c r="J48" s="51"/>
    </row>
    <row r="49" spans="1:12" ht="17.25" x14ac:dyDescent="0.25">
      <c r="A49" s="52" t="s">
        <v>158</v>
      </c>
      <c r="B49" s="529" t="str">
        <f>IF(B14="","",IF($B$10&gt;0,B48/($B$10*60),0))</f>
        <v/>
      </c>
      <c r="C49" s="86"/>
      <c r="D49" s="529" t="str">
        <f>IF(D14="","",IF($B$10&gt;0,D48/($B$10*60),0))</f>
        <v/>
      </c>
      <c r="E49" s="86"/>
      <c r="F49" s="529" t="str">
        <f>IF(F14="","",IF($B$10&gt;0,F48/($B$10*60),0))</f>
        <v/>
      </c>
      <c r="G49" s="86"/>
      <c r="H49" s="529" t="str">
        <f>IF(H14="","",IF($B$10&gt;0,H48/($B$10*60),0))</f>
        <v/>
      </c>
      <c r="I49" s="86"/>
      <c r="J49" s="56"/>
    </row>
    <row r="50" spans="1:12" ht="17.25" customHeight="1" thickBot="1" x14ac:dyDescent="0.3">
      <c r="A50" s="75" t="s">
        <v>509</v>
      </c>
      <c r="B50" s="535" t="str">
        <f>IF(B14="","",IF(B49&gt;=0.05,"Yes-Use detail report","No"))</f>
        <v/>
      </c>
      <c r="C50" s="133"/>
      <c r="D50" s="535" t="str">
        <f>IF(D14="","",IF(D49&gt;=0.05,"Yes-Use detail report","No"))</f>
        <v/>
      </c>
      <c r="E50" s="133"/>
      <c r="F50" s="535" t="str">
        <f>IF(F14="","",IF(F49&gt;=0.05,"Yes-Use detail report","No"))</f>
        <v/>
      </c>
      <c r="G50" s="133"/>
      <c r="H50" s="535" t="str">
        <f>IF(H14="","",IF(H49&gt;=0.05,"Yes-Use detail report","No"))</f>
        <v/>
      </c>
      <c r="I50" s="133"/>
      <c r="J50" s="59"/>
    </row>
    <row r="51" spans="1:12" ht="30.75" thickBot="1" x14ac:dyDescent="0.3">
      <c r="A51" s="242" t="s">
        <v>243</v>
      </c>
      <c r="B51" s="314"/>
      <c r="C51" s="326"/>
      <c r="D51" s="314"/>
      <c r="E51" s="326"/>
      <c r="F51" s="314"/>
      <c r="G51" s="326"/>
      <c r="H51" s="314"/>
      <c r="I51" s="243"/>
      <c r="J51" s="59"/>
    </row>
    <row r="52" spans="1:12" ht="15" customHeight="1" x14ac:dyDescent="0.25">
      <c r="A52" s="123" t="s">
        <v>156</v>
      </c>
      <c r="B52" s="123"/>
      <c r="C52" s="123"/>
      <c r="D52" s="123"/>
      <c r="E52" s="123"/>
      <c r="F52" s="123"/>
      <c r="G52" s="123"/>
    </row>
    <row r="53" spans="1:12" ht="15.75" customHeight="1" x14ac:dyDescent="0.25">
      <c r="A53" s="399" t="s">
        <v>142</v>
      </c>
      <c r="B53" s="123"/>
      <c r="C53" s="123"/>
      <c r="D53" s="123"/>
      <c r="E53" s="123"/>
      <c r="F53" s="123"/>
      <c r="G53" s="123"/>
    </row>
    <row r="54" spans="1:12" ht="15.75" customHeight="1" x14ac:dyDescent="0.25">
      <c r="A54" s="399" t="s">
        <v>107</v>
      </c>
      <c r="B54" s="123"/>
      <c r="C54" s="123"/>
      <c r="D54" s="123"/>
      <c r="E54" s="123"/>
      <c r="F54" s="123"/>
      <c r="G54" s="123"/>
    </row>
    <row r="55" spans="1:12" ht="15.75" customHeight="1" x14ac:dyDescent="0.25">
      <c r="A55" s="358" t="s">
        <v>427</v>
      </c>
      <c r="B55" s="123"/>
      <c r="C55" s="123"/>
      <c r="D55" s="123"/>
      <c r="E55" s="123"/>
      <c r="F55" s="123"/>
      <c r="G55" s="123"/>
    </row>
    <row r="56" spans="1:12" x14ac:dyDescent="0.25">
      <c r="A56" s="400" t="s">
        <v>428</v>
      </c>
      <c r="B56" s="123"/>
      <c r="C56" s="123"/>
      <c r="D56" s="123"/>
      <c r="E56" s="123"/>
      <c r="F56" s="123"/>
      <c r="G56" s="123"/>
    </row>
    <row r="57" spans="1:12" x14ac:dyDescent="0.25">
      <c r="A57" s="401" t="s">
        <v>429</v>
      </c>
      <c r="B57" s="358"/>
      <c r="C57" s="358"/>
      <c r="D57" s="358"/>
      <c r="E57" s="358"/>
      <c r="F57" s="358"/>
      <c r="G57" s="358"/>
    </row>
    <row r="58" spans="1:12" ht="24.75" customHeight="1" x14ac:dyDescent="0.25">
      <c r="A58" s="123" t="s">
        <v>199</v>
      </c>
      <c r="B58" s="123"/>
      <c r="C58" s="123"/>
      <c r="D58" s="123"/>
      <c r="E58" s="123"/>
      <c r="F58" s="123"/>
      <c r="G58" s="123"/>
      <c r="L58" s="128"/>
    </row>
  </sheetData>
  <sheetProtection algorithmName="SHA-512" hashValue="gplhsD9GjDmSabJrXMvr7Igy2l4HiYSwDGUQ2agUVB9745X9MbCxWg9Rv8ZZOieBFOLQ7cRlb6S2YhNAYhjVcA==" saltValue="+YPeXLxd9yH/6o+8R7HPYg==" spinCount="100000" sheet="1" objects="1" scenarios="1"/>
  <conditionalFormatting sqref="B30:C30">
    <cfRule type="containsText" dxfId="263" priority="24" operator="containsText" text="yes">
      <formula>NOT(ISERROR(SEARCH("yes",B30)))</formula>
    </cfRule>
  </conditionalFormatting>
  <conditionalFormatting sqref="B50">
    <cfRule type="containsText" dxfId="262" priority="22" operator="containsText" text="yes">
      <formula>NOT(ISERROR(SEARCH("yes",B50)))</formula>
    </cfRule>
  </conditionalFormatting>
  <conditionalFormatting sqref="B29">
    <cfRule type="containsText" dxfId="261" priority="23" operator="containsText" text="yes">
      <formula>NOT(ISERROR(SEARCH("yes",B29)))</formula>
    </cfRule>
  </conditionalFormatting>
  <conditionalFormatting sqref="D30">
    <cfRule type="containsText" dxfId="260" priority="21" operator="containsText" text="yes">
      <formula>NOT(ISERROR(SEARCH("yes",D30)))</formula>
    </cfRule>
  </conditionalFormatting>
  <conditionalFormatting sqref="D29">
    <cfRule type="containsText" dxfId="259" priority="20" operator="containsText" text="yes">
      <formula>NOT(ISERROR(SEARCH("yes",D29)))</formula>
    </cfRule>
  </conditionalFormatting>
  <conditionalFormatting sqref="F30">
    <cfRule type="containsText" dxfId="258" priority="19" operator="containsText" text="yes">
      <formula>NOT(ISERROR(SEARCH("yes",F30)))</formula>
    </cfRule>
  </conditionalFormatting>
  <conditionalFormatting sqref="F29">
    <cfRule type="containsText" dxfId="257" priority="18" operator="containsText" text="yes">
      <formula>NOT(ISERROR(SEARCH("yes",F29)))</formula>
    </cfRule>
  </conditionalFormatting>
  <conditionalFormatting sqref="H30">
    <cfRule type="containsText" dxfId="256" priority="17" operator="containsText" text="yes">
      <formula>NOT(ISERROR(SEARCH("yes",H30)))</formula>
    </cfRule>
  </conditionalFormatting>
  <conditionalFormatting sqref="H29">
    <cfRule type="containsText" dxfId="255" priority="16" operator="containsText" text="yes">
      <formula>NOT(ISERROR(SEARCH("yes",H29)))</formula>
    </cfRule>
  </conditionalFormatting>
  <conditionalFormatting sqref="D50">
    <cfRule type="containsText" dxfId="254" priority="15" operator="containsText" text="yes">
      <formula>NOT(ISERROR(SEARCH("yes",D50)))</formula>
    </cfRule>
  </conditionalFormatting>
  <conditionalFormatting sqref="F50">
    <cfRule type="containsText" dxfId="253" priority="14" operator="containsText" text="yes">
      <formula>NOT(ISERROR(SEARCH("yes",F50)))</formula>
    </cfRule>
  </conditionalFormatting>
  <conditionalFormatting sqref="H50">
    <cfRule type="containsText" dxfId="252" priority="13" operator="containsText" text="yes">
      <formula>NOT(ISERROR(SEARCH("yes",H50)))</formula>
    </cfRule>
  </conditionalFormatting>
  <conditionalFormatting sqref="E30">
    <cfRule type="containsText" dxfId="251" priority="12" operator="containsText" text="yes">
      <formula>NOT(ISERROR(SEARCH("yes",E30)))</formula>
    </cfRule>
  </conditionalFormatting>
  <conditionalFormatting sqref="G30">
    <cfRule type="containsText" dxfId="250" priority="11" operator="containsText" text="yes">
      <formula>NOT(ISERROR(SEARCH("yes",G30)))</formula>
    </cfRule>
  </conditionalFormatting>
  <conditionalFormatting sqref="I30">
    <cfRule type="containsText" dxfId="249" priority="10" operator="containsText" text="yes">
      <formula>NOT(ISERROR(SEARCH("yes",I30)))</formula>
    </cfRule>
  </conditionalFormatting>
  <conditionalFormatting sqref="B51">
    <cfRule type="containsText" dxfId="248" priority="9" operator="containsText" text="yes">
      <formula>NOT(ISERROR(SEARCH("yes",B51)))</formula>
    </cfRule>
  </conditionalFormatting>
  <conditionalFormatting sqref="D51">
    <cfRule type="containsText" dxfId="247" priority="3" operator="containsText" text="yes">
      <formula>NOT(ISERROR(SEARCH("yes",D51)))</formula>
    </cfRule>
  </conditionalFormatting>
  <conditionalFormatting sqref="F51">
    <cfRule type="containsText" dxfId="246" priority="2" operator="containsText" text="yes">
      <formula>NOT(ISERROR(SEARCH("yes",F51)))</formula>
    </cfRule>
  </conditionalFormatting>
  <conditionalFormatting sqref="H51">
    <cfRule type="containsText" dxfId="245" priority="1" operator="containsText" text="yes">
      <formula>NOT(ISERROR(SEARCH("yes",H51)))</formula>
    </cfRule>
  </conditionalFormatting>
  <dataValidations count="1">
    <dataValidation type="list" allowBlank="1" showInputMessage="1" showErrorMessage="1" sqref="B14 D14 F14 H14" xr:uid="{51CABAAE-1D13-4652-A343-3D15606918F5}">
      <formula1>Process_Unit_Emission_Point</formula1>
    </dataValidation>
  </dataValidations>
  <pageMargins left="0.45" right="0.45" top="0.5" bottom="0.5" header="0.3" footer="0.3"/>
  <pageSetup scale="57" fitToHeight="2" orientation="landscape" r:id="rId1"/>
  <headerFooter>
    <oddFooter>&amp;RCOMS Summary-- &amp;P of &amp;N</oddFooter>
  </headerFooter>
  <extLst>
    <ext xmlns:x14="http://schemas.microsoft.com/office/spreadsheetml/2009/9/main" uri="{CCE6A557-97BC-4b89-ADB6-D9C93CAAB3DF}">
      <x14:dataValidations xmlns:xm="http://schemas.microsoft.com/office/excel/2006/main" count="3">
        <x14:dataValidation type="list" allowBlank="1" showInputMessage="1" xr:uid="{6B8E6407-8B83-466A-8B90-0DFFDFF3AC87}">
          <x14:formula1>
            <xm:f>'dropdown menus'!$B$156:$B$157</xm:f>
          </x14:formula1>
          <xm:sqref>B51 D51 F51 H51</xm:sqref>
        </x14:dataValidation>
        <x14:dataValidation type="list" allowBlank="1" showInputMessage="1" showErrorMessage="1" xr:uid="{58B1815F-758C-4F49-B32E-B33099204468}">
          <x14:formula1>
            <xm:f>'dropdown menus'!$B$121:$B$122</xm:f>
          </x14:formula1>
          <xm:sqref>F17:F19 P19 N19 L19 J19 D17:D19 B17:B19 H17:H19</xm:sqref>
        </x14:dataValidation>
        <x14:dataValidation type="list" allowBlank="1" showInputMessage="1" showErrorMessage="1" xr:uid="{16991B67-6266-4E9E-AE5E-F75E8B2CAF3F}">
          <x14:formula1>
            <xm:f>'dropdown menus'!$B$65:$B$66</xm:f>
          </x14:formula1>
          <xm:sqref>B15 D15 F15 H15</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5">
    <tabColor theme="9" tint="0.59999389629810485"/>
    <pageSetUpPr fitToPage="1"/>
  </sheetPr>
  <dimension ref="A1:AA56"/>
  <sheetViews>
    <sheetView showGridLines="0" zoomScaleNormal="100" workbookViewId="0">
      <selection activeCell="B10" sqref="B10"/>
    </sheetView>
  </sheetViews>
  <sheetFormatPr defaultColWidth="0" defaultRowHeight="15" zeroHeight="1" x14ac:dyDescent="0.25"/>
  <cols>
    <col min="1" max="1" width="63" style="233" customWidth="1"/>
    <col min="2" max="17" width="18.7109375" style="234" customWidth="1"/>
    <col min="18" max="16384" width="9.140625" style="234" hidden="1"/>
  </cols>
  <sheetData>
    <row r="1" spans="1:27" s="267" customFormat="1" ht="21" x14ac:dyDescent="0.35">
      <c r="A1" s="443" t="s">
        <v>31</v>
      </c>
    </row>
    <row r="2" spans="1:27" s="267" customFormat="1" x14ac:dyDescent="0.25">
      <c r="A2" s="300" t="s">
        <v>68</v>
      </c>
    </row>
    <row r="3" spans="1:27" s="267" customFormat="1" x14ac:dyDescent="0.25">
      <c r="A3" s="444"/>
      <c r="D3" s="438" t="s">
        <v>238</v>
      </c>
      <c r="E3" s="301" t="str">
        <f ca="1">MID(CELL("filename",A1),FIND("]",CELL("filename",A1))+1,255)</f>
        <v>CPMS7</v>
      </c>
      <c r="L3" s="438" t="s">
        <v>238</v>
      </c>
      <c r="M3" s="301" t="str">
        <f ca="1">MID(CELL("filename",I1),FIND("]",CELL("filename",I1))+1,255)</f>
        <v>CPMS7</v>
      </c>
    </row>
    <row r="4" spans="1:27" s="267" customFormat="1" x14ac:dyDescent="0.25">
      <c r="A4" s="305" t="s">
        <v>32</v>
      </c>
      <c r="B4" s="516" t="str">
        <f>Facility_Info_upload!$C$24&amp;"--"&amp;Facility_Info_upload!$D$24</f>
        <v>0--0</v>
      </c>
      <c r="C4" s="517"/>
      <c r="D4" s="517"/>
      <c r="E4" s="518"/>
      <c r="J4" s="536" t="str">
        <f>Facility_Info_upload!$C$24&amp;"--"&amp;Facility_Info_upload!$D$24</f>
        <v>0--0</v>
      </c>
      <c r="K4" s="537"/>
      <c r="L4" s="537"/>
      <c r="M4" s="538"/>
    </row>
    <row r="5" spans="1:27" s="267" customFormat="1" x14ac:dyDescent="0.25">
      <c r="A5" s="305" t="s">
        <v>33</v>
      </c>
      <c r="B5" s="563" t="str">
        <f>CONCATENATE(TEXT(Facility_Info!$B$28,"mm/dd/yyyy")," - ",TEXT(Facility_Info!$B$29,"mm/dd/yyyy"))</f>
        <v>01/00/1900 - 01/00/1900</v>
      </c>
      <c r="C5" s="519"/>
      <c r="D5" s="517"/>
      <c r="E5" s="518"/>
      <c r="J5" s="563" t="str">
        <f>CONCATENATE(TEXT(Facility_Info!$B$28,"mm/dd/yyyy")," - ",TEXT(Facility_Info!$B$29,"mm/dd/yyyy"))</f>
        <v>01/00/1900 - 01/00/1900</v>
      </c>
      <c r="K5" s="539"/>
      <c r="L5" s="537"/>
      <c r="M5" s="538"/>
    </row>
    <row r="6" spans="1:27" s="267" customFormat="1" x14ac:dyDescent="0.25">
      <c r="A6" s="305" t="s">
        <v>19</v>
      </c>
      <c r="B6" s="520" t="str">
        <f>IF(Unit_Info!$C30="","",Unit_Info!$C30)</f>
        <v/>
      </c>
      <c r="C6" s="521"/>
      <c r="D6" s="521"/>
      <c r="E6" s="522"/>
      <c r="J6" s="520" t="e">
        <f ca="1">INDEX(Unit_Info!$Z$43:$Z$62,MATCH(CPMS7!$E$3,Unit_Info!$Y$43:$Y$62,0))</f>
        <v>#N/A</v>
      </c>
      <c r="K6" s="523"/>
      <c r="L6" s="523"/>
      <c r="M6" s="524"/>
    </row>
    <row r="7" spans="1:27" s="267" customFormat="1" x14ac:dyDescent="0.25">
      <c r="A7" s="305" t="s">
        <v>20</v>
      </c>
      <c r="B7" s="520" t="str">
        <f>IF(Unit_Info!$D30="","",Unit_Info!$D30)</f>
        <v/>
      </c>
      <c r="C7" s="523"/>
      <c r="D7" s="523"/>
      <c r="E7" s="524"/>
      <c r="J7" s="520" t="e">
        <f ca="1">INDEX(Unit_Info!$AA$43:$AA$62,MATCH(CPMS7!$E$3,Unit_Info!$Y$43:$Y$62,0))</f>
        <v>#N/A</v>
      </c>
      <c r="K7" s="523"/>
      <c r="L7" s="523"/>
      <c r="M7" s="524"/>
    </row>
    <row r="8" spans="1:27" s="267" customFormat="1" x14ac:dyDescent="0.25">
      <c r="A8" s="305" t="s">
        <v>21</v>
      </c>
      <c r="B8" s="520" t="str">
        <f>IF(Unit_Info!$F30="","",Unit_Info!$F30)</f>
        <v/>
      </c>
      <c r="C8" s="523"/>
      <c r="D8" s="523"/>
      <c r="E8" s="524"/>
      <c r="J8" s="520" t="e">
        <f ca="1">INDEX(Unit_Info!$AB$43:$AB$62,MATCH(CPMS7!$E$3,Unit_Info!$Y$43:$Y$62,0))</f>
        <v>#N/A</v>
      </c>
      <c r="K8" s="523"/>
      <c r="L8" s="523"/>
      <c r="M8" s="524"/>
    </row>
    <row r="9" spans="1:27" s="267" customFormat="1" x14ac:dyDescent="0.25">
      <c r="A9" s="305" t="s">
        <v>22</v>
      </c>
      <c r="B9" s="520" t="str">
        <f>IF(Unit_Info!$I30="","",Unit_Info!$I30)</f>
        <v/>
      </c>
      <c r="C9" s="523"/>
      <c r="D9" s="523"/>
      <c r="E9" s="524"/>
      <c r="J9" s="520" t="e">
        <f ca="1">INDEX(Unit_Info!$AC$43:$AC$62,MATCH(CPMS7!$E$3,Unit_Info!$Y$43:$Y$62,0))</f>
        <v>#N/A</v>
      </c>
      <c r="K9" s="523"/>
      <c r="L9" s="523"/>
      <c r="M9" s="524"/>
    </row>
    <row r="10" spans="1:27" s="267" customFormat="1" x14ac:dyDescent="0.25">
      <c r="A10" s="305" t="s">
        <v>138</v>
      </c>
      <c r="B10" s="214"/>
      <c r="C10" s="439"/>
      <c r="D10" s="439"/>
      <c r="E10" s="440"/>
      <c r="J10" s="582">
        <f>+B10</f>
        <v>0</v>
      </c>
      <c r="K10" s="439"/>
      <c r="L10" s="439"/>
      <c r="M10" s="440"/>
    </row>
    <row r="11" spans="1:27" s="267" customFormat="1" ht="25.5" customHeight="1" thickBot="1" x14ac:dyDescent="0.3">
      <c r="A11" s="441" t="s">
        <v>137</v>
      </c>
      <c r="B11" s="441"/>
      <c r="C11" s="441"/>
      <c r="D11" s="441"/>
      <c r="E11" s="441"/>
      <c r="J11" s="442"/>
    </row>
    <row r="12" spans="1:27" x14ac:dyDescent="0.25">
      <c r="A12" s="8" t="s">
        <v>146</v>
      </c>
      <c r="B12" s="542"/>
      <c r="C12" s="10"/>
      <c r="D12" s="9"/>
      <c r="E12" s="9"/>
      <c r="F12" s="542"/>
      <c r="G12" s="10"/>
      <c r="H12" s="9"/>
      <c r="I12" s="10"/>
      <c r="J12" s="9"/>
      <c r="K12" s="10"/>
      <c r="L12" s="9"/>
      <c r="M12" s="10"/>
      <c r="N12" s="9"/>
      <c r="O12" s="10"/>
      <c r="P12" s="9"/>
      <c r="Q12" s="10"/>
    </row>
    <row r="13" spans="1:27" s="250" customFormat="1" x14ac:dyDescent="0.25">
      <c r="A13" s="263" t="s">
        <v>293</v>
      </c>
      <c r="B13" s="543" t="str">
        <f>IF(B14="","",MAX(CPMS1!B13:H13,CPMS2!B13:H13,CPMS3!B13:H13,CPMS4!B13:H13,CPMS5!B13:H13,CPMS6!B13:H13)+1)</f>
        <v/>
      </c>
      <c r="C13" s="544"/>
      <c r="D13" s="540" t="str">
        <f>IF(D14="","",B13+1)</f>
        <v/>
      </c>
      <c r="E13" s="540"/>
      <c r="F13" s="543" t="str">
        <f>IF(F14="","",MAX(B13:D13)+1)</f>
        <v/>
      </c>
      <c r="G13" s="544"/>
      <c r="H13" s="540" t="str">
        <f>IF(H14="","",MAX(B13:F13)+1)</f>
        <v/>
      </c>
      <c r="I13" s="541"/>
      <c r="J13" s="540" t="str">
        <f>IF(J14="","",MAX(D13:H13)+1)</f>
        <v/>
      </c>
      <c r="K13" s="541"/>
      <c r="L13" s="540" t="str">
        <f>IF(L14="","",MAX(F13:J13)+1)</f>
        <v/>
      </c>
      <c r="M13" s="541"/>
      <c r="N13" s="540" t="str">
        <f>IF(N14="","",MAX(H13:L13)+1)</f>
        <v/>
      </c>
      <c r="O13" s="541"/>
      <c r="P13" s="540" t="str">
        <f>IF(P14="","",MAX(J13:N13)+1)</f>
        <v/>
      </c>
      <c r="Q13" s="541"/>
    </row>
    <row r="14" spans="1:27" x14ac:dyDescent="0.25">
      <c r="A14" s="11" t="s">
        <v>34</v>
      </c>
      <c r="B14" s="175"/>
      <c r="C14" s="119"/>
      <c r="D14" s="175"/>
      <c r="E14" s="119"/>
      <c r="F14" s="175"/>
      <c r="G14" s="119"/>
      <c r="H14" s="175"/>
      <c r="I14" s="119"/>
      <c r="J14" s="175"/>
      <c r="K14" s="119"/>
      <c r="L14" s="175"/>
      <c r="M14" s="119"/>
      <c r="N14" s="175"/>
      <c r="O14" s="119"/>
      <c r="P14" s="175"/>
      <c r="Q14" s="119"/>
    </row>
    <row r="15" spans="1:27" x14ac:dyDescent="0.25">
      <c r="A15" s="11" t="s">
        <v>35</v>
      </c>
      <c r="B15" s="175"/>
      <c r="C15" s="120"/>
      <c r="D15" s="175"/>
      <c r="E15" s="120"/>
      <c r="F15" s="175"/>
      <c r="G15" s="120"/>
      <c r="H15" s="175"/>
      <c r="I15" s="120"/>
      <c r="J15" s="175"/>
      <c r="K15" s="120"/>
      <c r="L15" s="175"/>
      <c r="M15" s="120"/>
      <c r="N15" s="175"/>
      <c r="O15" s="120"/>
      <c r="P15" s="175"/>
      <c r="Q15" s="120"/>
    </row>
    <row r="16" spans="1:27" x14ac:dyDescent="0.25">
      <c r="A16" s="11" t="s">
        <v>147</v>
      </c>
      <c r="B16" s="215"/>
      <c r="C16" s="121"/>
      <c r="D16" s="215"/>
      <c r="E16" s="121"/>
      <c r="F16" s="215"/>
      <c r="G16" s="121"/>
      <c r="H16" s="215"/>
      <c r="I16" s="121"/>
      <c r="J16" s="215"/>
      <c r="K16" s="121"/>
      <c r="L16" s="215"/>
      <c r="M16" s="121"/>
      <c r="N16" s="215"/>
      <c r="O16" s="121"/>
      <c r="P16" s="215"/>
      <c r="Q16" s="121"/>
      <c r="V16" s="24" t="s">
        <v>532</v>
      </c>
      <c r="W16" s="24" t="s">
        <v>36</v>
      </c>
      <c r="X16" s="24" t="s">
        <v>8</v>
      </c>
      <c r="Y16" s="273"/>
      <c r="Z16" s="273"/>
      <c r="AA16" s="273"/>
    </row>
    <row r="17" spans="1:27" x14ac:dyDescent="0.25">
      <c r="A17" s="53" t="s">
        <v>148</v>
      </c>
      <c r="B17" s="216"/>
      <c r="C17" s="122"/>
      <c r="D17" s="216"/>
      <c r="E17" s="122"/>
      <c r="F17" s="216"/>
      <c r="G17" s="122"/>
      <c r="H17" s="216"/>
      <c r="I17" s="122"/>
      <c r="J17" s="216"/>
      <c r="K17" s="122"/>
      <c r="L17" s="216"/>
      <c r="M17" s="122"/>
      <c r="N17" s="216"/>
      <c r="O17" s="122"/>
      <c r="P17" s="216"/>
      <c r="Q17" s="122"/>
      <c r="V17" s="31">
        <f>B14</f>
        <v>0</v>
      </c>
      <c r="W17" s="31" t="str">
        <f>B27</f>
        <v/>
      </c>
      <c r="X17" s="31" t="str">
        <f>C27</f>
        <v/>
      </c>
      <c r="Y17" s="273"/>
      <c r="Z17" s="273"/>
      <c r="AA17" s="273"/>
    </row>
    <row r="18" spans="1:27" ht="30" customHeight="1" x14ac:dyDescent="0.25">
      <c r="A18" s="11" t="s">
        <v>190</v>
      </c>
      <c r="B18" s="215"/>
      <c r="C18" s="100"/>
      <c r="D18" s="215"/>
      <c r="E18" s="100"/>
      <c r="F18" s="215"/>
      <c r="G18" s="100"/>
      <c r="H18" s="215"/>
      <c r="I18" s="122"/>
      <c r="J18" s="215"/>
      <c r="K18" s="122"/>
      <c r="L18" s="215"/>
      <c r="M18" s="122"/>
      <c r="N18" s="215"/>
      <c r="O18" s="122"/>
      <c r="P18" s="215"/>
      <c r="Q18" s="122"/>
      <c r="V18" s="31">
        <f>D14</f>
        <v>0</v>
      </c>
      <c r="W18" s="31" t="str">
        <f>D27</f>
        <v/>
      </c>
      <c r="X18" s="31" t="str">
        <f>E27</f>
        <v/>
      </c>
      <c r="Y18" s="273"/>
      <c r="Z18" s="273"/>
      <c r="AA18" s="273"/>
    </row>
    <row r="19" spans="1:27" ht="29.25" customHeight="1" x14ac:dyDescent="0.25">
      <c r="A19" s="53" t="s">
        <v>191</v>
      </c>
      <c r="B19" s="215"/>
      <c r="C19" s="100"/>
      <c r="D19" s="215"/>
      <c r="E19" s="100"/>
      <c r="F19" s="215"/>
      <c r="G19" s="100"/>
      <c r="H19" s="215"/>
      <c r="I19" s="101"/>
      <c r="J19" s="215"/>
      <c r="K19" s="101"/>
      <c r="L19" s="215"/>
      <c r="M19" s="101"/>
      <c r="N19" s="215"/>
      <c r="O19" s="101"/>
      <c r="P19" s="215"/>
      <c r="Q19" s="101"/>
      <c r="V19" s="31">
        <f>F14</f>
        <v>0</v>
      </c>
      <c r="W19" s="31" t="str">
        <f>F27</f>
        <v/>
      </c>
      <c r="X19" s="31" t="str">
        <f>G27</f>
        <v/>
      </c>
      <c r="Y19" s="273"/>
      <c r="Z19" s="273"/>
      <c r="AA19" s="273"/>
    </row>
    <row r="20" spans="1:27" x14ac:dyDescent="0.25">
      <c r="A20" s="12"/>
      <c r="B20" s="96" t="s">
        <v>36</v>
      </c>
      <c r="C20" s="97" t="s">
        <v>8</v>
      </c>
      <c r="D20" s="96" t="s">
        <v>36</v>
      </c>
      <c r="E20" s="97" t="s">
        <v>8</v>
      </c>
      <c r="F20" s="96" t="s">
        <v>36</v>
      </c>
      <c r="G20" s="97" t="s">
        <v>8</v>
      </c>
      <c r="H20" s="96" t="s">
        <v>36</v>
      </c>
      <c r="I20" s="98" t="s">
        <v>8</v>
      </c>
      <c r="J20" s="96" t="s">
        <v>36</v>
      </c>
      <c r="K20" s="98" t="s">
        <v>8</v>
      </c>
      <c r="L20" s="96" t="s">
        <v>36</v>
      </c>
      <c r="M20" s="98" t="s">
        <v>8</v>
      </c>
      <c r="N20" s="96" t="s">
        <v>36</v>
      </c>
      <c r="O20" s="98" t="s">
        <v>8</v>
      </c>
      <c r="P20" s="96" t="s">
        <v>36</v>
      </c>
      <c r="Q20" s="98" t="s">
        <v>8</v>
      </c>
      <c r="V20" s="31">
        <f>J14</f>
        <v>0</v>
      </c>
      <c r="W20" s="31" t="str">
        <f>J27</f>
        <v/>
      </c>
      <c r="X20" s="31" t="str">
        <f>K27</f>
        <v/>
      </c>
      <c r="Y20" s="273"/>
      <c r="Z20" s="273"/>
      <c r="AA20" s="273"/>
    </row>
    <row r="21" spans="1:27" ht="17.25" x14ac:dyDescent="0.25">
      <c r="A21" s="27" t="s">
        <v>75</v>
      </c>
      <c r="B21" s="99" t="s">
        <v>37</v>
      </c>
      <c r="C21" s="143" t="s">
        <v>198</v>
      </c>
      <c r="D21" s="144" t="s">
        <v>37</v>
      </c>
      <c r="E21" s="143" t="s">
        <v>198</v>
      </c>
      <c r="F21" s="144" t="s">
        <v>37</v>
      </c>
      <c r="G21" s="143" t="s">
        <v>198</v>
      </c>
      <c r="H21" s="144" t="s">
        <v>37</v>
      </c>
      <c r="I21" s="245" t="s">
        <v>198</v>
      </c>
      <c r="J21" s="144" t="s">
        <v>37</v>
      </c>
      <c r="K21" s="245" t="s">
        <v>198</v>
      </c>
      <c r="L21" s="144" t="s">
        <v>37</v>
      </c>
      <c r="M21" s="245" t="s">
        <v>198</v>
      </c>
      <c r="N21" s="144" t="s">
        <v>37</v>
      </c>
      <c r="O21" s="245" t="s">
        <v>198</v>
      </c>
      <c r="P21" s="144" t="s">
        <v>37</v>
      </c>
      <c r="Q21" s="245" t="s">
        <v>198</v>
      </c>
      <c r="V21" s="31">
        <f>L14</f>
        <v>0</v>
      </c>
      <c r="W21" s="31" t="str">
        <f>L27</f>
        <v/>
      </c>
      <c r="X21" s="31" t="str">
        <f>M27</f>
        <v/>
      </c>
      <c r="Y21" s="273"/>
      <c r="Z21" s="273"/>
      <c r="AA21" s="273"/>
    </row>
    <row r="22" spans="1:27" x14ac:dyDescent="0.25">
      <c r="A22" s="13" t="s">
        <v>38</v>
      </c>
      <c r="B22" s="217"/>
      <c r="C22" s="218"/>
      <c r="D22" s="217"/>
      <c r="E22" s="218"/>
      <c r="F22" s="217"/>
      <c r="G22" s="218"/>
      <c r="H22" s="219"/>
      <c r="I22" s="177"/>
      <c r="J22" s="219"/>
      <c r="K22" s="177"/>
      <c r="L22" s="219"/>
      <c r="M22" s="177"/>
      <c r="N22" s="219"/>
      <c r="O22" s="177"/>
      <c r="P22" s="219"/>
      <c r="Q22" s="177"/>
      <c r="V22" s="31">
        <f>N14</f>
        <v>0</v>
      </c>
      <c r="W22" s="31" t="str">
        <f>N27</f>
        <v/>
      </c>
      <c r="X22" s="31" t="str">
        <f>O27</f>
        <v/>
      </c>
      <c r="Y22" s="273"/>
      <c r="Z22" s="273"/>
      <c r="AA22" s="273"/>
    </row>
    <row r="23" spans="1:27" x14ac:dyDescent="0.25">
      <c r="A23" s="13" t="s">
        <v>39</v>
      </c>
      <c r="B23" s="217"/>
      <c r="C23" s="218"/>
      <c r="D23" s="217"/>
      <c r="E23" s="218"/>
      <c r="F23" s="217"/>
      <c r="G23" s="218"/>
      <c r="H23" s="219"/>
      <c r="I23" s="177"/>
      <c r="J23" s="219"/>
      <c r="K23" s="177"/>
      <c r="L23" s="219"/>
      <c r="M23" s="177"/>
      <c r="N23" s="219"/>
      <c r="O23" s="177"/>
      <c r="P23" s="219"/>
      <c r="Q23" s="177"/>
      <c r="V23" s="31">
        <f>P14</f>
        <v>0</v>
      </c>
      <c r="W23" s="31" t="str">
        <f>P27</f>
        <v/>
      </c>
      <c r="X23" s="31" t="str">
        <f>Q27</f>
        <v/>
      </c>
      <c r="Y23" s="273"/>
      <c r="Z23" s="273"/>
      <c r="AA23" s="273"/>
    </row>
    <row r="24" spans="1:27" x14ac:dyDescent="0.25">
      <c r="A24" s="13" t="s">
        <v>40</v>
      </c>
      <c r="B24" s="217"/>
      <c r="C24" s="218"/>
      <c r="D24" s="217"/>
      <c r="E24" s="218"/>
      <c r="F24" s="217"/>
      <c r="G24" s="218"/>
      <c r="H24" s="219"/>
      <c r="I24" s="177"/>
      <c r="J24" s="219"/>
      <c r="K24" s="177"/>
      <c r="L24" s="219"/>
      <c r="M24" s="177"/>
      <c r="N24" s="219"/>
      <c r="O24" s="177"/>
      <c r="P24" s="219"/>
      <c r="Q24" s="177"/>
      <c r="V24" s="273"/>
      <c r="W24" s="273"/>
      <c r="X24" s="569" t="str">
        <f>IF(OR(B9="Wet Scrubber", B9="ESP and wet scrubber"),$C$31,"0")</f>
        <v>0</v>
      </c>
      <c r="Y24" s="273"/>
      <c r="Z24" s="273"/>
      <c r="AA24" s="273"/>
    </row>
    <row r="25" spans="1:27" x14ac:dyDescent="0.25">
      <c r="A25" s="13" t="s">
        <v>41</v>
      </c>
      <c r="B25" s="217"/>
      <c r="C25" s="218"/>
      <c r="D25" s="217"/>
      <c r="E25" s="218"/>
      <c r="F25" s="217"/>
      <c r="G25" s="218"/>
      <c r="H25" s="219"/>
      <c r="I25" s="177"/>
      <c r="J25" s="219"/>
      <c r="K25" s="177"/>
      <c r="L25" s="219"/>
      <c r="M25" s="177"/>
      <c r="N25" s="219"/>
      <c r="O25" s="177"/>
      <c r="P25" s="219"/>
      <c r="Q25" s="177"/>
      <c r="V25" s="24" t="s">
        <v>533</v>
      </c>
      <c r="W25" s="273">
        <f>SUMIFS(W17:W23,$V$17:$V$23,"Scrubber liquid flow")+SUMIFS(W17:W23,$V$17:$V$23,"SDT scrubber fan amperage")+SUMIFS(W17:W23,$V$17:$V$23,"Scrubber pressure drop")</f>
        <v>0</v>
      </c>
      <c r="X25" s="273">
        <f>SUMIFS(X17:X23,$V$17:$V$23,"Scrubber liquid flow")+SUMIFS(X17:X23,$V$17:$V$23,"SDT scrubber fan amperage")+SUMIFS(X17:X23,$V$17:$V$23,"Scrubber pressure drop")-X24</f>
        <v>0</v>
      </c>
      <c r="Y25" s="273"/>
      <c r="Z25" s="568" t="e">
        <f>IF(W25/$B$10&gt;0.01,"Yes-Use detail forms","No")</f>
        <v>#DIV/0!</v>
      </c>
      <c r="AA25" s="567" t="str">
        <f>IF(X25&gt;5,"Yes-Use detail and failure forms","No")</f>
        <v>No</v>
      </c>
    </row>
    <row r="26" spans="1:27" x14ac:dyDescent="0.25">
      <c r="A26" s="13" t="s">
        <v>42</v>
      </c>
      <c r="B26" s="217"/>
      <c r="C26" s="218"/>
      <c r="D26" s="217"/>
      <c r="E26" s="218"/>
      <c r="F26" s="217"/>
      <c r="G26" s="218"/>
      <c r="H26" s="219"/>
      <c r="I26" s="177"/>
      <c r="J26" s="219"/>
      <c r="K26" s="177"/>
      <c r="L26" s="219"/>
      <c r="M26" s="177"/>
      <c r="N26" s="219"/>
      <c r="O26" s="177"/>
      <c r="P26" s="219"/>
      <c r="Q26" s="177"/>
      <c r="V26" s="24" t="s">
        <v>534</v>
      </c>
      <c r="W26" s="273">
        <f>SUMIFS(W17:W23,$V$17:$V$23,"Alternative parameter (3-hr)")</f>
        <v>0</v>
      </c>
      <c r="X26" s="273">
        <f>SUMIFS(X17:X23,$V$17:$V$23,"Alternative parameter (3-hr)")-X24</f>
        <v>0</v>
      </c>
      <c r="Y26" s="273"/>
      <c r="Z26" s="568" t="e">
        <f>IF(W26/$B$10&gt;0.01,"Yes-Use detail forms","No")</f>
        <v>#DIV/0!</v>
      </c>
      <c r="AA26" s="567" t="str">
        <f>IF(X26&gt;5,"Yes-Use detail and failure forms","No")</f>
        <v>No</v>
      </c>
    </row>
    <row r="27" spans="1:27" ht="17.25" x14ac:dyDescent="0.25">
      <c r="A27" s="11" t="s">
        <v>79</v>
      </c>
      <c r="B27" s="534" t="str">
        <f>IF(B14="","",SUM(B22:B26)-IF(B14="scrubber pressure drop",B22,0))</f>
        <v/>
      </c>
      <c r="C27" s="545" t="str">
        <f>IF(B14="","",SUM(C22:C26)-IF(B14="scrubber pressure drop",C22,0))</f>
        <v/>
      </c>
      <c r="D27" s="534" t="str">
        <f>IF(D14="","",SUM(D22:D26)-IF(D14="scrubber pressure drop",D22,0))</f>
        <v/>
      </c>
      <c r="E27" s="545" t="str">
        <f>IF(D14="","",SUM(E22:E26)-IF(D14="scrubber pressure drop",E22,0))</f>
        <v/>
      </c>
      <c r="F27" s="534" t="str">
        <f>IF(F14="","",SUM(F22:F26)-IF(F14="scrubber pressure drop",F22,0))</f>
        <v/>
      </c>
      <c r="G27" s="545" t="str">
        <f>IF(F14="","",SUM(G22:G26)-IF(F14="scrubber pressure drop",G22,0))</f>
        <v/>
      </c>
      <c r="H27" s="534" t="str">
        <f>IF(H14="","",SUM(H22:H26)-IF(H14="scrubber pressure drop",H22,0))</f>
        <v/>
      </c>
      <c r="I27" s="547" t="str">
        <f>IF(H14="","",SUM(I22:I26)-IF(H14="scrubber pressure drop",I22,0))</f>
        <v/>
      </c>
      <c r="J27" s="534" t="str">
        <f>IF(J14="","",SUM(J22:J26)-IF(J14="scrubber pressure drop",J22,0))</f>
        <v/>
      </c>
      <c r="K27" s="547" t="str">
        <f>IF(J14="","",SUM(K22:K26)-IF(J14="scrubber pressure drop",K22,0))</f>
        <v/>
      </c>
      <c r="L27" s="534" t="str">
        <f>IF(L14="","",SUM(L22:L26)-IF(L14="scrubber pressure drop",L22,0))</f>
        <v/>
      </c>
      <c r="M27" s="547" t="str">
        <f>IF(L14="","",SUM(M22:M26)-IF(L14="scrubber pressure drop",M22,0))</f>
        <v/>
      </c>
      <c r="N27" s="534" t="str">
        <f>IF(N14="","",SUM(N22:N26)-IF(N14="scrubber pressure drop",N22,0))</f>
        <v/>
      </c>
      <c r="O27" s="547" t="str">
        <f>IF(N14="","",SUM(O22:O26)-IF(N14="scrubber pressure drop",O22,0))</f>
        <v/>
      </c>
      <c r="P27" s="534" t="str">
        <f>IF(P14="","",SUM(P22:P26)-IF(P14="scrubber pressure drop",P22,0))</f>
        <v/>
      </c>
      <c r="Q27" s="547" t="str">
        <f>IF(P14="","",SUM(Q22:Q26)-IF(P14="scrubber pressure drop",Q22,0))</f>
        <v/>
      </c>
    </row>
    <row r="28" spans="1:27" ht="32.25" x14ac:dyDescent="0.25">
      <c r="A28" s="11" t="s">
        <v>154</v>
      </c>
      <c r="B28" s="546" t="str">
        <f>IF(B14="","",IF($B$10&gt;0,B27/$B$10,0))</f>
        <v/>
      </c>
      <c r="C28" s="23"/>
      <c r="D28" s="546" t="str">
        <f>IF(D14="","",IF($B$10&gt;0,D27/$B$10,0))</f>
        <v/>
      </c>
      <c r="E28" s="23"/>
      <c r="F28" s="546" t="str">
        <f>IF(F14="","",IF($B$10&gt;0,F27/$B$10,0))</f>
        <v/>
      </c>
      <c r="G28" s="23"/>
      <c r="H28" s="546" t="str">
        <f>IF(H14="","",IF($B$10&gt;0,H27/$B$10,0))</f>
        <v/>
      </c>
      <c r="I28" s="86"/>
      <c r="J28" s="546" t="str">
        <f>IF(J14="","",IF($B$10&gt;0,J27/$B$10,0))</f>
        <v/>
      </c>
      <c r="K28" s="86"/>
      <c r="L28" s="546" t="str">
        <f>IF(L14="","",IF($B$10&gt;0,L27/$B$10,0))</f>
        <v/>
      </c>
      <c r="M28" s="86"/>
      <c r="N28" s="546" t="str">
        <f>IF(N14="","",IF($B$10&gt;0,N27/$B$10,0))</f>
        <v/>
      </c>
      <c r="O28" s="86"/>
      <c r="P28" s="546" t="str">
        <f>IF(P14="","",IF($B$10&gt;0,P27/$B$10,0))</f>
        <v/>
      </c>
      <c r="Q28" s="86"/>
    </row>
    <row r="29" spans="1:27" ht="30" x14ac:dyDescent="0.25">
      <c r="A29" s="11" t="s">
        <v>514</v>
      </c>
      <c r="B29" s="530" t="str">
        <f>IF(B14="","",IF(B28&gt;=0.01,"Yes-Use detail form","No"))</f>
        <v/>
      </c>
      <c r="C29" s="89"/>
      <c r="D29" s="530" t="str">
        <f>IF(D14="","",IF(D28&gt;=0.01,"Yes-Use detail form","No"))</f>
        <v/>
      </c>
      <c r="E29" s="89"/>
      <c r="F29" s="530" t="str">
        <f>IF(F14="","",IF(F28&gt;=0.01,"Yes-Use detail form","No"))</f>
        <v/>
      </c>
      <c r="G29" s="89"/>
      <c r="H29" s="530" t="str">
        <f>IF(H14="","",IF(H28&gt;=0.01,"Yes-Use detail form","No"))</f>
        <v/>
      </c>
      <c r="I29" s="89"/>
      <c r="J29" s="530" t="str">
        <f>IF(J14="","",IF(J28&gt;=0.01,"Yes-Use detail form","No"))</f>
        <v/>
      </c>
      <c r="K29" s="89"/>
      <c r="L29" s="530" t="str">
        <f>IF(L14="","",IF(L28&gt;=0.01,"Yes-Use detail form","No"))</f>
        <v/>
      </c>
      <c r="M29" s="89"/>
      <c r="N29" s="530" t="str">
        <f>IF(N14="","",IF(N28&gt;=0.01,"Yes-Use detail form","No"))</f>
        <v/>
      </c>
      <c r="O29" s="89"/>
      <c r="P29" s="530" t="str">
        <f>IF(P14="","",IF(P28&gt;=0.01,"Yes-Use detail form","No"))</f>
        <v/>
      </c>
      <c r="Q29" s="89"/>
    </row>
    <row r="30" spans="1:27" s="273" customFormat="1" ht="45" x14ac:dyDescent="0.25">
      <c r="A30" s="11" t="s">
        <v>515</v>
      </c>
      <c r="B30" s="28"/>
      <c r="C30" s="548" t="str">
        <f>IF(B14="","",IF(OR(B14="RTO temperature (1-hr)",B14="Bypass of Control Device",B14="Automatic Voltage Control"),"Not Applicable",IF(C27&lt;VLOOKUP(B14,Violations!$A$6:$D$10,4,FALSE),"No","Yes")))</f>
        <v/>
      </c>
      <c r="D30" s="469"/>
      <c r="E30" s="548" t="str">
        <f>IF(D14="","",IF(OR(D14="RTO temperature (1-hr)",D14="Bypass of Control Device",D14="Automatic Voltage Control"),"Not Applicable",IF(E27&lt;VLOOKUP(D14,Violations!$A$6:$D$10,4,FALSE),"No","Yes")))</f>
        <v/>
      </c>
      <c r="F30" s="469"/>
      <c r="G30" s="548" t="str">
        <f>IF(F14="","",IF(OR(F14="RTO temperature (1-hr)",F14="Bypass of Control Device",F14="Automatic Voltage Control"),"Not Applicable",IF(G27&lt;VLOOKUP(F14,Violations!$A$6:$D$10,4,FALSE),"No","Yes")))</f>
        <v/>
      </c>
      <c r="H30" s="469"/>
      <c r="I30" s="548" t="str">
        <f>IF(H14="","",IF(OR(H14="RTO temperature (1-hr)",H14="Bypass of Control Device",H14="Automatic Voltage Control"),"Not Applicable",IF(I27&lt;VLOOKUP(H14,Violations!$A$6:$D$10,4,FALSE),"No","Yes")))</f>
        <v/>
      </c>
      <c r="J30" s="469"/>
      <c r="K30" s="548" t="str">
        <f>IF(J14="","",IF(OR(J14="RTO temperature (1-hr)",J14="Bypass of Control Device",J14="Automatic Voltage Control"),"Not Applicable",IF(K27&lt;VLOOKUP(J14,Violations!$A$6:$D$10,4,FALSE),"No","Yes")))</f>
        <v/>
      </c>
      <c r="L30" s="469"/>
      <c r="M30" s="548" t="str">
        <f>IF(L14="","",IF(OR(L14="RTO temperature (1-hr)",L14="Bypass of Control Device",L14="Automatic Voltage Control"),"Not Applicable",IF(M27&lt;VLOOKUP(L14,Violations!$A$6:$D$10,4,FALSE),"No","Yes")))</f>
        <v/>
      </c>
      <c r="N30" s="469"/>
      <c r="O30" s="548" t="str">
        <f>IF(N14="","",IF(OR(N14="RTO temperature (1-hr)",N14="Bypass of Control Device",N14="Automatic Voltage Control"),"Not Applicable",IF(O27&lt;VLOOKUP(N14,Violations!$A$6:$D$10,4,FALSE),"No","Yes")))</f>
        <v/>
      </c>
      <c r="P30" s="469"/>
      <c r="Q30" s="548" t="str">
        <f>IF(P14="","",IF(OR(P14="RTO temperature (1-hr)",P14="Bypass of Control Device",P14="Automatic Voltage Control"),"Not Applicable",IF(Q27&lt;VLOOKUP(P14,Violations!$A$6:$D$10,4,FALSE),"No","Yes")))</f>
        <v/>
      </c>
    </row>
    <row r="31" spans="1:27" s="273" customFormat="1" ht="30" x14ac:dyDescent="0.25">
      <c r="A31" s="140" t="s">
        <v>567</v>
      </c>
      <c r="B31" s="565"/>
      <c r="C31" s="566"/>
      <c r="D31" s="469"/>
      <c r="E31" s="471"/>
      <c r="F31" s="469"/>
      <c r="G31" s="471"/>
      <c r="H31" s="469"/>
      <c r="I31" s="471"/>
      <c r="J31" s="469"/>
      <c r="K31" s="471"/>
      <c r="L31" s="469"/>
      <c r="M31" s="471"/>
      <c r="N31" s="469"/>
      <c r="O31" s="471"/>
      <c r="P31" s="469"/>
      <c r="Q31" s="471"/>
    </row>
    <row r="32" spans="1:27" s="273" customFormat="1" ht="45" x14ac:dyDescent="0.25">
      <c r="A32" s="11" t="s">
        <v>535</v>
      </c>
      <c r="B32" s="549" t="str">
        <f>IF(B14="","",IF(B9="Wet Scrubber",Z25,IF(B9="ESP and Wet Scrubber",Z25,IF(B14="Alternative parameter (3-hr)",Z26,"NA"))))</f>
        <v/>
      </c>
      <c r="C32" s="564" t="str">
        <f>IF(B14="","",IF(B9="Wet Scrubber",AA25,IF(B9="ESP and Wet Scrubber",AA25,IF(B14="Alternative parameter (3-hr)",AA26,"NA"))))</f>
        <v/>
      </c>
      <c r="D32" s="469"/>
      <c r="E32" s="471"/>
      <c r="F32" s="469"/>
      <c r="G32" s="471"/>
      <c r="H32" s="469"/>
      <c r="I32" s="471"/>
      <c r="J32" s="469"/>
      <c r="K32" s="471"/>
      <c r="L32" s="469"/>
      <c r="M32" s="471"/>
      <c r="N32" s="469"/>
      <c r="O32" s="471"/>
      <c r="P32" s="469"/>
      <c r="Q32" s="471"/>
    </row>
    <row r="33" spans="1:17" x14ac:dyDescent="0.25">
      <c r="A33" s="14" t="s">
        <v>133</v>
      </c>
      <c r="B33" s="7"/>
      <c r="C33" s="7"/>
      <c r="D33" s="7"/>
      <c r="E33" s="7"/>
      <c r="F33" s="7"/>
      <c r="G33" s="7"/>
      <c r="H33" s="7"/>
      <c r="I33" s="15"/>
      <c r="J33" s="7"/>
      <c r="K33" s="15"/>
      <c r="L33" s="7"/>
      <c r="M33" s="15"/>
      <c r="N33" s="7"/>
      <c r="O33" s="15"/>
      <c r="P33" s="7"/>
      <c r="Q33" s="15"/>
    </row>
    <row r="34" spans="1:17" x14ac:dyDescent="0.25">
      <c r="A34" s="11" t="s">
        <v>34</v>
      </c>
      <c r="B34" s="550" t="str">
        <f>IF(B14="","",B14)</f>
        <v/>
      </c>
      <c r="C34" s="533"/>
      <c r="D34" s="550" t="str">
        <f>IF(D14="","",D14)</f>
        <v/>
      </c>
      <c r="E34" s="533"/>
      <c r="F34" s="550" t="str">
        <f>IF(F14="","",F14)</f>
        <v/>
      </c>
      <c r="G34" s="533"/>
      <c r="H34" s="550" t="str">
        <f>IF(H14="","",H14)</f>
        <v/>
      </c>
      <c r="I34" s="533"/>
      <c r="J34" s="550" t="str">
        <f>IF(J14="","",J14)</f>
        <v/>
      </c>
      <c r="K34" s="533"/>
      <c r="L34" s="550" t="str">
        <f>IF(L14="","",L14)</f>
        <v/>
      </c>
      <c r="M34" s="533"/>
      <c r="N34" s="550" t="str">
        <f>IF(N14="","",N14)</f>
        <v/>
      </c>
      <c r="O34" s="533"/>
      <c r="P34" s="550" t="str">
        <f>IF(P14="","",P14)</f>
        <v/>
      </c>
      <c r="Q34" s="533"/>
    </row>
    <row r="35" spans="1:17" x14ac:dyDescent="0.25">
      <c r="A35" s="12"/>
      <c r="B35" s="134" t="s">
        <v>36</v>
      </c>
      <c r="C35" s="141"/>
      <c r="D35" s="134" t="s">
        <v>36</v>
      </c>
      <c r="E35" s="141"/>
      <c r="F35" s="134" t="s">
        <v>36</v>
      </c>
      <c r="G35" s="141"/>
      <c r="H35" s="134" t="s">
        <v>36</v>
      </c>
      <c r="I35" s="141"/>
      <c r="J35" s="134" t="s">
        <v>36</v>
      </c>
      <c r="K35" s="141"/>
      <c r="L35" s="134" t="s">
        <v>36</v>
      </c>
      <c r="M35" s="141"/>
      <c r="N35" s="134" t="s">
        <v>36</v>
      </c>
      <c r="O35" s="141"/>
      <c r="P35" s="134" t="s">
        <v>36</v>
      </c>
      <c r="Q35" s="141"/>
    </row>
    <row r="36" spans="1:17" x14ac:dyDescent="0.25">
      <c r="A36" s="16" t="s">
        <v>45</v>
      </c>
      <c r="B36" s="135" t="s">
        <v>37</v>
      </c>
      <c r="C36" s="142"/>
      <c r="D36" s="135" t="s">
        <v>37</v>
      </c>
      <c r="E36" s="142"/>
      <c r="F36" s="135" t="s">
        <v>37</v>
      </c>
      <c r="G36" s="142"/>
      <c r="H36" s="135" t="s">
        <v>37</v>
      </c>
      <c r="I36" s="142"/>
      <c r="J36" s="135" t="s">
        <v>37</v>
      </c>
      <c r="K36" s="142"/>
      <c r="L36" s="135" t="s">
        <v>37</v>
      </c>
      <c r="M36" s="142"/>
      <c r="N36" s="135" t="s">
        <v>37</v>
      </c>
      <c r="O36" s="142"/>
      <c r="P36" s="135" t="s">
        <v>37</v>
      </c>
      <c r="Q36" s="142"/>
    </row>
    <row r="37" spans="1:17" x14ac:dyDescent="0.25">
      <c r="A37" s="13" t="s">
        <v>184</v>
      </c>
      <c r="B37" s="217"/>
      <c r="C37" s="132"/>
      <c r="D37" s="217"/>
      <c r="E37" s="132"/>
      <c r="F37" s="217"/>
      <c r="G37" s="132"/>
      <c r="H37" s="217"/>
      <c r="I37" s="132"/>
      <c r="J37" s="217"/>
      <c r="K37" s="132"/>
      <c r="L37" s="217"/>
      <c r="M37" s="132"/>
      <c r="N37" s="217"/>
      <c r="O37" s="132"/>
      <c r="P37" s="217"/>
      <c r="Q37" s="132"/>
    </row>
    <row r="38" spans="1:17" x14ac:dyDescent="0.25">
      <c r="A38" s="13" t="s">
        <v>46</v>
      </c>
      <c r="B38" s="217"/>
      <c r="C38" s="132"/>
      <c r="D38" s="217"/>
      <c r="E38" s="132"/>
      <c r="F38" s="217"/>
      <c r="G38" s="132"/>
      <c r="H38" s="217"/>
      <c r="I38" s="132"/>
      <c r="J38" s="217"/>
      <c r="K38" s="132"/>
      <c r="L38" s="217"/>
      <c r="M38" s="132"/>
      <c r="N38" s="217"/>
      <c r="O38" s="132"/>
      <c r="P38" s="217"/>
      <c r="Q38" s="132"/>
    </row>
    <row r="39" spans="1:17" x14ac:dyDescent="0.25">
      <c r="A39" s="13" t="s">
        <v>226</v>
      </c>
      <c r="B39" s="217"/>
      <c r="C39" s="132"/>
      <c r="D39" s="217"/>
      <c r="E39" s="132"/>
      <c r="F39" s="217"/>
      <c r="G39" s="132"/>
      <c r="H39" s="217"/>
      <c r="I39" s="132"/>
      <c r="J39" s="217"/>
      <c r="K39" s="132"/>
      <c r="L39" s="217"/>
      <c r="M39" s="132"/>
      <c r="N39" s="217"/>
      <c r="O39" s="132"/>
      <c r="P39" s="217"/>
      <c r="Q39" s="132"/>
    </row>
    <row r="40" spans="1:17" x14ac:dyDescent="0.25">
      <c r="A40" s="13" t="s">
        <v>41</v>
      </c>
      <c r="B40" s="217"/>
      <c r="C40" s="132"/>
      <c r="D40" s="217"/>
      <c r="E40" s="132"/>
      <c r="F40" s="217"/>
      <c r="G40" s="132"/>
      <c r="H40" s="217"/>
      <c r="I40" s="132"/>
      <c r="J40" s="217"/>
      <c r="K40" s="132"/>
      <c r="L40" s="217"/>
      <c r="M40" s="132"/>
      <c r="N40" s="217"/>
      <c r="O40" s="132"/>
      <c r="P40" s="217"/>
      <c r="Q40" s="132"/>
    </row>
    <row r="41" spans="1:17" x14ac:dyDescent="0.25">
      <c r="A41" s="13" t="s">
        <v>42</v>
      </c>
      <c r="B41" s="217"/>
      <c r="C41" s="132"/>
      <c r="D41" s="217"/>
      <c r="E41" s="132"/>
      <c r="F41" s="217"/>
      <c r="G41" s="132"/>
      <c r="H41" s="217"/>
      <c r="I41" s="132"/>
      <c r="J41" s="217"/>
      <c r="K41" s="132"/>
      <c r="L41" s="217"/>
      <c r="M41" s="132"/>
      <c r="N41" s="217"/>
      <c r="O41" s="132"/>
      <c r="P41" s="217"/>
      <c r="Q41" s="132"/>
    </row>
    <row r="42" spans="1:17" x14ac:dyDescent="0.25">
      <c r="A42" s="11" t="s">
        <v>47</v>
      </c>
      <c r="B42" s="534" t="str">
        <f>IF(B14="","",SUM(B37:B41))</f>
        <v/>
      </c>
      <c r="C42" s="132"/>
      <c r="D42" s="534" t="str">
        <f>IF(D14="","",SUM(D37:D41))</f>
        <v/>
      </c>
      <c r="E42" s="132"/>
      <c r="F42" s="534" t="str">
        <f>IF(F14="","",SUM(F37:F41))</f>
        <v/>
      </c>
      <c r="G42" s="132"/>
      <c r="H42" s="534" t="str">
        <f>IF(H14="","",SUM(H37:H41))</f>
        <v/>
      </c>
      <c r="I42" s="132"/>
      <c r="J42" s="534" t="str">
        <f>IF(J14="","",SUM(J37:J41))</f>
        <v/>
      </c>
      <c r="K42" s="132"/>
      <c r="L42" s="534" t="str">
        <f>IF(L14="","",SUM(L37:L41))</f>
        <v/>
      </c>
      <c r="M42" s="132"/>
      <c r="N42" s="534" t="str">
        <f>IF(N14="","",SUM(N37:N41))</f>
        <v/>
      </c>
      <c r="O42" s="132"/>
      <c r="P42" s="534" t="str">
        <f>IF(P14="","",SUM(P37:P41))</f>
        <v/>
      </c>
      <c r="Q42" s="132"/>
    </row>
    <row r="43" spans="1:17" ht="17.25" x14ac:dyDescent="0.25">
      <c r="A43" s="11" t="s">
        <v>155</v>
      </c>
      <c r="B43" s="551" t="str">
        <f>IF(B14="","",IF($B$10&gt;0,B42/$B$10,0))</f>
        <v/>
      </c>
      <c r="C43" s="86"/>
      <c r="D43" s="551" t="str">
        <f>IF(D14="","",IF($B$10&gt;0,D42/$B$10,0))</f>
        <v/>
      </c>
      <c r="E43" s="86"/>
      <c r="F43" s="551" t="str">
        <f>IF(F14="","",IF($B$10&gt;0,F42/$B$10,0))</f>
        <v/>
      </c>
      <c r="G43" s="86"/>
      <c r="H43" s="551" t="str">
        <f>IF(H14="","",IF($B$10&gt;0,H42/$B$10,0))</f>
        <v/>
      </c>
      <c r="I43" s="86"/>
      <c r="J43" s="551" t="str">
        <f>IF(J14="","",IF($B$10&gt;0,J42/$B$10,0))</f>
        <v/>
      </c>
      <c r="K43" s="86"/>
      <c r="L43" s="551" t="str">
        <f>IF(L14="","",IF($B$10&gt;0,L42/$B$10,0))</f>
        <v/>
      </c>
      <c r="M43" s="86"/>
      <c r="N43" s="551" t="str">
        <f>IF(N14="","",IF($B$10&gt;0,N42/$B$10,0))</f>
        <v/>
      </c>
      <c r="O43" s="86"/>
      <c r="P43" s="551" t="str">
        <f>IF(P14="","",IF($B$10&gt;0,P42/$B$10,0))</f>
        <v/>
      </c>
      <c r="Q43" s="86"/>
    </row>
    <row r="44" spans="1:17" ht="30.75" thickBot="1" x14ac:dyDescent="0.3">
      <c r="A44" s="88" t="s">
        <v>510</v>
      </c>
      <c r="B44" s="535" t="str">
        <f>IF(B14="","",IF(B43&gt;=0.05,"Yes-Use detail form","No"))</f>
        <v/>
      </c>
      <c r="C44" s="133"/>
      <c r="D44" s="535" t="str">
        <f>IF(D14="","",IF(D43&gt;=0.05,"Yes-Use detail form","No"))</f>
        <v/>
      </c>
      <c r="E44" s="133"/>
      <c r="F44" s="535" t="str">
        <f>IF(F14="","",IF(F43&gt;=0.05,"Yes-Use detail form","No"))</f>
        <v/>
      </c>
      <c r="G44" s="133"/>
      <c r="H44" s="535" t="str">
        <f>IF(H14="","",IF(H43&gt;=0.05,"Yes-Use detail form","No"))</f>
        <v/>
      </c>
      <c r="I44" s="133"/>
      <c r="J44" s="535" t="str">
        <f>IF(J14="","",IF(J43&gt;=0.05,"Yes-Use detail form","No"))</f>
        <v/>
      </c>
      <c r="K44" s="133"/>
      <c r="L44" s="535" t="str">
        <f>IF(L14="","",IF(L43&gt;=0.05,"Yes-Use detail form","No"))</f>
        <v/>
      </c>
      <c r="M44" s="133"/>
      <c r="N44" s="535" t="str">
        <f>IF(N14="","",IF(N43&gt;=0.05,"Yes-Use detail form","No"))</f>
        <v/>
      </c>
      <c r="O44" s="133"/>
      <c r="P44" s="535" t="str">
        <f>IF(P14="","",IF(P43&gt;=0.05,"Yes-Use detail form","No"))</f>
        <v/>
      </c>
      <c r="Q44" s="133"/>
    </row>
    <row r="45" spans="1:17" s="236" customFormat="1" ht="30.75" thickBot="1" x14ac:dyDescent="0.3">
      <c r="A45" s="242" t="s">
        <v>243</v>
      </c>
      <c r="B45" s="314"/>
      <c r="C45" s="326"/>
      <c r="D45" s="314"/>
      <c r="E45" s="326"/>
      <c r="F45" s="314"/>
      <c r="G45" s="326"/>
      <c r="H45" s="314"/>
      <c r="I45" s="243"/>
      <c r="J45" s="314"/>
      <c r="K45" s="243"/>
      <c r="L45" s="314"/>
      <c r="M45" s="243"/>
      <c r="N45" s="314"/>
      <c r="O45" s="243"/>
      <c r="P45" s="314"/>
      <c r="Q45" s="243"/>
    </row>
    <row r="46" spans="1:17" s="123" customFormat="1" ht="15.75" thickBot="1" x14ac:dyDescent="0.3">
      <c r="A46" s="463" t="s">
        <v>520</v>
      </c>
      <c r="B46" s="461"/>
      <c r="C46" s="460"/>
      <c r="D46" s="461"/>
      <c r="E46" s="462"/>
      <c r="F46" s="461"/>
      <c r="G46" s="462"/>
      <c r="H46" s="461"/>
      <c r="I46" s="462"/>
      <c r="J46" s="461"/>
      <c r="K46" s="462"/>
      <c r="L46" s="461"/>
      <c r="M46" s="462"/>
      <c r="N46" s="461"/>
      <c r="O46" s="462"/>
      <c r="P46" s="461"/>
      <c r="Q46" s="462"/>
    </row>
    <row r="47" spans="1:17" x14ac:dyDescent="0.25">
      <c r="A47" s="404" t="s">
        <v>156</v>
      </c>
      <c r="B47" s="123"/>
      <c r="C47" s="123"/>
      <c r="D47" s="123"/>
      <c r="E47" s="123"/>
      <c r="F47" s="123"/>
      <c r="G47" s="123"/>
    </row>
    <row r="48" spans="1:17" x14ac:dyDescent="0.25">
      <c r="A48" s="405" t="s">
        <v>142</v>
      </c>
      <c r="B48" s="123"/>
      <c r="C48" s="123"/>
      <c r="D48" s="123"/>
      <c r="E48" s="123"/>
      <c r="F48" s="123"/>
      <c r="G48" s="123"/>
    </row>
    <row r="49" spans="1:7" x14ac:dyDescent="0.25">
      <c r="A49" s="405" t="s">
        <v>107</v>
      </c>
      <c r="B49" s="123"/>
      <c r="C49" s="123"/>
      <c r="D49" s="123"/>
      <c r="E49" s="123"/>
      <c r="F49" s="123"/>
      <c r="G49" s="123"/>
    </row>
    <row r="50" spans="1:7" x14ac:dyDescent="0.25">
      <c r="A50" s="123" t="s">
        <v>197</v>
      </c>
      <c r="B50" s="123"/>
      <c r="C50" s="123"/>
      <c r="D50" s="123"/>
      <c r="E50" s="123"/>
      <c r="F50" s="123"/>
      <c r="G50" s="123"/>
    </row>
    <row r="51" spans="1:7" x14ac:dyDescent="0.25">
      <c r="A51" s="358" t="s">
        <v>430</v>
      </c>
      <c r="B51" s="358"/>
      <c r="C51" s="358"/>
      <c r="D51" s="358"/>
      <c r="E51" s="358"/>
      <c r="F51" s="358"/>
      <c r="G51" s="358"/>
    </row>
    <row r="52" spans="1:7" x14ac:dyDescent="0.25">
      <c r="A52" s="400" t="s">
        <v>431</v>
      </c>
      <c r="B52" s="358"/>
      <c r="C52" s="358"/>
      <c r="D52" s="358"/>
      <c r="E52" s="358"/>
      <c r="F52" s="358"/>
      <c r="G52" s="358"/>
    </row>
    <row r="53" spans="1:7" x14ac:dyDescent="0.25">
      <c r="A53" s="400" t="s">
        <v>432</v>
      </c>
    </row>
    <row r="54" spans="1:7" x14ac:dyDescent="0.25">
      <c r="A54" s="358" t="s">
        <v>433</v>
      </c>
    </row>
    <row r="55" spans="1:7" x14ac:dyDescent="0.25">
      <c r="A55" s="399" t="s">
        <v>434</v>
      </c>
    </row>
    <row r="56" spans="1:7" x14ac:dyDescent="0.25">
      <c r="A56" s="230" t="s">
        <v>435</v>
      </c>
    </row>
  </sheetData>
  <sheetProtection algorithmName="SHA-512" hashValue="TzVmFlTw6dso4AJydRokq4tkI8PjsAfQ0qXJf35PNpAWJfdDOiVcwl2yWajI0Cs6zfVfPhU6C2qnurNrQ5ppKw==" saltValue="+p1JD+dwYZ5g3O87xkNiOQ==" spinCount="100000" sheet="1" objects="1" scenarios="1"/>
  <dataConsolidate/>
  <conditionalFormatting sqref="B44">
    <cfRule type="containsText" dxfId="244" priority="80" operator="containsText" text="yes">
      <formula>NOT(ISERROR(SEARCH("yes",B44)))</formula>
    </cfRule>
  </conditionalFormatting>
  <conditionalFormatting sqref="D29">
    <cfRule type="containsText" dxfId="243" priority="77" operator="containsText" text="yes">
      <formula>NOT(ISERROR(SEARCH("yes",D29)))</formula>
    </cfRule>
  </conditionalFormatting>
  <conditionalFormatting sqref="F29">
    <cfRule type="containsText" dxfId="242" priority="76" operator="containsText" text="yes">
      <formula>NOT(ISERROR(SEARCH("yes",F29)))</formula>
    </cfRule>
  </conditionalFormatting>
  <conditionalFormatting sqref="H29">
    <cfRule type="containsText" dxfId="241" priority="75" operator="containsText" text="yes">
      <formula>NOT(ISERROR(SEARCH("yes",H29)))</formula>
    </cfRule>
  </conditionalFormatting>
  <conditionalFormatting sqref="D44">
    <cfRule type="containsText" dxfId="240" priority="74" operator="containsText" text="yes">
      <formula>NOT(ISERROR(SEARCH("yes",D44)))</formula>
    </cfRule>
  </conditionalFormatting>
  <conditionalFormatting sqref="F44">
    <cfRule type="containsText" dxfId="239" priority="73" operator="containsText" text="yes">
      <formula>NOT(ISERROR(SEARCH("yes",F44)))</formula>
    </cfRule>
  </conditionalFormatting>
  <conditionalFormatting sqref="H44">
    <cfRule type="containsText" dxfId="238" priority="72" operator="containsText" text="yes">
      <formula>NOT(ISERROR(SEARCH("yes",H44)))</formula>
    </cfRule>
  </conditionalFormatting>
  <conditionalFormatting sqref="B45">
    <cfRule type="containsText" dxfId="237" priority="68" operator="containsText" text="yes">
      <formula>NOT(ISERROR(SEARCH("yes",B45)))</formula>
    </cfRule>
  </conditionalFormatting>
  <conditionalFormatting sqref="D45">
    <cfRule type="containsText" dxfId="236" priority="67" operator="containsText" text="yes">
      <formula>NOT(ISERROR(SEARCH("yes",D45)))</formula>
    </cfRule>
  </conditionalFormatting>
  <conditionalFormatting sqref="F45">
    <cfRule type="containsText" dxfId="235" priority="66" operator="containsText" text="yes">
      <formula>NOT(ISERROR(SEARCH("yes",F45)))</formula>
    </cfRule>
  </conditionalFormatting>
  <conditionalFormatting sqref="H45">
    <cfRule type="containsText" dxfId="234" priority="65" operator="containsText" text="yes">
      <formula>NOT(ISERROR(SEARCH("yes",H45)))</formula>
    </cfRule>
  </conditionalFormatting>
  <conditionalFormatting sqref="J29">
    <cfRule type="containsText" dxfId="233" priority="63" operator="containsText" text="yes">
      <formula>NOT(ISERROR(SEARCH("yes",J29)))</formula>
    </cfRule>
  </conditionalFormatting>
  <conditionalFormatting sqref="J44">
    <cfRule type="containsText" dxfId="232" priority="62" operator="containsText" text="yes">
      <formula>NOT(ISERROR(SEARCH("yes",J44)))</formula>
    </cfRule>
  </conditionalFormatting>
  <conditionalFormatting sqref="J45">
    <cfRule type="containsText" dxfId="231" priority="61" operator="containsText" text="yes">
      <formula>NOT(ISERROR(SEARCH("yes",J45)))</formula>
    </cfRule>
  </conditionalFormatting>
  <conditionalFormatting sqref="L29">
    <cfRule type="containsText" dxfId="230" priority="59" operator="containsText" text="yes">
      <formula>NOT(ISERROR(SEARCH("yes",L29)))</formula>
    </cfRule>
  </conditionalFormatting>
  <conditionalFormatting sqref="L44">
    <cfRule type="containsText" dxfId="229" priority="58" operator="containsText" text="yes">
      <formula>NOT(ISERROR(SEARCH("yes",L44)))</formula>
    </cfRule>
  </conditionalFormatting>
  <conditionalFormatting sqref="L45">
    <cfRule type="containsText" dxfId="228" priority="57" operator="containsText" text="yes">
      <formula>NOT(ISERROR(SEARCH("yes",L45)))</formula>
    </cfRule>
  </conditionalFormatting>
  <conditionalFormatting sqref="N29">
    <cfRule type="containsText" dxfId="227" priority="55" operator="containsText" text="yes">
      <formula>NOT(ISERROR(SEARCH("yes",N29)))</formula>
    </cfRule>
  </conditionalFormatting>
  <conditionalFormatting sqref="N44">
    <cfRule type="containsText" dxfId="226" priority="54" operator="containsText" text="yes">
      <formula>NOT(ISERROR(SEARCH("yes",N44)))</formula>
    </cfRule>
  </conditionalFormatting>
  <conditionalFormatting sqref="N45">
    <cfRule type="containsText" dxfId="225" priority="53" operator="containsText" text="yes">
      <formula>NOT(ISERROR(SEARCH("yes",N45)))</formula>
    </cfRule>
  </conditionalFormatting>
  <conditionalFormatting sqref="P29">
    <cfRule type="containsText" dxfId="224" priority="51" operator="containsText" text="yes">
      <formula>NOT(ISERROR(SEARCH("yes",P29)))</formula>
    </cfRule>
  </conditionalFormatting>
  <conditionalFormatting sqref="P44">
    <cfRule type="containsText" dxfId="223" priority="50" operator="containsText" text="yes">
      <formula>NOT(ISERROR(SEARCH("yes",P44)))</formula>
    </cfRule>
  </conditionalFormatting>
  <conditionalFormatting sqref="P45">
    <cfRule type="containsText" dxfId="222" priority="49" operator="containsText" text="yes">
      <formula>NOT(ISERROR(SEARCH("yes",P45)))</formula>
    </cfRule>
  </conditionalFormatting>
  <conditionalFormatting sqref="B29">
    <cfRule type="containsText" dxfId="221" priority="47" operator="containsText" text="yes">
      <formula>NOT(ISERROR(SEARCH("yes",B29)))</formula>
    </cfRule>
  </conditionalFormatting>
  <conditionalFormatting sqref="I32 G32 E32 K32 M32 O32 Q32">
    <cfRule type="containsText" dxfId="220" priority="22" operator="containsText" text="yes">
      <formula>NOT(ISERROR(SEARCH("yes",E32)))</formula>
    </cfRule>
  </conditionalFormatting>
  <conditionalFormatting sqref="H30">
    <cfRule type="containsText" dxfId="219" priority="21" operator="containsText" text="yes">
      <formula>NOT(ISERROR(SEARCH("yes",H30)))</formula>
    </cfRule>
  </conditionalFormatting>
  <conditionalFormatting sqref="D30">
    <cfRule type="containsText" dxfId="218" priority="20" operator="containsText" text="yes">
      <formula>NOT(ISERROR(SEARCH("yes",D30)))</formula>
    </cfRule>
  </conditionalFormatting>
  <conditionalFormatting sqref="F30">
    <cfRule type="containsText" dxfId="217" priority="19" operator="containsText" text="yes">
      <formula>NOT(ISERROR(SEARCH("yes",F30)))</formula>
    </cfRule>
  </conditionalFormatting>
  <conditionalFormatting sqref="H30">
    <cfRule type="containsText" dxfId="216" priority="18" operator="containsText" text="yes">
      <formula>NOT(ISERROR(SEARCH("yes",H30)))</formula>
    </cfRule>
  </conditionalFormatting>
  <conditionalFormatting sqref="J30">
    <cfRule type="containsText" dxfId="215" priority="17" operator="containsText" text="yes">
      <formula>NOT(ISERROR(SEARCH("yes",J30)))</formula>
    </cfRule>
  </conditionalFormatting>
  <conditionalFormatting sqref="L30">
    <cfRule type="containsText" dxfId="214" priority="16" operator="containsText" text="yes">
      <formula>NOT(ISERROR(SEARCH("yes",L30)))</formula>
    </cfRule>
  </conditionalFormatting>
  <conditionalFormatting sqref="N30">
    <cfRule type="containsText" dxfId="213" priority="15" operator="containsText" text="yes">
      <formula>NOT(ISERROR(SEARCH("yes",N30)))</formula>
    </cfRule>
  </conditionalFormatting>
  <conditionalFormatting sqref="P30">
    <cfRule type="containsText" dxfId="212" priority="14" operator="containsText" text="yes">
      <formula>NOT(ISERROR(SEARCH("yes",P30)))</formula>
    </cfRule>
  </conditionalFormatting>
  <conditionalFormatting sqref="B30">
    <cfRule type="containsText" dxfId="211" priority="13" operator="containsText" text="yes">
      <formula>NOT(ISERROR(SEARCH("yes",B30)))</formula>
    </cfRule>
  </conditionalFormatting>
  <conditionalFormatting sqref="C32">
    <cfRule type="beginsWith" dxfId="210" priority="12" operator="beginsWith" text="Yes">
      <formula>LEFT(C32,LEN("Yes"))="Yes"</formula>
    </cfRule>
  </conditionalFormatting>
  <conditionalFormatting sqref="C30">
    <cfRule type="containsText" dxfId="209" priority="11" operator="containsText" text="yes">
      <formula>NOT(ISERROR(SEARCH("yes",C30)))</formula>
    </cfRule>
  </conditionalFormatting>
  <conditionalFormatting sqref="C31">
    <cfRule type="containsText" dxfId="208" priority="10" operator="containsText" text="yes">
      <formula>NOT(ISERROR(SEARCH("yes",C31)))</formula>
    </cfRule>
  </conditionalFormatting>
  <conditionalFormatting sqref="B32">
    <cfRule type="containsText" dxfId="207" priority="9" operator="containsText" text="Yes">
      <formula>NOT(ISERROR(SEARCH("Yes",B32)))</formula>
    </cfRule>
  </conditionalFormatting>
  <conditionalFormatting sqref="I31 G31 E31 K31 M31 O31 Q31">
    <cfRule type="containsText" dxfId="206" priority="8" operator="containsText" text="yes">
      <formula>NOT(ISERROR(SEARCH("yes",E31)))</formula>
    </cfRule>
  </conditionalFormatting>
  <conditionalFormatting sqref="E30">
    <cfRule type="containsText" dxfId="205" priority="7" operator="containsText" text="yes">
      <formula>NOT(ISERROR(SEARCH("yes",E30)))</formula>
    </cfRule>
  </conditionalFormatting>
  <conditionalFormatting sqref="G30">
    <cfRule type="containsText" dxfId="204" priority="6" operator="containsText" text="yes">
      <formula>NOT(ISERROR(SEARCH("yes",G30)))</formula>
    </cfRule>
  </conditionalFormatting>
  <conditionalFormatting sqref="I30">
    <cfRule type="containsText" dxfId="203" priority="5" operator="containsText" text="yes">
      <formula>NOT(ISERROR(SEARCH("yes",I30)))</formula>
    </cfRule>
  </conditionalFormatting>
  <conditionalFormatting sqref="K30">
    <cfRule type="containsText" dxfId="202" priority="4" operator="containsText" text="yes">
      <formula>NOT(ISERROR(SEARCH("yes",K30)))</formula>
    </cfRule>
  </conditionalFormatting>
  <conditionalFormatting sqref="M30">
    <cfRule type="containsText" dxfId="201" priority="3" operator="containsText" text="yes">
      <formula>NOT(ISERROR(SEARCH("yes",M30)))</formula>
    </cfRule>
  </conditionalFormatting>
  <conditionalFormatting sqref="O30">
    <cfRule type="containsText" dxfId="200" priority="2" operator="containsText" text="yes">
      <formula>NOT(ISERROR(SEARCH("yes",O30)))</formula>
    </cfRule>
  </conditionalFormatting>
  <conditionalFormatting sqref="Q30">
    <cfRule type="containsText" dxfId="199" priority="1" operator="containsText" text="yes">
      <formula>NOT(ISERROR(SEARCH("yes",Q30)))</formula>
    </cfRule>
  </conditionalFormatting>
  <dataValidations count="1">
    <dataValidation type="list" allowBlank="1" showInputMessage="1" showErrorMessage="1" sqref="B31" xr:uid="{A891C9DD-905F-4FAA-BFF6-23377766CBE3}">
      <formula1>"Yes, No"</formula1>
    </dataValidation>
  </dataValidations>
  <pageMargins left="0.45" right="0.45" top="0.5" bottom="0.3" header="0.3" footer="0.3"/>
  <pageSetup scale="46" orientation="landscape" r:id="rId1"/>
  <headerFooter>
    <oddHeader>&amp;L&amp;"-,Bold"Summary Report – Gaseous and Opacity Excess Emissions and Continuous Monitoring System Performance
Continuous Parameter Monitoring Systems -- 40 CFR Part 63, Subpart MM</oddHeader>
    <oddFooter>&amp;RCPMS Summary -- &amp;P of &amp;N</oddFooter>
  </headerFooter>
  <extLst>
    <ext xmlns:x14="http://schemas.microsoft.com/office/spreadsheetml/2009/9/main" uri="{78C0D931-6437-407d-A8EE-F0AAD7539E65}">
      <x14:conditionalFormattings>
        <x14:conditionalFormatting xmlns:xm="http://schemas.microsoft.com/office/excel/2006/main">
          <x14:cfRule type="containsText" priority="46" operator="containsText" text="yes" id="{ECFE6A2A-E5F3-4937-8AB2-0BAAD63A5DB0}">
            <xm:f>NOT(ISERROR(SEARCH("yes",CPMS1!B46)))</xm:f>
            <x14:dxf>
              <font>
                <b/>
                <i val="0"/>
                <color auto="1"/>
              </font>
              <fill>
                <patternFill>
                  <bgColor rgb="FFFFFF00"/>
                </patternFill>
              </fill>
            </x14:dxf>
          </x14:cfRule>
          <xm:sqref>B46 D46 F46 H46 J46 L46 N46 P46</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error="Select 3-hr (except for the 1-hr RTO corrective action level)" prompt="Select 3-hour, except for 1-hour RTO corrective action level" xr:uid="{DCE71C6D-EAB1-4201-8B75-0E4EFF427603}">
          <x14:formula1>
            <xm:f>'dropdown menus'!$B$47:$B$48</xm:f>
          </x14:formula1>
          <xm:sqref>B15 P15 N15 L15 J15 H15 F15 D15</xm:sqref>
        </x14:dataValidation>
        <x14:dataValidation type="list" allowBlank="1" showInputMessage="1" xr:uid="{262765D3-7990-49F6-B799-91638D7617F9}">
          <x14:formula1>
            <xm:f>'dropdown menus'!$B$156:$B$157</xm:f>
          </x14:formula1>
          <xm:sqref>D45 B45 P45 N45 L45 J45 H45 F45</xm:sqref>
        </x14:dataValidation>
        <x14:dataValidation type="list" allowBlank="1" showInputMessage="1" showErrorMessage="1" xr:uid="{8BF5ED63-B1B8-4E91-A9FD-230EAAB35A4F}">
          <x14:formula1>
            <xm:f>'dropdown menus'!$B$121:$B$122</xm:f>
          </x14:formula1>
          <xm:sqref>B18:B19 P18:P19 N18:N19 L18:L19 J18:J19 H18:H19 F18:F19 D18:D19</xm:sqref>
        </x14:dataValidation>
        <x14:dataValidation type="list" allowBlank="1" showInputMessage="1" showErrorMessage="1" prompt="Select parameter" xr:uid="{94BD0AAD-52BE-40AB-B0CE-029EE752AA37}">
          <x14:formula1>
            <xm:f>'dropdown menus'!$B$37:$B$44</xm:f>
          </x14:formula1>
          <xm:sqref>B14 P14 N14 L14 J14 H14 F14 D14</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0">
    <tabColor theme="9" tint="0.59999389629810485"/>
    <pageSetUpPr fitToPage="1"/>
  </sheetPr>
  <dimension ref="A1:Q58"/>
  <sheetViews>
    <sheetView showGridLines="0" zoomScale="90" zoomScaleNormal="90" workbookViewId="0">
      <selection activeCell="B10" sqref="B10"/>
    </sheetView>
  </sheetViews>
  <sheetFormatPr defaultColWidth="0" defaultRowHeight="15" zeroHeight="1" x14ac:dyDescent="0.25"/>
  <cols>
    <col min="1" max="1" width="73" style="85" customWidth="1"/>
    <col min="2" max="2" width="22.28515625" style="130" customWidth="1"/>
    <col min="3" max="9" width="18.85546875" style="130" customWidth="1"/>
    <col min="10" max="17" width="0" style="130" hidden="1" customWidth="1"/>
    <col min="18" max="16384" width="9.140625" style="130" hidden="1"/>
  </cols>
  <sheetData>
    <row r="1" spans="1:10" ht="21" x14ac:dyDescent="0.35">
      <c r="A1" s="25" t="s">
        <v>31</v>
      </c>
    </row>
    <row r="2" spans="1:10" x14ac:dyDescent="0.25">
      <c r="A2" s="6" t="s">
        <v>69</v>
      </c>
    </row>
    <row r="3" spans="1:10" x14ac:dyDescent="0.25">
      <c r="D3" s="238" t="s">
        <v>238</v>
      </c>
      <c r="E3" s="130" t="str">
        <f ca="1">MID(CELL("filename",A1),FIND("]",CELL("filename",A1))+1,255)</f>
        <v>COMS8</v>
      </c>
    </row>
    <row r="4" spans="1:10" x14ac:dyDescent="0.25">
      <c r="A4" s="41" t="s">
        <v>32</v>
      </c>
      <c r="B4" s="516" t="str">
        <f>Facility_Info_upload!$C$24&amp;"--"&amp;Facility_Info_upload!$D$24</f>
        <v>0--0</v>
      </c>
      <c r="C4" s="517"/>
      <c r="D4" s="517"/>
      <c r="E4" s="518"/>
    </row>
    <row r="5" spans="1:10" x14ac:dyDescent="0.25">
      <c r="A5" s="41" t="s">
        <v>33</v>
      </c>
      <c r="B5" s="563" t="str">
        <f>CONCATENATE(TEXT(Facility_Info!$B$28,"mm/dd/yyyy")," - ",TEXT(Facility_Info!$B$29,"mm/dd/yyyy"))</f>
        <v>01/00/1900 - 01/00/1900</v>
      </c>
      <c r="C5" s="519"/>
      <c r="D5" s="517"/>
      <c r="E5" s="518"/>
      <c r="J5" s="38"/>
    </row>
    <row r="6" spans="1:10" x14ac:dyDescent="0.25">
      <c r="A6" s="41" t="s">
        <v>19</v>
      </c>
      <c r="B6" s="520" t="str">
        <f>IF(Unit_Info!$C31="","",Unit_Info!$C31)</f>
        <v/>
      </c>
      <c r="C6" s="521"/>
      <c r="D6" s="521"/>
      <c r="E6" s="522"/>
      <c r="J6" s="38"/>
    </row>
    <row r="7" spans="1:10" x14ac:dyDescent="0.25">
      <c r="A7" s="41" t="s">
        <v>20</v>
      </c>
      <c r="B7" s="520" t="str">
        <f>IF(Unit_Info!$D31="","",Unit_Info!$D31)</f>
        <v/>
      </c>
      <c r="C7" s="523"/>
      <c r="D7" s="523"/>
      <c r="E7" s="524"/>
      <c r="J7" s="38"/>
    </row>
    <row r="8" spans="1:10" x14ac:dyDescent="0.25">
      <c r="A8" s="41" t="s">
        <v>21</v>
      </c>
      <c r="B8" s="520" t="str">
        <f>IF(Unit_Info!$F31="","",Unit_Info!$F31)</f>
        <v/>
      </c>
      <c r="C8" s="523"/>
      <c r="D8" s="523"/>
      <c r="E8" s="524"/>
      <c r="J8" s="38"/>
    </row>
    <row r="9" spans="1:10" x14ac:dyDescent="0.25">
      <c r="A9" s="41" t="s">
        <v>22</v>
      </c>
      <c r="B9" s="520" t="str">
        <f>IF(Unit_Info!$I31="","",Unit_Info!$I31)</f>
        <v/>
      </c>
      <c r="C9" s="523"/>
      <c r="D9" s="523"/>
      <c r="E9" s="524"/>
      <c r="J9" s="38"/>
    </row>
    <row r="10" spans="1:10" x14ac:dyDescent="0.25">
      <c r="A10" s="41" t="s">
        <v>138</v>
      </c>
      <c r="B10" s="220"/>
      <c r="C10" s="164"/>
      <c r="D10" s="78"/>
      <c r="E10" s="79"/>
      <c r="J10" s="38"/>
    </row>
    <row r="11" spans="1:10" ht="25.5" customHeight="1" thickBot="1" x14ac:dyDescent="0.3">
      <c r="A11" s="398" t="s">
        <v>137</v>
      </c>
      <c r="B11" s="398"/>
      <c r="C11" s="398"/>
      <c r="D11" s="398"/>
      <c r="E11" s="398"/>
      <c r="J11" s="38"/>
    </row>
    <row r="12" spans="1:10" x14ac:dyDescent="0.25">
      <c r="A12" s="8" t="s">
        <v>145</v>
      </c>
      <c r="B12" s="49"/>
      <c r="C12" s="49"/>
      <c r="D12" s="49"/>
      <c r="E12" s="49"/>
      <c r="F12" s="49"/>
      <c r="G12" s="49"/>
      <c r="H12" s="49"/>
      <c r="I12" s="50"/>
      <c r="J12" s="51"/>
    </row>
    <row r="13" spans="1:10" x14ac:dyDescent="0.25">
      <c r="A13" s="263" t="s">
        <v>293</v>
      </c>
      <c r="B13" s="264" t="str">
        <f>IF(B14="","",MAX(COMS1!B13:H13,COMS2!B13:H13,COMS3!B13:H13,COMS4!B13:H13,COMS5!B13:H13,COMS6!B13:H13,COMS7!B13:H13)+1)</f>
        <v/>
      </c>
      <c r="C13" s="264"/>
      <c r="D13" s="264" t="str">
        <f>IF(D14="","",B13+1)</f>
        <v/>
      </c>
      <c r="E13" s="264"/>
      <c r="F13" s="264" t="str">
        <f>IF(F14="","",MAX(B13:D13)+1)</f>
        <v/>
      </c>
      <c r="G13" s="264"/>
      <c r="H13" s="264" t="str">
        <f>IF(H14="","",MAX(B13:F13)+1)</f>
        <v/>
      </c>
      <c r="I13" s="265"/>
      <c r="J13" s="51"/>
    </row>
    <row r="14" spans="1:10" x14ac:dyDescent="0.25">
      <c r="A14" s="52" t="s">
        <v>76</v>
      </c>
      <c r="B14" s="175"/>
      <c r="C14" s="119"/>
      <c r="D14" s="175"/>
      <c r="E14" s="119"/>
      <c r="F14" s="175"/>
      <c r="G14" s="119"/>
      <c r="H14" s="175"/>
      <c r="I14" s="119"/>
      <c r="J14" s="51"/>
    </row>
    <row r="15" spans="1:10" x14ac:dyDescent="0.25">
      <c r="A15" s="52" t="s">
        <v>34</v>
      </c>
      <c r="B15" s="175"/>
      <c r="C15" s="119"/>
      <c r="D15" s="175"/>
      <c r="E15" s="119"/>
      <c r="F15" s="175"/>
      <c r="G15" s="119"/>
      <c r="H15" s="175"/>
      <c r="I15" s="119"/>
      <c r="J15" s="51"/>
    </row>
    <row r="16" spans="1:10" x14ac:dyDescent="0.25">
      <c r="A16" s="52" t="s">
        <v>78</v>
      </c>
      <c r="B16" s="221"/>
      <c r="C16" s="119"/>
      <c r="D16" s="221"/>
      <c r="E16" s="119"/>
      <c r="F16" s="221"/>
      <c r="G16" s="119"/>
      <c r="H16" s="221"/>
      <c r="I16" s="119"/>
      <c r="J16" s="51"/>
    </row>
    <row r="17" spans="1:17" ht="30" x14ac:dyDescent="0.25">
      <c r="A17" s="139" t="s">
        <v>190</v>
      </c>
      <c r="B17" s="222"/>
      <c r="C17" s="100"/>
      <c r="D17" s="222"/>
      <c r="E17" s="100"/>
      <c r="F17" s="222"/>
      <c r="G17" s="100"/>
      <c r="H17" s="222"/>
      <c r="I17" s="100"/>
      <c r="J17" s="51"/>
    </row>
    <row r="18" spans="1:17" ht="30" x14ac:dyDescent="0.25">
      <c r="A18" s="139" t="s">
        <v>191</v>
      </c>
      <c r="B18" s="222"/>
      <c r="C18" s="100"/>
      <c r="D18" s="222"/>
      <c r="E18" s="100"/>
      <c r="F18" s="222"/>
      <c r="G18" s="100"/>
      <c r="H18" s="222"/>
      <c r="I18" s="100"/>
      <c r="J18" s="51"/>
    </row>
    <row r="19" spans="1:17" s="273" customFormat="1" ht="29.25" customHeight="1" x14ac:dyDescent="0.25">
      <c r="A19" s="53" t="s">
        <v>528</v>
      </c>
      <c r="B19" s="215"/>
      <c r="C19" s="100"/>
      <c r="D19" s="215"/>
      <c r="E19" s="100"/>
      <c r="F19" s="215"/>
      <c r="G19" s="100"/>
      <c r="H19" s="215"/>
      <c r="I19" s="101"/>
      <c r="J19" s="215"/>
      <c r="K19" s="101"/>
      <c r="L19" s="215"/>
      <c r="M19" s="101"/>
      <c r="N19" s="215"/>
      <c r="O19" s="101"/>
      <c r="P19" s="215"/>
      <c r="Q19" s="101"/>
    </row>
    <row r="20" spans="1:17" x14ac:dyDescent="0.25">
      <c r="A20" s="53"/>
      <c r="B20" s="96" t="s">
        <v>36</v>
      </c>
      <c r="C20" s="97" t="s">
        <v>8</v>
      </c>
      <c r="D20" s="96" t="s">
        <v>36</v>
      </c>
      <c r="E20" s="97" t="s">
        <v>8</v>
      </c>
      <c r="F20" s="96" t="s">
        <v>36</v>
      </c>
      <c r="G20" s="97" t="s">
        <v>8</v>
      </c>
      <c r="H20" s="96" t="s">
        <v>36</v>
      </c>
      <c r="I20" s="98" t="s">
        <v>8</v>
      </c>
      <c r="J20" s="51"/>
      <c r="K20" s="54"/>
    </row>
    <row r="21" spans="1:17" ht="17.25" x14ac:dyDescent="0.25">
      <c r="A21" s="27" t="s">
        <v>75</v>
      </c>
      <c r="B21" s="99" t="s">
        <v>44</v>
      </c>
      <c r="C21" s="100" t="s">
        <v>149</v>
      </c>
      <c r="D21" s="99" t="s">
        <v>44</v>
      </c>
      <c r="E21" s="100" t="s">
        <v>149</v>
      </c>
      <c r="F21" s="99" t="s">
        <v>44</v>
      </c>
      <c r="G21" s="100" t="s">
        <v>149</v>
      </c>
      <c r="H21" s="99" t="s">
        <v>44</v>
      </c>
      <c r="I21" s="101" t="s">
        <v>149</v>
      </c>
      <c r="J21" s="51"/>
    </row>
    <row r="22" spans="1:17" x14ac:dyDescent="0.25">
      <c r="A22" s="55" t="s">
        <v>38</v>
      </c>
      <c r="B22" s="223"/>
      <c r="C22" s="224"/>
      <c r="D22" s="223"/>
      <c r="E22" s="224"/>
      <c r="F22" s="223"/>
      <c r="G22" s="224"/>
      <c r="H22" s="223"/>
      <c r="I22" s="225"/>
      <c r="J22" s="51"/>
    </row>
    <row r="23" spans="1:17" x14ac:dyDescent="0.25">
      <c r="A23" s="55" t="s">
        <v>39</v>
      </c>
      <c r="B23" s="223"/>
      <c r="C23" s="224"/>
      <c r="D23" s="223"/>
      <c r="E23" s="224"/>
      <c r="F23" s="223"/>
      <c r="G23" s="224"/>
      <c r="H23" s="223"/>
      <c r="I23" s="225"/>
      <c r="J23" s="51"/>
    </row>
    <row r="24" spans="1:17" x14ac:dyDescent="0.25">
      <c r="A24" s="55" t="s">
        <v>40</v>
      </c>
      <c r="B24" s="223"/>
      <c r="C24" s="224"/>
      <c r="D24" s="223"/>
      <c r="E24" s="224"/>
      <c r="F24" s="223"/>
      <c r="G24" s="224"/>
      <c r="H24" s="223"/>
      <c r="I24" s="225"/>
      <c r="J24" s="51"/>
    </row>
    <row r="25" spans="1:17" x14ac:dyDescent="0.25">
      <c r="A25" s="55" t="s">
        <v>41</v>
      </c>
      <c r="B25" s="223"/>
      <c r="C25" s="224"/>
      <c r="D25" s="223"/>
      <c r="E25" s="224"/>
      <c r="F25" s="223"/>
      <c r="G25" s="224"/>
      <c r="H25" s="223"/>
      <c r="I25" s="225"/>
      <c r="J25" s="51"/>
    </row>
    <row r="26" spans="1:17" x14ac:dyDescent="0.25">
      <c r="A26" s="55" t="s">
        <v>42</v>
      </c>
      <c r="B26" s="223"/>
      <c r="C26" s="224"/>
      <c r="D26" s="223"/>
      <c r="E26" s="224"/>
      <c r="F26" s="223"/>
      <c r="G26" s="224"/>
      <c r="H26" s="223"/>
      <c r="I26" s="225"/>
      <c r="J26" s="51"/>
    </row>
    <row r="27" spans="1:17" x14ac:dyDescent="0.25">
      <c r="A27" s="52" t="s">
        <v>43</v>
      </c>
      <c r="B27" s="525" t="str">
        <f>IF(B14="","",SUM(B22:B26))</f>
        <v/>
      </c>
      <c r="C27" s="526" t="str">
        <f>IF(B14="","",SUM(C22:C26)-IF(B15="scrubber pressure drop",C22,0))</f>
        <v/>
      </c>
      <c r="D27" s="525" t="str">
        <f>IF(D14="","",SUM(D22:D26))</f>
        <v/>
      </c>
      <c r="E27" s="526" t="str">
        <f>IF(D14="","",SUM(E22:E26)-IF(D15="scrubber pressure drop",E22,0))</f>
        <v/>
      </c>
      <c r="F27" s="525" t="str">
        <f>IF(F14="","",SUM(F22:F26))</f>
        <v/>
      </c>
      <c r="G27" s="526" t="str">
        <f>IF(F14="","",SUM(G22:G26)-IF(F15="scrubber pressure drop",G22,0))</f>
        <v/>
      </c>
      <c r="H27" s="525" t="str">
        <f>IF(H14="","",SUM(H22:H26))</f>
        <v/>
      </c>
      <c r="I27" s="527" t="str">
        <f>IF(H14="","",SUM(I22:I26)-IF(H15="scrubber pressure drop",I22,0))</f>
        <v/>
      </c>
      <c r="J27" s="51"/>
    </row>
    <row r="28" spans="1:17" ht="32.25" x14ac:dyDescent="0.25">
      <c r="A28" s="52" t="s">
        <v>157</v>
      </c>
      <c r="B28" s="529" t="str">
        <f>IF(B14="","",IF($B$10&gt;0,B27/($B$10*60),0))</f>
        <v/>
      </c>
      <c r="C28" s="528" t="str">
        <f>IF(B14="","",IF($B$10&gt;0,(C27*6)/($B$10*60),0))</f>
        <v/>
      </c>
      <c r="D28" s="529" t="str">
        <f>IF(D14="","",IF($B$10&gt;0,D27/($B$10*60),0))</f>
        <v/>
      </c>
      <c r="E28" s="528" t="str">
        <f>IF(D14="","",IF($B$10&gt;0,(E27*6)/($B$10*60),0))</f>
        <v/>
      </c>
      <c r="F28" s="529" t="str">
        <f>IF(F14="","",IF($B$10&gt;0,F27/($B$10*60),0))</f>
        <v/>
      </c>
      <c r="G28" s="528" t="str">
        <f>IF(F14="","",IF($B$10&gt;0,(G27*6)/($B$10*60),0))</f>
        <v/>
      </c>
      <c r="H28" s="529" t="str">
        <f>IF(H14="","",IF($B$10&gt;0,H27/($B$10*60),0))</f>
        <v/>
      </c>
      <c r="I28" s="528" t="str">
        <f>IF(H14="","",IF($B$10&gt;0,(I27*6)/($B$10*60),0))</f>
        <v/>
      </c>
      <c r="J28" s="56"/>
    </row>
    <row r="29" spans="1:17" ht="17.25" x14ac:dyDescent="0.25">
      <c r="A29" s="140" t="s">
        <v>196</v>
      </c>
      <c r="B29" s="530" t="str">
        <f>IF(B14="","",IF(B28&gt;=0.01,"Yes-Use detail form","No"))</f>
        <v/>
      </c>
      <c r="C29" s="89"/>
      <c r="D29" s="530" t="str">
        <f>IF(D14="","",IF(D28&gt;=0.01,"Yes-Use detail form","No"))</f>
        <v/>
      </c>
      <c r="E29" s="89"/>
      <c r="F29" s="530" t="str">
        <f>IF(F14="","",IF(F28&gt;=0.01,"Yes-Use detail form","No"))</f>
        <v/>
      </c>
      <c r="G29" s="89"/>
      <c r="H29" s="530" t="str">
        <f>IF(H14="","",IF(H28&gt;=0.01,"Yes-Use detail form","No"))</f>
        <v/>
      </c>
      <c r="I29" s="89"/>
      <c r="J29" s="56"/>
    </row>
    <row r="30" spans="1:17" ht="45" x14ac:dyDescent="0.25">
      <c r="A30" s="52" t="s">
        <v>202</v>
      </c>
      <c r="B30" s="29"/>
      <c r="C30" s="531" t="str">
        <f>IF(B14="","",IF(C28&gt;=VLOOKUP($B$15,Violations!$A$21:$D$22,4,FALSE),"Yes-Use detail and failure forms","No"))</f>
        <v/>
      </c>
      <c r="D30" s="29"/>
      <c r="E30" s="531" t="str">
        <f>IF(D14="","",IF(E28&gt;=VLOOKUP($B$15,Violations!$A$21:$D$22,4,FALSE),"Yes-Use detail and failure forms","No"))</f>
        <v/>
      </c>
      <c r="F30" s="29"/>
      <c r="G30" s="531" t="str">
        <f>IF(F14="","",IF(G28&gt;=VLOOKUP($B$15,Violations!$A$21:$D$22,4,FALSE),"Yes-Use detail and failure forms","No"))</f>
        <v/>
      </c>
      <c r="H30" s="29"/>
      <c r="I30" s="531" t="str">
        <f>IF(H14="","",IF(I28&gt;=VLOOKUP($B$15,Violations!$A$21:$D$22,4,FALSE),"Yes-Use detail and failure forms","No"))</f>
        <v/>
      </c>
      <c r="J30" s="56"/>
    </row>
    <row r="31" spans="1:17" x14ac:dyDescent="0.25">
      <c r="A31" s="53"/>
      <c r="B31" s="96"/>
      <c r="C31" s="97" t="s">
        <v>8</v>
      </c>
      <c r="D31" s="96"/>
      <c r="E31" s="97" t="s">
        <v>8</v>
      </c>
      <c r="F31" s="96"/>
      <c r="G31" s="97" t="s">
        <v>8</v>
      </c>
      <c r="H31" s="96"/>
      <c r="I31" s="98" t="s">
        <v>8</v>
      </c>
      <c r="J31" s="51"/>
      <c r="K31" s="54"/>
    </row>
    <row r="32" spans="1:17" ht="30" x14ac:dyDescent="0.25">
      <c r="A32" s="559" t="s">
        <v>574</v>
      </c>
      <c r="B32" s="99"/>
      <c r="C32" s="555" t="s">
        <v>573</v>
      </c>
      <c r="D32" s="99"/>
      <c r="E32" s="555" t="s">
        <v>573</v>
      </c>
      <c r="F32" s="99"/>
      <c r="G32" s="555" t="s">
        <v>573</v>
      </c>
      <c r="H32" s="99"/>
      <c r="I32" s="555" t="s">
        <v>573</v>
      </c>
      <c r="J32" s="51"/>
    </row>
    <row r="33" spans="1:10" x14ac:dyDescent="0.25">
      <c r="A33" s="55" t="s">
        <v>38</v>
      </c>
      <c r="B33" s="556"/>
      <c r="C33" s="224"/>
      <c r="D33" s="556"/>
      <c r="E33" s="224"/>
      <c r="F33" s="556"/>
      <c r="G33" s="224"/>
      <c r="H33" s="556"/>
      <c r="I33" s="225"/>
      <c r="J33" s="51"/>
    </row>
    <row r="34" spans="1:10" x14ac:dyDescent="0.25">
      <c r="A34" s="55" t="s">
        <v>39</v>
      </c>
      <c r="B34" s="557"/>
      <c r="C34" s="224"/>
      <c r="D34" s="557"/>
      <c r="E34" s="224"/>
      <c r="F34" s="557"/>
      <c r="G34" s="224"/>
      <c r="H34" s="557"/>
      <c r="I34" s="225"/>
      <c r="J34" s="51"/>
    </row>
    <row r="35" spans="1:10" x14ac:dyDescent="0.25">
      <c r="A35" s="55" t="s">
        <v>40</v>
      </c>
      <c r="B35" s="557"/>
      <c r="C35" s="224"/>
      <c r="D35" s="557"/>
      <c r="E35" s="224"/>
      <c r="F35" s="557"/>
      <c r="G35" s="224"/>
      <c r="H35" s="557"/>
      <c r="I35" s="225"/>
      <c r="J35" s="51"/>
    </row>
    <row r="36" spans="1:10" x14ac:dyDescent="0.25">
      <c r="A36" s="55" t="s">
        <v>41</v>
      </c>
      <c r="B36" s="557"/>
      <c r="C36" s="224"/>
      <c r="D36" s="557"/>
      <c r="E36" s="224"/>
      <c r="F36" s="557"/>
      <c r="G36" s="224"/>
      <c r="H36" s="557"/>
      <c r="I36" s="225"/>
      <c r="J36" s="51"/>
    </row>
    <row r="37" spans="1:10" x14ac:dyDescent="0.25">
      <c r="A37" s="55" t="s">
        <v>42</v>
      </c>
      <c r="B37" s="558"/>
      <c r="C37" s="224"/>
      <c r="D37" s="558"/>
      <c r="E37" s="224"/>
      <c r="F37" s="558"/>
      <c r="G37" s="224"/>
      <c r="H37" s="558"/>
      <c r="I37" s="225"/>
      <c r="J37" s="51"/>
    </row>
    <row r="38" spans="1:10" x14ac:dyDescent="0.25">
      <c r="A38" s="140" t="s">
        <v>572</v>
      </c>
      <c r="B38" s="554"/>
      <c r="C38" s="526" t="str">
        <f>IF(B14="","",SUM(C33:C37)-IF(B15="scrubber pressure drop",C33,0))</f>
        <v/>
      </c>
      <c r="D38" s="554"/>
      <c r="E38" s="526" t="str">
        <f>IF(D14="","",SUM(E33:E37)-IF(D15="scrubber pressure drop",E33,0))</f>
        <v/>
      </c>
      <c r="F38" s="554"/>
      <c r="G38" s="526" t="str">
        <f>IF(F14="","",SUM(G33:G37)-IF(F15="scrubber pressure drop",G33,0))</f>
        <v/>
      </c>
      <c r="H38" s="554"/>
      <c r="I38" s="527" t="str">
        <f>IF(H14="","",SUM(I33:I37)-IF(H15="scrubber pressure drop",I33,0))</f>
        <v/>
      </c>
      <c r="J38" s="51"/>
    </row>
    <row r="39" spans="1:10" x14ac:dyDescent="0.25">
      <c r="A39" s="14" t="s">
        <v>132</v>
      </c>
      <c r="B39" s="57"/>
      <c r="C39" s="57"/>
      <c r="D39" s="57"/>
      <c r="E39" s="57"/>
      <c r="F39" s="57"/>
      <c r="G39" s="57"/>
      <c r="H39" s="57"/>
      <c r="I39" s="58"/>
      <c r="J39" s="51"/>
    </row>
    <row r="40" spans="1:10" x14ac:dyDescent="0.25">
      <c r="A40" s="52" t="s">
        <v>34</v>
      </c>
      <c r="B40" s="532" t="str">
        <f>IF(B15="","",B15)</f>
        <v/>
      </c>
      <c r="C40" s="533"/>
      <c r="D40" s="532" t="str">
        <f>IF(D15="","",D15)</f>
        <v/>
      </c>
      <c r="E40" s="533"/>
      <c r="F40" s="532" t="str">
        <f>IF(F15="","",F15)</f>
        <v/>
      </c>
      <c r="G40" s="533"/>
      <c r="H40" s="532" t="str">
        <f>IF(H15="","",H15)</f>
        <v/>
      </c>
      <c r="I40" s="533"/>
      <c r="J40" s="51"/>
    </row>
    <row r="41" spans="1:10" x14ac:dyDescent="0.25">
      <c r="A41" s="53"/>
      <c r="B41" s="134" t="s">
        <v>36</v>
      </c>
      <c r="C41" s="141"/>
      <c r="D41" s="96" t="s">
        <v>36</v>
      </c>
      <c r="E41" s="141"/>
      <c r="F41" s="96" t="s">
        <v>36</v>
      </c>
      <c r="G41" s="141"/>
      <c r="H41" s="96" t="s">
        <v>36</v>
      </c>
      <c r="I41" s="141"/>
      <c r="J41" s="51"/>
    </row>
    <row r="42" spans="1:10" x14ac:dyDescent="0.25">
      <c r="A42" s="16" t="s">
        <v>45</v>
      </c>
      <c r="B42" s="135" t="str">
        <f>B21</f>
        <v>Minutes</v>
      </c>
      <c r="C42" s="142"/>
      <c r="D42" s="99" t="str">
        <f>D21</f>
        <v>Minutes</v>
      </c>
      <c r="E42" s="142"/>
      <c r="F42" s="99" t="str">
        <f>F21</f>
        <v>Minutes</v>
      </c>
      <c r="G42" s="142"/>
      <c r="H42" s="99" t="str">
        <f>H21</f>
        <v>Minutes</v>
      </c>
      <c r="I42" s="142"/>
      <c r="J42" s="51"/>
    </row>
    <row r="43" spans="1:10" x14ac:dyDescent="0.25">
      <c r="A43" s="55" t="s">
        <v>184</v>
      </c>
      <c r="B43" s="217"/>
      <c r="C43" s="132"/>
      <c r="D43" s="217"/>
      <c r="E43" s="132"/>
      <c r="F43" s="217"/>
      <c r="G43" s="132"/>
      <c r="H43" s="217"/>
      <c r="I43" s="132"/>
      <c r="J43" s="51"/>
    </row>
    <row r="44" spans="1:10" x14ac:dyDescent="0.25">
      <c r="A44" s="55" t="s">
        <v>46</v>
      </c>
      <c r="B44" s="217"/>
      <c r="C44" s="132"/>
      <c r="D44" s="217"/>
      <c r="E44" s="132"/>
      <c r="F44" s="217"/>
      <c r="G44" s="132"/>
      <c r="H44" s="217"/>
      <c r="I44" s="132"/>
      <c r="J44" s="51"/>
    </row>
    <row r="45" spans="1:10" x14ac:dyDescent="0.25">
      <c r="A45" s="55" t="s">
        <v>226</v>
      </c>
      <c r="B45" s="217"/>
      <c r="C45" s="132"/>
      <c r="D45" s="217"/>
      <c r="E45" s="132"/>
      <c r="F45" s="217"/>
      <c r="G45" s="132"/>
      <c r="H45" s="217"/>
      <c r="I45" s="132"/>
      <c r="J45" s="51"/>
    </row>
    <row r="46" spans="1:10" x14ac:dyDescent="0.25">
      <c r="A46" s="55" t="s">
        <v>41</v>
      </c>
      <c r="B46" s="217"/>
      <c r="C46" s="132"/>
      <c r="D46" s="217"/>
      <c r="E46" s="132"/>
      <c r="F46" s="217"/>
      <c r="G46" s="132"/>
      <c r="H46" s="217"/>
      <c r="I46" s="132"/>
      <c r="J46" s="51"/>
    </row>
    <row r="47" spans="1:10" x14ac:dyDescent="0.25">
      <c r="A47" s="55" t="s">
        <v>42</v>
      </c>
      <c r="B47" s="217"/>
      <c r="C47" s="132"/>
      <c r="D47" s="217"/>
      <c r="E47" s="132"/>
      <c r="F47" s="217"/>
      <c r="G47" s="132"/>
      <c r="H47" s="217"/>
      <c r="I47" s="132"/>
      <c r="J47" s="51"/>
    </row>
    <row r="48" spans="1:10" x14ac:dyDescent="0.25">
      <c r="A48" s="52" t="s">
        <v>47</v>
      </c>
      <c r="B48" s="534" t="str">
        <f>IF(B14="","",SUM(B43:B47))</f>
        <v/>
      </c>
      <c r="C48" s="132"/>
      <c r="D48" s="534" t="str">
        <f>IF(D14="","",SUM(D43:D47))</f>
        <v/>
      </c>
      <c r="E48" s="132"/>
      <c r="F48" s="534" t="str">
        <f>IF(F14="","",SUM(F43:F47))</f>
        <v/>
      </c>
      <c r="G48" s="132"/>
      <c r="H48" s="534" t="str">
        <f>IF(H14="","",SUM(H43:H47))</f>
        <v/>
      </c>
      <c r="I48" s="132"/>
      <c r="J48" s="51"/>
    </row>
    <row r="49" spans="1:12" ht="17.25" x14ac:dyDescent="0.25">
      <c r="A49" s="52" t="s">
        <v>158</v>
      </c>
      <c r="B49" s="529" t="str">
        <f>IF(B14="","",IF($B$10&gt;0,B48/($B$10*60),0))</f>
        <v/>
      </c>
      <c r="C49" s="86"/>
      <c r="D49" s="529" t="str">
        <f>IF(D14="","",IF($B$10&gt;0,D48/($B$10*60),0))</f>
        <v/>
      </c>
      <c r="E49" s="86"/>
      <c r="F49" s="529" t="str">
        <f>IF(F14="","",IF($B$10&gt;0,F48/($B$10*60),0))</f>
        <v/>
      </c>
      <c r="G49" s="86"/>
      <c r="H49" s="529" t="str">
        <f>IF(H14="","",IF($B$10&gt;0,H48/($B$10*60),0))</f>
        <v/>
      </c>
      <c r="I49" s="86"/>
      <c r="J49" s="56"/>
    </row>
    <row r="50" spans="1:12" ht="17.25" customHeight="1" thickBot="1" x14ac:dyDescent="0.3">
      <c r="A50" s="75" t="s">
        <v>509</v>
      </c>
      <c r="B50" s="535" t="str">
        <f>IF(B14="","",IF(B49&gt;=0.05,"Yes-Use detail report","No"))</f>
        <v/>
      </c>
      <c r="C50" s="133"/>
      <c r="D50" s="535" t="str">
        <f>IF(D14="","",IF(D49&gt;=0.05,"Yes-Use detail report","No"))</f>
        <v/>
      </c>
      <c r="E50" s="133"/>
      <c r="F50" s="535" t="str">
        <f>IF(F14="","",IF(F49&gt;=0.05,"Yes-Use detail report","No"))</f>
        <v/>
      </c>
      <c r="G50" s="133"/>
      <c r="H50" s="535" t="str">
        <f>IF(H14="","",IF(H49&gt;=0.05,"Yes-Use detail report","No"))</f>
        <v/>
      </c>
      <c r="I50" s="133"/>
      <c r="J50" s="59"/>
    </row>
    <row r="51" spans="1:12" ht="30.75" thickBot="1" x14ac:dyDescent="0.3">
      <c r="A51" s="242" t="s">
        <v>243</v>
      </c>
      <c r="B51" s="314"/>
      <c r="C51" s="326"/>
      <c r="D51" s="314"/>
      <c r="E51" s="326"/>
      <c r="F51" s="314"/>
      <c r="G51" s="326"/>
      <c r="H51" s="314"/>
      <c r="I51" s="243"/>
      <c r="J51" s="59"/>
    </row>
    <row r="52" spans="1:12" ht="30" customHeight="1" x14ac:dyDescent="0.25">
      <c r="A52" s="123" t="s">
        <v>156</v>
      </c>
      <c r="B52" s="123"/>
      <c r="C52" s="123"/>
      <c r="D52" s="123"/>
      <c r="E52" s="123"/>
      <c r="F52" s="123"/>
      <c r="G52" s="123"/>
    </row>
    <row r="53" spans="1:12" ht="15.75" customHeight="1" x14ac:dyDescent="0.25">
      <c r="A53" s="123" t="s">
        <v>142</v>
      </c>
      <c r="B53" s="123"/>
      <c r="C53" s="123"/>
      <c r="D53" s="123"/>
      <c r="E53" s="123"/>
      <c r="F53" s="123"/>
      <c r="G53" s="123"/>
    </row>
    <row r="54" spans="1:12" x14ac:dyDescent="0.25">
      <c r="A54" s="123" t="s">
        <v>107</v>
      </c>
      <c r="B54" s="123"/>
      <c r="C54" s="123"/>
      <c r="D54" s="123"/>
      <c r="E54" s="123"/>
      <c r="F54" s="123"/>
      <c r="G54" s="123"/>
    </row>
    <row r="55" spans="1:12" x14ac:dyDescent="0.25">
      <c r="A55" s="358" t="s">
        <v>427</v>
      </c>
      <c r="B55" s="336"/>
      <c r="C55" s="336"/>
      <c r="D55" s="336"/>
      <c r="E55" s="336"/>
      <c r="F55" s="336"/>
      <c r="G55" s="336"/>
    </row>
    <row r="56" spans="1:12" x14ac:dyDescent="0.25">
      <c r="A56" s="400" t="s">
        <v>428</v>
      </c>
      <c r="B56" s="336"/>
      <c r="C56" s="336"/>
      <c r="D56" s="336"/>
      <c r="E56" s="336"/>
      <c r="F56" s="336"/>
      <c r="G56" s="336"/>
    </row>
    <row r="57" spans="1:12" x14ac:dyDescent="0.25">
      <c r="A57" s="401" t="s">
        <v>429</v>
      </c>
      <c r="B57" s="358"/>
      <c r="C57" s="358"/>
      <c r="D57" s="358"/>
      <c r="E57" s="358"/>
      <c r="F57" s="358"/>
      <c r="G57" s="358"/>
    </row>
    <row r="58" spans="1:12" ht="24.75" customHeight="1" x14ac:dyDescent="0.25">
      <c r="A58" s="123" t="s">
        <v>199</v>
      </c>
      <c r="B58" s="123"/>
      <c r="C58" s="123"/>
      <c r="D58" s="123"/>
      <c r="E58" s="123"/>
      <c r="F58" s="123"/>
      <c r="G58" s="123"/>
      <c r="L58" s="128"/>
    </row>
  </sheetData>
  <sheetProtection algorithmName="SHA-512" hashValue="kxRHiFAi5A8nnJ18PqpeVzldZNSz4fOdDIxnOpA1NmWh6lyKIkQrpyZdTASkKA5+XQ7+7+ek5TLoprO9Bi+7Yw==" saltValue="r+UlQ5sCxrOSQrtpxo3gAQ==" spinCount="100000" sheet="1" objects="1" scenarios="1"/>
  <conditionalFormatting sqref="B30:C30">
    <cfRule type="containsText" dxfId="197" priority="21" operator="containsText" text="yes">
      <formula>NOT(ISERROR(SEARCH("yes",B30)))</formula>
    </cfRule>
  </conditionalFormatting>
  <conditionalFormatting sqref="B50">
    <cfRule type="containsText" dxfId="196" priority="19" operator="containsText" text="yes">
      <formula>NOT(ISERROR(SEARCH("yes",B50)))</formula>
    </cfRule>
  </conditionalFormatting>
  <conditionalFormatting sqref="B29">
    <cfRule type="containsText" dxfId="195" priority="20" operator="containsText" text="yes">
      <formula>NOT(ISERROR(SEARCH("yes",B29)))</formula>
    </cfRule>
  </conditionalFormatting>
  <conditionalFormatting sqref="D30">
    <cfRule type="containsText" dxfId="194" priority="18" operator="containsText" text="yes">
      <formula>NOT(ISERROR(SEARCH("yes",D30)))</formula>
    </cfRule>
  </conditionalFormatting>
  <conditionalFormatting sqref="D29">
    <cfRule type="containsText" dxfId="193" priority="17" operator="containsText" text="yes">
      <formula>NOT(ISERROR(SEARCH("yes",D29)))</formula>
    </cfRule>
  </conditionalFormatting>
  <conditionalFormatting sqref="F30">
    <cfRule type="containsText" dxfId="192" priority="16" operator="containsText" text="yes">
      <formula>NOT(ISERROR(SEARCH("yes",F30)))</formula>
    </cfRule>
  </conditionalFormatting>
  <conditionalFormatting sqref="F29">
    <cfRule type="containsText" dxfId="191" priority="15" operator="containsText" text="yes">
      <formula>NOT(ISERROR(SEARCH("yes",F29)))</formula>
    </cfRule>
  </conditionalFormatting>
  <conditionalFormatting sqref="H30">
    <cfRule type="containsText" dxfId="190" priority="14" operator="containsText" text="yes">
      <formula>NOT(ISERROR(SEARCH("yes",H30)))</formula>
    </cfRule>
  </conditionalFormatting>
  <conditionalFormatting sqref="H29">
    <cfRule type="containsText" dxfId="189" priority="13" operator="containsText" text="yes">
      <formula>NOT(ISERROR(SEARCH("yes",H29)))</formula>
    </cfRule>
  </conditionalFormatting>
  <conditionalFormatting sqref="D50">
    <cfRule type="containsText" dxfId="188" priority="12" operator="containsText" text="yes">
      <formula>NOT(ISERROR(SEARCH("yes",D50)))</formula>
    </cfRule>
  </conditionalFormatting>
  <conditionalFormatting sqref="F50">
    <cfRule type="containsText" dxfId="187" priority="11" operator="containsText" text="yes">
      <formula>NOT(ISERROR(SEARCH("yes",F50)))</formula>
    </cfRule>
  </conditionalFormatting>
  <conditionalFormatting sqref="H50">
    <cfRule type="containsText" dxfId="186" priority="10" operator="containsText" text="yes">
      <formula>NOT(ISERROR(SEARCH("yes",H50)))</formula>
    </cfRule>
  </conditionalFormatting>
  <conditionalFormatting sqref="E30">
    <cfRule type="containsText" dxfId="185" priority="9" operator="containsText" text="yes">
      <formula>NOT(ISERROR(SEARCH("yes",E30)))</formula>
    </cfRule>
  </conditionalFormatting>
  <conditionalFormatting sqref="G30">
    <cfRule type="containsText" dxfId="184" priority="8" operator="containsText" text="yes">
      <formula>NOT(ISERROR(SEARCH("yes",G30)))</formula>
    </cfRule>
  </conditionalFormatting>
  <conditionalFormatting sqref="I30">
    <cfRule type="containsText" dxfId="183" priority="7" operator="containsText" text="yes">
      <formula>NOT(ISERROR(SEARCH("yes",I30)))</formula>
    </cfRule>
  </conditionalFormatting>
  <conditionalFormatting sqref="B51">
    <cfRule type="containsText" dxfId="182" priority="6" operator="containsText" text="yes">
      <formula>NOT(ISERROR(SEARCH("yes",B51)))</formula>
    </cfRule>
  </conditionalFormatting>
  <conditionalFormatting sqref="D51">
    <cfRule type="containsText" dxfId="181" priority="5" operator="containsText" text="yes">
      <formula>NOT(ISERROR(SEARCH("yes",D51)))</formula>
    </cfRule>
  </conditionalFormatting>
  <conditionalFormatting sqref="F51">
    <cfRule type="containsText" dxfId="180" priority="4" operator="containsText" text="yes">
      <formula>NOT(ISERROR(SEARCH("yes",F51)))</formula>
    </cfRule>
  </conditionalFormatting>
  <conditionalFormatting sqref="H51">
    <cfRule type="containsText" dxfId="179" priority="3" operator="containsText" text="yes">
      <formula>NOT(ISERROR(SEARCH("yes",H51)))</formula>
    </cfRule>
  </conditionalFormatting>
  <dataValidations count="2">
    <dataValidation type="list" allowBlank="1" showInputMessage="1" sqref="D51 F51 H51" xr:uid="{1173486C-48BC-4E2D-B34F-CD805A075126}">
      <formula1>$B$163:$B$164</formula1>
    </dataValidation>
    <dataValidation type="list" allowBlank="1" showInputMessage="1" showErrorMessage="1" sqref="B14 D14 F14 H14" xr:uid="{C8D4431C-C168-4B2F-B0FA-689081FEF030}">
      <formula1>Process_Unit_Emission_Point</formula1>
    </dataValidation>
  </dataValidations>
  <pageMargins left="0.45" right="0.45" top="0.5" bottom="0.5" header="0.3" footer="0.3"/>
  <pageSetup scale="57" fitToHeight="2" orientation="landscape" r:id="rId1"/>
  <headerFooter>
    <oddFooter>&amp;RCOMS Summary-- &amp;P of &amp;N</oddFooter>
  </headerFooter>
  <extLst>
    <ext xmlns:x14="http://schemas.microsoft.com/office/spreadsheetml/2009/9/main" uri="{CCE6A557-97BC-4b89-ADB6-D9C93CAAB3DF}">
      <x14:dataValidations xmlns:xm="http://schemas.microsoft.com/office/excel/2006/main" count="4">
        <x14:dataValidation type="list" allowBlank="1" showInputMessage="1" xr:uid="{786B5D45-9019-4E63-8C8D-8DD2A543F8BA}">
          <x14:formula1>
            <xm:f>'dropdown menus'!$B$156:$B$157</xm:f>
          </x14:formula1>
          <xm:sqref>B51</xm:sqref>
        </x14:dataValidation>
        <x14:dataValidation type="list" allowBlank="1" showInputMessage="1" showErrorMessage="1" xr:uid="{45717782-20AA-4E87-A6AD-94C8A56C072E}">
          <x14:formula1>
            <xm:f>'dropdown menus'!$B$121:$B$122</xm:f>
          </x14:formula1>
          <xm:sqref>D17:D19 P19 N19 L19 J19 B17:B19 H17:H19 F17:F19</xm:sqref>
        </x14:dataValidation>
        <x14:dataValidation type="list" allowBlank="1" showInputMessage="1" showErrorMessage="1" xr:uid="{BDB54BDF-DDBC-4266-BBAC-EADABF6FCAE6}">
          <x14:formula1>
            <xm:f>'dropdown menus'!$B$65:$B$67</xm:f>
          </x14:formula1>
          <xm:sqref>D15 H15 F15</xm:sqref>
        </x14:dataValidation>
        <x14:dataValidation type="list" allowBlank="1" showInputMessage="1" showErrorMessage="1" xr:uid="{AA88A6C1-723C-427B-B827-CCFAF157C84A}">
          <x14:formula1>
            <xm:f>'dropdown menus'!$B$65:$B$66</xm:f>
          </x14:formula1>
          <xm:sqref>B15</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0">
    <tabColor theme="9" tint="0.59999389629810485"/>
    <pageSetUpPr fitToPage="1"/>
  </sheetPr>
  <dimension ref="A1:AA56"/>
  <sheetViews>
    <sheetView showGridLines="0" topLeftCell="A37" zoomScaleNormal="100" workbookViewId="0">
      <selection activeCell="A59" sqref="A59:XFD59"/>
    </sheetView>
  </sheetViews>
  <sheetFormatPr defaultColWidth="0" defaultRowHeight="15" zeroHeight="1" x14ac:dyDescent="0.25"/>
  <cols>
    <col min="1" max="1" width="63" style="233" customWidth="1"/>
    <col min="2" max="16" width="18.7109375" style="234" customWidth="1"/>
    <col min="17" max="17" width="19.42578125" style="234" customWidth="1"/>
    <col min="18" max="16384" width="9.140625" style="234" hidden="1"/>
  </cols>
  <sheetData>
    <row r="1" spans="1:27" s="267" customFormat="1" ht="21" x14ac:dyDescent="0.35">
      <c r="A1" s="443" t="s">
        <v>31</v>
      </c>
    </row>
    <row r="2" spans="1:27" s="267" customFormat="1" x14ac:dyDescent="0.25">
      <c r="A2" s="300" t="s">
        <v>68</v>
      </c>
    </row>
    <row r="3" spans="1:27" s="267" customFormat="1" x14ac:dyDescent="0.25">
      <c r="A3" s="444"/>
      <c r="D3" s="438" t="s">
        <v>238</v>
      </c>
      <c r="E3" s="301" t="str">
        <f ca="1">MID(CELL("filename",A1),FIND("]",CELL("filename",A1))+1,255)</f>
        <v>CPMS8</v>
      </c>
      <c r="L3" s="438" t="s">
        <v>238</v>
      </c>
      <c r="M3" s="301" t="str">
        <f ca="1">MID(CELL("filename",I1),FIND("]",CELL("filename",I1))+1,255)</f>
        <v>CPMS8</v>
      </c>
    </row>
    <row r="4" spans="1:27" s="267" customFormat="1" x14ac:dyDescent="0.25">
      <c r="A4" s="305" t="s">
        <v>32</v>
      </c>
      <c r="B4" s="516" t="str">
        <f>Facility_Info_upload!$C$24&amp;"--"&amp;Facility_Info_upload!$D$24</f>
        <v>0--0</v>
      </c>
      <c r="C4" s="517"/>
      <c r="D4" s="517"/>
      <c r="E4" s="518"/>
      <c r="J4" s="536" t="str">
        <f>Facility_Info_upload!$C$24&amp;"--"&amp;Facility_Info_upload!$D$24</f>
        <v>0--0</v>
      </c>
      <c r="K4" s="537"/>
      <c r="L4" s="537"/>
      <c r="M4" s="538"/>
    </row>
    <row r="5" spans="1:27" s="267" customFormat="1" x14ac:dyDescent="0.25">
      <c r="A5" s="305" t="s">
        <v>33</v>
      </c>
      <c r="B5" s="563" t="str">
        <f>CONCATENATE(TEXT(Facility_Info!$B$28,"mm/dd/yyyy")," - ",TEXT(Facility_Info!$B$29,"mm/dd/yyyy"))</f>
        <v>01/00/1900 - 01/00/1900</v>
      </c>
      <c r="C5" s="519"/>
      <c r="D5" s="517"/>
      <c r="E5" s="518"/>
      <c r="J5" s="563" t="str">
        <f>CONCATENATE(TEXT(Facility_Info!$B$28,"mm/dd/yyyy")," - ",TEXT(Facility_Info!$B$29,"mm/dd/yyyy"))</f>
        <v>01/00/1900 - 01/00/1900</v>
      </c>
      <c r="K5" s="539"/>
      <c r="L5" s="537"/>
      <c r="M5" s="538"/>
    </row>
    <row r="6" spans="1:27" s="267" customFormat="1" x14ac:dyDescent="0.25">
      <c r="A6" s="305" t="s">
        <v>19</v>
      </c>
      <c r="B6" s="520" t="str">
        <f>IF(Unit_Info!$C31="","",Unit_Info!$C31)</f>
        <v/>
      </c>
      <c r="C6" s="521"/>
      <c r="D6" s="521"/>
      <c r="E6" s="522"/>
      <c r="J6" s="520" t="e">
        <f ca="1">INDEX(Unit_Info!$Z$43:$Z$62,MATCH(CPMS8!$E$3,Unit_Info!$Y$43:$Y$62,0))</f>
        <v>#N/A</v>
      </c>
      <c r="K6" s="523"/>
      <c r="L6" s="523"/>
      <c r="M6" s="524"/>
    </row>
    <row r="7" spans="1:27" s="267" customFormat="1" x14ac:dyDescent="0.25">
      <c r="A7" s="305" t="s">
        <v>20</v>
      </c>
      <c r="B7" s="520" t="str">
        <f>IF(Unit_Info!$D31="","",Unit_Info!$D31)</f>
        <v/>
      </c>
      <c r="C7" s="523"/>
      <c r="D7" s="523"/>
      <c r="E7" s="524"/>
      <c r="J7" s="520" t="e">
        <f ca="1">INDEX(Unit_Info!$AA$43:$AA$62,MATCH(CPMS8!$E$3,Unit_Info!$Y$43:$Y$62,0))</f>
        <v>#N/A</v>
      </c>
      <c r="K7" s="523"/>
      <c r="L7" s="523"/>
      <c r="M7" s="524"/>
    </row>
    <row r="8" spans="1:27" s="267" customFormat="1" x14ac:dyDescent="0.25">
      <c r="A8" s="305" t="s">
        <v>21</v>
      </c>
      <c r="B8" s="520" t="str">
        <f>IF(Unit_Info!$F31="","",Unit_Info!$F31)</f>
        <v/>
      </c>
      <c r="C8" s="523"/>
      <c r="D8" s="523"/>
      <c r="E8" s="524"/>
      <c r="J8" s="520" t="e">
        <f ca="1">INDEX(Unit_Info!$AB$43:$AB$62,MATCH(CPMS8!$E$3,Unit_Info!$Y$43:$Y$62,0))</f>
        <v>#N/A</v>
      </c>
      <c r="K8" s="523"/>
      <c r="L8" s="523"/>
      <c r="M8" s="524"/>
    </row>
    <row r="9" spans="1:27" s="267" customFormat="1" x14ac:dyDescent="0.25">
      <c r="A9" s="305" t="s">
        <v>22</v>
      </c>
      <c r="B9" s="520" t="str">
        <f>IF(Unit_Info!$I31="","",Unit_Info!$I31)</f>
        <v/>
      </c>
      <c r="C9" s="523"/>
      <c r="D9" s="523"/>
      <c r="E9" s="524"/>
      <c r="J9" s="520" t="e">
        <f ca="1">INDEX(Unit_Info!$AC$43:$AC$62,MATCH(CPMS8!$E$3,Unit_Info!$Y$43:$Y$62,0))</f>
        <v>#N/A</v>
      </c>
      <c r="K9" s="523"/>
      <c r="L9" s="523"/>
      <c r="M9" s="524"/>
    </row>
    <row r="10" spans="1:27" s="267" customFormat="1" x14ac:dyDescent="0.25">
      <c r="A10" s="305" t="s">
        <v>138</v>
      </c>
      <c r="B10" s="214"/>
      <c r="C10" s="439"/>
      <c r="D10" s="439"/>
      <c r="E10" s="440"/>
      <c r="J10" s="582">
        <f>+B10</f>
        <v>0</v>
      </c>
      <c r="K10" s="439"/>
      <c r="L10" s="439"/>
      <c r="M10" s="440"/>
    </row>
    <row r="11" spans="1:27" s="267" customFormat="1" ht="25.5" customHeight="1" thickBot="1" x14ac:dyDescent="0.3">
      <c r="A11" s="441" t="s">
        <v>137</v>
      </c>
      <c r="B11" s="441"/>
      <c r="C11" s="441"/>
      <c r="D11" s="441"/>
      <c r="E11" s="441"/>
      <c r="J11" s="442"/>
    </row>
    <row r="12" spans="1:27" x14ac:dyDescent="0.25">
      <c r="A12" s="8" t="s">
        <v>146</v>
      </c>
      <c r="B12" s="542"/>
      <c r="C12" s="10"/>
      <c r="D12" s="9"/>
      <c r="E12" s="9"/>
      <c r="F12" s="542"/>
      <c r="G12" s="10"/>
      <c r="H12" s="9"/>
      <c r="I12" s="10"/>
      <c r="J12" s="9"/>
      <c r="K12" s="10"/>
      <c r="L12" s="9"/>
      <c r="M12" s="10"/>
      <c r="N12" s="9"/>
      <c r="O12" s="10"/>
      <c r="P12" s="9"/>
      <c r="Q12" s="10"/>
    </row>
    <row r="13" spans="1:27" s="250" customFormat="1" x14ac:dyDescent="0.25">
      <c r="A13" s="263" t="s">
        <v>293</v>
      </c>
      <c r="B13" s="543" t="str">
        <f>IF(B14="","",MAX(CPMS1!B13:H13,CPMS2!B13:H13,CPMS3!B13:H13,CPMS4!B13:H13,CPMS5!B13:H13,CPMS6!B13:H13,CPMS7!B13:H13)+1)</f>
        <v/>
      </c>
      <c r="C13" s="544"/>
      <c r="D13" s="540" t="str">
        <f>IF(D14="","",B13+1)</f>
        <v/>
      </c>
      <c r="E13" s="540"/>
      <c r="F13" s="543" t="str">
        <f>IF(F14="","",MAX(B13:D13)+1)</f>
        <v/>
      </c>
      <c r="G13" s="544"/>
      <c r="H13" s="540" t="str">
        <f>IF(H14="","",MAX(B13:F13)+1)</f>
        <v/>
      </c>
      <c r="I13" s="541"/>
      <c r="J13" s="540" t="str">
        <f>IF(J14="","",MAX(D13:H13)+1)</f>
        <v/>
      </c>
      <c r="K13" s="541"/>
      <c r="L13" s="540" t="str">
        <f>IF(L14="","",MAX(F13:J13)+1)</f>
        <v/>
      </c>
      <c r="M13" s="541"/>
      <c r="N13" s="540" t="str">
        <f>IF(N14="","",MAX(H13:L13)+1)</f>
        <v/>
      </c>
      <c r="O13" s="541"/>
      <c r="P13" s="540" t="str">
        <f>IF(P14="","",MAX(J13:N13)+1)</f>
        <v/>
      </c>
      <c r="Q13" s="541"/>
    </row>
    <row r="14" spans="1:27" x14ac:dyDescent="0.25">
      <c r="A14" s="11" t="s">
        <v>34</v>
      </c>
      <c r="B14" s="175"/>
      <c r="C14" s="119"/>
      <c r="D14" s="175"/>
      <c r="E14" s="119"/>
      <c r="F14" s="175"/>
      <c r="G14" s="119"/>
      <c r="H14" s="175"/>
      <c r="I14" s="119"/>
      <c r="J14" s="175"/>
      <c r="K14" s="119"/>
      <c r="L14" s="175"/>
      <c r="M14" s="119"/>
      <c r="N14" s="175"/>
      <c r="O14" s="119"/>
      <c r="P14" s="175"/>
      <c r="Q14" s="119"/>
    </row>
    <row r="15" spans="1:27" x14ac:dyDescent="0.25">
      <c r="A15" s="11" t="s">
        <v>35</v>
      </c>
      <c r="B15" s="175"/>
      <c r="C15" s="120"/>
      <c r="D15" s="175"/>
      <c r="E15" s="120"/>
      <c r="F15" s="175"/>
      <c r="G15" s="120"/>
      <c r="H15" s="175"/>
      <c r="I15" s="120"/>
      <c r="J15" s="175"/>
      <c r="K15" s="120"/>
      <c r="L15" s="175"/>
      <c r="M15" s="120"/>
      <c r="N15" s="175"/>
      <c r="O15" s="120"/>
      <c r="P15" s="175"/>
      <c r="Q15" s="120"/>
    </row>
    <row r="16" spans="1:27" x14ac:dyDescent="0.25">
      <c r="A16" s="11" t="s">
        <v>147</v>
      </c>
      <c r="B16" s="215"/>
      <c r="C16" s="121"/>
      <c r="D16" s="215"/>
      <c r="E16" s="121"/>
      <c r="F16" s="215"/>
      <c r="G16" s="121"/>
      <c r="H16" s="215"/>
      <c r="I16" s="121"/>
      <c r="J16" s="215"/>
      <c r="K16" s="121"/>
      <c r="L16" s="215"/>
      <c r="M16" s="121"/>
      <c r="N16" s="215"/>
      <c r="O16" s="121"/>
      <c r="P16" s="215"/>
      <c r="Q16" s="121"/>
      <c r="V16" s="24" t="s">
        <v>532</v>
      </c>
      <c r="W16" s="24" t="s">
        <v>36</v>
      </c>
      <c r="X16" s="24" t="s">
        <v>8</v>
      </c>
      <c r="Y16" s="273"/>
      <c r="Z16" s="273"/>
      <c r="AA16" s="273"/>
    </row>
    <row r="17" spans="1:27" x14ac:dyDescent="0.25">
      <c r="A17" s="53" t="s">
        <v>148</v>
      </c>
      <c r="B17" s="216"/>
      <c r="C17" s="122"/>
      <c r="D17" s="216"/>
      <c r="E17" s="122"/>
      <c r="F17" s="216"/>
      <c r="G17" s="122"/>
      <c r="H17" s="216"/>
      <c r="I17" s="122"/>
      <c r="J17" s="216"/>
      <c r="K17" s="122"/>
      <c r="L17" s="216"/>
      <c r="M17" s="122"/>
      <c r="N17" s="216"/>
      <c r="O17" s="122"/>
      <c r="P17" s="216"/>
      <c r="Q17" s="122"/>
      <c r="V17" s="31">
        <f>B14</f>
        <v>0</v>
      </c>
      <c r="W17" s="31" t="str">
        <f>B27</f>
        <v/>
      </c>
      <c r="X17" s="31" t="str">
        <f>C27</f>
        <v/>
      </c>
      <c r="Y17" s="273"/>
      <c r="Z17" s="273"/>
      <c r="AA17" s="273"/>
    </row>
    <row r="18" spans="1:27" ht="30" customHeight="1" x14ac:dyDescent="0.25">
      <c r="A18" s="11" t="s">
        <v>190</v>
      </c>
      <c r="B18" s="215"/>
      <c r="C18" s="100"/>
      <c r="D18" s="215"/>
      <c r="E18" s="100"/>
      <c r="F18" s="215"/>
      <c r="G18" s="100"/>
      <c r="H18" s="215"/>
      <c r="I18" s="122"/>
      <c r="J18" s="215"/>
      <c r="K18" s="122"/>
      <c r="L18" s="215"/>
      <c r="M18" s="122"/>
      <c r="N18" s="215"/>
      <c r="O18" s="122"/>
      <c r="P18" s="215"/>
      <c r="Q18" s="122"/>
      <c r="V18" s="31">
        <f>D14</f>
        <v>0</v>
      </c>
      <c r="W18" s="31" t="str">
        <f>D27</f>
        <v/>
      </c>
      <c r="X18" s="31" t="str">
        <f>E27</f>
        <v/>
      </c>
      <c r="Y18" s="273"/>
      <c r="Z18" s="273"/>
      <c r="AA18" s="273"/>
    </row>
    <row r="19" spans="1:27" ht="29.1" customHeight="1" x14ac:dyDescent="0.25">
      <c r="A19" s="53" t="s">
        <v>191</v>
      </c>
      <c r="B19" s="215"/>
      <c r="C19" s="100"/>
      <c r="D19" s="215"/>
      <c r="E19" s="100"/>
      <c r="F19" s="215"/>
      <c r="G19" s="100"/>
      <c r="H19" s="215"/>
      <c r="I19" s="101"/>
      <c r="J19" s="215"/>
      <c r="K19" s="101"/>
      <c r="L19" s="215"/>
      <c r="M19" s="101"/>
      <c r="N19" s="215"/>
      <c r="O19" s="101"/>
      <c r="P19" s="215"/>
      <c r="Q19" s="101"/>
      <c r="V19" s="31">
        <f>F14</f>
        <v>0</v>
      </c>
      <c r="W19" s="31" t="str">
        <f>F27</f>
        <v/>
      </c>
      <c r="X19" s="31" t="str">
        <f>G27</f>
        <v/>
      </c>
      <c r="Y19" s="273"/>
      <c r="Z19" s="273"/>
      <c r="AA19" s="273"/>
    </row>
    <row r="20" spans="1:27" x14ac:dyDescent="0.25">
      <c r="A20" s="12"/>
      <c r="B20" s="96" t="s">
        <v>36</v>
      </c>
      <c r="C20" s="97" t="s">
        <v>8</v>
      </c>
      <c r="D20" s="96" t="s">
        <v>36</v>
      </c>
      <c r="E20" s="97" t="s">
        <v>8</v>
      </c>
      <c r="F20" s="96" t="s">
        <v>36</v>
      </c>
      <c r="G20" s="97" t="s">
        <v>8</v>
      </c>
      <c r="H20" s="96" t="s">
        <v>36</v>
      </c>
      <c r="I20" s="98" t="s">
        <v>8</v>
      </c>
      <c r="J20" s="96" t="s">
        <v>36</v>
      </c>
      <c r="K20" s="98" t="s">
        <v>8</v>
      </c>
      <c r="L20" s="96" t="s">
        <v>36</v>
      </c>
      <c r="M20" s="98" t="s">
        <v>8</v>
      </c>
      <c r="N20" s="96" t="s">
        <v>36</v>
      </c>
      <c r="O20" s="98" t="s">
        <v>8</v>
      </c>
      <c r="P20" s="96" t="s">
        <v>36</v>
      </c>
      <c r="Q20" s="98" t="s">
        <v>8</v>
      </c>
      <c r="V20" s="31">
        <f>J14</f>
        <v>0</v>
      </c>
      <c r="W20" s="31" t="str">
        <f>J27</f>
        <v/>
      </c>
      <c r="X20" s="31" t="str">
        <f>K27</f>
        <v/>
      </c>
      <c r="Y20" s="273"/>
      <c r="Z20" s="273"/>
      <c r="AA20" s="273"/>
    </row>
    <row r="21" spans="1:27" ht="17.25" x14ac:dyDescent="0.25">
      <c r="A21" s="27" t="s">
        <v>75</v>
      </c>
      <c r="B21" s="99" t="s">
        <v>37</v>
      </c>
      <c r="C21" s="143" t="s">
        <v>198</v>
      </c>
      <c r="D21" s="144" t="s">
        <v>37</v>
      </c>
      <c r="E21" s="143" t="s">
        <v>198</v>
      </c>
      <c r="F21" s="144" t="s">
        <v>37</v>
      </c>
      <c r="G21" s="143" t="s">
        <v>198</v>
      </c>
      <c r="H21" s="144" t="s">
        <v>37</v>
      </c>
      <c r="I21" s="245" t="s">
        <v>198</v>
      </c>
      <c r="J21" s="144" t="s">
        <v>37</v>
      </c>
      <c r="K21" s="245" t="s">
        <v>198</v>
      </c>
      <c r="L21" s="144" t="s">
        <v>37</v>
      </c>
      <c r="M21" s="245" t="s">
        <v>198</v>
      </c>
      <c r="N21" s="144" t="s">
        <v>37</v>
      </c>
      <c r="O21" s="245" t="s">
        <v>198</v>
      </c>
      <c r="P21" s="144" t="s">
        <v>37</v>
      </c>
      <c r="Q21" s="245" t="s">
        <v>198</v>
      </c>
      <c r="V21" s="31">
        <f>L14</f>
        <v>0</v>
      </c>
      <c r="W21" s="31" t="str">
        <f>L27</f>
        <v/>
      </c>
      <c r="X21" s="31" t="str">
        <f>M27</f>
        <v/>
      </c>
      <c r="Y21" s="273"/>
      <c r="Z21" s="273"/>
      <c r="AA21" s="273"/>
    </row>
    <row r="22" spans="1:27" x14ac:dyDescent="0.25">
      <c r="A22" s="13" t="s">
        <v>38</v>
      </c>
      <c r="B22" s="217"/>
      <c r="C22" s="218"/>
      <c r="D22" s="217"/>
      <c r="E22" s="218"/>
      <c r="F22" s="217"/>
      <c r="G22" s="218"/>
      <c r="H22" s="219"/>
      <c r="I22" s="177"/>
      <c r="J22" s="219"/>
      <c r="K22" s="177"/>
      <c r="L22" s="219"/>
      <c r="M22" s="177"/>
      <c r="N22" s="219"/>
      <c r="O22" s="177"/>
      <c r="P22" s="219"/>
      <c r="Q22" s="177"/>
      <c r="V22" s="31">
        <f>N14</f>
        <v>0</v>
      </c>
      <c r="W22" s="31" t="str">
        <f>N27</f>
        <v/>
      </c>
      <c r="X22" s="31" t="str">
        <f>O27</f>
        <v/>
      </c>
      <c r="Y22" s="273"/>
      <c r="Z22" s="273"/>
      <c r="AA22" s="273"/>
    </row>
    <row r="23" spans="1:27" x14ac:dyDescent="0.25">
      <c r="A23" s="13" t="s">
        <v>39</v>
      </c>
      <c r="B23" s="217"/>
      <c r="C23" s="218"/>
      <c r="D23" s="217"/>
      <c r="E23" s="218"/>
      <c r="F23" s="217"/>
      <c r="G23" s="218"/>
      <c r="H23" s="219"/>
      <c r="I23" s="177"/>
      <c r="J23" s="219"/>
      <c r="K23" s="177"/>
      <c r="L23" s="219"/>
      <c r="M23" s="177"/>
      <c r="N23" s="219"/>
      <c r="O23" s="177"/>
      <c r="P23" s="219"/>
      <c r="Q23" s="177"/>
      <c r="V23" s="31">
        <f>P14</f>
        <v>0</v>
      </c>
      <c r="W23" s="31" t="str">
        <f>P27</f>
        <v/>
      </c>
      <c r="X23" s="31" t="str">
        <f>Q27</f>
        <v/>
      </c>
      <c r="Y23" s="273"/>
      <c r="Z23" s="273"/>
      <c r="AA23" s="273"/>
    </row>
    <row r="24" spans="1:27" x14ac:dyDescent="0.25">
      <c r="A24" s="13" t="s">
        <v>40</v>
      </c>
      <c r="B24" s="217"/>
      <c r="C24" s="218"/>
      <c r="D24" s="217"/>
      <c r="E24" s="218"/>
      <c r="F24" s="217"/>
      <c r="G24" s="218"/>
      <c r="H24" s="219"/>
      <c r="I24" s="177"/>
      <c r="J24" s="219"/>
      <c r="K24" s="177"/>
      <c r="L24" s="219"/>
      <c r="M24" s="177"/>
      <c r="N24" s="219"/>
      <c r="O24" s="177"/>
      <c r="P24" s="219"/>
      <c r="Q24" s="177"/>
      <c r="V24" s="273"/>
      <c r="W24" s="273"/>
      <c r="X24" s="569" t="str">
        <f>IF(OR(B9="Wet Scrubber", B9="ESP and wet scrubber"),$C$31,"0")</f>
        <v>0</v>
      </c>
      <c r="Y24" s="273"/>
      <c r="Z24" s="273"/>
      <c r="AA24" s="273"/>
    </row>
    <row r="25" spans="1:27" x14ac:dyDescent="0.25">
      <c r="A25" s="13" t="s">
        <v>41</v>
      </c>
      <c r="B25" s="217"/>
      <c r="C25" s="218"/>
      <c r="D25" s="217"/>
      <c r="E25" s="218"/>
      <c r="F25" s="217"/>
      <c r="G25" s="218"/>
      <c r="H25" s="219"/>
      <c r="I25" s="177"/>
      <c r="J25" s="219"/>
      <c r="K25" s="177"/>
      <c r="L25" s="219"/>
      <c r="M25" s="177"/>
      <c r="N25" s="219"/>
      <c r="O25" s="177"/>
      <c r="P25" s="219"/>
      <c r="Q25" s="177"/>
      <c r="V25" s="24" t="s">
        <v>533</v>
      </c>
      <c r="W25" s="273">
        <f>SUMIFS(W17:W23,$V$17:$V$23,"Scrubber liquid flow")+SUMIFS(W17:W23,$V$17:$V$23,"SDT scrubber fan amperage")+SUMIFS(W17:W23,$V$17:$V$23,"Scrubber pressure drop")</f>
        <v>0</v>
      </c>
      <c r="X25" s="273">
        <f>SUMIFS(X17:X23,$V$17:$V$23,"Scrubber liquid flow")+SUMIFS(X17:X23,$V$17:$V$23,"SDT scrubber fan amperage")+SUMIFS(X17:X23,$V$17:$V$23,"Scrubber pressure drop")-X24</f>
        <v>0</v>
      </c>
      <c r="Y25" s="273"/>
      <c r="Z25" s="568" t="e">
        <f>IF(W25/$B$10&gt;0.01,"Yes-Use detail forms","No")</f>
        <v>#DIV/0!</v>
      </c>
      <c r="AA25" s="567" t="str">
        <f>IF(X25&gt;5,"Yes-Use detail and failure forms","No")</f>
        <v>No</v>
      </c>
    </row>
    <row r="26" spans="1:27" x14ac:dyDescent="0.25">
      <c r="A26" s="13" t="s">
        <v>42</v>
      </c>
      <c r="B26" s="217"/>
      <c r="C26" s="218"/>
      <c r="D26" s="217"/>
      <c r="E26" s="218"/>
      <c r="F26" s="217"/>
      <c r="G26" s="218"/>
      <c r="H26" s="219"/>
      <c r="I26" s="177"/>
      <c r="J26" s="219"/>
      <c r="K26" s="177"/>
      <c r="L26" s="219"/>
      <c r="M26" s="177"/>
      <c r="N26" s="219"/>
      <c r="O26" s="177"/>
      <c r="P26" s="219"/>
      <c r="Q26" s="177"/>
      <c r="V26" s="24" t="s">
        <v>534</v>
      </c>
      <c r="W26" s="273">
        <f>SUMIFS(W17:W23,$V$17:$V$23,"Alternative parameter (3-hr)")</f>
        <v>0</v>
      </c>
      <c r="X26" s="273">
        <f>SUMIFS(X17:X23,$V$17:$V$23,"Alternative parameter (3-hr)")-X24</f>
        <v>0</v>
      </c>
      <c r="Y26" s="273"/>
      <c r="Z26" s="568" t="e">
        <f>IF(W26/$B$10&gt;0.01,"Yes-Use detail forms","No")</f>
        <v>#DIV/0!</v>
      </c>
      <c r="AA26" s="567" t="str">
        <f>IF(X26&gt;5,"Yes-Use detail and failure forms","No")</f>
        <v>No</v>
      </c>
    </row>
    <row r="27" spans="1:27" ht="17.25" x14ac:dyDescent="0.25">
      <c r="A27" s="11" t="s">
        <v>79</v>
      </c>
      <c r="B27" s="534" t="str">
        <f>IF(B14="","",SUM(B22:B26)-IF(B14="scrubber pressure drop",B22,0))</f>
        <v/>
      </c>
      <c r="C27" s="545" t="str">
        <f>IF(B14="","",SUM(C22:C26)-IF(B14="scrubber pressure drop",C22,0))</f>
        <v/>
      </c>
      <c r="D27" s="534" t="str">
        <f>IF(D14="","",SUM(D22:D26)-IF(D14="scrubber pressure drop",D22,0))</f>
        <v/>
      </c>
      <c r="E27" s="545" t="str">
        <f>IF(D14="","",SUM(E22:E26)-IF(D14="scrubber pressure drop",E22,0))</f>
        <v/>
      </c>
      <c r="F27" s="534" t="str">
        <f>IF(F14="","",SUM(F22:F26)-IF(F14="scrubber pressure drop",F22,0))</f>
        <v/>
      </c>
      <c r="G27" s="545" t="str">
        <f>IF(F14="","",SUM(G22:G26)-IF(F14="scrubber pressure drop",G22,0))</f>
        <v/>
      </c>
      <c r="H27" s="534" t="str">
        <f>IF(H14="","",SUM(H22:H26)-IF(H14="scrubber pressure drop",H22,0))</f>
        <v/>
      </c>
      <c r="I27" s="547" t="str">
        <f>IF(H14="","",SUM(I22:I26)-IF(H14="scrubber pressure drop",I22,0))</f>
        <v/>
      </c>
      <c r="J27" s="534" t="str">
        <f>IF(J14="","",SUM(J22:J26)-IF(J14="scrubber pressure drop",J22,0))</f>
        <v/>
      </c>
      <c r="K27" s="547" t="str">
        <f>IF(J14="","",SUM(K22:K26)-IF(J14="scrubber pressure drop",K22,0))</f>
        <v/>
      </c>
      <c r="L27" s="534" t="str">
        <f>IF(L14="","",SUM(L22:L26)-IF(L14="scrubber pressure drop",L22,0))</f>
        <v/>
      </c>
      <c r="M27" s="547" t="str">
        <f>IF(L14="","",SUM(M22:M26)-IF(L14="scrubber pressure drop",M22,0))</f>
        <v/>
      </c>
      <c r="N27" s="534" t="str">
        <f>IF(N14="","",SUM(N22:N26)-IF(N14="scrubber pressure drop",N22,0))</f>
        <v/>
      </c>
      <c r="O27" s="547" t="str">
        <f>IF(N14="","",SUM(O22:O26)-IF(N14="scrubber pressure drop",O22,0))</f>
        <v/>
      </c>
      <c r="P27" s="534" t="str">
        <f>IF(P14="","",SUM(P22:P26)-IF(P14="scrubber pressure drop",P22,0))</f>
        <v/>
      </c>
      <c r="Q27" s="547" t="str">
        <f>IF(P14="","",SUM(Q22:Q26)-IF(P14="scrubber pressure drop",Q22,0))</f>
        <v/>
      </c>
    </row>
    <row r="28" spans="1:27" ht="32.25" x14ac:dyDescent="0.25">
      <c r="A28" s="11" t="s">
        <v>154</v>
      </c>
      <c r="B28" s="546" t="str">
        <f>IF(B14="","",IF($B$10&gt;0,B27/$B$10,0))</f>
        <v/>
      </c>
      <c r="C28" s="23"/>
      <c r="D28" s="546" t="str">
        <f>IF(D14="","",IF($B$10&gt;0,D27/$B$10,0))</f>
        <v/>
      </c>
      <c r="E28" s="23"/>
      <c r="F28" s="546" t="str">
        <f>IF(F14="","",IF($B$10&gt;0,F27/$B$10,0))</f>
        <v/>
      </c>
      <c r="G28" s="23"/>
      <c r="H28" s="546" t="str">
        <f>IF(H14="","",IF($B$10&gt;0,H27/$B$10,0))</f>
        <v/>
      </c>
      <c r="I28" s="86"/>
      <c r="J28" s="546" t="str">
        <f>IF(J14="","",IF($B$10&gt;0,J27/$B$10,0))</f>
        <v/>
      </c>
      <c r="K28" s="86"/>
      <c r="L28" s="546" t="str">
        <f>IF(L14="","",IF($B$10&gt;0,L27/$B$10,0))</f>
        <v/>
      </c>
      <c r="M28" s="86"/>
      <c r="N28" s="546" t="str">
        <f>IF(N14="","",IF($B$10&gt;0,N27/$B$10,0))</f>
        <v/>
      </c>
      <c r="O28" s="86"/>
      <c r="P28" s="546" t="str">
        <f>IF(P14="","",IF($B$10&gt;0,P27/$B$10,0))</f>
        <v/>
      </c>
      <c r="Q28" s="86"/>
    </row>
    <row r="29" spans="1:27" ht="30" x14ac:dyDescent="0.25">
      <c r="A29" s="11" t="s">
        <v>514</v>
      </c>
      <c r="B29" s="530" t="str">
        <f>IF(B14="","",IF(B28&gt;=0.01,"Yes-Use detail form","No"))</f>
        <v/>
      </c>
      <c r="C29" s="89"/>
      <c r="D29" s="530" t="str">
        <f>IF(D14="","",IF(D28&gt;=0.01,"Yes-Use detail form","No"))</f>
        <v/>
      </c>
      <c r="E29" s="89"/>
      <c r="F29" s="530" t="str">
        <f>IF(F14="","",IF(F28&gt;=0.01,"Yes-Use detail form","No"))</f>
        <v/>
      </c>
      <c r="G29" s="89"/>
      <c r="H29" s="530" t="str">
        <f>IF(H14="","",IF(H28&gt;=0.01,"Yes-Use detail form","No"))</f>
        <v/>
      </c>
      <c r="I29" s="89"/>
      <c r="J29" s="530" t="str">
        <f>IF(J14="","",IF(J28&gt;=0.01,"Yes-Use detail form","No"))</f>
        <v/>
      </c>
      <c r="K29" s="89"/>
      <c r="L29" s="530" t="str">
        <f>IF(L14="","",IF(L28&gt;=0.01,"Yes-Use detail form","No"))</f>
        <v/>
      </c>
      <c r="M29" s="89"/>
      <c r="N29" s="530" t="str">
        <f>IF(N14="","",IF(N28&gt;=0.01,"Yes-Use detail form","No"))</f>
        <v/>
      </c>
      <c r="O29" s="89"/>
      <c r="P29" s="530" t="str">
        <f>IF(P14="","",IF(P28&gt;=0.01,"Yes-Use detail form","No"))</f>
        <v/>
      </c>
      <c r="Q29" s="89"/>
    </row>
    <row r="30" spans="1:27" s="273" customFormat="1" ht="45" x14ac:dyDescent="0.25">
      <c r="A30" s="11" t="s">
        <v>515</v>
      </c>
      <c r="B30" s="28"/>
      <c r="C30" s="548" t="str">
        <f>IF(B14="","",IF(OR(B14="RTO temperature (1-hr)",B14="Bypass of Control Device",B14="Automatic Voltage Control"),"Not Applicable",IF(C27&lt;VLOOKUP(B14,Violations!$A$6:$D$10,4,FALSE),"No","Yes")))</f>
        <v/>
      </c>
      <c r="D30" s="469"/>
      <c r="E30" s="548" t="str">
        <f>IF(D14="","",IF(OR(D14="RTO temperature (1-hr)",D14="Bypass of Control Device",D14="Automatic Voltage Control"),"Not Applicable",IF(E27&lt;VLOOKUP(D14,Violations!$A$6:$D$10,4,FALSE),"No","Yes")))</f>
        <v/>
      </c>
      <c r="F30" s="469"/>
      <c r="G30" s="548" t="str">
        <f>IF(F14="","",IF(OR(F14="RTO temperature (1-hr)",F14="Bypass of Control Device",F14="Automatic Voltage Control"),"Not Applicable",IF(G27&lt;VLOOKUP(F14,Violations!$A$6:$D$10,4,FALSE),"No","Yes")))</f>
        <v/>
      </c>
      <c r="H30" s="469"/>
      <c r="I30" s="548" t="str">
        <f>IF(H14="","",IF(OR(H14="RTO temperature (1-hr)",H14="Bypass of Control Device",H14="Automatic Voltage Control"),"Not Applicable",IF(I27&lt;VLOOKUP(H14,Violations!$A$6:$D$10,4,FALSE),"No","Yes")))</f>
        <v/>
      </c>
      <c r="J30" s="469"/>
      <c r="K30" s="548" t="str">
        <f>IF(J14="","",IF(OR(J14="RTO temperature (1-hr)",J14="Bypass of Control Device",J14="Automatic Voltage Control"),"Not Applicable",IF(K27&lt;VLOOKUP(J14,Violations!$A$6:$D$10,4,FALSE),"No","Yes")))</f>
        <v/>
      </c>
      <c r="L30" s="469"/>
      <c r="M30" s="548" t="str">
        <f>IF(L14="","",IF(OR(L14="RTO temperature (1-hr)",L14="Bypass of Control Device",L14="Automatic Voltage Control"),"Not Applicable",IF(M27&lt;VLOOKUP(L14,Violations!$A$6:$D$10,4,FALSE),"No","Yes")))</f>
        <v/>
      </c>
      <c r="N30" s="469"/>
      <c r="O30" s="548" t="str">
        <f>IF(N14="","",IF(OR(N14="RTO temperature (1-hr)",N14="Bypass of Control Device",N14="Automatic Voltage Control"),"Not Applicable",IF(O27&lt;VLOOKUP(N14,Violations!$A$6:$D$10,4,FALSE),"No","Yes")))</f>
        <v/>
      </c>
      <c r="P30" s="469"/>
      <c r="Q30" s="548" t="str">
        <f>IF(P14="","",IF(OR(P14="RTO temperature (1-hr)",P14="Bypass of Control Device",P14="Automatic Voltage Control"),"Not Applicable",IF(Q27&lt;VLOOKUP(P14,Violations!$A$6:$D$10,4,FALSE),"No","Yes")))</f>
        <v/>
      </c>
    </row>
    <row r="31" spans="1:27" s="273" customFormat="1" ht="30" x14ac:dyDescent="0.25">
      <c r="A31" s="140" t="s">
        <v>567</v>
      </c>
      <c r="B31" s="565"/>
      <c r="C31" s="566"/>
      <c r="D31" s="469"/>
      <c r="E31" s="471"/>
      <c r="F31" s="469"/>
      <c r="G31" s="471"/>
      <c r="H31" s="469"/>
      <c r="I31" s="471"/>
      <c r="J31" s="469"/>
      <c r="K31" s="471"/>
      <c r="L31" s="469"/>
      <c r="M31" s="471"/>
      <c r="N31" s="469"/>
      <c r="O31" s="471"/>
      <c r="P31" s="469"/>
      <c r="Q31" s="471"/>
    </row>
    <row r="32" spans="1:27" s="273" customFormat="1" ht="45" x14ac:dyDescent="0.25">
      <c r="A32" s="11" t="s">
        <v>535</v>
      </c>
      <c r="B32" s="549" t="str">
        <f>IF(B14="","",IF(B9="Wet Scrubber",Z25,IF(B9="ESP and Wet Scrubber",Z25,IF(B14="Alternative parameter (3-hr)",Z26,"NA"))))</f>
        <v/>
      </c>
      <c r="C32" s="564" t="str">
        <f>IF(B14="","",IF(B9="Wet Scrubber",AA25,IF(B9="ESP and Wet Scrubber",AA25,IF(B14="Alternative parameter (3-hr)",AA26,"NA"))))</f>
        <v/>
      </c>
      <c r="D32" s="469"/>
      <c r="E32" s="471"/>
      <c r="F32" s="469"/>
      <c r="G32" s="471"/>
      <c r="H32" s="469"/>
      <c r="I32" s="471"/>
      <c r="J32" s="469"/>
      <c r="K32" s="471"/>
      <c r="L32" s="469"/>
      <c r="M32" s="471"/>
      <c r="N32" s="469"/>
      <c r="O32" s="471"/>
      <c r="P32" s="469"/>
      <c r="Q32" s="471"/>
    </row>
    <row r="33" spans="1:17" x14ac:dyDescent="0.25">
      <c r="A33" s="14" t="s">
        <v>133</v>
      </c>
      <c r="B33" s="7"/>
      <c r="C33" s="7"/>
      <c r="D33" s="7"/>
      <c r="E33" s="7"/>
      <c r="F33" s="7"/>
      <c r="G33" s="7"/>
      <c r="H33" s="7"/>
      <c r="I33" s="15"/>
      <c r="J33" s="7"/>
      <c r="K33" s="15"/>
      <c r="L33" s="7"/>
      <c r="M33" s="15"/>
      <c r="N33" s="7"/>
      <c r="O33" s="15"/>
      <c r="P33" s="7"/>
      <c r="Q33" s="15"/>
    </row>
    <row r="34" spans="1:17" x14ac:dyDescent="0.25">
      <c r="A34" s="11" t="s">
        <v>34</v>
      </c>
      <c r="B34" s="550" t="str">
        <f>IF(B14="","",B14)</f>
        <v/>
      </c>
      <c r="C34" s="533"/>
      <c r="D34" s="550" t="str">
        <f>IF(D14="","",D14)</f>
        <v/>
      </c>
      <c r="E34" s="533"/>
      <c r="F34" s="550" t="str">
        <f>IF(F14="","",F14)</f>
        <v/>
      </c>
      <c r="G34" s="533"/>
      <c r="H34" s="550" t="str">
        <f>IF(H14="","",H14)</f>
        <v/>
      </c>
      <c r="I34" s="533"/>
      <c r="J34" s="550" t="str">
        <f>IF(J14="","",J14)</f>
        <v/>
      </c>
      <c r="K34" s="533"/>
      <c r="L34" s="550" t="str">
        <f>IF(L14="","",L14)</f>
        <v/>
      </c>
      <c r="M34" s="533"/>
      <c r="N34" s="550" t="str">
        <f>IF(N14="","",N14)</f>
        <v/>
      </c>
      <c r="O34" s="533"/>
      <c r="P34" s="550" t="str">
        <f>IF(P14="","",P14)</f>
        <v/>
      </c>
      <c r="Q34" s="533"/>
    </row>
    <row r="35" spans="1:17" x14ac:dyDescent="0.25">
      <c r="A35" s="12"/>
      <c r="B35" s="134" t="s">
        <v>36</v>
      </c>
      <c r="C35" s="141"/>
      <c r="D35" s="134" t="s">
        <v>36</v>
      </c>
      <c r="E35" s="141"/>
      <c r="F35" s="134" t="s">
        <v>36</v>
      </c>
      <c r="G35" s="141"/>
      <c r="H35" s="134" t="s">
        <v>36</v>
      </c>
      <c r="I35" s="141"/>
      <c r="J35" s="134" t="s">
        <v>36</v>
      </c>
      <c r="K35" s="141"/>
      <c r="L35" s="134" t="s">
        <v>36</v>
      </c>
      <c r="M35" s="141"/>
      <c r="N35" s="134" t="s">
        <v>36</v>
      </c>
      <c r="O35" s="141"/>
      <c r="P35" s="134" t="s">
        <v>36</v>
      </c>
      <c r="Q35" s="141"/>
    </row>
    <row r="36" spans="1:17" x14ac:dyDescent="0.25">
      <c r="A36" s="16" t="s">
        <v>45</v>
      </c>
      <c r="B36" s="135" t="s">
        <v>37</v>
      </c>
      <c r="C36" s="142"/>
      <c r="D36" s="135" t="s">
        <v>37</v>
      </c>
      <c r="E36" s="142"/>
      <c r="F36" s="135" t="s">
        <v>37</v>
      </c>
      <c r="G36" s="142"/>
      <c r="H36" s="135" t="s">
        <v>37</v>
      </c>
      <c r="I36" s="142"/>
      <c r="J36" s="135" t="s">
        <v>37</v>
      </c>
      <c r="K36" s="142"/>
      <c r="L36" s="135" t="s">
        <v>37</v>
      </c>
      <c r="M36" s="142"/>
      <c r="N36" s="135" t="s">
        <v>37</v>
      </c>
      <c r="O36" s="142"/>
      <c r="P36" s="135" t="s">
        <v>37</v>
      </c>
      <c r="Q36" s="142"/>
    </row>
    <row r="37" spans="1:17" x14ac:dyDescent="0.25">
      <c r="A37" s="13" t="s">
        <v>184</v>
      </c>
      <c r="B37" s="217"/>
      <c r="C37" s="132"/>
      <c r="D37" s="217"/>
      <c r="E37" s="132"/>
      <c r="F37" s="217"/>
      <c r="G37" s="132"/>
      <c r="H37" s="217"/>
      <c r="I37" s="132"/>
      <c r="J37" s="217"/>
      <c r="K37" s="132"/>
      <c r="L37" s="217"/>
      <c r="M37" s="132"/>
      <c r="N37" s="217"/>
      <c r="O37" s="132"/>
      <c r="P37" s="217"/>
      <c r="Q37" s="132"/>
    </row>
    <row r="38" spans="1:17" x14ac:dyDescent="0.25">
      <c r="A38" s="13" t="s">
        <v>46</v>
      </c>
      <c r="B38" s="217"/>
      <c r="C38" s="132"/>
      <c r="D38" s="217"/>
      <c r="E38" s="132"/>
      <c r="F38" s="217"/>
      <c r="G38" s="132"/>
      <c r="H38" s="217"/>
      <c r="I38" s="132"/>
      <c r="J38" s="217"/>
      <c r="K38" s="132"/>
      <c r="L38" s="217"/>
      <c r="M38" s="132"/>
      <c r="N38" s="217"/>
      <c r="O38" s="132"/>
      <c r="P38" s="217"/>
      <c r="Q38" s="132"/>
    </row>
    <row r="39" spans="1:17" x14ac:dyDescent="0.25">
      <c r="A39" s="13" t="s">
        <v>226</v>
      </c>
      <c r="B39" s="217"/>
      <c r="C39" s="132"/>
      <c r="D39" s="217"/>
      <c r="E39" s="132"/>
      <c r="F39" s="217"/>
      <c r="G39" s="132"/>
      <c r="H39" s="217"/>
      <c r="I39" s="132"/>
      <c r="J39" s="217"/>
      <c r="K39" s="132"/>
      <c r="L39" s="217"/>
      <c r="M39" s="132"/>
      <c r="N39" s="217"/>
      <c r="O39" s="132"/>
      <c r="P39" s="217"/>
      <c r="Q39" s="132"/>
    </row>
    <row r="40" spans="1:17" x14ac:dyDescent="0.25">
      <c r="A40" s="13" t="s">
        <v>41</v>
      </c>
      <c r="B40" s="217"/>
      <c r="C40" s="132"/>
      <c r="D40" s="217"/>
      <c r="E40" s="132"/>
      <c r="F40" s="217"/>
      <c r="G40" s="132"/>
      <c r="H40" s="217"/>
      <c r="I40" s="132"/>
      <c r="J40" s="217"/>
      <c r="K40" s="132"/>
      <c r="L40" s="217"/>
      <c r="M40" s="132"/>
      <c r="N40" s="217"/>
      <c r="O40" s="132"/>
      <c r="P40" s="217"/>
      <c r="Q40" s="132"/>
    </row>
    <row r="41" spans="1:17" x14ac:dyDescent="0.25">
      <c r="A41" s="13" t="s">
        <v>42</v>
      </c>
      <c r="B41" s="217"/>
      <c r="C41" s="132"/>
      <c r="D41" s="217"/>
      <c r="E41" s="132"/>
      <c r="F41" s="217"/>
      <c r="G41" s="132"/>
      <c r="H41" s="217"/>
      <c r="I41" s="132"/>
      <c r="J41" s="217"/>
      <c r="K41" s="132"/>
      <c r="L41" s="217"/>
      <c r="M41" s="132"/>
      <c r="N41" s="217"/>
      <c r="O41" s="132"/>
      <c r="P41" s="217"/>
      <c r="Q41" s="132"/>
    </row>
    <row r="42" spans="1:17" x14ac:dyDescent="0.25">
      <c r="A42" s="11" t="s">
        <v>47</v>
      </c>
      <c r="B42" s="534" t="str">
        <f>IF(B14="","",SUM(B37:B41))</f>
        <v/>
      </c>
      <c r="C42" s="132"/>
      <c r="D42" s="534" t="str">
        <f>IF(D14="","",SUM(D37:D41))</f>
        <v/>
      </c>
      <c r="E42" s="132"/>
      <c r="F42" s="534" t="str">
        <f>IF(F14="","",SUM(F37:F41))</f>
        <v/>
      </c>
      <c r="G42" s="132"/>
      <c r="H42" s="534" t="str">
        <f>IF(H14="","",SUM(H37:H41))</f>
        <v/>
      </c>
      <c r="I42" s="132"/>
      <c r="J42" s="534" t="str">
        <f>IF(J14="","",SUM(J37:J41))</f>
        <v/>
      </c>
      <c r="K42" s="132"/>
      <c r="L42" s="534" t="str">
        <f>IF(L14="","",SUM(L37:L41))</f>
        <v/>
      </c>
      <c r="M42" s="132"/>
      <c r="N42" s="534" t="str">
        <f>IF(N14="","",SUM(N37:N41))</f>
        <v/>
      </c>
      <c r="O42" s="132"/>
      <c r="P42" s="534" t="str">
        <f>IF(P14="","",SUM(P37:P41))</f>
        <v/>
      </c>
      <c r="Q42" s="132"/>
    </row>
    <row r="43" spans="1:17" ht="17.25" x14ac:dyDescent="0.25">
      <c r="A43" s="11" t="s">
        <v>155</v>
      </c>
      <c r="B43" s="551" t="str">
        <f>IF(B14="","",IF($B$10&gt;0,B42/$B$10,0))</f>
        <v/>
      </c>
      <c r="C43" s="86"/>
      <c r="D43" s="551" t="str">
        <f>IF(D14="","",IF($B$10&gt;0,D42/$B$10,0))</f>
        <v/>
      </c>
      <c r="E43" s="86"/>
      <c r="F43" s="551" t="str">
        <f>IF(F14="","",IF($B$10&gt;0,F42/$B$10,0))</f>
        <v/>
      </c>
      <c r="G43" s="86"/>
      <c r="H43" s="551" t="str">
        <f>IF(H14="","",IF($B$10&gt;0,H42/$B$10,0))</f>
        <v/>
      </c>
      <c r="I43" s="86"/>
      <c r="J43" s="551" t="str">
        <f>IF(J14="","",IF($B$10&gt;0,J42/$B$10,0))</f>
        <v/>
      </c>
      <c r="K43" s="86"/>
      <c r="L43" s="551" t="str">
        <f>IF(L14="","",IF($B$10&gt;0,L42/$B$10,0))</f>
        <v/>
      </c>
      <c r="M43" s="86"/>
      <c r="N43" s="551" t="str">
        <f>IF(N14="","",IF($B$10&gt;0,N42/$B$10,0))</f>
        <v/>
      </c>
      <c r="O43" s="86"/>
      <c r="P43" s="551" t="str">
        <f>IF(P14="","",IF($B$10&gt;0,P42/$B$10,0))</f>
        <v/>
      </c>
      <c r="Q43" s="86"/>
    </row>
    <row r="44" spans="1:17" ht="30.75" thickBot="1" x14ac:dyDescent="0.3">
      <c r="A44" s="88" t="s">
        <v>510</v>
      </c>
      <c r="B44" s="535" t="str">
        <f>IF(B14="","",IF(B43&gt;=0.05,"Yes-Use detail form","No"))</f>
        <v/>
      </c>
      <c r="C44" s="133"/>
      <c r="D44" s="535" t="str">
        <f>IF(D14="","",IF(D43&gt;=0.05,"Yes-Use detail form","No"))</f>
        <v/>
      </c>
      <c r="E44" s="133"/>
      <c r="F44" s="535" t="str">
        <f>IF(F14="","",IF(F43&gt;=0.05,"Yes-Use detail form","No"))</f>
        <v/>
      </c>
      <c r="G44" s="133"/>
      <c r="H44" s="535" t="str">
        <f>IF(H14="","",IF(H43&gt;=0.05,"Yes-Use detail form","No"))</f>
        <v/>
      </c>
      <c r="I44" s="133"/>
      <c r="J44" s="535" t="str">
        <f>IF(J14="","",IF(J43&gt;=0.05,"Yes-Use detail form","No"))</f>
        <v/>
      </c>
      <c r="K44" s="133"/>
      <c r="L44" s="535" t="str">
        <f>IF(L14="","",IF(L43&gt;=0.05,"Yes-Use detail form","No"))</f>
        <v/>
      </c>
      <c r="M44" s="133"/>
      <c r="N44" s="535" t="str">
        <f>IF(N14="","",IF(N43&gt;=0.05,"Yes-Use detail form","No"))</f>
        <v/>
      </c>
      <c r="O44" s="133"/>
      <c r="P44" s="535" t="str">
        <f>IF(P14="","",IF(P43&gt;=0.05,"Yes-Use detail form","No"))</f>
        <v/>
      </c>
      <c r="Q44" s="133"/>
    </row>
    <row r="45" spans="1:17" s="236" customFormat="1" ht="30.75" thickBot="1" x14ac:dyDescent="0.3">
      <c r="A45" s="242" t="s">
        <v>243</v>
      </c>
      <c r="B45" s="314"/>
      <c r="C45" s="326"/>
      <c r="D45" s="314"/>
      <c r="E45" s="326"/>
      <c r="F45" s="314"/>
      <c r="G45" s="326"/>
      <c r="H45" s="314"/>
      <c r="I45" s="243"/>
      <c r="J45" s="314"/>
      <c r="K45" s="243"/>
      <c r="L45" s="314"/>
      <c r="M45" s="243"/>
      <c r="N45" s="314"/>
      <c r="O45" s="243"/>
      <c r="P45" s="314"/>
      <c r="Q45" s="243"/>
    </row>
    <row r="46" spans="1:17" s="123" customFormat="1" ht="15.75" thickBot="1" x14ac:dyDescent="0.3">
      <c r="A46" s="463" t="s">
        <v>520</v>
      </c>
      <c r="B46" s="461"/>
      <c r="C46" s="460"/>
      <c r="D46" s="461"/>
      <c r="E46" s="462"/>
      <c r="F46" s="461"/>
      <c r="G46" s="462"/>
      <c r="H46" s="461"/>
      <c r="I46" s="462"/>
      <c r="J46" s="461"/>
      <c r="K46" s="462"/>
      <c r="L46" s="461"/>
      <c r="M46" s="462"/>
      <c r="N46" s="461"/>
      <c r="O46" s="462"/>
      <c r="P46" s="461"/>
      <c r="Q46" s="462"/>
    </row>
    <row r="47" spans="1:17" x14ac:dyDescent="0.25">
      <c r="A47" s="404" t="s">
        <v>156</v>
      </c>
      <c r="B47" s="123"/>
      <c r="C47" s="123"/>
      <c r="D47" s="123"/>
      <c r="E47" s="123"/>
      <c r="F47" s="123"/>
      <c r="G47" s="123"/>
    </row>
    <row r="48" spans="1:17" x14ac:dyDescent="0.25">
      <c r="A48" s="405" t="s">
        <v>142</v>
      </c>
      <c r="B48" s="123"/>
      <c r="C48" s="123"/>
      <c r="D48" s="123"/>
      <c r="E48" s="123"/>
      <c r="F48" s="123"/>
      <c r="G48" s="123"/>
    </row>
    <row r="49" spans="1:7" x14ac:dyDescent="0.25">
      <c r="A49" s="405" t="s">
        <v>107</v>
      </c>
      <c r="B49" s="123"/>
      <c r="C49" s="123"/>
      <c r="D49" s="123"/>
      <c r="E49" s="123"/>
      <c r="F49" s="123"/>
      <c r="G49" s="123"/>
    </row>
    <row r="50" spans="1:7" x14ac:dyDescent="0.25">
      <c r="A50" s="123" t="s">
        <v>197</v>
      </c>
      <c r="B50" s="123"/>
      <c r="C50" s="123"/>
      <c r="D50" s="123"/>
      <c r="E50" s="123"/>
      <c r="F50" s="123"/>
      <c r="G50" s="123"/>
    </row>
    <row r="51" spans="1:7" x14ac:dyDescent="0.25">
      <c r="A51" s="358" t="s">
        <v>430</v>
      </c>
      <c r="B51" s="358"/>
      <c r="C51" s="358"/>
      <c r="D51" s="358"/>
      <c r="E51" s="358"/>
      <c r="F51" s="358"/>
      <c r="G51" s="358"/>
    </row>
    <row r="52" spans="1:7" x14ac:dyDescent="0.25">
      <c r="A52" s="400" t="s">
        <v>431</v>
      </c>
      <c r="B52" s="358"/>
      <c r="C52" s="358"/>
      <c r="D52" s="358"/>
      <c r="E52" s="358"/>
      <c r="F52" s="358"/>
      <c r="G52" s="358"/>
    </row>
    <row r="53" spans="1:7" x14ac:dyDescent="0.25">
      <c r="A53" s="400" t="s">
        <v>432</v>
      </c>
    </row>
    <row r="54" spans="1:7" x14ac:dyDescent="0.25">
      <c r="A54" s="358" t="s">
        <v>433</v>
      </c>
    </row>
    <row r="55" spans="1:7" x14ac:dyDescent="0.25">
      <c r="A55" s="399" t="s">
        <v>434</v>
      </c>
    </row>
    <row r="56" spans="1:7" x14ac:dyDescent="0.25">
      <c r="A56" s="230" t="s">
        <v>435</v>
      </c>
    </row>
  </sheetData>
  <sheetProtection algorithmName="SHA-512" hashValue="lij2lqAFGqBU9v8O3clXGFTjvPyNMu05yiI3dJY3RhuQSUkVkI7zez+5UMhyssNcMXHUmARRyNzx9LMdymqqSw==" saltValue="XOhki20xK/nqEhxewpq9ng==" spinCount="100000" sheet="1" objects="1" scenarios="1"/>
  <dataConsolidate/>
  <conditionalFormatting sqref="B44">
    <cfRule type="containsText" dxfId="178" priority="82" operator="containsText" text="yes">
      <formula>NOT(ISERROR(SEARCH("yes",B44)))</formula>
    </cfRule>
  </conditionalFormatting>
  <conditionalFormatting sqref="D29">
    <cfRule type="containsText" dxfId="177" priority="79" operator="containsText" text="yes">
      <formula>NOT(ISERROR(SEARCH("yes",D29)))</formula>
    </cfRule>
  </conditionalFormatting>
  <conditionalFormatting sqref="F29">
    <cfRule type="containsText" dxfId="176" priority="78" operator="containsText" text="yes">
      <formula>NOT(ISERROR(SEARCH("yes",F29)))</formula>
    </cfRule>
  </conditionalFormatting>
  <conditionalFormatting sqref="H29">
    <cfRule type="containsText" dxfId="175" priority="77" operator="containsText" text="yes">
      <formula>NOT(ISERROR(SEARCH("yes",H29)))</formula>
    </cfRule>
  </conditionalFormatting>
  <conditionalFormatting sqref="D44">
    <cfRule type="containsText" dxfId="174" priority="76" operator="containsText" text="yes">
      <formula>NOT(ISERROR(SEARCH("yes",D44)))</formula>
    </cfRule>
  </conditionalFormatting>
  <conditionalFormatting sqref="F44">
    <cfRule type="containsText" dxfId="173" priority="75" operator="containsText" text="yes">
      <formula>NOT(ISERROR(SEARCH("yes",F44)))</formula>
    </cfRule>
  </conditionalFormatting>
  <conditionalFormatting sqref="H44">
    <cfRule type="containsText" dxfId="172" priority="74" operator="containsText" text="yes">
      <formula>NOT(ISERROR(SEARCH("yes",H44)))</formula>
    </cfRule>
  </conditionalFormatting>
  <conditionalFormatting sqref="B45">
    <cfRule type="containsText" dxfId="171" priority="70" operator="containsText" text="yes">
      <formula>NOT(ISERROR(SEARCH("yes",B45)))</formula>
    </cfRule>
  </conditionalFormatting>
  <conditionalFormatting sqref="D45">
    <cfRule type="containsText" dxfId="170" priority="69" operator="containsText" text="yes">
      <formula>NOT(ISERROR(SEARCH("yes",D45)))</formula>
    </cfRule>
  </conditionalFormatting>
  <conditionalFormatting sqref="F45">
    <cfRule type="containsText" dxfId="169" priority="68" operator="containsText" text="yes">
      <formula>NOT(ISERROR(SEARCH("yes",F45)))</formula>
    </cfRule>
  </conditionalFormatting>
  <conditionalFormatting sqref="H45">
    <cfRule type="containsText" dxfId="168" priority="67" operator="containsText" text="yes">
      <formula>NOT(ISERROR(SEARCH("yes",H45)))</formula>
    </cfRule>
  </conditionalFormatting>
  <conditionalFormatting sqref="J29">
    <cfRule type="containsText" dxfId="167" priority="65" operator="containsText" text="yes">
      <formula>NOT(ISERROR(SEARCH("yes",J29)))</formula>
    </cfRule>
  </conditionalFormatting>
  <conditionalFormatting sqref="J44">
    <cfRule type="containsText" dxfId="166" priority="64" operator="containsText" text="yes">
      <formula>NOT(ISERROR(SEARCH("yes",J44)))</formula>
    </cfRule>
  </conditionalFormatting>
  <conditionalFormatting sqref="J45">
    <cfRule type="containsText" dxfId="165" priority="63" operator="containsText" text="yes">
      <formula>NOT(ISERROR(SEARCH("yes",J45)))</formula>
    </cfRule>
  </conditionalFormatting>
  <conditionalFormatting sqref="L29">
    <cfRule type="containsText" dxfId="164" priority="61" operator="containsText" text="yes">
      <formula>NOT(ISERROR(SEARCH("yes",L29)))</formula>
    </cfRule>
  </conditionalFormatting>
  <conditionalFormatting sqref="L44">
    <cfRule type="containsText" dxfId="163" priority="60" operator="containsText" text="yes">
      <formula>NOT(ISERROR(SEARCH("yes",L44)))</formula>
    </cfRule>
  </conditionalFormatting>
  <conditionalFormatting sqref="L45">
    <cfRule type="containsText" dxfId="162" priority="59" operator="containsText" text="yes">
      <formula>NOT(ISERROR(SEARCH("yes",L45)))</formula>
    </cfRule>
  </conditionalFormatting>
  <conditionalFormatting sqref="N29">
    <cfRule type="containsText" dxfId="161" priority="57" operator="containsText" text="yes">
      <formula>NOT(ISERROR(SEARCH("yes",N29)))</formula>
    </cfRule>
  </conditionalFormatting>
  <conditionalFormatting sqref="N44">
    <cfRule type="containsText" dxfId="160" priority="56" operator="containsText" text="yes">
      <formula>NOT(ISERROR(SEARCH("yes",N44)))</formula>
    </cfRule>
  </conditionalFormatting>
  <conditionalFormatting sqref="N45">
    <cfRule type="containsText" dxfId="159" priority="55" operator="containsText" text="yes">
      <formula>NOT(ISERROR(SEARCH("yes",N45)))</formula>
    </cfRule>
  </conditionalFormatting>
  <conditionalFormatting sqref="P29">
    <cfRule type="containsText" dxfId="158" priority="53" operator="containsText" text="yes">
      <formula>NOT(ISERROR(SEARCH("yes",P29)))</formula>
    </cfRule>
  </conditionalFormatting>
  <conditionalFormatting sqref="P44">
    <cfRule type="containsText" dxfId="157" priority="52" operator="containsText" text="yes">
      <formula>NOT(ISERROR(SEARCH("yes",P44)))</formula>
    </cfRule>
  </conditionalFormatting>
  <conditionalFormatting sqref="P45">
    <cfRule type="containsText" dxfId="156" priority="51" operator="containsText" text="yes">
      <formula>NOT(ISERROR(SEARCH("yes",P45)))</formula>
    </cfRule>
  </conditionalFormatting>
  <conditionalFormatting sqref="B29">
    <cfRule type="containsText" dxfId="155" priority="49" operator="containsText" text="yes">
      <formula>NOT(ISERROR(SEARCH("yes",B29)))</formula>
    </cfRule>
  </conditionalFormatting>
  <conditionalFormatting sqref="I32 G32 E32 K32 M32 O32 Q32">
    <cfRule type="containsText" dxfId="154" priority="22" operator="containsText" text="yes">
      <formula>NOT(ISERROR(SEARCH("yes",E32)))</formula>
    </cfRule>
  </conditionalFormatting>
  <conditionalFormatting sqref="H30">
    <cfRule type="containsText" dxfId="153" priority="21" operator="containsText" text="yes">
      <formula>NOT(ISERROR(SEARCH("yes",H30)))</formula>
    </cfRule>
  </conditionalFormatting>
  <conditionalFormatting sqref="D30">
    <cfRule type="containsText" dxfId="152" priority="20" operator="containsText" text="yes">
      <formula>NOT(ISERROR(SEARCH("yes",D30)))</formula>
    </cfRule>
  </conditionalFormatting>
  <conditionalFormatting sqref="F30">
    <cfRule type="containsText" dxfId="151" priority="19" operator="containsText" text="yes">
      <formula>NOT(ISERROR(SEARCH("yes",F30)))</formula>
    </cfRule>
  </conditionalFormatting>
  <conditionalFormatting sqref="H30">
    <cfRule type="containsText" dxfId="150" priority="18" operator="containsText" text="yes">
      <formula>NOT(ISERROR(SEARCH("yes",H30)))</formula>
    </cfRule>
  </conditionalFormatting>
  <conditionalFormatting sqref="J30">
    <cfRule type="containsText" dxfId="149" priority="17" operator="containsText" text="yes">
      <formula>NOT(ISERROR(SEARCH("yes",J30)))</formula>
    </cfRule>
  </conditionalFormatting>
  <conditionalFormatting sqref="L30">
    <cfRule type="containsText" dxfId="148" priority="16" operator="containsText" text="yes">
      <formula>NOT(ISERROR(SEARCH("yes",L30)))</formula>
    </cfRule>
  </conditionalFormatting>
  <conditionalFormatting sqref="N30">
    <cfRule type="containsText" dxfId="147" priority="15" operator="containsText" text="yes">
      <formula>NOT(ISERROR(SEARCH("yes",N30)))</formula>
    </cfRule>
  </conditionalFormatting>
  <conditionalFormatting sqref="P30">
    <cfRule type="containsText" dxfId="146" priority="14" operator="containsText" text="yes">
      <formula>NOT(ISERROR(SEARCH("yes",P30)))</formula>
    </cfRule>
  </conditionalFormatting>
  <conditionalFormatting sqref="B30">
    <cfRule type="containsText" dxfId="145" priority="13" operator="containsText" text="yes">
      <formula>NOT(ISERROR(SEARCH("yes",B30)))</formula>
    </cfRule>
  </conditionalFormatting>
  <conditionalFormatting sqref="C32">
    <cfRule type="beginsWith" dxfId="144" priority="12" operator="beginsWith" text="Yes">
      <formula>LEFT(C32,LEN("Yes"))="Yes"</formula>
    </cfRule>
  </conditionalFormatting>
  <conditionalFormatting sqref="C30">
    <cfRule type="containsText" dxfId="143" priority="11" operator="containsText" text="yes">
      <formula>NOT(ISERROR(SEARCH("yes",C30)))</formula>
    </cfRule>
  </conditionalFormatting>
  <conditionalFormatting sqref="C31">
    <cfRule type="containsText" dxfId="142" priority="10" operator="containsText" text="yes">
      <formula>NOT(ISERROR(SEARCH("yes",C31)))</formula>
    </cfRule>
  </conditionalFormatting>
  <conditionalFormatting sqref="B32">
    <cfRule type="containsText" dxfId="141" priority="9" operator="containsText" text="Yes">
      <formula>NOT(ISERROR(SEARCH("Yes",B32)))</formula>
    </cfRule>
  </conditionalFormatting>
  <conditionalFormatting sqref="I31 G31 E31 K31 M31 O31 Q31">
    <cfRule type="containsText" dxfId="140" priority="8" operator="containsText" text="yes">
      <formula>NOT(ISERROR(SEARCH("yes",E31)))</formula>
    </cfRule>
  </conditionalFormatting>
  <conditionalFormatting sqref="E30">
    <cfRule type="containsText" dxfId="139" priority="7" operator="containsText" text="yes">
      <formula>NOT(ISERROR(SEARCH("yes",E30)))</formula>
    </cfRule>
  </conditionalFormatting>
  <conditionalFormatting sqref="G30">
    <cfRule type="containsText" dxfId="138" priority="6" operator="containsText" text="yes">
      <formula>NOT(ISERROR(SEARCH("yes",G30)))</formula>
    </cfRule>
  </conditionalFormatting>
  <conditionalFormatting sqref="I30">
    <cfRule type="containsText" dxfId="137" priority="5" operator="containsText" text="yes">
      <formula>NOT(ISERROR(SEARCH("yes",I30)))</formula>
    </cfRule>
  </conditionalFormatting>
  <conditionalFormatting sqref="K30">
    <cfRule type="containsText" dxfId="136" priority="4" operator="containsText" text="yes">
      <formula>NOT(ISERROR(SEARCH("yes",K30)))</formula>
    </cfRule>
  </conditionalFormatting>
  <conditionalFormatting sqref="M30">
    <cfRule type="containsText" dxfId="135" priority="3" operator="containsText" text="yes">
      <formula>NOT(ISERROR(SEARCH("yes",M30)))</formula>
    </cfRule>
  </conditionalFormatting>
  <conditionalFormatting sqref="O30">
    <cfRule type="containsText" dxfId="134" priority="2" operator="containsText" text="yes">
      <formula>NOT(ISERROR(SEARCH("yes",O30)))</formula>
    </cfRule>
  </conditionalFormatting>
  <conditionalFormatting sqref="Q30">
    <cfRule type="containsText" dxfId="133" priority="1" operator="containsText" text="yes">
      <formula>NOT(ISERROR(SEARCH("yes",Q30)))</formula>
    </cfRule>
  </conditionalFormatting>
  <dataValidations count="1">
    <dataValidation type="list" allowBlank="1" showInputMessage="1" showErrorMessage="1" sqref="B31" xr:uid="{7C525F30-FDB3-4DA1-9B04-632AF00AD1BE}">
      <formula1>"Yes, No"</formula1>
    </dataValidation>
  </dataValidations>
  <pageMargins left="0.45" right="0.45" top="0.5" bottom="0.3" header="0.3" footer="0.3"/>
  <pageSetup scale="46" orientation="landscape" r:id="rId1"/>
  <headerFooter>
    <oddHeader>&amp;L&amp;"-,Bold"Summary Report – Gaseous and Opacity Excess Emissions and Continuous Monitoring System Performance
Continuous Parameter Monitoring Systems -- 40 CFR Part 63, Subpart MM</oddHeader>
    <oddFooter>&amp;RCPMS Summary -- &amp;P of &amp;N</oddFooter>
  </headerFooter>
  <extLst>
    <ext xmlns:x14="http://schemas.microsoft.com/office/spreadsheetml/2009/9/main" uri="{78C0D931-6437-407d-A8EE-F0AAD7539E65}">
      <x14:conditionalFormattings>
        <x14:conditionalFormatting xmlns:xm="http://schemas.microsoft.com/office/excel/2006/main">
          <x14:cfRule type="containsText" priority="48" operator="containsText" text="yes" id="{228E1455-4005-43E4-93F9-270544C5012B}">
            <xm:f>NOT(ISERROR(SEARCH("yes",CPMS1!B46)))</xm:f>
            <x14:dxf>
              <font>
                <b/>
                <i val="0"/>
                <color auto="1"/>
              </font>
              <fill>
                <patternFill>
                  <bgColor rgb="FFFFFF00"/>
                </patternFill>
              </fill>
            </x14:dxf>
          </x14:cfRule>
          <xm:sqref>B46 D46 F46 H46 J46 L46 N46 P46</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error="Select 3-hr (except for the 1-hr RTO corrective action level)" prompt="Select 3-hour, except for 1-hour RTO corrective action level" xr:uid="{22706D19-00FC-40D7-8DDA-2A81F247E009}">
          <x14:formula1>
            <xm:f>'dropdown menus'!$B$47:$B$48</xm:f>
          </x14:formula1>
          <xm:sqref>B15 P15 N15 L15 J15 H15 F15 D15</xm:sqref>
        </x14:dataValidation>
        <x14:dataValidation type="list" allowBlank="1" showInputMessage="1" xr:uid="{AD30FE4F-E51B-49FD-9CD0-CCDCCE673426}">
          <x14:formula1>
            <xm:f>'dropdown menus'!$B$156:$B$157</xm:f>
          </x14:formula1>
          <xm:sqref>D45 B45 P45 N45 L45 J45 H45 F45</xm:sqref>
        </x14:dataValidation>
        <x14:dataValidation type="list" allowBlank="1" showInputMessage="1" showErrorMessage="1" xr:uid="{C6832C5C-FB17-492F-9727-6E8F24B4B211}">
          <x14:formula1>
            <xm:f>'dropdown menus'!$B$121:$B$122</xm:f>
          </x14:formula1>
          <xm:sqref>B18:B19 P18:P19 N18:N19 L18:L19 J18:J19 H18:H19 F18:F19 D18:D19</xm:sqref>
        </x14:dataValidation>
        <x14:dataValidation type="list" allowBlank="1" showInputMessage="1" showErrorMessage="1" prompt="Select parameter" xr:uid="{F98B8AC2-5C20-40A3-A6F9-D046E74369D4}">
          <x14:formula1>
            <xm:f>'dropdown menus'!$B$37:$B$44</xm:f>
          </x14:formula1>
          <xm:sqref>B14 P14 N14 L14 J14 H14 F14 D14</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2">
    <tabColor theme="9" tint="0.59999389629810485"/>
    <pageSetUpPr fitToPage="1"/>
  </sheetPr>
  <dimension ref="A1:Q58"/>
  <sheetViews>
    <sheetView showGridLines="0" zoomScale="90" zoomScaleNormal="90" workbookViewId="0">
      <selection activeCell="H27" sqref="H27:I30"/>
    </sheetView>
  </sheetViews>
  <sheetFormatPr defaultColWidth="0" defaultRowHeight="15" zeroHeight="1" x14ac:dyDescent="0.25"/>
  <cols>
    <col min="1" max="1" width="73" style="85" customWidth="1"/>
    <col min="2" max="2" width="22.28515625" style="130" customWidth="1"/>
    <col min="3" max="9" width="18.85546875" style="130" customWidth="1"/>
    <col min="10" max="17" width="0" style="130" hidden="1" customWidth="1"/>
    <col min="18" max="16384" width="9.140625" style="130" hidden="1"/>
  </cols>
  <sheetData>
    <row r="1" spans="1:10" ht="21" x14ac:dyDescent="0.35">
      <c r="A1" s="25" t="s">
        <v>31</v>
      </c>
    </row>
    <row r="2" spans="1:10" x14ac:dyDescent="0.25">
      <c r="A2" s="6" t="s">
        <v>69</v>
      </c>
    </row>
    <row r="3" spans="1:10" x14ac:dyDescent="0.25">
      <c r="D3" s="238" t="s">
        <v>238</v>
      </c>
      <c r="E3" s="130" t="str">
        <f ca="1">MID(CELL("filename",A1),FIND("]",CELL("filename",A1))+1,255)</f>
        <v>COMS9</v>
      </c>
    </row>
    <row r="4" spans="1:10" x14ac:dyDescent="0.25">
      <c r="A4" s="41" t="s">
        <v>32</v>
      </c>
      <c r="B4" s="516" t="str">
        <f>Facility_Info_upload!$C$24&amp;"--"&amp;Facility_Info_upload!$D$24</f>
        <v>0--0</v>
      </c>
      <c r="C4" s="517"/>
      <c r="D4" s="517"/>
      <c r="E4" s="518"/>
    </row>
    <row r="5" spans="1:10" x14ac:dyDescent="0.25">
      <c r="A5" s="41" t="s">
        <v>33</v>
      </c>
      <c r="B5" s="563" t="str">
        <f>CONCATENATE(TEXT(Facility_Info!$B$28,"mm/dd/yyyy")," - ",TEXT(Facility_Info!$B$29,"mm/dd/yyyy"))</f>
        <v>01/00/1900 - 01/00/1900</v>
      </c>
      <c r="C5" s="519"/>
      <c r="D5" s="517"/>
      <c r="E5" s="518"/>
      <c r="J5" s="38"/>
    </row>
    <row r="6" spans="1:10" x14ac:dyDescent="0.25">
      <c r="A6" s="41" t="s">
        <v>19</v>
      </c>
      <c r="B6" s="520" t="str">
        <f>IF(Unit_Info!$C32="","",Unit_Info!$C32)</f>
        <v/>
      </c>
      <c r="C6" s="521"/>
      <c r="D6" s="521"/>
      <c r="E6" s="522"/>
      <c r="J6" s="38"/>
    </row>
    <row r="7" spans="1:10" x14ac:dyDescent="0.25">
      <c r="A7" s="41" t="s">
        <v>20</v>
      </c>
      <c r="B7" s="520" t="str">
        <f>IF(Unit_Info!$D32="","",Unit_Info!$D32)</f>
        <v/>
      </c>
      <c r="C7" s="523"/>
      <c r="D7" s="523"/>
      <c r="E7" s="524"/>
      <c r="J7" s="38"/>
    </row>
    <row r="8" spans="1:10" x14ac:dyDescent="0.25">
      <c r="A8" s="41" t="s">
        <v>21</v>
      </c>
      <c r="B8" s="520" t="str">
        <f>IF(Unit_Info!$F32="","",Unit_Info!$F32)</f>
        <v/>
      </c>
      <c r="C8" s="523"/>
      <c r="D8" s="523"/>
      <c r="E8" s="524"/>
      <c r="J8" s="38"/>
    </row>
    <row r="9" spans="1:10" x14ac:dyDescent="0.25">
      <c r="A9" s="41" t="s">
        <v>22</v>
      </c>
      <c r="B9" s="520" t="str">
        <f>IF(Unit_Info!$I32="","",Unit_Info!$I32)</f>
        <v/>
      </c>
      <c r="C9" s="523"/>
      <c r="D9" s="523"/>
      <c r="E9" s="524"/>
      <c r="J9" s="38"/>
    </row>
    <row r="10" spans="1:10" x14ac:dyDescent="0.25">
      <c r="A10" s="41" t="s">
        <v>138</v>
      </c>
      <c r="B10" s="220"/>
      <c r="C10" s="164"/>
      <c r="D10" s="78"/>
      <c r="E10" s="79"/>
      <c r="J10" s="38"/>
    </row>
    <row r="11" spans="1:10" ht="25.5" customHeight="1" thickBot="1" x14ac:dyDescent="0.3">
      <c r="A11" s="398" t="s">
        <v>137</v>
      </c>
      <c r="B11" s="394"/>
      <c r="C11" s="394"/>
      <c r="D11" s="394"/>
      <c r="E11" s="394"/>
      <c r="J11" s="38"/>
    </row>
    <row r="12" spans="1:10" x14ac:dyDescent="0.25">
      <c r="A12" s="8" t="s">
        <v>145</v>
      </c>
      <c r="B12" s="49"/>
      <c r="C12" s="49"/>
      <c r="D12" s="49"/>
      <c r="E12" s="49"/>
      <c r="F12" s="49"/>
      <c r="G12" s="49"/>
      <c r="H12" s="49"/>
      <c r="I12" s="50"/>
      <c r="J12" s="51"/>
    </row>
    <row r="13" spans="1:10" x14ac:dyDescent="0.25">
      <c r="A13" s="263" t="s">
        <v>293</v>
      </c>
      <c r="B13" s="264" t="str">
        <f>IF(B14="","",MAX(COMS1!B13:H13,COMS2!B13:H13,COMS3!B13:H13,COMS4!B13:H13,COMS5!B13:H13,COMS6!B13:H13,COMS7!B13:H13,COMS8!B13:H13)+1)</f>
        <v/>
      </c>
      <c r="C13" s="264"/>
      <c r="D13" s="264" t="str">
        <f>IF(D14="","",B13+1)</f>
        <v/>
      </c>
      <c r="E13" s="264"/>
      <c r="F13" s="264" t="str">
        <f>IF(F14="","",MAX(B13:D13)+1)</f>
        <v/>
      </c>
      <c r="G13" s="264"/>
      <c r="H13" s="264" t="str">
        <f>IF(H14="","",MAX(B13:F13)+1)</f>
        <v/>
      </c>
      <c r="I13" s="265"/>
      <c r="J13" s="51"/>
    </row>
    <row r="14" spans="1:10" x14ac:dyDescent="0.25">
      <c r="A14" s="52" t="s">
        <v>76</v>
      </c>
      <c r="B14" s="175"/>
      <c r="C14" s="119"/>
      <c r="D14" s="175"/>
      <c r="E14" s="119"/>
      <c r="F14" s="175"/>
      <c r="G14" s="119"/>
      <c r="H14" s="175"/>
      <c r="I14" s="119"/>
      <c r="J14" s="51"/>
    </row>
    <row r="15" spans="1:10" x14ac:dyDescent="0.25">
      <c r="A15" s="52" t="s">
        <v>34</v>
      </c>
      <c r="B15" s="175"/>
      <c r="C15" s="119"/>
      <c r="D15" s="175"/>
      <c r="E15" s="119"/>
      <c r="F15" s="175"/>
      <c r="G15" s="119"/>
      <c r="H15" s="175"/>
      <c r="I15" s="119"/>
      <c r="J15" s="51"/>
    </row>
    <row r="16" spans="1:10" x14ac:dyDescent="0.25">
      <c r="A16" s="52" t="s">
        <v>78</v>
      </c>
      <c r="B16" s="221"/>
      <c r="C16" s="119"/>
      <c r="D16" s="221"/>
      <c r="E16" s="119"/>
      <c r="F16" s="221"/>
      <c r="G16" s="119"/>
      <c r="H16" s="221"/>
      <c r="I16" s="119"/>
      <c r="J16" s="51"/>
    </row>
    <row r="17" spans="1:17" ht="30" x14ac:dyDescent="0.25">
      <c r="A17" s="139" t="s">
        <v>190</v>
      </c>
      <c r="B17" s="222"/>
      <c r="C17" s="100"/>
      <c r="D17" s="222"/>
      <c r="E17" s="100"/>
      <c r="F17" s="222"/>
      <c r="G17" s="100"/>
      <c r="H17" s="222"/>
      <c r="I17" s="100"/>
      <c r="J17" s="51"/>
    </row>
    <row r="18" spans="1:17" ht="30" x14ac:dyDescent="0.25">
      <c r="A18" s="139" t="s">
        <v>191</v>
      </c>
      <c r="B18" s="222"/>
      <c r="C18" s="100"/>
      <c r="D18" s="222"/>
      <c r="E18" s="100"/>
      <c r="F18" s="222"/>
      <c r="G18" s="100"/>
      <c r="H18" s="222"/>
      <c r="I18" s="100"/>
      <c r="J18" s="51"/>
    </row>
    <row r="19" spans="1:17" s="273" customFormat="1" ht="29.25" customHeight="1" x14ac:dyDescent="0.25">
      <c r="A19" s="53" t="s">
        <v>528</v>
      </c>
      <c r="B19" s="215"/>
      <c r="C19" s="100"/>
      <c r="D19" s="215"/>
      <c r="E19" s="100"/>
      <c r="F19" s="215"/>
      <c r="G19" s="100"/>
      <c r="H19" s="215"/>
      <c r="I19" s="101"/>
      <c r="J19" s="215"/>
      <c r="K19" s="101"/>
      <c r="L19" s="215"/>
      <c r="M19" s="101"/>
      <c r="N19" s="215"/>
      <c r="O19" s="101"/>
      <c r="P19" s="215"/>
      <c r="Q19" s="101"/>
    </row>
    <row r="20" spans="1:17" x14ac:dyDescent="0.25">
      <c r="A20" s="53"/>
      <c r="B20" s="96" t="s">
        <v>36</v>
      </c>
      <c r="C20" s="97" t="s">
        <v>8</v>
      </c>
      <c r="D20" s="96" t="s">
        <v>36</v>
      </c>
      <c r="E20" s="97" t="s">
        <v>8</v>
      </c>
      <c r="F20" s="96" t="s">
        <v>36</v>
      </c>
      <c r="G20" s="97" t="s">
        <v>8</v>
      </c>
      <c r="H20" s="96" t="s">
        <v>36</v>
      </c>
      <c r="I20" s="98" t="s">
        <v>8</v>
      </c>
      <c r="J20" s="51"/>
      <c r="K20" s="54"/>
    </row>
    <row r="21" spans="1:17" ht="17.25" x14ac:dyDescent="0.25">
      <c r="A21" s="27" t="s">
        <v>75</v>
      </c>
      <c r="B21" s="99" t="s">
        <v>44</v>
      </c>
      <c r="C21" s="100" t="s">
        <v>149</v>
      </c>
      <c r="D21" s="99" t="s">
        <v>44</v>
      </c>
      <c r="E21" s="100" t="s">
        <v>149</v>
      </c>
      <c r="F21" s="99" t="s">
        <v>44</v>
      </c>
      <c r="G21" s="100" t="s">
        <v>149</v>
      </c>
      <c r="H21" s="99" t="s">
        <v>44</v>
      </c>
      <c r="I21" s="101" t="s">
        <v>149</v>
      </c>
      <c r="J21" s="51"/>
    </row>
    <row r="22" spans="1:17" x14ac:dyDescent="0.25">
      <c r="A22" s="55" t="s">
        <v>38</v>
      </c>
      <c r="B22" s="223"/>
      <c r="C22" s="224"/>
      <c r="D22" s="223"/>
      <c r="E22" s="224"/>
      <c r="F22" s="223"/>
      <c r="G22" s="224"/>
      <c r="H22" s="223"/>
      <c r="I22" s="225"/>
      <c r="J22" s="51"/>
    </row>
    <row r="23" spans="1:17" x14ac:dyDescent="0.25">
      <c r="A23" s="55" t="s">
        <v>39</v>
      </c>
      <c r="B23" s="223"/>
      <c r="C23" s="224"/>
      <c r="D23" s="223"/>
      <c r="E23" s="224"/>
      <c r="F23" s="223"/>
      <c r="G23" s="224"/>
      <c r="H23" s="223"/>
      <c r="I23" s="225"/>
      <c r="J23" s="51"/>
    </row>
    <row r="24" spans="1:17" x14ac:dyDescent="0.25">
      <c r="A24" s="55" t="s">
        <v>40</v>
      </c>
      <c r="B24" s="223"/>
      <c r="C24" s="224"/>
      <c r="D24" s="223"/>
      <c r="E24" s="224"/>
      <c r="F24" s="223"/>
      <c r="G24" s="224"/>
      <c r="H24" s="223"/>
      <c r="I24" s="225"/>
      <c r="J24" s="51"/>
    </row>
    <row r="25" spans="1:17" x14ac:dyDescent="0.25">
      <c r="A25" s="55" t="s">
        <v>41</v>
      </c>
      <c r="B25" s="223"/>
      <c r="C25" s="224"/>
      <c r="D25" s="223"/>
      <c r="E25" s="224"/>
      <c r="F25" s="223"/>
      <c r="G25" s="224"/>
      <c r="H25" s="223"/>
      <c r="I25" s="225"/>
      <c r="J25" s="51"/>
    </row>
    <row r="26" spans="1:17" x14ac:dyDescent="0.25">
      <c r="A26" s="55" t="s">
        <v>42</v>
      </c>
      <c r="B26" s="223"/>
      <c r="C26" s="224"/>
      <c r="D26" s="223"/>
      <c r="E26" s="224"/>
      <c r="F26" s="223"/>
      <c r="G26" s="224"/>
      <c r="H26" s="223"/>
      <c r="I26" s="225"/>
      <c r="J26" s="51"/>
    </row>
    <row r="27" spans="1:17" x14ac:dyDescent="0.25">
      <c r="A27" s="52" t="s">
        <v>43</v>
      </c>
      <c r="B27" s="525" t="str">
        <f>IF(B14="","",SUM(B22:B26))</f>
        <v/>
      </c>
      <c r="C27" s="526" t="str">
        <f>IF(B14="","",SUM(C22:C26)-IF(B15="scrubber pressure drop",C22,0))</f>
        <v/>
      </c>
      <c r="D27" s="525" t="str">
        <f>IF(D14="","",SUM(D22:D26))</f>
        <v/>
      </c>
      <c r="E27" s="526" t="str">
        <f>IF(D14="","",SUM(E22:E26)-IF(D15="scrubber pressure drop",E22,0))</f>
        <v/>
      </c>
      <c r="F27" s="525" t="str">
        <f>IF(F14="","",SUM(F22:F26))</f>
        <v/>
      </c>
      <c r="G27" s="526" t="str">
        <f>IF(F14="","",SUM(G22:G26)-IF(F15="scrubber pressure drop",G22,0))</f>
        <v/>
      </c>
      <c r="H27" s="525" t="str">
        <f>IF(H14="","",SUM(H22:H26))</f>
        <v/>
      </c>
      <c r="I27" s="527" t="str">
        <f>IF(H14="","",SUM(I22:I26)-IF(H15="scrubber pressure drop",I22,0))</f>
        <v/>
      </c>
      <c r="J27" s="51"/>
    </row>
    <row r="28" spans="1:17" ht="32.25" x14ac:dyDescent="0.25">
      <c r="A28" s="52" t="s">
        <v>157</v>
      </c>
      <c r="B28" s="529" t="str">
        <f>IF(B14="","",IF($B$10&gt;0,B27/($B$10*60),0))</f>
        <v/>
      </c>
      <c r="C28" s="528" t="str">
        <f>IF(B14="","",IF($B$10&gt;0,(C27*6)/($B$10*60),0))</f>
        <v/>
      </c>
      <c r="D28" s="529" t="str">
        <f>IF(D14="","",IF($B$10&gt;0,D27/($B$10*60),0))</f>
        <v/>
      </c>
      <c r="E28" s="528" t="str">
        <f>IF(D14="","",IF($B$10&gt;0,(E27*6)/($B$10*60),0))</f>
        <v/>
      </c>
      <c r="F28" s="529" t="str">
        <f>IF(F14="","",IF($B$10&gt;0,F27/($B$10*60),0))</f>
        <v/>
      </c>
      <c r="G28" s="528" t="str">
        <f>IF(F14="","",IF($B$10&gt;0,(G27*6)/($B$10*60),0))</f>
        <v/>
      </c>
      <c r="H28" s="529" t="str">
        <f>IF(H14="","",IF($B$10&gt;0,H27/($B$10*60),0))</f>
        <v/>
      </c>
      <c r="I28" s="528" t="str">
        <f>IF(H14="","",IF($B$10&gt;0,(I27*6)/($B$10*60),0))</f>
        <v/>
      </c>
      <c r="J28" s="56"/>
    </row>
    <row r="29" spans="1:17" ht="17.25" x14ac:dyDescent="0.25">
      <c r="A29" s="140" t="s">
        <v>196</v>
      </c>
      <c r="B29" s="530" t="str">
        <f>IF(B14="","",IF(B28&gt;=0.01,"Yes-Use detail form","No"))</f>
        <v/>
      </c>
      <c r="C29" s="89"/>
      <c r="D29" s="530" t="str">
        <f>IF(D14="","",IF(D28&gt;=0.01,"Yes-Use detail form","No"))</f>
        <v/>
      </c>
      <c r="E29" s="89"/>
      <c r="F29" s="530" t="str">
        <f>IF(F14="","",IF(F28&gt;=0.01,"Yes-Use detail form","No"))</f>
        <v/>
      </c>
      <c r="G29" s="89"/>
      <c r="H29" s="530" t="str">
        <f>IF(H14="","",IF(H28&gt;=0.01,"Yes-Use detail form","No"))</f>
        <v/>
      </c>
      <c r="I29" s="89"/>
      <c r="J29" s="56"/>
    </row>
    <row r="30" spans="1:17" ht="45" x14ac:dyDescent="0.25">
      <c r="A30" s="52" t="s">
        <v>202</v>
      </c>
      <c r="B30" s="29"/>
      <c r="C30" s="531" t="str">
        <f>IF(B14="","",IF(C28&gt;=VLOOKUP($B$15,Violations!$A$21:$D$22,4,FALSE),"Yes-Use detail and failure forms","No"))</f>
        <v/>
      </c>
      <c r="D30" s="29"/>
      <c r="E30" s="531" t="str">
        <f>IF(D14="","",IF(E28&gt;=VLOOKUP($B$15,Violations!$A$21:$D$22,4,FALSE),"Yes-Use detail and failure forms","No"))</f>
        <v/>
      </c>
      <c r="F30" s="29"/>
      <c r="G30" s="531" t="str">
        <f>IF(F14="","",IF(G28&gt;=VLOOKUP($B$15,Violations!$A$21:$D$22,4,FALSE),"Yes-Use detail and failure forms","No"))</f>
        <v/>
      </c>
      <c r="H30" s="29"/>
      <c r="I30" s="531" t="str">
        <f>IF(H14="","",IF(I28&gt;=VLOOKUP($B$15,Violations!$A$21:$D$22,4,FALSE),"Yes-Use detail and failure forms","No"))</f>
        <v/>
      </c>
      <c r="J30" s="56"/>
    </row>
    <row r="31" spans="1:17" x14ac:dyDescent="0.25">
      <c r="A31" s="53"/>
      <c r="B31" s="96"/>
      <c r="C31" s="97" t="s">
        <v>8</v>
      </c>
      <c r="D31" s="96"/>
      <c r="E31" s="97" t="s">
        <v>8</v>
      </c>
      <c r="F31" s="96"/>
      <c r="G31" s="97" t="s">
        <v>8</v>
      </c>
      <c r="H31" s="96"/>
      <c r="I31" s="98" t="s">
        <v>8</v>
      </c>
      <c r="J31" s="51"/>
      <c r="K31" s="54"/>
    </row>
    <row r="32" spans="1:17" ht="30" x14ac:dyDescent="0.25">
      <c r="A32" s="559" t="s">
        <v>574</v>
      </c>
      <c r="B32" s="99"/>
      <c r="C32" s="555" t="s">
        <v>573</v>
      </c>
      <c r="D32" s="99"/>
      <c r="E32" s="555" t="s">
        <v>573</v>
      </c>
      <c r="F32" s="99"/>
      <c r="G32" s="555" t="s">
        <v>573</v>
      </c>
      <c r="H32" s="99"/>
      <c r="I32" s="555" t="s">
        <v>573</v>
      </c>
      <c r="J32" s="51"/>
    </row>
    <row r="33" spans="1:10" x14ac:dyDescent="0.25">
      <c r="A33" s="55" t="s">
        <v>38</v>
      </c>
      <c r="B33" s="556"/>
      <c r="C33" s="224"/>
      <c r="D33" s="556"/>
      <c r="E33" s="224"/>
      <c r="F33" s="556"/>
      <c r="G33" s="224"/>
      <c r="H33" s="556"/>
      <c r="I33" s="225"/>
      <c r="J33" s="51"/>
    </row>
    <row r="34" spans="1:10" x14ac:dyDescent="0.25">
      <c r="A34" s="55" t="s">
        <v>39</v>
      </c>
      <c r="B34" s="557"/>
      <c r="C34" s="224"/>
      <c r="D34" s="557"/>
      <c r="E34" s="224"/>
      <c r="F34" s="557"/>
      <c r="G34" s="224"/>
      <c r="H34" s="557"/>
      <c r="I34" s="225"/>
      <c r="J34" s="51"/>
    </row>
    <row r="35" spans="1:10" x14ac:dyDescent="0.25">
      <c r="A35" s="55" t="s">
        <v>40</v>
      </c>
      <c r="B35" s="557"/>
      <c r="C35" s="224"/>
      <c r="D35" s="557"/>
      <c r="E35" s="224"/>
      <c r="F35" s="557"/>
      <c r="G35" s="224"/>
      <c r="H35" s="557"/>
      <c r="I35" s="225"/>
      <c r="J35" s="51"/>
    </row>
    <row r="36" spans="1:10" x14ac:dyDescent="0.25">
      <c r="A36" s="55" t="s">
        <v>41</v>
      </c>
      <c r="B36" s="557"/>
      <c r="C36" s="224"/>
      <c r="D36" s="557"/>
      <c r="E36" s="224"/>
      <c r="F36" s="557"/>
      <c r="G36" s="224"/>
      <c r="H36" s="557"/>
      <c r="I36" s="225"/>
      <c r="J36" s="51"/>
    </row>
    <row r="37" spans="1:10" x14ac:dyDescent="0.25">
      <c r="A37" s="55" t="s">
        <v>42</v>
      </c>
      <c r="B37" s="558"/>
      <c r="C37" s="224"/>
      <c r="D37" s="558"/>
      <c r="E37" s="224"/>
      <c r="F37" s="558"/>
      <c r="G37" s="224"/>
      <c r="H37" s="558"/>
      <c r="I37" s="225"/>
      <c r="J37" s="51"/>
    </row>
    <row r="38" spans="1:10" x14ac:dyDescent="0.25">
      <c r="A38" s="140" t="s">
        <v>572</v>
      </c>
      <c r="B38" s="554"/>
      <c r="C38" s="526" t="str">
        <f>IF(B14="","",SUM(C33:C37)-IF(B15="scrubber pressure drop",C33,0))</f>
        <v/>
      </c>
      <c r="D38" s="554"/>
      <c r="E38" s="526" t="str">
        <f>IF(D14="","",SUM(E33:E37)-IF(D15="scrubber pressure drop",E33,0))</f>
        <v/>
      </c>
      <c r="F38" s="554"/>
      <c r="G38" s="526" t="str">
        <f>IF(F14="","",SUM(G33:G37)-IF(F15="scrubber pressure drop",G33,0))</f>
        <v/>
      </c>
      <c r="H38" s="554"/>
      <c r="I38" s="527" t="str">
        <f>IF(H14="","",SUM(I33:I37)-IF(H15="scrubber pressure drop",I33,0))</f>
        <v/>
      </c>
      <c r="J38" s="51"/>
    </row>
    <row r="39" spans="1:10" x14ac:dyDescent="0.25">
      <c r="A39" s="14" t="s">
        <v>132</v>
      </c>
      <c r="B39" s="57"/>
      <c r="C39" s="57"/>
      <c r="D39" s="57"/>
      <c r="E39" s="57"/>
      <c r="F39" s="57"/>
      <c r="G39" s="57"/>
      <c r="H39" s="57"/>
      <c r="I39" s="58"/>
      <c r="J39" s="51"/>
    </row>
    <row r="40" spans="1:10" x14ac:dyDescent="0.25">
      <c r="A40" s="52" t="s">
        <v>34</v>
      </c>
      <c r="B40" s="532" t="str">
        <f>IF(B15="","",B15)</f>
        <v/>
      </c>
      <c r="C40" s="533"/>
      <c r="D40" s="532" t="str">
        <f>IF(D15="","",D15)</f>
        <v/>
      </c>
      <c r="E40" s="533"/>
      <c r="F40" s="532" t="str">
        <f>IF(F15="","",F15)</f>
        <v/>
      </c>
      <c r="G40" s="533"/>
      <c r="H40" s="532" t="str">
        <f>IF(H15="","",H15)</f>
        <v/>
      </c>
      <c r="I40" s="533"/>
      <c r="J40" s="51"/>
    </row>
    <row r="41" spans="1:10" x14ac:dyDescent="0.25">
      <c r="A41" s="53"/>
      <c r="B41" s="134" t="s">
        <v>36</v>
      </c>
      <c r="C41" s="141"/>
      <c r="D41" s="96" t="s">
        <v>36</v>
      </c>
      <c r="E41" s="141"/>
      <c r="F41" s="96" t="s">
        <v>36</v>
      </c>
      <c r="G41" s="141"/>
      <c r="H41" s="96" t="s">
        <v>36</v>
      </c>
      <c r="I41" s="141"/>
      <c r="J41" s="51"/>
    </row>
    <row r="42" spans="1:10" x14ac:dyDescent="0.25">
      <c r="A42" s="16" t="s">
        <v>45</v>
      </c>
      <c r="B42" s="135" t="str">
        <f>B21</f>
        <v>Minutes</v>
      </c>
      <c r="C42" s="142"/>
      <c r="D42" s="99" t="str">
        <f>D21</f>
        <v>Minutes</v>
      </c>
      <c r="E42" s="142"/>
      <c r="F42" s="99" t="str">
        <f>F21</f>
        <v>Minutes</v>
      </c>
      <c r="G42" s="142"/>
      <c r="H42" s="99" t="str">
        <f>H21</f>
        <v>Minutes</v>
      </c>
      <c r="I42" s="142"/>
      <c r="J42" s="51"/>
    </row>
    <row r="43" spans="1:10" x14ac:dyDescent="0.25">
      <c r="A43" s="55" t="s">
        <v>184</v>
      </c>
      <c r="B43" s="217"/>
      <c r="C43" s="132"/>
      <c r="D43" s="217"/>
      <c r="E43" s="132"/>
      <c r="F43" s="217"/>
      <c r="G43" s="132"/>
      <c r="H43" s="217"/>
      <c r="I43" s="132"/>
      <c r="J43" s="51"/>
    </row>
    <row r="44" spans="1:10" x14ac:dyDescent="0.25">
      <c r="A44" s="55" t="s">
        <v>46</v>
      </c>
      <c r="B44" s="217"/>
      <c r="C44" s="132"/>
      <c r="D44" s="217"/>
      <c r="E44" s="132"/>
      <c r="F44" s="217"/>
      <c r="G44" s="132"/>
      <c r="H44" s="217"/>
      <c r="I44" s="132"/>
      <c r="J44" s="51"/>
    </row>
    <row r="45" spans="1:10" x14ac:dyDescent="0.25">
      <c r="A45" s="55" t="s">
        <v>226</v>
      </c>
      <c r="B45" s="217"/>
      <c r="C45" s="132"/>
      <c r="D45" s="217"/>
      <c r="E45" s="132"/>
      <c r="F45" s="217"/>
      <c r="G45" s="132"/>
      <c r="H45" s="217"/>
      <c r="I45" s="132"/>
      <c r="J45" s="51"/>
    </row>
    <row r="46" spans="1:10" x14ac:dyDescent="0.25">
      <c r="A46" s="55" t="s">
        <v>41</v>
      </c>
      <c r="B46" s="217"/>
      <c r="C46" s="132"/>
      <c r="D46" s="217"/>
      <c r="E46" s="132"/>
      <c r="F46" s="217"/>
      <c r="G46" s="132"/>
      <c r="H46" s="217"/>
      <c r="I46" s="132"/>
      <c r="J46" s="51"/>
    </row>
    <row r="47" spans="1:10" x14ac:dyDescent="0.25">
      <c r="A47" s="55" t="s">
        <v>42</v>
      </c>
      <c r="B47" s="217"/>
      <c r="C47" s="132"/>
      <c r="D47" s="217"/>
      <c r="E47" s="132"/>
      <c r="F47" s="217"/>
      <c r="G47" s="132"/>
      <c r="H47" s="217"/>
      <c r="I47" s="132"/>
      <c r="J47" s="51"/>
    </row>
    <row r="48" spans="1:10" x14ac:dyDescent="0.25">
      <c r="A48" s="52" t="s">
        <v>47</v>
      </c>
      <c r="B48" s="534" t="str">
        <f>IF(B14="","",SUM(B43:B47))</f>
        <v/>
      </c>
      <c r="C48" s="132"/>
      <c r="D48" s="534" t="str">
        <f>IF(D14="","",SUM(D43:D47))</f>
        <v/>
      </c>
      <c r="E48" s="132"/>
      <c r="F48" s="534" t="str">
        <f>IF(F14="","",SUM(F43:F47))</f>
        <v/>
      </c>
      <c r="G48" s="132"/>
      <c r="H48" s="534" t="str">
        <f>IF(H14="","",SUM(H43:H47))</f>
        <v/>
      </c>
      <c r="I48" s="132"/>
      <c r="J48" s="51"/>
    </row>
    <row r="49" spans="1:12" ht="17.25" x14ac:dyDescent="0.25">
      <c r="A49" s="52" t="s">
        <v>158</v>
      </c>
      <c r="B49" s="529" t="str">
        <f>IF(B14="","",IF($B$10&gt;0,B48/($B$10*60),0))</f>
        <v/>
      </c>
      <c r="C49" s="86"/>
      <c r="D49" s="529" t="str">
        <f>IF(D14="","",IF($B$10&gt;0,D48/($B$10*60),0))</f>
        <v/>
      </c>
      <c r="E49" s="86"/>
      <c r="F49" s="529" t="str">
        <f>IF(F14="","",IF($B$10&gt;0,F48/($B$10*60),0))</f>
        <v/>
      </c>
      <c r="G49" s="86"/>
      <c r="H49" s="529" t="str">
        <f>IF(H14="","",IF($B$10&gt;0,H48/($B$10*60),0))</f>
        <v/>
      </c>
      <c r="I49" s="86"/>
      <c r="J49" s="56"/>
    </row>
    <row r="50" spans="1:12" ht="17.25" customHeight="1" thickBot="1" x14ac:dyDescent="0.3">
      <c r="A50" s="75" t="s">
        <v>509</v>
      </c>
      <c r="B50" s="535" t="str">
        <f>IF(B14="","",IF(B49&gt;=0.05,"Yes-Use detail report","No"))</f>
        <v/>
      </c>
      <c r="C50" s="133"/>
      <c r="D50" s="535" t="str">
        <f>IF(D14="","",IF(D49&gt;=0.05,"Yes-Use detail report","No"))</f>
        <v/>
      </c>
      <c r="E50" s="133"/>
      <c r="F50" s="535" t="str">
        <f>IF(F14="","",IF(F49&gt;=0.05,"Yes-Use detail report","No"))</f>
        <v/>
      </c>
      <c r="G50" s="133"/>
      <c r="H50" s="535" t="str">
        <f>IF(H14="","",IF(H49&gt;=0.05,"Yes-Use detail report","No"))</f>
        <v/>
      </c>
      <c r="I50" s="133"/>
      <c r="J50" s="59"/>
    </row>
    <row r="51" spans="1:12" ht="30.75" thickBot="1" x14ac:dyDescent="0.3">
      <c r="A51" s="242" t="s">
        <v>243</v>
      </c>
      <c r="B51" s="314"/>
      <c r="C51" s="326"/>
      <c r="D51" s="314"/>
      <c r="E51" s="326"/>
      <c r="F51" s="314"/>
      <c r="G51" s="326"/>
      <c r="H51" s="314"/>
      <c r="I51" s="243"/>
      <c r="J51" s="59"/>
    </row>
    <row r="52" spans="1:12" ht="30" customHeight="1" x14ac:dyDescent="0.25">
      <c r="A52" s="123" t="s">
        <v>156</v>
      </c>
      <c r="B52" s="123"/>
      <c r="C52" s="123"/>
      <c r="D52" s="123"/>
      <c r="E52" s="123"/>
      <c r="F52" s="123"/>
      <c r="G52" s="123"/>
    </row>
    <row r="53" spans="1:12" ht="15.75" customHeight="1" x14ac:dyDescent="0.25">
      <c r="A53" s="123" t="s">
        <v>142</v>
      </c>
      <c r="B53" s="123"/>
      <c r="C53" s="123"/>
      <c r="D53" s="123"/>
      <c r="E53" s="123"/>
      <c r="F53" s="123"/>
      <c r="G53" s="123"/>
    </row>
    <row r="54" spans="1:12" x14ac:dyDescent="0.25">
      <c r="A54" s="123" t="s">
        <v>107</v>
      </c>
      <c r="B54" s="123"/>
      <c r="C54" s="123"/>
      <c r="D54" s="123"/>
      <c r="E54" s="123"/>
      <c r="F54" s="123"/>
      <c r="G54" s="123"/>
    </row>
    <row r="55" spans="1:12" x14ac:dyDescent="0.25">
      <c r="A55" s="358" t="s">
        <v>427</v>
      </c>
      <c r="B55" s="336"/>
      <c r="C55" s="336"/>
      <c r="D55" s="336"/>
      <c r="E55" s="336"/>
      <c r="F55" s="336"/>
      <c r="G55" s="336"/>
    </row>
    <row r="56" spans="1:12" x14ac:dyDescent="0.25">
      <c r="A56" s="400" t="s">
        <v>428</v>
      </c>
      <c r="B56" s="336"/>
      <c r="C56" s="336"/>
      <c r="D56" s="336"/>
      <c r="E56" s="336"/>
      <c r="F56" s="336"/>
      <c r="G56" s="336"/>
    </row>
    <row r="57" spans="1:12" x14ac:dyDescent="0.25">
      <c r="A57" s="401" t="s">
        <v>429</v>
      </c>
      <c r="B57" s="358"/>
      <c r="C57" s="358"/>
      <c r="D57" s="358"/>
      <c r="E57" s="358"/>
      <c r="F57" s="358"/>
      <c r="G57" s="358"/>
    </row>
    <row r="58" spans="1:12" ht="24.75" customHeight="1" x14ac:dyDescent="0.25">
      <c r="A58" s="123" t="s">
        <v>199</v>
      </c>
      <c r="B58" s="123"/>
      <c r="C58" s="123"/>
      <c r="D58" s="123"/>
      <c r="E58" s="123"/>
      <c r="F58" s="123"/>
      <c r="G58" s="123"/>
      <c r="L58" s="128"/>
    </row>
  </sheetData>
  <sheetProtection algorithmName="SHA-512" hashValue="Seswg7xMzzDT04kmWrijkWNPORBbUhcj4uJ282xO3QmIjeFWtniczJ+0Nic3YvHH/x252Tew7q8S/YuoENbkuA==" saltValue="Eh3JGRoJlMKO/JJtvn5Nyg==" spinCount="100000" sheet="1" objects="1" scenarios="1"/>
  <conditionalFormatting sqref="B30:C30">
    <cfRule type="containsText" dxfId="131" priority="21" operator="containsText" text="yes">
      <formula>NOT(ISERROR(SEARCH("yes",B30)))</formula>
    </cfRule>
  </conditionalFormatting>
  <conditionalFormatting sqref="B50">
    <cfRule type="containsText" dxfId="130" priority="19" operator="containsText" text="yes">
      <formula>NOT(ISERROR(SEARCH("yes",B50)))</formula>
    </cfRule>
  </conditionalFormatting>
  <conditionalFormatting sqref="B29">
    <cfRule type="containsText" dxfId="129" priority="20" operator="containsText" text="yes">
      <formula>NOT(ISERROR(SEARCH("yes",B29)))</formula>
    </cfRule>
  </conditionalFormatting>
  <conditionalFormatting sqref="D30">
    <cfRule type="containsText" dxfId="128" priority="18" operator="containsText" text="yes">
      <formula>NOT(ISERROR(SEARCH("yes",D30)))</formula>
    </cfRule>
  </conditionalFormatting>
  <conditionalFormatting sqref="D29">
    <cfRule type="containsText" dxfId="127" priority="17" operator="containsText" text="yes">
      <formula>NOT(ISERROR(SEARCH("yes",D29)))</formula>
    </cfRule>
  </conditionalFormatting>
  <conditionalFormatting sqref="F30">
    <cfRule type="containsText" dxfId="126" priority="16" operator="containsText" text="yes">
      <formula>NOT(ISERROR(SEARCH("yes",F30)))</formula>
    </cfRule>
  </conditionalFormatting>
  <conditionalFormatting sqref="F29">
    <cfRule type="containsText" dxfId="125" priority="15" operator="containsText" text="yes">
      <formula>NOT(ISERROR(SEARCH("yes",F29)))</formula>
    </cfRule>
  </conditionalFormatting>
  <conditionalFormatting sqref="H30">
    <cfRule type="containsText" dxfId="124" priority="14" operator="containsText" text="yes">
      <formula>NOT(ISERROR(SEARCH("yes",H30)))</formula>
    </cfRule>
  </conditionalFormatting>
  <conditionalFormatting sqref="H29">
    <cfRule type="containsText" dxfId="123" priority="13" operator="containsText" text="yes">
      <formula>NOT(ISERROR(SEARCH("yes",H29)))</formula>
    </cfRule>
  </conditionalFormatting>
  <conditionalFormatting sqref="D50">
    <cfRule type="containsText" dxfId="122" priority="12" operator="containsText" text="yes">
      <formula>NOT(ISERROR(SEARCH("yes",D50)))</formula>
    </cfRule>
  </conditionalFormatting>
  <conditionalFormatting sqref="F50">
    <cfRule type="containsText" dxfId="121" priority="11" operator="containsText" text="yes">
      <formula>NOT(ISERROR(SEARCH("yes",F50)))</formula>
    </cfRule>
  </conditionalFormatting>
  <conditionalFormatting sqref="H50">
    <cfRule type="containsText" dxfId="120" priority="10" operator="containsText" text="yes">
      <formula>NOT(ISERROR(SEARCH("yes",H50)))</formula>
    </cfRule>
  </conditionalFormatting>
  <conditionalFormatting sqref="E30">
    <cfRule type="containsText" dxfId="119" priority="9" operator="containsText" text="yes">
      <formula>NOT(ISERROR(SEARCH("yes",E30)))</formula>
    </cfRule>
  </conditionalFormatting>
  <conditionalFormatting sqref="G30">
    <cfRule type="containsText" dxfId="118" priority="8" operator="containsText" text="yes">
      <formula>NOT(ISERROR(SEARCH("yes",G30)))</formula>
    </cfRule>
  </conditionalFormatting>
  <conditionalFormatting sqref="I30">
    <cfRule type="containsText" dxfId="117" priority="7" operator="containsText" text="yes">
      <formula>NOT(ISERROR(SEARCH("yes",I30)))</formula>
    </cfRule>
  </conditionalFormatting>
  <conditionalFormatting sqref="B51">
    <cfRule type="containsText" dxfId="116" priority="6" operator="containsText" text="yes">
      <formula>NOT(ISERROR(SEARCH("yes",B51)))</formula>
    </cfRule>
  </conditionalFormatting>
  <conditionalFormatting sqref="D51">
    <cfRule type="containsText" dxfId="115" priority="5" operator="containsText" text="yes">
      <formula>NOT(ISERROR(SEARCH("yes",D51)))</formula>
    </cfRule>
  </conditionalFormatting>
  <conditionalFormatting sqref="F51">
    <cfRule type="containsText" dxfId="114" priority="4" operator="containsText" text="yes">
      <formula>NOT(ISERROR(SEARCH("yes",F51)))</formula>
    </cfRule>
  </conditionalFormatting>
  <conditionalFormatting sqref="H51">
    <cfRule type="containsText" dxfId="113" priority="3" operator="containsText" text="yes">
      <formula>NOT(ISERROR(SEARCH("yes",H51)))</formula>
    </cfRule>
  </conditionalFormatting>
  <dataValidations count="2">
    <dataValidation type="list" allowBlank="1" showInputMessage="1" sqref="D51 F51 H51" xr:uid="{2B9E6A12-8D1E-4EBB-8369-DBA8141F296D}">
      <formula1>$B$163:$B$164</formula1>
    </dataValidation>
    <dataValidation type="list" allowBlank="1" showInputMessage="1" showErrorMessage="1" sqref="B14 D14 F14 H14" xr:uid="{EBA45078-A982-45EF-AB33-F3C281DA64A4}">
      <formula1>Process_Unit_Emission_Point</formula1>
    </dataValidation>
  </dataValidations>
  <pageMargins left="0.45" right="0.45" top="0.5" bottom="0.5" header="0.3" footer="0.3"/>
  <pageSetup scale="57" fitToHeight="2" orientation="landscape" r:id="rId1"/>
  <headerFooter>
    <oddFooter>&amp;RCOMS Summary-- &amp;P of &amp;N</oddFooter>
  </headerFooter>
  <extLst>
    <ext xmlns:x14="http://schemas.microsoft.com/office/spreadsheetml/2009/9/main" uri="{CCE6A557-97BC-4b89-ADB6-D9C93CAAB3DF}">
      <x14:dataValidations xmlns:xm="http://schemas.microsoft.com/office/excel/2006/main" count="3">
        <x14:dataValidation type="list" allowBlank="1" showInputMessage="1" xr:uid="{AA439439-AC9B-4D06-AA9A-A78828B05E89}">
          <x14:formula1>
            <xm:f>'dropdown menus'!$B$156:$B$157</xm:f>
          </x14:formula1>
          <xm:sqref>B51</xm:sqref>
        </x14:dataValidation>
        <x14:dataValidation type="list" allowBlank="1" showInputMessage="1" showErrorMessage="1" xr:uid="{593B7ACA-F040-4061-8D48-DF7E42BE109E}">
          <x14:formula1>
            <xm:f>'dropdown menus'!$B$121:$B$122</xm:f>
          </x14:formula1>
          <xm:sqref>D17:D19 P19 N19 L19 J19 B17:B19 H17:H19 F17:F19</xm:sqref>
        </x14:dataValidation>
        <x14:dataValidation type="list" allowBlank="1" showInputMessage="1" showErrorMessage="1" xr:uid="{873060A2-707D-4232-85B0-11328F5AA9F2}">
          <x14:formula1>
            <xm:f>'dropdown menus'!$B$65:$B$66</xm:f>
          </x14:formula1>
          <xm:sqref>B15 D15 F15 H15</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3">
    <tabColor theme="9" tint="0.59999389629810485"/>
    <pageSetUpPr fitToPage="1"/>
  </sheetPr>
  <dimension ref="A1:AA56"/>
  <sheetViews>
    <sheetView showGridLines="0" zoomScaleNormal="100" workbookViewId="0">
      <selection activeCell="B10" sqref="B10"/>
    </sheetView>
  </sheetViews>
  <sheetFormatPr defaultColWidth="0" defaultRowHeight="15" zeroHeight="1" x14ac:dyDescent="0.25"/>
  <cols>
    <col min="1" max="1" width="63" style="233" customWidth="1"/>
    <col min="2" max="16" width="18.7109375" style="234" customWidth="1"/>
    <col min="17" max="17" width="18.42578125" style="234" customWidth="1"/>
    <col min="18" max="16384" width="9.140625" style="234" hidden="1"/>
  </cols>
  <sheetData>
    <row r="1" spans="1:27" s="267" customFormat="1" ht="21" x14ac:dyDescent="0.35">
      <c r="A1" s="443" t="s">
        <v>31</v>
      </c>
    </row>
    <row r="2" spans="1:27" s="267" customFormat="1" x14ac:dyDescent="0.25">
      <c r="A2" s="300" t="s">
        <v>68</v>
      </c>
    </row>
    <row r="3" spans="1:27" s="267" customFormat="1" x14ac:dyDescent="0.25">
      <c r="A3" s="444"/>
      <c r="D3" s="438" t="s">
        <v>238</v>
      </c>
      <c r="E3" s="301" t="str">
        <f ca="1">MID(CELL("filename",A1),FIND("]",CELL("filename",A1))+1,255)</f>
        <v>CPMS9</v>
      </c>
      <c r="L3" s="438" t="s">
        <v>238</v>
      </c>
      <c r="M3" s="301" t="str">
        <f ca="1">MID(CELL("filename",I1),FIND("]",CELL("filename",I1))+1,255)</f>
        <v>CPMS9</v>
      </c>
    </row>
    <row r="4" spans="1:27" s="267" customFormat="1" x14ac:dyDescent="0.25">
      <c r="A4" s="305" t="s">
        <v>32</v>
      </c>
      <c r="B4" s="516" t="str">
        <f>Facility_Info_upload!$C$24&amp;"--"&amp;Facility_Info_upload!$D$24</f>
        <v>0--0</v>
      </c>
      <c r="C4" s="517"/>
      <c r="D4" s="517"/>
      <c r="E4" s="518"/>
      <c r="J4" s="536" t="str">
        <f>Facility_Info_upload!$C$24&amp;"--"&amp;Facility_Info_upload!$D$24</f>
        <v>0--0</v>
      </c>
      <c r="K4" s="537"/>
      <c r="L4" s="537"/>
      <c r="M4" s="538"/>
    </row>
    <row r="5" spans="1:27" s="267" customFormat="1" x14ac:dyDescent="0.25">
      <c r="A5" s="305" t="s">
        <v>33</v>
      </c>
      <c r="B5" s="563" t="str">
        <f>CONCATENATE(TEXT(Facility_Info!$B$28,"mm/dd/yyyy")," - ",TEXT(Facility_Info!$B$29,"mm/dd/yyyy"))</f>
        <v>01/00/1900 - 01/00/1900</v>
      </c>
      <c r="C5" s="519"/>
      <c r="D5" s="517"/>
      <c r="E5" s="518"/>
      <c r="J5" s="563" t="str">
        <f>CONCATENATE(TEXT(Facility_Info!$B$28,"mm/dd/yyyy")," - ",TEXT(Facility_Info!$B$29,"mm/dd/yyyy"))</f>
        <v>01/00/1900 - 01/00/1900</v>
      </c>
      <c r="K5" s="539"/>
      <c r="L5" s="537"/>
      <c r="M5" s="538"/>
    </row>
    <row r="6" spans="1:27" s="267" customFormat="1" x14ac:dyDescent="0.25">
      <c r="A6" s="305" t="s">
        <v>19</v>
      </c>
      <c r="B6" s="520" t="str">
        <f>IF(Unit_Info!$C32="","",Unit_Info!$C32)</f>
        <v/>
      </c>
      <c r="C6" s="521"/>
      <c r="D6" s="521"/>
      <c r="E6" s="522"/>
      <c r="J6" s="520" t="e">
        <f ca="1">INDEX(Unit_Info!$Z$43:$Z$62,MATCH(CPMS9!$E$3,Unit_Info!$Y$43:$Y$62,0))</f>
        <v>#N/A</v>
      </c>
      <c r="K6" s="523"/>
      <c r="L6" s="523"/>
      <c r="M6" s="524"/>
    </row>
    <row r="7" spans="1:27" s="267" customFormat="1" x14ac:dyDescent="0.25">
      <c r="A7" s="305" t="s">
        <v>20</v>
      </c>
      <c r="B7" s="520" t="str">
        <f>IF(Unit_Info!$D32="","",Unit_Info!$D32)</f>
        <v/>
      </c>
      <c r="C7" s="523"/>
      <c r="D7" s="523"/>
      <c r="E7" s="524"/>
      <c r="J7" s="520" t="e">
        <f ca="1">INDEX(Unit_Info!$AA$43:$AA$62,MATCH(CPMS9!$E$3,Unit_Info!$Y$43:$Y$62,0))</f>
        <v>#N/A</v>
      </c>
      <c r="K7" s="523"/>
      <c r="L7" s="523"/>
      <c r="M7" s="524"/>
    </row>
    <row r="8" spans="1:27" s="267" customFormat="1" x14ac:dyDescent="0.25">
      <c r="A8" s="305" t="s">
        <v>21</v>
      </c>
      <c r="B8" s="520" t="str">
        <f>IF(Unit_Info!$F32="","",Unit_Info!$F32)</f>
        <v/>
      </c>
      <c r="C8" s="523"/>
      <c r="D8" s="523"/>
      <c r="E8" s="524"/>
      <c r="J8" s="520" t="e">
        <f ca="1">INDEX(Unit_Info!$AB$43:$AB$62,MATCH(CPMS9!$E$3,Unit_Info!$Y$43:$Y$62,0))</f>
        <v>#N/A</v>
      </c>
      <c r="K8" s="523"/>
      <c r="L8" s="523"/>
      <c r="M8" s="524"/>
    </row>
    <row r="9" spans="1:27" s="267" customFormat="1" x14ac:dyDescent="0.25">
      <c r="A9" s="305" t="s">
        <v>22</v>
      </c>
      <c r="B9" s="520" t="str">
        <f>IF(Unit_Info!$I32="","",Unit_Info!$I32)</f>
        <v/>
      </c>
      <c r="C9" s="523"/>
      <c r="D9" s="523"/>
      <c r="E9" s="524"/>
      <c r="J9" s="520" t="e">
        <f ca="1">INDEX(Unit_Info!$AC$43:$AC$62,MATCH(CPMS9!$E$3,Unit_Info!$Y$43:$Y$62,0))</f>
        <v>#N/A</v>
      </c>
      <c r="K9" s="523"/>
      <c r="L9" s="523"/>
      <c r="M9" s="524"/>
    </row>
    <row r="10" spans="1:27" s="267" customFormat="1" x14ac:dyDescent="0.25">
      <c r="A10" s="305" t="s">
        <v>138</v>
      </c>
      <c r="B10" s="214"/>
      <c r="C10" s="439"/>
      <c r="D10" s="439"/>
      <c r="E10" s="440"/>
      <c r="J10" s="582">
        <f>+B10</f>
        <v>0</v>
      </c>
      <c r="K10" s="439"/>
      <c r="L10" s="439"/>
      <c r="M10" s="440"/>
    </row>
    <row r="11" spans="1:27" s="267" customFormat="1" ht="25.5" customHeight="1" thickBot="1" x14ac:dyDescent="0.3">
      <c r="A11" s="441" t="s">
        <v>137</v>
      </c>
      <c r="B11" s="441"/>
      <c r="C11" s="441"/>
      <c r="D11" s="441"/>
      <c r="E11" s="441"/>
      <c r="J11" s="442"/>
    </row>
    <row r="12" spans="1:27" x14ac:dyDescent="0.25">
      <c r="A12" s="8" t="s">
        <v>146</v>
      </c>
      <c r="B12" s="542"/>
      <c r="C12" s="10"/>
      <c r="D12" s="9"/>
      <c r="E12" s="9"/>
      <c r="F12" s="542"/>
      <c r="G12" s="10"/>
      <c r="H12" s="9"/>
      <c r="I12" s="10"/>
      <c r="J12" s="9"/>
      <c r="K12" s="10"/>
      <c r="L12" s="9"/>
      <c r="M12" s="10"/>
      <c r="N12" s="9"/>
      <c r="O12" s="10"/>
      <c r="P12" s="9"/>
      <c r="Q12" s="10"/>
    </row>
    <row r="13" spans="1:27" s="250" customFormat="1" x14ac:dyDescent="0.25">
      <c r="A13" s="263" t="s">
        <v>293</v>
      </c>
      <c r="B13" s="543" t="str">
        <f>IF(B14="","",MAX(CPMS1!B13:H13,CPMS2!B13:H13,CPMS3!B13:H13,CPMS4!B13:H13,CPMS5!B13:H13,CPMS6!B13:H13,CPMS7!B13:H13,CPMS8!B13:H13)+1)</f>
        <v/>
      </c>
      <c r="C13" s="544"/>
      <c r="D13" s="540" t="str">
        <f>IF(D14="","",B13+1)</f>
        <v/>
      </c>
      <c r="E13" s="540"/>
      <c r="F13" s="543" t="str">
        <f>IF(F14="","",MAX(B13:D13)+1)</f>
        <v/>
      </c>
      <c r="G13" s="544"/>
      <c r="H13" s="540" t="str">
        <f>IF(H14="","",MAX(B13:F13)+1)</f>
        <v/>
      </c>
      <c r="I13" s="541"/>
      <c r="J13" s="540" t="str">
        <f>IF(J14="","",MAX(D13:H13)+1)</f>
        <v/>
      </c>
      <c r="K13" s="541"/>
      <c r="L13" s="540" t="str">
        <f>IF(L14="","",MAX(F13:J13)+1)</f>
        <v/>
      </c>
      <c r="M13" s="541"/>
      <c r="N13" s="540" t="str">
        <f>IF(N14="","",MAX(H13:L13)+1)</f>
        <v/>
      </c>
      <c r="O13" s="541"/>
      <c r="P13" s="540" t="str">
        <f>IF(P14="","",MAX(J13:N13)+1)</f>
        <v/>
      </c>
      <c r="Q13" s="541"/>
    </row>
    <row r="14" spans="1:27" x14ac:dyDescent="0.25">
      <c r="A14" s="11" t="s">
        <v>34</v>
      </c>
      <c r="B14" s="175"/>
      <c r="C14" s="119"/>
      <c r="D14" s="175"/>
      <c r="E14" s="119"/>
      <c r="F14" s="175"/>
      <c r="G14" s="119"/>
      <c r="H14" s="175"/>
      <c r="I14" s="119"/>
      <c r="J14" s="175"/>
      <c r="K14" s="119"/>
      <c r="L14" s="175"/>
      <c r="M14" s="119"/>
      <c r="N14" s="175"/>
      <c r="O14" s="119"/>
      <c r="P14" s="175"/>
      <c r="Q14" s="119"/>
    </row>
    <row r="15" spans="1:27" x14ac:dyDescent="0.25">
      <c r="A15" s="11" t="s">
        <v>35</v>
      </c>
      <c r="B15" s="175"/>
      <c r="C15" s="120"/>
      <c r="D15" s="175"/>
      <c r="E15" s="120"/>
      <c r="F15" s="175"/>
      <c r="G15" s="120"/>
      <c r="H15" s="175"/>
      <c r="I15" s="120"/>
      <c r="J15" s="175"/>
      <c r="K15" s="120"/>
      <c r="L15" s="175"/>
      <c r="M15" s="120"/>
      <c r="N15" s="175"/>
      <c r="O15" s="120"/>
      <c r="P15" s="175"/>
      <c r="Q15" s="120"/>
    </row>
    <row r="16" spans="1:27" x14ac:dyDescent="0.25">
      <c r="A16" s="11" t="s">
        <v>147</v>
      </c>
      <c r="B16" s="215"/>
      <c r="C16" s="121"/>
      <c r="D16" s="215"/>
      <c r="E16" s="121"/>
      <c r="F16" s="215"/>
      <c r="G16" s="121"/>
      <c r="H16" s="215"/>
      <c r="I16" s="121"/>
      <c r="J16" s="215"/>
      <c r="K16" s="121"/>
      <c r="L16" s="215"/>
      <c r="M16" s="121"/>
      <c r="N16" s="215"/>
      <c r="O16" s="121"/>
      <c r="P16" s="215"/>
      <c r="Q16" s="121"/>
      <c r="V16" s="24" t="s">
        <v>532</v>
      </c>
      <c r="W16" s="24" t="s">
        <v>36</v>
      </c>
      <c r="X16" s="24" t="s">
        <v>8</v>
      </c>
      <c r="Y16" s="273"/>
      <c r="Z16" s="273"/>
      <c r="AA16" s="273"/>
    </row>
    <row r="17" spans="1:27" x14ac:dyDescent="0.25">
      <c r="A17" s="53" t="s">
        <v>148</v>
      </c>
      <c r="B17" s="216"/>
      <c r="C17" s="122"/>
      <c r="D17" s="216"/>
      <c r="E17" s="122"/>
      <c r="F17" s="216"/>
      <c r="G17" s="122"/>
      <c r="H17" s="216"/>
      <c r="I17" s="122"/>
      <c r="J17" s="216"/>
      <c r="K17" s="122"/>
      <c r="L17" s="216"/>
      <c r="M17" s="122"/>
      <c r="N17" s="216"/>
      <c r="O17" s="122"/>
      <c r="P17" s="216"/>
      <c r="Q17" s="122"/>
      <c r="V17" s="31">
        <f>B14</f>
        <v>0</v>
      </c>
      <c r="W17" s="31" t="str">
        <f>B27</f>
        <v/>
      </c>
      <c r="X17" s="31" t="str">
        <f>C27</f>
        <v/>
      </c>
      <c r="Y17" s="273"/>
      <c r="Z17" s="273"/>
      <c r="AA17" s="273"/>
    </row>
    <row r="18" spans="1:27" ht="30" customHeight="1" x14ac:dyDescent="0.25">
      <c r="A18" s="11" t="s">
        <v>190</v>
      </c>
      <c r="B18" s="215"/>
      <c r="C18" s="100"/>
      <c r="D18" s="215"/>
      <c r="E18" s="100"/>
      <c r="F18" s="215"/>
      <c r="G18" s="100"/>
      <c r="H18" s="215"/>
      <c r="I18" s="122"/>
      <c r="J18" s="215"/>
      <c r="K18" s="122"/>
      <c r="L18" s="215"/>
      <c r="M18" s="122"/>
      <c r="N18" s="215"/>
      <c r="O18" s="122"/>
      <c r="P18" s="215"/>
      <c r="Q18" s="122"/>
      <c r="V18" s="31">
        <f>D14</f>
        <v>0</v>
      </c>
      <c r="W18" s="31" t="str">
        <f>D27</f>
        <v/>
      </c>
      <c r="X18" s="31" t="str">
        <f>E27</f>
        <v/>
      </c>
      <c r="Y18" s="273"/>
      <c r="Z18" s="273"/>
      <c r="AA18" s="273"/>
    </row>
    <row r="19" spans="1:27" ht="29.25" customHeight="1" x14ac:dyDescent="0.25">
      <c r="A19" s="53" t="s">
        <v>191</v>
      </c>
      <c r="B19" s="215"/>
      <c r="C19" s="100"/>
      <c r="D19" s="215"/>
      <c r="E19" s="100"/>
      <c r="F19" s="215"/>
      <c r="G19" s="100"/>
      <c r="H19" s="215"/>
      <c r="I19" s="101"/>
      <c r="J19" s="215"/>
      <c r="K19" s="101"/>
      <c r="L19" s="215"/>
      <c r="M19" s="101"/>
      <c r="N19" s="215"/>
      <c r="O19" s="101"/>
      <c r="P19" s="215"/>
      <c r="Q19" s="101"/>
      <c r="V19" s="31">
        <f>F14</f>
        <v>0</v>
      </c>
      <c r="W19" s="31" t="str">
        <f>F27</f>
        <v/>
      </c>
      <c r="X19" s="31" t="str">
        <f>G27</f>
        <v/>
      </c>
      <c r="Y19" s="273"/>
      <c r="Z19" s="273"/>
      <c r="AA19" s="273"/>
    </row>
    <row r="20" spans="1:27" x14ac:dyDescent="0.25">
      <c r="A20" s="12"/>
      <c r="B20" s="96" t="s">
        <v>36</v>
      </c>
      <c r="C20" s="97" t="s">
        <v>8</v>
      </c>
      <c r="D20" s="96" t="s">
        <v>36</v>
      </c>
      <c r="E20" s="97" t="s">
        <v>8</v>
      </c>
      <c r="F20" s="96" t="s">
        <v>36</v>
      </c>
      <c r="G20" s="97" t="s">
        <v>8</v>
      </c>
      <c r="H20" s="96" t="s">
        <v>36</v>
      </c>
      <c r="I20" s="98" t="s">
        <v>8</v>
      </c>
      <c r="J20" s="96" t="s">
        <v>36</v>
      </c>
      <c r="K20" s="98" t="s">
        <v>8</v>
      </c>
      <c r="L20" s="96" t="s">
        <v>36</v>
      </c>
      <c r="M20" s="98" t="s">
        <v>8</v>
      </c>
      <c r="N20" s="96" t="s">
        <v>36</v>
      </c>
      <c r="O20" s="98" t="s">
        <v>8</v>
      </c>
      <c r="P20" s="96" t="s">
        <v>36</v>
      </c>
      <c r="Q20" s="98" t="s">
        <v>8</v>
      </c>
      <c r="V20" s="31">
        <f>J14</f>
        <v>0</v>
      </c>
      <c r="W20" s="31" t="str">
        <f>J27</f>
        <v/>
      </c>
      <c r="X20" s="31" t="str">
        <f>K27</f>
        <v/>
      </c>
      <c r="Y20" s="273"/>
      <c r="Z20" s="273"/>
      <c r="AA20" s="273"/>
    </row>
    <row r="21" spans="1:27" ht="17.25" x14ac:dyDescent="0.25">
      <c r="A21" s="27" t="s">
        <v>75</v>
      </c>
      <c r="B21" s="99" t="s">
        <v>37</v>
      </c>
      <c r="C21" s="143" t="s">
        <v>198</v>
      </c>
      <c r="D21" s="144" t="s">
        <v>37</v>
      </c>
      <c r="E21" s="143" t="s">
        <v>198</v>
      </c>
      <c r="F21" s="144" t="s">
        <v>37</v>
      </c>
      <c r="G21" s="143" t="s">
        <v>198</v>
      </c>
      <c r="H21" s="144" t="s">
        <v>37</v>
      </c>
      <c r="I21" s="245" t="s">
        <v>198</v>
      </c>
      <c r="J21" s="144" t="s">
        <v>37</v>
      </c>
      <c r="K21" s="245" t="s">
        <v>198</v>
      </c>
      <c r="L21" s="144" t="s">
        <v>37</v>
      </c>
      <c r="M21" s="245" t="s">
        <v>198</v>
      </c>
      <c r="N21" s="144" t="s">
        <v>37</v>
      </c>
      <c r="O21" s="245" t="s">
        <v>198</v>
      </c>
      <c r="P21" s="144" t="s">
        <v>37</v>
      </c>
      <c r="Q21" s="245" t="s">
        <v>198</v>
      </c>
      <c r="V21" s="31">
        <f>L14</f>
        <v>0</v>
      </c>
      <c r="W21" s="31" t="str">
        <f>L27</f>
        <v/>
      </c>
      <c r="X21" s="31" t="str">
        <f>M27</f>
        <v/>
      </c>
      <c r="Y21" s="273"/>
      <c r="Z21" s="273"/>
      <c r="AA21" s="273"/>
    </row>
    <row r="22" spans="1:27" x14ac:dyDescent="0.25">
      <c r="A22" s="13" t="s">
        <v>38</v>
      </c>
      <c r="B22" s="217"/>
      <c r="C22" s="218"/>
      <c r="D22" s="217"/>
      <c r="E22" s="218"/>
      <c r="F22" s="217"/>
      <c r="G22" s="218"/>
      <c r="H22" s="219"/>
      <c r="I22" s="177"/>
      <c r="J22" s="219"/>
      <c r="K22" s="177"/>
      <c r="L22" s="219"/>
      <c r="M22" s="177"/>
      <c r="N22" s="219"/>
      <c r="O22" s="177"/>
      <c r="P22" s="219"/>
      <c r="Q22" s="177"/>
      <c r="V22" s="31">
        <f>N14</f>
        <v>0</v>
      </c>
      <c r="W22" s="31" t="str">
        <f>N27</f>
        <v/>
      </c>
      <c r="X22" s="31" t="str">
        <f>O27</f>
        <v/>
      </c>
      <c r="Y22" s="273"/>
      <c r="Z22" s="273"/>
      <c r="AA22" s="273"/>
    </row>
    <row r="23" spans="1:27" x14ac:dyDescent="0.25">
      <c r="A23" s="13" t="s">
        <v>39</v>
      </c>
      <c r="B23" s="217"/>
      <c r="C23" s="218"/>
      <c r="D23" s="217"/>
      <c r="E23" s="218"/>
      <c r="F23" s="217"/>
      <c r="G23" s="218"/>
      <c r="H23" s="219"/>
      <c r="I23" s="177"/>
      <c r="J23" s="219"/>
      <c r="K23" s="177"/>
      <c r="L23" s="219"/>
      <c r="M23" s="177"/>
      <c r="N23" s="219"/>
      <c r="O23" s="177"/>
      <c r="P23" s="219"/>
      <c r="Q23" s="177"/>
      <c r="V23" s="31">
        <f>P14</f>
        <v>0</v>
      </c>
      <c r="W23" s="31" t="str">
        <f>P27</f>
        <v/>
      </c>
      <c r="X23" s="31" t="str">
        <f>Q27</f>
        <v/>
      </c>
      <c r="Y23" s="273"/>
      <c r="Z23" s="273"/>
      <c r="AA23" s="273"/>
    </row>
    <row r="24" spans="1:27" x14ac:dyDescent="0.25">
      <c r="A24" s="13" t="s">
        <v>40</v>
      </c>
      <c r="B24" s="217"/>
      <c r="C24" s="218"/>
      <c r="D24" s="217"/>
      <c r="E24" s="218"/>
      <c r="F24" s="217"/>
      <c r="G24" s="218"/>
      <c r="H24" s="219"/>
      <c r="I24" s="177"/>
      <c r="J24" s="219"/>
      <c r="K24" s="177"/>
      <c r="L24" s="219"/>
      <c r="M24" s="177"/>
      <c r="N24" s="219"/>
      <c r="O24" s="177"/>
      <c r="P24" s="219"/>
      <c r="Q24" s="177"/>
      <c r="V24" s="273"/>
      <c r="W24" s="273"/>
      <c r="X24" s="569" t="str">
        <f>IF(OR(B9="Wet Scrubber", B9="ESP and wet scrubber"),$C$31,"0")</f>
        <v>0</v>
      </c>
      <c r="Y24" s="273"/>
      <c r="Z24" s="273"/>
      <c r="AA24" s="273"/>
    </row>
    <row r="25" spans="1:27" x14ac:dyDescent="0.25">
      <c r="A25" s="13" t="s">
        <v>41</v>
      </c>
      <c r="B25" s="217"/>
      <c r="C25" s="218"/>
      <c r="D25" s="217"/>
      <c r="E25" s="218"/>
      <c r="F25" s="217"/>
      <c r="G25" s="218"/>
      <c r="H25" s="219"/>
      <c r="I25" s="177"/>
      <c r="J25" s="219"/>
      <c r="K25" s="177"/>
      <c r="L25" s="219"/>
      <c r="M25" s="177"/>
      <c r="N25" s="219"/>
      <c r="O25" s="177"/>
      <c r="P25" s="219"/>
      <c r="Q25" s="177"/>
      <c r="V25" s="24" t="s">
        <v>533</v>
      </c>
      <c r="W25" s="273">
        <f>SUMIFS(W17:W23,$V$17:$V$23,"Scrubber liquid flow")+SUMIFS(W17:W23,$V$17:$V$23,"SDT scrubber fan amperage")+SUMIFS(W17:W23,$V$17:$V$23,"Scrubber pressure drop")</f>
        <v>0</v>
      </c>
      <c r="X25" s="273">
        <f>SUMIFS(X17:X23,$V$17:$V$23,"Scrubber liquid flow")+SUMIFS(X17:X23,$V$17:$V$23,"SDT scrubber fan amperage")+SUMIFS(X17:X23,$V$17:$V$23,"Scrubber pressure drop")-X24</f>
        <v>0</v>
      </c>
      <c r="Y25" s="273"/>
      <c r="Z25" s="568" t="e">
        <f>IF(W25/$B$10&gt;0.01,"Yes-Use detail forms","No")</f>
        <v>#DIV/0!</v>
      </c>
      <c r="AA25" s="567" t="str">
        <f>IF(X25&gt;5,"Yes-Use detail and failure forms","No")</f>
        <v>No</v>
      </c>
    </row>
    <row r="26" spans="1:27" x14ac:dyDescent="0.25">
      <c r="A26" s="13" t="s">
        <v>42</v>
      </c>
      <c r="B26" s="217"/>
      <c r="C26" s="218"/>
      <c r="D26" s="217"/>
      <c r="E26" s="218"/>
      <c r="F26" s="217"/>
      <c r="G26" s="218"/>
      <c r="H26" s="219"/>
      <c r="I26" s="177"/>
      <c r="J26" s="219"/>
      <c r="K26" s="177"/>
      <c r="L26" s="219"/>
      <c r="M26" s="177"/>
      <c r="N26" s="219"/>
      <c r="O26" s="177"/>
      <c r="P26" s="219"/>
      <c r="Q26" s="177"/>
      <c r="V26" s="24" t="s">
        <v>534</v>
      </c>
      <c r="W26" s="273">
        <f>SUMIFS(W17:W23,$V$17:$V$23,"Alternative parameter (3-hr)")</f>
        <v>0</v>
      </c>
      <c r="X26" s="273">
        <f>SUMIFS(X17:X23,$V$17:$V$23,"Alternative parameter (3-hr)")-X24</f>
        <v>0</v>
      </c>
      <c r="Y26" s="273"/>
      <c r="Z26" s="568" t="e">
        <f>IF(W26/$B$10&gt;0.01,"Yes-Use detail forms","No")</f>
        <v>#DIV/0!</v>
      </c>
      <c r="AA26" s="567" t="str">
        <f>IF(X26&gt;5,"Yes-Use detail and failure forms","No")</f>
        <v>No</v>
      </c>
    </row>
    <row r="27" spans="1:27" ht="17.25" x14ac:dyDescent="0.25">
      <c r="A27" s="11" t="s">
        <v>79</v>
      </c>
      <c r="B27" s="534" t="str">
        <f>IF(B14="","",SUM(B22:B26)-IF(B14="scrubber pressure drop",B22,0))</f>
        <v/>
      </c>
      <c r="C27" s="545" t="str">
        <f>IF(B14="","",SUM(C22:C26)-IF(B14="scrubber pressure drop",C22,0))</f>
        <v/>
      </c>
      <c r="D27" s="534" t="str">
        <f>IF(D14="","",SUM(D22:D26)-IF(D14="scrubber pressure drop",D22,0))</f>
        <v/>
      </c>
      <c r="E27" s="545" t="str">
        <f>IF(D14="","",SUM(E22:E26)-IF(D14="scrubber pressure drop",E22,0))</f>
        <v/>
      </c>
      <c r="F27" s="534" t="str">
        <f>IF(F14="","",SUM(F22:F26)-IF(F14="scrubber pressure drop",F22,0))</f>
        <v/>
      </c>
      <c r="G27" s="545" t="str">
        <f>IF(F14="","",SUM(G22:G26)-IF(F14="scrubber pressure drop",G22,0))</f>
        <v/>
      </c>
      <c r="H27" s="534" t="str">
        <f>IF(H14="","",SUM(H22:H26)-IF(H14="scrubber pressure drop",H22,0))</f>
        <v/>
      </c>
      <c r="I27" s="547" t="str">
        <f>IF(H14="","",SUM(I22:I26)-IF(H14="scrubber pressure drop",I22,0))</f>
        <v/>
      </c>
      <c r="J27" s="534" t="str">
        <f>IF(J14="","",SUM(J22:J26)-IF(J14="scrubber pressure drop",J22,0))</f>
        <v/>
      </c>
      <c r="K27" s="547" t="str">
        <f>IF(J14="","",SUM(K22:K26)-IF(J14="scrubber pressure drop",K22,0))</f>
        <v/>
      </c>
      <c r="L27" s="534" t="str">
        <f>IF(L14="","",SUM(L22:L26)-IF(L14="scrubber pressure drop",L22,0))</f>
        <v/>
      </c>
      <c r="M27" s="547" t="str">
        <f>IF(L14="","",SUM(M22:M26)-IF(L14="scrubber pressure drop",M22,0))</f>
        <v/>
      </c>
      <c r="N27" s="534" t="str">
        <f>IF(N14="","",SUM(N22:N26)-IF(N14="scrubber pressure drop",N22,0))</f>
        <v/>
      </c>
      <c r="O27" s="547" t="str">
        <f>IF(N14="","",SUM(O22:O26)-IF(N14="scrubber pressure drop",O22,0))</f>
        <v/>
      </c>
      <c r="P27" s="534" t="str">
        <f>IF(P14="","",SUM(P22:P26)-IF(P14="scrubber pressure drop",P22,0))</f>
        <v/>
      </c>
      <c r="Q27" s="547" t="str">
        <f>IF(P14="","",SUM(Q22:Q26)-IF(P14="scrubber pressure drop",Q22,0))</f>
        <v/>
      </c>
    </row>
    <row r="28" spans="1:27" ht="32.25" x14ac:dyDescent="0.25">
      <c r="A28" s="11" t="s">
        <v>154</v>
      </c>
      <c r="B28" s="546" t="str">
        <f>IF(B14="","",IF($B$10&gt;0,B27/$B$10,0))</f>
        <v/>
      </c>
      <c r="C28" s="23"/>
      <c r="D28" s="546" t="str">
        <f>IF(D14="","",IF($B$10&gt;0,D27/$B$10,0))</f>
        <v/>
      </c>
      <c r="E28" s="23"/>
      <c r="F28" s="546" t="str">
        <f>IF(F14="","",IF($B$10&gt;0,F27/$B$10,0))</f>
        <v/>
      </c>
      <c r="G28" s="23"/>
      <c r="H28" s="546" t="str">
        <f>IF(H14="","",IF($B$10&gt;0,H27/$B$10,0))</f>
        <v/>
      </c>
      <c r="I28" s="86"/>
      <c r="J28" s="546" t="str">
        <f>IF(J14="","",IF($B$10&gt;0,J27/$B$10,0))</f>
        <v/>
      </c>
      <c r="K28" s="86"/>
      <c r="L28" s="546" t="str">
        <f>IF(L14="","",IF($B$10&gt;0,L27/$B$10,0))</f>
        <v/>
      </c>
      <c r="M28" s="86"/>
      <c r="N28" s="546" t="str">
        <f>IF(N14="","",IF($B$10&gt;0,N27/$B$10,0))</f>
        <v/>
      </c>
      <c r="O28" s="86"/>
      <c r="P28" s="546" t="str">
        <f>IF(P14="","",IF($B$10&gt;0,P27/$B$10,0))</f>
        <v/>
      </c>
      <c r="Q28" s="86"/>
    </row>
    <row r="29" spans="1:27" ht="30" x14ac:dyDescent="0.25">
      <c r="A29" s="11" t="s">
        <v>514</v>
      </c>
      <c r="B29" s="530" t="str">
        <f>IF(B14="","",IF(B28&gt;=0.01,"Yes-Use detail form","No"))</f>
        <v/>
      </c>
      <c r="C29" s="89"/>
      <c r="D29" s="530" t="str">
        <f>IF(D14="","",IF(D28&gt;=0.01,"Yes-Use detail form","No"))</f>
        <v/>
      </c>
      <c r="E29" s="89"/>
      <c r="F29" s="530" t="str">
        <f>IF(F14="","",IF(F28&gt;=0.01,"Yes-Use detail form","No"))</f>
        <v/>
      </c>
      <c r="G29" s="89"/>
      <c r="H29" s="530" t="str">
        <f>IF(H14="","",IF(H28&gt;=0.01,"Yes-Use detail form","No"))</f>
        <v/>
      </c>
      <c r="I29" s="89"/>
      <c r="J29" s="530" t="str">
        <f>IF(J14="","",IF(J28&gt;=0.01,"Yes-Use detail form","No"))</f>
        <v/>
      </c>
      <c r="K29" s="89"/>
      <c r="L29" s="530" t="str">
        <f>IF(L14="","",IF(L28&gt;=0.01,"Yes-Use detail form","No"))</f>
        <v/>
      </c>
      <c r="M29" s="89"/>
      <c r="N29" s="530" t="str">
        <f>IF(N14="","",IF(N28&gt;=0.01,"Yes-Use detail form","No"))</f>
        <v/>
      </c>
      <c r="O29" s="89"/>
      <c r="P29" s="530" t="str">
        <f>IF(P14="","",IF(P28&gt;=0.01,"Yes-Use detail form","No"))</f>
        <v/>
      </c>
      <c r="Q29" s="89"/>
    </row>
    <row r="30" spans="1:27" s="273" customFormat="1" ht="45" x14ac:dyDescent="0.25">
      <c r="A30" s="11" t="s">
        <v>515</v>
      </c>
      <c r="B30" s="28"/>
      <c r="C30" s="548" t="str">
        <f>IF(B14="","",IF(OR(B14="RTO temperature (1-hr)",B14="Bypass of Control Device",B14="Automatic Voltage Control"),"Not Applicable",IF(C27&lt;VLOOKUP(B14,Violations!$A$6:$D$10,4,FALSE),"No","Yes")))</f>
        <v/>
      </c>
      <c r="D30" s="469"/>
      <c r="E30" s="548" t="str">
        <f>IF(D14="","",IF(OR(D14="RTO temperature (1-hr)",D14="Bypass of Control Device",D14="Automatic Voltage Control"),"Not Applicable",IF(E27&lt;VLOOKUP(D14,Violations!$A$6:$D$10,4,FALSE),"No","Yes")))</f>
        <v/>
      </c>
      <c r="F30" s="469"/>
      <c r="G30" s="548" t="str">
        <f>IF(F14="","",IF(OR(F14="RTO temperature (1-hr)",F14="Bypass of Control Device",F14="Automatic Voltage Control"),"Not Applicable",IF(G27&lt;VLOOKUP(F14,Violations!$A$6:$D$10,4,FALSE),"No","Yes")))</f>
        <v/>
      </c>
      <c r="H30" s="469"/>
      <c r="I30" s="548" t="str">
        <f>IF(H14="","",IF(OR(H14="RTO temperature (1-hr)",H14="Bypass of Control Device",H14="Automatic Voltage Control"),"Not Applicable",IF(I27&lt;VLOOKUP(H14,Violations!$A$6:$D$10,4,FALSE),"No","Yes")))</f>
        <v/>
      </c>
      <c r="J30" s="469"/>
      <c r="K30" s="548" t="str">
        <f>IF(J14="","",IF(OR(J14="RTO temperature (1-hr)",J14="Bypass of Control Device",J14="Automatic Voltage Control"),"Not Applicable",IF(K27&lt;VLOOKUP(J14,Violations!$A$6:$D$10,4,FALSE),"No","Yes")))</f>
        <v/>
      </c>
      <c r="L30" s="469"/>
      <c r="M30" s="548" t="str">
        <f>IF(L14="","",IF(OR(L14="RTO temperature (1-hr)",L14="Bypass of Control Device",L14="Automatic Voltage Control"),"Not Applicable",IF(M27&lt;VLOOKUP(L14,Violations!$A$6:$D$10,4,FALSE),"No","Yes")))</f>
        <v/>
      </c>
      <c r="N30" s="469"/>
      <c r="O30" s="548" t="str">
        <f>IF(N14="","",IF(OR(N14="RTO temperature (1-hr)",N14="Bypass of Control Device",N14="Automatic Voltage Control"),"Not Applicable",IF(O27&lt;VLOOKUP(N14,Violations!$A$6:$D$10,4,FALSE),"No","Yes")))</f>
        <v/>
      </c>
      <c r="P30" s="469"/>
      <c r="Q30" s="548" t="str">
        <f>IF(P14="","",IF(OR(P14="RTO temperature (1-hr)",P14="Bypass of Control Device",P14="Automatic Voltage Control"),"Not Applicable",IF(Q27&lt;VLOOKUP(P14,Violations!$A$6:$D$10,4,FALSE),"No","Yes")))</f>
        <v/>
      </c>
    </row>
    <row r="31" spans="1:27" s="273" customFormat="1" ht="30" x14ac:dyDescent="0.25">
      <c r="A31" s="140" t="s">
        <v>567</v>
      </c>
      <c r="B31" s="565"/>
      <c r="C31" s="566"/>
      <c r="D31" s="469"/>
      <c r="E31" s="471"/>
      <c r="F31" s="469"/>
      <c r="G31" s="471"/>
      <c r="H31" s="469"/>
      <c r="I31" s="471"/>
      <c r="J31" s="469"/>
      <c r="K31" s="471"/>
      <c r="L31" s="469"/>
      <c r="M31" s="471"/>
      <c r="N31" s="469"/>
      <c r="O31" s="471"/>
      <c r="P31" s="469"/>
      <c r="Q31" s="471"/>
    </row>
    <row r="32" spans="1:27" s="273" customFormat="1" ht="45" x14ac:dyDescent="0.25">
      <c r="A32" s="11" t="s">
        <v>535</v>
      </c>
      <c r="B32" s="549" t="str">
        <f>IF(B14="","",IF(B9="Wet Scrubber",Z25,IF(B9="ESP and Wet Scrubber",Z25,IF(B14="Alternative parameter (3-hr)",Z26,"NA"))))</f>
        <v/>
      </c>
      <c r="C32" s="564" t="str">
        <f>IF(B14="","",IF(B9="Wet Scrubber",AA25,IF(B9="ESP and Wet Scrubber",AA25,IF(B14="Alternative parameter (3-hr)",AA26,"NA"))))</f>
        <v/>
      </c>
      <c r="D32" s="469"/>
      <c r="E32" s="471"/>
      <c r="F32" s="469"/>
      <c r="G32" s="471"/>
      <c r="H32" s="469"/>
      <c r="I32" s="471"/>
      <c r="J32" s="469"/>
      <c r="K32" s="471"/>
      <c r="L32" s="469"/>
      <c r="M32" s="471"/>
      <c r="N32" s="469"/>
      <c r="O32" s="471"/>
      <c r="P32" s="469"/>
      <c r="Q32" s="471"/>
    </row>
    <row r="33" spans="1:17" x14ac:dyDescent="0.25">
      <c r="A33" s="14" t="s">
        <v>133</v>
      </c>
      <c r="B33" s="7"/>
      <c r="C33" s="7"/>
      <c r="D33" s="7"/>
      <c r="E33" s="7"/>
      <c r="F33" s="7"/>
      <c r="G33" s="7"/>
      <c r="H33" s="7"/>
      <c r="I33" s="15"/>
      <c r="J33" s="7"/>
      <c r="K33" s="15"/>
      <c r="L33" s="7"/>
      <c r="M33" s="15"/>
      <c r="N33" s="7"/>
      <c r="O33" s="15"/>
      <c r="P33" s="7"/>
      <c r="Q33" s="15"/>
    </row>
    <row r="34" spans="1:17" x14ac:dyDescent="0.25">
      <c r="A34" s="11" t="s">
        <v>34</v>
      </c>
      <c r="B34" s="550" t="str">
        <f>IF(B14="","",B14)</f>
        <v/>
      </c>
      <c r="C34" s="533"/>
      <c r="D34" s="550" t="str">
        <f>IF(D14="","",D14)</f>
        <v/>
      </c>
      <c r="E34" s="533"/>
      <c r="F34" s="550" t="str">
        <f>IF(F14="","",F14)</f>
        <v/>
      </c>
      <c r="G34" s="533"/>
      <c r="H34" s="550" t="str">
        <f>IF(H14="","",H14)</f>
        <v/>
      </c>
      <c r="I34" s="533"/>
      <c r="J34" s="550" t="str">
        <f>IF(J14="","",J14)</f>
        <v/>
      </c>
      <c r="K34" s="533"/>
      <c r="L34" s="550" t="str">
        <f>IF(L14="","",L14)</f>
        <v/>
      </c>
      <c r="M34" s="533"/>
      <c r="N34" s="550" t="str">
        <f>IF(N14="","",N14)</f>
        <v/>
      </c>
      <c r="O34" s="533"/>
      <c r="P34" s="550" t="str">
        <f>IF(P14="","",P14)</f>
        <v/>
      </c>
      <c r="Q34" s="533"/>
    </row>
    <row r="35" spans="1:17" x14ac:dyDescent="0.25">
      <c r="A35" s="12"/>
      <c r="B35" s="134" t="s">
        <v>36</v>
      </c>
      <c r="C35" s="141"/>
      <c r="D35" s="134" t="s">
        <v>36</v>
      </c>
      <c r="E35" s="141"/>
      <c r="F35" s="134" t="s">
        <v>36</v>
      </c>
      <c r="G35" s="141"/>
      <c r="H35" s="134" t="s">
        <v>36</v>
      </c>
      <c r="I35" s="141"/>
      <c r="J35" s="134" t="s">
        <v>36</v>
      </c>
      <c r="K35" s="141"/>
      <c r="L35" s="134" t="s">
        <v>36</v>
      </c>
      <c r="M35" s="141"/>
      <c r="N35" s="134" t="s">
        <v>36</v>
      </c>
      <c r="O35" s="141"/>
      <c r="P35" s="134" t="s">
        <v>36</v>
      </c>
      <c r="Q35" s="141"/>
    </row>
    <row r="36" spans="1:17" x14ac:dyDescent="0.25">
      <c r="A36" s="16" t="s">
        <v>45</v>
      </c>
      <c r="B36" s="135" t="s">
        <v>37</v>
      </c>
      <c r="C36" s="142"/>
      <c r="D36" s="135" t="s">
        <v>37</v>
      </c>
      <c r="E36" s="142"/>
      <c r="F36" s="135" t="s">
        <v>37</v>
      </c>
      <c r="G36" s="142"/>
      <c r="H36" s="135" t="s">
        <v>37</v>
      </c>
      <c r="I36" s="142"/>
      <c r="J36" s="135" t="s">
        <v>37</v>
      </c>
      <c r="K36" s="142"/>
      <c r="L36" s="135" t="s">
        <v>37</v>
      </c>
      <c r="M36" s="142"/>
      <c r="N36" s="135" t="s">
        <v>37</v>
      </c>
      <c r="O36" s="142"/>
      <c r="P36" s="135" t="s">
        <v>37</v>
      </c>
      <c r="Q36" s="142"/>
    </row>
    <row r="37" spans="1:17" x14ac:dyDescent="0.25">
      <c r="A37" s="13" t="s">
        <v>184</v>
      </c>
      <c r="B37" s="217"/>
      <c r="C37" s="132"/>
      <c r="D37" s="217"/>
      <c r="E37" s="132"/>
      <c r="F37" s="217"/>
      <c r="G37" s="132"/>
      <c r="H37" s="217"/>
      <c r="I37" s="132"/>
      <c r="J37" s="217"/>
      <c r="K37" s="132"/>
      <c r="L37" s="217"/>
      <c r="M37" s="132"/>
      <c r="N37" s="217"/>
      <c r="O37" s="132"/>
      <c r="P37" s="217"/>
      <c r="Q37" s="132"/>
    </row>
    <row r="38" spans="1:17" x14ac:dyDescent="0.25">
      <c r="A38" s="13" t="s">
        <v>46</v>
      </c>
      <c r="B38" s="217"/>
      <c r="C38" s="132"/>
      <c r="D38" s="217"/>
      <c r="E38" s="132"/>
      <c r="F38" s="217"/>
      <c r="G38" s="132"/>
      <c r="H38" s="217"/>
      <c r="I38" s="132"/>
      <c r="J38" s="217"/>
      <c r="K38" s="132"/>
      <c r="L38" s="217"/>
      <c r="M38" s="132"/>
      <c r="N38" s="217"/>
      <c r="O38" s="132"/>
      <c r="P38" s="217"/>
      <c r="Q38" s="132"/>
    </row>
    <row r="39" spans="1:17" x14ac:dyDescent="0.25">
      <c r="A39" s="13" t="s">
        <v>226</v>
      </c>
      <c r="B39" s="217"/>
      <c r="C39" s="132"/>
      <c r="D39" s="217"/>
      <c r="E39" s="132"/>
      <c r="F39" s="217"/>
      <c r="G39" s="132"/>
      <c r="H39" s="217"/>
      <c r="I39" s="132"/>
      <c r="J39" s="217"/>
      <c r="K39" s="132"/>
      <c r="L39" s="217"/>
      <c r="M39" s="132"/>
      <c r="N39" s="217"/>
      <c r="O39" s="132"/>
      <c r="P39" s="217"/>
      <c r="Q39" s="132"/>
    </row>
    <row r="40" spans="1:17" x14ac:dyDescent="0.25">
      <c r="A40" s="13" t="s">
        <v>41</v>
      </c>
      <c r="B40" s="217"/>
      <c r="C40" s="132"/>
      <c r="D40" s="217"/>
      <c r="E40" s="132"/>
      <c r="F40" s="217"/>
      <c r="G40" s="132"/>
      <c r="H40" s="217"/>
      <c r="I40" s="132"/>
      <c r="J40" s="217"/>
      <c r="K40" s="132"/>
      <c r="L40" s="217"/>
      <c r="M40" s="132"/>
      <c r="N40" s="217"/>
      <c r="O40" s="132"/>
      <c r="P40" s="217"/>
      <c r="Q40" s="132"/>
    </row>
    <row r="41" spans="1:17" x14ac:dyDescent="0.25">
      <c r="A41" s="13" t="s">
        <v>42</v>
      </c>
      <c r="B41" s="217"/>
      <c r="C41" s="132"/>
      <c r="D41" s="217"/>
      <c r="E41" s="132"/>
      <c r="F41" s="217"/>
      <c r="G41" s="132"/>
      <c r="H41" s="217"/>
      <c r="I41" s="132"/>
      <c r="J41" s="217"/>
      <c r="K41" s="132"/>
      <c r="L41" s="217"/>
      <c r="M41" s="132"/>
      <c r="N41" s="217"/>
      <c r="O41" s="132"/>
      <c r="P41" s="217"/>
      <c r="Q41" s="132"/>
    </row>
    <row r="42" spans="1:17" x14ac:dyDescent="0.25">
      <c r="A42" s="11" t="s">
        <v>47</v>
      </c>
      <c r="B42" s="534" t="str">
        <f>IF(B14="","",SUM(B37:B41))</f>
        <v/>
      </c>
      <c r="C42" s="132"/>
      <c r="D42" s="534" t="str">
        <f>IF(D14="","",SUM(D37:D41))</f>
        <v/>
      </c>
      <c r="E42" s="132"/>
      <c r="F42" s="534" t="str">
        <f>IF(F14="","",SUM(F37:F41))</f>
        <v/>
      </c>
      <c r="G42" s="132"/>
      <c r="H42" s="534" t="str">
        <f>IF(H14="","",SUM(H37:H41))</f>
        <v/>
      </c>
      <c r="I42" s="132"/>
      <c r="J42" s="534" t="str">
        <f>IF(J14="","",SUM(J37:J41))</f>
        <v/>
      </c>
      <c r="K42" s="132"/>
      <c r="L42" s="534" t="str">
        <f>IF(L14="","",SUM(L37:L41))</f>
        <v/>
      </c>
      <c r="M42" s="132"/>
      <c r="N42" s="534" t="str">
        <f>IF(N14="","",SUM(N37:N41))</f>
        <v/>
      </c>
      <c r="O42" s="132"/>
      <c r="P42" s="534" t="str">
        <f>IF(P14="","",SUM(P37:P41))</f>
        <v/>
      </c>
      <c r="Q42" s="132"/>
    </row>
    <row r="43" spans="1:17" ht="17.25" x14ac:dyDescent="0.25">
      <c r="A43" s="11" t="s">
        <v>155</v>
      </c>
      <c r="B43" s="551" t="str">
        <f>IF(B14="","",IF($B$10&gt;0,B42/$B$10,0))</f>
        <v/>
      </c>
      <c r="C43" s="86"/>
      <c r="D43" s="551" t="str">
        <f>IF(D14="","",IF($B$10&gt;0,D42/$B$10,0))</f>
        <v/>
      </c>
      <c r="E43" s="86"/>
      <c r="F43" s="551" t="str">
        <f>IF(F14="","",IF($B$10&gt;0,F42/$B$10,0))</f>
        <v/>
      </c>
      <c r="G43" s="86"/>
      <c r="H43" s="551" t="str">
        <f>IF(H14="","",IF($B$10&gt;0,H42/$B$10,0))</f>
        <v/>
      </c>
      <c r="I43" s="86"/>
      <c r="J43" s="551" t="str">
        <f>IF(J14="","",IF($B$10&gt;0,J42/$B$10,0))</f>
        <v/>
      </c>
      <c r="K43" s="86"/>
      <c r="L43" s="551" t="str">
        <f>IF(L14="","",IF($B$10&gt;0,L42/$B$10,0))</f>
        <v/>
      </c>
      <c r="M43" s="86"/>
      <c r="N43" s="551" t="str">
        <f>IF(N14="","",IF($B$10&gt;0,N42/$B$10,0))</f>
        <v/>
      </c>
      <c r="O43" s="86"/>
      <c r="P43" s="551" t="str">
        <f>IF(P14="","",IF($B$10&gt;0,P42/$B$10,0))</f>
        <v/>
      </c>
      <c r="Q43" s="86"/>
    </row>
    <row r="44" spans="1:17" ht="30.75" thickBot="1" x14ac:dyDescent="0.3">
      <c r="A44" s="88" t="s">
        <v>510</v>
      </c>
      <c r="B44" s="535" t="str">
        <f>IF(B14="","",IF(B43&gt;=0.05,"Yes-Use detail form","No"))</f>
        <v/>
      </c>
      <c r="C44" s="133"/>
      <c r="D44" s="535" t="str">
        <f>IF(D14="","",IF(D43&gt;=0.05,"Yes-Use detail form","No"))</f>
        <v/>
      </c>
      <c r="E44" s="133"/>
      <c r="F44" s="535" t="str">
        <f>IF(F14="","",IF(F43&gt;=0.05,"Yes-Use detail form","No"))</f>
        <v/>
      </c>
      <c r="G44" s="133"/>
      <c r="H44" s="535" t="str">
        <f>IF(H14="","",IF(H43&gt;=0.05,"Yes-Use detail form","No"))</f>
        <v/>
      </c>
      <c r="I44" s="133"/>
      <c r="J44" s="535" t="str">
        <f>IF(J14="","",IF(J43&gt;=0.05,"Yes-Use detail form","No"))</f>
        <v/>
      </c>
      <c r="K44" s="133"/>
      <c r="L44" s="535" t="str">
        <f>IF(L14="","",IF(L43&gt;=0.05,"Yes-Use detail form","No"))</f>
        <v/>
      </c>
      <c r="M44" s="133"/>
      <c r="N44" s="535" t="str">
        <f>IF(N14="","",IF(N43&gt;=0.05,"Yes-Use detail form","No"))</f>
        <v/>
      </c>
      <c r="O44" s="133"/>
      <c r="P44" s="535" t="str">
        <f>IF(P14="","",IF(P43&gt;=0.05,"Yes-Use detail form","No"))</f>
        <v/>
      </c>
      <c r="Q44" s="133"/>
    </row>
    <row r="45" spans="1:17" s="236" customFormat="1" ht="30.75" thickBot="1" x14ac:dyDescent="0.3">
      <c r="A45" s="242" t="s">
        <v>243</v>
      </c>
      <c r="B45" s="314"/>
      <c r="C45" s="326"/>
      <c r="D45" s="314"/>
      <c r="E45" s="326"/>
      <c r="F45" s="314"/>
      <c r="G45" s="326"/>
      <c r="H45" s="314"/>
      <c r="I45" s="243"/>
      <c r="J45" s="314"/>
      <c r="K45" s="243"/>
      <c r="L45" s="314"/>
      <c r="M45" s="243"/>
      <c r="N45" s="314"/>
      <c r="O45" s="243"/>
      <c r="P45" s="314"/>
      <c r="Q45" s="243"/>
    </row>
    <row r="46" spans="1:17" s="123" customFormat="1" ht="15.75" thickBot="1" x14ac:dyDescent="0.3">
      <c r="A46" s="463" t="s">
        <v>520</v>
      </c>
      <c r="B46" s="461"/>
      <c r="C46" s="460"/>
      <c r="D46" s="461"/>
      <c r="E46" s="462"/>
      <c r="F46" s="461"/>
      <c r="G46" s="462"/>
      <c r="H46" s="461"/>
      <c r="I46" s="462"/>
      <c r="J46" s="461"/>
      <c r="K46" s="462"/>
      <c r="L46" s="461"/>
      <c r="M46" s="462"/>
      <c r="N46" s="461"/>
      <c r="O46" s="462"/>
      <c r="P46" s="461"/>
      <c r="Q46" s="462"/>
    </row>
    <row r="47" spans="1:17" x14ac:dyDescent="0.25">
      <c r="A47" s="404" t="s">
        <v>156</v>
      </c>
      <c r="B47" s="123"/>
      <c r="C47" s="123"/>
      <c r="D47" s="123"/>
      <c r="E47" s="123"/>
      <c r="F47" s="123"/>
      <c r="G47" s="123"/>
    </row>
    <row r="48" spans="1:17" x14ac:dyDescent="0.25">
      <c r="A48" s="405" t="s">
        <v>142</v>
      </c>
      <c r="B48" s="123"/>
      <c r="C48" s="123"/>
      <c r="D48" s="123"/>
      <c r="E48" s="123"/>
      <c r="F48" s="123"/>
      <c r="G48" s="123"/>
    </row>
    <row r="49" spans="1:7" x14ac:dyDescent="0.25">
      <c r="A49" s="405" t="s">
        <v>107</v>
      </c>
      <c r="B49" s="123"/>
      <c r="C49" s="123"/>
      <c r="D49" s="123"/>
      <c r="E49" s="123"/>
      <c r="F49" s="123"/>
      <c r="G49" s="123"/>
    </row>
    <row r="50" spans="1:7" x14ac:dyDescent="0.25">
      <c r="A50" s="123" t="s">
        <v>197</v>
      </c>
      <c r="B50" s="123"/>
      <c r="C50" s="123"/>
      <c r="D50" s="123"/>
      <c r="E50" s="123"/>
      <c r="F50" s="123"/>
      <c r="G50" s="123"/>
    </row>
    <row r="51" spans="1:7" x14ac:dyDescent="0.25">
      <c r="A51" s="358" t="s">
        <v>430</v>
      </c>
      <c r="B51" s="358"/>
      <c r="C51" s="358"/>
      <c r="D51" s="358"/>
      <c r="E51" s="358"/>
      <c r="F51" s="358"/>
      <c r="G51" s="358"/>
    </row>
    <row r="52" spans="1:7" x14ac:dyDescent="0.25">
      <c r="A52" s="400" t="s">
        <v>431</v>
      </c>
      <c r="B52" s="358"/>
      <c r="C52" s="358"/>
      <c r="D52" s="358"/>
      <c r="E52" s="358"/>
      <c r="F52" s="358"/>
      <c r="G52" s="358"/>
    </row>
    <row r="53" spans="1:7" x14ac:dyDescent="0.25">
      <c r="A53" s="400" t="s">
        <v>432</v>
      </c>
    </row>
    <row r="54" spans="1:7" x14ac:dyDescent="0.25">
      <c r="A54" s="358" t="s">
        <v>433</v>
      </c>
    </row>
    <row r="55" spans="1:7" x14ac:dyDescent="0.25">
      <c r="A55" s="399" t="s">
        <v>434</v>
      </c>
    </row>
    <row r="56" spans="1:7" x14ac:dyDescent="0.25">
      <c r="A56" s="230" t="s">
        <v>435</v>
      </c>
    </row>
  </sheetData>
  <sheetProtection algorithmName="SHA-512" hashValue="H9XMKQEmUXjPchq2Kpbxgq//ZMTZQ+TRzuwnkhBLpmKCPFMXMZPwvPlzzRXItT8EdlBh7O6WoBfVLvXBKNDkrg==" saltValue="IXKozm54OHeXvPdxaiCvEg==" spinCount="100000" sheet="1" objects="1" scenarios="1"/>
  <dataConsolidate/>
  <conditionalFormatting sqref="B44">
    <cfRule type="containsText" dxfId="112" priority="82" operator="containsText" text="yes">
      <formula>NOT(ISERROR(SEARCH("yes",B44)))</formula>
    </cfRule>
  </conditionalFormatting>
  <conditionalFormatting sqref="D29">
    <cfRule type="containsText" dxfId="111" priority="79" operator="containsText" text="yes">
      <formula>NOT(ISERROR(SEARCH("yes",D29)))</formula>
    </cfRule>
  </conditionalFormatting>
  <conditionalFormatting sqref="F29">
    <cfRule type="containsText" dxfId="110" priority="78" operator="containsText" text="yes">
      <formula>NOT(ISERROR(SEARCH("yes",F29)))</formula>
    </cfRule>
  </conditionalFormatting>
  <conditionalFormatting sqref="H29">
    <cfRule type="containsText" dxfId="109" priority="77" operator="containsText" text="yes">
      <formula>NOT(ISERROR(SEARCH("yes",H29)))</formula>
    </cfRule>
  </conditionalFormatting>
  <conditionalFormatting sqref="D44">
    <cfRule type="containsText" dxfId="108" priority="76" operator="containsText" text="yes">
      <formula>NOT(ISERROR(SEARCH("yes",D44)))</formula>
    </cfRule>
  </conditionalFormatting>
  <conditionalFormatting sqref="F44">
    <cfRule type="containsText" dxfId="107" priority="75" operator="containsText" text="yes">
      <formula>NOT(ISERROR(SEARCH("yes",F44)))</formula>
    </cfRule>
  </conditionalFormatting>
  <conditionalFormatting sqref="H44">
    <cfRule type="containsText" dxfId="106" priority="74" operator="containsText" text="yes">
      <formula>NOT(ISERROR(SEARCH("yes",H44)))</formula>
    </cfRule>
  </conditionalFormatting>
  <conditionalFormatting sqref="B45">
    <cfRule type="containsText" dxfId="105" priority="70" operator="containsText" text="yes">
      <formula>NOT(ISERROR(SEARCH("yes",B45)))</formula>
    </cfRule>
  </conditionalFormatting>
  <conditionalFormatting sqref="D45">
    <cfRule type="containsText" dxfId="104" priority="69" operator="containsText" text="yes">
      <formula>NOT(ISERROR(SEARCH("yes",D45)))</formula>
    </cfRule>
  </conditionalFormatting>
  <conditionalFormatting sqref="F45">
    <cfRule type="containsText" dxfId="103" priority="68" operator="containsText" text="yes">
      <formula>NOT(ISERROR(SEARCH("yes",F45)))</formula>
    </cfRule>
  </conditionalFormatting>
  <conditionalFormatting sqref="H45">
    <cfRule type="containsText" dxfId="102" priority="67" operator="containsText" text="yes">
      <formula>NOT(ISERROR(SEARCH("yes",H45)))</formula>
    </cfRule>
  </conditionalFormatting>
  <conditionalFormatting sqref="J29">
    <cfRule type="containsText" dxfId="101" priority="65" operator="containsText" text="yes">
      <formula>NOT(ISERROR(SEARCH("yes",J29)))</formula>
    </cfRule>
  </conditionalFormatting>
  <conditionalFormatting sqref="J44">
    <cfRule type="containsText" dxfId="100" priority="64" operator="containsText" text="yes">
      <formula>NOT(ISERROR(SEARCH("yes",J44)))</formula>
    </cfRule>
  </conditionalFormatting>
  <conditionalFormatting sqref="J45">
    <cfRule type="containsText" dxfId="99" priority="63" operator="containsText" text="yes">
      <formula>NOT(ISERROR(SEARCH("yes",J45)))</formula>
    </cfRule>
  </conditionalFormatting>
  <conditionalFormatting sqref="L29">
    <cfRule type="containsText" dxfId="98" priority="61" operator="containsText" text="yes">
      <formula>NOT(ISERROR(SEARCH("yes",L29)))</formula>
    </cfRule>
  </conditionalFormatting>
  <conditionalFormatting sqref="L44">
    <cfRule type="containsText" dxfId="97" priority="60" operator="containsText" text="yes">
      <formula>NOT(ISERROR(SEARCH("yes",L44)))</formula>
    </cfRule>
  </conditionalFormatting>
  <conditionalFormatting sqref="L45">
    <cfRule type="containsText" dxfId="96" priority="59" operator="containsText" text="yes">
      <formula>NOT(ISERROR(SEARCH("yes",L45)))</formula>
    </cfRule>
  </conditionalFormatting>
  <conditionalFormatting sqref="N29">
    <cfRule type="containsText" dxfId="95" priority="57" operator="containsText" text="yes">
      <formula>NOT(ISERROR(SEARCH("yes",N29)))</formula>
    </cfRule>
  </conditionalFormatting>
  <conditionalFormatting sqref="N44">
    <cfRule type="containsText" dxfId="94" priority="56" operator="containsText" text="yes">
      <formula>NOT(ISERROR(SEARCH("yes",N44)))</formula>
    </cfRule>
  </conditionalFormatting>
  <conditionalFormatting sqref="N45">
    <cfRule type="containsText" dxfId="93" priority="55" operator="containsText" text="yes">
      <formula>NOT(ISERROR(SEARCH("yes",N45)))</formula>
    </cfRule>
  </conditionalFormatting>
  <conditionalFormatting sqref="P29">
    <cfRule type="containsText" dxfId="92" priority="53" operator="containsText" text="yes">
      <formula>NOT(ISERROR(SEARCH("yes",P29)))</formula>
    </cfRule>
  </conditionalFormatting>
  <conditionalFormatting sqref="P44">
    <cfRule type="containsText" dxfId="91" priority="52" operator="containsText" text="yes">
      <formula>NOT(ISERROR(SEARCH("yes",P44)))</formula>
    </cfRule>
  </conditionalFormatting>
  <conditionalFormatting sqref="P45">
    <cfRule type="containsText" dxfId="90" priority="51" operator="containsText" text="yes">
      <formula>NOT(ISERROR(SEARCH("yes",P45)))</formula>
    </cfRule>
  </conditionalFormatting>
  <conditionalFormatting sqref="B29">
    <cfRule type="containsText" dxfId="89" priority="49" operator="containsText" text="yes">
      <formula>NOT(ISERROR(SEARCH("yes",B29)))</formula>
    </cfRule>
  </conditionalFormatting>
  <conditionalFormatting sqref="I32 G32 E32 K32 M32 O32 Q32">
    <cfRule type="containsText" dxfId="88" priority="22" operator="containsText" text="yes">
      <formula>NOT(ISERROR(SEARCH("yes",E32)))</formula>
    </cfRule>
  </conditionalFormatting>
  <conditionalFormatting sqref="H30">
    <cfRule type="containsText" dxfId="87" priority="21" operator="containsText" text="yes">
      <formula>NOT(ISERROR(SEARCH("yes",H30)))</formula>
    </cfRule>
  </conditionalFormatting>
  <conditionalFormatting sqref="D30">
    <cfRule type="containsText" dxfId="86" priority="20" operator="containsText" text="yes">
      <formula>NOT(ISERROR(SEARCH("yes",D30)))</formula>
    </cfRule>
  </conditionalFormatting>
  <conditionalFormatting sqref="F30">
    <cfRule type="containsText" dxfId="85" priority="19" operator="containsText" text="yes">
      <formula>NOT(ISERROR(SEARCH("yes",F30)))</formula>
    </cfRule>
  </conditionalFormatting>
  <conditionalFormatting sqref="H30">
    <cfRule type="containsText" dxfId="84" priority="18" operator="containsText" text="yes">
      <formula>NOT(ISERROR(SEARCH("yes",H30)))</formula>
    </cfRule>
  </conditionalFormatting>
  <conditionalFormatting sqref="J30">
    <cfRule type="containsText" dxfId="83" priority="17" operator="containsText" text="yes">
      <formula>NOT(ISERROR(SEARCH("yes",J30)))</formula>
    </cfRule>
  </conditionalFormatting>
  <conditionalFormatting sqref="L30">
    <cfRule type="containsText" dxfId="82" priority="16" operator="containsText" text="yes">
      <formula>NOT(ISERROR(SEARCH("yes",L30)))</formula>
    </cfRule>
  </conditionalFormatting>
  <conditionalFormatting sqref="N30">
    <cfRule type="containsText" dxfId="81" priority="15" operator="containsText" text="yes">
      <formula>NOT(ISERROR(SEARCH("yes",N30)))</formula>
    </cfRule>
  </conditionalFormatting>
  <conditionalFormatting sqref="P30">
    <cfRule type="containsText" dxfId="80" priority="14" operator="containsText" text="yes">
      <formula>NOT(ISERROR(SEARCH("yes",P30)))</formula>
    </cfRule>
  </conditionalFormatting>
  <conditionalFormatting sqref="B30">
    <cfRule type="containsText" dxfId="79" priority="13" operator="containsText" text="yes">
      <formula>NOT(ISERROR(SEARCH("yes",B30)))</formula>
    </cfRule>
  </conditionalFormatting>
  <conditionalFormatting sqref="C32">
    <cfRule type="beginsWith" dxfId="78" priority="12" operator="beginsWith" text="Yes">
      <formula>LEFT(C32,LEN("Yes"))="Yes"</formula>
    </cfRule>
  </conditionalFormatting>
  <conditionalFormatting sqref="C30">
    <cfRule type="containsText" dxfId="77" priority="11" operator="containsText" text="yes">
      <formula>NOT(ISERROR(SEARCH("yes",C30)))</formula>
    </cfRule>
  </conditionalFormatting>
  <conditionalFormatting sqref="C31">
    <cfRule type="containsText" dxfId="76" priority="10" operator="containsText" text="yes">
      <formula>NOT(ISERROR(SEARCH("yes",C31)))</formula>
    </cfRule>
  </conditionalFormatting>
  <conditionalFormatting sqref="B32">
    <cfRule type="containsText" dxfId="75" priority="9" operator="containsText" text="Yes">
      <formula>NOT(ISERROR(SEARCH("Yes",B32)))</formula>
    </cfRule>
  </conditionalFormatting>
  <conditionalFormatting sqref="I31 G31 E31 K31 M31 O31 Q31">
    <cfRule type="containsText" dxfId="74" priority="8" operator="containsText" text="yes">
      <formula>NOT(ISERROR(SEARCH("yes",E31)))</formula>
    </cfRule>
  </conditionalFormatting>
  <conditionalFormatting sqref="E30">
    <cfRule type="containsText" dxfId="73" priority="7" operator="containsText" text="yes">
      <formula>NOT(ISERROR(SEARCH("yes",E30)))</formula>
    </cfRule>
  </conditionalFormatting>
  <conditionalFormatting sqref="G30">
    <cfRule type="containsText" dxfId="72" priority="6" operator="containsText" text="yes">
      <formula>NOT(ISERROR(SEARCH("yes",G30)))</formula>
    </cfRule>
  </conditionalFormatting>
  <conditionalFormatting sqref="I30">
    <cfRule type="containsText" dxfId="71" priority="5" operator="containsText" text="yes">
      <formula>NOT(ISERROR(SEARCH("yes",I30)))</formula>
    </cfRule>
  </conditionalFormatting>
  <conditionalFormatting sqref="K30">
    <cfRule type="containsText" dxfId="70" priority="4" operator="containsText" text="yes">
      <formula>NOT(ISERROR(SEARCH("yes",K30)))</formula>
    </cfRule>
  </conditionalFormatting>
  <conditionalFormatting sqref="M30">
    <cfRule type="containsText" dxfId="69" priority="3" operator="containsText" text="yes">
      <formula>NOT(ISERROR(SEARCH("yes",M30)))</formula>
    </cfRule>
  </conditionalFormatting>
  <conditionalFormatting sqref="O30">
    <cfRule type="containsText" dxfId="68" priority="2" operator="containsText" text="yes">
      <formula>NOT(ISERROR(SEARCH("yes",O30)))</formula>
    </cfRule>
  </conditionalFormatting>
  <conditionalFormatting sqref="Q30">
    <cfRule type="containsText" dxfId="67" priority="1" operator="containsText" text="yes">
      <formula>NOT(ISERROR(SEARCH("yes",Q30)))</formula>
    </cfRule>
  </conditionalFormatting>
  <dataValidations count="1">
    <dataValidation type="list" allowBlank="1" showInputMessage="1" showErrorMessage="1" sqref="B31" xr:uid="{020E7BCA-D2AD-4A6F-B9EB-074891A8D8AE}">
      <formula1>"Yes, No"</formula1>
    </dataValidation>
  </dataValidations>
  <pageMargins left="0.45" right="0.45" top="0.5" bottom="0.3" header="0.3" footer="0.3"/>
  <pageSetup scale="46" orientation="landscape" r:id="rId1"/>
  <headerFooter>
    <oddHeader>&amp;L&amp;"-,Bold"Summary Report – Gaseous and Opacity Excess Emissions and Continuous Monitoring System Performance
Continuous Parameter Monitoring Systems -- 40 CFR Part 63, Subpart MM</oddHeader>
    <oddFooter>&amp;RCPMS Summary -- &amp;P of &amp;N</oddFooter>
  </headerFooter>
  <extLst>
    <ext xmlns:x14="http://schemas.microsoft.com/office/spreadsheetml/2009/9/main" uri="{78C0D931-6437-407d-A8EE-F0AAD7539E65}">
      <x14:conditionalFormattings>
        <x14:conditionalFormatting xmlns:xm="http://schemas.microsoft.com/office/excel/2006/main">
          <x14:cfRule type="containsText" priority="48" operator="containsText" text="yes" id="{2103F1DD-BE4F-4E4D-99B3-CC1505534635}">
            <xm:f>NOT(ISERROR(SEARCH("yes",CPMS1!B46)))</xm:f>
            <x14:dxf>
              <font>
                <b/>
                <i val="0"/>
                <color auto="1"/>
              </font>
              <fill>
                <patternFill>
                  <bgColor rgb="FFFFFF00"/>
                </patternFill>
              </fill>
            </x14:dxf>
          </x14:cfRule>
          <xm:sqref>B46 D46 F46 H46 J46 L46 N46 P46</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error="Select 3-hr (except for the 1-hr RTO corrective action level)" prompt="Select 3-hour, except for 1-hour RTO corrective action level" xr:uid="{38EB32B1-858A-4169-AAD7-E0928642DAA8}">
          <x14:formula1>
            <xm:f>'dropdown menus'!$B$47:$B$48</xm:f>
          </x14:formula1>
          <xm:sqref>B15 P15 N15 L15 J15 H15 F15 D15</xm:sqref>
        </x14:dataValidation>
        <x14:dataValidation type="list" allowBlank="1" showInputMessage="1" xr:uid="{EA9E2C37-54CC-4DBD-B9CB-7A909BDBC11A}">
          <x14:formula1>
            <xm:f>'dropdown menus'!$B$156:$B$157</xm:f>
          </x14:formula1>
          <xm:sqref>D45 B45 P45 N45 L45 J45 H45 F45</xm:sqref>
        </x14:dataValidation>
        <x14:dataValidation type="list" allowBlank="1" showInputMessage="1" showErrorMessage="1" xr:uid="{6DF60488-692A-4002-AFE3-D80C9CD847E1}">
          <x14:formula1>
            <xm:f>'dropdown menus'!$B$121:$B$122</xm:f>
          </x14:formula1>
          <xm:sqref>B18:B19 P18:P19 N18:N19 L18:L19 J18:J19 H18:H19 F18:F19 D18:D19</xm:sqref>
        </x14:dataValidation>
        <x14:dataValidation type="list" allowBlank="1" showInputMessage="1" showErrorMessage="1" prompt="Select parameter" xr:uid="{8AE7867B-FD95-4922-8AF3-F3911AA0FEDA}">
          <x14:formula1>
            <xm:f>'dropdown menus'!$B$37:$B$44</xm:f>
          </x14:formula1>
          <xm:sqref>B14 P14 N14 L14 J14 H14 F14 D14</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1">
    <tabColor theme="9" tint="0.59999389629810485"/>
    <pageSetUpPr fitToPage="1"/>
  </sheetPr>
  <dimension ref="A1:Q58"/>
  <sheetViews>
    <sheetView showGridLines="0" zoomScale="90" zoomScaleNormal="90" workbookViewId="0">
      <selection activeCell="B10" sqref="B10"/>
    </sheetView>
  </sheetViews>
  <sheetFormatPr defaultColWidth="0" defaultRowHeight="15" zeroHeight="1" x14ac:dyDescent="0.25"/>
  <cols>
    <col min="1" max="1" width="73" style="85" customWidth="1"/>
    <col min="2" max="2" width="22.28515625" style="130" customWidth="1"/>
    <col min="3" max="9" width="18.85546875" style="130" customWidth="1"/>
    <col min="10" max="17" width="0" style="130" hidden="1" customWidth="1"/>
    <col min="18" max="16384" width="9.140625" style="130" hidden="1"/>
  </cols>
  <sheetData>
    <row r="1" spans="1:10" ht="21" x14ac:dyDescent="0.35">
      <c r="A1" s="25" t="s">
        <v>31</v>
      </c>
    </row>
    <row r="2" spans="1:10" x14ac:dyDescent="0.25">
      <c r="A2" s="6" t="s">
        <v>69</v>
      </c>
    </row>
    <row r="3" spans="1:10" x14ac:dyDescent="0.25">
      <c r="D3" s="238" t="s">
        <v>238</v>
      </c>
      <c r="E3" s="130" t="str">
        <f ca="1">MID(CELL("filename",A1),FIND("]",CELL("filename",A1))+1,255)</f>
        <v>COMS10</v>
      </c>
    </row>
    <row r="4" spans="1:10" x14ac:dyDescent="0.25">
      <c r="A4" s="41" t="s">
        <v>32</v>
      </c>
      <c r="B4" s="516" t="str">
        <f>Facility_Info_upload!$C$24&amp;"--"&amp;Facility_Info_upload!$D$24</f>
        <v>0--0</v>
      </c>
      <c r="C4" s="517"/>
      <c r="D4" s="517"/>
      <c r="E4" s="518"/>
    </row>
    <row r="5" spans="1:10" x14ac:dyDescent="0.25">
      <c r="A5" s="41" t="s">
        <v>33</v>
      </c>
      <c r="B5" s="563" t="str">
        <f>CONCATENATE(TEXT(Facility_Info!$B$28,"mm/dd/yyyy")," - ",TEXT(Facility_Info!$B$29,"mm/dd/yyyy"))</f>
        <v>01/00/1900 - 01/00/1900</v>
      </c>
      <c r="C5" s="519"/>
      <c r="D5" s="517"/>
      <c r="E5" s="518"/>
      <c r="J5" s="38"/>
    </row>
    <row r="6" spans="1:10" x14ac:dyDescent="0.25">
      <c r="A6" s="41" t="s">
        <v>19</v>
      </c>
      <c r="B6" s="520" t="str">
        <f>IF(Unit_Info!$C33="","",Unit_Info!$C33)</f>
        <v/>
      </c>
      <c r="C6" s="521"/>
      <c r="D6" s="521"/>
      <c r="E6" s="522"/>
      <c r="J6" s="38"/>
    </row>
    <row r="7" spans="1:10" x14ac:dyDescent="0.25">
      <c r="A7" s="41" t="s">
        <v>20</v>
      </c>
      <c r="B7" s="520" t="str">
        <f>IF(Unit_Info!$D33="","",Unit_Info!$D33)</f>
        <v/>
      </c>
      <c r="C7" s="523"/>
      <c r="D7" s="523"/>
      <c r="E7" s="524"/>
      <c r="J7" s="38"/>
    </row>
    <row r="8" spans="1:10" x14ac:dyDescent="0.25">
      <c r="A8" s="41" t="s">
        <v>21</v>
      </c>
      <c r="B8" s="520" t="str">
        <f>IF(Unit_Info!$F33="","",Unit_Info!$F33)</f>
        <v/>
      </c>
      <c r="C8" s="523"/>
      <c r="D8" s="523"/>
      <c r="E8" s="524"/>
      <c r="J8" s="38"/>
    </row>
    <row r="9" spans="1:10" x14ac:dyDescent="0.25">
      <c r="A9" s="41" t="s">
        <v>22</v>
      </c>
      <c r="B9" s="520" t="str">
        <f>IF(Unit_Info!$I33="","",Unit_Info!$I33)</f>
        <v/>
      </c>
      <c r="C9" s="523"/>
      <c r="D9" s="523"/>
      <c r="E9" s="524"/>
      <c r="J9" s="38"/>
    </row>
    <row r="10" spans="1:10" x14ac:dyDescent="0.25">
      <c r="A10" s="41" t="s">
        <v>138</v>
      </c>
      <c r="B10" s="220"/>
      <c r="C10" s="164"/>
      <c r="D10" s="78"/>
      <c r="E10" s="79"/>
      <c r="J10" s="38"/>
    </row>
    <row r="11" spans="1:10" ht="25.5" customHeight="1" thickBot="1" x14ac:dyDescent="0.3">
      <c r="A11" s="398" t="s">
        <v>137</v>
      </c>
      <c r="B11" s="398"/>
      <c r="C11" s="398"/>
      <c r="D11" s="398"/>
      <c r="E11" s="398"/>
      <c r="J11" s="38"/>
    </row>
    <row r="12" spans="1:10" x14ac:dyDescent="0.25">
      <c r="A12" s="8" t="s">
        <v>145</v>
      </c>
      <c r="B12" s="49"/>
      <c r="C12" s="49"/>
      <c r="D12" s="49"/>
      <c r="E12" s="49"/>
      <c r="F12" s="49"/>
      <c r="G12" s="49"/>
      <c r="H12" s="49"/>
      <c r="I12" s="50"/>
      <c r="J12" s="51"/>
    </row>
    <row r="13" spans="1:10" x14ac:dyDescent="0.25">
      <c r="A13" s="263" t="s">
        <v>293</v>
      </c>
      <c r="B13" s="264" t="str">
        <f>IF(B14="","",MAX(COMS1!B13:H13,COMS2!B13:H13,COMS3!B13:H13,COMS4!B13:H13,COMS5!B13:H13,COMS6!B13:H13,COMS7!B13:H13,COMS8!B13:H13,COMS9!B13:H13)+1)</f>
        <v/>
      </c>
      <c r="C13" s="264"/>
      <c r="D13" s="264" t="str">
        <f>IF(D14="","",B13+1)</f>
        <v/>
      </c>
      <c r="E13" s="264"/>
      <c r="F13" s="264" t="str">
        <f>IF(F14="","",MAX(B13:D13)+1)</f>
        <v/>
      </c>
      <c r="G13" s="264"/>
      <c r="H13" s="264" t="str">
        <f>IF(H14="","",MAX(B13:F13)+1)</f>
        <v/>
      </c>
      <c r="I13" s="265"/>
      <c r="J13" s="51"/>
    </row>
    <row r="14" spans="1:10" x14ac:dyDescent="0.25">
      <c r="A14" s="52" t="s">
        <v>76</v>
      </c>
      <c r="B14" s="175"/>
      <c r="C14" s="119"/>
      <c r="D14" s="175"/>
      <c r="E14" s="119"/>
      <c r="F14" s="175"/>
      <c r="G14" s="119"/>
      <c r="H14" s="175"/>
      <c r="I14" s="119"/>
      <c r="J14" s="51"/>
    </row>
    <row r="15" spans="1:10" x14ac:dyDescent="0.25">
      <c r="A15" s="52" t="s">
        <v>34</v>
      </c>
      <c r="B15" s="175"/>
      <c r="C15" s="119"/>
      <c r="D15" s="175"/>
      <c r="E15" s="119"/>
      <c r="F15" s="175"/>
      <c r="G15" s="119"/>
      <c r="H15" s="175"/>
      <c r="I15" s="119"/>
      <c r="J15" s="51"/>
    </row>
    <row r="16" spans="1:10" x14ac:dyDescent="0.25">
      <c r="A16" s="52" t="s">
        <v>78</v>
      </c>
      <c r="B16" s="221"/>
      <c r="C16" s="119"/>
      <c r="D16" s="221"/>
      <c r="E16" s="119"/>
      <c r="F16" s="221"/>
      <c r="G16" s="119"/>
      <c r="H16" s="221"/>
      <c r="I16" s="119"/>
      <c r="J16" s="51"/>
    </row>
    <row r="17" spans="1:17" ht="30" x14ac:dyDescent="0.25">
      <c r="A17" s="139" t="s">
        <v>190</v>
      </c>
      <c r="B17" s="222"/>
      <c r="C17" s="100"/>
      <c r="D17" s="222"/>
      <c r="E17" s="100"/>
      <c r="F17" s="222"/>
      <c r="G17" s="100"/>
      <c r="H17" s="222"/>
      <c r="I17" s="100"/>
      <c r="J17" s="51"/>
    </row>
    <row r="18" spans="1:17" ht="30" x14ac:dyDescent="0.25">
      <c r="A18" s="139" t="s">
        <v>191</v>
      </c>
      <c r="B18" s="222"/>
      <c r="C18" s="100"/>
      <c r="D18" s="222"/>
      <c r="E18" s="100"/>
      <c r="F18" s="222"/>
      <c r="G18" s="100"/>
      <c r="H18" s="222"/>
      <c r="I18" s="100"/>
      <c r="J18" s="51"/>
    </row>
    <row r="19" spans="1:17" s="273" customFormat="1" ht="29.25" customHeight="1" x14ac:dyDescent="0.25">
      <c r="A19" s="53" t="s">
        <v>528</v>
      </c>
      <c r="B19" s="215"/>
      <c r="C19" s="100"/>
      <c r="D19" s="215"/>
      <c r="E19" s="100"/>
      <c r="F19" s="215"/>
      <c r="G19" s="100"/>
      <c r="H19" s="215"/>
      <c r="I19" s="101"/>
      <c r="J19" s="215"/>
      <c r="K19" s="101"/>
      <c r="L19" s="215"/>
      <c r="M19" s="101"/>
      <c r="N19" s="215"/>
      <c r="O19" s="101"/>
      <c r="P19" s="215"/>
      <c r="Q19" s="101"/>
    </row>
    <row r="20" spans="1:17" x14ac:dyDescent="0.25">
      <c r="A20" s="53"/>
      <c r="B20" s="96" t="s">
        <v>36</v>
      </c>
      <c r="C20" s="97" t="s">
        <v>8</v>
      </c>
      <c r="D20" s="96" t="s">
        <v>36</v>
      </c>
      <c r="E20" s="97" t="s">
        <v>8</v>
      </c>
      <c r="F20" s="96" t="s">
        <v>36</v>
      </c>
      <c r="G20" s="97" t="s">
        <v>8</v>
      </c>
      <c r="H20" s="96" t="s">
        <v>36</v>
      </c>
      <c r="I20" s="98" t="s">
        <v>8</v>
      </c>
      <c r="J20" s="51"/>
      <c r="K20" s="54"/>
    </row>
    <row r="21" spans="1:17" ht="17.25" x14ac:dyDescent="0.25">
      <c r="A21" s="27" t="s">
        <v>75</v>
      </c>
      <c r="B21" s="99" t="s">
        <v>44</v>
      </c>
      <c r="C21" s="100" t="s">
        <v>149</v>
      </c>
      <c r="D21" s="99" t="s">
        <v>44</v>
      </c>
      <c r="E21" s="100" t="s">
        <v>149</v>
      </c>
      <c r="F21" s="99" t="s">
        <v>44</v>
      </c>
      <c r="G21" s="100" t="s">
        <v>149</v>
      </c>
      <c r="H21" s="99" t="s">
        <v>44</v>
      </c>
      <c r="I21" s="101" t="s">
        <v>149</v>
      </c>
      <c r="J21" s="51"/>
    </row>
    <row r="22" spans="1:17" x14ac:dyDescent="0.25">
      <c r="A22" s="55" t="s">
        <v>38</v>
      </c>
      <c r="B22" s="223"/>
      <c r="C22" s="224"/>
      <c r="D22" s="223"/>
      <c r="E22" s="224"/>
      <c r="F22" s="223"/>
      <c r="G22" s="224"/>
      <c r="H22" s="223"/>
      <c r="I22" s="225"/>
      <c r="J22" s="51"/>
    </row>
    <row r="23" spans="1:17" x14ac:dyDescent="0.25">
      <c r="A23" s="55" t="s">
        <v>39</v>
      </c>
      <c r="B23" s="223"/>
      <c r="C23" s="224"/>
      <c r="D23" s="223"/>
      <c r="E23" s="224"/>
      <c r="F23" s="223"/>
      <c r="G23" s="224"/>
      <c r="H23" s="223"/>
      <c r="I23" s="225"/>
      <c r="J23" s="51"/>
    </row>
    <row r="24" spans="1:17" x14ac:dyDescent="0.25">
      <c r="A24" s="55" t="s">
        <v>40</v>
      </c>
      <c r="B24" s="223"/>
      <c r="C24" s="224"/>
      <c r="D24" s="223"/>
      <c r="E24" s="224"/>
      <c r="F24" s="223"/>
      <c r="G24" s="224"/>
      <c r="H24" s="223"/>
      <c r="I24" s="225"/>
      <c r="J24" s="51"/>
    </row>
    <row r="25" spans="1:17" x14ac:dyDescent="0.25">
      <c r="A25" s="55" t="s">
        <v>41</v>
      </c>
      <c r="B25" s="223"/>
      <c r="C25" s="224"/>
      <c r="D25" s="223"/>
      <c r="E25" s="224"/>
      <c r="F25" s="223"/>
      <c r="G25" s="224"/>
      <c r="H25" s="223"/>
      <c r="I25" s="225"/>
      <c r="J25" s="51"/>
    </row>
    <row r="26" spans="1:17" x14ac:dyDescent="0.25">
      <c r="A26" s="55" t="s">
        <v>42</v>
      </c>
      <c r="B26" s="223"/>
      <c r="C26" s="224"/>
      <c r="D26" s="223"/>
      <c r="E26" s="224"/>
      <c r="F26" s="223"/>
      <c r="G26" s="224"/>
      <c r="H26" s="223"/>
      <c r="I26" s="225"/>
      <c r="J26" s="51"/>
    </row>
    <row r="27" spans="1:17" x14ac:dyDescent="0.25">
      <c r="A27" s="52" t="s">
        <v>43</v>
      </c>
      <c r="B27" s="525" t="str">
        <f>IF(B14="","",SUM(B22:B26))</f>
        <v/>
      </c>
      <c r="C27" s="526" t="str">
        <f>IF(B14="","",SUM(C22:C26)-IF(B15="scrubber pressure drop",C22,0))</f>
        <v/>
      </c>
      <c r="D27" s="525" t="str">
        <f>IF(D14="","",SUM(D22:D26))</f>
        <v/>
      </c>
      <c r="E27" s="526" t="str">
        <f>IF(D14="","",SUM(E22:E26)-IF(D15="scrubber pressure drop",E22,0))</f>
        <v/>
      </c>
      <c r="F27" s="525" t="str">
        <f>IF(F14="","",SUM(F22:F26))</f>
        <v/>
      </c>
      <c r="G27" s="526" t="str">
        <f>IF(F14="","",SUM(G22:G26)-IF(F15="scrubber pressure drop",G22,0))</f>
        <v/>
      </c>
      <c r="H27" s="525" t="str">
        <f>IF(H14="","",SUM(H22:H26))</f>
        <v/>
      </c>
      <c r="I27" s="527" t="str">
        <f>IF(H14="","",SUM(I22:I26)-IF(H15="scrubber pressure drop",I22,0))</f>
        <v/>
      </c>
      <c r="J27" s="51"/>
    </row>
    <row r="28" spans="1:17" ht="32.25" x14ac:dyDescent="0.25">
      <c r="A28" s="52" t="s">
        <v>157</v>
      </c>
      <c r="B28" s="529" t="str">
        <f>IF(B14="","",IF($B$10&gt;0,B27/($B$10*60),0))</f>
        <v/>
      </c>
      <c r="C28" s="528" t="str">
        <f>IF(B14="","",IF($B$10&gt;0,(C27*6)/($B$10*60),0))</f>
        <v/>
      </c>
      <c r="D28" s="529" t="str">
        <f>IF(D14="","",IF($B$10&gt;0,D27/($B$10*60),0))</f>
        <v/>
      </c>
      <c r="E28" s="528" t="str">
        <f>IF(D14="","",IF($B$10&gt;0,(E27*6)/($B$10*60),0))</f>
        <v/>
      </c>
      <c r="F28" s="529" t="str">
        <f>IF(F14="","",IF($B$10&gt;0,F27/($B$10*60),0))</f>
        <v/>
      </c>
      <c r="G28" s="528" t="str">
        <f>IF(F14="","",IF($B$10&gt;0,(G27*6)/($B$10*60),0))</f>
        <v/>
      </c>
      <c r="H28" s="529" t="str">
        <f>IF(H14="","",IF($B$10&gt;0,H27/($B$10*60),0))</f>
        <v/>
      </c>
      <c r="I28" s="528" t="str">
        <f>IF(H14="","",IF($B$10&gt;0,(I27*6)/($B$10*60),0))</f>
        <v/>
      </c>
      <c r="J28" s="56"/>
    </row>
    <row r="29" spans="1:17" ht="17.25" x14ac:dyDescent="0.25">
      <c r="A29" s="140" t="s">
        <v>196</v>
      </c>
      <c r="B29" s="530" t="str">
        <f>IF(B14="","",IF(B28&gt;=0.01,"Yes-Use detail form","No"))</f>
        <v/>
      </c>
      <c r="C29" s="89"/>
      <c r="D29" s="530" t="str">
        <f>IF(D14="","",IF(D28&gt;=0.01,"Yes-Use detail form","No"))</f>
        <v/>
      </c>
      <c r="E29" s="89"/>
      <c r="F29" s="530" t="str">
        <f>IF(F14="","",IF(F28&gt;=0.01,"Yes-Use detail form","No"))</f>
        <v/>
      </c>
      <c r="G29" s="89"/>
      <c r="H29" s="530" t="str">
        <f>IF(H14="","",IF(H28&gt;=0.01,"Yes-Use detail form","No"))</f>
        <v/>
      </c>
      <c r="I29" s="89"/>
      <c r="J29" s="56"/>
    </row>
    <row r="30" spans="1:17" ht="45" x14ac:dyDescent="0.25">
      <c r="A30" s="52" t="s">
        <v>202</v>
      </c>
      <c r="B30" s="29"/>
      <c r="C30" s="531" t="str">
        <f>IF(B14="","",IF(C28&gt;=VLOOKUP($B$15,Violations!$A$21:$D$22,4,FALSE),"Yes-Use detail and failure forms","No"))</f>
        <v/>
      </c>
      <c r="D30" s="29"/>
      <c r="E30" s="531" t="str">
        <f>IF(D14="","",IF(E28&gt;=VLOOKUP($B$15,Violations!$A$21:$D$22,4,FALSE),"Yes-Use detail and failure forms","No"))</f>
        <v/>
      </c>
      <c r="F30" s="29"/>
      <c r="G30" s="531" t="str">
        <f>IF(F14="","",IF(G28&gt;=VLOOKUP($B$15,Violations!$A$21:$D$22,4,FALSE),"Yes-Use detail and failure forms","No"))</f>
        <v/>
      </c>
      <c r="H30" s="29"/>
      <c r="I30" s="531" t="str">
        <f>IF(H14="","",IF(I28&gt;=VLOOKUP($B$15,Violations!$A$21:$D$22,4,FALSE),"Yes-Use detail and failure forms","No"))</f>
        <v/>
      </c>
      <c r="J30" s="56"/>
    </row>
    <row r="31" spans="1:17" x14ac:dyDescent="0.25">
      <c r="A31" s="53"/>
      <c r="B31" s="96"/>
      <c r="C31" s="97" t="s">
        <v>8</v>
      </c>
      <c r="D31" s="96"/>
      <c r="E31" s="97" t="s">
        <v>8</v>
      </c>
      <c r="F31" s="96"/>
      <c r="G31" s="97" t="s">
        <v>8</v>
      </c>
      <c r="H31" s="96"/>
      <c r="I31" s="98" t="s">
        <v>8</v>
      </c>
      <c r="J31" s="51"/>
      <c r="K31" s="54"/>
    </row>
    <row r="32" spans="1:17" ht="30" x14ac:dyDescent="0.25">
      <c r="A32" s="559" t="s">
        <v>574</v>
      </c>
      <c r="B32" s="99"/>
      <c r="C32" s="555" t="s">
        <v>573</v>
      </c>
      <c r="D32" s="99"/>
      <c r="E32" s="555" t="s">
        <v>573</v>
      </c>
      <c r="F32" s="99"/>
      <c r="G32" s="555" t="s">
        <v>573</v>
      </c>
      <c r="H32" s="99"/>
      <c r="I32" s="555" t="s">
        <v>573</v>
      </c>
      <c r="J32" s="51"/>
    </row>
    <row r="33" spans="1:10" x14ac:dyDescent="0.25">
      <c r="A33" s="55" t="s">
        <v>38</v>
      </c>
      <c r="B33" s="556"/>
      <c r="C33" s="224"/>
      <c r="D33" s="556"/>
      <c r="E33" s="224"/>
      <c r="F33" s="556"/>
      <c r="G33" s="224"/>
      <c r="H33" s="556"/>
      <c r="I33" s="225"/>
      <c r="J33" s="51"/>
    </row>
    <row r="34" spans="1:10" x14ac:dyDescent="0.25">
      <c r="A34" s="55" t="s">
        <v>39</v>
      </c>
      <c r="B34" s="557"/>
      <c r="C34" s="224"/>
      <c r="D34" s="557"/>
      <c r="E34" s="224"/>
      <c r="F34" s="557"/>
      <c r="G34" s="224"/>
      <c r="H34" s="557"/>
      <c r="I34" s="225"/>
      <c r="J34" s="51"/>
    </row>
    <row r="35" spans="1:10" x14ac:dyDescent="0.25">
      <c r="A35" s="55" t="s">
        <v>40</v>
      </c>
      <c r="B35" s="557"/>
      <c r="C35" s="224"/>
      <c r="D35" s="557"/>
      <c r="E35" s="224"/>
      <c r="F35" s="557"/>
      <c r="G35" s="224"/>
      <c r="H35" s="557"/>
      <c r="I35" s="225"/>
      <c r="J35" s="51"/>
    </row>
    <row r="36" spans="1:10" x14ac:dyDescent="0.25">
      <c r="A36" s="55" t="s">
        <v>41</v>
      </c>
      <c r="B36" s="557"/>
      <c r="C36" s="224"/>
      <c r="D36" s="557"/>
      <c r="E36" s="224"/>
      <c r="F36" s="557"/>
      <c r="G36" s="224"/>
      <c r="H36" s="557"/>
      <c r="I36" s="225"/>
      <c r="J36" s="51"/>
    </row>
    <row r="37" spans="1:10" x14ac:dyDescent="0.25">
      <c r="A37" s="55" t="s">
        <v>42</v>
      </c>
      <c r="B37" s="558"/>
      <c r="C37" s="224"/>
      <c r="D37" s="558"/>
      <c r="E37" s="224"/>
      <c r="F37" s="558"/>
      <c r="G37" s="224"/>
      <c r="H37" s="558"/>
      <c r="I37" s="225"/>
      <c r="J37" s="51"/>
    </row>
    <row r="38" spans="1:10" x14ac:dyDescent="0.25">
      <c r="A38" s="140" t="s">
        <v>572</v>
      </c>
      <c r="B38" s="554"/>
      <c r="C38" s="526" t="str">
        <f>IF(B14="","",SUM(C33:C37)-IF(B15="scrubber pressure drop",C33,0))</f>
        <v/>
      </c>
      <c r="D38" s="554"/>
      <c r="E38" s="526" t="str">
        <f>IF(D14="","",SUM(E33:E37)-IF(D15="scrubber pressure drop",E33,0))</f>
        <v/>
      </c>
      <c r="F38" s="554"/>
      <c r="G38" s="526" t="str">
        <f>IF(F14="","",SUM(G33:G37)-IF(F15="scrubber pressure drop",G33,0))</f>
        <v/>
      </c>
      <c r="H38" s="554"/>
      <c r="I38" s="527" t="str">
        <f>IF(H14="","",SUM(I33:I37)-IF(H15="scrubber pressure drop",I33,0))</f>
        <v/>
      </c>
      <c r="J38" s="51"/>
    </row>
    <row r="39" spans="1:10" x14ac:dyDescent="0.25">
      <c r="A39" s="14" t="s">
        <v>132</v>
      </c>
      <c r="B39" s="57"/>
      <c r="C39" s="57"/>
      <c r="D39" s="57"/>
      <c r="E39" s="57"/>
      <c r="F39" s="57"/>
      <c r="G39" s="57"/>
      <c r="H39" s="57"/>
      <c r="I39" s="58"/>
      <c r="J39" s="51"/>
    </row>
    <row r="40" spans="1:10" x14ac:dyDescent="0.25">
      <c r="A40" s="52" t="s">
        <v>34</v>
      </c>
      <c r="B40" s="532" t="str">
        <f>IF(B15="","",B15)</f>
        <v/>
      </c>
      <c r="C40" s="533"/>
      <c r="D40" s="532" t="str">
        <f>IF(D15="","",D15)</f>
        <v/>
      </c>
      <c r="E40" s="533"/>
      <c r="F40" s="532" t="str">
        <f>IF(F15="","",F15)</f>
        <v/>
      </c>
      <c r="G40" s="533"/>
      <c r="H40" s="532" t="str">
        <f>IF(H15="","",H15)</f>
        <v/>
      </c>
      <c r="I40" s="533"/>
      <c r="J40" s="51"/>
    </row>
    <row r="41" spans="1:10" x14ac:dyDescent="0.25">
      <c r="A41" s="53"/>
      <c r="B41" s="134" t="s">
        <v>36</v>
      </c>
      <c r="C41" s="141"/>
      <c r="D41" s="96" t="s">
        <v>36</v>
      </c>
      <c r="E41" s="141"/>
      <c r="F41" s="96" t="s">
        <v>36</v>
      </c>
      <c r="G41" s="141"/>
      <c r="H41" s="96" t="s">
        <v>36</v>
      </c>
      <c r="I41" s="141"/>
      <c r="J41" s="51"/>
    </row>
    <row r="42" spans="1:10" x14ac:dyDescent="0.25">
      <c r="A42" s="16" t="s">
        <v>45</v>
      </c>
      <c r="B42" s="135" t="str">
        <f>B21</f>
        <v>Minutes</v>
      </c>
      <c r="C42" s="142"/>
      <c r="D42" s="99" t="str">
        <f>D21</f>
        <v>Minutes</v>
      </c>
      <c r="E42" s="142"/>
      <c r="F42" s="99" t="str">
        <f>F21</f>
        <v>Minutes</v>
      </c>
      <c r="G42" s="142"/>
      <c r="H42" s="99" t="str">
        <f>H21</f>
        <v>Minutes</v>
      </c>
      <c r="I42" s="142"/>
      <c r="J42" s="51"/>
    </row>
    <row r="43" spans="1:10" x14ac:dyDescent="0.25">
      <c r="A43" s="55" t="s">
        <v>184</v>
      </c>
      <c r="B43" s="217"/>
      <c r="C43" s="132"/>
      <c r="D43" s="217"/>
      <c r="E43" s="132"/>
      <c r="F43" s="217"/>
      <c r="G43" s="132"/>
      <c r="H43" s="217"/>
      <c r="I43" s="132"/>
      <c r="J43" s="51"/>
    </row>
    <row r="44" spans="1:10" x14ac:dyDescent="0.25">
      <c r="A44" s="55" t="s">
        <v>46</v>
      </c>
      <c r="B44" s="217"/>
      <c r="C44" s="132"/>
      <c r="D44" s="217"/>
      <c r="E44" s="132"/>
      <c r="F44" s="217"/>
      <c r="G44" s="132"/>
      <c r="H44" s="217"/>
      <c r="I44" s="132"/>
      <c r="J44" s="51"/>
    </row>
    <row r="45" spans="1:10" x14ac:dyDescent="0.25">
      <c r="A45" s="55" t="s">
        <v>226</v>
      </c>
      <c r="B45" s="217"/>
      <c r="C45" s="132"/>
      <c r="D45" s="217"/>
      <c r="E45" s="132"/>
      <c r="F45" s="217"/>
      <c r="G45" s="132"/>
      <c r="H45" s="217"/>
      <c r="I45" s="132"/>
      <c r="J45" s="51"/>
    </row>
    <row r="46" spans="1:10" x14ac:dyDescent="0.25">
      <c r="A46" s="55" t="s">
        <v>41</v>
      </c>
      <c r="B46" s="217"/>
      <c r="C46" s="132"/>
      <c r="D46" s="217"/>
      <c r="E46" s="132"/>
      <c r="F46" s="217"/>
      <c r="G46" s="132"/>
      <c r="H46" s="217"/>
      <c r="I46" s="132"/>
      <c r="J46" s="51"/>
    </row>
    <row r="47" spans="1:10" x14ac:dyDescent="0.25">
      <c r="A47" s="55" t="s">
        <v>42</v>
      </c>
      <c r="B47" s="217"/>
      <c r="C47" s="132"/>
      <c r="D47" s="217"/>
      <c r="E47" s="132"/>
      <c r="F47" s="217"/>
      <c r="G47" s="132"/>
      <c r="H47" s="217"/>
      <c r="I47" s="132"/>
      <c r="J47" s="51"/>
    </row>
    <row r="48" spans="1:10" x14ac:dyDescent="0.25">
      <c r="A48" s="52" t="s">
        <v>47</v>
      </c>
      <c r="B48" s="534" t="str">
        <f>IF(B14="","",SUM(B43:B47))</f>
        <v/>
      </c>
      <c r="C48" s="132"/>
      <c r="D48" s="534" t="str">
        <f>IF(D14="","",SUM(D43:D47))</f>
        <v/>
      </c>
      <c r="E48" s="132"/>
      <c r="F48" s="534" t="str">
        <f>IF(F14="","",SUM(F43:F47))</f>
        <v/>
      </c>
      <c r="G48" s="132"/>
      <c r="H48" s="534" t="str">
        <f>IF(H14="","",SUM(H43:H47))</f>
        <v/>
      </c>
      <c r="I48" s="132"/>
      <c r="J48" s="51"/>
    </row>
    <row r="49" spans="1:12" ht="17.25" x14ac:dyDescent="0.25">
      <c r="A49" s="52" t="s">
        <v>158</v>
      </c>
      <c r="B49" s="529" t="str">
        <f>IF(B14="","",IF($B$10&gt;0,B48/($B$10*60),0))</f>
        <v/>
      </c>
      <c r="C49" s="86"/>
      <c r="D49" s="529" t="str">
        <f>IF(D14="","",IF($B$10&gt;0,D48/($B$10*60),0))</f>
        <v/>
      </c>
      <c r="E49" s="86"/>
      <c r="F49" s="529" t="str">
        <f>IF(F14="","",IF($B$10&gt;0,F48/($B$10*60),0))</f>
        <v/>
      </c>
      <c r="G49" s="86"/>
      <c r="H49" s="529" t="str">
        <f>IF(H14="","",IF($B$10&gt;0,H48/($B$10*60),0))</f>
        <v/>
      </c>
      <c r="I49" s="86"/>
      <c r="J49" s="56"/>
    </row>
    <row r="50" spans="1:12" ht="17.25" customHeight="1" thickBot="1" x14ac:dyDescent="0.3">
      <c r="A50" s="75" t="s">
        <v>509</v>
      </c>
      <c r="B50" s="535" t="str">
        <f>IF(B14="","",IF(B49&gt;=0.05,"Yes-Use detail report","No"))</f>
        <v/>
      </c>
      <c r="C50" s="133"/>
      <c r="D50" s="535" t="str">
        <f>IF(D14="","",IF(D49&gt;=0.05,"Yes-Use detail report","No"))</f>
        <v/>
      </c>
      <c r="E50" s="133"/>
      <c r="F50" s="535" t="str">
        <f>IF(F14="","",IF(F49&gt;=0.05,"Yes-Use detail report","No"))</f>
        <v/>
      </c>
      <c r="G50" s="133"/>
      <c r="H50" s="535" t="str">
        <f>IF(H14="","",IF(H49&gt;=0.05,"Yes-Use detail report","No"))</f>
        <v/>
      </c>
      <c r="I50" s="133"/>
      <c r="J50" s="59"/>
    </row>
    <row r="51" spans="1:12" ht="30.75" thickBot="1" x14ac:dyDescent="0.3">
      <c r="A51" s="242" t="s">
        <v>243</v>
      </c>
      <c r="B51" s="314"/>
      <c r="C51" s="326"/>
      <c r="D51" s="314"/>
      <c r="E51" s="326"/>
      <c r="F51" s="314"/>
      <c r="G51" s="326"/>
      <c r="H51" s="314"/>
      <c r="I51" s="243"/>
      <c r="J51" s="59"/>
    </row>
    <row r="52" spans="1:12" s="22" customFormat="1" ht="30" customHeight="1" x14ac:dyDescent="0.25">
      <c r="A52" s="123" t="s">
        <v>156</v>
      </c>
      <c r="B52" s="123"/>
      <c r="C52" s="123"/>
      <c r="D52" s="123"/>
      <c r="E52" s="123"/>
      <c r="F52" s="123"/>
      <c r="G52" s="123"/>
    </row>
    <row r="53" spans="1:12" ht="15.75" customHeight="1" x14ac:dyDescent="0.25">
      <c r="A53" s="123" t="s">
        <v>142</v>
      </c>
      <c r="B53" s="123"/>
      <c r="C53" s="123"/>
      <c r="D53" s="123"/>
      <c r="E53" s="123"/>
      <c r="F53" s="123"/>
      <c r="G53" s="123"/>
    </row>
    <row r="54" spans="1:12" x14ac:dyDescent="0.25">
      <c r="A54" s="123" t="s">
        <v>107</v>
      </c>
      <c r="B54" s="123"/>
      <c r="C54" s="123"/>
      <c r="D54" s="123"/>
      <c r="E54" s="123"/>
      <c r="F54" s="123"/>
      <c r="G54" s="123"/>
    </row>
    <row r="55" spans="1:12" x14ac:dyDescent="0.25">
      <c r="A55" s="358" t="s">
        <v>427</v>
      </c>
      <c r="B55" s="123"/>
      <c r="C55" s="123"/>
      <c r="D55" s="123"/>
      <c r="E55" s="123"/>
      <c r="F55" s="123"/>
      <c r="G55" s="123"/>
    </row>
    <row r="56" spans="1:12" x14ac:dyDescent="0.25">
      <c r="A56" s="400" t="s">
        <v>428</v>
      </c>
      <c r="B56" s="123"/>
      <c r="C56" s="123"/>
      <c r="D56" s="123"/>
      <c r="E56" s="123"/>
      <c r="F56" s="123"/>
      <c r="G56" s="123"/>
    </row>
    <row r="57" spans="1:12" x14ac:dyDescent="0.25">
      <c r="A57" s="401" t="s">
        <v>429</v>
      </c>
      <c r="B57" s="358"/>
      <c r="C57" s="358"/>
      <c r="D57" s="358"/>
      <c r="E57" s="358"/>
      <c r="F57" s="358"/>
      <c r="G57" s="358"/>
    </row>
    <row r="58" spans="1:12" ht="24.75" customHeight="1" x14ac:dyDescent="0.25">
      <c r="A58" s="123" t="s">
        <v>199</v>
      </c>
      <c r="B58" s="123"/>
      <c r="C58" s="123"/>
      <c r="D58" s="123"/>
      <c r="E58" s="123"/>
      <c r="F58" s="123"/>
      <c r="G58" s="123"/>
      <c r="L58" s="128"/>
    </row>
  </sheetData>
  <sheetProtection algorithmName="SHA-512" hashValue="6i4I1YcCLwPn7IRvWn3Z/8F7hrgE77j9R148lrKUdT7Rg0QSC++Yi7gXa6Qf1+sbvsAEyQqIn/VtBFvzmdLXHQ==" saltValue="0h9oxJmlxpy0pRhH/EpLfg==" spinCount="100000" sheet="1" objects="1" scenarios="1"/>
  <conditionalFormatting sqref="B30:C30">
    <cfRule type="containsText" dxfId="65" priority="21" operator="containsText" text="yes">
      <formula>NOT(ISERROR(SEARCH("yes",B30)))</formula>
    </cfRule>
  </conditionalFormatting>
  <conditionalFormatting sqref="B50">
    <cfRule type="containsText" dxfId="64" priority="19" operator="containsText" text="yes">
      <formula>NOT(ISERROR(SEARCH("yes",B50)))</formula>
    </cfRule>
  </conditionalFormatting>
  <conditionalFormatting sqref="B29">
    <cfRule type="containsText" dxfId="63" priority="20" operator="containsText" text="yes">
      <formula>NOT(ISERROR(SEARCH("yes",B29)))</formula>
    </cfRule>
  </conditionalFormatting>
  <conditionalFormatting sqref="D30">
    <cfRule type="containsText" dxfId="62" priority="18" operator="containsText" text="yes">
      <formula>NOT(ISERROR(SEARCH("yes",D30)))</formula>
    </cfRule>
  </conditionalFormatting>
  <conditionalFormatting sqref="D29">
    <cfRule type="containsText" dxfId="61" priority="17" operator="containsText" text="yes">
      <formula>NOT(ISERROR(SEARCH("yes",D29)))</formula>
    </cfRule>
  </conditionalFormatting>
  <conditionalFormatting sqref="F30">
    <cfRule type="containsText" dxfId="60" priority="16" operator="containsText" text="yes">
      <formula>NOT(ISERROR(SEARCH("yes",F30)))</formula>
    </cfRule>
  </conditionalFormatting>
  <conditionalFormatting sqref="F29">
    <cfRule type="containsText" dxfId="59" priority="15" operator="containsText" text="yes">
      <formula>NOT(ISERROR(SEARCH("yes",F29)))</formula>
    </cfRule>
  </conditionalFormatting>
  <conditionalFormatting sqref="H30">
    <cfRule type="containsText" dxfId="58" priority="14" operator="containsText" text="yes">
      <formula>NOT(ISERROR(SEARCH("yes",H30)))</formula>
    </cfRule>
  </conditionalFormatting>
  <conditionalFormatting sqref="H29">
    <cfRule type="containsText" dxfId="57" priority="13" operator="containsText" text="yes">
      <formula>NOT(ISERROR(SEARCH("yes",H29)))</formula>
    </cfRule>
  </conditionalFormatting>
  <conditionalFormatting sqref="D50">
    <cfRule type="containsText" dxfId="56" priority="12" operator="containsText" text="yes">
      <formula>NOT(ISERROR(SEARCH("yes",D50)))</formula>
    </cfRule>
  </conditionalFormatting>
  <conditionalFormatting sqref="F50">
    <cfRule type="containsText" dxfId="55" priority="11" operator="containsText" text="yes">
      <formula>NOT(ISERROR(SEARCH("yes",F50)))</formula>
    </cfRule>
  </conditionalFormatting>
  <conditionalFormatting sqref="H50">
    <cfRule type="containsText" dxfId="54" priority="10" operator="containsText" text="yes">
      <formula>NOT(ISERROR(SEARCH("yes",H50)))</formula>
    </cfRule>
  </conditionalFormatting>
  <conditionalFormatting sqref="E30">
    <cfRule type="containsText" dxfId="53" priority="9" operator="containsText" text="yes">
      <formula>NOT(ISERROR(SEARCH("yes",E30)))</formula>
    </cfRule>
  </conditionalFormatting>
  <conditionalFormatting sqref="G30">
    <cfRule type="containsText" dxfId="52" priority="8" operator="containsText" text="yes">
      <formula>NOT(ISERROR(SEARCH("yes",G30)))</formula>
    </cfRule>
  </conditionalFormatting>
  <conditionalFormatting sqref="I30">
    <cfRule type="containsText" dxfId="51" priority="7" operator="containsText" text="yes">
      <formula>NOT(ISERROR(SEARCH("yes",I30)))</formula>
    </cfRule>
  </conditionalFormatting>
  <conditionalFormatting sqref="B51">
    <cfRule type="containsText" dxfId="50" priority="6" operator="containsText" text="yes">
      <formula>NOT(ISERROR(SEARCH("yes",B51)))</formula>
    </cfRule>
  </conditionalFormatting>
  <conditionalFormatting sqref="D51">
    <cfRule type="containsText" dxfId="49" priority="5" operator="containsText" text="yes">
      <formula>NOT(ISERROR(SEARCH("yes",D51)))</formula>
    </cfRule>
  </conditionalFormatting>
  <conditionalFormatting sqref="F51">
    <cfRule type="containsText" dxfId="48" priority="4" operator="containsText" text="yes">
      <formula>NOT(ISERROR(SEARCH("yes",F51)))</formula>
    </cfRule>
  </conditionalFormatting>
  <conditionalFormatting sqref="H51">
    <cfRule type="containsText" dxfId="47" priority="3" operator="containsText" text="yes">
      <formula>NOT(ISERROR(SEARCH("yes",H51)))</formula>
    </cfRule>
  </conditionalFormatting>
  <dataValidations count="2">
    <dataValidation type="list" allowBlank="1" showInputMessage="1" sqref="D51 F51 H51" xr:uid="{177C4372-CD2A-4A1C-825A-181BD26CA3E8}">
      <formula1>$B$163:$B$164</formula1>
    </dataValidation>
    <dataValidation type="list" allowBlank="1" showInputMessage="1" showErrorMessage="1" sqref="B14 D14 F14 H14" xr:uid="{CD876AD1-5A26-4EAE-B4FA-93E7DA03AF97}">
      <formula1>Process_Unit_Emission_Point</formula1>
    </dataValidation>
  </dataValidations>
  <pageMargins left="0.45" right="0.45" top="0.5" bottom="0.5" header="0.3" footer="0.3"/>
  <pageSetup scale="57" fitToHeight="2" orientation="landscape" r:id="rId1"/>
  <headerFooter>
    <oddFooter>&amp;RCOMS Summary-- &amp;P of &amp;N</oddFooter>
  </headerFooter>
  <extLst>
    <ext xmlns:x14="http://schemas.microsoft.com/office/spreadsheetml/2009/9/main" uri="{CCE6A557-97BC-4b89-ADB6-D9C93CAAB3DF}">
      <x14:dataValidations xmlns:xm="http://schemas.microsoft.com/office/excel/2006/main" count="3">
        <x14:dataValidation type="list" allowBlank="1" showInputMessage="1" xr:uid="{00829669-F5AD-4DC7-B1F6-EBF9C58DFA23}">
          <x14:formula1>
            <xm:f>'dropdown menus'!$B$156:$B$157</xm:f>
          </x14:formula1>
          <xm:sqref>B51</xm:sqref>
        </x14:dataValidation>
        <x14:dataValidation type="list" allowBlank="1" showInputMessage="1" showErrorMessage="1" xr:uid="{A798D6D8-ADFF-4692-AD0B-939F15DCA65C}">
          <x14:formula1>
            <xm:f>'dropdown menus'!$B$121:$B$122</xm:f>
          </x14:formula1>
          <xm:sqref>D17:D19 P19 N19 L19 J19 B17:B19 H17:H19 F17:F19</xm:sqref>
        </x14:dataValidation>
        <x14:dataValidation type="list" allowBlank="1" showInputMessage="1" showErrorMessage="1" xr:uid="{AE09DFE4-9743-4D8D-A0E8-BED5EF977314}">
          <x14:formula1>
            <xm:f>'dropdown menus'!$B$65:$B$66</xm:f>
          </x14:formula1>
          <xm:sqref>B15 D15 F15 H15</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1">
    <tabColor theme="9" tint="0.59999389629810485"/>
    <pageSetUpPr fitToPage="1"/>
  </sheetPr>
  <dimension ref="A1:AA56"/>
  <sheetViews>
    <sheetView showGridLines="0" topLeftCell="A7" zoomScaleNormal="100" workbookViewId="0">
      <selection activeCell="B14" sqref="B14"/>
    </sheetView>
  </sheetViews>
  <sheetFormatPr defaultColWidth="0" defaultRowHeight="15" zeroHeight="1" x14ac:dyDescent="0.25"/>
  <cols>
    <col min="1" max="1" width="63" style="233" customWidth="1"/>
    <col min="2" max="17" width="18.7109375" style="234" customWidth="1"/>
    <col min="18" max="16384" width="9.140625" style="234" hidden="1"/>
  </cols>
  <sheetData>
    <row r="1" spans="1:27" s="267" customFormat="1" ht="21" x14ac:dyDescent="0.35">
      <c r="A1" s="443" t="s">
        <v>31</v>
      </c>
    </row>
    <row r="2" spans="1:27" s="267" customFormat="1" x14ac:dyDescent="0.25">
      <c r="A2" s="300" t="s">
        <v>68</v>
      </c>
    </row>
    <row r="3" spans="1:27" s="267" customFormat="1" x14ac:dyDescent="0.25">
      <c r="A3" s="444"/>
      <c r="D3" s="438" t="s">
        <v>238</v>
      </c>
      <c r="E3" s="301" t="str">
        <f ca="1">MID(CELL("filename",A1),FIND("]",CELL("filename",A1))+1,255)</f>
        <v>CPMS10</v>
      </c>
      <c r="L3" s="438" t="s">
        <v>238</v>
      </c>
      <c r="M3" s="301" t="str">
        <f ca="1">MID(CELL("filename",I1),FIND("]",CELL("filename",I1))+1,255)</f>
        <v>CPMS10</v>
      </c>
    </row>
    <row r="4" spans="1:27" s="267" customFormat="1" x14ac:dyDescent="0.25">
      <c r="A4" s="305" t="s">
        <v>32</v>
      </c>
      <c r="B4" s="516" t="str">
        <f>Facility_Info_upload!$C$24&amp;"--"&amp;Facility_Info_upload!$D$24</f>
        <v>0--0</v>
      </c>
      <c r="C4" s="517"/>
      <c r="D4" s="517"/>
      <c r="E4" s="518"/>
      <c r="J4" s="536" t="str">
        <f>Facility_Info_upload!$C$24&amp;"--"&amp;Facility_Info_upload!$D$24</f>
        <v>0--0</v>
      </c>
      <c r="K4" s="537"/>
      <c r="L4" s="537"/>
      <c r="M4" s="538"/>
    </row>
    <row r="5" spans="1:27" s="267" customFormat="1" x14ac:dyDescent="0.25">
      <c r="A5" s="305" t="s">
        <v>33</v>
      </c>
      <c r="B5" s="563" t="str">
        <f>CONCATENATE(TEXT(Facility_Info!$B$28,"mm/dd/yyyy")," - ",TEXT(Facility_Info!$B$29,"mm/dd/yyyy"))</f>
        <v>01/00/1900 - 01/00/1900</v>
      </c>
      <c r="C5" s="519"/>
      <c r="D5" s="517"/>
      <c r="E5" s="518"/>
      <c r="J5" s="563" t="str">
        <f>CONCATENATE(TEXT(Facility_Info!$B$28,"mm/dd/yyyy")," - ",TEXT(Facility_Info!$B$29,"mm/dd/yyyy"))</f>
        <v>01/00/1900 - 01/00/1900</v>
      </c>
      <c r="K5" s="539"/>
      <c r="L5" s="537"/>
      <c r="M5" s="538"/>
    </row>
    <row r="6" spans="1:27" s="267" customFormat="1" x14ac:dyDescent="0.25">
      <c r="A6" s="305" t="s">
        <v>19</v>
      </c>
      <c r="B6" s="520" t="str">
        <f>IF(Unit_Info!$C33="","",Unit_Info!$C33)</f>
        <v/>
      </c>
      <c r="C6" s="521"/>
      <c r="D6" s="521"/>
      <c r="E6" s="522"/>
      <c r="J6" s="520" t="e">
        <f ca="1">INDEX(Unit_Info!$Z$43:$Z$62,MATCH(CPMS10!$E$3,Unit_Info!$Y$43:$Y$62,0))</f>
        <v>#N/A</v>
      </c>
      <c r="K6" s="523"/>
      <c r="L6" s="523"/>
      <c r="M6" s="524"/>
    </row>
    <row r="7" spans="1:27" s="267" customFormat="1" x14ac:dyDescent="0.25">
      <c r="A7" s="305" t="s">
        <v>20</v>
      </c>
      <c r="B7" s="520" t="str">
        <f>IF(Unit_Info!$D33="","",Unit_Info!$D33)</f>
        <v/>
      </c>
      <c r="C7" s="523"/>
      <c r="D7" s="523"/>
      <c r="E7" s="524"/>
      <c r="J7" s="520" t="e">
        <f ca="1">INDEX(Unit_Info!$AA$43:$AA$62,MATCH(CPMS10!$E$3,Unit_Info!$Y$43:$Y$62,0))</f>
        <v>#N/A</v>
      </c>
      <c r="K7" s="523"/>
      <c r="L7" s="523"/>
      <c r="M7" s="524"/>
    </row>
    <row r="8" spans="1:27" s="267" customFormat="1" x14ac:dyDescent="0.25">
      <c r="A8" s="305" t="s">
        <v>21</v>
      </c>
      <c r="B8" s="520" t="str">
        <f>IF(Unit_Info!$F33="","",Unit_Info!$F33)</f>
        <v/>
      </c>
      <c r="C8" s="523"/>
      <c r="D8" s="523"/>
      <c r="E8" s="524"/>
      <c r="J8" s="520" t="e">
        <f ca="1">INDEX(Unit_Info!$AB$43:$AB$62,MATCH(CPMS10!$E$3,Unit_Info!$Y$43:$Y$62,0))</f>
        <v>#N/A</v>
      </c>
      <c r="K8" s="523"/>
      <c r="L8" s="523"/>
      <c r="M8" s="524"/>
    </row>
    <row r="9" spans="1:27" s="267" customFormat="1" x14ac:dyDescent="0.25">
      <c r="A9" s="305" t="s">
        <v>22</v>
      </c>
      <c r="B9" s="520" t="str">
        <f>IF(Unit_Info!$I33="","",Unit_Info!$I33)</f>
        <v/>
      </c>
      <c r="C9" s="523"/>
      <c r="D9" s="523"/>
      <c r="E9" s="524"/>
      <c r="J9" s="520" t="e">
        <f ca="1">INDEX(Unit_Info!$AC$43:$AC$62,MATCH(CPMS10!$E$3,Unit_Info!$Y$43:$Y$62,0))</f>
        <v>#N/A</v>
      </c>
      <c r="K9" s="523"/>
      <c r="L9" s="523"/>
      <c r="M9" s="524"/>
    </row>
    <row r="10" spans="1:27" s="267" customFormat="1" x14ac:dyDescent="0.25">
      <c r="A10" s="305" t="s">
        <v>138</v>
      </c>
      <c r="B10" s="214"/>
      <c r="C10" s="439"/>
      <c r="D10" s="439"/>
      <c r="E10" s="440"/>
      <c r="J10" s="582">
        <f>+B10</f>
        <v>0</v>
      </c>
      <c r="K10" s="439"/>
      <c r="L10" s="439"/>
      <c r="M10" s="440"/>
    </row>
    <row r="11" spans="1:27" s="267" customFormat="1" ht="25.5" customHeight="1" thickBot="1" x14ac:dyDescent="0.3">
      <c r="A11" s="441" t="s">
        <v>137</v>
      </c>
      <c r="B11" s="441"/>
      <c r="C11" s="441"/>
      <c r="D11" s="441"/>
      <c r="E11" s="441"/>
      <c r="J11" s="442"/>
    </row>
    <row r="12" spans="1:27" x14ac:dyDescent="0.25">
      <c r="A12" s="8" t="s">
        <v>146</v>
      </c>
      <c r="B12" s="542"/>
      <c r="C12" s="10"/>
      <c r="D12" s="9"/>
      <c r="E12" s="9"/>
      <c r="F12" s="542"/>
      <c r="G12" s="10"/>
      <c r="H12" s="9"/>
      <c r="I12" s="10"/>
      <c r="J12" s="9"/>
      <c r="K12" s="10"/>
      <c r="L12" s="9"/>
      <c r="M12" s="10"/>
      <c r="N12" s="9"/>
      <c r="O12" s="10"/>
      <c r="P12" s="9"/>
      <c r="Q12" s="10"/>
    </row>
    <row r="13" spans="1:27" s="250" customFormat="1" x14ac:dyDescent="0.25">
      <c r="A13" s="263" t="s">
        <v>293</v>
      </c>
      <c r="B13" s="543" t="str">
        <f>IF(B14="","",MAX(CPMS1!B13:H13,CPMS2!B13:H13,CPMS3!B13:H13,CPMS4!B13:H13,CPMS5!B13:H13,CPMS6!B13:H13,CPMS7!B13:H13,CPMS8!B13:H13,CPMS9!B13:H13)+1)</f>
        <v/>
      </c>
      <c r="C13" s="544"/>
      <c r="D13" s="540" t="str">
        <f>IF(D14="","",B13+1)</f>
        <v/>
      </c>
      <c r="E13" s="540"/>
      <c r="F13" s="543" t="str">
        <f>IF(F14="","",MAX(B13:D13)+1)</f>
        <v/>
      </c>
      <c r="G13" s="544"/>
      <c r="H13" s="540" t="str">
        <f>IF(H14="","",MAX(B13:F13)+1)</f>
        <v/>
      </c>
      <c r="I13" s="541"/>
      <c r="J13" s="540" t="str">
        <f>IF(J14="","",MAX(D13:H13)+1)</f>
        <v/>
      </c>
      <c r="K13" s="541"/>
      <c r="L13" s="540" t="str">
        <f>IF(L14="","",MAX(F13:J13)+1)</f>
        <v/>
      </c>
      <c r="M13" s="541"/>
      <c r="N13" s="540" t="str">
        <f>IF(N14="","",MAX(H13:L13)+1)</f>
        <v/>
      </c>
      <c r="O13" s="541"/>
      <c r="P13" s="540" t="str">
        <f>IF(P14="","",MAX(J13:N13)+1)</f>
        <v/>
      </c>
      <c r="Q13" s="541"/>
    </row>
    <row r="14" spans="1:27" x14ac:dyDescent="0.25">
      <c r="A14" s="11" t="s">
        <v>34</v>
      </c>
      <c r="B14" s="175"/>
      <c r="C14" s="119"/>
      <c r="D14" s="175"/>
      <c r="E14" s="119"/>
      <c r="F14" s="175"/>
      <c r="G14" s="119"/>
      <c r="H14" s="175"/>
      <c r="I14" s="119"/>
      <c r="J14" s="175"/>
      <c r="K14" s="119"/>
      <c r="L14" s="175"/>
      <c r="M14" s="119"/>
      <c r="N14" s="175"/>
      <c r="O14" s="119"/>
      <c r="P14" s="175"/>
      <c r="Q14" s="119"/>
    </row>
    <row r="15" spans="1:27" x14ac:dyDescent="0.25">
      <c r="A15" s="11" t="s">
        <v>35</v>
      </c>
      <c r="B15" s="175"/>
      <c r="C15" s="120"/>
      <c r="D15" s="175"/>
      <c r="E15" s="120"/>
      <c r="F15" s="175"/>
      <c r="G15" s="120"/>
      <c r="H15" s="175"/>
      <c r="I15" s="120"/>
      <c r="J15" s="175"/>
      <c r="K15" s="120"/>
      <c r="L15" s="175"/>
      <c r="M15" s="120"/>
      <c r="N15" s="175"/>
      <c r="O15" s="120"/>
      <c r="P15" s="175"/>
      <c r="Q15" s="120"/>
    </row>
    <row r="16" spans="1:27" x14ac:dyDescent="0.25">
      <c r="A16" s="11" t="s">
        <v>147</v>
      </c>
      <c r="B16" s="215"/>
      <c r="C16" s="121"/>
      <c r="D16" s="215"/>
      <c r="E16" s="121"/>
      <c r="F16" s="215"/>
      <c r="G16" s="121"/>
      <c r="H16" s="215"/>
      <c r="I16" s="121"/>
      <c r="J16" s="215"/>
      <c r="K16" s="121"/>
      <c r="L16" s="215"/>
      <c r="M16" s="121"/>
      <c r="N16" s="215"/>
      <c r="O16" s="121"/>
      <c r="P16" s="215"/>
      <c r="Q16" s="121"/>
      <c r="V16" s="24" t="s">
        <v>532</v>
      </c>
      <c r="W16" s="24" t="s">
        <v>36</v>
      </c>
      <c r="X16" s="24" t="s">
        <v>8</v>
      </c>
      <c r="Y16" s="273"/>
      <c r="Z16" s="273"/>
      <c r="AA16" s="273"/>
    </row>
    <row r="17" spans="1:27" x14ac:dyDescent="0.25">
      <c r="A17" s="53" t="s">
        <v>148</v>
      </c>
      <c r="B17" s="216"/>
      <c r="C17" s="122"/>
      <c r="D17" s="216"/>
      <c r="E17" s="122"/>
      <c r="F17" s="216"/>
      <c r="G17" s="122"/>
      <c r="H17" s="216"/>
      <c r="I17" s="122"/>
      <c r="J17" s="216"/>
      <c r="K17" s="122"/>
      <c r="L17" s="216"/>
      <c r="M17" s="122"/>
      <c r="N17" s="216"/>
      <c r="O17" s="122"/>
      <c r="P17" s="216"/>
      <c r="Q17" s="122"/>
      <c r="V17" s="31">
        <f>B14</f>
        <v>0</v>
      </c>
      <c r="W17" s="31" t="str">
        <f>B27</f>
        <v/>
      </c>
      <c r="X17" s="31" t="str">
        <f>C27</f>
        <v/>
      </c>
      <c r="Y17" s="273"/>
      <c r="Z17" s="273"/>
      <c r="AA17" s="273"/>
    </row>
    <row r="18" spans="1:27" ht="30" customHeight="1" x14ac:dyDescent="0.25">
      <c r="A18" s="11" t="s">
        <v>190</v>
      </c>
      <c r="B18" s="215"/>
      <c r="C18" s="100"/>
      <c r="D18" s="215"/>
      <c r="E18" s="100"/>
      <c r="F18" s="215"/>
      <c r="G18" s="100"/>
      <c r="H18" s="215"/>
      <c r="I18" s="122"/>
      <c r="J18" s="215"/>
      <c r="K18" s="122"/>
      <c r="L18" s="215"/>
      <c r="M18" s="122"/>
      <c r="N18" s="215"/>
      <c r="O18" s="122"/>
      <c r="P18" s="215"/>
      <c r="Q18" s="122"/>
      <c r="V18" s="31">
        <f>D14</f>
        <v>0</v>
      </c>
      <c r="W18" s="31" t="str">
        <f>D27</f>
        <v/>
      </c>
      <c r="X18" s="31" t="str">
        <f>E27</f>
        <v/>
      </c>
      <c r="Y18" s="273"/>
      <c r="Z18" s="273"/>
      <c r="AA18" s="273"/>
    </row>
    <row r="19" spans="1:27" ht="29.25" customHeight="1" x14ac:dyDescent="0.25">
      <c r="A19" s="53" t="s">
        <v>191</v>
      </c>
      <c r="B19" s="215"/>
      <c r="C19" s="100"/>
      <c r="D19" s="215"/>
      <c r="E19" s="100"/>
      <c r="F19" s="215"/>
      <c r="G19" s="100"/>
      <c r="H19" s="215"/>
      <c r="I19" s="101"/>
      <c r="J19" s="215"/>
      <c r="K19" s="101"/>
      <c r="L19" s="215"/>
      <c r="M19" s="101"/>
      <c r="N19" s="215"/>
      <c r="O19" s="101"/>
      <c r="P19" s="215"/>
      <c r="Q19" s="101"/>
      <c r="V19" s="31">
        <f>F14</f>
        <v>0</v>
      </c>
      <c r="W19" s="31" t="str">
        <f>F27</f>
        <v/>
      </c>
      <c r="X19" s="31" t="str">
        <f>G27</f>
        <v/>
      </c>
      <c r="Y19" s="273"/>
      <c r="Z19" s="273"/>
      <c r="AA19" s="273"/>
    </row>
    <row r="20" spans="1:27" x14ac:dyDescent="0.25">
      <c r="A20" s="12"/>
      <c r="B20" s="96" t="s">
        <v>36</v>
      </c>
      <c r="C20" s="97" t="s">
        <v>8</v>
      </c>
      <c r="D20" s="96" t="s">
        <v>36</v>
      </c>
      <c r="E20" s="97" t="s">
        <v>8</v>
      </c>
      <c r="F20" s="96" t="s">
        <v>36</v>
      </c>
      <c r="G20" s="97" t="s">
        <v>8</v>
      </c>
      <c r="H20" s="96" t="s">
        <v>36</v>
      </c>
      <c r="I20" s="98" t="s">
        <v>8</v>
      </c>
      <c r="J20" s="96" t="s">
        <v>36</v>
      </c>
      <c r="K20" s="98" t="s">
        <v>8</v>
      </c>
      <c r="L20" s="96" t="s">
        <v>36</v>
      </c>
      <c r="M20" s="98" t="s">
        <v>8</v>
      </c>
      <c r="N20" s="96" t="s">
        <v>36</v>
      </c>
      <c r="O20" s="98" t="s">
        <v>8</v>
      </c>
      <c r="P20" s="96" t="s">
        <v>36</v>
      </c>
      <c r="Q20" s="98" t="s">
        <v>8</v>
      </c>
      <c r="V20" s="31">
        <f>J14</f>
        <v>0</v>
      </c>
      <c r="W20" s="31" t="str">
        <f>J27</f>
        <v/>
      </c>
      <c r="X20" s="31" t="str">
        <f>K27</f>
        <v/>
      </c>
      <c r="Y20" s="273"/>
      <c r="Z20" s="273"/>
      <c r="AA20" s="273"/>
    </row>
    <row r="21" spans="1:27" ht="17.25" x14ac:dyDescent="0.25">
      <c r="A21" s="27" t="s">
        <v>75</v>
      </c>
      <c r="B21" s="99" t="s">
        <v>37</v>
      </c>
      <c r="C21" s="143" t="s">
        <v>198</v>
      </c>
      <c r="D21" s="144" t="s">
        <v>37</v>
      </c>
      <c r="E21" s="143" t="s">
        <v>198</v>
      </c>
      <c r="F21" s="144" t="s">
        <v>37</v>
      </c>
      <c r="G21" s="143" t="s">
        <v>198</v>
      </c>
      <c r="H21" s="144" t="s">
        <v>37</v>
      </c>
      <c r="I21" s="245" t="s">
        <v>198</v>
      </c>
      <c r="J21" s="144" t="s">
        <v>37</v>
      </c>
      <c r="K21" s="245" t="s">
        <v>198</v>
      </c>
      <c r="L21" s="144" t="s">
        <v>37</v>
      </c>
      <c r="M21" s="245" t="s">
        <v>198</v>
      </c>
      <c r="N21" s="144" t="s">
        <v>37</v>
      </c>
      <c r="O21" s="245" t="s">
        <v>198</v>
      </c>
      <c r="P21" s="144" t="s">
        <v>37</v>
      </c>
      <c r="Q21" s="245" t="s">
        <v>198</v>
      </c>
      <c r="V21" s="31">
        <f>L14</f>
        <v>0</v>
      </c>
      <c r="W21" s="31" t="str">
        <f>L27</f>
        <v/>
      </c>
      <c r="X21" s="31" t="str">
        <f>M27</f>
        <v/>
      </c>
      <c r="Y21" s="273"/>
      <c r="Z21" s="273"/>
      <c r="AA21" s="273"/>
    </row>
    <row r="22" spans="1:27" x14ac:dyDescent="0.25">
      <c r="A22" s="13" t="s">
        <v>38</v>
      </c>
      <c r="B22" s="217"/>
      <c r="C22" s="218"/>
      <c r="D22" s="217"/>
      <c r="E22" s="218"/>
      <c r="F22" s="217"/>
      <c r="G22" s="218"/>
      <c r="H22" s="219"/>
      <c r="I22" s="177"/>
      <c r="J22" s="219"/>
      <c r="K22" s="177"/>
      <c r="L22" s="219"/>
      <c r="M22" s="177"/>
      <c r="N22" s="219"/>
      <c r="O22" s="177"/>
      <c r="P22" s="219"/>
      <c r="Q22" s="177"/>
      <c r="V22" s="31">
        <f>N14</f>
        <v>0</v>
      </c>
      <c r="W22" s="31" t="str">
        <f>N27</f>
        <v/>
      </c>
      <c r="X22" s="31" t="str">
        <f>O27</f>
        <v/>
      </c>
      <c r="Y22" s="273"/>
      <c r="Z22" s="273"/>
      <c r="AA22" s="273"/>
    </row>
    <row r="23" spans="1:27" x14ac:dyDescent="0.25">
      <c r="A23" s="13" t="s">
        <v>39</v>
      </c>
      <c r="B23" s="217"/>
      <c r="C23" s="218"/>
      <c r="D23" s="217"/>
      <c r="E23" s="218"/>
      <c r="F23" s="217"/>
      <c r="G23" s="218"/>
      <c r="H23" s="219"/>
      <c r="I23" s="177"/>
      <c r="J23" s="219"/>
      <c r="K23" s="177"/>
      <c r="L23" s="219"/>
      <c r="M23" s="177"/>
      <c r="N23" s="219"/>
      <c r="O23" s="177"/>
      <c r="P23" s="219"/>
      <c r="Q23" s="177"/>
      <c r="V23" s="31">
        <f>P14</f>
        <v>0</v>
      </c>
      <c r="W23" s="31" t="str">
        <f>P27</f>
        <v/>
      </c>
      <c r="X23" s="31" t="str">
        <f>Q27</f>
        <v/>
      </c>
      <c r="Y23" s="273"/>
      <c r="Z23" s="273"/>
      <c r="AA23" s="273"/>
    </row>
    <row r="24" spans="1:27" x14ac:dyDescent="0.25">
      <c r="A24" s="13" t="s">
        <v>40</v>
      </c>
      <c r="B24" s="217"/>
      <c r="C24" s="218"/>
      <c r="D24" s="217"/>
      <c r="E24" s="218"/>
      <c r="F24" s="217"/>
      <c r="G24" s="218"/>
      <c r="H24" s="219"/>
      <c r="I24" s="177"/>
      <c r="J24" s="219"/>
      <c r="K24" s="177"/>
      <c r="L24" s="219"/>
      <c r="M24" s="177"/>
      <c r="N24" s="219"/>
      <c r="O24" s="177"/>
      <c r="P24" s="219"/>
      <c r="Q24" s="177"/>
      <c r="V24" s="273"/>
      <c r="W24" s="273"/>
      <c r="X24" s="569" t="str">
        <f>IF(OR(B9="Wet Scrubber", B9="ESP and wet scrubber"),$C$31,"0")</f>
        <v>0</v>
      </c>
      <c r="Y24" s="273"/>
      <c r="Z24" s="273"/>
      <c r="AA24" s="273"/>
    </row>
    <row r="25" spans="1:27" x14ac:dyDescent="0.25">
      <c r="A25" s="13" t="s">
        <v>41</v>
      </c>
      <c r="B25" s="217"/>
      <c r="C25" s="218"/>
      <c r="D25" s="217"/>
      <c r="E25" s="218"/>
      <c r="F25" s="217"/>
      <c r="G25" s="218"/>
      <c r="H25" s="219"/>
      <c r="I25" s="177"/>
      <c r="J25" s="219"/>
      <c r="K25" s="177"/>
      <c r="L25" s="219"/>
      <c r="M25" s="177"/>
      <c r="N25" s="219"/>
      <c r="O25" s="177"/>
      <c r="P25" s="219"/>
      <c r="Q25" s="177"/>
      <c r="V25" s="24" t="s">
        <v>533</v>
      </c>
      <c r="W25" s="273">
        <f>SUMIFS(W17:W23,$V$17:$V$23,"Scrubber liquid flow")+SUMIFS(W17:W23,$V$17:$V$23,"SDT scrubber fan amperage")+SUMIFS(W17:W23,$V$17:$V$23,"Scrubber pressure drop")</f>
        <v>0</v>
      </c>
      <c r="X25" s="273">
        <f>SUMIFS(X17:X23,$V$17:$V$23,"Scrubber liquid flow")+SUMIFS(X17:X23,$V$17:$V$23,"SDT scrubber fan amperage")+SUMIFS(X17:X23,$V$17:$V$23,"Scrubber pressure drop")-X24</f>
        <v>0</v>
      </c>
      <c r="Y25" s="273"/>
      <c r="Z25" s="568" t="e">
        <f>IF(W25/$B$10&gt;0.01,"Yes-Use detail forms","No")</f>
        <v>#DIV/0!</v>
      </c>
      <c r="AA25" s="567" t="str">
        <f>IF(X25&gt;5,"Yes-Use detail and failure forms","No")</f>
        <v>No</v>
      </c>
    </row>
    <row r="26" spans="1:27" x14ac:dyDescent="0.25">
      <c r="A26" s="13" t="s">
        <v>42</v>
      </c>
      <c r="B26" s="217"/>
      <c r="C26" s="218"/>
      <c r="D26" s="217"/>
      <c r="E26" s="218"/>
      <c r="F26" s="217"/>
      <c r="G26" s="218"/>
      <c r="H26" s="219"/>
      <c r="I26" s="177"/>
      <c r="J26" s="219"/>
      <c r="K26" s="177"/>
      <c r="L26" s="219"/>
      <c r="M26" s="177"/>
      <c r="N26" s="219"/>
      <c r="O26" s="177"/>
      <c r="P26" s="219"/>
      <c r="Q26" s="177"/>
      <c r="V26" s="24" t="s">
        <v>534</v>
      </c>
      <c r="W26" s="273">
        <f>SUMIFS(W17:W23,$V$17:$V$23,"Alternative parameter (3-hr)")</f>
        <v>0</v>
      </c>
      <c r="X26" s="273">
        <f>SUMIFS(X17:X23,$V$17:$V$23,"Alternative parameter (3-hr)")-X24</f>
        <v>0</v>
      </c>
      <c r="Y26" s="273"/>
      <c r="Z26" s="568" t="e">
        <f>IF(W26/$B$10&gt;0.01,"Yes-Use detail forms","No")</f>
        <v>#DIV/0!</v>
      </c>
      <c r="AA26" s="567" t="str">
        <f>IF(X26&gt;5,"Yes-Use detail and failure forms","No")</f>
        <v>No</v>
      </c>
    </row>
    <row r="27" spans="1:27" ht="17.25" x14ac:dyDescent="0.25">
      <c r="A27" s="11" t="s">
        <v>79</v>
      </c>
      <c r="B27" s="534" t="str">
        <f>IF(B14="","",SUM(B22:B26)-IF(B14="scrubber pressure drop",B22,0))</f>
        <v/>
      </c>
      <c r="C27" s="545" t="str">
        <f>IF(B14="","",SUM(C22:C26)-IF(B14="scrubber pressure drop",C22,0))</f>
        <v/>
      </c>
      <c r="D27" s="534" t="str">
        <f>IF(D14="","",SUM(D22:D26)-IF(D14="scrubber pressure drop",D22,0))</f>
        <v/>
      </c>
      <c r="E27" s="545" t="str">
        <f>IF(D14="","",SUM(E22:E26)-IF(D14="scrubber pressure drop",E22,0))</f>
        <v/>
      </c>
      <c r="F27" s="534" t="str">
        <f>IF(F14="","",SUM(F22:F26)-IF(F14="scrubber pressure drop",F22,0))</f>
        <v/>
      </c>
      <c r="G27" s="545" t="str">
        <f>IF(F14="","",SUM(G22:G26)-IF(F14="scrubber pressure drop",G22,0))</f>
        <v/>
      </c>
      <c r="H27" s="534" t="str">
        <f>IF(H14="","",SUM(H22:H26)-IF(H14="scrubber pressure drop",H22,0))</f>
        <v/>
      </c>
      <c r="I27" s="547" t="str">
        <f>IF(H14="","",SUM(I22:I26)-IF(H14="scrubber pressure drop",I22,0))</f>
        <v/>
      </c>
      <c r="J27" s="534" t="str">
        <f>IF(J14="","",SUM(J22:J26)-IF(J14="scrubber pressure drop",J22,0))</f>
        <v/>
      </c>
      <c r="K27" s="547" t="str">
        <f>IF(J14="","",SUM(K22:K26)-IF(J14="scrubber pressure drop",K22,0))</f>
        <v/>
      </c>
      <c r="L27" s="534" t="str">
        <f>IF(L14="","",SUM(L22:L26)-IF(L14="scrubber pressure drop",L22,0))</f>
        <v/>
      </c>
      <c r="M27" s="547" t="str">
        <f>IF(L14="","",SUM(M22:M26)-IF(L14="scrubber pressure drop",M22,0))</f>
        <v/>
      </c>
      <c r="N27" s="534" t="str">
        <f>IF(N14="","",SUM(N22:N26)-IF(N14="scrubber pressure drop",N22,0))</f>
        <v/>
      </c>
      <c r="O27" s="547" t="str">
        <f>IF(N14="","",SUM(O22:O26)-IF(N14="scrubber pressure drop",O22,0))</f>
        <v/>
      </c>
      <c r="P27" s="534" t="str">
        <f>IF(P14="","",SUM(P22:P26)-IF(P14="scrubber pressure drop",P22,0))</f>
        <v/>
      </c>
      <c r="Q27" s="547" t="str">
        <f>IF(P14="","",SUM(Q22:Q26)-IF(P14="scrubber pressure drop",Q22,0))</f>
        <v/>
      </c>
    </row>
    <row r="28" spans="1:27" ht="32.25" x14ac:dyDescent="0.25">
      <c r="A28" s="11" t="s">
        <v>154</v>
      </c>
      <c r="B28" s="546" t="str">
        <f>IF(B14="","",IF($B$10&gt;0,B27/$B$10,0))</f>
        <v/>
      </c>
      <c r="C28" s="23"/>
      <c r="D28" s="546" t="str">
        <f>IF(D14="","",IF($B$10&gt;0,D27/$B$10,0))</f>
        <v/>
      </c>
      <c r="E28" s="23"/>
      <c r="F28" s="546" t="str">
        <f>IF(F14="","",IF($B$10&gt;0,F27/$B$10,0))</f>
        <v/>
      </c>
      <c r="G28" s="23"/>
      <c r="H28" s="546" t="str">
        <f>IF(H14="","",IF($B$10&gt;0,H27/$B$10,0))</f>
        <v/>
      </c>
      <c r="I28" s="86"/>
      <c r="J28" s="546" t="str">
        <f>IF(J14="","",IF($B$10&gt;0,J27/$B$10,0))</f>
        <v/>
      </c>
      <c r="K28" s="86"/>
      <c r="L28" s="546" t="str">
        <f>IF(L14="","",IF($B$10&gt;0,L27/$B$10,0))</f>
        <v/>
      </c>
      <c r="M28" s="86"/>
      <c r="N28" s="546" t="str">
        <f>IF(N14="","",IF($B$10&gt;0,N27/$B$10,0))</f>
        <v/>
      </c>
      <c r="O28" s="86"/>
      <c r="P28" s="546" t="str">
        <f>IF(P14="","",IF($B$10&gt;0,P27/$B$10,0))</f>
        <v/>
      </c>
      <c r="Q28" s="86"/>
    </row>
    <row r="29" spans="1:27" ht="30" x14ac:dyDescent="0.25">
      <c r="A29" s="11" t="s">
        <v>514</v>
      </c>
      <c r="B29" s="530" t="str">
        <f>IF(B14="","",IF(B28&gt;=0.01,"Yes-Use detail form","No"))</f>
        <v/>
      </c>
      <c r="C29" s="89"/>
      <c r="D29" s="530" t="str">
        <f>IF(D14="","",IF(D28&gt;=0.01,"Yes-Use detail form","No"))</f>
        <v/>
      </c>
      <c r="E29" s="89"/>
      <c r="F29" s="530" t="str">
        <f>IF(F14="","",IF(F28&gt;=0.01,"Yes-Use detail form","No"))</f>
        <v/>
      </c>
      <c r="G29" s="89"/>
      <c r="H29" s="530" t="str">
        <f>IF(H14="","",IF(H28&gt;=0.01,"Yes-Use detail form","No"))</f>
        <v/>
      </c>
      <c r="I29" s="89"/>
      <c r="J29" s="530" t="str">
        <f>IF(J14="","",IF(J28&gt;=0.01,"Yes-Use detail form","No"))</f>
        <v/>
      </c>
      <c r="K29" s="89"/>
      <c r="L29" s="530" t="str">
        <f>IF(L14="","",IF(L28&gt;=0.01,"Yes-Use detail form","No"))</f>
        <v/>
      </c>
      <c r="M29" s="89"/>
      <c r="N29" s="530" t="str">
        <f>IF(N14="","",IF(N28&gt;=0.01,"Yes-Use detail form","No"))</f>
        <v/>
      </c>
      <c r="O29" s="89"/>
      <c r="P29" s="530" t="str">
        <f>IF(P14="","",IF(P28&gt;=0.01,"Yes-Use detail form","No"))</f>
        <v/>
      </c>
      <c r="Q29" s="89"/>
    </row>
    <row r="30" spans="1:27" s="273" customFormat="1" ht="45" x14ac:dyDescent="0.25">
      <c r="A30" s="11" t="s">
        <v>515</v>
      </c>
      <c r="B30" s="28"/>
      <c r="C30" s="548" t="str">
        <f>IF(B14="","",IF(OR(B14="RTO temperature (1-hr)",B14="Bypass of Control Device",B14="Automatic Voltage Control"),"Not Applicable",IF(C27&lt;VLOOKUP(B14,Violations!$A$6:$D$10,4,FALSE),"No","Yes")))</f>
        <v/>
      </c>
      <c r="D30" s="469"/>
      <c r="E30" s="548" t="str">
        <f>IF(D14="","",IF(OR(D14="RTO temperature (1-hr)",D14="Bypass of Control Device",D14="Automatic Voltage Control"),"Not Applicable",IF(E27&lt;VLOOKUP(D14,Violations!$A$6:$D$10,4,FALSE),"No","Yes")))</f>
        <v/>
      </c>
      <c r="F30" s="469"/>
      <c r="G30" s="548" t="str">
        <f>IF(F14="","",IF(OR(F14="RTO temperature (1-hr)",F14="Bypass of Control Device",F14="Automatic Voltage Control"),"Not Applicable",IF(G27&lt;VLOOKUP(F14,Violations!$A$6:$D$10,4,FALSE),"No","Yes")))</f>
        <v/>
      </c>
      <c r="H30" s="469"/>
      <c r="I30" s="548" t="str">
        <f>IF(H14="","",IF(OR(H14="RTO temperature (1-hr)",H14="Bypass of Control Device",H14="Automatic Voltage Control"),"Not Applicable",IF(I27&lt;VLOOKUP(H14,Violations!$A$6:$D$10,4,FALSE),"No","Yes")))</f>
        <v/>
      </c>
      <c r="J30" s="469"/>
      <c r="K30" s="548" t="str">
        <f>IF(J14="","",IF(OR(J14="RTO temperature (1-hr)",J14="Bypass of Control Device",J14="Automatic Voltage Control"),"Not Applicable",IF(K27&lt;VLOOKUP(J14,Violations!$A$6:$D$10,4,FALSE),"No","Yes")))</f>
        <v/>
      </c>
      <c r="L30" s="469"/>
      <c r="M30" s="548" t="str">
        <f>IF(L14="","",IF(OR(L14="RTO temperature (1-hr)",L14="Bypass of Control Device",L14="Automatic Voltage Control"),"Not Applicable",IF(M27&lt;VLOOKUP(L14,Violations!$A$6:$D$10,4,FALSE),"No","Yes")))</f>
        <v/>
      </c>
      <c r="N30" s="469"/>
      <c r="O30" s="548" t="str">
        <f>IF(N14="","",IF(OR(N14="RTO temperature (1-hr)",N14="Bypass of Control Device",N14="Automatic Voltage Control"),"Not Applicable",IF(O27&lt;VLOOKUP(N14,Violations!$A$6:$D$10,4,FALSE),"No","Yes")))</f>
        <v/>
      </c>
      <c r="P30" s="469"/>
      <c r="Q30" s="548" t="str">
        <f>IF(P14="","",IF(OR(P14="RTO temperature (1-hr)",P14="Bypass of Control Device",P14="Automatic Voltage Control"),"Not Applicable",IF(Q27&lt;VLOOKUP(P14,Violations!$A$6:$D$10,4,FALSE),"No","Yes")))</f>
        <v/>
      </c>
    </row>
    <row r="31" spans="1:27" s="273" customFormat="1" ht="30" x14ac:dyDescent="0.25">
      <c r="A31" s="140" t="s">
        <v>567</v>
      </c>
      <c r="B31" s="565"/>
      <c r="C31" s="566"/>
      <c r="D31" s="469"/>
      <c r="E31" s="471"/>
      <c r="F31" s="469"/>
      <c r="G31" s="471"/>
      <c r="H31" s="469"/>
      <c r="I31" s="471"/>
      <c r="J31" s="469"/>
      <c r="K31" s="471"/>
      <c r="L31" s="469"/>
      <c r="M31" s="471"/>
      <c r="N31" s="469"/>
      <c r="O31" s="471"/>
      <c r="P31" s="469"/>
      <c r="Q31" s="471"/>
    </row>
    <row r="32" spans="1:27" s="273" customFormat="1" ht="45" x14ac:dyDescent="0.25">
      <c r="A32" s="11" t="s">
        <v>535</v>
      </c>
      <c r="B32" s="549" t="str">
        <f>IF(B14="","",IF(B9="Wet Scrubber",Z25,IF(B9="ESP and Wet Scrubber",Z25,IF(B14="Alternative parameter (3-hr)",Z26,"NA"))))</f>
        <v/>
      </c>
      <c r="C32" s="564" t="str">
        <f>IF(B14="","",IF(B9="Wet Scrubber",AA25,IF(B9="ESP and Wet Scrubber",AA25,IF(B14="Alternative parameter (3-hr)",AA26,"NA"))))</f>
        <v/>
      </c>
      <c r="D32" s="469"/>
      <c r="E32" s="471"/>
      <c r="F32" s="469"/>
      <c r="G32" s="471"/>
      <c r="H32" s="469"/>
      <c r="I32" s="471"/>
      <c r="J32" s="469"/>
      <c r="K32" s="471"/>
      <c r="L32" s="469"/>
      <c r="M32" s="471"/>
      <c r="N32" s="469"/>
      <c r="O32" s="471"/>
      <c r="P32" s="469"/>
      <c r="Q32" s="471"/>
    </row>
    <row r="33" spans="1:17" x14ac:dyDescent="0.25">
      <c r="A33" s="14" t="s">
        <v>133</v>
      </c>
      <c r="B33" s="7"/>
      <c r="C33" s="7"/>
      <c r="D33" s="7"/>
      <c r="E33" s="7"/>
      <c r="F33" s="7"/>
      <c r="G33" s="7"/>
      <c r="H33" s="7"/>
      <c r="I33" s="15"/>
      <c r="J33" s="7"/>
      <c r="K33" s="15"/>
      <c r="L33" s="7"/>
      <c r="M33" s="15"/>
      <c r="N33" s="7"/>
      <c r="O33" s="15"/>
      <c r="P33" s="7"/>
      <c r="Q33" s="15"/>
    </row>
    <row r="34" spans="1:17" x14ac:dyDescent="0.25">
      <c r="A34" s="11" t="s">
        <v>34</v>
      </c>
      <c r="B34" s="550" t="str">
        <f>IF(B14="","",B14)</f>
        <v/>
      </c>
      <c r="C34" s="533"/>
      <c r="D34" s="550" t="str">
        <f>IF(D14="","",D14)</f>
        <v/>
      </c>
      <c r="E34" s="533"/>
      <c r="F34" s="550" t="str">
        <f>IF(F14="","",F14)</f>
        <v/>
      </c>
      <c r="G34" s="533"/>
      <c r="H34" s="550" t="str">
        <f>IF(H14="","",H14)</f>
        <v/>
      </c>
      <c r="I34" s="533"/>
      <c r="J34" s="550" t="str">
        <f>IF(J14="","",J14)</f>
        <v/>
      </c>
      <c r="K34" s="533"/>
      <c r="L34" s="550" t="str">
        <f>IF(L14="","",L14)</f>
        <v/>
      </c>
      <c r="M34" s="533"/>
      <c r="N34" s="550" t="str">
        <f>IF(N14="","",N14)</f>
        <v/>
      </c>
      <c r="O34" s="533"/>
      <c r="P34" s="550" t="str">
        <f>IF(P14="","",P14)</f>
        <v/>
      </c>
      <c r="Q34" s="533"/>
    </row>
    <row r="35" spans="1:17" x14ac:dyDescent="0.25">
      <c r="A35" s="12"/>
      <c r="B35" s="134" t="s">
        <v>36</v>
      </c>
      <c r="C35" s="141"/>
      <c r="D35" s="134" t="s">
        <v>36</v>
      </c>
      <c r="E35" s="141"/>
      <c r="F35" s="134" t="s">
        <v>36</v>
      </c>
      <c r="G35" s="141"/>
      <c r="H35" s="134" t="s">
        <v>36</v>
      </c>
      <c r="I35" s="141"/>
      <c r="J35" s="134" t="s">
        <v>36</v>
      </c>
      <c r="K35" s="141"/>
      <c r="L35" s="134" t="s">
        <v>36</v>
      </c>
      <c r="M35" s="141"/>
      <c r="N35" s="134" t="s">
        <v>36</v>
      </c>
      <c r="O35" s="141"/>
      <c r="P35" s="134" t="s">
        <v>36</v>
      </c>
      <c r="Q35" s="141"/>
    </row>
    <row r="36" spans="1:17" x14ac:dyDescent="0.25">
      <c r="A36" s="16" t="s">
        <v>45</v>
      </c>
      <c r="B36" s="135" t="s">
        <v>37</v>
      </c>
      <c r="C36" s="142"/>
      <c r="D36" s="135" t="s">
        <v>37</v>
      </c>
      <c r="E36" s="142"/>
      <c r="F36" s="135" t="s">
        <v>37</v>
      </c>
      <c r="G36" s="142"/>
      <c r="H36" s="135" t="s">
        <v>37</v>
      </c>
      <c r="I36" s="142"/>
      <c r="J36" s="135" t="s">
        <v>37</v>
      </c>
      <c r="K36" s="142"/>
      <c r="L36" s="135" t="s">
        <v>37</v>
      </c>
      <c r="M36" s="142"/>
      <c r="N36" s="135" t="s">
        <v>37</v>
      </c>
      <c r="O36" s="142"/>
      <c r="P36" s="135" t="s">
        <v>37</v>
      </c>
      <c r="Q36" s="142"/>
    </row>
    <row r="37" spans="1:17" x14ac:dyDescent="0.25">
      <c r="A37" s="13" t="s">
        <v>184</v>
      </c>
      <c r="B37" s="217"/>
      <c r="C37" s="132"/>
      <c r="D37" s="217"/>
      <c r="E37" s="132"/>
      <c r="F37" s="217"/>
      <c r="G37" s="132"/>
      <c r="H37" s="217"/>
      <c r="I37" s="132"/>
      <c r="J37" s="217"/>
      <c r="K37" s="132"/>
      <c r="L37" s="217"/>
      <c r="M37" s="132"/>
      <c r="N37" s="217"/>
      <c r="O37" s="132"/>
      <c r="P37" s="217"/>
      <c r="Q37" s="132"/>
    </row>
    <row r="38" spans="1:17" x14ac:dyDescent="0.25">
      <c r="A38" s="13" t="s">
        <v>46</v>
      </c>
      <c r="B38" s="217"/>
      <c r="C38" s="132"/>
      <c r="D38" s="217"/>
      <c r="E38" s="132"/>
      <c r="F38" s="217"/>
      <c r="G38" s="132"/>
      <c r="H38" s="217"/>
      <c r="I38" s="132"/>
      <c r="J38" s="217"/>
      <c r="K38" s="132"/>
      <c r="L38" s="217"/>
      <c r="M38" s="132"/>
      <c r="N38" s="217"/>
      <c r="O38" s="132"/>
      <c r="P38" s="217"/>
      <c r="Q38" s="132"/>
    </row>
    <row r="39" spans="1:17" x14ac:dyDescent="0.25">
      <c r="A39" s="13" t="s">
        <v>226</v>
      </c>
      <c r="B39" s="217"/>
      <c r="C39" s="132"/>
      <c r="D39" s="217"/>
      <c r="E39" s="132"/>
      <c r="F39" s="217"/>
      <c r="G39" s="132"/>
      <c r="H39" s="217"/>
      <c r="I39" s="132"/>
      <c r="J39" s="217"/>
      <c r="K39" s="132"/>
      <c r="L39" s="217"/>
      <c r="M39" s="132"/>
      <c r="N39" s="217"/>
      <c r="O39" s="132"/>
      <c r="P39" s="217"/>
      <c r="Q39" s="132"/>
    </row>
    <row r="40" spans="1:17" x14ac:dyDescent="0.25">
      <c r="A40" s="13" t="s">
        <v>41</v>
      </c>
      <c r="B40" s="217"/>
      <c r="C40" s="132"/>
      <c r="D40" s="217"/>
      <c r="E40" s="132"/>
      <c r="F40" s="217"/>
      <c r="G40" s="132"/>
      <c r="H40" s="217"/>
      <c r="I40" s="132"/>
      <c r="J40" s="217"/>
      <c r="K40" s="132"/>
      <c r="L40" s="217"/>
      <c r="M40" s="132"/>
      <c r="N40" s="217"/>
      <c r="O40" s="132"/>
      <c r="P40" s="217"/>
      <c r="Q40" s="132"/>
    </row>
    <row r="41" spans="1:17" x14ac:dyDescent="0.25">
      <c r="A41" s="13" t="s">
        <v>42</v>
      </c>
      <c r="B41" s="217"/>
      <c r="C41" s="132"/>
      <c r="D41" s="217"/>
      <c r="E41" s="132"/>
      <c r="F41" s="217"/>
      <c r="G41" s="132"/>
      <c r="H41" s="217"/>
      <c r="I41" s="132"/>
      <c r="J41" s="217"/>
      <c r="K41" s="132"/>
      <c r="L41" s="217"/>
      <c r="M41" s="132"/>
      <c r="N41" s="217"/>
      <c r="O41" s="132"/>
      <c r="P41" s="217"/>
      <c r="Q41" s="132"/>
    </row>
    <row r="42" spans="1:17" x14ac:dyDescent="0.25">
      <c r="A42" s="11" t="s">
        <v>47</v>
      </c>
      <c r="B42" s="534" t="str">
        <f>IF(B14="","",SUM(B37:B41))</f>
        <v/>
      </c>
      <c r="C42" s="132"/>
      <c r="D42" s="534" t="str">
        <f>IF(D14="","",SUM(D37:D41))</f>
        <v/>
      </c>
      <c r="E42" s="132"/>
      <c r="F42" s="534" t="str">
        <f>IF(F14="","",SUM(F37:F41))</f>
        <v/>
      </c>
      <c r="G42" s="132"/>
      <c r="H42" s="534" t="str">
        <f>IF(H14="","",SUM(H37:H41))</f>
        <v/>
      </c>
      <c r="I42" s="132"/>
      <c r="J42" s="534" t="str">
        <f>IF(J14="","",SUM(J37:J41))</f>
        <v/>
      </c>
      <c r="K42" s="132"/>
      <c r="L42" s="534" t="str">
        <f>IF(L14="","",SUM(L37:L41))</f>
        <v/>
      </c>
      <c r="M42" s="132"/>
      <c r="N42" s="534" t="str">
        <f>IF(N14="","",SUM(N37:N41))</f>
        <v/>
      </c>
      <c r="O42" s="132"/>
      <c r="P42" s="534" t="str">
        <f>IF(P14="","",SUM(P37:P41))</f>
        <v/>
      </c>
      <c r="Q42" s="132"/>
    </row>
    <row r="43" spans="1:17" ht="17.25" x14ac:dyDescent="0.25">
      <c r="A43" s="11" t="s">
        <v>155</v>
      </c>
      <c r="B43" s="551" t="str">
        <f>IF(B14="","",IF($B$10&gt;0,B42/$B$10,0))</f>
        <v/>
      </c>
      <c r="C43" s="86"/>
      <c r="D43" s="551" t="str">
        <f>IF(D14="","",IF($B$10&gt;0,D42/$B$10,0))</f>
        <v/>
      </c>
      <c r="E43" s="86"/>
      <c r="F43" s="551" t="str">
        <f>IF(F14="","",IF($B$10&gt;0,F42/$B$10,0))</f>
        <v/>
      </c>
      <c r="G43" s="86"/>
      <c r="H43" s="551" t="str">
        <f>IF(H14="","",IF($B$10&gt;0,H42/$B$10,0))</f>
        <v/>
      </c>
      <c r="I43" s="86"/>
      <c r="J43" s="551" t="str">
        <f>IF(J14="","",IF($B$10&gt;0,J42/$B$10,0))</f>
        <v/>
      </c>
      <c r="K43" s="86"/>
      <c r="L43" s="551" t="str">
        <f>IF(L14="","",IF($B$10&gt;0,L42/$B$10,0))</f>
        <v/>
      </c>
      <c r="M43" s="86"/>
      <c r="N43" s="551" t="str">
        <f>IF(N14="","",IF($B$10&gt;0,N42/$B$10,0))</f>
        <v/>
      </c>
      <c r="O43" s="86"/>
      <c r="P43" s="551" t="str">
        <f>IF(P14="","",IF($B$10&gt;0,P42/$B$10,0))</f>
        <v/>
      </c>
      <c r="Q43" s="86"/>
    </row>
    <row r="44" spans="1:17" ht="30.75" thickBot="1" x14ac:dyDescent="0.3">
      <c r="A44" s="88" t="s">
        <v>510</v>
      </c>
      <c r="B44" s="535" t="str">
        <f>IF(B14="","",IF(B43&gt;=0.05,"Yes-Use detail form","No"))</f>
        <v/>
      </c>
      <c r="C44" s="133"/>
      <c r="D44" s="535" t="str">
        <f>IF(D14="","",IF(D43&gt;=0.05,"Yes-Use detail form","No"))</f>
        <v/>
      </c>
      <c r="E44" s="133"/>
      <c r="F44" s="535" t="str">
        <f>IF(F14="","",IF(F43&gt;=0.05,"Yes-Use detail form","No"))</f>
        <v/>
      </c>
      <c r="G44" s="133"/>
      <c r="H44" s="535" t="str">
        <f>IF(H14="","",IF(H43&gt;=0.05,"Yes-Use detail form","No"))</f>
        <v/>
      </c>
      <c r="I44" s="133"/>
      <c r="J44" s="535" t="str">
        <f>IF(J14="","",IF(J43&gt;=0.05,"Yes-Use detail form","No"))</f>
        <v/>
      </c>
      <c r="K44" s="133"/>
      <c r="L44" s="535" t="str">
        <f>IF(L14="","",IF(L43&gt;=0.05,"Yes-Use detail form","No"))</f>
        <v/>
      </c>
      <c r="M44" s="133"/>
      <c r="N44" s="535" t="str">
        <f>IF(N14="","",IF(N43&gt;=0.05,"Yes-Use detail form","No"))</f>
        <v/>
      </c>
      <c r="O44" s="133"/>
      <c r="P44" s="535" t="str">
        <f>IF(P14="","",IF(P43&gt;=0.05,"Yes-Use detail form","No"))</f>
        <v/>
      </c>
      <c r="Q44" s="133"/>
    </row>
    <row r="45" spans="1:17" s="236" customFormat="1" ht="30.75" thickBot="1" x14ac:dyDescent="0.3">
      <c r="A45" s="242" t="s">
        <v>243</v>
      </c>
      <c r="B45" s="314"/>
      <c r="C45" s="326"/>
      <c r="D45" s="314"/>
      <c r="E45" s="326"/>
      <c r="F45" s="314"/>
      <c r="G45" s="326"/>
      <c r="H45" s="314"/>
      <c r="I45" s="243"/>
      <c r="J45" s="314"/>
      <c r="K45" s="243"/>
      <c r="L45" s="314"/>
      <c r="M45" s="243"/>
      <c r="N45" s="314"/>
      <c r="O45" s="243"/>
      <c r="P45" s="314"/>
      <c r="Q45" s="243"/>
    </row>
    <row r="46" spans="1:17" s="123" customFormat="1" ht="15.75" thickBot="1" x14ac:dyDescent="0.3">
      <c r="A46" s="463" t="s">
        <v>520</v>
      </c>
      <c r="B46" s="461"/>
      <c r="C46" s="460"/>
      <c r="D46" s="461"/>
      <c r="E46" s="462"/>
      <c r="F46" s="461"/>
      <c r="G46" s="462"/>
      <c r="H46" s="461"/>
      <c r="I46" s="462"/>
      <c r="J46" s="461"/>
      <c r="K46" s="462"/>
      <c r="L46" s="461"/>
      <c r="M46" s="462"/>
      <c r="N46" s="461"/>
      <c r="O46" s="462"/>
      <c r="P46" s="461"/>
      <c r="Q46" s="462"/>
    </row>
    <row r="47" spans="1:17" x14ac:dyDescent="0.25">
      <c r="A47" s="404" t="s">
        <v>156</v>
      </c>
      <c r="B47" s="123"/>
      <c r="C47" s="123"/>
      <c r="D47" s="123"/>
      <c r="E47" s="123"/>
      <c r="F47" s="123"/>
      <c r="G47" s="123"/>
    </row>
    <row r="48" spans="1:17" x14ac:dyDescent="0.25">
      <c r="A48" s="405" t="s">
        <v>142</v>
      </c>
      <c r="B48" s="123"/>
      <c r="C48" s="123"/>
      <c r="D48" s="123"/>
      <c r="E48" s="123"/>
      <c r="F48" s="123"/>
      <c r="G48" s="123"/>
    </row>
    <row r="49" spans="1:7" x14ac:dyDescent="0.25">
      <c r="A49" s="405" t="s">
        <v>107</v>
      </c>
      <c r="B49" s="123"/>
      <c r="C49" s="123"/>
      <c r="D49" s="123"/>
      <c r="E49" s="123"/>
      <c r="F49" s="123"/>
      <c r="G49" s="123"/>
    </row>
    <row r="50" spans="1:7" x14ac:dyDescent="0.25">
      <c r="A50" s="123" t="s">
        <v>197</v>
      </c>
      <c r="B50" s="123"/>
      <c r="C50" s="123"/>
      <c r="D50" s="123"/>
      <c r="E50" s="123"/>
      <c r="F50" s="123"/>
      <c r="G50" s="123"/>
    </row>
    <row r="51" spans="1:7" x14ac:dyDescent="0.25">
      <c r="A51" s="358" t="s">
        <v>430</v>
      </c>
      <c r="B51" s="358"/>
      <c r="C51" s="358"/>
      <c r="D51" s="358"/>
      <c r="E51" s="358"/>
      <c r="F51" s="358"/>
      <c r="G51" s="358"/>
    </row>
    <row r="52" spans="1:7" x14ac:dyDescent="0.25">
      <c r="A52" s="400" t="s">
        <v>431</v>
      </c>
      <c r="B52" s="358"/>
      <c r="C52" s="358"/>
      <c r="D52" s="358"/>
      <c r="E52" s="358"/>
      <c r="F52" s="358"/>
      <c r="G52" s="358"/>
    </row>
    <row r="53" spans="1:7" x14ac:dyDescent="0.25">
      <c r="A53" s="400" t="s">
        <v>432</v>
      </c>
    </row>
    <row r="54" spans="1:7" x14ac:dyDescent="0.25">
      <c r="A54" s="358" t="s">
        <v>433</v>
      </c>
    </row>
    <row r="55" spans="1:7" x14ac:dyDescent="0.25">
      <c r="A55" s="399" t="s">
        <v>434</v>
      </c>
    </row>
    <row r="56" spans="1:7" x14ac:dyDescent="0.25">
      <c r="A56" s="230" t="s">
        <v>435</v>
      </c>
    </row>
  </sheetData>
  <sheetProtection algorithmName="SHA-512" hashValue="lIvzN8+75rtImGboXoVSMwJlz2qMf3ZeHrJbksQ8Lr7QK1IMirS2zhZ86+frGL4iBzqZQIoXLGUamC3izRsPlg==" saltValue="mBh4F+sS8Cj+6BOgazh3pg==" spinCount="100000" sheet="1" objects="1" scenarios="1"/>
  <dataConsolidate/>
  <conditionalFormatting sqref="B44">
    <cfRule type="containsText" dxfId="46" priority="80" operator="containsText" text="yes">
      <formula>NOT(ISERROR(SEARCH("yes",B44)))</formula>
    </cfRule>
  </conditionalFormatting>
  <conditionalFormatting sqref="D29">
    <cfRule type="containsText" dxfId="45" priority="77" operator="containsText" text="yes">
      <formula>NOT(ISERROR(SEARCH("yes",D29)))</formula>
    </cfRule>
  </conditionalFormatting>
  <conditionalFormatting sqref="F29">
    <cfRule type="containsText" dxfId="44" priority="76" operator="containsText" text="yes">
      <formula>NOT(ISERROR(SEARCH("yes",F29)))</formula>
    </cfRule>
  </conditionalFormatting>
  <conditionalFormatting sqref="H29">
    <cfRule type="containsText" dxfId="43" priority="75" operator="containsText" text="yes">
      <formula>NOT(ISERROR(SEARCH("yes",H29)))</formula>
    </cfRule>
  </conditionalFormatting>
  <conditionalFormatting sqref="D44">
    <cfRule type="containsText" dxfId="42" priority="74" operator="containsText" text="yes">
      <formula>NOT(ISERROR(SEARCH("yes",D44)))</formula>
    </cfRule>
  </conditionalFormatting>
  <conditionalFormatting sqref="F44">
    <cfRule type="containsText" dxfId="41" priority="73" operator="containsText" text="yes">
      <formula>NOT(ISERROR(SEARCH("yes",F44)))</formula>
    </cfRule>
  </conditionalFormatting>
  <conditionalFormatting sqref="H44">
    <cfRule type="containsText" dxfId="40" priority="72" operator="containsText" text="yes">
      <formula>NOT(ISERROR(SEARCH("yes",H44)))</formula>
    </cfRule>
  </conditionalFormatting>
  <conditionalFormatting sqref="B45">
    <cfRule type="containsText" dxfId="39" priority="68" operator="containsText" text="yes">
      <formula>NOT(ISERROR(SEARCH("yes",B45)))</formula>
    </cfRule>
  </conditionalFormatting>
  <conditionalFormatting sqref="D45">
    <cfRule type="containsText" dxfId="38" priority="67" operator="containsText" text="yes">
      <formula>NOT(ISERROR(SEARCH("yes",D45)))</formula>
    </cfRule>
  </conditionalFormatting>
  <conditionalFormatting sqref="F45">
    <cfRule type="containsText" dxfId="37" priority="66" operator="containsText" text="yes">
      <formula>NOT(ISERROR(SEARCH("yes",F45)))</formula>
    </cfRule>
  </conditionalFormatting>
  <conditionalFormatting sqref="H45">
    <cfRule type="containsText" dxfId="36" priority="65" operator="containsText" text="yes">
      <formula>NOT(ISERROR(SEARCH("yes",H45)))</formula>
    </cfRule>
  </conditionalFormatting>
  <conditionalFormatting sqref="J29">
    <cfRule type="containsText" dxfId="35" priority="63" operator="containsText" text="yes">
      <formula>NOT(ISERROR(SEARCH("yes",J29)))</formula>
    </cfRule>
  </conditionalFormatting>
  <conditionalFormatting sqref="J44">
    <cfRule type="containsText" dxfId="34" priority="62" operator="containsText" text="yes">
      <formula>NOT(ISERROR(SEARCH("yes",J44)))</formula>
    </cfRule>
  </conditionalFormatting>
  <conditionalFormatting sqref="J45">
    <cfRule type="containsText" dxfId="33" priority="61" operator="containsText" text="yes">
      <formula>NOT(ISERROR(SEARCH("yes",J45)))</formula>
    </cfRule>
  </conditionalFormatting>
  <conditionalFormatting sqref="L29">
    <cfRule type="containsText" dxfId="32" priority="59" operator="containsText" text="yes">
      <formula>NOT(ISERROR(SEARCH("yes",L29)))</formula>
    </cfRule>
  </conditionalFormatting>
  <conditionalFormatting sqref="L44">
    <cfRule type="containsText" dxfId="31" priority="58" operator="containsText" text="yes">
      <formula>NOT(ISERROR(SEARCH("yes",L44)))</formula>
    </cfRule>
  </conditionalFormatting>
  <conditionalFormatting sqref="L45">
    <cfRule type="containsText" dxfId="30" priority="57" operator="containsText" text="yes">
      <formula>NOT(ISERROR(SEARCH("yes",L45)))</formula>
    </cfRule>
  </conditionalFormatting>
  <conditionalFormatting sqref="N29">
    <cfRule type="containsText" dxfId="29" priority="55" operator="containsText" text="yes">
      <formula>NOT(ISERROR(SEARCH("yes",N29)))</formula>
    </cfRule>
  </conditionalFormatting>
  <conditionalFormatting sqref="N44">
    <cfRule type="containsText" dxfId="28" priority="54" operator="containsText" text="yes">
      <formula>NOT(ISERROR(SEARCH("yes",N44)))</formula>
    </cfRule>
  </conditionalFormatting>
  <conditionalFormatting sqref="N45">
    <cfRule type="containsText" dxfId="27" priority="53" operator="containsText" text="yes">
      <formula>NOT(ISERROR(SEARCH("yes",N45)))</formula>
    </cfRule>
  </conditionalFormatting>
  <conditionalFormatting sqref="P29">
    <cfRule type="containsText" dxfId="26" priority="51" operator="containsText" text="yes">
      <formula>NOT(ISERROR(SEARCH("yes",P29)))</formula>
    </cfRule>
  </conditionalFormatting>
  <conditionalFormatting sqref="P44">
    <cfRule type="containsText" dxfId="25" priority="50" operator="containsText" text="yes">
      <formula>NOT(ISERROR(SEARCH("yes",P44)))</formula>
    </cfRule>
  </conditionalFormatting>
  <conditionalFormatting sqref="P45">
    <cfRule type="containsText" dxfId="24" priority="49" operator="containsText" text="yes">
      <formula>NOT(ISERROR(SEARCH("yes",P45)))</formula>
    </cfRule>
  </conditionalFormatting>
  <conditionalFormatting sqref="B29">
    <cfRule type="containsText" dxfId="23" priority="47" operator="containsText" text="yes">
      <formula>NOT(ISERROR(SEARCH("yes",B29)))</formula>
    </cfRule>
  </conditionalFormatting>
  <conditionalFormatting sqref="I32 G32 E32 K32 M32 O32 Q32">
    <cfRule type="containsText" dxfId="22" priority="22" operator="containsText" text="yes">
      <formula>NOT(ISERROR(SEARCH("yes",E32)))</formula>
    </cfRule>
  </conditionalFormatting>
  <conditionalFormatting sqref="H30">
    <cfRule type="containsText" dxfId="21" priority="21" operator="containsText" text="yes">
      <formula>NOT(ISERROR(SEARCH("yes",H30)))</formula>
    </cfRule>
  </conditionalFormatting>
  <conditionalFormatting sqref="D30">
    <cfRule type="containsText" dxfId="20" priority="20" operator="containsText" text="yes">
      <formula>NOT(ISERROR(SEARCH("yes",D30)))</formula>
    </cfRule>
  </conditionalFormatting>
  <conditionalFormatting sqref="F30">
    <cfRule type="containsText" dxfId="19" priority="19" operator="containsText" text="yes">
      <formula>NOT(ISERROR(SEARCH("yes",F30)))</formula>
    </cfRule>
  </conditionalFormatting>
  <conditionalFormatting sqref="H30">
    <cfRule type="containsText" dxfId="18" priority="18" operator="containsText" text="yes">
      <formula>NOT(ISERROR(SEARCH("yes",H30)))</formula>
    </cfRule>
  </conditionalFormatting>
  <conditionalFormatting sqref="J30">
    <cfRule type="containsText" dxfId="17" priority="17" operator="containsText" text="yes">
      <formula>NOT(ISERROR(SEARCH("yes",J30)))</formula>
    </cfRule>
  </conditionalFormatting>
  <conditionalFormatting sqref="L30">
    <cfRule type="containsText" dxfId="16" priority="16" operator="containsText" text="yes">
      <formula>NOT(ISERROR(SEARCH("yes",L30)))</formula>
    </cfRule>
  </conditionalFormatting>
  <conditionalFormatting sqref="N30">
    <cfRule type="containsText" dxfId="15" priority="15" operator="containsText" text="yes">
      <formula>NOT(ISERROR(SEARCH("yes",N30)))</formula>
    </cfRule>
  </conditionalFormatting>
  <conditionalFormatting sqref="P30">
    <cfRule type="containsText" dxfId="14" priority="14" operator="containsText" text="yes">
      <formula>NOT(ISERROR(SEARCH("yes",P30)))</formula>
    </cfRule>
  </conditionalFormatting>
  <conditionalFormatting sqref="B30">
    <cfRule type="containsText" dxfId="13" priority="13" operator="containsText" text="yes">
      <formula>NOT(ISERROR(SEARCH("yes",B30)))</formula>
    </cfRule>
  </conditionalFormatting>
  <conditionalFormatting sqref="C32">
    <cfRule type="beginsWith" dxfId="12" priority="12" operator="beginsWith" text="Yes">
      <formula>LEFT(C32,LEN("Yes"))="Yes"</formula>
    </cfRule>
  </conditionalFormatting>
  <conditionalFormatting sqref="C30">
    <cfRule type="containsText" dxfId="11" priority="11" operator="containsText" text="yes">
      <formula>NOT(ISERROR(SEARCH("yes",C30)))</formula>
    </cfRule>
  </conditionalFormatting>
  <conditionalFormatting sqref="C31">
    <cfRule type="containsText" dxfId="10" priority="10" operator="containsText" text="yes">
      <formula>NOT(ISERROR(SEARCH("yes",C31)))</formula>
    </cfRule>
  </conditionalFormatting>
  <conditionalFormatting sqref="B32">
    <cfRule type="containsText" dxfId="9" priority="9" operator="containsText" text="Yes">
      <formula>NOT(ISERROR(SEARCH("Yes",B32)))</formula>
    </cfRule>
  </conditionalFormatting>
  <conditionalFormatting sqref="I31 G31 E31 K31 M31 O31 Q31">
    <cfRule type="containsText" dxfId="8" priority="8" operator="containsText" text="yes">
      <formula>NOT(ISERROR(SEARCH("yes",E31)))</formula>
    </cfRule>
  </conditionalFormatting>
  <conditionalFormatting sqref="E30">
    <cfRule type="containsText" dxfId="7" priority="7" operator="containsText" text="yes">
      <formula>NOT(ISERROR(SEARCH("yes",E30)))</formula>
    </cfRule>
  </conditionalFormatting>
  <conditionalFormatting sqref="G30">
    <cfRule type="containsText" dxfId="6" priority="6" operator="containsText" text="yes">
      <formula>NOT(ISERROR(SEARCH("yes",G30)))</formula>
    </cfRule>
  </conditionalFormatting>
  <conditionalFormatting sqref="I30">
    <cfRule type="containsText" dxfId="5" priority="5" operator="containsText" text="yes">
      <formula>NOT(ISERROR(SEARCH("yes",I30)))</formula>
    </cfRule>
  </conditionalFormatting>
  <conditionalFormatting sqref="K30">
    <cfRule type="containsText" dxfId="4" priority="4" operator="containsText" text="yes">
      <formula>NOT(ISERROR(SEARCH("yes",K30)))</formula>
    </cfRule>
  </conditionalFormatting>
  <conditionalFormatting sqref="M30">
    <cfRule type="containsText" dxfId="3" priority="3" operator="containsText" text="yes">
      <formula>NOT(ISERROR(SEARCH("yes",M30)))</formula>
    </cfRule>
  </conditionalFormatting>
  <conditionalFormatting sqref="O30">
    <cfRule type="containsText" dxfId="2" priority="2" operator="containsText" text="yes">
      <formula>NOT(ISERROR(SEARCH("yes",O30)))</formula>
    </cfRule>
  </conditionalFormatting>
  <conditionalFormatting sqref="Q30">
    <cfRule type="containsText" dxfId="1" priority="1" operator="containsText" text="yes">
      <formula>NOT(ISERROR(SEARCH("yes",Q30)))</formula>
    </cfRule>
  </conditionalFormatting>
  <dataValidations count="1">
    <dataValidation type="list" allowBlank="1" showInputMessage="1" showErrorMessage="1" sqref="B31" xr:uid="{E802ECA6-1B8B-4FAE-9CFF-35F53654017B}">
      <formula1>"Yes, No"</formula1>
    </dataValidation>
  </dataValidations>
  <pageMargins left="0.45" right="0.45" top="0.5" bottom="0.3" header="0.3" footer="0.3"/>
  <pageSetup scale="46" orientation="landscape" r:id="rId1"/>
  <headerFooter>
    <oddHeader>&amp;L&amp;"-,Bold"Summary Report – Gaseous and Opacity Excess Emissions and Continuous Monitoring System Performance
Continuous Parameter Monitoring Systems -- 40 CFR Part 63, Subpart MM</oddHeader>
    <oddFooter>&amp;RCPMS Summary -- &amp;P of &amp;N</oddFooter>
  </headerFooter>
  <extLst>
    <ext xmlns:x14="http://schemas.microsoft.com/office/spreadsheetml/2009/9/main" uri="{78C0D931-6437-407d-A8EE-F0AAD7539E65}">
      <x14:conditionalFormattings>
        <x14:conditionalFormatting xmlns:xm="http://schemas.microsoft.com/office/excel/2006/main">
          <x14:cfRule type="containsText" priority="46" operator="containsText" text="yes" id="{5622FD50-E581-4017-94E2-5EEA3F8821BF}">
            <xm:f>NOT(ISERROR(SEARCH("yes",CPMS1!B46)))</xm:f>
            <x14:dxf>
              <font>
                <b/>
                <i val="0"/>
                <color auto="1"/>
              </font>
              <fill>
                <patternFill>
                  <bgColor rgb="FFFFFF00"/>
                </patternFill>
              </fill>
            </x14:dxf>
          </x14:cfRule>
          <xm:sqref>B46 D46 F46 H46 J46 L46 N46 P46</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error="Select 3-hr (except for the 1-hr RTO corrective action level)" prompt="Select 3-hour, except for 1-hour RTO corrective action level" xr:uid="{5812E0E3-0D3F-47C9-808E-CB905BDA9756}">
          <x14:formula1>
            <xm:f>'dropdown menus'!$B$47:$B$48</xm:f>
          </x14:formula1>
          <xm:sqref>B15 P15 N15 L15 J15 H15 F15 D15</xm:sqref>
        </x14:dataValidation>
        <x14:dataValidation type="list" allowBlank="1" showInputMessage="1" xr:uid="{836BE9F2-53F0-48B2-8163-A7448E8D89CC}">
          <x14:formula1>
            <xm:f>'dropdown menus'!$B$156:$B$157</xm:f>
          </x14:formula1>
          <xm:sqref>D45 B45 P45 N45 L45 J45 H45 F45</xm:sqref>
        </x14:dataValidation>
        <x14:dataValidation type="list" allowBlank="1" showInputMessage="1" showErrorMessage="1" xr:uid="{8B0CD5E3-4E19-4B10-BBF7-CD2ED66B1F9A}">
          <x14:formula1>
            <xm:f>'dropdown menus'!$B$121:$B$122</xm:f>
          </x14:formula1>
          <xm:sqref>B18:B19 P18:P19 N18:N19 L18:L19 J18:J19 H18:H19 F18:F19 D18:D19</xm:sqref>
        </x14:dataValidation>
        <x14:dataValidation type="list" allowBlank="1" showInputMessage="1" showErrorMessage="1" prompt="Select parameter" xr:uid="{99C2394B-ACD4-43E7-BA42-E453D641FFAD}">
          <x14:formula1>
            <xm:f>'dropdown menus'!$B$37:$B$44</xm:f>
          </x14:formula1>
          <xm:sqref>B14 P14 N14 L14 J14 H14 F14 D14</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10">
    <tabColor theme="9" tint="0.59999389629810485"/>
    <pageSetUpPr fitToPage="1"/>
  </sheetPr>
  <dimension ref="A1:T31"/>
  <sheetViews>
    <sheetView showGridLines="0" topLeftCell="C7" workbookViewId="0">
      <selection activeCell="C24" sqref="C24"/>
    </sheetView>
  </sheetViews>
  <sheetFormatPr defaultColWidth="0" defaultRowHeight="15" zeroHeight="1" x14ac:dyDescent="0.25"/>
  <cols>
    <col min="1" max="1" width="9.140625" style="130" hidden="1" customWidth="1"/>
    <col min="2" max="2" width="22.42578125" style="130" hidden="1" customWidth="1"/>
    <col min="3" max="3" width="137.85546875" style="18" customWidth="1"/>
    <col min="4" max="20" width="0" style="18" hidden="1" customWidth="1"/>
    <col min="21" max="16384" width="9.140625" style="18" hidden="1"/>
  </cols>
  <sheetData>
    <row r="1" spans="2:20" ht="18.75" hidden="1" x14ac:dyDescent="0.3">
      <c r="C1" s="424" t="str">
        <f>Welcome!B6</f>
        <v>OMB No.: 2060-0377 Form 5900-520 For further Paperwork Reduction Act information see: 
https://www.epa.gov/electronic-reporting-air-emissions/paperwork-reduction-act-pra-cedri-and-ert</v>
      </c>
      <c r="D1" s="60"/>
      <c r="E1" s="60"/>
      <c r="F1" s="60"/>
      <c r="G1" s="60"/>
      <c r="H1" s="60"/>
      <c r="I1" s="60"/>
      <c r="J1" s="60"/>
      <c r="K1" s="60"/>
      <c r="L1" s="60"/>
      <c r="M1" s="60"/>
      <c r="N1" s="60"/>
      <c r="O1" s="60"/>
      <c r="P1" s="60"/>
      <c r="Q1" s="60"/>
      <c r="R1" s="60"/>
      <c r="S1" s="60"/>
      <c r="T1" s="60"/>
    </row>
    <row r="2" spans="2:20" hidden="1" x14ac:dyDescent="0.25">
      <c r="C2" s="362" t="str">
        <f>+Welcome!$B$2</f>
        <v>63.860(c) Excess Emissions Report</v>
      </c>
    </row>
    <row r="3" spans="2:20" hidden="1" x14ac:dyDescent="0.25">
      <c r="C3" s="252" t="str">
        <f>+Welcome!$B$3</f>
        <v>63.867(d)(2)</v>
      </c>
    </row>
    <row r="4" spans="2:20" hidden="1" x14ac:dyDescent="0.25">
      <c r="C4" s="253" t="str">
        <f>+Welcome!$B$4</f>
        <v>DRAFT</v>
      </c>
      <c r="D4" s="61"/>
      <c r="E4" s="61"/>
      <c r="F4" s="61"/>
      <c r="G4" s="61"/>
      <c r="H4" s="61"/>
      <c r="I4" s="61"/>
      <c r="J4" s="61"/>
      <c r="K4" s="61"/>
      <c r="L4" s="61"/>
      <c r="M4" s="61"/>
      <c r="N4" s="61"/>
      <c r="O4" s="61"/>
      <c r="P4" s="61"/>
    </row>
    <row r="5" spans="2:20" s="130" customFormat="1" hidden="1" x14ac:dyDescent="0.25">
      <c r="C5" s="254">
        <f>+Welcome!$B$5</f>
        <v>44393</v>
      </c>
      <c r="D5" s="61"/>
      <c r="E5" s="61"/>
      <c r="F5" s="61"/>
      <c r="G5" s="61"/>
      <c r="H5" s="61"/>
      <c r="I5" s="61"/>
      <c r="J5" s="61"/>
      <c r="K5" s="61"/>
      <c r="L5" s="61"/>
      <c r="M5" s="61"/>
      <c r="N5" s="61"/>
      <c r="O5" s="61"/>
      <c r="P5" s="61"/>
    </row>
    <row r="6" spans="2:20" hidden="1" x14ac:dyDescent="0.25">
      <c r="C6" s="328"/>
      <c r="D6" s="61"/>
      <c r="E6" s="61"/>
      <c r="F6" s="61"/>
      <c r="G6" s="61"/>
      <c r="H6" s="61"/>
      <c r="I6" s="61"/>
      <c r="J6" s="61"/>
      <c r="K6" s="61"/>
      <c r="L6" s="61"/>
      <c r="M6" s="61"/>
      <c r="N6" s="61"/>
      <c r="O6" s="61"/>
      <c r="P6" s="61"/>
    </row>
    <row r="7" spans="2:20" ht="19.5" customHeight="1" x14ac:dyDescent="0.35">
      <c r="C7" s="25" t="s">
        <v>123</v>
      </c>
      <c r="D7" s="61"/>
      <c r="E7" s="61"/>
      <c r="F7" s="61"/>
      <c r="G7" s="61"/>
      <c r="H7" s="61"/>
      <c r="I7" s="61"/>
      <c r="J7" s="61"/>
      <c r="K7" s="61"/>
      <c r="L7" s="61"/>
      <c r="M7" s="61"/>
      <c r="N7" s="61"/>
      <c r="O7" s="61"/>
      <c r="P7" s="61"/>
    </row>
    <row r="8" spans="2:20" x14ac:dyDescent="0.25">
      <c r="C8" s="24" t="s">
        <v>16</v>
      </c>
    </row>
    <row r="10" spans="2:20" x14ac:dyDescent="0.25">
      <c r="B10" s="310" t="s">
        <v>560</v>
      </c>
      <c r="C10" s="43" t="s">
        <v>131</v>
      </c>
    </row>
    <row r="11" spans="2:20" hidden="1" x14ac:dyDescent="0.25">
      <c r="B11" s="71" t="s">
        <v>331</v>
      </c>
      <c r="C11" s="37"/>
    </row>
    <row r="12" spans="2:20" hidden="1" x14ac:dyDescent="0.25">
      <c r="B12" s="44"/>
      <c r="C12" s="37"/>
    </row>
    <row r="13" spans="2:20" x14ac:dyDescent="0.25">
      <c r="B13" s="44" t="s">
        <v>548</v>
      </c>
      <c r="C13" s="413" t="s">
        <v>408</v>
      </c>
    </row>
    <row r="14" spans="2:20" hidden="1" x14ac:dyDescent="0.25">
      <c r="B14" s="44"/>
      <c r="C14" s="433"/>
    </row>
    <row r="15" spans="2:20" hidden="1" x14ac:dyDescent="0.25">
      <c r="B15" s="44"/>
      <c r="C15" s="434"/>
    </row>
    <row r="16" spans="2:20" hidden="1" x14ac:dyDescent="0.25">
      <c r="B16" s="44"/>
      <c r="C16" s="434"/>
    </row>
    <row r="17" spans="2:3" hidden="1" x14ac:dyDescent="0.25">
      <c r="B17" s="44"/>
      <c r="C17" s="434"/>
    </row>
    <row r="18" spans="2:3" hidden="1" x14ac:dyDescent="0.25">
      <c r="B18" s="44"/>
      <c r="C18" s="434"/>
    </row>
    <row r="19" spans="2:3" hidden="1" x14ac:dyDescent="0.25">
      <c r="B19" s="44"/>
      <c r="C19" s="434"/>
    </row>
    <row r="20" spans="2:3" hidden="1" x14ac:dyDescent="0.25">
      <c r="B20" s="44"/>
      <c r="C20" s="434"/>
    </row>
    <row r="21" spans="2:3" hidden="1" x14ac:dyDescent="0.25">
      <c r="B21" s="44"/>
      <c r="C21" s="434"/>
    </row>
    <row r="22" spans="2:3" hidden="1" x14ac:dyDescent="0.25">
      <c r="B22" s="169"/>
      <c r="C22" s="434"/>
    </row>
    <row r="23" spans="2:3" hidden="1" x14ac:dyDescent="0.25">
      <c r="B23" s="273"/>
      <c r="C23" s="434"/>
    </row>
    <row r="24" spans="2:3" ht="300" customHeight="1" x14ac:dyDescent="0.25">
      <c r="B24" s="169" t="str">
        <f>IF(C24="","",Facility_Info_upload!B24)</f>
        <v/>
      </c>
      <c r="C24" s="468"/>
    </row>
    <row r="25" spans="2:3" hidden="1" x14ac:dyDescent="0.25">
      <c r="C25" s="37"/>
    </row>
    <row r="26" spans="2:3" hidden="1" x14ac:dyDescent="0.25">
      <c r="C26" s="37"/>
    </row>
    <row r="27" spans="2:3" hidden="1" x14ac:dyDescent="0.25">
      <c r="C27" s="37"/>
    </row>
    <row r="28" spans="2:3" hidden="1" x14ac:dyDescent="0.25">
      <c r="C28" s="37"/>
    </row>
    <row r="29" spans="2:3" hidden="1" x14ac:dyDescent="0.25">
      <c r="C29" s="37"/>
    </row>
    <row r="30" spans="2:3" hidden="1" x14ac:dyDescent="0.25">
      <c r="C30" s="327"/>
    </row>
    <row r="31" spans="2:3" hidden="1" x14ac:dyDescent="0.25">
      <c r="C31" s="65"/>
    </row>
  </sheetData>
  <sheetProtection algorithmName="SHA-512" hashValue="ix50TFN6k4Nhcbg3ZXYQrCQ3plISoQTtzZdXhn3cogINMgiS1pZPIyHlFEsuSX/PhhQ02ak03oQkLU7hhZ34Dw==" saltValue="XHLc1lJ0mlx4wtoVcFqOxw==" spinCount="100000" sheet="1" objects="1" scenarios="1"/>
  <pageMargins left="0.7" right="0.7" top="0.75" bottom="0.75" header="0.3" footer="0.3"/>
  <pageSetup scale="91"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5">
    <tabColor theme="9" tint="0.59999389629810485"/>
    <pageSetUpPr fitToPage="1"/>
  </sheetPr>
  <dimension ref="B1:J27"/>
  <sheetViews>
    <sheetView showGridLines="0" topLeftCell="C6" workbookViewId="0">
      <selection activeCell="C24" sqref="C24"/>
    </sheetView>
  </sheetViews>
  <sheetFormatPr defaultColWidth="0" defaultRowHeight="14.25" customHeight="1" zeroHeight="1" x14ac:dyDescent="0.2"/>
  <cols>
    <col min="1" max="1" width="9.140625" style="340" hidden="1" customWidth="1"/>
    <col min="2" max="2" width="19.140625" style="340" hidden="1" customWidth="1"/>
    <col min="3" max="3" width="55.28515625" style="340" customWidth="1"/>
    <col min="4" max="4" width="56.42578125" style="340" customWidth="1"/>
    <col min="5" max="10" width="0" style="340" hidden="1" customWidth="1"/>
    <col min="11" max="16384" width="9.140625" style="340" hidden="1"/>
  </cols>
  <sheetData>
    <row r="1" spans="2:4" ht="33.75" hidden="1" customHeight="1" x14ac:dyDescent="0.2">
      <c r="B1" s="338" t="s">
        <v>409</v>
      </c>
      <c r="C1" s="339"/>
      <c r="D1" s="339"/>
    </row>
    <row r="2" spans="2:4" ht="14.25" hidden="1" customHeight="1" x14ac:dyDescent="0.2">
      <c r="B2" s="335" t="s">
        <v>261</v>
      </c>
      <c r="C2" s="341" t="str">
        <f>Welcome!B2</f>
        <v>63.860(c) Excess Emissions Report</v>
      </c>
      <c r="D2" s="341"/>
    </row>
    <row r="3" spans="2:4" ht="14.25" hidden="1" customHeight="1" x14ac:dyDescent="0.2">
      <c r="B3" s="292" t="s">
        <v>250</v>
      </c>
      <c r="C3" s="342" t="str">
        <f>+Welcome!B3</f>
        <v>63.867(d)(2)</v>
      </c>
      <c r="D3" s="342"/>
    </row>
    <row r="4" spans="2:4" ht="14.25" hidden="1" customHeight="1" x14ac:dyDescent="0.2">
      <c r="B4" s="292" t="s">
        <v>251</v>
      </c>
      <c r="C4" s="343" t="str">
        <f>+Welcome!B4</f>
        <v>DRAFT</v>
      </c>
      <c r="D4" s="343"/>
    </row>
    <row r="5" spans="2:4" ht="14.25" hidden="1" customHeight="1" x14ac:dyDescent="0.2">
      <c r="B5" s="292" t="s">
        <v>252</v>
      </c>
      <c r="C5" s="344">
        <f>+Welcome!B5</f>
        <v>44393</v>
      </c>
      <c r="D5" s="344"/>
    </row>
    <row r="6" spans="2:4" ht="21" x14ac:dyDescent="0.35">
      <c r="C6" s="25" t="s">
        <v>85</v>
      </c>
      <c r="D6" s="345"/>
    </row>
    <row r="7" spans="2:4" ht="15" x14ac:dyDescent="0.25">
      <c r="C7" s="24" t="s">
        <v>410</v>
      </c>
      <c r="D7" s="346"/>
    </row>
    <row r="8" spans="2:4" x14ac:dyDescent="0.2">
      <c r="C8" s="347" t="s">
        <v>411</v>
      </c>
      <c r="D8" s="345"/>
    </row>
    <row r="9" spans="2:4" ht="18.75" hidden="1" customHeight="1" x14ac:dyDescent="0.2">
      <c r="C9" s="348"/>
      <c r="D9" s="349"/>
    </row>
    <row r="10" spans="2:4" ht="18.75" customHeight="1" x14ac:dyDescent="0.2">
      <c r="C10" s="345" t="s">
        <v>412</v>
      </c>
      <c r="D10" s="345"/>
    </row>
    <row r="11" spans="2:4" s="455" customFormat="1" ht="15" hidden="1" x14ac:dyDescent="0.2">
      <c r="B11" s="454"/>
      <c r="D11" s="456"/>
    </row>
    <row r="12" spans="2:4" ht="60" x14ac:dyDescent="0.25">
      <c r="B12" s="451" t="s">
        <v>413</v>
      </c>
      <c r="C12" s="452" t="s">
        <v>503</v>
      </c>
      <c r="D12" s="453" t="s">
        <v>504</v>
      </c>
    </row>
    <row r="13" spans="2:4" x14ac:dyDescent="0.2">
      <c r="B13" s="350" t="s">
        <v>548</v>
      </c>
      <c r="C13" s="351" t="s">
        <v>600</v>
      </c>
      <c r="D13" s="351" t="s">
        <v>601</v>
      </c>
    </row>
    <row r="14" spans="2:4" hidden="1" x14ac:dyDescent="0.2">
      <c r="B14" s="350"/>
      <c r="C14" s="351"/>
      <c r="D14" s="351"/>
    </row>
    <row r="15" spans="2:4" hidden="1" x14ac:dyDescent="0.2">
      <c r="B15" s="350"/>
      <c r="C15" s="351"/>
      <c r="D15" s="351"/>
    </row>
    <row r="16" spans="2:4" hidden="1" x14ac:dyDescent="0.2">
      <c r="B16" s="350"/>
      <c r="C16" s="351"/>
      <c r="D16" s="351"/>
    </row>
    <row r="17" spans="2:4" hidden="1" x14ac:dyDescent="0.2">
      <c r="B17" s="350"/>
      <c r="C17" s="351"/>
      <c r="D17" s="351"/>
    </row>
    <row r="18" spans="2:4" hidden="1" x14ac:dyDescent="0.2">
      <c r="B18" s="350"/>
      <c r="C18" s="351"/>
      <c r="D18" s="351"/>
    </row>
    <row r="19" spans="2:4" hidden="1" x14ac:dyDescent="0.2">
      <c r="B19" s="350"/>
      <c r="C19" s="351"/>
      <c r="D19" s="351"/>
    </row>
    <row r="20" spans="2:4" hidden="1" x14ac:dyDescent="0.2">
      <c r="B20" s="350"/>
      <c r="C20" s="351"/>
      <c r="D20" s="351"/>
    </row>
    <row r="21" spans="2:4" hidden="1" x14ac:dyDescent="0.2">
      <c r="B21" s="350"/>
      <c r="C21" s="351"/>
      <c r="D21" s="351"/>
    </row>
    <row r="22" spans="2:4" hidden="1" x14ac:dyDescent="0.2">
      <c r="B22" s="350"/>
      <c r="C22" s="351"/>
      <c r="D22" s="351"/>
    </row>
    <row r="23" spans="2:4" hidden="1" x14ac:dyDescent="0.2">
      <c r="B23" s="350"/>
      <c r="C23" s="351"/>
      <c r="D23" s="351"/>
    </row>
    <row r="24" spans="2:4" x14ac:dyDescent="0.2">
      <c r="B24" s="352">
        <v>1</v>
      </c>
      <c r="C24" s="353"/>
      <c r="D24" s="354"/>
    </row>
    <row r="25" spans="2:4" ht="9.75" hidden="1" customHeight="1" x14ac:dyDescent="0.2">
      <c r="B25" s="355" t="s">
        <v>414</v>
      </c>
      <c r="C25" s="355"/>
      <c r="D25" s="355"/>
    </row>
    <row r="27" spans="2:4" ht="2.25" hidden="1" customHeight="1" x14ac:dyDescent="0.2"/>
  </sheetData>
  <sheetProtection algorithmName="SHA-512" hashValue="ZcFNfJ7SlLky6jMoL73KCn0W+zwqhD4lJ7/oxyd47v8Nf2X8f2InmJvmq3jbP9sl3AEBC5VmP3wMtyyd0kYk8g==" saltValue="W9KyX1+2q2ZlL7p5hfpI5w==" spinCount="100000" sheet="1" objects="1" scenarios="1"/>
  <pageMargins left="0.7" right="0.7" top="0.75" bottom="0.75" header="0.3" footer="0.3"/>
  <pageSetup scale="46"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D251AC90-3B66-4B1D-9CC0-5176E6398A0F}">
          <x14:formula1>
            <xm:f>'dropdown menus'!$C$17:$C$19</xm:f>
          </x14:formula1>
          <xm:sqref>C24:D24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C00000"/>
  </sheetPr>
  <dimension ref="A1:X30"/>
  <sheetViews>
    <sheetView showGridLines="0" topLeftCell="B7" zoomScaleNormal="100" workbookViewId="0">
      <selection activeCell="S7" sqref="S1:XFD1048576"/>
    </sheetView>
  </sheetViews>
  <sheetFormatPr defaultColWidth="0" defaultRowHeight="15" zeroHeight="1" x14ac:dyDescent="0.25"/>
  <cols>
    <col min="1" max="1" width="9.140625" style="130" hidden="1" customWidth="1"/>
    <col min="2" max="2" width="17.5703125" style="130" customWidth="1"/>
    <col min="3" max="3" width="19.85546875" style="22" customWidth="1"/>
    <col min="4" max="4" width="19.85546875" style="18" customWidth="1"/>
    <col min="5" max="5" width="24.42578125" style="18" customWidth="1"/>
    <col min="6" max="10" width="24.42578125" style="130" customWidth="1"/>
    <col min="11" max="11" width="20.42578125" style="18" bestFit="1" customWidth="1"/>
    <col min="12" max="12" width="21.85546875" style="18" customWidth="1"/>
    <col min="13" max="13" width="16.42578125" style="18" bestFit="1" customWidth="1"/>
    <col min="14" max="14" width="17" style="18" customWidth="1"/>
    <col min="15" max="15" width="23.140625" style="18" customWidth="1"/>
    <col min="16" max="16" width="21.140625" style="18" customWidth="1"/>
    <col min="17" max="17" width="46.85546875" style="130" customWidth="1"/>
    <col min="18" max="18" width="39.7109375" style="18" customWidth="1"/>
    <col min="19" max="24" width="0" style="18" hidden="1" customWidth="1"/>
    <col min="25" max="16384" width="9.140625" style="18" hidden="1"/>
  </cols>
  <sheetData>
    <row r="1" spans="2:24" s="1" customFormat="1" ht="38.25" hidden="1" customHeight="1" x14ac:dyDescent="0.25">
      <c r="B1" s="600" t="s">
        <v>249</v>
      </c>
      <c r="C1" s="600"/>
      <c r="D1" s="600"/>
      <c r="E1" s="600"/>
      <c r="F1" s="285"/>
      <c r="G1" s="286"/>
      <c r="H1" s="287"/>
      <c r="I1" s="287"/>
      <c r="J1" s="287"/>
      <c r="K1" s="285"/>
      <c r="L1" s="286"/>
      <c r="M1" s="288"/>
      <c r="N1" s="288"/>
      <c r="O1" s="288"/>
      <c r="P1" s="288"/>
      <c r="Q1" s="285"/>
      <c r="R1" s="286"/>
    </row>
    <row r="2" spans="2:24" s="1" customFormat="1" ht="15" hidden="1" customHeight="1" x14ac:dyDescent="0.25">
      <c r="B2" s="289" t="s">
        <v>261</v>
      </c>
      <c r="C2" s="601" t="str">
        <f>+Welcome!$B$2</f>
        <v>63.860(c) Excess Emissions Report</v>
      </c>
      <c r="D2" s="601"/>
      <c r="E2" s="601"/>
      <c r="F2" s="290"/>
      <c r="G2" s="291"/>
      <c r="H2" s="287"/>
      <c r="I2" s="287"/>
      <c r="J2" s="287"/>
      <c r="K2" s="290"/>
      <c r="L2" s="291"/>
      <c r="M2" s="288"/>
      <c r="N2" s="288"/>
      <c r="O2" s="288"/>
      <c r="P2" s="288"/>
      <c r="Q2" s="290"/>
      <c r="R2" s="291"/>
    </row>
    <row r="3" spans="2:24" s="1" customFormat="1" hidden="1" x14ac:dyDescent="0.25">
      <c r="B3" s="292" t="s">
        <v>250</v>
      </c>
      <c r="C3" s="293" t="str">
        <f>+Welcome!$B$3</f>
        <v>63.867(d)(2)</v>
      </c>
      <c r="D3" s="293"/>
      <c r="E3" s="293"/>
      <c r="F3" s="294"/>
      <c r="G3" s="294"/>
      <c r="H3" s="294"/>
      <c r="I3" s="294"/>
      <c r="J3" s="294"/>
      <c r="K3" s="295"/>
      <c r="L3" s="288"/>
      <c r="M3" s="288"/>
      <c r="N3" s="288"/>
      <c r="O3" s="288"/>
      <c r="P3" s="288"/>
      <c r="Q3" s="288"/>
      <c r="R3" s="288"/>
    </row>
    <row r="4" spans="2:24" s="1" customFormat="1" hidden="1" x14ac:dyDescent="0.25">
      <c r="B4" s="292" t="s">
        <v>251</v>
      </c>
      <c r="C4" s="296" t="str">
        <f>+Welcome!$B$4</f>
        <v>DRAFT</v>
      </c>
      <c r="D4" s="293"/>
      <c r="E4" s="293"/>
      <c r="F4" s="294"/>
      <c r="G4" s="294"/>
      <c r="H4" s="294"/>
      <c r="I4" s="294"/>
      <c r="J4" s="294"/>
      <c r="K4" s="295"/>
      <c r="L4" s="288"/>
      <c r="M4" s="288"/>
      <c r="N4" s="288"/>
      <c r="O4" s="288"/>
      <c r="P4" s="288"/>
      <c r="Q4" s="288"/>
      <c r="R4" s="288"/>
    </row>
    <row r="5" spans="2:24" s="1" customFormat="1" hidden="1" x14ac:dyDescent="0.25">
      <c r="B5" s="292" t="s">
        <v>252</v>
      </c>
      <c r="C5" s="297">
        <f>+Welcome!$B$5</f>
        <v>44393</v>
      </c>
      <c r="D5" s="293"/>
      <c r="E5" s="293"/>
      <c r="F5" s="294"/>
      <c r="G5" s="294"/>
      <c r="H5" s="294"/>
      <c r="I5" s="294"/>
      <c r="J5" s="294"/>
      <c r="K5" s="295"/>
      <c r="L5" s="288"/>
      <c r="M5" s="288"/>
      <c r="N5" s="288"/>
      <c r="O5" s="288"/>
      <c r="P5" s="288"/>
      <c r="Q5" s="288"/>
      <c r="R5" s="288"/>
    </row>
    <row r="6" spans="2:24" s="1" customFormat="1" hidden="1" x14ac:dyDescent="0.25">
      <c r="B6" s="288"/>
      <c r="C6" s="288"/>
      <c r="D6" s="288"/>
      <c r="E6" s="288"/>
      <c r="F6" s="288"/>
      <c r="G6" s="288"/>
      <c r="H6" s="288"/>
      <c r="I6" s="288"/>
      <c r="J6" s="288"/>
      <c r="K6" s="288"/>
      <c r="L6" s="288"/>
      <c r="M6" s="288"/>
      <c r="N6" s="288"/>
      <c r="O6" s="288"/>
      <c r="P6" s="288"/>
      <c r="Q6" s="288"/>
      <c r="R6" s="288"/>
    </row>
    <row r="7" spans="2:24" ht="18.75" x14ac:dyDescent="0.3">
      <c r="B7" s="591" t="s">
        <v>31</v>
      </c>
      <c r="C7" s="591"/>
      <c r="D7" s="591"/>
      <c r="E7" s="591"/>
      <c r="F7" s="591"/>
      <c r="G7" s="591"/>
      <c r="I7" s="298"/>
      <c r="J7" s="298"/>
      <c r="K7" s="298"/>
      <c r="L7" s="298"/>
      <c r="M7" s="298"/>
      <c r="N7" s="299"/>
      <c r="O7" s="299"/>
      <c r="P7" s="299"/>
      <c r="Q7" s="299"/>
      <c r="R7" s="299"/>
      <c r="S7" s="36"/>
      <c r="T7" s="36"/>
      <c r="U7" s="36"/>
      <c r="V7" s="36"/>
      <c r="W7" s="36"/>
      <c r="X7" s="36"/>
    </row>
    <row r="8" spans="2:24" x14ac:dyDescent="0.25">
      <c r="B8" s="300" t="s">
        <v>118</v>
      </c>
      <c r="D8" s="301"/>
      <c r="E8" s="301"/>
      <c r="F8" s="301"/>
      <c r="G8" s="301"/>
      <c r="H8" s="301"/>
      <c r="I8" s="301"/>
      <c r="J8" s="301"/>
      <c r="K8" s="301"/>
      <c r="L8" s="301"/>
      <c r="M8" s="301"/>
      <c r="N8" s="301"/>
      <c r="O8" s="301"/>
      <c r="P8" s="301"/>
      <c r="Q8" s="301"/>
      <c r="R8" s="301"/>
    </row>
    <row r="9" spans="2:24" x14ac:dyDescent="0.25">
      <c r="B9" s="123" t="s">
        <v>595</v>
      </c>
      <c r="C9" s="302"/>
      <c r="D9" s="301"/>
      <c r="E9" s="301"/>
      <c r="F9" s="301"/>
      <c r="G9" s="301"/>
      <c r="H9" s="301"/>
      <c r="I9" s="301"/>
      <c r="J9" s="301"/>
      <c r="K9" s="301"/>
      <c r="L9" s="301"/>
      <c r="M9" s="301"/>
      <c r="N9" s="301"/>
      <c r="O9" s="301"/>
      <c r="P9" s="301"/>
      <c r="Q9" s="301"/>
      <c r="R9" s="301"/>
    </row>
    <row r="10" spans="2:24" hidden="1" x14ac:dyDescent="0.25">
      <c r="D10" s="592"/>
      <c r="E10" s="592"/>
      <c r="F10" s="592"/>
      <c r="G10" s="592"/>
      <c r="H10" s="592"/>
      <c r="I10" s="303"/>
      <c r="J10" s="303"/>
      <c r="K10" s="303"/>
      <c r="L10" s="303"/>
      <c r="M10" s="303"/>
      <c r="N10" s="303"/>
      <c r="O10" s="303"/>
      <c r="P10" s="302"/>
      <c r="Q10" s="304"/>
      <c r="R10" s="304"/>
      <c r="S10" s="35"/>
      <c r="T10" s="35"/>
      <c r="U10" s="35"/>
      <c r="V10" s="35"/>
      <c r="W10" s="35"/>
    </row>
    <row r="11" spans="2:24" hidden="1" x14ac:dyDescent="0.25">
      <c r="B11" s="304"/>
      <c r="C11" s="304"/>
      <c r="D11" s="304"/>
      <c r="E11" s="304"/>
      <c r="F11" s="304"/>
      <c r="G11" s="304"/>
      <c r="H11" s="304"/>
      <c r="I11" s="304"/>
      <c r="J11" s="304"/>
      <c r="K11" s="301"/>
      <c r="L11" s="596" t="s">
        <v>257</v>
      </c>
      <c r="M11" s="602"/>
      <c r="N11" s="597"/>
      <c r="O11" s="596" t="s">
        <v>258</v>
      </c>
      <c r="P11" s="597"/>
      <c r="Q11" s="598" t="s">
        <v>300</v>
      </c>
      <c r="R11" s="599"/>
      <c r="S11" s="35"/>
      <c r="T11" s="35"/>
      <c r="U11" s="35"/>
      <c r="V11" s="35"/>
      <c r="W11" s="35"/>
    </row>
    <row r="12" spans="2:24" ht="68.25" customHeight="1" x14ac:dyDescent="0.25">
      <c r="B12" s="305" t="s">
        <v>594</v>
      </c>
      <c r="C12" s="305" t="s">
        <v>253</v>
      </c>
      <c r="D12" s="305" t="s">
        <v>254</v>
      </c>
      <c r="E12" s="305" t="s">
        <v>255</v>
      </c>
      <c r="F12" s="305" t="s">
        <v>256</v>
      </c>
      <c r="G12" s="305" t="s">
        <v>301</v>
      </c>
      <c r="H12" s="305" t="s">
        <v>302</v>
      </c>
      <c r="I12" s="305" t="s">
        <v>303</v>
      </c>
      <c r="J12" s="305" t="s">
        <v>304</v>
      </c>
      <c r="K12" s="305" t="s">
        <v>305</v>
      </c>
      <c r="L12" s="305" t="s">
        <v>263</v>
      </c>
      <c r="M12" s="305" t="s">
        <v>264</v>
      </c>
      <c r="N12" s="305" t="s">
        <v>265</v>
      </c>
      <c r="O12" s="305" t="s">
        <v>259</v>
      </c>
      <c r="P12" s="305" t="s">
        <v>260</v>
      </c>
      <c r="Q12" s="305" t="s">
        <v>299</v>
      </c>
      <c r="R12" s="306" t="s">
        <v>298</v>
      </c>
      <c r="S12" s="35"/>
      <c r="T12" s="35"/>
      <c r="U12" s="35"/>
      <c r="V12" s="35"/>
      <c r="W12" s="35"/>
      <c r="X12" s="35"/>
    </row>
    <row r="13" spans="2:24" s="130" customFormat="1" x14ac:dyDescent="0.25">
      <c r="B13" s="71" t="s">
        <v>548</v>
      </c>
      <c r="C13" s="71" t="s">
        <v>332</v>
      </c>
      <c r="D13" s="71" t="s">
        <v>333</v>
      </c>
      <c r="E13" s="71" t="s">
        <v>334</v>
      </c>
      <c r="F13" s="71" t="s">
        <v>335</v>
      </c>
      <c r="G13" s="71" t="s">
        <v>336</v>
      </c>
      <c r="H13" s="71" t="s">
        <v>337</v>
      </c>
      <c r="I13" s="71" t="s">
        <v>338</v>
      </c>
      <c r="J13" s="71" t="s">
        <v>339</v>
      </c>
      <c r="K13" s="71" t="s">
        <v>340</v>
      </c>
      <c r="L13" s="71" t="s">
        <v>341</v>
      </c>
      <c r="M13" s="71" t="s">
        <v>342</v>
      </c>
      <c r="N13" s="71" t="s">
        <v>343</v>
      </c>
      <c r="O13" s="71" t="s">
        <v>344</v>
      </c>
      <c r="P13" s="71" t="s">
        <v>345</v>
      </c>
      <c r="Q13" s="71" t="s">
        <v>346</v>
      </c>
      <c r="R13" s="71" t="s">
        <v>347</v>
      </c>
      <c r="S13" s="61"/>
      <c r="T13" s="61"/>
      <c r="U13" s="61"/>
      <c r="V13" s="61"/>
      <c r="W13" s="61"/>
      <c r="X13" s="61"/>
    </row>
    <row r="14" spans="2:24" s="130" customFormat="1" hidden="1" x14ac:dyDescent="0.25">
      <c r="B14" s="305"/>
      <c r="C14" s="305"/>
      <c r="D14" s="305"/>
      <c r="E14" s="305"/>
      <c r="F14" s="305"/>
      <c r="G14" s="305"/>
      <c r="H14" s="305"/>
      <c r="I14" s="305"/>
      <c r="J14" s="305"/>
      <c r="K14" s="305"/>
      <c r="L14" s="305"/>
      <c r="M14" s="305"/>
      <c r="N14" s="305"/>
      <c r="O14" s="305"/>
      <c r="P14" s="305"/>
      <c r="Q14" s="305"/>
      <c r="R14" s="306"/>
      <c r="S14" s="61"/>
      <c r="T14" s="61"/>
      <c r="U14" s="61"/>
      <c r="V14" s="61"/>
      <c r="W14" s="61"/>
      <c r="X14" s="61"/>
    </row>
    <row r="15" spans="2:24" s="130" customFormat="1" hidden="1" x14ac:dyDescent="0.25">
      <c r="B15" s="305"/>
      <c r="C15" s="305"/>
      <c r="D15" s="305"/>
      <c r="E15" s="305"/>
      <c r="F15" s="305"/>
      <c r="G15" s="305"/>
      <c r="H15" s="305"/>
      <c r="I15" s="305"/>
      <c r="J15" s="305"/>
      <c r="K15" s="305"/>
      <c r="L15" s="305"/>
      <c r="M15" s="305"/>
      <c r="N15" s="305"/>
      <c r="O15" s="305"/>
      <c r="P15" s="305"/>
      <c r="Q15" s="305"/>
      <c r="R15" s="306"/>
      <c r="S15" s="61"/>
      <c r="T15" s="61"/>
      <c r="U15" s="61"/>
      <c r="V15" s="61"/>
      <c r="W15" s="61"/>
      <c r="X15" s="61"/>
    </row>
    <row r="16" spans="2:24" s="130" customFormat="1" hidden="1" x14ac:dyDescent="0.25">
      <c r="B16" s="305"/>
      <c r="C16" s="305"/>
      <c r="D16" s="305"/>
      <c r="E16" s="305"/>
      <c r="F16" s="305"/>
      <c r="G16" s="305"/>
      <c r="H16" s="305"/>
      <c r="I16" s="305"/>
      <c r="J16" s="305"/>
      <c r="K16" s="305"/>
      <c r="L16" s="305"/>
      <c r="M16" s="305"/>
      <c r="N16" s="305"/>
      <c r="O16" s="305"/>
      <c r="P16" s="305"/>
      <c r="Q16" s="305"/>
      <c r="R16" s="306"/>
      <c r="S16" s="61"/>
      <c r="T16" s="61"/>
      <c r="U16" s="61"/>
      <c r="V16" s="61"/>
      <c r="W16" s="61"/>
      <c r="X16" s="61"/>
    </row>
    <row r="17" spans="2:24" s="130" customFormat="1" hidden="1" x14ac:dyDescent="0.25">
      <c r="B17" s="305"/>
      <c r="C17" s="305"/>
      <c r="D17" s="305"/>
      <c r="E17" s="305"/>
      <c r="F17" s="305"/>
      <c r="G17" s="305"/>
      <c r="H17" s="305"/>
      <c r="I17" s="305"/>
      <c r="J17" s="305"/>
      <c r="K17" s="305"/>
      <c r="L17" s="305"/>
      <c r="M17" s="305"/>
      <c r="N17" s="305"/>
      <c r="O17" s="305"/>
      <c r="P17" s="305"/>
      <c r="Q17" s="305"/>
      <c r="R17" s="306"/>
      <c r="S17" s="61"/>
      <c r="T17" s="61"/>
      <c r="U17" s="61"/>
      <c r="V17" s="61"/>
      <c r="W17" s="61"/>
      <c r="X17" s="61"/>
    </row>
    <row r="18" spans="2:24" s="130" customFormat="1" hidden="1" x14ac:dyDescent="0.25">
      <c r="B18" s="305"/>
      <c r="C18" s="305"/>
      <c r="D18" s="305"/>
      <c r="E18" s="305"/>
      <c r="F18" s="305"/>
      <c r="G18" s="305"/>
      <c r="H18" s="305"/>
      <c r="I18" s="305"/>
      <c r="J18" s="305"/>
      <c r="K18" s="305"/>
      <c r="L18" s="305"/>
      <c r="M18" s="305"/>
      <c r="N18" s="305"/>
      <c r="O18" s="305"/>
      <c r="P18" s="305"/>
      <c r="Q18" s="305"/>
      <c r="R18" s="306"/>
      <c r="S18" s="61"/>
      <c r="T18" s="61"/>
      <c r="U18" s="61"/>
      <c r="V18" s="61"/>
      <c r="W18" s="61"/>
      <c r="X18" s="61"/>
    </row>
    <row r="19" spans="2:24" s="130" customFormat="1" hidden="1" x14ac:dyDescent="0.25">
      <c r="B19" s="305"/>
      <c r="C19" s="305"/>
      <c r="D19" s="305"/>
      <c r="E19" s="305"/>
      <c r="F19" s="305"/>
      <c r="G19" s="305"/>
      <c r="H19" s="305"/>
      <c r="I19" s="305"/>
      <c r="J19" s="305"/>
      <c r="K19" s="305"/>
      <c r="L19" s="305"/>
      <c r="M19" s="305"/>
      <c r="N19" s="305"/>
      <c r="O19" s="305"/>
      <c r="P19" s="305"/>
      <c r="Q19" s="305"/>
      <c r="R19" s="306"/>
      <c r="S19" s="61"/>
      <c r="T19" s="61"/>
      <c r="U19" s="61"/>
      <c r="V19" s="61"/>
      <c r="W19" s="61"/>
      <c r="X19" s="61"/>
    </row>
    <row r="20" spans="2:24" s="130" customFormat="1" hidden="1" x14ac:dyDescent="0.25">
      <c r="B20" s="305"/>
      <c r="C20" s="305"/>
      <c r="D20" s="305"/>
      <c r="E20" s="305"/>
      <c r="F20" s="305"/>
      <c r="G20" s="305"/>
      <c r="H20" s="305"/>
      <c r="I20" s="305"/>
      <c r="J20" s="305"/>
      <c r="K20" s="305"/>
      <c r="L20" s="305"/>
      <c r="M20" s="305"/>
      <c r="N20" s="305"/>
      <c r="O20" s="305"/>
      <c r="P20" s="305"/>
      <c r="Q20" s="305"/>
      <c r="R20" s="306"/>
      <c r="S20" s="61"/>
      <c r="T20" s="61"/>
      <c r="U20" s="61"/>
      <c r="V20" s="61"/>
      <c r="W20" s="61"/>
      <c r="X20" s="61"/>
    </row>
    <row r="21" spans="2:24" s="130" customFormat="1" hidden="1" x14ac:dyDescent="0.25">
      <c r="B21" s="305"/>
      <c r="C21" s="305"/>
      <c r="D21" s="305"/>
      <c r="E21" s="305"/>
      <c r="F21" s="305"/>
      <c r="G21" s="305"/>
      <c r="H21" s="305"/>
      <c r="I21" s="305"/>
      <c r="J21" s="305"/>
      <c r="K21" s="305"/>
      <c r="L21" s="305"/>
      <c r="M21" s="305"/>
      <c r="N21" s="305"/>
      <c r="O21" s="305"/>
      <c r="P21" s="305"/>
      <c r="Q21" s="305"/>
      <c r="R21" s="306"/>
      <c r="S21" s="61"/>
      <c r="T21" s="61"/>
      <c r="U21" s="61"/>
      <c r="V21" s="61"/>
      <c r="W21" s="61"/>
      <c r="X21" s="61"/>
    </row>
    <row r="22" spans="2:24" s="130" customFormat="1" hidden="1" x14ac:dyDescent="0.25">
      <c r="B22" s="305"/>
      <c r="C22" s="305"/>
      <c r="D22" s="305"/>
      <c r="E22" s="305"/>
      <c r="F22" s="305"/>
      <c r="G22" s="305"/>
      <c r="H22" s="305"/>
      <c r="I22" s="305"/>
      <c r="J22" s="305"/>
      <c r="K22" s="305"/>
      <c r="L22" s="305"/>
      <c r="M22" s="305"/>
      <c r="N22" s="305"/>
      <c r="O22" s="305"/>
      <c r="P22" s="305"/>
      <c r="Q22" s="305"/>
      <c r="R22" s="306"/>
      <c r="S22" s="61"/>
      <c r="T22" s="61"/>
      <c r="U22" s="61"/>
      <c r="V22" s="61"/>
      <c r="W22" s="61"/>
      <c r="X22" s="61"/>
    </row>
    <row r="23" spans="2:24" s="130" customFormat="1" hidden="1" x14ac:dyDescent="0.25">
      <c r="B23" s="305"/>
      <c r="C23" s="305"/>
      <c r="D23" s="305"/>
      <c r="E23" s="305"/>
      <c r="F23" s="305"/>
      <c r="G23" s="305"/>
      <c r="H23" s="305"/>
      <c r="I23" s="305"/>
      <c r="J23" s="305"/>
      <c r="K23" s="305"/>
      <c r="L23" s="305"/>
      <c r="M23" s="305"/>
      <c r="N23" s="305"/>
      <c r="O23" s="305"/>
      <c r="P23" s="305"/>
      <c r="Q23" s="305"/>
      <c r="R23" s="306"/>
      <c r="S23" s="61"/>
      <c r="T23" s="61"/>
      <c r="U23" s="61"/>
      <c r="V23" s="61"/>
      <c r="W23" s="61"/>
      <c r="X23" s="61"/>
    </row>
    <row r="24" spans="2:24" s="130" customFormat="1" x14ac:dyDescent="0.25">
      <c r="B24" s="307" t="str">
        <f>+Facility_Info!B10</f>
        <v/>
      </c>
      <c r="C24" s="308">
        <f>+Facility_Info!B11</f>
        <v>0</v>
      </c>
      <c r="D24" s="308">
        <f>+Facility_Info!B12</f>
        <v>0</v>
      </c>
      <c r="E24" s="307">
        <f>+Facility_Info!B13</f>
        <v>0</v>
      </c>
      <c r="F24" s="307" t="str">
        <f>IF(+Facility_Info!$B$15="","",+Facility_Info!$B$15)</f>
        <v/>
      </c>
      <c r="G24" s="307" t="str">
        <f>IF(+Facility_Info!$B$16="","",+Facility_Info!$B$16)</f>
        <v/>
      </c>
      <c r="H24" s="307" t="str">
        <f>IF(+Facility_Info!$B$17="","",+Facility_Info!$B$17)</f>
        <v/>
      </c>
      <c r="I24" s="307" t="str">
        <f>IF(+Facility_Info!$B$18="","",+Facility_Info!$B$18)</f>
        <v/>
      </c>
      <c r="J24" s="307" t="str">
        <f>IF(+Facility_Info!$B$19="","",+Facility_Info!$B$19)</f>
        <v/>
      </c>
      <c r="K24" s="307" t="str">
        <f>IF(+Facility_Info!$B$20="","",+Facility_Info!$B$20)</f>
        <v/>
      </c>
      <c r="L24" s="308" t="str">
        <f>IF(+Facility_Info!$B$23="","",+Facility_Info!$B$23)</f>
        <v/>
      </c>
      <c r="M24" s="308" t="str">
        <f>IF(+Facility_Info!$B$24="","",+Facility_Info!$B$24)</f>
        <v/>
      </c>
      <c r="N24" s="308" t="str">
        <f>IF(+Facility_Info!$B$25="","",+Facility_Info!$B$25)</f>
        <v/>
      </c>
      <c r="O24" s="308" t="str">
        <f>IF(+Facility_Info!$B$28="","",+Facility_Info!$B$28)</f>
        <v/>
      </c>
      <c r="P24" s="308" t="str">
        <f>IF(+Facility_Info!$B$29="","",+Facility_Info!$B$29)</f>
        <v/>
      </c>
      <c r="Q24" s="313" t="str">
        <f>IF(+Facility_Info!$B$32="","",+Facility_Info!$B$32)</f>
        <v/>
      </c>
      <c r="R24" s="313" t="str">
        <f>IF(+Facility_Info!$B$33="","",+Facility_Info!$B$33)</f>
        <v/>
      </c>
      <c r="S24" s="61"/>
      <c r="T24" s="61"/>
      <c r="U24" s="61"/>
      <c r="V24" s="61"/>
      <c r="W24" s="61"/>
      <c r="X24" s="61"/>
    </row>
    <row r="26" spans="2:24" hidden="1" x14ac:dyDescent="0.25">
      <c r="C26" s="43"/>
      <c r="D26" s="43"/>
      <c r="E26" s="35"/>
      <c r="F26" s="61"/>
      <c r="G26" s="61"/>
      <c r="H26" s="61"/>
      <c r="I26" s="61"/>
      <c r="J26" s="61"/>
      <c r="K26" s="35"/>
      <c r="L26" s="35"/>
      <c r="M26" s="35"/>
      <c r="N26" s="35"/>
      <c r="O26" s="35"/>
      <c r="P26" s="35"/>
      <c r="Q26" s="61"/>
      <c r="R26" s="35"/>
      <c r="S26" s="35"/>
      <c r="T26" s="35"/>
      <c r="U26" s="35"/>
      <c r="V26" s="35"/>
      <c r="W26" s="35"/>
    </row>
    <row r="28" spans="2:24" hidden="1" x14ac:dyDescent="0.25">
      <c r="C28" s="18"/>
      <c r="E28" s="42"/>
      <c r="F28" s="42"/>
      <c r="G28" s="42"/>
      <c r="H28" s="42"/>
      <c r="I28" s="42"/>
      <c r="J28" s="42"/>
      <c r="K28" s="42"/>
    </row>
    <row r="29" spans="2:24" hidden="1" x14ac:dyDescent="0.25">
      <c r="C29" s="18"/>
      <c r="E29" s="42"/>
      <c r="F29" s="42"/>
      <c r="G29" s="42"/>
      <c r="H29" s="42"/>
      <c r="I29" s="42"/>
      <c r="J29" s="42"/>
      <c r="K29" s="42"/>
    </row>
    <row r="30" spans="2:24" hidden="1" x14ac:dyDescent="0.25">
      <c r="T30" s="22"/>
      <c r="U30" s="22"/>
      <c r="V30" s="22"/>
      <c r="W30" s="22"/>
    </row>
  </sheetData>
  <sheetProtection algorithmName="SHA-512" hashValue="OP/Ry6wGtQgvnj9AmPUeU99XqWPl3psneWzWuZagotdm2/e1VaPxgqtFsqxWm/eGoA+JY/zWbVRmLGWMuNUB1w==" saltValue="4kRRXwQoLc2kOoi8bD6mgQ==" spinCount="100000" sheet="1" objects="1" scenarios="1"/>
  <mergeCells count="5">
    <mergeCell ref="O11:P11"/>
    <mergeCell ref="Q11:R11"/>
    <mergeCell ref="B1:E1"/>
    <mergeCell ref="C2:E2"/>
    <mergeCell ref="L11:N11"/>
  </mergeCells>
  <pageMargins left="0.5" right="0.5" top="0.75" bottom="0.75" header="0.3" footer="0.3"/>
  <pageSetup fitToHeight="2" orientation="landscape" r:id="rId1"/>
  <headerFooter>
    <oddFooter>&amp;R&amp;A</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7">
    <tabColor theme="5"/>
    <pageSetUpPr fitToPage="1"/>
  </sheetPr>
  <dimension ref="A1:M125"/>
  <sheetViews>
    <sheetView showGridLines="0" topLeftCell="A2" workbookViewId="0">
      <selection activeCell="G22" sqref="G22"/>
    </sheetView>
  </sheetViews>
  <sheetFormatPr defaultColWidth="0" defaultRowHeight="15" zeroHeight="1" x14ac:dyDescent="0.25"/>
  <cols>
    <col min="1" max="1" width="18.42578125" customWidth="1"/>
    <col min="2" max="2" width="10" customWidth="1"/>
    <col min="3" max="3" width="22.140625" customWidth="1"/>
    <col min="4" max="4" width="8.85546875" customWidth="1"/>
    <col min="5" max="5" width="11.85546875" style="273" customWidth="1"/>
    <col min="6" max="6" width="21.140625" customWidth="1"/>
    <col min="7" max="7" width="26.28515625" customWidth="1"/>
    <col min="8" max="8" width="27" customWidth="1"/>
    <col min="9" max="9" width="28.42578125" customWidth="1"/>
    <col min="10" max="10" width="22.140625" customWidth="1"/>
    <col min="11" max="12" width="9.140625" hidden="1" customWidth="1"/>
    <col min="13" max="13" width="0" hidden="1" customWidth="1"/>
    <col min="14" max="16384" width="9.140625" hidden="1"/>
  </cols>
  <sheetData>
    <row r="1" spans="1:8" ht="21" hidden="1" x14ac:dyDescent="0.35">
      <c r="A1" s="24" t="str">
        <f>Welcome!B6</f>
        <v>OMB No.: 2060-0377 Form 5900-520 For further Paperwork Reduction Act information see: 
https://www.epa.gov/electronic-reporting-air-emissions/paperwork-reduction-act-pra-cedri-and-ert</v>
      </c>
      <c r="B1" s="25"/>
    </row>
    <row r="2" spans="1:8" ht="20.25" customHeight="1" x14ac:dyDescent="0.35">
      <c r="A2" s="25" t="s">
        <v>85</v>
      </c>
      <c r="B2" s="24"/>
    </row>
    <row r="3" spans="1:8" x14ac:dyDescent="0.25">
      <c r="A3" s="388" t="s">
        <v>140</v>
      </c>
      <c r="B3" s="24"/>
    </row>
    <row r="4" spans="1:8" x14ac:dyDescent="0.25">
      <c r="A4" s="18" t="s">
        <v>245</v>
      </c>
      <c r="B4" s="18"/>
    </row>
    <row r="5" spans="1:8" x14ac:dyDescent="0.25">
      <c r="A5" s="82" t="s">
        <v>507</v>
      </c>
      <c r="B5" s="18"/>
    </row>
    <row r="6" spans="1:8" x14ac:dyDescent="0.25">
      <c r="A6" s="82" t="s">
        <v>508</v>
      </c>
      <c r="B6" s="18"/>
    </row>
    <row r="7" spans="1:8" x14ac:dyDescent="0.25">
      <c r="A7" s="82" t="s">
        <v>182</v>
      </c>
      <c r="B7" s="18"/>
    </row>
    <row r="8" spans="1:8" s="236" customFormat="1" ht="20.25" customHeight="1" x14ac:dyDescent="0.25">
      <c r="A8" s="387" t="s">
        <v>246</v>
      </c>
      <c r="B8" s="130"/>
      <c r="E8" s="273"/>
    </row>
    <row r="9" spans="1:8" x14ac:dyDescent="0.25">
      <c r="A9" s="24"/>
      <c r="B9" s="24"/>
      <c r="F9" s="17"/>
    </row>
    <row r="10" spans="1:8" x14ac:dyDescent="0.25">
      <c r="A10" s="76" t="s">
        <v>32</v>
      </c>
      <c r="B10" s="77"/>
      <c r="C10" s="78"/>
      <c r="D10" s="78"/>
      <c r="E10" s="78"/>
      <c r="F10" s="84"/>
      <c r="G10" s="73" t="str">
        <f>Facility_Info_upload!$C$24&amp;"--"&amp;Facility_Info_upload!$D$24</f>
        <v>0--0</v>
      </c>
      <c r="H10" s="69"/>
    </row>
    <row r="11" spans="1:8" x14ac:dyDescent="0.25">
      <c r="A11" s="76" t="s">
        <v>33</v>
      </c>
      <c r="B11" s="77"/>
      <c r="C11" s="78"/>
      <c r="D11" s="78"/>
      <c r="E11" s="78"/>
      <c r="F11" s="84"/>
      <c r="G11" s="562" t="str">
        <f>CONCATENATE(TEXT(Facility_Info!$B$28,"mm/dd/yyyy")," - ",TEXT(Facility_Info!$B$29,"mm/dd/yyyy"))</f>
        <v>01/00/1900 - 01/00/1900</v>
      </c>
      <c r="H11" s="69"/>
    </row>
    <row r="12" spans="1:8" x14ac:dyDescent="0.25">
      <c r="A12" s="80" t="s">
        <v>19</v>
      </c>
      <c r="B12" s="77"/>
      <c r="C12" s="78"/>
      <c r="D12" s="78"/>
      <c r="E12" s="78"/>
      <c r="F12" s="79"/>
      <c r="G12" s="384"/>
      <c r="H12" s="385"/>
    </row>
    <row r="13" spans="1:8" x14ac:dyDescent="0.25">
      <c r="A13" s="80" t="s">
        <v>20</v>
      </c>
      <c r="B13" s="77"/>
      <c r="C13" s="78"/>
      <c r="D13" s="78"/>
      <c r="E13" s="78"/>
      <c r="F13" s="79"/>
      <c r="G13" s="170"/>
      <c r="H13" s="386"/>
    </row>
    <row r="14" spans="1:8" x14ac:dyDescent="0.25">
      <c r="A14" s="76" t="s">
        <v>21</v>
      </c>
      <c r="B14" s="77"/>
      <c r="C14" s="78"/>
      <c r="D14" s="78"/>
      <c r="E14" s="78"/>
      <c r="F14" s="79"/>
      <c r="G14" s="391" t="str">
        <f>IFERROR(VLOOKUP($G$12,Unit_Info!$C$24:$F$33,3,FALSE),"")</f>
        <v/>
      </c>
      <c r="H14" s="393"/>
    </row>
    <row r="15" spans="1:8" x14ac:dyDescent="0.25">
      <c r="A15" s="76" t="s">
        <v>22</v>
      </c>
      <c r="B15" s="77"/>
      <c r="C15" s="78"/>
      <c r="D15" s="78"/>
      <c r="E15" s="78"/>
      <c r="F15" s="79"/>
      <c r="G15" s="170"/>
      <c r="H15" s="386"/>
    </row>
    <row r="16" spans="1:8" x14ac:dyDescent="0.25">
      <c r="A16" s="76" t="s">
        <v>76</v>
      </c>
      <c r="B16" s="77"/>
      <c r="C16" s="78"/>
      <c r="D16" s="78"/>
      <c r="E16" s="78"/>
      <c r="F16" s="79"/>
      <c r="G16" s="170"/>
      <c r="H16" s="386"/>
    </row>
    <row r="17" spans="1:13" hidden="1" x14ac:dyDescent="0.25">
      <c r="A17" s="76" t="s">
        <v>34</v>
      </c>
      <c r="B17" s="77"/>
      <c r="C17" s="78"/>
      <c r="D17" s="78"/>
      <c r="E17" s="78"/>
      <c r="F17" s="79"/>
      <c r="G17" s="170"/>
      <c r="H17" s="386"/>
    </row>
    <row r="18" spans="1:13" hidden="1" x14ac:dyDescent="0.25">
      <c r="A18" s="33"/>
      <c r="B18" s="33"/>
    </row>
    <row r="19" spans="1:13" ht="30.75" customHeight="1" x14ac:dyDescent="0.25">
      <c r="A19" s="81" t="s">
        <v>143</v>
      </c>
    </row>
    <row r="20" spans="1:13" x14ac:dyDescent="0.25">
      <c r="A20" s="5" t="s">
        <v>128</v>
      </c>
      <c r="B20" s="34"/>
      <c r="C20" s="34"/>
      <c r="D20" s="34"/>
      <c r="E20" s="34"/>
      <c r="F20" s="34"/>
      <c r="G20" s="34"/>
      <c r="H20" s="68" t="s">
        <v>129</v>
      </c>
      <c r="I20" s="31" t="s">
        <v>130</v>
      </c>
      <c r="J20" s="31" t="s">
        <v>136</v>
      </c>
    </row>
    <row r="21" spans="1:13" ht="45" x14ac:dyDescent="0.25">
      <c r="A21" s="71" t="s">
        <v>126</v>
      </c>
      <c r="B21" s="71" t="s">
        <v>124</v>
      </c>
      <c r="C21" s="71" t="s">
        <v>127</v>
      </c>
      <c r="D21" s="71" t="s">
        <v>125</v>
      </c>
      <c r="E21" s="270" t="s">
        <v>134</v>
      </c>
      <c r="F21" s="41" t="s">
        <v>538</v>
      </c>
      <c r="G21" s="270" t="s">
        <v>516</v>
      </c>
      <c r="H21" s="44" t="s">
        <v>517</v>
      </c>
      <c r="I21" s="41" t="s">
        <v>93</v>
      </c>
      <c r="J21" s="41" t="s">
        <v>92</v>
      </c>
      <c r="L21" s="30"/>
      <c r="M21" s="30"/>
    </row>
    <row r="22" spans="1:13" x14ac:dyDescent="0.25">
      <c r="A22" s="167"/>
      <c r="B22" s="205"/>
      <c r="C22" s="167"/>
      <c r="D22" s="206"/>
      <c r="E22" s="473"/>
      <c r="F22" s="170"/>
      <c r="G22" s="207"/>
      <c r="H22" s="227"/>
      <c r="I22" s="227"/>
      <c r="J22" s="227"/>
    </row>
    <row r="23" spans="1:13" x14ac:dyDescent="0.25">
      <c r="A23" s="167"/>
      <c r="B23" s="205"/>
      <c r="C23" s="167"/>
      <c r="D23" s="206"/>
      <c r="E23" s="473"/>
      <c r="F23" s="170"/>
      <c r="G23" s="207"/>
      <c r="H23" s="227"/>
      <c r="I23" s="227"/>
      <c r="J23" s="227"/>
    </row>
    <row r="24" spans="1:13" x14ac:dyDescent="0.25">
      <c r="A24" s="167"/>
      <c r="B24" s="205"/>
      <c r="C24" s="167"/>
      <c r="D24" s="206"/>
      <c r="E24" s="473"/>
      <c r="F24" s="170"/>
      <c r="G24" s="207"/>
      <c r="H24" s="227"/>
      <c r="I24" s="227"/>
      <c r="J24" s="227"/>
    </row>
    <row r="25" spans="1:13" x14ac:dyDescent="0.25">
      <c r="A25" s="167"/>
      <c r="B25" s="205"/>
      <c r="C25" s="167"/>
      <c r="D25" s="206"/>
      <c r="E25" s="473"/>
      <c r="F25" s="170"/>
      <c r="G25" s="207"/>
      <c r="H25" s="227"/>
      <c r="I25" s="227"/>
      <c r="J25" s="227"/>
    </row>
    <row r="26" spans="1:13" x14ac:dyDescent="0.25">
      <c r="A26" s="167"/>
      <c r="B26" s="205"/>
      <c r="C26" s="167"/>
      <c r="D26" s="206"/>
      <c r="E26" s="473"/>
      <c r="F26" s="170"/>
      <c r="G26" s="207"/>
      <c r="H26" s="227"/>
      <c r="I26" s="227"/>
      <c r="J26" s="227"/>
    </row>
    <row r="27" spans="1:13" x14ac:dyDescent="0.25">
      <c r="A27" s="167"/>
      <c r="B27" s="205"/>
      <c r="C27" s="167"/>
      <c r="D27" s="206"/>
      <c r="E27" s="473"/>
      <c r="F27" s="170"/>
      <c r="G27" s="207"/>
      <c r="H27" s="227"/>
      <c r="I27" s="227"/>
      <c r="J27" s="227"/>
    </row>
    <row r="28" spans="1:13" x14ac:dyDescent="0.25">
      <c r="A28" s="167"/>
      <c r="B28" s="205"/>
      <c r="C28" s="167"/>
      <c r="D28" s="206"/>
      <c r="E28" s="473"/>
      <c r="F28" s="170"/>
      <c r="G28" s="207"/>
      <c r="H28" s="227"/>
      <c r="I28" s="227"/>
      <c r="J28" s="227"/>
    </row>
    <row r="29" spans="1:13" x14ac:dyDescent="0.25">
      <c r="A29" s="167"/>
      <c r="B29" s="205"/>
      <c r="C29" s="167"/>
      <c r="D29" s="206"/>
      <c r="E29" s="473"/>
      <c r="F29" s="170"/>
      <c r="G29" s="207"/>
      <c r="H29" s="227"/>
      <c r="I29" s="227"/>
      <c r="J29" s="227"/>
    </row>
    <row r="30" spans="1:13" x14ac:dyDescent="0.25">
      <c r="A30" s="167"/>
      <c r="B30" s="205"/>
      <c r="C30" s="167"/>
      <c r="D30" s="206"/>
      <c r="E30" s="473"/>
      <c r="F30" s="170"/>
      <c r="G30" s="207"/>
      <c r="H30" s="227"/>
      <c r="I30" s="227"/>
      <c r="J30" s="227"/>
    </row>
    <row r="31" spans="1:13" x14ac:dyDescent="0.25">
      <c r="A31" s="167"/>
      <c r="B31" s="205"/>
      <c r="C31" s="167"/>
      <c r="D31" s="206"/>
      <c r="E31" s="473"/>
      <c r="F31" s="170"/>
      <c r="G31" s="207"/>
      <c r="H31" s="227"/>
      <c r="I31" s="227"/>
      <c r="J31" s="227"/>
    </row>
    <row r="32" spans="1:13" x14ac:dyDescent="0.25">
      <c r="A32" s="167"/>
      <c r="B32" s="205"/>
      <c r="C32" s="167"/>
      <c r="D32" s="206"/>
      <c r="E32" s="473"/>
      <c r="F32" s="170"/>
      <c r="G32" s="207"/>
      <c r="H32" s="227"/>
      <c r="I32" s="227"/>
      <c r="J32" s="227"/>
    </row>
    <row r="33" spans="1:10" x14ac:dyDescent="0.25">
      <c r="A33" s="167"/>
      <c r="B33" s="205"/>
      <c r="C33" s="167"/>
      <c r="D33" s="206"/>
      <c r="E33" s="473"/>
      <c r="F33" s="170"/>
      <c r="G33" s="207"/>
      <c r="H33" s="227"/>
      <c r="I33" s="227"/>
      <c r="J33" s="227"/>
    </row>
    <row r="34" spans="1:10" x14ac:dyDescent="0.25">
      <c r="A34" s="167"/>
      <c r="B34" s="205"/>
      <c r="C34" s="167"/>
      <c r="D34" s="206"/>
      <c r="E34" s="473"/>
      <c r="F34" s="170"/>
      <c r="G34" s="207"/>
      <c r="H34" s="227"/>
      <c r="I34" s="227"/>
      <c r="J34" s="227"/>
    </row>
    <row r="35" spans="1:10" x14ac:dyDescent="0.25">
      <c r="A35" s="167"/>
      <c r="B35" s="205"/>
      <c r="C35" s="167"/>
      <c r="D35" s="206"/>
      <c r="E35" s="473"/>
      <c r="F35" s="170"/>
      <c r="G35" s="207"/>
      <c r="H35" s="227"/>
      <c r="I35" s="227"/>
      <c r="J35" s="227"/>
    </row>
    <row r="36" spans="1:10" x14ac:dyDescent="0.25">
      <c r="A36" s="167"/>
      <c r="B36" s="205"/>
      <c r="C36" s="167"/>
      <c r="D36" s="206"/>
      <c r="E36" s="473"/>
      <c r="F36" s="170"/>
      <c r="G36" s="207"/>
      <c r="H36" s="227"/>
      <c r="I36" s="227"/>
      <c r="J36" s="227"/>
    </row>
    <row r="37" spans="1:10" x14ac:dyDescent="0.25">
      <c r="A37" s="167"/>
      <c r="B37" s="205"/>
      <c r="C37" s="167"/>
      <c r="D37" s="206"/>
      <c r="E37" s="473"/>
      <c r="F37" s="170"/>
      <c r="G37" s="207"/>
      <c r="H37" s="227"/>
      <c r="I37" s="227"/>
      <c r="J37" s="227"/>
    </row>
    <row r="38" spans="1:10" x14ac:dyDescent="0.25">
      <c r="A38" s="167"/>
      <c r="B38" s="205"/>
      <c r="C38" s="167"/>
      <c r="D38" s="206"/>
      <c r="E38" s="473"/>
      <c r="F38" s="170"/>
      <c r="G38" s="207"/>
      <c r="H38" s="227"/>
      <c r="I38" s="227"/>
      <c r="J38" s="227"/>
    </row>
    <row r="39" spans="1:10" x14ac:dyDescent="0.25">
      <c r="A39" s="167"/>
      <c r="B39" s="205"/>
      <c r="C39" s="167"/>
      <c r="D39" s="206"/>
      <c r="E39" s="473"/>
      <c r="F39" s="170"/>
      <c r="G39" s="207"/>
      <c r="H39" s="227"/>
      <c r="I39" s="227"/>
      <c r="J39" s="227"/>
    </row>
    <row r="40" spans="1:10" x14ac:dyDescent="0.25">
      <c r="A40" s="167"/>
      <c r="B40" s="205"/>
      <c r="C40" s="167"/>
      <c r="D40" s="206"/>
      <c r="E40" s="473"/>
      <c r="F40" s="170"/>
      <c r="G40" s="207"/>
      <c r="H40" s="227"/>
      <c r="I40" s="227"/>
      <c r="J40" s="227"/>
    </row>
    <row r="41" spans="1:10" x14ac:dyDescent="0.25">
      <c r="A41" s="167"/>
      <c r="B41" s="205"/>
      <c r="C41" s="167"/>
      <c r="D41" s="206"/>
      <c r="E41" s="473"/>
      <c r="F41" s="170"/>
      <c r="G41" s="207"/>
      <c r="H41" s="227"/>
      <c r="I41" s="227"/>
      <c r="J41" s="227"/>
    </row>
    <row r="42" spans="1:10" x14ac:dyDescent="0.25">
      <c r="A42" s="167"/>
      <c r="B42" s="205"/>
      <c r="C42" s="167"/>
      <c r="D42" s="206"/>
      <c r="E42" s="473"/>
      <c r="F42" s="170"/>
      <c r="G42" s="207"/>
      <c r="H42" s="227"/>
      <c r="I42" s="227"/>
      <c r="J42" s="227"/>
    </row>
    <row r="43" spans="1:10" x14ac:dyDescent="0.25">
      <c r="A43" s="167"/>
      <c r="B43" s="205"/>
      <c r="C43" s="167"/>
      <c r="D43" s="206"/>
      <c r="E43" s="473"/>
      <c r="F43" s="170"/>
      <c r="G43" s="207"/>
      <c r="H43" s="227"/>
      <c r="I43" s="227"/>
      <c r="J43" s="227"/>
    </row>
    <row r="44" spans="1:10" x14ac:dyDescent="0.25">
      <c r="A44" s="167"/>
      <c r="B44" s="205"/>
      <c r="C44" s="167"/>
      <c r="D44" s="206"/>
      <c r="E44" s="473"/>
      <c r="F44" s="170"/>
      <c r="G44" s="207"/>
      <c r="H44" s="227"/>
      <c r="I44" s="227"/>
      <c r="J44" s="227"/>
    </row>
    <row r="45" spans="1:10" x14ac:dyDescent="0.25">
      <c r="A45" s="167"/>
      <c r="B45" s="205"/>
      <c r="C45" s="167"/>
      <c r="D45" s="206"/>
      <c r="E45" s="473"/>
      <c r="F45" s="170"/>
      <c r="G45" s="207"/>
      <c r="H45" s="227"/>
      <c r="I45" s="227"/>
      <c r="J45" s="227"/>
    </row>
    <row r="46" spans="1:10" x14ac:dyDescent="0.25">
      <c r="A46" s="167"/>
      <c r="B46" s="205"/>
      <c r="C46" s="167"/>
      <c r="D46" s="206"/>
      <c r="E46" s="473"/>
      <c r="F46" s="170"/>
      <c r="G46" s="207"/>
      <c r="H46" s="227"/>
      <c r="I46" s="227"/>
      <c r="J46" s="227"/>
    </row>
    <row r="47" spans="1:10" x14ac:dyDescent="0.25">
      <c r="A47" s="167"/>
      <c r="B47" s="205"/>
      <c r="C47" s="167"/>
      <c r="D47" s="206"/>
      <c r="E47" s="473"/>
      <c r="F47" s="170"/>
      <c r="G47" s="207"/>
      <c r="H47" s="227"/>
      <c r="I47" s="227"/>
      <c r="J47" s="227"/>
    </row>
    <row r="48" spans="1:10" x14ac:dyDescent="0.25">
      <c r="A48" s="167"/>
      <c r="B48" s="205"/>
      <c r="C48" s="167"/>
      <c r="D48" s="206"/>
      <c r="E48" s="473"/>
      <c r="F48" s="170"/>
      <c r="G48" s="207"/>
      <c r="H48" s="227"/>
      <c r="I48" s="227"/>
      <c r="J48" s="227"/>
    </row>
    <row r="49" spans="1:10" x14ac:dyDescent="0.25">
      <c r="A49" s="167"/>
      <c r="B49" s="205"/>
      <c r="C49" s="167"/>
      <c r="D49" s="206"/>
      <c r="E49" s="473"/>
      <c r="F49" s="170"/>
      <c r="G49" s="207"/>
      <c r="H49" s="227"/>
      <c r="I49" s="227"/>
      <c r="J49" s="227"/>
    </row>
    <row r="50" spans="1:10" x14ac:dyDescent="0.25">
      <c r="A50" s="167"/>
      <c r="B50" s="205"/>
      <c r="C50" s="167"/>
      <c r="D50" s="206"/>
      <c r="E50" s="473"/>
      <c r="F50" s="170"/>
      <c r="G50" s="207"/>
      <c r="H50" s="227"/>
      <c r="I50" s="227"/>
      <c r="J50" s="227"/>
    </row>
    <row r="51" spans="1:10" x14ac:dyDescent="0.25">
      <c r="A51" s="167"/>
      <c r="B51" s="205"/>
      <c r="C51" s="167"/>
      <c r="D51" s="206"/>
      <c r="E51" s="473"/>
      <c r="F51" s="170"/>
      <c r="G51" s="207"/>
      <c r="H51" s="227"/>
      <c r="I51" s="227"/>
      <c r="J51" s="227"/>
    </row>
    <row r="52" spans="1:10" x14ac:dyDescent="0.25">
      <c r="A52" s="167"/>
      <c r="B52" s="205"/>
      <c r="C52" s="167"/>
      <c r="D52" s="206"/>
      <c r="E52" s="473"/>
      <c r="F52" s="170"/>
      <c r="G52" s="207"/>
      <c r="H52" s="227"/>
      <c r="I52" s="227"/>
      <c r="J52" s="227"/>
    </row>
    <row r="53" spans="1:10" x14ac:dyDescent="0.25">
      <c r="A53" s="167"/>
      <c r="B53" s="205"/>
      <c r="C53" s="167"/>
      <c r="D53" s="206"/>
      <c r="E53" s="473"/>
      <c r="F53" s="170"/>
      <c r="G53" s="207"/>
      <c r="H53" s="227"/>
      <c r="I53" s="227"/>
      <c r="J53" s="227"/>
    </row>
    <row r="54" spans="1:10" x14ac:dyDescent="0.25">
      <c r="A54" s="167"/>
      <c r="B54" s="205"/>
      <c r="C54" s="167"/>
      <c r="D54" s="206"/>
      <c r="E54" s="473"/>
      <c r="F54" s="170"/>
      <c r="G54" s="207"/>
      <c r="H54" s="227"/>
      <c r="I54" s="227"/>
      <c r="J54" s="227"/>
    </row>
    <row r="55" spans="1:10" x14ac:dyDescent="0.25">
      <c r="A55" s="167"/>
      <c r="B55" s="205"/>
      <c r="C55" s="167"/>
      <c r="D55" s="206"/>
      <c r="E55" s="473"/>
      <c r="F55" s="170"/>
      <c r="G55" s="207"/>
      <c r="H55" s="227"/>
      <c r="I55" s="227"/>
      <c r="J55" s="227"/>
    </row>
    <row r="56" spans="1:10" x14ac:dyDescent="0.25">
      <c r="A56" s="167"/>
      <c r="B56" s="205"/>
      <c r="C56" s="167"/>
      <c r="D56" s="206"/>
      <c r="E56" s="473"/>
      <c r="F56" s="170"/>
      <c r="G56" s="207"/>
      <c r="H56" s="227"/>
      <c r="I56" s="227"/>
      <c r="J56" s="227"/>
    </row>
    <row r="57" spans="1:10" x14ac:dyDescent="0.25">
      <c r="A57" s="167"/>
      <c r="B57" s="205"/>
      <c r="C57" s="167"/>
      <c r="D57" s="206"/>
      <c r="E57" s="473"/>
      <c r="F57" s="170"/>
      <c r="G57" s="207"/>
      <c r="H57" s="227"/>
      <c r="I57" s="227"/>
      <c r="J57" s="227"/>
    </row>
    <row r="58" spans="1:10" x14ac:dyDescent="0.25">
      <c r="A58" s="167"/>
      <c r="B58" s="205"/>
      <c r="C58" s="167"/>
      <c r="D58" s="206"/>
      <c r="E58" s="473"/>
      <c r="F58" s="170"/>
      <c r="G58" s="207"/>
      <c r="H58" s="227"/>
      <c r="I58" s="227"/>
      <c r="J58" s="227"/>
    </row>
    <row r="59" spans="1:10" x14ac:dyDescent="0.25">
      <c r="A59" s="167"/>
      <c r="B59" s="205"/>
      <c r="C59" s="167"/>
      <c r="D59" s="206"/>
      <c r="E59" s="473"/>
      <c r="F59" s="170"/>
      <c r="G59" s="207"/>
      <c r="H59" s="227"/>
      <c r="I59" s="227"/>
      <c r="J59" s="227"/>
    </row>
    <row r="60" spans="1:10" x14ac:dyDescent="0.25">
      <c r="A60" s="167"/>
      <c r="B60" s="205"/>
      <c r="C60" s="167"/>
      <c r="D60" s="206"/>
      <c r="E60" s="473"/>
      <c r="F60" s="170"/>
      <c r="G60" s="207"/>
      <c r="H60" s="227"/>
      <c r="I60" s="227"/>
      <c r="J60" s="227"/>
    </row>
    <row r="61" spans="1:10" x14ac:dyDescent="0.25">
      <c r="A61" s="167"/>
      <c r="B61" s="205"/>
      <c r="C61" s="167"/>
      <c r="D61" s="206"/>
      <c r="E61" s="473"/>
      <c r="F61" s="170"/>
      <c r="G61" s="207"/>
      <c r="H61" s="227"/>
      <c r="I61" s="227"/>
      <c r="J61" s="227"/>
    </row>
    <row r="62" spans="1:10" x14ac:dyDescent="0.25">
      <c r="A62" s="167"/>
      <c r="B62" s="205"/>
      <c r="C62" s="167"/>
      <c r="D62" s="206"/>
      <c r="E62" s="473"/>
      <c r="F62" s="170"/>
      <c r="G62" s="207"/>
      <c r="H62" s="227"/>
      <c r="I62" s="227"/>
      <c r="J62" s="227"/>
    </row>
    <row r="63" spans="1:10" x14ac:dyDescent="0.25">
      <c r="A63" s="167"/>
      <c r="B63" s="205"/>
      <c r="C63" s="167"/>
      <c r="D63" s="206"/>
      <c r="E63" s="473"/>
      <c r="F63" s="170"/>
      <c r="G63" s="207"/>
      <c r="H63" s="227"/>
      <c r="I63" s="227"/>
      <c r="J63" s="227"/>
    </row>
    <row r="64" spans="1:10" x14ac:dyDescent="0.25">
      <c r="A64" s="167"/>
      <c r="B64" s="205"/>
      <c r="C64" s="167"/>
      <c r="D64" s="206"/>
      <c r="E64" s="473"/>
      <c r="F64" s="170"/>
      <c r="G64" s="207"/>
      <c r="H64" s="227"/>
      <c r="I64" s="227"/>
      <c r="J64" s="227"/>
    </row>
    <row r="65" spans="1:10" x14ac:dyDescent="0.25">
      <c r="A65" s="167"/>
      <c r="B65" s="205"/>
      <c r="C65" s="167"/>
      <c r="D65" s="206"/>
      <c r="E65" s="473"/>
      <c r="F65" s="170"/>
      <c r="G65" s="207"/>
      <c r="H65" s="227"/>
      <c r="I65" s="227"/>
      <c r="J65" s="227"/>
    </row>
    <row r="66" spans="1:10" x14ac:dyDescent="0.25">
      <c r="A66" s="167"/>
      <c r="B66" s="205"/>
      <c r="C66" s="167"/>
      <c r="D66" s="206"/>
      <c r="E66" s="473"/>
      <c r="F66" s="170"/>
      <c r="G66" s="207"/>
      <c r="H66" s="227"/>
      <c r="I66" s="227"/>
      <c r="J66" s="227"/>
    </row>
    <row r="67" spans="1:10" x14ac:dyDescent="0.25">
      <c r="A67" s="167"/>
      <c r="B67" s="205"/>
      <c r="C67" s="167"/>
      <c r="D67" s="206"/>
      <c r="E67" s="473"/>
      <c r="F67" s="170"/>
      <c r="G67" s="207"/>
      <c r="H67" s="227"/>
      <c r="I67" s="227"/>
      <c r="J67" s="227"/>
    </row>
    <row r="68" spans="1:10" x14ac:dyDescent="0.25">
      <c r="A68" s="167"/>
      <c r="B68" s="205"/>
      <c r="C68" s="167"/>
      <c r="D68" s="206"/>
      <c r="E68" s="473"/>
      <c r="F68" s="170"/>
      <c r="G68" s="207"/>
      <c r="H68" s="227"/>
      <c r="I68" s="227"/>
      <c r="J68" s="227"/>
    </row>
    <row r="69" spans="1:10" x14ac:dyDescent="0.25">
      <c r="A69" s="167"/>
      <c r="B69" s="205"/>
      <c r="C69" s="167"/>
      <c r="D69" s="206"/>
      <c r="E69" s="473"/>
      <c r="F69" s="170"/>
      <c r="G69" s="207"/>
      <c r="H69" s="227"/>
      <c r="I69" s="227"/>
      <c r="J69" s="227"/>
    </row>
    <row r="70" spans="1:10" x14ac:dyDescent="0.25">
      <c r="A70" s="167"/>
      <c r="B70" s="205"/>
      <c r="C70" s="167"/>
      <c r="D70" s="206"/>
      <c r="E70" s="473"/>
      <c r="F70" s="170"/>
      <c r="G70" s="207"/>
      <c r="H70" s="227"/>
      <c r="I70" s="227"/>
      <c r="J70" s="227"/>
    </row>
    <row r="71" spans="1:10" x14ac:dyDescent="0.25">
      <c r="A71" s="167"/>
      <c r="B71" s="205"/>
      <c r="C71" s="167"/>
      <c r="D71" s="206"/>
      <c r="E71" s="473"/>
      <c r="F71" s="170"/>
      <c r="G71" s="207"/>
      <c r="H71" s="227"/>
      <c r="I71" s="227"/>
      <c r="J71" s="227"/>
    </row>
    <row r="72" spans="1:10" x14ac:dyDescent="0.25">
      <c r="A72" s="167"/>
      <c r="B72" s="205"/>
      <c r="C72" s="167"/>
      <c r="D72" s="206"/>
      <c r="E72" s="473"/>
      <c r="F72" s="170"/>
      <c r="G72" s="207"/>
      <c r="H72" s="227"/>
      <c r="I72" s="227"/>
      <c r="J72" s="227"/>
    </row>
    <row r="73" spans="1:10" x14ac:dyDescent="0.25">
      <c r="A73" s="167"/>
      <c r="B73" s="205"/>
      <c r="C73" s="167"/>
      <c r="D73" s="206"/>
      <c r="E73" s="473"/>
      <c r="F73" s="170"/>
      <c r="G73" s="207"/>
      <c r="H73" s="227"/>
      <c r="I73" s="227"/>
      <c r="J73" s="227"/>
    </row>
    <row r="74" spans="1:10" x14ac:dyDescent="0.25">
      <c r="A74" s="167"/>
      <c r="B74" s="205"/>
      <c r="C74" s="167"/>
      <c r="D74" s="206"/>
      <c r="E74" s="473"/>
      <c r="F74" s="170"/>
      <c r="G74" s="207"/>
      <c r="H74" s="227"/>
      <c r="I74" s="227"/>
      <c r="J74" s="227"/>
    </row>
    <row r="75" spans="1:10" x14ac:dyDescent="0.25">
      <c r="A75" s="167"/>
      <c r="B75" s="205"/>
      <c r="C75" s="167"/>
      <c r="D75" s="206"/>
      <c r="E75" s="473"/>
      <c r="F75" s="170"/>
      <c r="G75" s="207"/>
      <c r="H75" s="227"/>
      <c r="I75" s="227"/>
      <c r="J75" s="227"/>
    </row>
    <row r="76" spans="1:10" x14ac:dyDescent="0.25">
      <c r="A76" s="167"/>
      <c r="B76" s="205"/>
      <c r="C76" s="167"/>
      <c r="D76" s="206"/>
      <c r="E76" s="473"/>
      <c r="F76" s="170"/>
      <c r="G76" s="207"/>
      <c r="H76" s="227"/>
      <c r="I76" s="227"/>
      <c r="J76" s="227"/>
    </row>
    <row r="77" spans="1:10" x14ac:dyDescent="0.25">
      <c r="A77" s="167"/>
      <c r="B77" s="205"/>
      <c r="C77" s="167"/>
      <c r="D77" s="206"/>
      <c r="E77" s="473"/>
      <c r="F77" s="170"/>
      <c r="G77" s="207"/>
      <c r="H77" s="227"/>
      <c r="I77" s="227"/>
      <c r="J77" s="227"/>
    </row>
    <row r="78" spans="1:10" x14ac:dyDescent="0.25">
      <c r="A78" s="167"/>
      <c r="B78" s="205"/>
      <c r="C78" s="167"/>
      <c r="D78" s="206"/>
      <c r="E78" s="473"/>
      <c r="F78" s="170"/>
      <c r="G78" s="207"/>
      <c r="H78" s="227"/>
      <c r="I78" s="227"/>
      <c r="J78" s="227"/>
    </row>
    <row r="79" spans="1:10" x14ac:dyDescent="0.25">
      <c r="A79" s="167"/>
      <c r="B79" s="205"/>
      <c r="C79" s="167"/>
      <c r="D79" s="206"/>
      <c r="E79" s="473"/>
      <c r="F79" s="170"/>
      <c r="G79" s="207"/>
      <c r="H79" s="227"/>
      <c r="I79" s="227"/>
      <c r="J79" s="227"/>
    </row>
    <row r="80" spans="1:10" x14ac:dyDescent="0.25">
      <c r="A80" s="167"/>
      <c r="B80" s="205"/>
      <c r="C80" s="167"/>
      <c r="D80" s="206"/>
      <c r="E80" s="473"/>
      <c r="F80" s="170"/>
      <c r="G80" s="207"/>
      <c r="H80" s="227"/>
      <c r="I80" s="227"/>
      <c r="J80" s="227"/>
    </row>
    <row r="81" spans="1:10" x14ac:dyDescent="0.25">
      <c r="A81" s="167"/>
      <c r="B81" s="205"/>
      <c r="C81" s="167"/>
      <c r="D81" s="206"/>
      <c r="E81" s="473"/>
      <c r="F81" s="170"/>
      <c r="G81" s="207"/>
      <c r="H81" s="227"/>
      <c r="I81" s="227"/>
      <c r="J81" s="227"/>
    </row>
    <row r="82" spans="1:10" x14ac:dyDescent="0.25">
      <c r="A82" s="167"/>
      <c r="B82" s="205"/>
      <c r="C82" s="167"/>
      <c r="D82" s="206"/>
      <c r="E82" s="473"/>
      <c r="F82" s="170"/>
      <c r="G82" s="207"/>
      <c r="H82" s="227"/>
      <c r="I82" s="227"/>
      <c r="J82" s="227"/>
    </row>
    <row r="83" spans="1:10" x14ac:dyDescent="0.25">
      <c r="A83" s="167"/>
      <c r="B83" s="205"/>
      <c r="C83" s="167"/>
      <c r="D83" s="206"/>
      <c r="E83" s="473"/>
      <c r="F83" s="170"/>
      <c r="G83" s="207"/>
      <c r="H83" s="227"/>
      <c r="I83" s="227"/>
      <c r="J83" s="227"/>
    </row>
    <row r="84" spans="1:10" x14ac:dyDescent="0.25">
      <c r="A84" s="167"/>
      <c r="B84" s="205"/>
      <c r="C84" s="167"/>
      <c r="D84" s="206"/>
      <c r="E84" s="473"/>
      <c r="F84" s="170"/>
      <c r="G84" s="207"/>
      <c r="H84" s="227"/>
      <c r="I84" s="227"/>
      <c r="J84" s="227"/>
    </row>
    <row r="85" spans="1:10" x14ac:dyDescent="0.25">
      <c r="A85" s="167"/>
      <c r="B85" s="205"/>
      <c r="C85" s="167"/>
      <c r="D85" s="206"/>
      <c r="E85" s="473"/>
      <c r="F85" s="170"/>
      <c r="G85" s="207"/>
      <c r="H85" s="227"/>
      <c r="I85" s="227"/>
      <c r="J85" s="227"/>
    </row>
    <row r="86" spans="1:10" x14ac:dyDescent="0.25">
      <c r="A86" s="167"/>
      <c r="B86" s="205"/>
      <c r="C86" s="167"/>
      <c r="D86" s="206"/>
      <c r="E86" s="473"/>
      <c r="F86" s="170"/>
      <c r="G86" s="207"/>
      <c r="H86" s="227"/>
      <c r="I86" s="227"/>
      <c r="J86" s="227"/>
    </row>
    <row r="87" spans="1:10" x14ac:dyDescent="0.25">
      <c r="A87" s="167"/>
      <c r="B87" s="205"/>
      <c r="C87" s="167"/>
      <c r="D87" s="206"/>
      <c r="E87" s="473"/>
      <c r="F87" s="170"/>
      <c r="G87" s="207"/>
      <c r="H87" s="227"/>
      <c r="I87" s="227"/>
      <c r="J87" s="227"/>
    </row>
    <row r="88" spans="1:10" x14ac:dyDescent="0.25">
      <c r="A88" s="167"/>
      <c r="B88" s="205"/>
      <c r="C88" s="167"/>
      <c r="D88" s="206"/>
      <c r="E88" s="473"/>
      <c r="F88" s="170"/>
      <c r="G88" s="207"/>
      <c r="H88" s="227"/>
      <c r="I88" s="227"/>
      <c r="J88" s="227"/>
    </row>
    <row r="89" spans="1:10" x14ac:dyDescent="0.25">
      <c r="A89" s="167"/>
      <c r="B89" s="205"/>
      <c r="C89" s="167"/>
      <c r="D89" s="206"/>
      <c r="E89" s="473"/>
      <c r="F89" s="170"/>
      <c r="G89" s="207"/>
      <c r="H89" s="227"/>
      <c r="I89" s="227"/>
      <c r="J89" s="227"/>
    </row>
    <row r="90" spans="1:10" x14ac:dyDescent="0.25">
      <c r="A90" s="167"/>
      <c r="B90" s="205"/>
      <c r="C90" s="167"/>
      <c r="D90" s="206"/>
      <c r="E90" s="473"/>
      <c r="F90" s="170"/>
      <c r="G90" s="207"/>
      <c r="H90" s="227"/>
      <c r="I90" s="227"/>
      <c r="J90" s="227"/>
    </row>
    <row r="91" spans="1:10" x14ac:dyDescent="0.25">
      <c r="A91" s="167"/>
      <c r="B91" s="205"/>
      <c r="C91" s="167"/>
      <c r="D91" s="206"/>
      <c r="E91" s="473"/>
      <c r="F91" s="170"/>
      <c r="G91" s="207"/>
      <c r="H91" s="227"/>
      <c r="I91" s="227"/>
      <c r="J91" s="227"/>
    </row>
    <row r="92" spans="1:10" x14ac:dyDescent="0.25">
      <c r="A92" s="167"/>
      <c r="B92" s="205"/>
      <c r="C92" s="167"/>
      <c r="D92" s="206"/>
      <c r="E92" s="473"/>
      <c r="F92" s="170"/>
      <c r="G92" s="207"/>
      <c r="H92" s="227"/>
      <c r="I92" s="227"/>
      <c r="J92" s="227"/>
    </row>
    <row r="93" spans="1:10" x14ac:dyDescent="0.25">
      <c r="A93" s="167"/>
      <c r="B93" s="205"/>
      <c r="C93" s="167"/>
      <c r="D93" s="206"/>
      <c r="E93" s="473"/>
      <c r="F93" s="170"/>
      <c r="G93" s="207"/>
      <c r="H93" s="227"/>
      <c r="I93" s="227"/>
      <c r="J93" s="227"/>
    </row>
    <row r="94" spans="1:10" x14ac:dyDescent="0.25">
      <c r="A94" s="167"/>
      <c r="B94" s="205"/>
      <c r="C94" s="167"/>
      <c r="D94" s="206"/>
      <c r="E94" s="473"/>
      <c r="F94" s="170"/>
      <c r="G94" s="207"/>
      <c r="H94" s="227"/>
      <c r="I94" s="227"/>
      <c r="J94" s="227"/>
    </row>
    <row r="95" spans="1:10" x14ac:dyDescent="0.25">
      <c r="A95" s="167"/>
      <c r="B95" s="205"/>
      <c r="C95" s="167"/>
      <c r="D95" s="206"/>
      <c r="E95" s="473"/>
      <c r="F95" s="170"/>
      <c r="G95" s="207"/>
      <c r="H95" s="227"/>
      <c r="I95" s="227"/>
      <c r="J95" s="227"/>
    </row>
    <row r="96" spans="1:10" x14ac:dyDescent="0.25">
      <c r="A96" s="167"/>
      <c r="B96" s="205"/>
      <c r="C96" s="167"/>
      <c r="D96" s="206"/>
      <c r="E96" s="473"/>
      <c r="F96" s="170"/>
      <c r="G96" s="207"/>
      <c r="H96" s="227"/>
      <c r="I96" s="227"/>
      <c r="J96" s="227"/>
    </row>
    <row r="97" spans="1:10" x14ac:dyDescent="0.25">
      <c r="A97" s="167"/>
      <c r="B97" s="205"/>
      <c r="C97" s="167"/>
      <c r="D97" s="206"/>
      <c r="E97" s="473"/>
      <c r="F97" s="170"/>
      <c r="G97" s="207"/>
      <c r="H97" s="227"/>
      <c r="I97" s="227"/>
      <c r="J97" s="227"/>
    </row>
    <row r="98" spans="1:10" x14ac:dyDescent="0.25">
      <c r="A98" s="167"/>
      <c r="B98" s="205"/>
      <c r="C98" s="167"/>
      <c r="D98" s="206"/>
      <c r="E98" s="473"/>
      <c r="F98" s="170"/>
      <c r="G98" s="207"/>
      <c r="H98" s="227"/>
      <c r="I98" s="227"/>
      <c r="J98" s="227"/>
    </row>
    <row r="99" spans="1:10" x14ac:dyDescent="0.25">
      <c r="A99" s="167"/>
      <c r="B99" s="205"/>
      <c r="C99" s="167"/>
      <c r="D99" s="206"/>
      <c r="E99" s="473"/>
      <c r="F99" s="170"/>
      <c r="G99" s="207"/>
      <c r="H99" s="227"/>
      <c r="I99" s="227"/>
      <c r="J99" s="227"/>
    </row>
    <row r="100" spans="1:10" x14ac:dyDescent="0.25">
      <c r="A100" s="167"/>
      <c r="B100" s="205"/>
      <c r="C100" s="167"/>
      <c r="D100" s="206"/>
      <c r="E100" s="473"/>
      <c r="F100" s="170"/>
      <c r="G100" s="207"/>
      <c r="H100" s="227"/>
      <c r="I100" s="227"/>
      <c r="J100" s="227"/>
    </row>
    <row r="101" spans="1:10" x14ac:dyDescent="0.25">
      <c r="A101" s="167"/>
      <c r="B101" s="205"/>
      <c r="C101" s="167"/>
      <c r="D101" s="206"/>
      <c r="E101" s="473"/>
      <c r="F101" s="170"/>
      <c r="G101" s="207"/>
      <c r="H101" s="227"/>
      <c r="I101" s="227"/>
      <c r="J101" s="227"/>
    </row>
    <row r="102" spans="1:10" x14ac:dyDescent="0.25">
      <c r="A102" s="167"/>
      <c r="B102" s="205"/>
      <c r="C102" s="167"/>
      <c r="D102" s="206"/>
      <c r="E102" s="473"/>
      <c r="F102" s="170"/>
      <c r="G102" s="207"/>
      <c r="H102" s="227"/>
      <c r="I102" s="227"/>
      <c r="J102" s="227"/>
    </row>
    <row r="103" spans="1:10" x14ac:dyDescent="0.25">
      <c r="A103" s="167"/>
      <c r="B103" s="205"/>
      <c r="C103" s="167"/>
      <c r="D103" s="206"/>
      <c r="E103" s="473"/>
      <c r="F103" s="170"/>
      <c r="G103" s="207"/>
      <c r="H103" s="227"/>
      <c r="I103" s="227"/>
      <c r="J103" s="227"/>
    </row>
    <row r="104" spans="1:10" x14ac:dyDescent="0.25">
      <c r="A104" s="167"/>
      <c r="B104" s="205"/>
      <c r="C104" s="167"/>
      <c r="D104" s="206"/>
      <c r="E104" s="473"/>
      <c r="F104" s="170"/>
      <c r="G104" s="207"/>
      <c r="H104" s="227"/>
      <c r="I104" s="227"/>
      <c r="J104" s="227"/>
    </row>
    <row r="105" spans="1:10" x14ac:dyDescent="0.25">
      <c r="A105" s="167"/>
      <c r="B105" s="205"/>
      <c r="C105" s="167"/>
      <c r="D105" s="206"/>
      <c r="E105" s="473"/>
      <c r="F105" s="170"/>
      <c r="G105" s="207"/>
      <c r="H105" s="227"/>
      <c r="I105" s="227"/>
      <c r="J105" s="227"/>
    </row>
    <row r="106" spans="1:10" x14ac:dyDescent="0.25">
      <c r="A106" s="167"/>
      <c r="B106" s="205"/>
      <c r="C106" s="167"/>
      <c r="D106" s="206"/>
      <c r="E106" s="473"/>
      <c r="F106" s="170"/>
      <c r="G106" s="207"/>
      <c r="H106" s="227"/>
      <c r="I106" s="227"/>
      <c r="J106" s="227"/>
    </row>
    <row r="107" spans="1:10" x14ac:dyDescent="0.25">
      <c r="A107" s="167"/>
      <c r="B107" s="205"/>
      <c r="C107" s="167"/>
      <c r="D107" s="206"/>
      <c r="E107" s="473"/>
      <c r="F107" s="170"/>
      <c r="G107" s="207"/>
      <c r="H107" s="227"/>
      <c r="I107" s="227"/>
      <c r="J107" s="227"/>
    </row>
    <row r="108" spans="1:10" x14ac:dyDescent="0.25">
      <c r="A108" s="167"/>
      <c r="B108" s="205"/>
      <c r="C108" s="167"/>
      <c r="D108" s="206"/>
      <c r="E108" s="473"/>
      <c r="F108" s="170"/>
      <c r="G108" s="207"/>
      <c r="H108" s="227"/>
      <c r="I108" s="227"/>
      <c r="J108" s="227"/>
    </row>
    <row r="109" spans="1:10" x14ac:dyDescent="0.25">
      <c r="A109" s="167"/>
      <c r="B109" s="205"/>
      <c r="C109" s="167"/>
      <c r="D109" s="206"/>
      <c r="E109" s="473"/>
      <c r="F109" s="170"/>
      <c r="G109" s="207"/>
      <c r="H109" s="227"/>
      <c r="I109" s="227"/>
      <c r="J109" s="227"/>
    </row>
    <row r="110" spans="1:10" x14ac:dyDescent="0.25">
      <c r="A110" s="167"/>
      <c r="B110" s="205"/>
      <c r="C110" s="167"/>
      <c r="D110" s="206"/>
      <c r="E110" s="473"/>
      <c r="F110" s="170"/>
      <c r="G110" s="207"/>
      <c r="H110" s="227"/>
      <c r="I110" s="227"/>
      <c r="J110" s="227"/>
    </row>
    <row r="111" spans="1:10" x14ac:dyDescent="0.25">
      <c r="A111" s="167"/>
      <c r="B111" s="205"/>
      <c r="C111" s="167"/>
      <c r="D111" s="206"/>
      <c r="E111" s="473"/>
      <c r="F111" s="170"/>
      <c r="G111" s="207"/>
      <c r="H111" s="227"/>
      <c r="I111" s="227"/>
      <c r="J111" s="227"/>
    </row>
    <row r="112" spans="1:10" x14ac:dyDescent="0.25">
      <c r="A112" s="167"/>
      <c r="B112" s="205"/>
      <c r="C112" s="167"/>
      <c r="D112" s="206"/>
      <c r="E112" s="473"/>
      <c r="F112" s="170"/>
      <c r="G112" s="207"/>
      <c r="H112" s="227"/>
      <c r="I112" s="227"/>
      <c r="J112" s="227"/>
    </row>
    <row r="113" spans="1:10" x14ac:dyDescent="0.25">
      <c r="A113" s="167"/>
      <c r="B113" s="205"/>
      <c r="C113" s="167"/>
      <c r="D113" s="206"/>
      <c r="E113" s="473"/>
      <c r="F113" s="170"/>
      <c r="G113" s="207"/>
      <c r="H113" s="227"/>
      <c r="I113" s="227"/>
      <c r="J113" s="227"/>
    </row>
    <row r="114" spans="1:10" x14ac:dyDescent="0.25">
      <c r="A114" s="167"/>
      <c r="B114" s="205"/>
      <c r="C114" s="167"/>
      <c r="D114" s="206"/>
      <c r="E114" s="473"/>
      <c r="F114" s="170"/>
      <c r="G114" s="207"/>
      <c r="H114" s="227"/>
      <c r="I114" s="227"/>
      <c r="J114" s="227"/>
    </row>
    <row r="115" spans="1:10" x14ac:dyDescent="0.25">
      <c r="A115" s="167"/>
      <c r="B115" s="205"/>
      <c r="C115" s="167"/>
      <c r="D115" s="206"/>
      <c r="E115" s="473"/>
      <c r="F115" s="170"/>
      <c r="G115" s="207"/>
      <c r="H115" s="227"/>
      <c r="I115" s="227"/>
      <c r="J115" s="227"/>
    </row>
    <row r="116" spans="1:10" x14ac:dyDescent="0.25">
      <c r="A116" s="167"/>
      <c r="B116" s="205"/>
      <c r="C116" s="167"/>
      <c r="D116" s="206"/>
      <c r="E116" s="473"/>
      <c r="F116" s="170"/>
      <c r="G116" s="207"/>
      <c r="H116" s="227"/>
      <c r="I116" s="227"/>
      <c r="J116" s="227"/>
    </row>
    <row r="117" spans="1:10" x14ac:dyDescent="0.25">
      <c r="A117" s="167"/>
      <c r="B117" s="205"/>
      <c r="C117" s="167"/>
      <c r="D117" s="206"/>
      <c r="E117" s="473"/>
      <c r="F117" s="170"/>
      <c r="G117" s="207"/>
      <c r="H117" s="227"/>
      <c r="I117" s="227"/>
      <c r="J117" s="227"/>
    </row>
    <row r="118" spans="1:10" x14ac:dyDescent="0.25">
      <c r="A118" s="167"/>
      <c r="B118" s="205"/>
      <c r="C118" s="167"/>
      <c r="D118" s="206"/>
      <c r="E118" s="473"/>
      <c r="F118" s="170"/>
      <c r="G118" s="207"/>
      <c r="H118" s="227"/>
      <c r="I118" s="227"/>
      <c r="J118" s="227"/>
    </row>
    <row r="119" spans="1:10" x14ac:dyDescent="0.25">
      <c r="A119" s="167"/>
      <c r="B119" s="205"/>
      <c r="C119" s="167"/>
      <c r="D119" s="206"/>
      <c r="E119" s="473"/>
      <c r="F119" s="170"/>
      <c r="G119" s="207"/>
      <c r="H119" s="227"/>
      <c r="I119" s="227"/>
      <c r="J119" s="227"/>
    </row>
    <row r="120" spans="1:10" x14ac:dyDescent="0.25">
      <c r="A120" s="167"/>
      <c r="B120" s="205"/>
      <c r="C120" s="167"/>
      <c r="D120" s="206"/>
      <c r="E120" s="473"/>
      <c r="F120" s="170"/>
      <c r="G120" s="207"/>
      <c r="H120" s="227"/>
      <c r="I120" s="227"/>
      <c r="J120" s="227"/>
    </row>
    <row r="121" spans="1:10" x14ac:dyDescent="0.25">
      <c r="A121" s="167"/>
      <c r="B121" s="205"/>
      <c r="C121" s="167"/>
      <c r="D121" s="206"/>
      <c r="E121" s="473"/>
      <c r="F121" s="170"/>
      <c r="G121" s="207"/>
      <c r="H121" s="227"/>
      <c r="I121" s="227"/>
      <c r="J121" s="227"/>
    </row>
    <row r="122" spans="1:10" x14ac:dyDescent="0.25">
      <c r="A122" s="208"/>
      <c r="B122" s="208"/>
      <c r="C122" s="209" t="s">
        <v>105</v>
      </c>
      <c r="D122" s="210"/>
      <c r="E122" s="210"/>
      <c r="F122" s="211">
        <f>SUM(E22:E121)</f>
        <v>0</v>
      </c>
      <c r="G122" s="459"/>
      <c r="H122" s="212"/>
      <c r="I122" s="208"/>
      <c r="J122" s="213"/>
    </row>
    <row r="123" spans="1:10" x14ac:dyDescent="0.25">
      <c r="A123" t="s">
        <v>135</v>
      </c>
      <c r="G123" s="273"/>
      <c r="I123" t="s">
        <v>144</v>
      </c>
    </row>
    <row r="125" spans="1:10" hidden="1" x14ac:dyDescent="0.25">
      <c r="A125" s="65"/>
      <c r="B125" s="65"/>
    </row>
  </sheetData>
  <sheetProtection algorithmName="SHA-512" hashValue="yNTVFepeVPhGbly2hcPxqTuLxbq03hzb5Ttp9vl3mzDLPPGnjmyrPT4KDywkzENPvWfNkr0ley7KPvXqRYSaOA==" saltValue="YTVIUofWtfShH0vxbZnocQ==" spinCount="100000" sheet="1" objects="1" scenarios="1"/>
  <dataValidations count="4">
    <dataValidation allowBlank="1" showInputMessage="1" showErrorMessage="1" prompt="Insert text" sqref="H21:I21 H122:I122" xr:uid="{00000000-0002-0000-1C00-000000000000}"/>
    <dataValidation type="textLength" operator="lessThanOrEqual" allowBlank="1" showInputMessage="1" showErrorMessage="1" prompt="Description from Unit_Info included, or you may write a description." sqref="G14" xr:uid="{00000000-0002-0000-1C00-000001000000}">
      <formula1>255</formula1>
    </dataValidation>
    <dataValidation allowBlank="1" showInputMessage="1" showErrorMessage="1" prompt="Select from menu or describe" sqref="J21" xr:uid="{00000000-0002-0000-1C00-000002000000}"/>
    <dataValidation type="list" allowBlank="1" showInputMessage="1" showErrorMessage="1" sqref="G22:G121" xr:uid="{46B56A1B-BF33-4E23-802B-52F13D64FB39}">
      <formula1>"Inoperative,Out of Control"</formula1>
    </dataValidation>
  </dataValidations>
  <pageMargins left="0.45" right="0.45" top="0.75" bottom="0.75" header="0.3" footer="0.3"/>
  <pageSetup scale="80" fitToHeight="20" orientation="landscape" r:id="rId1"/>
  <headerFooter>
    <oddFooter>&amp;R&amp;A, &amp;P of &amp;N</oddFooter>
  </headerFooter>
  <extLst>
    <ext xmlns:x14="http://schemas.microsoft.com/office/spreadsheetml/2009/9/main" uri="{CCE6A557-97BC-4b89-ADB6-D9C93CAAB3DF}">
      <x14:dataValidations xmlns:xm="http://schemas.microsoft.com/office/excel/2006/main" count="8">
        <x14:dataValidation type="list" allowBlank="1" showInputMessage="1" showErrorMessage="1" xr:uid="{00000000-0002-0000-1C00-000003000000}">
          <x14:formula1>
            <xm:f>'dropdown menus'!$B$2:$B$6</xm:f>
          </x14:formula1>
          <xm:sqref>F13:G13</xm:sqref>
        </x14:dataValidation>
        <x14:dataValidation type="list" allowBlank="1" showInputMessage="1" showErrorMessage="1" xr:uid="{00000000-0002-0000-1C00-000004000000}">
          <x14:formula1>
            <xm:f>'dropdown menus'!$B$9:$B$12</xm:f>
          </x14:formula1>
          <xm:sqref>F15</xm:sqref>
        </x14:dataValidation>
        <x14:dataValidation type="list" allowBlank="1" showInputMessage="1" prompt="Select from menu or describe" xr:uid="{00000000-0002-0000-1C00-000005000000}">
          <x14:formula1>
            <xm:f>'dropdown menus'!$B$29:$B$34</xm:f>
          </x14:formula1>
          <xm:sqref>J122</xm:sqref>
        </x14:dataValidation>
        <x14:dataValidation type="list" allowBlank="1" showInputMessage="1" showErrorMessage="1" prompt="Select parameter" xr:uid="{00000000-0002-0000-1C00-000007000000}">
          <x14:formula1>
            <xm:f>'dropdown menus'!$B$37:$B$45</xm:f>
          </x14:formula1>
          <xm:sqref>G17 F22:F121</xm:sqref>
        </x14:dataValidation>
        <x14:dataValidation type="list" allowBlank="1" showInputMessage="1" prompt="Select or write in" xr:uid="{00000000-0002-0000-1C00-000008000000}">
          <x14:formula1>
            <xm:f>'dropdown menus'!$B$124:$B$143</xm:f>
          </x14:formula1>
          <xm:sqref>G16</xm:sqref>
        </x14:dataValidation>
        <x14:dataValidation type="list" allowBlank="1" showInputMessage="1" xr:uid="{00000000-0002-0000-1C00-000009000000}">
          <x14:formula1>
            <xm:f>'dropdown menus'!$B$109:$B$118</xm:f>
          </x14:formula1>
          <xm:sqref>G12</xm:sqref>
        </x14:dataValidation>
        <x14:dataValidation type="list" allowBlank="1" showInputMessage="1" xr:uid="{00000000-0002-0000-1C00-00000A000000}">
          <x14:formula1>
            <xm:f>'dropdown menus'!$B$29:$B$34</xm:f>
          </x14:formula1>
          <xm:sqref>J22:J121</xm:sqref>
        </x14:dataValidation>
        <x14:dataValidation type="list" allowBlank="1" showInputMessage="1" prompt="Select or write in" xr:uid="{00000000-0002-0000-1C00-000006000000}">
          <x14:formula1>
            <xm:f>'dropdown menus'!$B$9:$B$14</xm:f>
          </x14:formula1>
          <xm:sqref>G15</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8">
    <tabColor theme="5"/>
    <pageSetUpPr fitToPage="1"/>
  </sheetPr>
  <dimension ref="A1:M60"/>
  <sheetViews>
    <sheetView showGridLines="0" topLeftCell="A2" zoomScaleNormal="100" workbookViewId="0">
      <selection activeCell="C12" sqref="C12"/>
    </sheetView>
  </sheetViews>
  <sheetFormatPr defaultColWidth="0" defaultRowHeight="15" zeroHeight="1" x14ac:dyDescent="0.25"/>
  <cols>
    <col min="1" max="1" width="28.5703125" style="18" customWidth="1"/>
    <col min="2" max="2" width="25.5703125" style="18" customWidth="1"/>
    <col min="3" max="3" width="23.140625" style="18" customWidth="1"/>
    <col min="4" max="4" width="13.140625" style="18" customWidth="1"/>
    <col min="5" max="5" width="26.42578125" style="130" customWidth="1"/>
    <col min="6" max="6" width="28.28515625" style="18" customWidth="1"/>
    <col min="7" max="7" width="27.5703125" style="18" customWidth="1"/>
    <col min="8" max="8" width="27.140625" style="18" customWidth="1"/>
    <col min="9" max="9" width="27.140625" style="130" customWidth="1"/>
    <col min="10" max="10" width="17.28515625" style="18" hidden="1" customWidth="1"/>
    <col min="11" max="13" width="0" style="18" hidden="1" customWidth="1"/>
    <col min="14" max="16384" width="9.140625" style="18" hidden="1"/>
  </cols>
  <sheetData>
    <row r="1" spans="1:6" hidden="1" x14ac:dyDescent="0.25">
      <c r="A1" s="18" t="str">
        <f>Welcome!B6</f>
        <v>OMB No.: 2060-0377 Form 5900-520 For further Paperwork Reduction Act information see: 
https://www.epa.gov/electronic-reporting-air-emissions/paperwork-reduction-act-pra-cedri-and-ert</v>
      </c>
    </row>
    <row r="2" spans="1:6" ht="21" x14ac:dyDescent="0.35">
      <c r="A2" s="25" t="s">
        <v>85</v>
      </c>
    </row>
    <row r="3" spans="1:6" x14ac:dyDescent="0.25">
      <c r="A3" s="388" t="s">
        <v>141</v>
      </c>
    </row>
    <row r="4" spans="1:6" x14ac:dyDescent="0.25">
      <c r="A4" s="18" t="s">
        <v>247</v>
      </c>
    </row>
    <row r="5" spans="1:6" x14ac:dyDescent="0.25">
      <c r="A5" s="82" t="s">
        <v>507</v>
      </c>
    </row>
    <row r="6" spans="1:6" x14ac:dyDescent="0.25">
      <c r="A6" s="82" t="s">
        <v>508</v>
      </c>
    </row>
    <row r="7" spans="1:6" x14ac:dyDescent="0.25">
      <c r="A7" s="82" t="s">
        <v>182</v>
      </c>
    </row>
    <row r="8" spans="1:6" x14ac:dyDescent="0.25">
      <c r="A8" s="18" t="s">
        <v>222</v>
      </c>
    </row>
    <row r="9" spans="1:6" s="130" customFormat="1" ht="29.25" customHeight="1" x14ac:dyDescent="0.25">
      <c r="A9" s="387" t="s">
        <v>246</v>
      </c>
    </row>
    <row r="11" spans="1:6" x14ac:dyDescent="0.25">
      <c r="A11" s="80" t="s">
        <v>32</v>
      </c>
      <c r="B11" s="83"/>
      <c r="C11" s="73" t="str">
        <f>Facility_Info_upload!$C$24&amp;"--"&amp;Facility_Info_upload!$D$24</f>
        <v>0--0</v>
      </c>
      <c r="D11" s="66"/>
      <c r="E11" s="66"/>
      <c r="F11" s="67"/>
    </row>
    <row r="12" spans="1:6" x14ac:dyDescent="0.25">
      <c r="A12" s="80" t="s">
        <v>111</v>
      </c>
      <c r="B12" s="83"/>
      <c r="C12" s="562" t="str">
        <f>CONCATENATE(TEXT(Facility_Info!$B$28,"mm/dd/yyyy")," - ",TEXT(Facility_Info!$B$29,"mm/dd/yyyy"))</f>
        <v>01/00/1900 - 01/00/1900</v>
      </c>
      <c r="D12" s="74"/>
      <c r="E12" s="74"/>
      <c r="F12" s="67"/>
    </row>
    <row r="13" spans="1:6" x14ac:dyDescent="0.25">
      <c r="A13" s="80" t="s">
        <v>19</v>
      </c>
      <c r="B13" s="83"/>
      <c r="C13" s="384"/>
      <c r="D13" s="389"/>
      <c r="E13" s="389"/>
      <c r="F13" s="385"/>
    </row>
    <row r="14" spans="1:6" x14ac:dyDescent="0.25">
      <c r="A14" s="80" t="s">
        <v>20</v>
      </c>
      <c r="B14" s="83"/>
      <c r="C14" s="170"/>
      <c r="D14" s="390"/>
      <c r="E14" s="390"/>
      <c r="F14" s="386"/>
    </row>
    <row r="15" spans="1:6" x14ac:dyDescent="0.25">
      <c r="A15" s="80" t="s">
        <v>21</v>
      </c>
      <c r="B15" s="83"/>
      <c r="C15" s="391" t="str">
        <f>IFERROR(VLOOKUP($C$13,Unit_Info!$C$24:$F$33,3,FALSE),"")</f>
        <v/>
      </c>
      <c r="D15" s="392"/>
      <c r="E15" s="392"/>
      <c r="F15" s="393"/>
    </row>
    <row r="16" spans="1:6" x14ac:dyDescent="0.25">
      <c r="A16" s="80" t="s">
        <v>110</v>
      </c>
      <c r="B16" s="83"/>
      <c r="C16" s="170"/>
      <c r="D16" s="390"/>
      <c r="E16" s="390"/>
      <c r="F16" s="386"/>
    </row>
    <row r="17" spans="1:12" x14ac:dyDescent="0.25">
      <c r="A17" s="80" t="s">
        <v>76</v>
      </c>
      <c r="B17" s="83"/>
      <c r="C17" s="170"/>
      <c r="D17" s="390"/>
      <c r="E17" s="390"/>
      <c r="F17" s="386"/>
    </row>
    <row r="18" spans="1:12" hidden="1" x14ac:dyDescent="0.25">
      <c r="A18" s="80" t="s">
        <v>34</v>
      </c>
      <c r="B18" s="83"/>
      <c r="C18" s="170"/>
      <c r="D18" s="390"/>
      <c r="E18" s="390"/>
      <c r="F18" s="386"/>
    </row>
    <row r="19" spans="1:12" hidden="1" x14ac:dyDescent="0.25">
      <c r="A19" s="62"/>
    </row>
    <row r="20" spans="1:12" ht="30" customHeight="1" x14ac:dyDescent="0.25">
      <c r="A20" s="18" t="s">
        <v>218</v>
      </c>
    </row>
    <row r="21" spans="1:12" ht="15.75" thickBot="1" x14ac:dyDescent="0.3">
      <c r="A21" s="18" t="s">
        <v>227</v>
      </c>
    </row>
    <row r="22" spans="1:12" ht="30" x14ac:dyDescent="0.25">
      <c r="A22" s="112" t="s">
        <v>86</v>
      </c>
      <c r="B22" s="113" t="s">
        <v>87</v>
      </c>
      <c r="C22" s="113" t="s">
        <v>101</v>
      </c>
      <c r="D22" s="113" t="s">
        <v>102</v>
      </c>
      <c r="E22" s="147" t="s">
        <v>537</v>
      </c>
      <c r="F22" s="147" t="s">
        <v>518</v>
      </c>
      <c r="G22" s="114" t="s">
        <v>88</v>
      </c>
      <c r="H22" s="147" t="s">
        <v>207</v>
      </c>
      <c r="I22" s="115" t="s">
        <v>177</v>
      </c>
      <c r="K22" s="39"/>
      <c r="L22" s="39"/>
    </row>
    <row r="23" spans="1:12" x14ac:dyDescent="0.25">
      <c r="A23" s="193"/>
      <c r="B23" s="167"/>
      <c r="C23" s="169"/>
      <c r="D23" s="176"/>
      <c r="E23" s="170"/>
      <c r="F23" s="176"/>
      <c r="G23" s="176"/>
      <c r="H23" s="176"/>
      <c r="I23" s="177"/>
    </row>
    <row r="24" spans="1:12" x14ac:dyDescent="0.25">
      <c r="A24" s="193"/>
      <c r="B24" s="167"/>
      <c r="C24" s="169"/>
      <c r="D24" s="176"/>
      <c r="E24" s="170"/>
      <c r="F24" s="176"/>
      <c r="G24" s="176"/>
      <c r="H24" s="176"/>
      <c r="I24" s="177"/>
    </row>
    <row r="25" spans="1:12" x14ac:dyDescent="0.25">
      <c r="A25" s="193"/>
      <c r="B25" s="167"/>
      <c r="C25" s="169"/>
      <c r="D25" s="176"/>
      <c r="E25" s="170"/>
      <c r="F25" s="176"/>
      <c r="G25" s="176"/>
      <c r="H25" s="176"/>
      <c r="I25" s="177"/>
    </row>
    <row r="26" spans="1:12" x14ac:dyDescent="0.25">
      <c r="A26" s="193"/>
      <c r="B26" s="167"/>
      <c r="C26" s="169"/>
      <c r="D26" s="176"/>
      <c r="E26" s="170"/>
      <c r="F26" s="176"/>
      <c r="G26" s="176"/>
      <c r="H26" s="176"/>
      <c r="I26" s="177"/>
    </row>
    <row r="27" spans="1:12" x14ac:dyDescent="0.25">
      <c r="A27" s="193"/>
      <c r="B27" s="167"/>
      <c r="C27" s="169"/>
      <c r="D27" s="176"/>
      <c r="E27" s="170"/>
      <c r="F27" s="176"/>
      <c r="G27" s="176"/>
      <c r="H27" s="176"/>
      <c r="I27" s="177"/>
    </row>
    <row r="28" spans="1:12" x14ac:dyDescent="0.25">
      <c r="A28" s="193"/>
      <c r="B28" s="167"/>
      <c r="C28" s="169"/>
      <c r="D28" s="176"/>
      <c r="E28" s="170"/>
      <c r="F28" s="176"/>
      <c r="G28" s="176"/>
      <c r="H28" s="176"/>
      <c r="I28" s="177"/>
    </row>
    <row r="29" spans="1:12" x14ac:dyDescent="0.25">
      <c r="A29" s="193"/>
      <c r="B29" s="167"/>
      <c r="C29" s="169"/>
      <c r="D29" s="176"/>
      <c r="E29" s="170"/>
      <c r="F29" s="176"/>
      <c r="G29" s="176"/>
      <c r="H29" s="176"/>
      <c r="I29" s="177"/>
    </row>
    <row r="30" spans="1:12" x14ac:dyDescent="0.25">
      <c r="A30" s="193"/>
      <c r="B30" s="167"/>
      <c r="C30" s="169"/>
      <c r="D30" s="176"/>
      <c r="E30" s="170"/>
      <c r="F30" s="176"/>
      <c r="G30" s="176"/>
      <c r="H30" s="176"/>
      <c r="I30" s="177"/>
    </row>
    <row r="31" spans="1:12" x14ac:dyDescent="0.25">
      <c r="A31" s="193"/>
      <c r="B31" s="167"/>
      <c r="C31" s="174"/>
      <c r="D31" s="176"/>
      <c r="E31" s="170"/>
      <c r="F31" s="176"/>
      <c r="G31" s="176"/>
      <c r="H31" s="176"/>
      <c r="I31" s="177"/>
    </row>
    <row r="32" spans="1:12" x14ac:dyDescent="0.25">
      <c r="A32" s="193"/>
      <c r="B32" s="167"/>
      <c r="C32" s="169"/>
      <c r="D32" s="176"/>
      <c r="E32" s="170"/>
      <c r="F32" s="176"/>
      <c r="G32" s="176"/>
      <c r="H32" s="176"/>
      <c r="I32" s="177"/>
    </row>
    <row r="33" spans="1:9" x14ac:dyDescent="0.25">
      <c r="A33" s="193"/>
      <c r="B33" s="167"/>
      <c r="C33" s="169"/>
      <c r="D33" s="176"/>
      <c r="E33" s="170"/>
      <c r="F33" s="176"/>
      <c r="G33" s="176"/>
      <c r="H33" s="176"/>
      <c r="I33" s="177"/>
    </row>
    <row r="34" spans="1:9" x14ac:dyDescent="0.25">
      <c r="A34" s="193"/>
      <c r="B34" s="167"/>
      <c r="C34" s="169"/>
      <c r="D34" s="176"/>
      <c r="E34" s="170"/>
      <c r="F34" s="176"/>
      <c r="G34" s="176"/>
      <c r="H34" s="176"/>
      <c r="I34" s="177"/>
    </row>
    <row r="35" spans="1:9" x14ac:dyDescent="0.25">
      <c r="A35" s="193"/>
      <c r="B35" s="167"/>
      <c r="C35" s="169"/>
      <c r="D35" s="176"/>
      <c r="E35" s="170"/>
      <c r="F35" s="176"/>
      <c r="G35" s="176"/>
      <c r="H35" s="176"/>
      <c r="I35" s="177"/>
    </row>
    <row r="36" spans="1:9" x14ac:dyDescent="0.25">
      <c r="A36" s="193"/>
      <c r="B36" s="167"/>
      <c r="C36" s="169"/>
      <c r="D36" s="176"/>
      <c r="E36" s="170"/>
      <c r="F36" s="176"/>
      <c r="G36" s="176"/>
      <c r="H36" s="176"/>
      <c r="I36" s="177"/>
    </row>
    <row r="37" spans="1:9" x14ac:dyDescent="0.25">
      <c r="A37" s="193"/>
      <c r="B37" s="167"/>
      <c r="C37" s="169"/>
      <c r="D37" s="176"/>
      <c r="E37" s="170"/>
      <c r="F37" s="176"/>
      <c r="G37" s="176"/>
      <c r="H37" s="176"/>
      <c r="I37" s="177"/>
    </row>
    <row r="38" spans="1:9" x14ac:dyDescent="0.25">
      <c r="A38" s="193"/>
      <c r="B38" s="167"/>
      <c r="C38" s="169"/>
      <c r="D38" s="176"/>
      <c r="E38" s="170"/>
      <c r="F38" s="176"/>
      <c r="G38" s="176"/>
      <c r="H38" s="176"/>
      <c r="I38" s="177"/>
    </row>
    <row r="39" spans="1:9" x14ac:dyDescent="0.25">
      <c r="A39" s="193"/>
      <c r="B39" s="167"/>
      <c r="C39" s="169"/>
      <c r="D39" s="176"/>
      <c r="E39" s="170"/>
      <c r="F39" s="176"/>
      <c r="G39" s="176"/>
      <c r="H39" s="176"/>
      <c r="I39" s="177"/>
    </row>
    <row r="40" spans="1:9" x14ac:dyDescent="0.25">
      <c r="A40" s="193"/>
      <c r="B40" s="167"/>
      <c r="C40" s="169"/>
      <c r="D40" s="176"/>
      <c r="E40" s="170"/>
      <c r="F40" s="176"/>
      <c r="G40" s="176"/>
      <c r="H40" s="176"/>
      <c r="I40" s="177"/>
    </row>
    <row r="41" spans="1:9" x14ac:dyDescent="0.25">
      <c r="A41" s="193"/>
      <c r="B41" s="167"/>
      <c r="C41" s="169"/>
      <c r="D41" s="176"/>
      <c r="E41" s="170"/>
      <c r="F41" s="176"/>
      <c r="G41" s="176"/>
      <c r="H41" s="176"/>
      <c r="I41" s="177"/>
    </row>
    <row r="42" spans="1:9" x14ac:dyDescent="0.25">
      <c r="A42" s="193"/>
      <c r="B42" s="167"/>
      <c r="C42" s="169"/>
      <c r="D42" s="176"/>
      <c r="E42" s="170"/>
      <c r="F42" s="176"/>
      <c r="G42" s="176"/>
      <c r="H42" s="176"/>
      <c r="I42" s="177"/>
    </row>
    <row r="43" spans="1:9" x14ac:dyDescent="0.25">
      <c r="A43" s="193"/>
      <c r="B43" s="167"/>
      <c r="C43" s="169"/>
      <c r="D43" s="176"/>
      <c r="E43" s="170"/>
      <c r="F43" s="176"/>
      <c r="G43" s="176"/>
      <c r="H43" s="176"/>
      <c r="I43" s="177"/>
    </row>
    <row r="44" spans="1:9" x14ac:dyDescent="0.25">
      <c r="A44" s="193"/>
      <c r="B44" s="167"/>
      <c r="C44" s="169"/>
      <c r="D44" s="176"/>
      <c r="E44" s="170"/>
      <c r="F44" s="176"/>
      <c r="G44" s="176"/>
      <c r="H44" s="176"/>
      <c r="I44" s="177"/>
    </row>
    <row r="45" spans="1:9" x14ac:dyDescent="0.25">
      <c r="A45" s="193"/>
      <c r="B45" s="167"/>
      <c r="C45" s="169"/>
      <c r="D45" s="176"/>
      <c r="E45" s="170"/>
      <c r="F45" s="176"/>
      <c r="G45" s="176"/>
      <c r="H45" s="176"/>
      <c r="I45" s="177"/>
    </row>
    <row r="46" spans="1:9" x14ac:dyDescent="0.25">
      <c r="A46" s="193"/>
      <c r="B46" s="167"/>
      <c r="C46" s="169"/>
      <c r="D46" s="176"/>
      <c r="E46" s="170"/>
      <c r="F46" s="176"/>
      <c r="G46" s="176"/>
      <c r="H46" s="176"/>
      <c r="I46" s="177"/>
    </row>
    <row r="47" spans="1:9" x14ac:dyDescent="0.25">
      <c r="A47" s="193"/>
      <c r="B47" s="167"/>
      <c r="C47" s="169"/>
      <c r="D47" s="176"/>
      <c r="E47" s="170"/>
      <c r="F47" s="176"/>
      <c r="G47" s="176"/>
      <c r="H47" s="176"/>
      <c r="I47" s="177"/>
    </row>
    <row r="48" spans="1:9" x14ac:dyDescent="0.25">
      <c r="A48" s="193"/>
      <c r="B48" s="167"/>
      <c r="C48" s="169"/>
      <c r="D48" s="176"/>
      <c r="E48" s="170"/>
      <c r="F48" s="176"/>
      <c r="G48" s="176"/>
      <c r="H48" s="176"/>
      <c r="I48" s="177"/>
    </row>
    <row r="49" spans="1:13" x14ac:dyDescent="0.25">
      <c r="A49" s="193"/>
      <c r="B49" s="167"/>
      <c r="C49" s="169"/>
      <c r="D49" s="176"/>
      <c r="E49" s="170"/>
      <c r="F49" s="176"/>
      <c r="G49" s="176"/>
      <c r="H49" s="176"/>
      <c r="I49" s="177"/>
    </row>
    <row r="50" spans="1:13" x14ac:dyDescent="0.25">
      <c r="A50" s="193"/>
      <c r="B50" s="167"/>
      <c r="C50" s="169"/>
      <c r="D50" s="176"/>
      <c r="E50" s="170"/>
      <c r="F50" s="176"/>
      <c r="G50" s="176"/>
      <c r="H50" s="176"/>
      <c r="I50" s="177"/>
    </row>
    <row r="51" spans="1:13" x14ac:dyDescent="0.25">
      <c r="A51" s="193"/>
      <c r="B51" s="167"/>
      <c r="C51" s="169"/>
      <c r="D51" s="176"/>
      <c r="E51" s="170"/>
      <c r="F51" s="176"/>
      <c r="G51" s="176"/>
      <c r="H51" s="176"/>
      <c r="I51" s="177"/>
    </row>
    <row r="52" spans="1:13" x14ac:dyDescent="0.25">
      <c r="A52" s="193"/>
      <c r="B52" s="167"/>
      <c r="C52" s="169"/>
      <c r="D52" s="176"/>
      <c r="E52" s="170"/>
      <c r="F52" s="176"/>
      <c r="G52" s="176"/>
      <c r="H52" s="176"/>
      <c r="I52" s="177"/>
    </row>
    <row r="53" spans="1:13" x14ac:dyDescent="0.25">
      <c r="A53" s="193"/>
      <c r="B53" s="167"/>
      <c r="C53" s="169"/>
      <c r="D53" s="176"/>
      <c r="E53" s="170"/>
      <c r="F53" s="176"/>
      <c r="G53" s="176"/>
      <c r="H53" s="176"/>
      <c r="I53" s="177"/>
    </row>
    <row r="54" spans="1:13" x14ac:dyDescent="0.25">
      <c r="A54" s="194"/>
      <c r="B54" s="195" t="s">
        <v>105</v>
      </c>
      <c r="C54" s="196">
        <f>SUM(C23:C53)</f>
        <v>0</v>
      </c>
      <c r="D54" s="197"/>
      <c r="E54" s="198"/>
      <c r="F54" s="198"/>
      <c r="G54" s="198"/>
      <c r="H54" s="198"/>
      <c r="I54" s="199"/>
    </row>
    <row r="55" spans="1:13" ht="33" thickBot="1" x14ac:dyDescent="0.3">
      <c r="A55" s="200"/>
      <c r="B55" s="201" t="s">
        <v>109</v>
      </c>
      <c r="C55" s="202">
        <f>SUMIF(I23:I53,"",C23:C53)</f>
        <v>0</v>
      </c>
      <c r="D55" s="203"/>
      <c r="E55" s="203"/>
      <c r="F55" s="203"/>
      <c r="G55" s="203"/>
      <c r="H55" s="203"/>
      <c r="I55" s="204"/>
    </row>
    <row r="56" spans="1:13" x14ac:dyDescent="0.25">
      <c r="C56" s="35"/>
      <c r="D56" s="35"/>
      <c r="E56" s="61"/>
      <c r="F56" s="35"/>
      <c r="G56" s="35"/>
      <c r="H56" s="116"/>
      <c r="I56" s="129"/>
      <c r="J56" s="35"/>
      <c r="K56" s="35"/>
      <c r="L56" s="35"/>
      <c r="M56" s="35"/>
    </row>
    <row r="57" spans="1:13" x14ac:dyDescent="0.25">
      <c r="A57" s="6" t="s">
        <v>497</v>
      </c>
    </row>
    <row r="58" spans="1:13" s="130" customFormat="1" x14ac:dyDescent="0.25">
      <c r="A58" s="22" t="s">
        <v>498</v>
      </c>
    </row>
    <row r="59" spans="1:13" x14ac:dyDescent="0.25">
      <c r="A59" s="148" t="s">
        <v>142</v>
      </c>
      <c r="B59" s="39"/>
      <c r="C59" s="39"/>
    </row>
    <row r="60" spans="1:13" x14ac:dyDescent="0.25">
      <c r="A60" s="148" t="s">
        <v>519</v>
      </c>
    </row>
  </sheetData>
  <sheetProtection algorithmName="SHA-512" hashValue="zc39x44bXtpGFZW8/E9gMEGTsLpMIvgXjxF8MbEEaXdWBgIPB4PDhVCQcgryH+rI8aoRSYTNYyMgTWADGvO1GQ==" saltValue="WfzEdMCkhL09bG+/wHp2iQ==" spinCount="100000" sheet="1" objects="1" scenarios="1"/>
  <dataValidations xWindow="630" yWindow="557" count="6">
    <dataValidation allowBlank="1" showInputMessage="1" showErrorMessage="1" prompt="Insert text" sqref="F22:G22" xr:uid="{00000000-0002-0000-1D00-000000000000}"/>
    <dataValidation allowBlank="1" showInputMessage="1" showErrorMessage="1" prompt="Describe method" sqref="K23:L23" xr:uid="{00000000-0002-0000-1D00-000001000000}"/>
    <dataValidation type="textLength" operator="lessThanOrEqual" allowBlank="1" showInputMessage="1" showErrorMessage="1" prompt="Description from Unit_Info included, or you may write a description." sqref="C15" xr:uid="{00000000-0002-0000-1D00-000002000000}">
      <formula1>255</formula1>
    </dataValidation>
    <dataValidation allowBlank="1" showInputMessage="1" showErrorMessage="1" prompt="Select units. Use same units in every row. Choose minutes for opacity, and hours for other parameters." sqref="D22" xr:uid="{00000000-0002-0000-1D00-000003000000}"/>
    <dataValidation allowBlank="1" showInputMessage="1" showErrorMessage="1" prompt="Select cause or write in" sqref="H22" xr:uid="{00000000-0002-0000-1D00-000004000000}"/>
    <dataValidation allowBlank="1" showInputMessage="1" showErrorMessage="1" prompt="Enter &quot;Yes&quot; if this time period is excluded from data averages and calculations; otherwise leave blank." sqref="I22" xr:uid="{00000000-0002-0000-1D00-000005000000}"/>
  </dataValidations>
  <pageMargins left="0.3" right="0.3" top="0.4" bottom="0.3" header="0.3" footer="0.2"/>
  <pageSetup scale="61" fitToHeight="4" orientation="landscape" r:id="rId1"/>
  <headerFooter>
    <oddFooter>&amp;RExcess Emissions Detail  -- &amp;P of &amp;N</oddFooter>
  </headerFooter>
  <extLst>
    <ext xmlns:x14="http://schemas.microsoft.com/office/spreadsheetml/2009/9/main" uri="{CCE6A557-97BC-4b89-ADB6-D9C93CAAB3DF}">
      <x14:dataValidations xmlns:xm="http://schemas.microsoft.com/office/excel/2006/main" xWindow="630" yWindow="557" count="8">
        <x14:dataValidation type="list" allowBlank="1" showInputMessage="1" showErrorMessage="1" xr:uid="{00000000-0002-0000-1D00-000006000000}">
          <x14:formula1>
            <xm:f>'dropdown menus'!$B$2:$B$6</xm:f>
          </x14:formula1>
          <xm:sqref>C14</xm:sqref>
        </x14:dataValidation>
        <x14:dataValidation type="list" allowBlank="1" showInputMessage="1" showErrorMessage="1" xr:uid="{00000000-0002-0000-1D00-000008000000}">
          <x14:formula1>
            <xm:f>'dropdown menus'!$B$17</xm:f>
          </x14:formula1>
          <xm:sqref>I23:I53</xm:sqref>
        </x14:dataValidation>
        <x14:dataValidation type="list" allowBlank="1" showInputMessage="1" showErrorMessage="1" prompt="Select parameter" xr:uid="{00000000-0002-0000-1D00-000009000000}">
          <x14:formula1>
            <xm:f>'dropdown menus'!$B$37:$B$45</xm:f>
          </x14:formula1>
          <xm:sqref>C18 E23:E53</xm:sqref>
        </x14:dataValidation>
        <x14:dataValidation type="list" allowBlank="1" showInputMessage="1" prompt="Select or write in" xr:uid="{00000000-0002-0000-1D00-00000A000000}">
          <x14:formula1>
            <xm:f>'dropdown menus'!$B$124:$B$143</xm:f>
          </x14:formula1>
          <xm:sqref>C17</xm:sqref>
        </x14:dataValidation>
        <x14:dataValidation type="list" allowBlank="1" showInputMessage="1" xr:uid="{00000000-0002-0000-1D00-00000B000000}">
          <x14:formula1>
            <xm:f>'dropdown menus'!$B$109:$B$118</xm:f>
          </x14:formula1>
          <xm:sqref>C13</xm:sqref>
        </x14:dataValidation>
        <x14:dataValidation type="list" allowBlank="1" showInputMessage="1" showErrorMessage="1" xr:uid="{00000000-0002-0000-1D00-00000C000000}">
          <x14:formula1>
            <xm:f>'dropdown menus'!$B$92:$B$93</xm:f>
          </x14:formula1>
          <xm:sqref>D23:D53</xm:sqref>
        </x14:dataValidation>
        <x14:dataValidation type="list" allowBlank="1" showInputMessage="1" xr:uid="{00000000-0002-0000-1D00-00000D000000}">
          <x14:formula1>
            <xm:f>'dropdown menus'!$B$22:$B$26</xm:f>
          </x14:formula1>
          <xm:sqref>H23:H53</xm:sqref>
        </x14:dataValidation>
        <x14:dataValidation type="list" allowBlank="1" showInputMessage="1" prompt="Select or write in" xr:uid="{00000000-0002-0000-1D00-000007000000}">
          <x14:formula1>
            <xm:f>'dropdown menus'!$B$9:$B$14</xm:f>
          </x14:formula1>
          <xm:sqref>C16</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9">
    <tabColor theme="5"/>
    <pageSetUpPr fitToPage="1"/>
  </sheetPr>
  <dimension ref="A1:L57"/>
  <sheetViews>
    <sheetView showGridLines="0" topLeftCell="A2" zoomScaleNormal="100" workbookViewId="0">
      <selection activeCell="C8" sqref="C8"/>
    </sheetView>
  </sheetViews>
  <sheetFormatPr defaultColWidth="0" defaultRowHeight="15" zeroHeight="1" x14ac:dyDescent="0.25"/>
  <cols>
    <col min="1" max="1" width="34.28515625" customWidth="1"/>
    <col min="2" max="2" width="17.7109375" customWidth="1"/>
    <col min="3" max="3" width="18.140625" customWidth="1"/>
    <col min="4" max="4" width="11.28515625" customWidth="1"/>
    <col min="5" max="5" width="9.7109375" customWidth="1"/>
    <col min="6" max="6" width="22.5703125" customWidth="1"/>
    <col min="7" max="7" width="20.28515625" customWidth="1"/>
    <col min="8" max="8" width="17" customWidth="1"/>
    <col min="9" max="9" width="19.5703125" customWidth="1"/>
    <col min="10" max="10" width="17.28515625" customWidth="1"/>
    <col min="11" max="11" width="16.85546875" customWidth="1"/>
    <col min="12" max="12" width="20" customWidth="1"/>
    <col min="13" max="16384" width="9.140625" hidden="1"/>
  </cols>
  <sheetData>
    <row r="1" spans="1:12" s="273" customFormat="1" hidden="1" x14ac:dyDescent="0.25">
      <c r="A1" s="273" t="str">
        <f>Welcome!B6</f>
        <v>OMB No.: 2060-0377 Form 5900-520 For further Paperwork Reduction Act information see: 
https://www.epa.gov/electronic-reporting-air-emissions/paperwork-reduction-act-pra-cedri-and-ert</v>
      </c>
    </row>
    <row r="2" spans="1:12" ht="21" x14ac:dyDescent="0.35">
      <c r="A2" s="25" t="s">
        <v>85</v>
      </c>
    </row>
    <row r="3" spans="1:12" x14ac:dyDescent="0.25">
      <c r="A3" s="24" t="s">
        <v>163</v>
      </c>
    </row>
    <row r="4" spans="1:12" x14ac:dyDescent="0.25">
      <c r="A4" s="18" t="s">
        <v>248</v>
      </c>
    </row>
    <row r="5" spans="1:12" x14ac:dyDescent="0.25">
      <c r="A5" s="18" t="s">
        <v>164</v>
      </c>
    </row>
    <row r="6" spans="1:12" s="236" customFormat="1" x14ac:dyDescent="0.25">
      <c r="A6" s="244" t="s">
        <v>246</v>
      </c>
    </row>
    <row r="7" spans="1:12" x14ac:dyDescent="0.25">
      <c r="A7" s="80" t="s">
        <v>32</v>
      </c>
      <c r="B7" s="83"/>
      <c r="C7" s="73" t="str">
        <f>Facility_Info_upload!$C$24&amp;"--"&amp;Facility_Info_upload!$D$24</f>
        <v>0--0</v>
      </c>
      <c r="D7" s="66"/>
      <c r="E7" s="66"/>
      <c r="F7" s="67"/>
      <c r="G7" s="102"/>
      <c r="H7" s="37"/>
    </row>
    <row r="8" spans="1:12" x14ac:dyDescent="0.25">
      <c r="A8" s="80" t="s">
        <v>111</v>
      </c>
      <c r="B8" s="83"/>
      <c r="C8" s="562" t="str">
        <f>CONCATENATE(TEXT(Facility_Info!$B$28,"mm/dd/yyyy")," - ",TEXT(Facility_Info!$B$29,"mm/dd/yyyy"))</f>
        <v>01/00/1900 - 01/00/1900</v>
      </c>
      <c r="D8" s="74"/>
      <c r="E8" s="74"/>
      <c r="F8" s="105"/>
      <c r="G8" s="103"/>
      <c r="H8" s="37"/>
    </row>
    <row r="9" spans="1:12" x14ac:dyDescent="0.25">
      <c r="A9" s="80" t="s">
        <v>19</v>
      </c>
      <c r="B9" s="83"/>
      <c r="C9" s="384"/>
      <c r="D9" s="389"/>
      <c r="E9" s="389"/>
      <c r="F9" s="385"/>
      <c r="G9" s="102"/>
      <c r="H9" s="37"/>
    </row>
    <row r="10" spans="1:12" x14ac:dyDescent="0.25">
      <c r="A10" s="80" t="s">
        <v>20</v>
      </c>
      <c r="B10" s="83"/>
      <c r="C10" s="170"/>
      <c r="D10" s="390"/>
      <c r="E10" s="390"/>
      <c r="F10" s="386"/>
      <c r="G10" s="104"/>
      <c r="H10" s="37"/>
    </row>
    <row r="11" spans="1:12" x14ac:dyDescent="0.25">
      <c r="A11" s="80" t="s">
        <v>21</v>
      </c>
      <c r="B11" s="83"/>
      <c r="C11" s="391" t="str">
        <f>IFERROR(VLOOKUP($C$9,Unit_Info!$C$24:$F$33,3,FALSE),"")</f>
        <v/>
      </c>
      <c r="D11" s="392"/>
      <c r="E11" s="392"/>
      <c r="F11" s="393"/>
      <c r="G11" s="104"/>
      <c r="H11" s="37"/>
    </row>
    <row r="12" spans="1:12" x14ac:dyDescent="0.25">
      <c r="A12" s="80" t="s">
        <v>110</v>
      </c>
      <c r="B12" s="83"/>
      <c r="C12" s="170"/>
      <c r="D12" s="390"/>
      <c r="E12" s="390"/>
      <c r="F12" s="386"/>
      <c r="G12" s="104"/>
      <c r="H12" s="37"/>
    </row>
    <row r="13" spans="1:12" x14ac:dyDescent="0.25">
      <c r="A13" s="80" t="s">
        <v>76</v>
      </c>
      <c r="B13" s="83"/>
      <c r="C13" s="170"/>
      <c r="D13" s="390"/>
      <c r="E13" s="390"/>
      <c r="F13" s="386"/>
      <c r="G13" s="102"/>
      <c r="H13" s="37"/>
    </row>
    <row r="14" spans="1:12" ht="15.75" thickBot="1" x14ac:dyDescent="0.3"/>
    <row r="15" spans="1:12" ht="17.25" x14ac:dyDescent="0.25">
      <c r="A15" s="108"/>
      <c r="B15" s="109"/>
      <c r="C15" s="109"/>
      <c r="D15" s="109"/>
      <c r="E15" s="111"/>
      <c r="F15" s="157"/>
      <c r="G15" s="158" t="s">
        <v>208</v>
      </c>
      <c r="H15" s="159"/>
      <c r="I15" s="159"/>
      <c r="J15" s="159"/>
      <c r="K15" s="159"/>
      <c r="L15" s="160"/>
    </row>
    <row r="16" spans="1:12" ht="17.25" x14ac:dyDescent="0.25">
      <c r="A16" s="110"/>
      <c r="B16" s="107"/>
      <c r="C16" s="107"/>
      <c r="D16" s="107"/>
      <c r="E16" s="136"/>
      <c r="F16" s="161"/>
      <c r="G16" s="149" t="s">
        <v>209</v>
      </c>
      <c r="H16" s="150"/>
      <c r="I16" s="150"/>
      <c r="J16" s="151" t="s">
        <v>210</v>
      </c>
      <c r="K16" s="152"/>
      <c r="L16" s="153"/>
    </row>
    <row r="17" spans="1:12" ht="47.25" x14ac:dyDescent="0.25">
      <c r="A17" s="163" t="s">
        <v>215</v>
      </c>
      <c r="B17" s="106" t="s">
        <v>194</v>
      </c>
      <c r="C17" s="106" t="s">
        <v>195</v>
      </c>
      <c r="D17" s="106" t="s">
        <v>36</v>
      </c>
      <c r="E17" s="137" t="s">
        <v>102</v>
      </c>
      <c r="F17" s="162" t="s">
        <v>211</v>
      </c>
      <c r="G17" s="154" t="s">
        <v>212</v>
      </c>
      <c r="H17" s="154" t="s">
        <v>213</v>
      </c>
      <c r="I17" s="154" t="s">
        <v>99</v>
      </c>
      <c r="J17" s="155" t="s">
        <v>212</v>
      </c>
      <c r="K17" s="155" t="s">
        <v>213</v>
      </c>
      <c r="L17" s="156" t="s">
        <v>99</v>
      </c>
    </row>
    <row r="18" spans="1:12" s="123" customFormat="1" x14ac:dyDescent="0.25">
      <c r="A18" s="166"/>
      <c r="B18" s="167"/>
      <c r="C18" s="168"/>
      <c r="D18" s="169"/>
      <c r="E18" s="170"/>
      <c r="F18" s="171"/>
      <c r="G18" s="168"/>
      <c r="H18" s="168"/>
      <c r="I18" s="172"/>
      <c r="J18" s="168"/>
      <c r="K18" s="168"/>
      <c r="L18" s="173"/>
    </row>
    <row r="19" spans="1:12" s="123" customFormat="1" x14ac:dyDescent="0.25">
      <c r="A19" s="166"/>
      <c r="B19" s="167"/>
      <c r="C19" s="168"/>
      <c r="D19" s="169"/>
      <c r="E19" s="170"/>
      <c r="F19" s="171"/>
      <c r="G19" s="168"/>
      <c r="H19" s="168"/>
      <c r="I19" s="172"/>
      <c r="J19" s="168"/>
      <c r="K19" s="168"/>
      <c r="L19" s="173"/>
    </row>
    <row r="20" spans="1:12" s="123" customFormat="1" x14ac:dyDescent="0.25">
      <c r="A20" s="166"/>
      <c r="B20" s="167"/>
      <c r="C20" s="168"/>
      <c r="D20" s="169"/>
      <c r="E20" s="170"/>
      <c r="F20" s="171"/>
      <c r="G20" s="168"/>
      <c r="H20" s="168"/>
      <c r="I20" s="172"/>
      <c r="J20" s="168"/>
      <c r="K20" s="168"/>
      <c r="L20" s="173"/>
    </row>
    <row r="21" spans="1:12" s="123" customFormat="1" x14ac:dyDescent="0.25">
      <c r="A21" s="166"/>
      <c r="B21" s="167"/>
      <c r="C21" s="168"/>
      <c r="D21" s="169"/>
      <c r="E21" s="170"/>
      <c r="F21" s="171"/>
      <c r="G21" s="168"/>
      <c r="H21" s="168"/>
      <c r="I21" s="172"/>
      <c r="J21" s="168"/>
      <c r="K21" s="168"/>
      <c r="L21" s="173"/>
    </row>
    <row r="22" spans="1:12" s="123" customFormat="1" x14ac:dyDescent="0.25">
      <c r="A22" s="166"/>
      <c r="B22" s="167"/>
      <c r="C22" s="168"/>
      <c r="D22" s="169"/>
      <c r="E22" s="170"/>
      <c r="F22" s="171"/>
      <c r="G22" s="168"/>
      <c r="H22" s="168"/>
      <c r="I22" s="172"/>
      <c r="J22" s="168"/>
      <c r="K22" s="168"/>
      <c r="L22" s="173"/>
    </row>
    <row r="23" spans="1:12" s="123" customFormat="1" x14ac:dyDescent="0.25">
      <c r="A23" s="166"/>
      <c r="B23" s="167"/>
      <c r="C23" s="168"/>
      <c r="D23" s="169"/>
      <c r="E23" s="170"/>
      <c r="F23" s="171"/>
      <c r="G23" s="168"/>
      <c r="H23" s="168"/>
      <c r="I23" s="172"/>
      <c r="J23" s="168"/>
      <c r="K23" s="168"/>
      <c r="L23" s="173"/>
    </row>
    <row r="24" spans="1:12" s="123" customFormat="1" x14ac:dyDescent="0.25">
      <c r="A24" s="166"/>
      <c r="B24" s="167"/>
      <c r="C24" s="168"/>
      <c r="D24" s="169"/>
      <c r="E24" s="170"/>
      <c r="F24" s="171"/>
      <c r="G24" s="168"/>
      <c r="H24" s="168"/>
      <c r="I24" s="172"/>
      <c r="J24" s="168"/>
      <c r="K24" s="168"/>
      <c r="L24" s="173"/>
    </row>
    <row r="25" spans="1:12" s="123" customFormat="1" x14ac:dyDescent="0.25">
      <c r="A25" s="166"/>
      <c r="B25" s="167"/>
      <c r="C25" s="168"/>
      <c r="D25" s="174"/>
      <c r="E25" s="170"/>
      <c r="F25" s="171"/>
      <c r="G25" s="168"/>
      <c r="H25" s="168"/>
      <c r="I25" s="172"/>
      <c r="J25" s="168"/>
      <c r="K25" s="168"/>
      <c r="L25" s="173"/>
    </row>
    <row r="26" spans="1:12" s="123" customFormat="1" x14ac:dyDescent="0.25">
      <c r="A26" s="166"/>
      <c r="B26" s="167"/>
      <c r="C26" s="168"/>
      <c r="D26" s="169"/>
      <c r="E26" s="170"/>
      <c r="F26" s="171"/>
      <c r="G26" s="168"/>
      <c r="H26" s="168"/>
      <c r="I26" s="172"/>
      <c r="J26" s="168"/>
      <c r="K26" s="168"/>
      <c r="L26" s="173"/>
    </row>
    <row r="27" spans="1:12" s="123" customFormat="1" x14ac:dyDescent="0.25">
      <c r="A27" s="166"/>
      <c r="B27" s="167"/>
      <c r="C27" s="168"/>
      <c r="D27" s="169"/>
      <c r="E27" s="170"/>
      <c r="F27" s="171"/>
      <c r="G27" s="168"/>
      <c r="H27" s="168"/>
      <c r="I27" s="172"/>
      <c r="J27" s="168"/>
      <c r="K27" s="168"/>
      <c r="L27" s="173"/>
    </row>
    <row r="28" spans="1:12" s="123" customFormat="1" x14ac:dyDescent="0.25">
      <c r="A28" s="166"/>
      <c r="B28" s="167"/>
      <c r="C28" s="168"/>
      <c r="D28" s="169"/>
      <c r="E28" s="170"/>
      <c r="F28" s="171"/>
      <c r="G28" s="168"/>
      <c r="H28" s="168"/>
      <c r="I28" s="172"/>
      <c r="J28" s="168"/>
      <c r="K28" s="168"/>
      <c r="L28" s="173"/>
    </row>
    <row r="29" spans="1:12" s="123" customFormat="1" x14ac:dyDescent="0.25">
      <c r="A29" s="166"/>
      <c r="B29" s="167"/>
      <c r="C29" s="168"/>
      <c r="D29" s="169"/>
      <c r="E29" s="170"/>
      <c r="F29" s="171"/>
      <c r="G29" s="168"/>
      <c r="H29" s="168"/>
      <c r="I29" s="172"/>
      <c r="J29" s="168"/>
      <c r="K29" s="168"/>
      <c r="L29" s="173"/>
    </row>
    <row r="30" spans="1:12" s="123" customFormat="1" x14ac:dyDescent="0.25">
      <c r="A30" s="166"/>
      <c r="B30" s="167"/>
      <c r="C30" s="168"/>
      <c r="D30" s="169"/>
      <c r="E30" s="170"/>
      <c r="F30" s="171"/>
      <c r="G30" s="168"/>
      <c r="H30" s="168"/>
      <c r="I30" s="172"/>
      <c r="J30" s="168"/>
      <c r="K30" s="168"/>
      <c r="L30" s="173"/>
    </row>
    <row r="31" spans="1:12" s="123" customFormat="1" x14ac:dyDescent="0.25">
      <c r="A31" s="166"/>
      <c r="B31" s="167"/>
      <c r="C31" s="168"/>
      <c r="D31" s="169"/>
      <c r="E31" s="170"/>
      <c r="F31" s="171"/>
      <c r="G31" s="168"/>
      <c r="H31" s="168"/>
      <c r="I31" s="172"/>
      <c r="J31" s="168"/>
      <c r="K31" s="168"/>
      <c r="L31" s="173"/>
    </row>
    <row r="32" spans="1:12" s="123" customFormat="1" x14ac:dyDescent="0.25">
      <c r="A32" s="166"/>
      <c r="B32" s="167"/>
      <c r="C32" s="168"/>
      <c r="D32" s="169"/>
      <c r="E32" s="170"/>
      <c r="F32" s="171"/>
      <c r="G32" s="168"/>
      <c r="H32" s="168"/>
      <c r="I32" s="172"/>
      <c r="J32" s="168"/>
      <c r="K32" s="168"/>
      <c r="L32" s="173"/>
    </row>
    <row r="33" spans="1:12" s="123" customFormat="1" x14ac:dyDescent="0.25">
      <c r="A33" s="166"/>
      <c r="B33" s="167"/>
      <c r="C33" s="168"/>
      <c r="D33" s="169"/>
      <c r="E33" s="170"/>
      <c r="F33" s="171"/>
      <c r="G33" s="168"/>
      <c r="H33" s="168"/>
      <c r="I33" s="172"/>
      <c r="J33" s="168"/>
      <c r="K33" s="168"/>
      <c r="L33" s="173"/>
    </row>
    <row r="34" spans="1:12" x14ac:dyDescent="0.25">
      <c r="A34" s="166"/>
      <c r="B34" s="167"/>
      <c r="C34" s="176"/>
      <c r="D34" s="169"/>
      <c r="E34" s="170"/>
      <c r="F34" s="171"/>
      <c r="G34" s="176"/>
      <c r="H34" s="176"/>
      <c r="I34" s="176"/>
      <c r="J34" s="168"/>
      <c r="K34" s="168"/>
      <c r="L34" s="177"/>
    </row>
    <row r="35" spans="1:12" x14ac:dyDescent="0.25">
      <c r="A35" s="166"/>
      <c r="B35" s="176"/>
      <c r="C35" s="176"/>
      <c r="D35" s="176"/>
      <c r="E35" s="170"/>
      <c r="F35" s="171"/>
      <c r="G35" s="176"/>
      <c r="H35" s="176"/>
      <c r="I35" s="176"/>
      <c r="J35" s="168"/>
      <c r="K35" s="168"/>
      <c r="L35" s="177"/>
    </row>
    <row r="36" spans="1:12" x14ac:dyDescent="0.25">
      <c r="A36" s="166"/>
      <c r="B36" s="176"/>
      <c r="C36" s="176"/>
      <c r="D36" s="176"/>
      <c r="E36" s="170"/>
      <c r="F36" s="171"/>
      <c r="G36" s="176"/>
      <c r="H36" s="176"/>
      <c r="I36" s="176"/>
      <c r="J36" s="168"/>
      <c r="K36" s="168"/>
      <c r="L36" s="177"/>
    </row>
    <row r="37" spans="1:12" x14ac:dyDescent="0.25">
      <c r="A37" s="166"/>
      <c r="B37" s="176"/>
      <c r="C37" s="176"/>
      <c r="D37" s="176"/>
      <c r="E37" s="170"/>
      <c r="F37" s="171"/>
      <c r="G37" s="176"/>
      <c r="H37" s="176"/>
      <c r="I37" s="176"/>
      <c r="J37" s="168"/>
      <c r="K37" s="168"/>
      <c r="L37" s="177"/>
    </row>
    <row r="38" spans="1:12" x14ac:dyDescent="0.25">
      <c r="A38" s="166"/>
      <c r="B38" s="176"/>
      <c r="C38" s="176"/>
      <c r="D38" s="176"/>
      <c r="E38" s="170"/>
      <c r="F38" s="171"/>
      <c r="G38" s="176"/>
      <c r="H38" s="176"/>
      <c r="I38" s="176"/>
      <c r="J38" s="168"/>
      <c r="K38" s="168"/>
      <c r="L38" s="177"/>
    </row>
    <row r="39" spans="1:12" x14ac:dyDescent="0.25">
      <c r="A39" s="166"/>
      <c r="B39" s="176"/>
      <c r="C39" s="176"/>
      <c r="D39" s="176"/>
      <c r="E39" s="170"/>
      <c r="F39" s="171"/>
      <c r="G39" s="176"/>
      <c r="H39" s="176"/>
      <c r="I39" s="176"/>
      <c r="J39" s="168"/>
      <c r="K39" s="168"/>
      <c r="L39" s="177"/>
    </row>
    <row r="40" spans="1:12" x14ac:dyDescent="0.25">
      <c r="A40" s="166"/>
      <c r="B40" s="176"/>
      <c r="C40" s="176"/>
      <c r="D40" s="176"/>
      <c r="E40" s="170"/>
      <c r="F40" s="171"/>
      <c r="G40" s="176"/>
      <c r="H40" s="176"/>
      <c r="I40" s="176"/>
      <c r="J40" s="168"/>
      <c r="K40" s="168"/>
      <c r="L40" s="177"/>
    </row>
    <row r="41" spans="1:12" x14ac:dyDescent="0.25">
      <c r="A41" s="166"/>
      <c r="B41" s="176"/>
      <c r="C41" s="176"/>
      <c r="D41" s="176"/>
      <c r="E41" s="170"/>
      <c r="F41" s="171"/>
      <c r="G41" s="176"/>
      <c r="H41" s="176"/>
      <c r="I41" s="176"/>
      <c r="J41" s="168"/>
      <c r="K41" s="168"/>
      <c r="L41" s="177"/>
    </row>
    <row r="42" spans="1:12" x14ac:dyDescent="0.25">
      <c r="A42" s="166"/>
      <c r="B42" s="176"/>
      <c r="C42" s="176"/>
      <c r="D42" s="176"/>
      <c r="E42" s="170"/>
      <c r="F42" s="171"/>
      <c r="G42" s="176"/>
      <c r="H42" s="176"/>
      <c r="I42" s="176"/>
      <c r="J42" s="168"/>
      <c r="K42" s="168"/>
      <c r="L42" s="177"/>
    </row>
    <row r="43" spans="1:12" x14ac:dyDescent="0.25">
      <c r="A43" s="166"/>
      <c r="B43" s="176"/>
      <c r="C43" s="176"/>
      <c r="D43" s="176"/>
      <c r="E43" s="170"/>
      <c r="F43" s="171"/>
      <c r="G43" s="176"/>
      <c r="H43" s="176"/>
      <c r="I43" s="176"/>
      <c r="J43" s="168"/>
      <c r="K43" s="168"/>
      <c r="L43" s="177"/>
    </row>
    <row r="44" spans="1:12" x14ac:dyDescent="0.25">
      <c r="A44" s="166"/>
      <c r="B44" s="176"/>
      <c r="C44" s="176"/>
      <c r="D44" s="176"/>
      <c r="E44" s="170"/>
      <c r="F44" s="171"/>
      <c r="G44" s="176"/>
      <c r="H44" s="176"/>
      <c r="I44" s="176"/>
      <c r="J44" s="168"/>
      <c r="K44" s="168"/>
      <c r="L44" s="177"/>
    </row>
    <row r="45" spans="1:12" x14ac:dyDescent="0.25">
      <c r="A45" s="166"/>
      <c r="B45" s="176"/>
      <c r="C45" s="176"/>
      <c r="D45" s="176"/>
      <c r="E45" s="170"/>
      <c r="F45" s="171"/>
      <c r="G45" s="176"/>
      <c r="H45" s="176"/>
      <c r="I45" s="176"/>
      <c r="J45" s="168"/>
      <c r="K45" s="168"/>
      <c r="L45" s="177"/>
    </row>
    <row r="46" spans="1:12" x14ac:dyDescent="0.25">
      <c r="A46" s="166"/>
      <c r="B46" s="176"/>
      <c r="C46" s="176"/>
      <c r="D46" s="176"/>
      <c r="E46" s="170"/>
      <c r="F46" s="171"/>
      <c r="G46" s="176"/>
      <c r="H46" s="176"/>
      <c r="I46" s="176"/>
      <c r="J46" s="168"/>
      <c r="K46" s="168"/>
      <c r="L46" s="177"/>
    </row>
    <row r="47" spans="1:12" x14ac:dyDescent="0.25">
      <c r="A47" s="166"/>
      <c r="B47" s="176"/>
      <c r="C47" s="176"/>
      <c r="D47" s="176"/>
      <c r="E47" s="170"/>
      <c r="F47" s="171"/>
      <c r="G47" s="176"/>
      <c r="H47" s="176"/>
      <c r="I47" s="176"/>
      <c r="J47" s="168"/>
      <c r="K47" s="168"/>
      <c r="L47" s="177"/>
    </row>
    <row r="48" spans="1:12" x14ac:dyDescent="0.25">
      <c r="A48" s="166"/>
      <c r="B48" s="176"/>
      <c r="C48" s="176"/>
      <c r="D48" s="176"/>
      <c r="E48" s="170"/>
      <c r="F48" s="171"/>
      <c r="G48" s="176"/>
      <c r="H48" s="176"/>
      <c r="I48" s="176"/>
      <c r="J48" s="168"/>
      <c r="K48" s="168"/>
      <c r="L48" s="177"/>
    </row>
    <row r="49" spans="1:12" x14ac:dyDescent="0.25">
      <c r="A49" s="178"/>
      <c r="B49" s="179"/>
      <c r="C49" s="179"/>
      <c r="D49" s="179"/>
      <c r="E49" s="179"/>
      <c r="F49" s="178"/>
      <c r="G49" s="180"/>
      <c r="H49" s="181" t="s">
        <v>166</v>
      </c>
      <c r="I49" s="182">
        <f>SUM(I18:I48)</f>
        <v>0</v>
      </c>
      <c r="J49" s="183"/>
      <c r="K49" s="184" t="s">
        <v>166</v>
      </c>
      <c r="L49" s="185">
        <f>SUM(L18:L48)</f>
        <v>0</v>
      </c>
    </row>
    <row r="50" spans="1:12" ht="15.75" thickBot="1" x14ac:dyDescent="0.3">
      <c r="A50" s="186"/>
      <c r="B50" s="187"/>
      <c r="C50" s="187"/>
      <c r="D50" s="187"/>
      <c r="E50" s="187"/>
      <c r="F50" s="186"/>
      <c r="G50" s="187"/>
      <c r="H50" s="188" t="s">
        <v>167</v>
      </c>
      <c r="I50" s="189">
        <f>I49/2000</f>
        <v>0</v>
      </c>
      <c r="J50" s="190"/>
      <c r="K50" s="191" t="s">
        <v>167</v>
      </c>
      <c r="L50" s="192">
        <f>L49/2000</f>
        <v>0</v>
      </c>
    </row>
    <row r="51" spans="1:12" s="131" customFormat="1" ht="20.100000000000001" customHeight="1" x14ac:dyDescent="0.25">
      <c r="A51" t="s">
        <v>216</v>
      </c>
    </row>
    <row r="52" spans="1:12" s="131" customFormat="1" x14ac:dyDescent="0.25">
      <c r="A52" s="131" t="s">
        <v>217</v>
      </c>
    </row>
    <row r="53" spans="1:12" s="138" customFormat="1" x14ac:dyDescent="0.25">
      <c r="A53" s="138" t="s">
        <v>214</v>
      </c>
    </row>
    <row r="54" spans="1:12" s="138" customFormat="1" x14ac:dyDescent="0.25">
      <c r="A54" s="87" t="s">
        <v>228</v>
      </c>
    </row>
    <row r="55" spans="1:12" ht="20.100000000000001" customHeight="1" x14ac:dyDescent="0.25">
      <c r="A55" s="123" t="s">
        <v>193</v>
      </c>
      <c r="B55" s="123"/>
      <c r="C55" s="123"/>
      <c r="D55" s="123"/>
      <c r="E55" s="123"/>
      <c r="F55" s="123"/>
      <c r="G55" s="123"/>
      <c r="H55" s="123"/>
      <c r="I55" s="123"/>
    </row>
    <row r="56" spans="1:12" ht="20.100000000000001" customHeight="1" x14ac:dyDescent="0.25">
      <c r="A56" s="72" t="s">
        <v>328</v>
      </c>
    </row>
    <row r="57" spans="1:12" ht="9.75" hidden="1" customHeight="1" x14ac:dyDescent="0.25"/>
  </sheetData>
  <sheetProtection algorithmName="SHA-512" hashValue="E6Rvhjn5w0btUoDG3nV//V+NCYRfEMPKY4Zt/4n7uo/hD3GXnfQciAPN8gAJ8tkq54jQHQHAPH9Pc6zrz0mjsQ==" saltValue="ieaAzUc56Ve8Xw2GZ6MIeA==" spinCount="100000" sheet="1" objects="1" scenarios="1"/>
  <dataValidations count="6">
    <dataValidation allowBlank="1" showInputMessage="1" showErrorMessage="1" prompt="Describe method" sqref="F17" xr:uid="{00000000-0002-0000-1E00-000000000000}"/>
    <dataValidation type="textLength" operator="lessThanOrEqual" allowBlank="1" showInputMessage="1" showErrorMessage="1" prompt="Description from Unit_Info included, or you may write a description." sqref="C11" xr:uid="{00000000-0002-0000-1E00-000003000000}">
      <formula1>255</formula1>
    </dataValidation>
    <dataValidation allowBlank="1" showInputMessage="1" showErrorMessage="1" prompt="Select parameter" sqref="A17" xr:uid="{00000000-0002-0000-1E00-000004000000}"/>
    <dataValidation allowBlank="1" showInputMessage="1" showErrorMessage="1" prompt="Select units. Use same units in every row. Choose minutes for opacity, and hours for other parameters." sqref="E17" xr:uid="{00000000-0002-0000-1E00-000005000000}"/>
    <dataValidation allowBlank="1" showInputMessage="1" showErrorMessage="1" prompt="Select regulated pollutant" sqref="G17 J17" xr:uid="{00000000-0002-0000-1E00-000006000000}"/>
    <dataValidation allowBlank="1" showInputMessage="1" showErrorMessage="1" prompt="Select units of standard" sqref="H17 K17" xr:uid="{00000000-0002-0000-1E00-000007000000}"/>
  </dataValidations>
  <pageMargins left="0.45" right="0.3" top="0.4" bottom="0.3" header="0.3" footer="0.2"/>
  <pageSetup scale="58" fitToHeight="4" orientation="landscape" r:id="rId1"/>
  <headerFooter>
    <oddFooter xml:space="preserve">&amp;RExcess Emissions Report - Failures -- &amp;P of &amp;N </oddFooter>
  </headerFooter>
  <extLst>
    <ext xmlns:x14="http://schemas.microsoft.com/office/spreadsheetml/2009/9/main" uri="{CCE6A557-97BC-4b89-ADB6-D9C93CAAB3DF}">
      <x14:dataValidations xmlns:xm="http://schemas.microsoft.com/office/excel/2006/main" count="8">
        <x14:dataValidation type="list" allowBlank="1" showInputMessage="1" showErrorMessage="1" xr:uid="{00000000-0002-0000-1E00-000009000000}">
          <x14:formula1>
            <xm:f>'dropdown menus'!$B$2:$B$6</xm:f>
          </x14:formula1>
          <xm:sqref>C10</xm:sqref>
        </x14:dataValidation>
        <x14:dataValidation type="list" allowBlank="1" showInputMessage="1" showErrorMessage="1" xr:uid="{00000000-0002-0000-1E00-00000A000000}">
          <x14:formula1>
            <xm:f>'dropdown menus'!$B$81:$B$83</xm:f>
          </x14:formula1>
          <xm:sqref>G18:G48 J18:J48</xm:sqref>
        </x14:dataValidation>
        <x14:dataValidation type="list" allowBlank="1" showInputMessage="1" showErrorMessage="1" xr:uid="{00000000-0002-0000-1E00-00000B000000}">
          <x14:formula1>
            <xm:f>'dropdown menus'!$B$86:$B$89</xm:f>
          </x14:formula1>
          <xm:sqref>H18:H48 K18:K48</xm:sqref>
        </x14:dataValidation>
        <x14:dataValidation type="list" allowBlank="1" showInputMessage="1" prompt="Select or write in" xr:uid="{00000000-0002-0000-1E00-00000C000000}">
          <x14:formula1>
            <xm:f>'dropdown menus'!$B$124:$B$143</xm:f>
          </x14:formula1>
          <xm:sqref>C13</xm:sqref>
        </x14:dataValidation>
        <x14:dataValidation type="list" allowBlank="1" showInputMessage="1" xr:uid="{00000000-0002-0000-1E00-00000D000000}">
          <x14:formula1>
            <xm:f>'dropdown menus'!$B$109:$B$118</xm:f>
          </x14:formula1>
          <xm:sqref>C9</xm:sqref>
        </x14:dataValidation>
        <x14:dataValidation type="list" allowBlank="1" showInputMessage="1" showErrorMessage="1" xr:uid="{00000000-0002-0000-1E00-00000F000000}">
          <x14:formula1>
            <xm:f>'dropdown menus'!$B$92:$B$93</xm:f>
          </x14:formula1>
          <xm:sqref>E18:E48</xm:sqref>
        </x14:dataValidation>
        <x14:dataValidation type="list" allowBlank="1" showInputMessage="1" prompt="Select or write in" xr:uid="{00000000-0002-0000-1E00-000008000000}">
          <x14:formula1>
            <xm:f>'dropdown menus'!$B$9:$B$14</xm:f>
          </x14:formula1>
          <xm:sqref>C12</xm:sqref>
        </x14:dataValidation>
        <x14:dataValidation type="list" allowBlank="1" showInputMessage="1" xr:uid="{00000000-0002-0000-1E00-00000E000000}">
          <x14:formula1>
            <xm:f>'dropdown menus'!$B$96:$B$105</xm:f>
          </x14:formula1>
          <xm:sqref>A18:A48</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847780-AEA0-483B-BC9D-31654D0222A9}">
  <sheetPr codeName="Sheet36"/>
  <dimension ref="A1:C10"/>
  <sheetViews>
    <sheetView workbookViewId="0">
      <selection activeCell="B4" sqref="B4"/>
    </sheetView>
  </sheetViews>
  <sheetFormatPr defaultColWidth="0" defaultRowHeight="15" zeroHeight="1" x14ac:dyDescent="0.25"/>
  <cols>
    <col min="1" max="1" width="9" style="379" customWidth="1"/>
    <col min="2" max="2" width="11.140625" style="379" customWidth="1"/>
    <col min="3" max="3" width="119" customWidth="1"/>
    <col min="4" max="16384" width="9.140625" hidden="1"/>
  </cols>
  <sheetData>
    <row r="1" spans="1:3" ht="30.75" thickBot="1" x14ac:dyDescent="0.3">
      <c r="A1" s="479" t="s">
        <v>557</v>
      </c>
      <c r="B1" s="480" t="s">
        <v>438</v>
      </c>
      <c r="C1" s="481" t="s">
        <v>558</v>
      </c>
    </row>
    <row r="2" spans="1:3" x14ac:dyDescent="0.25">
      <c r="A2" s="498">
        <v>1</v>
      </c>
      <c r="B2" s="499">
        <v>43019</v>
      </c>
      <c r="C2" s="482" t="s">
        <v>571</v>
      </c>
    </row>
    <row r="3" spans="1:3" ht="60" x14ac:dyDescent="0.25">
      <c r="A3" s="500" t="s">
        <v>559</v>
      </c>
      <c r="B3" s="501">
        <v>44393</v>
      </c>
      <c r="C3" s="483" t="s">
        <v>591</v>
      </c>
    </row>
    <row r="4" spans="1:3" x14ac:dyDescent="0.25">
      <c r="A4" s="502"/>
      <c r="B4" s="503"/>
      <c r="C4" s="484"/>
    </row>
    <row r="5" spans="1:3" x14ac:dyDescent="0.25">
      <c r="A5" s="500"/>
      <c r="B5" s="504"/>
      <c r="C5" s="483"/>
    </row>
    <row r="6" spans="1:3" x14ac:dyDescent="0.25">
      <c r="A6" s="502"/>
      <c r="B6" s="505"/>
      <c r="C6" s="484"/>
    </row>
    <row r="7" spans="1:3" x14ac:dyDescent="0.25">
      <c r="A7" s="500"/>
      <c r="B7" s="504"/>
      <c r="C7" s="483"/>
    </row>
    <row r="8" spans="1:3" x14ac:dyDescent="0.25">
      <c r="A8" s="502"/>
      <c r="B8" s="505"/>
      <c r="C8" s="484"/>
    </row>
    <row r="9" spans="1:3" x14ac:dyDescent="0.25">
      <c r="A9" s="500"/>
      <c r="B9" s="504"/>
      <c r="C9" s="483"/>
    </row>
    <row r="10" spans="1:3" ht="15.75" thickBot="1" x14ac:dyDescent="0.3">
      <c r="A10" s="506"/>
      <c r="B10" s="507"/>
      <c r="C10" s="486"/>
    </row>
  </sheetData>
  <sheetProtection algorithmName="SHA-512" hashValue="46INSWiaAz9Oe6D52FNCwbw4OqUbgwAO3Bc0ykPk60lot7vJKBF/V2xsfTpKyzAqRlpbHF38x4XOgJtEGHg/hA==" saltValue="yQ7uaP1ogOdtoqFAuadUUQ==" spinCount="100000" sheet="1" objects="1" scenarios="1"/>
  <pageMargins left="0.7" right="0.7" top="0.75" bottom="0.75" header="0.3" footer="0.3"/>
  <pageSetup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9F941B-579C-4883-8F36-B7A7F0350D55}">
  <sheetPr codeName="Sheet43">
    <tabColor rgb="FFFF0000"/>
  </sheetPr>
  <dimension ref="A1:E8"/>
  <sheetViews>
    <sheetView workbookViewId="0">
      <selection activeCell="C11" sqref="C11"/>
    </sheetView>
  </sheetViews>
  <sheetFormatPr defaultRowHeight="15" x14ac:dyDescent="0.25"/>
  <cols>
    <col min="1" max="1" width="32.85546875" bestFit="1" customWidth="1"/>
    <col min="3" max="3" width="27.7109375" bestFit="1" customWidth="1"/>
    <col min="4" max="4" width="18.140625" bestFit="1" customWidth="1"/>
    <col min="5" max="5" width="16.5703125" bestFit="1" customWidth="1"/>
  </cols>
  <sheetData>
    <row r="1" spans="1:5" x14ac:dyDescent="0.25">
      <c r="A1" s="478" t="s">
        <v>539</v>
      </c>
      <c r="B1" s="478" t="s">
        <v>540</v>
      </c>
      <c r="C1" s="478" t="s">
        <v>541</v>
      </c>
      <c r="D1" s="478" t="s">
        <v>542</v>
      </c>
      <c r="E1" s="478" t="s">
        <v>543</v>
      </c>
    </row>
    <row r="2" spans="1:5" x14ac:dyDescent="0.25">
      <c r="A2" s="273" t="s">
        <v>544</v>
      </c>
      <c r="B2" s="273"/>
      <c r="C2" s="273" t="s">
        <v>545</v>
      </c>
      <c r="D2" s="273"/>
      <c r="E2" s="273"/>
    </row>
    <row r="3" spans="1:5" x14ac:dyDescent="0.25">
      <c r="A3" s="273" t="s">
        <v>546</v>
      </c>
      <c r="B3" s="273" t="s">
        <v>545</v>
      </c>
      <c r="C3" s="273" t="s">
        <v>547</v>
      </c>
      <c r="D3" s="273" t="s">
        <v>548</v>
      </c>
      <c r="E3" s="273" t="s">
        <v>548</v>
      </c>
    </row>
    <row r="4" spans="1:5" x14ac:dyDescent="0.25">
      <c r="A4" s="273" t="s">
        <v>549</v>
      </c>
      <c r="B4" s="273" t="s">
        <v>545</v>
      </c>
      <c r="C4" s="273" t="s">
        <v>550</v>
      </c>
      <c r="D4" s="273" t="s">
        <v>548</v>
      </c>
      <c r="E4" s="273" t="s">
        <v>548</v>
      </c>
    </row>
    <row r="5" spans="1:5" x14ac:dyDescent="0.25">
      <c r="A5" s="273" t="s">
        <v>551</v>
      </c>
      <c r="B5" s="273" t="s">
        <v>545</v>
      </c>
      <c r="C5" s="273" t="s">
        <v>552</v>
      </c>
      <c r="D5" s="273" t="s">
        <v>548</v>
      </c>
      <c r="E5" s="273" t="s">
        <v>548</v>
      </c>
    </row>
    <row r="6" spans="1:5" x14ac:dyDescent="0.25">
      <c r="A6" s="273" t="s">
        <v>553</v>
      </c>
      <c r="B6" s="273" t="s">
        <v>545</v>
      </c>
      <c r="C6" s="273" t="s">
        <v>554</v>
      </c>
      <c r="D6" s="273" t="s">
        <v>548</v>
      </c>
      <c r="E6" s="273" t="s">
        <v>548</v>
      </c>
    </row>
    <row r="7" spans="1:5" x14ac:dyDescent="0.25">
      <c r="A7" s="273" t="s">
        <v>555</v>
      </c>
      <c r="B7" s="273" t="s">
        <v>545</v>
      </c>
      <c r="C7" s="273" t="s">
        <v>556</v>
      </c>
      <c r="D7" s="273" t="s">
        <v>548</v>
      </c>
      <c r="E7" s="273" t="s">
        <v>548</v>
      </c>
    </row>
    <row r="8" spans="1:5" x14ac:dyDescent="0.25">
      <c r="A8" s="273" t="s">
        <v>410</v>
      </c>
      <c r="B8" s="273" t="s">
        <v>545</v>
      </c>
      <c r="C8" s="273" t="s">
        <v>410</v>
      </c>
      <c r="D8" s="273" t="s">
        <v>548</v>
      </c>
      <c r="E8" s="273" t="s">
        <v>548</v>
      </c>
    </row>
  </sheetData>
  <sheetProtection algorithmName="SHA-512" hashValue="N2DWW1F0h5dr23umWk+IBgsw1j1FnQJgSkYX5nT1H2ngQelGkMwclb23isOotEUWLYWu2C0QpqENuoKGGrWAdA==" saltValue="57XjGkiTEWs279ELDukLdg==" spinCount="100000" sheet="1" objects="1" scenarios="1"/>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13">
    <tabColor rgb="FFFF0000"/>
    <pageSetUpPr fitToPage="1"/>
  </sheetPr>
  <dimension ref="A1:G23"/>
  <sheetViews>
    <sheetView workbookViewId="0">
      <selection activeCell="A12" sqref="A12"/>
    </sheetView>
  </sheetViews>
  <sheetFormatPr defaultRowHeight="15" x14ac:dyDescent="0.25"/>
  <cols>
    <col min="1" max="1" width="25.5703125" bestFit="1" customWidth="1"/>
    <col min="2" max="2" width="43.140625" customWidth="1"/>
    <col min="3" max="3" width="51.85546875" customWidth="1"/>
    <col min="4" max="4" width="18" customWidth="1"/>
    <col min="5" max="5" width="9.7109375" customWidth="1"/>
  </cols>
  <sheetData>
    <row r="1" spans="1:7" x14ac:dyDescent="0.25">
      <c r="A1" s="18"/>
      <c r="B1" s="18"/>
      <c r="C1" s="18"/>
    </row>
    <row r="2" spans="1:7" x14ac:dyDescent="0.25">
      <c r="A2" s="90" t="s">
        <v>161</v>
      </c>
      <c r="B2" s="90"/>
      <c r="C2" s="90"/>
    </row>
    <row r="4" spans="1:7" x14ac:dyDescent="0.25">
      <c r="A4" s="24" t="s">
        <v>159</v>
      </c>
    </row>
    <row r="5" spans="1:7" ht="45" x14ac:dyDescent="0.25">
      <c r="A5" s="20" t="s">
        <v>24</v>
      </c>
      <c r="B5" s="21" t="s">
        <v>55</v>
      </c>
      <c r="C5" s="21" t="s">
        <v>56</v>
      </c>
      <c r="D5" s="91" t="s">
        <v>221</v>
      </c>
      <c r="E5" s="4"/>
    </row>
    <row r="6" spans="1:7" ht="30" x14ac:dyDescent="0.25">
      <c r="A6" s="19" t="s">
        <v>183</v>
      </c>
      <c r="B6" s="19" t="s">
        <v>48</v>
      </c>
      <c r="C6" s="19" t="s">
        <v>58</v>
      </c>
      <c r="D6" s="92">
        <v>6</v>
      </c>
    </row>
    <row r="7" spans="1:7" ht="30" x14ac:dyDescent="0.25">
      <c r="A7" s="19" t="s">
        <v>26</v>
      </c>
      <c r="B7" s="19" t="s">
        <v>50</v>
      </c>
      <c r="C7" s="19" t="s">
        <v>59</v>
      </c>
      <c r="D7" s="92">
        <v>6</v>
      </c>
    </row>
    <row r="8" spans="1:7" ht="30" x14ac:dyDescent="0.25">
      <c r="A8" s="19" t="s">
        <v>27</v>
      </c>
      <c r="B8" s="19" t="s">
        <v>48</v>
      </c>
      <c r="C8" s="19" t="s">
        <v>58</v>
      </c>
      <c r="D8" s="92">
        <v>6</v>
      </c>
      <c r="G8" s="1"/>
    </row>
    <row r="9" spans="1:7" ht="30" x14ac:dyDescent="0.25">
      <c r="A9" s="19" t="s">
        <v>152</v>
      </c>
      <c r="B9" s="19" t="s">
        <v>49</v>
      </c>
      <c r="C9" s="19" t="s">
        <v>61</v>
      </c>
      <c r="D9" s="92">
        <v>1</v>
      </c>
      <c r="G9" s="1"/>
    </row>
    <row r="10" spans="1:7" ht="30" x14ac:dyDescent="0.25">
      <c r="A10" s="19" t="s">
        <v>153</v>
      </c>
      <c r="B10" s="19" t="s">
        <v>52</v>
      </c>
      <c r="C10" s="19" t="s">
        <v>60</v>
      </c>
      <c r="D10" s="92">
        <v>6</v>
      </c>
      <c r="G10" s="1"/>
    </row>
    <row r="11" spans="1:7" s="138" customFormat="1" ht="30" x14ac:dyDescent="0.25">
      <c r="A11" s="19" t="s">
        <v>151</v>
      </c>
      <c r="B11" s="19" t="s">
        <v>49</v>
      </c>
      <c r="C11" s="19" t="s">
        <v>162</v>
      </c>
      <c r="D11" s="95"/>
      <c r="G11" s="1"/>
    </row>
    <row r="12" spans="1:7" ht="45" x14ac:dyDescent="0.25">
      <c r="A12" s="19" t="s">
        <v>53</v>
      </c>
      <c r="B12" s="19" t="s">
        <v>54</v>
      </c>
      <c r="C12" s="19" t="s">
        <v>62</v>
      </c>
      <c r="D12" s="31"/>
    </row>
    <row r="13" spans="1:7" x14ac:dyDescent="0.25">
      <c r="A13" s="94"/>
      <c r="B13" s="18"/>
      <c r="C13" s="18"/>
    </row>
    <row r="14" spans="1:7" ht="14.25" customHeight="1" x14ac:dyDescent="0.25">
      <c r="A14" s="22"/>
      <c r="B14" s="18"/>
      <c r="C14" s="18"/>
    </row>
    <row r="19" spans="1:5" x14ac:dyDescent="0.25">
      <c r="A19" s="24" t="s">
        <v>160</v>
      </c>
    </row>
    <row r="20" spans="1:5" ht="45" x14ac:dyDescent="0.25">
      <c r="A20" s="20" t="s">
        <v>24</v>
      </c>
      <c r="B20" s="21" t="s">
        <v>55</v>
      </c>
      <c r="C20" s="21" t="s">
        <v>56</v>
      </c>
      <c r="D20" s="91" t="s">
        <v>67</v>
      </c>
      <c r="E20" s="4"/>
    </row>
    <row r="21" spans="1:5" ht="45" x14ac:dyDescent="0.25">
      <c r="A21" s="19" t="s">
        <v>63</v>
      </c>
      <c r="B21" s="145" t="s">
        <v>200</v>
      </c>
      <c r="C21" s="19" t="s">
        <v>203</v>
      </c>
      <c r="D21" s="93">
        <v>0.02</v>
      </c>
    </row>
    <row r="22" spans="1:5" ht="45" x14ac:dyDescent="0.25">
      <c r="A22" s="19" t="s">
        <v>64</v>
      </c>
      <c r="B22" s="145" t="s">
        <v>200</v>
      </c>
      <c r="C22" s="19" t="s">
        <v>201</v>
      </c>
      <c r="D22" s="93">
        <v>0.03</v>
      </c>
    </row>
    <row r="23" spans="1:5" x14ac:dyDescent="0.25">
      <c r="A23" s="22" t="s">
        <v>57</v>
      </c>
      <c r="B23" s="18"/>
      <c r="C23" s="18"/>
    </row>
  </sheetData>
  <sheetProtection algorithmName="SHA-512" hashValue="E1RWKFhXdbZ2iuYTYoPjRB7aNJWfA+83ogVXiuy3AJ5xZ+w7AF6AiHIKH3/9MxwTNZvPhjbOMyvqv4kxe2Draw==" saltValue="yo6yPRT7MMlGETh/9AiyXQ==" spinCount="100000" sheet="1" objects="1" scenarios="1"/>
  <printOptions gridLines="1"/>
  <pageMargins left="0.7" right="0.7" top="0.75" bottom="0.75" header="0.3" footer="0.3"/>
  <pageSetup scale="84" fitToHeight="2"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2">
    <tabColor rgb="FFFF0000"/>
  </sheetPr>
  <dimension ref="A2:L81"/>
  <sheetViews>
    <sheetView topLeftCell="A55" workbookViewId="0">
      <selection activeCell="J81" sqref="J81"/>
    </sheetView>
  </sheetViews>
  <sheetFormatPr defaultColWidth="9.140625" defaultRowHeight="15" x14ac:dyDescent="0.25"/>
  <cols>
    <col min="1" max="16384" width="9.140625" style="267"/>
  </cols>
  <sheetData>
    <row r="2" spans="1:12" x14ac:dyDescent="0.25">
      <c r="A2" s="267" t="s">
        <v>273</v>
      </c>
      <c r="B2" s="267">
        <v>1</v>
      </c>
      <c r="C2" s="267" t="e">
        <f t="array" aca="1" ref="C2" ca="1">INDEX(COMSLIST,MATCH(1,--(COUNTIF(INDIRECT("'"&amp;COMSLIST&amp;"'!$B$13:$i$13"),B2)),0))</f>
        <v>#N/A</v>
      </c>
      <c r="D2" s="267" t="e">
        <f t="array" aca="1" ref="D2" ca="1">MID(ADDRESS(1,MATCH(B2,INDIRECT("'"&amp;C2&amp;"'!$a$13:$i$13"),0),1),2,1)</f>
        <v>#N/A</v>
      </c>
      <c r="E2" s="267" t="e">
        <f ca="1">+IF(D2="B","C",IF(D2="D","E",IF(D2="F","G",IF(D2="H","I",""))))</f>
        <v>#N/A</v>
      </c>
      <c r="H2" s="267" t="s">
        <v>283</v>
      </c>
      <c r="I2" s="267">
        <v>1</v>
      </c>
      <c r="J2" s="267" t="e">
        <f t="array" aca="1" ref="J2" ca="1">INDEX(CPMSList,MATCH(1,--(COUNTIF(INDIRECT("'"&amp;CPMSList&amp;"'!$B$13:$q$13"),I2)),0))</f>
        <v>#N/A</v>
      </c>
      <c r="K2" s="267" t="e">
        <f t="array" aca="1" ref="K2" ca="1">MID(ADDRESS(1,MATCH(I2,INDIRECT("'"&amp;J2&amp;"'!$a$13:$q$13"),0),1),2,1)</f>
        <v>#N/A</v>
      </c>
      <c r="L2" s="267" t="e">
        <f ca="1">+IF(K2="B","C",IF(K2="D","E",IF(K2="F","G",IF(K2="H","I",IF(K2="j","k",IF(K2="l","m",IF(K2="n","o",IF(K2="p","q",""))))))))</f>
        <v>#N/A</v>
      </c>
    </row>
    <row r="3" spans="1:12" x14ac:dyDescent="0.25">
      <c r="A3" s="267" t="s">
        <v>274</v>
      </c>
      <c r="B3" s="267">
        <v>2</v>
      </c>
      <c r="C3" s="267" t="e">
        <f t="array" aca="1" ref="C3" ca="1">INDEX(COMSLIST,MATCH(1,--(COUNTIF(INDIRECT("'"&amp;COMSLIST&amp;"'!$B$13:$i$13"),B3)),0))</f>
        <v>#N/A</v>
      </c>
      <c r="D3" s="267" t="e">
        <f t="array" aca="1" ref="D3" ca="1">MID(ADDRESS(1,MATCH(B3,INDIRECT("'"&amp;C3&amp;"'!$a$13:$i$13"),0),1),2,1)</f>
        <v>#N/A</v>
      </c>
      <c r="E3" s="267" t="e">
        <f t="shared" ref="E3:E41" ca="1" si="0">+IF(D3="B","C",IF(D3="D","E",IF(D3="F","G",IF(D3="H","I",""))))</f>
        <v>#N/A</v>
      </c>
      <c r="H3" s="267" t="s">
        <v>284</v>
      </c>
      <c r="I3" s="267">
        <f>+I2+1</f>
        <v>2</v>
      </c>
      <c r="J3" s="267" t="e">
        <f t="array" aca="1" ref="J3" ca="1">INDEX(CPMSList,MATCH(1,--(COUNTIF(INDIRECT("'"&amp;CPMSList&amp;"'!$B$13:$q$13"),I3)),0))</f>
        <v>#N/A</v>
      </c>
      <c r="K3" s="267" t="e">
        <f t="array" aca="1" ref="K3" ca="1">MID(ADDRESS(1,MATCH(I3,INDIRECT("'"&amp;J3&amp;"'!$a$13:$q$13"),0),1),2,1)</f>
        <v>#N/A</v>
      </c>
      <c r="L3" s="267" t="e">
        <f t="shared" ref="L3:L81" ca="1" si="1">+IF(K3="B","C",IF(K3="D","E",IF(K3="F","G",IF(K3="H","I",IF(K3="j","k",IF(K3="l","m",IF(K3="n","o",IF(K3="p","q",""))))))))</f>
        <v>#N/A</v>
      </c>
    </row>
    <row r="4" spans="1:12" x14ac:dyDescent="0.25">
      <c r="A4" s="267" t="s">
        <v>275</v>
      </c>
      <c r="B4" s="267">
        <v>3</v>
      </c>
      <c r="C4" s="267" t="e">
        <f t="array" aca="1" ref="C4" ca="1">INDEX(COMSLIST,MATCH(1,--(COUNTIF(INDIRECT("'"&amp;COMSLIST&amp;"'!$B$13:$i$13"),B4)),0))</f>
        <v>#N/A</v>
      </c>
      <c r="D4" s="267" t="e">
        <f t="array" aca="1" ref="D4" ca="1">MID(ADDRESS(1,MATCH(B4,INDIRECT("'"&amp;C4&amp;"'!$a$13:$i$13"),0),1),2,1)</f>
        <v>#N/A</v>
      </c>
      <c r="E4" s="267" t="e">
        <f t="shared" ca="1" si="0"/>
        <v>#N/A</v>
      </c>
      <c r="H4" s="267" t="s">
        <v>285</v>
      </c>
      <c r="I4" s="267">
        <f t="shared" ref="I4:I67" si="2">+I3+1</f>
        <v>3</v>
      </c>
      <c r="J4" s="267" t="e">
        <f t="array" aca="1" ref="J4" ca="1">INDEX(CPMSList,MATCH(1,--(COUNTIF(INDIRECT("'"&amp;CPMSList&amp;"'!$B$13:$q$13"),I4)),0))</f>
        <v>#N/A</v>
      </c>
      <c r="K4" s="267" t="e">
        <f t="array" aca="1" ref="K4" ca="1">MID(ADDRESS(1,MATCH(I4,INDIRECT("'"&amp;J4&amp;"'!$a$13:$q$13"),0),1),2,1)</f>
        <v>#N/A</v>
      </c>
      <c r="L4" s="267" t="e">
        <f t="shared" ca="1" si="1"/>
        <v>#N/A</v>
      </c>
    </row>
    <row r="5" spans="1:12" x14ac:dyDescent="0.25">
      <c r="A5" s="267" t="s">
        <v>276</v>
      </c>
      <c r="B5" s="267">
        <v>4</v>
      </c>
      <c r="C5" s="267" t="e">
        <f t="array" aca="1" ref="C5" ca="1">INDEX(COMSLIST,MATCH(1,--(COUNTIF(INDIRECT("'"&amp;COMSLIST&amp;"'!$B$13:$i$13"),B5)),0))</f>
        <v>#N/A</v>
      </c>
      <c r="D5" s="267" t="e">
        <f t="array" aca="1" ref="D5" ca="1">MID(ADDRESS(1,MATCH(B5,INDIRECT("'"&amp;C5&amp;"'!$a$13:$i$13"),0),1),2,1)</f>
        <v>#N/A</v>
      </c>
      <c r="E5" s="267" t="e">
        <f t="shared" ca="1" si="0"/>
        <v>#N/A</v>
      </c>
      <c r="H5" s="267" t="s">
        <v>286</v>
      </c>
      <c r="I5" s="267">
        <f t="shared" si="2"/>
        <v>4</v>
      </c>
      <c r="J5" s="267" t="e">
        <f t="array" aca="1" ref="J5" ca="1">INDEX(CPMSList,MATCH(1,--(COUNTIF(INDIRECT("'"&amp;CPMSList&amp;"'!$B$13:$q$13"),I5)),0))</f>
        <v>#N/A</v>
      </c>
      <c r="K5" s="267" t="e">
        <f t="array" aca="1" ref="K5" ca="1">MID(ADDRESS(1,MATCH(I5,INDIRECT("'"&amp;J5&amp;"'!$a$13:$q$13"),0),1),2,1)</f>
        <v>#N/A</v>
      </c>
      <c r="L5" s="267" t="e">
        <f t="shared" ca="1" si="1"/>
        <v>#N/A</v>
      </c>
    </row>
    <row r="6" spans="1:12" x14ac:dyDescent="0.25">
      <c r="A6" s="267" t="s">
        <v>277</v>
      </c>
      <c r="B6" s="267">
        <v>5</v>
      </c>
      <c r="C6" s="267" t="e">
        <f t="array" aca="1" ref="C6" ca="1">INDEX(COMSLIST,MATCH(1,--(COUNTIF(INDIRECT("'"&amp;COMSLIST&amp;"'!$B$13:$i$13"),B6)),0))</f>
        <v>#N/A</v>
      </c>
      <c r="D6" s="267" t="e">
        <f t="array" aca="1" ref="D6" ca="1">MID(ADDRESS(1,MATCH(B6,INDIRECT("'"&amp;C6&amp;"'!$a$13:$i$13"),0),1),2,1)</f>
        <v>#N/A</v>
      </c>
      <c r="E6" s="267" t="e">
        <f t="shared" ca="1" si="0"/>
        <v>#N/A</v>
      </c>
      <c r="H6" s="267" t="s">
        <v>287</v>
      </c>
      <c r="I6" s="267">
        <f t="shared" si="2"/>
        <v>5</v>
      </c>
      <c r="J6" s="267" t="e">
        <f t="array" aca="1" ref="J6" ca="1">INDEX(CPMSList,MATCH(1,--(COUNTIF(INDIRECT("'"&amp;CPMSList&amp;"'!$B$13:$q$13"),I6)),0))</f>
        <v>#N/A</v>
      </c>
      <c r="K6" s="267" t="e">
        <f t="array" aca="1" ref="K6" ca="1">MID(ADDRESS(1,MATCH(I6,INDIRECT("'"&amp;J6&amp;"'!$a$13:$q$13"),0),1),2,1)</f>
        <v>#N/A</v>
      </c>
      <c r="L6" s="267" t="e">
        <f t="shared" ca="1" si="1"/>
        <v>#N/A</v>
      </c>
    </row>
    <row r="7" spans="1:12" x14ac:dyDescent="0.25">
      <c r="A7" s="267" t="s">
        <v>278</v>
      </c>
      <c r="B7" s="267">
        <v>6</v>
      </c>
      <c r="C7" s="267" t="e">
        <f t="array" aca="1" ref="C7" ca="1">INDEX(COMSLIST,MATCH(1,--(COUNTIF(INDIRECT("'"&amp;COMSLIST&amp;"'!$B$13:$i$13"),B7)),0))</f>
        <v>#N/A</v>
      </c>
      <c r="D7" s="267" t="e">
        <f t="array" aca="1" ref="D7" ca="1">MID(ADDRESS(1,MATCH(B7,INDIRECT("'"&amp;C7&amp;"'!$a$13:$i$13"),0),1),2,1)</f>
        <v>#N/A</v>
      </c>
      <c r="E7" s="267" t="e">
        <f t="shared" ca="1" si="0"/>
        <v>#N/A</v>
      </c>
      <c r="H7" s="267" t="s">
        <v>288</v>
      </c>
      <c r="I7" s="267">
        <f t="shared" si="2"/>
        <v>6</v>
      </c>
      <c r="J7" s="267" t="e">
        <f t="array" aca="1" ref="J7" ca="1">INDEX(CPMSList,MATCH(1,--(COUNTIF(INDIRECT("'"&amp;CPMSList&amp;"'!$B$13:$q$13"),I7)),0))</f>
        <v>#N/A</v>
      </c>
      <c r="K7" s="267" t="e">
        <f t="array" aca="1" ref="K7" ca="1">MID(ADDRESS(1,MATCH(I7,INDIRECT("'"&amp;J7&amp;"'!$a$13:$q$13"),0),1),2,1)</f>
        <v>#N/A</v>
      </c>
      <c r="L7" s="267" t="e">
        <f t="shared" ca="1" si="1"/>
        <v>#N/A</v>
      </c>
    </row>
    <row r="8" spans="1:12" x14ac:dyDescent="0.25">
      <c r="A8" s="267" t="s">
        <v>279</v>
      </c>
      <c r="B8" s="267">
        <v>7</v>
      </c>
      <c r="C8" s="267" t="e">
        <f t="array" aca="1" ref="C8" ca="1">INDEX(COMSLIST,MATCH(1,--(COUNTIF(INDIRECT("'"&amp;COMSLIST&amp;"'!$B$13:$i$13"),B8)),0))</f>
        <v>#N/A</v>
      </c>
      <c r="D8" s="267" t="e">
        <f t="array" aca="1" ref="D8" ca="1">MID(ADDRESS(1,MATCH(B8,INDIRECT("'"&amp;C8&amp;"'!$a$13:$i$13"),0),1),2,1)</f>
        <v>#N/A</v>
      </c>
      <c r="E8" s="267" t="e">
        <f t="shared" ca="1" si="0"/>
        <v>#N/A</v>
      </c>
      <c r="H8" s="267" t="s">
        <v>289</v>
      </c>
      <c r="I8" s="267">
        <f t="shared" si="2"/>
        <v>7</v>
      </c>
      <c r="J8" s="267" t="e">
        <f t="array" aca="1" ref="J8" ca="1">INDEX(CPMSList,MATCH(1,--(COUNTIF(INDIRECT("'"&amp;CPMSList&amp;"'!$B$13:$q$13"),I8)),0))</f>
        <v>#N/A</v>
      </c>
      <c r="K8" s="267" t="e">
        <f t="array" aca="1" ref="K8" ca="1">MID(ADDRESS(1,MATCH(I8,INDIRECT("'"&amp;J8&amp;"'!$a$13:$q$13"),0),1),2,1)</f>
        <v>#N/A</v>
      </c>
      <c r="L8" s="267" t="e">
        <f t="shared" ca="1" si="1"/>
        <v>#N/A</v>
      </c>
    </row>
    <row r="9" spans="1:12" x14ac:dyDescent="0.25">
      <c r="A9" s="267" t="s">
        <v>280</v>
      </c>
      <c r="B9" s="267">
        <v>8</v>
      </c>
      <c r="C9" s="267" t="e">
        <f t="array" aca="1" ref="C9" ca="1">INDEX(COMSLIST,MATCH(1,--(COUNTIF(INDIRECT("'"&amp;COMSLIST&amp;"'!$B$13:$i$13"),B9)),0))</f>
        <v>#N/A</v>
      </c>
      <c r="D9" s="267" t="e">
        <f t="array" aca="1" ref="D9" ca="1">MID(ADDRESS(1,MATCH(B9,INDIRECT("'"&amp;C9&amp;"'!$a$13:$i$13"),0),1),2,1)</f>
        <v>#N/A</v>
      </c>
      <c r="E9" s="267" t="e">
        <f t="shared" ca="1" si="0"/>
        <v>#N/A</v>
      </c>
      <c r="H9" s="267" t="s">
        <v>290</v>
      </c>
      <c r="I9" s="267">
        <f t="shared" si="2"/>
        <v>8</v>
      </c>
      <c r="J9" s="267" t="e">
        <f t="array" aca="1" ref="J9" ca="1">INDEX(CPMSList,MATCH(1,--(COUNTIF(INDIRECT("'"&amp;CPMSList&amp;"'!$B$13:$q$13"),I9)),0))</f>
        <v>#N/A</v>
      </c>
      <c r="K9" s="267" t="e">
        <f t="array" aca="1" ref="K9" ca="1">MID(ADDRESS(1,MATCH(I9,INDIRECT("'"&amp;J9&amp;"'!$a$13:$q$13"),0),1),2,1)</f>
        <v>#N/A</v>
      </c>
      <c r="L9" s="267" t="e">
        <f t="shared" ca="1" si="1"/>
        <v>#N/A</v>
      </c>
    </row>
    <row r="10" spans="1:12" x14ac:dyDescent="0.25">
      <c r="A10" s="267" t="s">
        <v>281</v>
      </c>
      <c r="B10" s="267">
        <v>9</v>
      </c>
      <c r="C10" s="267" t="e">
        <f t="array" aca="1" ref="C10" ca="1">INDEX(COMSLIST,MATCH(1,--(COUNTIF(INDIRECT("'"&amp;COMSLIST&amp;"'!$B$13:$i$13"),B10)),0))</f>
        <v>#N/A</v>
      </c>
      <c r="D10" s="267" t="e">
        <f t="array" aca="1" ref="D10" ca="1">MID(ADDRESS(1,MATCH(B10,INDIRECT("'"&amp;C10&amp;"'!$a$13:$i$13"),0),1),2,1)</f>
        <v>#N/A</v>
      </c>
      <c r="E10" s="267" t="e">
        <f t="shared" ca="1" si="0"/>
        <v>#N/A</v>
      </c>
      <c r="H10" s="267" t="s">
        <v>291</v>
      </c>
      <c r="I10" s="267">
        <f t="shared" si="2"/>
        <v>9</v>
      </c>
      <c r="J10" s="267" t="e">
        <f t="array" aca="1" ref="J10" ca="1">INDEX(CPMSList,MATCH(1,--(COUNTIF(INDIRECT("'"&amp;CPMSList&amp;"'!$B$13:$q$13"),I10)),0))</f>
        <v>#N/A</v>
      </c>
      <c r="K10" s="267" t="e">
        <f t="array" aca="1" ref="K10" ca="1">MID(ADDRESS(1,MATCH(I10,INDIRECT("'"&amp;J10&amp;"'!$a$13:$q$13"),0),1),2,1)</f>
        <v>#N/A</v>
      </c>
      <c r="L10" s="267" t="e">
        <f t="shared" ca="1" si="1"/>
        <v>#N/A</v>
      </c>
    </row>
    <row r="11" spans="1:12" x14ac:dyDescent="0.25">
      <c r="A11" s="267" t="s">
        <v>282</v>
      </c>
      <c r="B11" s="267">
        <v>10</v>
      </c>
      <c r="C11" s="267" t="e">
        <f t="array" aca="1" ref="C11" ca="1">INDEX(COMSLIST,MATCH(1,--(COUNTIF(INDIRECT("'"&amp;COMSLIST&amp;"'!$B$13:$i$13"),B11)),0))</f>
        <v>#N/A</v>
      </c>
      <c r="D11" s="267" t="e">
        <f t="array" aca="1" ref="D11" ca="1">MID(ADDRESS(1,MATCH(B11,INDIRECT("'"&amp;C11&amp;"'!$a$13:$i$13"),0),1),2,1)</f>
        <v>#N/A</v>
      </c>
      <c r="E11" s="267" t="e">
        <f t="shared" ca="1" si="0"/>
        <v>#N/A</v>
      </c>
      <c r="H11" s="267" t="s">
        <v>292</v>
      </c>
      <c r="I11" s="267">
        <f t="shared" si="2"/>
        <v>10</v>
      </c>
      <c r="J11" s="267" t="e">
        <f t="array" aca="1" ref="J11" ca="1">INDEX(CPMSList,MATCH(1,--(COUNTIF(INDIRECT("'"&amp;CPMSList&amp;"'!$B$13:$q$13"),I11)),0))</f>
        <v>#N/A</v>
      </c>
      <c r="K11" s="267" t="e">
        <f t="array" aca="1" ref="K11" ca="1">MID(ADDRESS(1,MATCH(I11,INDIRECT("'"&amp;J11&amp;"'!$a$13:$q$13"),0),1),2,1)</f>
        <v>#N/A</v>
      </c>
      <c r="L11" s="267" t="e">
        <f t="shared" ca="1" si="1"/>
        <v>#N/A</v>
      </c>
    </row>
    <row r="12" spans="1:12" x14ac:dyDescent="0.25">
      <c r="B12" s="267">
        <v>11</v>
      </c>
      <c r="C12" s="267" t="e">
        <f t="array" aca="1" ref="C12" ca="1">INDEX(COMSLIST,MATCH(1,--(COUNTIF(INDIRECT("'"&amp;COMSLIST&amp;"'!$B$13:$i$13"),B12)),0))</f>
        <v>#N/A</v>
      </c>
      <c r="D12" s="267" t="e">
        <f t="array" aca="1" ref="D12" ca="1">MID(ADDRESS(1,MATCH(B12,INDIRECT("'"&amp;C12&amp;"'!$a$13:$i$13"),0),1),2,1)</f>
        <v>#N/A</v>
      </c>
      <c r="E12" s="267" t="e">
        <f t="shared" ca="1" si="0"/>
        <v>#N/A</v>
      </c>
      <c r="I12" s="267">
        <f t="shared" si="2"/>
        <v>11</v>
      </c>
      <c r="J12" s="267" t="e">
        <f t="array" aca="1" ref="J12" ca="1">INDEX(CPMSList,MATCH(1,--(COUNTIF(INDIRECT("'"&amp;CPMSList&amp;"'!$B$13:$q$13"),I12)),0))</f>
        <v>#N/A</v>
      </c>
      <c r="K12" s="267" t="e">
        <f t="array" aca="1" ref="K12" ca="1">MID(ADDRESS(1,MATCH(I12,INDIRECT("'"&amp;J12&amp;"'!$a$13:$q$13"),0),1),2,1)</f>
        <v>#N/A</v>
      </c>
      <c r="L12" s="267" t="e">
        <f t="shared" ca="1" si="1"/>
        <v>#N/A</v>
      </c>
    </row>
    <row r="13" spans="1:12" x14ac:dyDescent="0.25">
      <c r="B13" s="267">
        <v>12</v>
      </c>
      <c r="C13" s="267" t="e">
        <f t="array" aca="1" ref="C13" ca="1">INDEX(COMSLIST,MATCH(1,--(COUNTIF(INDIRECT("'"&amp;COMSLIST&amp;"'!$B$13:$i$13"),B13)),0))</f>
        <v>#N/A</v>
      </c>
      <c r="D13" s="267" t="e">
        <f t="array" aca="1" ref="D13" ca="1">MID(ADDRESS(1,MATCH(B13,INDIRECT("'"&amp;C13&amp;"'!$a$13:$i$13"),0),1),2,1)</f>
        <v>#N/A</v>
      </c>
      <c r="E13" s="267" t="e">
        <f t="shared" ca="1" si="0"/>
        <v>#N/A</v>
      </c>
      <c r="I13" s="267">
        <f t="shared" si="2"/>
        <v>12</v>
      </c>
      <c r="J13" s="267" t="e">
        <f t="array" aca="1" ref="J13" ca="1">INDEX(CPMSList,MATCH(1,--(COUNTIF(INDIRECT("'"&amp;CPMSList&amp;"'!$B$13:$q$13"),I13)),0))</f>
        <v>#N/A</v>
      </c>
      <c r="K13" s="267" t="e">
        <f t="array" aca="1" ref="K13" ca="1">MID(ADDRESS(1,MATCH(I13,INDIRECT("'"&amp;J13&amp;"'!$a$13:$q$13"),0),1),2,1)</f>
        <v>#N/A</v>
      </c>
      <c r="L13" s="267" t="e">
        <f t="shared" ca="1" si="1"/>
        <v>#N/A</v>
      </c>
    </row>
    <row r="14" spans="1:12" x14ac:dyDescent="0.25">
      <c r="B14" s="267">
        <v>13</v>
      </c>
      <c r="C14" s="267" t="e">
        <f t="array" aca="1" ref="C14" ca="1">INDEX(COMSLIST,MATCH(1,--(COUNTIF(INDIRECT("'"&amp;COMSLIST&amp;"'!$B$13:$i$13"),B14)),0))</f>
        <v>#N/A</v>
      </c>
      <c r="D14" s="267" t="e">
        <f t="array" aca="1" ref="D14" ca="1">MID(ADDRESS(1,MATCH(B14,INDIRECT("'"&amp;C14&amp;"'!$a$13:$i$13"),0),1),2,1)</f>
        <v>#N/A</v>
      </c>
      <c r="E14" s="267" t="e">
        <f t="shared" ca="1" si="0"/>
        <v>#N/A</v>
      </c>
      <c r="I14" s="267">
        <f t="shared" si="2"/>
        <v>13</v>
      </c>
      <c r="J14" s="267" t="e">
        <f t="array" aca="1" ref="J14" ca="1">INDEX(CPMSList,MATCH(1,--(COUNTIF(INDIRECT("'"&amp;CPMSList&amp;"'!$B$13:$q$13"),I14)),0))</f>
        <v>#N/A</v>
      </c>
      <c r="K14" s="267" t="e">
        <f t="array" aca="1" ref="K14" ca="1">MID(ADDRESS(1,MATCH(I14,INDIRECT("'"&amp;J14&amp;"'!$a$13:$q$13"),0),1),2,1)</f>
        <v>#N/A</v>
      </c>
      <c r="L14" s="267" t="e">
        <f t="shared" ca="1" si="1"/>
        <v>#N/A</v>
      </c>
    </row>
    <row r="15" spans="1:12" x14ac:dyDescent="0.25">
      <c r="B15" s="267">
        <v>14</v>
      </c>
      <c r="C15" s="267" t="e">
        <f t="array" aca="1" ref="C15" ca="1">INDEX(COMSLIST,MATCH(1,--(COUNTIF(INDIRECT("'"&amp;COMSLIST&amp;"'!$B$13:$i$13"),B15)),0))</f>
        <v>#N/A</v>
      </c>
      <c r="D15" s="267" t="e">
        <f t="array" aca="1" ref="D15" ca="1">MID(ADDRESS(1,MATCH(B15,INDIRECT("'"&amp;C15&amp;"'!$a$13:$i$13"),0),1),2,1)</f>
        <v>#N/A</v>
      </c>
      <c r="E15" s="267" t="e">
        <f t="shared" ca="1" si="0"/>
        <v>#N/A</v>
      </c>
      <c r="I15" s="267">
        <f t="shared" si="2"/>
        <v>14</v>
      </c>
      <c r="J15" s="267" t="e">
        <f t="array" aca="1" ref="J15" ca="1">INDEX(CPMSList,MATCH(1,--(COUNTIF(INDIRECT("'"&amp;CPMSList&amp;"'!$B$13:$q$13"),I15)),0))</f>
        <v>#N/A</v>
      </c>
      <c r="K15" s="267" t="e">
        <f t="array" aca="1" ref="K15" ca="1">MID(ADDRESS(1,MATCH(I15,INDIRECT("'"&amp;J15&amp;"'!$a$13:$q$13"),0),1),2,1)</f>
        <v>#N/A</v>
      </c>
      <c r="L15" s="267" t="e">
        <f t="shared" ca="1" si="1"/>
        <v>#N/A</v>
      </c>
    </row>
    <row r="16" spans="1:12" x14ac:dyDescent="0.25">
      <c r="B16" s="267">
        <v>15</v>
      </c>
      <c r="C16" s="267" t="e">
        <f t="array" aca="1" ref="C16" ca="1">INDEX(COMSLIST,MATCH(1,--(COUNTIF(INDIRECT("'"&amp;COMSLIST&amp;"'!$B$13:$i$13"),B16)),0))</f>
        <v>#N/A</v>
      </c>
      <c r="D16" s="267" t="e">
        <f t="array" aca="1" ref="D16" ca="1">MID(ADDRESS(1,MATCH(B16,INDIRECT("'"&amp;C16&amp;"'!$a$13:$i$13"),0),1),2,1)</f>
        <v>#N/A</v>
      </c>
      <c r="E16" s="267" t="e">
        <f t="shared" ca="1" si="0"/>
        <v>#N/A</v>
      </c>
      <c r="I16" s="267">
        <f t="shared" si="2"/>
        <v>15</v>
      </c>
      <c r="J16" s="267" t="e">
        <f t="array" aca="1" ref="J16" ca="1">INDEX(CPMSList,MATCH(1,--(COUNTIF(INDIRECT("'"&amp;CPMSList&amp;"'!$B$13:$q$13"),I16)),0))</f>
        <v>#N/A</v>
      </c>
      <c r="K16" s="267" t="e">
        <f t="array" aca="1" ref="K16" ca="1">MID(ADDRESS(1,MATCH(I16,INDIRECT("'"&amp;J16&amp;"'!$a$13:$q$13"),0),1),2,1)</f>
        <v>#N/A</v>
      </c>
      <c r="L16" s="267" t="e">
        <f t="shared" ca="1" si="1"/>
        <v>#N/A</v>
      </c>
    </row>
    <row r="17" spans="2:12" x14ac:dyDescent="0.25">
      <c r="B17" s="267">
        <v>16</v>
      </c>
      <c r="C17" s="267" t="e">
        <f t="array" aca="1" ref="C17" ca="1">INDEX(COMSLIST,MATCH(1,--(COUNTIF(INDIRECT("'"&amp;COMSLIST&amp;"'!$B$13:$i$13"),B17)),0))</f>
        <v>#N/A</v>
      </c>
      <c r="D17" s="267" t="e">
        <f t="array" aca="1" ref="D17" ca="1">MID(ADDRESS(1,MATCH(B17,INDIRECT("'"&amp;C17&amp;"'!$a$13:$i$13"),0),1),2,1)</f>
        <v>#N/A</v>
      </c>
      <c r="E17" s="267" t="e">
        <f t="shared" ca="1" si="0"/>
        <v>#N/A</v>
      </c>
      <c r="I17" s="267">
        <f t="shared" si="2"/>
        <v>16</v>
      </c>
      <c r="J17" s="267" t="e">
        <f t="array" aca="1" ref="J17" ca="1">INDEX(CPMSList,MATCH(1,--(COUNTIF(INDIRECT("'"&amp;CPMSList&amp;"'!$B$13:$q$13"),I17)),0))</f>
        <v>#N/A</v>
      </c>
      <c r="K17" s="267" t="e">
        <f t="array" aca="1" ref="K17" ca="1">MID(ADDRESS(1,MATCH(I17,INDIRECT("'"&amp;J17&amp;"'!$a$13:$q$13"),0),1),2,1)</f>
        <v>#N/A</v>
      </c>
      <c r="L17" s="267" t="e">
        <f t="shared" ca="1" si="1"/>
        <v>#N/A</v>
      </c>
    </row>
    <row r="18" spans="2:12" x14ac:dyDescent="0.25">
      <c r="B18" s="267">
        <v>17</v>
      </c>
      <c r="C18" s="267" t="e">
        <f t="array" aca="1" ref="C18" ca="1">INDEX(COMSLIST,MATCH(1,--(COUNTIF(INDIRECT("'"&amp;COMSLIST&amp;"'!$B$13:$i$13"),B18)),0))</f>
        <v>#N/A</v>
      </c>
      <c r="D18" s="267" t="e">
        <f t="array" aca="1" ref="D18" ca="1">MID(ADDRESS(1,MATCH(B18,INDIRECT("'"&amp;C18&amp;"'!$a$13:$i$13"),0),1),2,1)</f>
        <v>#N/A</v>
      </c>
      <c r="E18" s="267" t="e">
        <f t="shared" ca="1" si="0"/>
        <v>#N/A</v>
      </c>
      <c r="I18" s="267">
        <f t="shared" si="2"/>
        <v>17</v>
      </c>
      <c r="J18" s="267" t="e">
        <f t="array" aca="1" ref="J18" ca="1">INDEX(CPMSList,MATCH(1,--(COUNTIF(INDIRECT("'"&amp;CPMSList&amp;"'!$B$13:$q$13"),I18)),0))</f>
        <v>#N/A</v>
      </c>
      <c r="K18" s="267" t="e">
        <f t="array" aca="1" ref="K18" ca="1">MID(ADDRESS(1,MATCH(I18,INDIRECT("'"&amp;J18&amp;"'!$a$13:$q$13"),0),1),2,1)</f>
        <v>#N/A</v>
      </c>
      <c r="L18" s="267" t="e">
        <f t="shared" ca="1" si="1"/>
        <v>#N/A</v>
      </c>
    </row>
    <row r="19" spans="2:12" x14ac:dyDescent="0.25">
      <c r="B19" s="267">
        <v>18</v>
      </c>
      <c r="C19" s="267" t="e">
        <f t="array" aca="1" ref="C19" ca="1">INDEX(COMSLIST,MATCH(1,--(COUNTIF(INDIRECT("'"&amp;COMSLIST&amp;"'!$B$13:$i$13"),B19)),0))</f>
        <v>#N/A</v>
      </c>
      <c r="D19" s="267" t="e">
        <f t="array" aca="1" ref="D19" ca="1">MID(ADDRESS(1,MATCH(B19,INDIRECT("'"&amp;C19&amp;"'!$a$13:$i$13"),0),1),2,1)</f>
        <v>#N/A</v>
      </c>
      <c r="E19" s="267" t="e">
        <f t="shared" ca="1" si="0"/>
        <v>#N/A</v>
      </c>
      <c r="I19" s="267">
        <f t="shared" si="2"/>
        <v>18</v>
      </c>
      <c r="J19" s="267" t="e">
        <f t="array" aca="1" ref="J19" ca="1">INDEX(CPMSList,MATCH(1,--(COUNTIF(INDIRECT("'"&amp;CPMSList&amp;"'!$B$13:$q$13"),I19)),0))</f>
        <v>#N/A</v>
      </c>
      <c r="K19" s="267" t="e">
        <f t="array" aca="1" ref="K19" ca="1">MID(ADDRESS(1,MATCH(I19,INDIRECT("'"&amp;J19&amp;"'!$a$13:$q$13"),0),1),2,1)</f>
        <v>#N/A</v>
      </c>
      <c r="L19" s="267" t="e">
        <f t="shared" ca="1" si="1"/>
        <v>#N/A</v>
      </c>
    </row>
    <row r="20" spans="2:12" x14ac:dyDescent="0.25">
      <c r="B20" s="267">
        <v>19</v>
      </c>
      <c r="C20" s="267" t="e">
        <f t="array" aca="1" ref="C20" ca="1">INDEX(COMSLIST,MATCH(1,--(COUNTIF(INDIRECT("'"&amp;COMSLIST&amp;"'!$B$13:$i$13"),B20)),0))</f>
        <v>#N/A</v>
      </c>
      <c r="D20" s="267" t="e">
        <f t="array" aca="1" ref="D20" ca="1">MID(ADDRESS(1,MATCH(B20,INDIRECT("'"&amp;C20&amp;"'!$a$13:$i$13"),0),1),2,1)</f>
        <v>#N/A</v>
      </c>
      <c r="E20" s="267" t="e">
        <f t="shared" ca="1" si="0"/>
        <v>#N/A</v>
      </c>
      <c r="I20" s="267">
        <f t="shared" si="2"/>
        <v>19</v>
      </c>
      <c r="J20" s="267" t="e">
        <f t="array" aca="1" ref="J20" ca="1">INDEX(CPMSList,MATCH(1,--(COUNTIF(INDIRECT("'"&amp;CPMSList&amp;"'!$B$13:$q$13"),I20)),0))</f>
        <v>#N/A</v>
      </c>
      <c r="K20" s="267" t="e">
        <f t="array" aca="1" ref="K20" ca="1">MID(ADDRESS(1,MATCH(I20,INDIRECT("'"&amp;J20&amp;"'!$a$13:$q$13"),0),1),2,1)</f>
        <v>#N/A</v>
      </c>
      <c r="L20" s="267" t="e">
        <f t="shared" ca="1" si="1"/>
        <v>#N/A</v>
      </c>
    </row>
    <row r="21" spans="2:12" x14ac:dyDescent="0.25">
      <c r="B21" s="267">
        <v>20</v>
      </c>
      <c r="C21" s="267" t="e">
        <f t="array" aca="1" ref="C21" ca="1">INDEX(COMSLIST,MATCH(1,--(COUNTIF(INDIRECT("'"&amp;COMSLIST&amp;"'!$B$13:$i$13"),B21)),0))</f>
        <v>#N/A</v>
      </c>
      <c r="D21" s="267" t="e">
        <f t="array" aca="1" ref="D21" ca="1">MID(ADDRESS(1,MATCH(B21,INDIRECT("'"&amp;C21&amp;"'!$a$13:$i$13"),0),1),2,1)</f>
        <v>#N/A</v>
      </c>
      <c r="E21" s="267" t="e">
        <f t="shared" ca="1" si="0"/>
        <v>#N/A</v>
      </c>
      <c r="I21" s="267">
        <f t="shared" si="2"/>
        <v>20</v>
      </c>
      <c r="J21" s="267" t="e">
        <f t="array" aca="1" ref="J21" ca="1">INDEX(CPMSList,MATCH(1,--(COUNTIF(INDIRECT("'"&amp;CPMSList&amp;"'!$B$13:$q$13"),I21)),0))</f>
        <v>#N/A</v>
      </c>
      <c r="K21" s="267" t="e">
        <f t="array" aca="1" ref="K21" ca="1">MID(ADDRESS(1,MATCH(I21,INDIRECT("'"&amp;J21&amp;"'!$a$13:$q$13"),0),1),2,1)</f>
        <v>#N/A</v>
      </c>
      <c r="L21" s="267" t="e">
        <f t="shared" ca="1" si="1"/>
        <v>#N/A</v>
      </c>
    </row>
    <row r="22" spans="2:12" x14ac:dyDescent="0.25">
      <c r="B22" s="267">
        <v>21</v>
      </c>
      <c r="C22" s="267" t="e">
        <f t="array" aca="1" ref="C22" ca="1">INDEX(COMSLIST,MATCH(1,--(COUNTIF(INDIRECT("'"&amp;COMSLIST&amp;"'!$B$13:$i$13"),B22)),0))</f>
        <v>#N/A</v>
      </c>
      <c r="D22" s="267" t="e">
        <f t="array" aca="1" ref="D22" ca="1">MID(ADDRESS(1,MATCH(B22,INDIRECT("'"&amp;C22&amp;"'!$a$13:$i$13"),0),1),2,1)</f>
        <v>#N/A</v>
      </c>
      <c r="E22" s="267" t="e">
        <f t="shared" ca="1" si="0"/>
        <v>#N/A</v>
      </c>
      <c r="I22" s="267">
        <f t="shared" si="2"/>
        <v>21</v>
      </c>
      <c r="J22" s="267" t="e">
        <f t="array" aca="1" ref="J22" ca="1">INDEX(CPMSList,MATCH(1,--(COUNTIF(INDIRECT("'"&amp;CPMSList&amp;"'!$B$13:$q$13"),I22)),0))</f>
        <v>#N/A</v>
      </c>
      <c r="K22" s="267" t="e">
        <f t="array" aca="1" ref="K22" ca="1">MID(ADDRESS(1,MATCH(I22,INDIRECT("'"&amp;J22&amp;"'!$a$13:$q$13"),0),1),2,1)</f>
        <v>#N/A</v>
      </c>
      <c r="L22" s="267" t="e">
        <f t="shared" ca="1" si="1"/>
        <v>#N/A</v>
      </c>
    </row>
    <row r="23" spans="2:12" x14ac:dyDescent="0.25">
      <c r="B23" s="267">
        <v>22</v>
      </c>
      <c r="C23" s="267" t="e">
        <f t="array" aca="1" ref="C23" ca="1">INDEX(COMSLIST,MATCH(1,--(COUNTIF(INDIRECT("'"&amp;COMSLIST&amp;"'!$B$13:$i$13"),B23)),0))</f>
        <v>#N/A</v>
      </c>
      <c r="D23" s="267" t="e">
        <f t="array" aca="1" ref="D23" ca="1">MID(ADDRESS(1,MATCH(B23,INDIRECT("'"&amp;C23&amp;"'!$a$13:$i$13"),0),1),2,1)</f>
        <v>#N/A</v>
      </c>
      <c r="E23" s="267" t="e">
        <f t="shared" ca="1" si="0"/>
        <v>#N/A</v>
      </c>
      <c r="I23" s="267">
        <f t="shared" si="2"/>
        <v>22</v>
      </c>
      <c r="J23" s="267" t="e">
        <f t="array" aca="1" ref="J23" ca="1">INDEX(CPMSList,MATCH(1,--(COUNTIF(INDIRECT("'"&amp;CPMSList&amp;"'!$B$13:$q$13"),I23)),0))</f>
        <v>#N/A</v>
      </c>
      <c r="K23" s="267" t="e">
        <f t="array" aca="1" ref="K23" ca="1">MID(ADDRESS(1,MATCH(I23,INDIRECT("'"&amp;J23&amp;"'!$a$13:$q$13"),0),1),2,1)</f>
        <v>#N/A</v>
      </c>
      <c r="L23" s="267" t="e">
        <f t="shared" ca="1" si="1"/>
        <v>#N/A</v>
      </c>
    </row>
    <row r="24" spans="2:12" x14ac:dyDescent="0.25">
      <c r="B24" s="267">
        <v>23</v>
      </c>
      <c r="C24" s="267" t="e">
        <f t="array" aca="1" ref="C24" ca="1">INDEX(COMSLIST,MATCH(1,--(COUNTIF(INDIRECT("'"&amp;COMSLIST&amp;"'!$B$13:$i$13"),B24)),0))</f>
        <v>#N/A</v>
      </c>
      <c r="D24" s="267" t="e">
        <f t="array" aca="1" ref="D24" ca="1">MID(ADDRESS(1,MATCH(B24,INDIRECT("'"&amp;C24&amp;"'!$a$13:$i$13"),0),1),2,1)</f>
        <v>#N/A</v>
      </c>
      <c r="E24" s="267" t="e">
        <f t="shared" ca="1" si="0"/>
        <v>#N/A</v>
      </c>
      <c r="I24" s="267">
        <f t="shared" si="2"/>
        <v>23</v>
      </c>
      <c r="J24" s="267" t="e">
        <f t="array" aca="1" ref="J24" ca="1">INDEX(CPMSList,MATCH(1,--(COUNTIF(INDIRECT("'"&amp;CPMSList&amp;"'!$B$13:$q$13"),I24)),0))</f>
        <v>#N/A</v>
      </c>
      <c r="K24" s="267" t="e">
        <f t="array" aca="1" ref="K24" ca="1">MID(ADDRESS(1,MATCH(I24,INDIRECT("'"&amp;J24&amp;"'!$a$13:$q$13"),0),1),2,1)</f>
        <v>#N/A</v>
      </c>
      <c r="L24" s="267" t="e">
        <f t="shared" ca="1" si="1"/>
        <v>#N/A</v>
      </c>
    </row>
    <row r="25" spans="2:12" x14ac:dyDescent="0.25">
      <c r="B25" s="267">
        <v>24</v>
      </c>
      <c r="C25" s="267" t="e">
        <f t="array" aca="1" ref="C25" ca="1">INDEX(COMSLIST,MATCH(1,--(COUNTIF(INDIRECT("'"&amp;COMSLIST&amp;"'!$B$13:$i$13"),B25)),0))</f>
        <v>#N/A</v>
      </c>
      <c r="D25" s="267" t="e">
        <f t="array" aca="1" ref="D25" ca="1">MID(ADDRESS(1,MATCH(B25,INDIRECT("'"&amp;C25&amp;"'!$a$13:$i$13"),0),1),2,1)</f>
        <v>#N/A</v>
      </c>
      <c r="E25" s="267" t="e">
        <f t="shared" ca="1" si="0"/>
        <v>#N/A</v>
      </c>
      <c r="I25" s="267">
        <f t="shared" si="2"/>
        <v>24</v>
      </c>
      <c r="J25" s="267" t="e">
        <f t="array" aca="1" ref="J25" ca="1">INDEX(CPMSList,MATCH(1,--(COUNTIF(INDIRECT("'"&amp;CPMSList&amp;"'!$B$13:$q$13"),I25)),0))</f>
        <v>#N/A</v>
      </c>
      <c r="K25" s="267" t="e">
        <f t="array" aca="1" ref="K25" ca="1">MID(ADDRESS(1,MATCH(I25,INDIRECT("'"&amp;J25&amp;"'!$a$13:$q$13"),0),1),2,1)</f>
        <v>#N/A</v>
      </c>
      <c r="L25" s="267" t="e">
        <f t="shared" ca="1" si="1"/>
        <v>#N/A</v>
      </c>
    </row>
    <row r="26" spans="2:12" x14ac:dyDescent="0.25">
      <c r="B26" s="267">
        <v>25</v>
      </c>
      <c r="C26" s="267" t="e">
        <f t="array" aca="1" ref="C26" ca="1">INDEX(COMSLIST,MATCH(1,--(COUNTIF(INDIRECT("'"&amp;COMSLIST&amp;"'!$B$13:$i$13"),B26)),0))</f>
        <v>#N/A</v>
      </c>
      <c r="D26" s="267" t="e">
        <f t="array" aca="1" ref="D26" ca="1">MID(ADDRESS(1,MATCH(B26,INDIRECT("'"&amp;C26&amp;"'!$a$13:$i$13"),0),1),2,1)</f>
        <v>#N/A</v>
      </c>
      <c r="E26" s="267" t="e">
        <f t="shared" ca="1" si="0"/>
        <v>#N/A</v>
      </c>
      <c r="I26" s="267">
        <f t="shared" si="2"/>
        <v>25</v>
      </c>
      <c r="J26" s="267" t="e">
        <f t="array" aca="1" ref="J26" ca="1">INDEX(CPMSList,MATCH(1,--(COUNTIF(INDIRECT("'"&amp;CPMSList&amp;"'!$B$13:$q$13"),I26)),0))</f>
        <v>#N/A</v>
      </c>
      <c r="K26" s="267" t="e">
        <f t="array" aca="1" ref="K26" ca="1">MID(ADDRESS(1,MATCH(I26,INDIRECT("'"&amp;J26&amp;"'!$a$13:$q$13"),0),1),2,1)</f>
        <v>#N/A</v>
      </c>
      <c r="L26" s="267" t="e">
        <f t="shared" ca="1" si="1"/>
        <v>#N/A</v>
      </c>
    </row>
    <row r="27" spans="2:12" x14ac:dyDescent="0.25">
      <c r="B27" s="267">
        <v>26</v>
      </c>
      <c r="C27" s="267" t="e">
        <f t="array" aca="1" ref="C27" ca="1">INDEX(COMSLIST,MATCH(1,--(COUNTIF(INDIRECT("'"&amp;COMSLIST&amp;"'!$B$13:$i$13"),B27)),0))</f>
        <v>#N/A</v>
      </c>
      <c r="D27" s="267" t="e">
        <f t="array" aca="1" ref="D27" ca="1">MID(ADDRESS(1,MATCH(B27,INDIRECT("'"&amp;C27&amp;"'!$a$13:$i$13"),0),1),2,1)</f>
        <v>#N/A</v>
      </c>
      <c r="E27" s="267" t="e">
        <f t="shared" ca="1" si="0"/>
        <v>#N/A</v>
      </c>
      <c r="I27" s="267">
        <f t="shared" si="2"/>
        <v>26</v>
      </c>
      <c r="J27" s="267" t="e">
        <f t="array" aca="1" ref="J27" ca="1">INDEX(CPMSList,MATCH(1,--(COUNTIF(INDIRECT("'"&amp;CPMSList&amp;"'!$B$13:$q$13"),I27)),0))</f>
        <v>#N/A</v>
      </c>
      <c r="K27" s="267" t="e">
        <f t="array" aca="1" ref="K27" ca="1">MID(ADDRESS(1,MATCH(I27,INDIRECT("'"&amp;J27&amp;"'!$a$13:$q$13"),0),1),2,1)</f>
        <v>#N/A</v>
      </c>
      <c r="L27" s="267" t="e">
        <f t="shared" ca="1" si="1"/>
        <v>#N/A</v>
      </c>
    </row>
    <row r="28" spans="2:12" x14ac:dyDescent="0.25">
      <c r="B28" s="267">
        <v>27</v>
      </c>
      <c r="C28" s="267" t="e">
        <f t="array" aca="1" ref="C28" ca="1">INDEX(COMSLIST,MATCH(1,--(COUNTIF(INDIRECT("'"&amp;COMSLIST&amp;"'!$B$13:$i$13"),B28)),0))</f>
        <v>#N/A</v>
      </c>
      <c r="D28" s="267" t="e">
        <f t="array" aca="1" ref="D28" ca="1">MID(ADDRESS(1,MATCH(B28,INDIRECT("'"&amp;C28&amp;"'!$a$13:$i$13"),0),1),2,1)</f>
        <v>#N/A</v>
      </c>
      <c r="E28" s="267" t="e">
        <f t="shared" ca="1" si="0"/>
        <v>#N/A</v>
      </c>
      <c r="I28" s="267">
        <f t="shared" si="2"/>
        <v>27</v>
      </c>
      <c r="J28" s="267" t="e">
        <f t="array" aca="1" ref="J28" ca="1">INDEX(CPMSList,MATCH(1,--(COUNTIF(INDIRECT("'"&amp;CPMSList&amp;"'!$B$13:$q$13"),I28)),0))</f>
        <v>#N/A</v>
      </c>
      <c r="K28" s="267" t="e">
        <f t="array" aca="1" ref="K28" ca="1">MID(ADDRESS(1,MATCH(I28,INDIRECT("'"&amp;J28&amp;"'!$a$13:$q$13"),0),1),2,1)</f>
        <v>#N/A</v>
      </c>
      <c r="L28" s="267" t="e">
        <f t="shared" ca="1" si="1"/>
        <v>#N/A</v>
      </c>
    </row>
    <row r="29" spans="2:12" x14ac:dyDescent="0.25">
      <c r="B29" s="267">
        <v>28</v>
      </c>
      <c r="C29" s="267" t="e">
        <f t="array" aca="1" ref="C29" ca="1">INDEX(COMSLIST,MATCH(1,--(COUNTIF(INDIRECT("'"&amp;COMSLIST&amp;"'!$B$13:$i$13"),B29)),0))</f>
        <v>#N/A</v>
      </c>
      <c r="D29" s="267" t="e">
        <f t="array" aca="1" ref="D29" ca="1">MID(ADDRESS(1,MATCH(B29,INDIRECT("'"&amp;C29&amp;"'!$a$13:$i$13"),0),1),2,1)</f>
        <v>#N/A</v>
      </c>
      <c r="E29" s="267" t="e">
        <f t="shared" ca="1" si="0"/>
        <v>#N/A</v>
      </c>
      <c r="I29" s="267">
        <f t="shared" si="2"/>
        <v>28</v>
      </c>
      <c r="J29" s="267" t="e">
        <f t="array" aca="1" ref="J29" ca="1">INDEX(CPMSList,MATCH(1,--(COUNTIF(INDIRECT("'"&amp;CPMSList&amp;"'!$B$13:$q$13"),I29)),0))</f>
        <v>#N/A</v>
      </c>
      <c r="K29" s="267" t="e">
        <f t="array" aca="1" ref="K29" ca="1">MID(ADDRESS(1,MATCH(I29,INDIRECT("'"&amp;J29&amp;"'!$a$13:$q$13"),0),1),2,1)</f>
        <v>#N/A</v>
      </c>
      <c r="L29" s="267" t="e">
        <f t="shared" ca="1" si="1"/>
        <v>#N/A</v>
      </c>
    </row>
    <row r="30" spans="2:12" x14ac:dyDescent="0.25">
      <c r="B30" s="267">
        <v>29</v>
      </c>
      <c r="C30" s="267" t="e">
        <f t="array" aca="1" ref="C30" ca="1">INDEX(COMSLIST,MATCH(1,--(COUNTIF(INDIRECT("'"&amp;COMSLIST&amp;"'!$B$13:$i$13"),B30)),0))</f>
        <v>#N/A</v>
      </c>
      <c r="D30" s="267" t="e">
        <f t="array" aca="1" ref="D30" ca="1">MID(ADDRESS(1,MATCH(B30,INDIRECT("'"&amp;C30&amp;"'!$a$13:$i$13"),0),1),2,1)</f>
        <v>#N/A</v>
      </c>
      <c r="E30" s="267" t="e">
        <f t="shared" ca="1" si="0"/>
        <v>#N/A</v>
      </c>
      <c r="I30" s="267">
        <f t="shared" si="2"/>
        <v>29</v>
      </c>
      <c r="J30" s="267" t="e">
        <f t="array" aca="1" ref="J30" ca="1">INDEX(CPMSList,MATCH(1,--(COUNTIF(INDIRECT("'"&amp;CPMSList&amp;"'!$B$13:$q$13"),I30)),0))</f>
        <v>#N/A</v>
      </c>
      <c r="K30" s="267" t="e">
        <f t="array" aca="1" ref="K30" ca="1">MID(ADDRESS(1,MATCH(I30,INDIRECT("'"&amp;J30&amp;"'!$a$13:$q$13"),0),1),2,1)</f>
        <v>#N/A</v>
      </c>
      <c r="L30" s="267" t="e">
        <f t="shared" ca="1" si="1"/>
        <v>#N/A</v>
      </c>
    </row>
    <row r="31" spans="2:12" x14ac:dyDescent="0.25">
      <c r="B31" s="267">
        <v>30</v>
      </c>
      <c r="C31" s="267" t="e">
        <f t="array" aca="1" ref="C31" ca="1">INDEX(COMSLIST,MATCH(1,--(COUNTIF(INDIRECT("'"&amp;COMSLIST&amp;"'!$B$13:$i$13"),B31)),0))</f>
        <v>#N/A</v>
      </c>
      <c r="D31" s="267" t="e">
        <f t="array" aca="1" ref="D31" ca="1">MID(ADDRESS(1,MATCH(B31,INDIRECT("'"&amp;C31&amp;"'!$a$13:$i$13"),0),1),2,1)</f>
        <v>#N/A</v>
      </c>
      <c r="E31" s="267" t="e">
        <f t="shared" ca="1" si="0"/>
        <v>#N/A</v>
      </c>
      <c r="I31" s="267">
        <f t="shared" si="2"/>
        <v>30</v>
      </c>
      <c r="J31" s="267" t="e">
        <f t="array" aca="1" ref="J31" ca="1">INDEX(CPMSList,MATCH(1,--(COUNTIF(INDIRECT("'"&amp;CPMSList&amp;"'!$B$13:$q$13"),I31)),0))</f>
        <v>#N/A</v>
      </c>
      <c r="K31" s="267" t="e">
        <f t="array" aca="1" ref="K31" ca="1">MID(ADDRESS(1,MATCH(I31,INDIRECT("'"&amp;J31&amp;"'!$a$13:$q$13"),0),1),2,1)</f>
        <v>#N/A</v>
      </c>
      <c r="L31" s="267" t="e">
        <f t="shared" ca="1" si="1"/>
        <v>#N/A</v>
      </c>
    </row>
    <row r="32" spans="2:12" x14ac:dyDescent="0.25">
      <c r="B32" s="267">
        <v>31</v>
      </c>
      <c r="C32" s="267" t="e">
        <f t="array" aca="1" ref="C32" ca="1">INDEX(COMSLIST,MATCH(1,--(COUNTIF(INDIRECT("'"&amp;COMSLIST&amp;"'!$B$13:$i$13"),B32)),0))</f>
        <v>#N/A</v>
      </c>
      <c r="D32" s="267" t="e">
        <f t="array" aca="1" ref="D32" ca="1">MID(ADDRESS(1,MATCH(B32,INDIRECT("'"&amp;C32&amp;"'!$a$13:$i$13"),0),1),2,1)</f>
        <v>#N/A</v>
      </c>
      <c r="E32" s="267" t="e">
        <f t="shared" ca="1" si="0"/>
        <v>#N/A</v>
      </c>
      <c r="I32" s="267">
        <f t="shared" si="2"/>
        <v>31</v>
      </c>
      <c r="J32" s="267" t="e">
        <f t="array" aca="1" ref="J32" ca="1">INDEX(CPMSList,MATCH(1,--(COUNTIF(INDIRECT("'"&amp;CPMSList&amp;"'!$B$13:$q$13"),I32)),0))</f>
        <v>#N/A</v>
      </c>
      <c r="K32" s="267" t="e">
        <f t="array" aca="1" ref="K32" ca="1">MID(ADDRESS(1,MATCH(I32,INDIRECT("'"&amp;J32&amp;"'!$a$13:$q$13"),0),1),2,1)</f>
        <v>#N/A</v>
      </c>
      <c r="L32" s="267" t="e">
        <f t="shared" ca="1" si="1"/>
        <v>#N/A</v>
      </c>
    </row>
    <row r="33" spans="2:12" x14ac:dyDescent="0.25">
      <c r="B33" s="267">
        <v>32</v>
      </c>
      <c r="C33" s="267" t="e">
        <f t="array" aca="1" ref="C33" ca="1">INDEX(COMSLIST,MATCH(1,--(COUNTIF(INDIRECT("'"&amp;COMSLIST&amp;"'!$B$13:$i$13"),B33)),0))</f>
        <v>#N/A</v>
      </c>
      <c r="D33" s="267" t="e">
        <f t="array" aca="1" ref="D33" ca="1">MID(ADDRESS(1,MATCH(B33,INDIRECT("'"&amp;C33&amp;"'!$a$13:$i$13"),0),1),2,1)</f>
        <v>#N/A</v>
      </c>
      <c r="E33" s="267" t="e">
        <f t="shared" ca="1" si="0"/>
        <v>#N/A</v>
      </c>
      <c r="I33" s="267">
        <f t="shared" si="2"/>
        <v>32</v>
      </c>
      <c r="J33" s="267" t="e">
        <f t="array" aca="1" ref="J33" ca="1">INDEX(CPMSList,MATCH(1,--(COUNTIF(INDIRECT("'"&amp;CPMSList&amp;"'!$B$13:$q$13"),I33)),0))</f>
        <v>#N/A</v>
      </c>
      <c r="K33" s="267" t="e">
        <f t="array" aca="1" ref="K33" ca="1">MID(ADDRESS(1,MATCH(I33,INDIRECT("'"&amp;J33&amp;"'!$a$13:$q$13"),0),1),2,1)</f>
        <v>#N/A</v>
      </c>
      <c r="L33" s="267" t="e">
        <f t="shared" ca="1" si="1"/>
        <v>#N/A</v>
      </c>
    </row>
    <row r="34" spans="2:12" x14ac:dyDescent="0.25">
      <c r="B34" s="267">
        <v>33</v>
      </c>
      <c r="C34" s="267" t="e">
        <f t="array" aca="1" ref="C34" ca="1">INDEX(COMSLIST,MATCH(1,--(COUNTIF(INDIRECT("'"&amp;COMSLIST&amp;"'!$B$13:$i$13"),B34)),0))</f>
        <v>#N/A</v>
      </c>
      <c r="D34" s="267" t="e">
        <f t="array" aca="1" ref="D34" ca="1">MID(ADDRESS(1,MATCH(B34,INDIRECT("'"&amp;C34&amp;"'!$a$13:$i$13"),0),1),2,1)</f>
        <v>#N/A</v>
      </c>
      <c r="E34" s="267" t="e">
        <f t="shared" ca="1" si="0"/>
        <v>#N/A</v>
      </c>
      <c r="I34" s="267">
        <f t="shared" si="2"/>
        <v>33</v>
      </c>
      <c r="J34" s="267" t="e">
        <f t="array" aca="1" ref="J34" ca="1">INDEX(CPMSList,MATCH(1,--(COUNTIF(INDIRECT("'"&amp;CPMSList&amp;"'!$B$13:$q$13"),I34)),0))</f>
        <v>#N/A</v>
      </c>
      <c r="K34" s="267" t="e">
        <f t="array" aca="1" ref="K34" ca="1">MID(ADDRESS(1,MATCH(I34,INDIRECT("'"&amp;J34&amp;"'!$a$13:$q$13"),0),1),2,1)</f>
        <v>#N/A</v>
      </c>
      <c r="L34" s="267" t="e">
        <f t="shared" ca="1" si="1"/>
        <v>#N/A</v>
      </c>
    </row>
    <row r="35" spans="2:12" x14ac:dyDescent="0.25">
      <c r="B35" s="267">
        <v>34</v>
      </c>
      <c r="C35" s="267" t="e">
        <f t="array" aca="1" ref="C35" ca="1">INDEX(COMSLIST,MATCH(1,--(COUNTIF(INDIRECT("'"&amp;COMSLIST&amp;"'!$B$13:$i$13"),B35)),0))</f>
        <v>#N/A</v>
      </c>
      <c r="D35" s="267" t="e">
        <f t="array" aca="1" ref="D35" ca="1">MID(ADDRESS(1,MATCH(B35,INDIRECT("'"&amp;C35&amp;"'!$a$13:$i$13"),0),1),2,1)</f>
        <v>#N/A</v>
      </c>
      <c r="E35" s="267" t="e">
        <f t="shared" ca="1" si="0"/>
        <v>#N/A</v>
      </c>
      <c r="I35" s="267">
        <f t="shared" si="2"/>
        <v>34</v>
      </c>
      <c r="J35" s="267" t="e">
        <f t="array" aca="1" ref="J35" ca="1">INDEX(CPMSList,MATCH(1,--(COUNTIF(INDIRECT("'"&amp;CPMSList&amp;"'!$B$13:$q$13"),I35)),0))</f>
        <v>#N/A</v>
      </c>
      <c r="K35" s="267" t="e">
        <f t="array" aca="1" ref="K35" ca="1">MID(ADDRESS(1,MATCH(I35,INDIRECT("'"&amp;J35&amp;"'!$a$13:$q$13"),0),1),2,1)</f>
        <v>#N/A</v>
      </c>
      <c r="L35" s="267" t="e">
        <f t="shared" ca="1" si="1"/>
        <v>#N/A</v>
      </c>
    </row>
    <row r="36" spans="2:12" x14ac:dyDescent="0.25">
      <c r="B36" s="267">
        <v>35</v>
      </c>
      <c r="C36" s="267" t="e">
        <f t="array" aca="1" ref="C36" ca="1">INDEX(COMSLIST,MATCH(1,--(COUNTIF(INDIRECT("'"&amp;COMSLIST&amp;"'!$B$13:$i$13"),B36)),0))</f>
        <v>#N/A</v>
      </c>
      <c r="D36" s="267" t="e">
        <f t="array" aca="1" ref="D36" ca="1">MID(ADDRESS(1,MATCH(B36,INDIRECT("'"&amp;C36&amp;"'!$a$13:$i$13"),0),1),2,1)</f>
        <v>#N/A</v>
      </c>
      <c r="E36" s="267" t="e">
        <f t="shared" ca="1" si="0"/>
        <v>#N/A</v>
      </c>
      <c r="I36" s="267">
        <f t="shared" si="2"/>
        <v>35</v>
      </c>
      <c r="J36" s="267" t="e">
        <f t="array" aca="1" ref="J36" ca="1">INDEX(CPMSList,MATCH(1,--(COUNTIF(INDIRECT("'"&amp;CPMSList&amp;"'!$B$13:$q$13"),I36)),0))</f>
        <v>#N/A</v>
      </c>
      <c r="K36" s="267" t="e">
        <f t="array" aca="1" ref="K36" ca="1">MID(ADDRESS(1,MATCH(I36,INDIRECT("'"&amp;J36&amp;"'!$a$13:$q$13"),0),1),2,1)</f>
        <v>#N/A</v>
      </c>
      <c r="L36" s="267" t="e">
        <f t="shared" ca="1" si="1"/>
        <v>#N/A</v>
      </c>
    </row>
    <row r="37" spans="2:12" x14ac:dyDescent="0.25">
      <c r="B37" s="267">
        <v>36</v>
      </c>
      <c r="C37" s="267" t="e">
        <f t="array" aca="1" ref="C37" ca="1">INDEX(COMSLIST,MATCH(1,--(COUNTIF(INDIRECT("'"&amp;COMSLIST&amp;"'!$B$13:$i$13"),B37)),0))</f>
        <v>#N/A</v>
      </c>
      <c r="D37" s="267" t="e">
        <f t="array" aca="1" ref="D37" ca="1">MID(ADDRESS(1,MATCH(B37,INDIRECT("'"&amp;C37&amp;"'!$a$13:$i$13"),0),1),2,1)</f>
        <v>#N/A</v>
      </c>
      <c r="E37" s="267" t="e">
        <f t="shared" ca="1" si="0"/>
        <v>#N/A</v>
      </c>
      <c r="I37" s="267">
        <f t="shared" si="2"/>
        <v>36</v>
      </c>
      <c r="J37" s="267" t="e">
        <f t="array" aca="1" ref="J37" ca="1">INDEX(CPMSList,MATCH(1,--(COUNTIF(INDIRECT("'"&amp;CPMSList&amp;"'!$B$13:$q$13"),I37)),0))</f>
        <v>#N/A</v>
      </c>
      <c r="K37" s="267" t="e">
        <f t="array" aca="1" ref="K37" ca="1">MID(ADDRESS(1,MATCH(I37,INDIRECT("'"&amp;J37&amp;"'!$a$13:$q$13"),0),1),2,1)</f>
        <v>#N/A</v>
      </c>
      <c r="L37" s="267" t="e">
        <f t="shared" ca="1" si="1"/>
        <v>#N/A</v>
      </c>
    </row>
    <row r="38" spans="2:12" x14ac:dyDescent="0.25">
      <c r="B38" s="267">
        <v>37</v>
      </c>
      <c r="C38" s="267" t="e">
        <f t="array" aca="1" ref="C38" ca="1">INDEX(COMSLIST,MATCH(1,--(COUNTIF(INDIRECT("'"&amp;COMSLIST&amp;"'!$B$13:$i$13"),B38)),0))</f>
        <v>#N/A</v>
      </c>
      <c r="D38" s="267" t="e">
        <f t="array" aca="1" ref="D38" ca="1">MID(ADDRESS(1,MATCH(B38,INDIRECT("'"&amp;C38&amp;"'!$a$13:$i$13"),0),1),2,1)</f>
        <v>#N/A</v>
      </c>
      <c r="E38" s="267" t="e">
        <f t="shared" ca="1" si="0"/>
        <v>#N/A</v>
      </c>
      <c r="I38" s="267">
        <f t="shared" si="2"/>
        <v>37</v>
      </c>
      <c r="J38" s="267" t="e">
        <f t="array" aca="1" ref="J38" ca="1">INDEX(CPMSList,MATCH(1,--(COUNTIF(INDIRECT("'"&amp;CPMSList&amp;"'!$B$13:$q$13"),I38)),0))</f>
        <v>#N/A</v>
      </c>
      <c r="K38" s="267" t="e">
        <f t="array" aca="1" ref="K38" ca="1">MID(ADDRESS(1,MATCH(I38,INDIRECT("'"&amp;J38&amp;"'!$a$13:$q$13"),0),1),2,1)</f>
        <v>#N/A</v>
      </c>
      <c r="L38" s="267" t="e">
        <f t="shared" ca="1" si="1"/>
        <v>#N/A</v>
      </c>
    </row>
    <row r="39" spans="2:12" x14ac:dyDescent="0.25">
      <c r="B39" s="267">
        <v>38</v>
      </c>
      <c r="C39" s="267" t="e">
        <f t="array" aca="1" ref="C39" ca="1">INDEX(COMSLIST,MATCH(1,--(COUNTIF(INDIRECT("'"&amp;COMSLIST&amp;"'!$B$13:$i$13"),B39)),0))</f>
        <v>#N/A</v>
      </c>
      <c r="D39" s="267" t="e">
        <f t="array" aca="1" ref="D39" ca="1">MID(ADDRESS(1,MATCH(B39,INDIRECT("'"&amp;C39&amp;"'!$a$13:$i$13"),0),1),2,1)</f>
        <v>#N/A</v>
      </c>
      <c r="E39" s="267" t="e">
        <f t="shared" ca="1" si="0"/>
        <v>#N/A</v>
      </c>
      <c r="I39" s="267">
        <f t="shared" si="2"/>
        <v>38</v>
      </c>
      <c r="J39" s="267" t="e">
        <f t="array" aca="1" ref="J39" ca="1">INDEX(CPMSList,MATCH(1,--(COUNTIF(INDIRECT("'"&amp;CPMSList&amp;"'!$B$13:$q$13"),I39)),0))</f>
        <v>#N/A</v>
      </c>
      <c r="K39" s="267" t="e">
        <f t="array" aca="1" ref="K39" ca="1">MID(ADDRESS(1,MATCH(I39,INDIRECT("'"&amp;J39&amp;"'!$a$13:$q$13"),0),1),2,1)</f>
        <v>#N/A</v>
      </c>
      <c r="L39" s="267" t="e">
        <f t="shared" ca="1" si="1"/>
        <v>#N/A</v>
      </c>
    </row>
    <row r="40" spans="2:12" x14ac:dyDescent="0.25">
      <c r="B40" s="267">
        <v>39</v>
      </c>
      <c r="C40" s="267" t="e">
        <f t="array" aca="1" ref="C40" ca="1">INDEX(COMSLIST,MATCH(1,--(COUNTIF(INDIRECT("'"&amp;COMSLIST&amp;"'!$B$13:$i$13"),B40)),0))</f>
        <v>#N/A</v>
      </c>
      <c r="D40" s="267" t="e">
        <f t="array" aca="1" ref="D40" ca="1">MID(ADDRESS(1,MATCH(B40,INDIRECT("'"&amp;C40&amp;"'!$a$13:$i$13"),0),1),2,1)</f>
        <v>#N/A</v>
      </c>
      <c r="E40" s="267" t="e">
        <f t="shared" ca="1" si="0"/>
        <v>#N/A</v>
      </c>
      <c r="I40" s="267">
        <f t="shared" si="2"/>
        <v>39</v>
      </c>
      <c r="J40" s="267" t="e">
        <f t="array" aca="1" ref="J40" ca="1">INDEX(CPMSList,MATCH(1,--(COUNTIF(INDIRECT("'"&amp;CPMSList&amp;"'!$B$13:$q$13"),I40)),0))</f>
        <v>#N/A</v>
      </c>
      <c r="K40" s="267" t="e">
        <f t="array" aca="1" ref="K40" ca="1">MID(ADDRESS(1,MATCH(I40,INDIRECT("'"&amp;J40&amp;"'!$a$13:$q$13"),0),1),2,1)</f>
        <v>#N/A</v>
      </c>
      <c r="L40" s="267" t="e">
        <f t="shared" ca="1" si="1"/>
        <v>#N/A</v>
      </c>
    </row>
    <row r="41" spans="2:12" x14ac:dyDescent="0.25">
      <c r="B41" s="267">
        <v>40</v>
      </c>
      <c r="C41" s="267" t="e">
        <f t="array" aca="1" ref="C41" ca="1">INDEX(COMSLIST,MATCH(1,--(COUNTIF(INDIRECT("'"&amp;COMSLIST&amp;"'!$B$13:$i$13"),B41)),0))</f>
        <v>#N/A</v>
      </c>
      <c r="D41" s="267" t="e">
        <f t="array" aca="1" ref="D41" ca="1">MID(ADDRESS(1,MATCH(B41,INDIRECT("'"&amp;C41&amp;"'!$a$13:$i$13"),0),1),2,1)</f>
        <v>#N/A</v>
      </c>
      <c r="E41" s="267" t="e">
        <f t="shared" ca="1" si="0"/>
        <v>#N/A</v>
      </c>
      <c r="I41" s="267">
        <f t="shared" si="2"/>
        <v>40</v>
      </c>
      <c r="J41" s="267" t="e">
        <f t="array" aca="1" ref="J41" ca="1">INDEX(CPMSList,MATCH(1,--(COUNTIF(INDIRECT("'"&amp;CPMSList&amp;"'!$B$13:$q$13"),I41)),0))</f>
        <v>#N/A</v>
      </c>
      <c r="K41" s="267" t="e">
        <f t="array" aca="1" ref="K41" ca="1">MID(ADDRESS(1,MATCH(I41,INDIRECT("'"&amp;J41&amp;"'!$a$13:$q$13"),0),1),2,1)</f>
        <v>#N/A</v>
      </c>
      <c r="L41" s="267" t="e">
        <f t="shared" ca="1" si="1"/>
        <v>#N/A</v>
      </c>
    </row>
    <row r="42" spans="2:12" x14ac:dyDescent="0.25">
      <c r="I42" s="267">
        <f t="shared" si="2"/>
        <v>41</v>
      </c>
      <c r="J42" s="267" t="e">
        <f t="array" aca="1" ref="J42" ca="1">INDEX(CPMSList,MATCH(1,--(COUNTIF(INDIRECT("'"&amp;CPMSList&amp;"'!$B$13:$q$13"),I42)),0))</f>
        <v>#N/A</v>
      </c>
      <c r="K42" s="267" t="e">
        <f t="array" aca="1" ref="K42" ca="1">MID(ADDRESS(1,MATCH(I42,INDIRECT("'"&amp;J42&amp;"'!$a$13:$q$13"),0),1),2,1)</f>
        <v>#N/A</v>
      </c>
      <c r="L42" s="267" t="e">
        <f t="shared" ca="1" si="1"/>
        <v>#N/A</v>
      </c>
    </row>
    <row r="43" spans="2:12" x14ac:dyDescent="0.25">
      <c r="I43" s="267">
        <f t="shared" si="2"/>
        <v>42</v>
      </c>
      <c r="J43" s="267" t="e">
        <f t="array" aca="1" ref="J43" ca="1">INDEX(CPMSList,MATCH(1,--(COUNTIF(INDIRECT("'"&amp;CPMSList&amp;"'!$B$13:$q$13"),I43)),0))</f>
        <v>#N/A</v>
      </c>
      <c r="K43" s="267" t="e">
        <f t="array" aca="1" ref="K43" ca="1">MID(ADDRESS(1,MATCH(I43,INDIRECT("'"&amp;J43&amp;"'!$a$13:$q$13"),0),1),2,1)</f>
        <v>#N/A</v>
      </c>
      <c r="L43" s="267" t="e">
        <f t="shared" ca="1" si="1"/>
        <v>#N/A</v>
      </c>
    </row>
    <row r="44" spans="2:12" x14ac:dyDescent="0.25">
      <c r="I44" s="267">
        <f t="shared" si="2"/>
        <v>43</v>
      </c>
      <c r="J44" s="267" t="e">
        <f t="array" aca="1" ref="J44" ca="1">INDEX(CPMSList,MATCH(1,--(COUNTIF(INDIRECT("'"&amp;CPMSList&amp;"'!$B$13:$q$13"),I44)),0))</f>
        <v>#N/A</v>
      </c>
      <c r="K44" s="267" t="e">
        <f t="array" aca="1" ref="K44" ca="1">MID(ADDRESS(1,MATCH(I44,INDIRECT("'"&amp;J44&amp;"'!$a$13:$q$13"),0),1),2,1)</f>
        <v>#N/A</v>
      </c>
      <c r="L44" s="267" t="e">
        <f t="shared" ca="1" si="1"/>
        <v>#N/A</v>
      </c>
    </row>
    <row r="45" spans="2:12" x14ac:dyDescent="0.25">
      <c r="I45" s="267">
        <f t="shared" si="2"/>
        <v>44</v>
      </c>
      <c r="J45" s="267" t="e">
        <f t="array" aca="1" ref="J45" ca="1">INDEX(CPMSList,MATCH(1,--(COUNTIF(INDIRECT("'"&amp;CPMSList&amp;"'!$B$13:$q$13"),I45)),0))</f>
        <v>#N/A</v>
      </c>
      <c r="K45" s="267" t="e">
        <f t="array" aca="1" ref="K45" ca="1">MID(ADDRESS(1,MATCH(I45,INDIRECT("'"&amp;J45&amp;"'!$a$13:$q$13"),0),1),2,1)</f>
        <v>#N/A</v>
      </c>
      <c r="L45" s="267" t="e">
        <f t="shared" ca="1" si="1"/>
        <v>#N/A</v>
      </c>
    </row>
    <row r="46" spans="2:12" x14ac:dyDescent="0.25">
      <c r="I46" s="267">
        <f t="shared" si="2"/>
        <v>45</v>
      </c>
      <c r="J46" s="267" t="e">
        <f t="array" aca="1" ref="J46" ca="1">INDEX(CPMSList,MATCH(1,--(COUNTIF(INDIRECT("'"&amp;CPMSList&amp;"'!$B$13:$q$13"),I46)),0))</f>
        <v>#N/A</v>
      </c>
      <c r="K46" s="267" t="e">
        <f t="array" aca="1" ref="K46" ca="1">MID(ADDRESS(1,MATCH(I46,INDIRECT("'"&amp;J46&amp;"'!$a$13:$q$13"),0),1),2,1)</f>
        <v>#N/A</v>
      </c>
      <c r="L46" s="267" t="e">
        <f t="shared" ca="1" si="1"/>
        <v>#N/A</v>
      </c>
    </row>
    <row r="47" spans="2:12" x14ac:dyDescent="0.25">
      <c r="I47" s="267">
        <f t="shared" si="2"/>
        <v>46</v>
      </c>
      <c r="J47" s="267" t="e">
        <f t="array" aca="1" ref="J47" ca="1">INDEX(CPMSList,MATCH(1,--(COUNTIF(INDIRECT("'"&amp;CPMSList&amp;"'!$B$13:$q$13"),I47)),0))</f>
        <v>#N/A</v>
      </c>
      <c r="K47" s="267" t="e">
        <f t="array" aca="1" ref="K47" ca="1">MID(ADDRESS(1,MATCH(I47,INDIRECT("'"&amp;J47&amp;"'!$a$13:$q$13"),0),1),2,1)</f>
        <v>#N/A</v>
      </c>
      <c r="L47" s="267" t="e">
        <f t="shared" ca="1" si="1"/>
        <v>#N/A</v>
      </c>
    </row>
    <row r="48" spans="2:12" x14ac:dyDescent="0.25">
      <c r="I48" s="267">
        <f t="shared" si="2"/>
        <v>47</v>
      </c>
      <c r="J48" s="267" t="e">
        <f t="array" aca="1" ref="J48" ca="1">INDEX(CPMSList,MATCH(1,--(COUNTIF(INDIRECT("'"&amp;CPMSList&amp;"'!$B$13:$q$13"),I48)),0))</f>
        <v>#N/A</v>
      </c>
      <c r="K48" s="267" t="e">
        <f t="array" aca="1" ref="K48" ca="1">MID(ADDRESS(1,MATCH(I48,INDIRECT("'"&amp;J48&amp;"'!$a$13:$q$13"),0),1),2,1)</f>
        <v>#N/A</v>
      </c>
      <c r="L48" s="267" t="e">
        <f t="shared" ca="1" si="1"/>
        <v>#N/A</v>
      </c>
    </row>
    <row r="49" spans="9:12" x14ac:dyDescent="0.25">
      <c r="I49" s="267">
        <f t="shared" si="2"/>
        <v>48</v>
      </c>
      <c r="J49" s="267" t="e">
        <f t="array" aca="1" ref="J49" ca="1">INDEX(CPMSList,MATCH(1,--(COUNTIF(INDIRECT("'"&amp;CPMSList&amp;"'!$B$13:$q$13"),I49)),0))</f>
        <v>#N/A</v>
      </c>
      <c r="K49" s="267" t="e">
        <f t="array" aca="1" ref="K49" ca="1">MID(ADDRESS(1,MATCH(I49,INDIRECT("'"&amp;J49&amp;"'!$a$13:$q$13"),0),1),2,1)</f>
        <v>#N/A</v>
      </c>
      <c r="L49" s="267" t="e">
        <f t="shared" ca="1" si="1"/>
        <v>#N/A</v>
      </c>
    </row>
    <row r="50" spans="9:12" x14ac:dyDescent="0.25">
      <c r="I50" s="267">
        <f t="shared" si="2"/>
        <v>49</v>
      </c>
      <c r="J50" s="267" t="e">
        <f t="array" aca="1" ref="J50" ca="1">INDEX(CPMSList,MATCH(1,--(COUNTIF(INDIRECT("'"&amp;CPMSList&amp;"'!$B$13:$q$13"),I50)),0))</f>
        <v>#N/A</v>
      </c>
      <c r="K50" s="267" t="e">
        <f t="array" aca="1" ref="K50" ca="1">MID(ADDRESS(1,MATCH(I50,INDIRECT("'"&amp;J50&amp;"'!$a$13:$q$13"),0),1),2,1)</f>
        <v>#N/A</v>
      </c>
      <c r="L50" s="267" t="e">
        <f t="shared" ca="1" si="1"/>
        <v>#N/A</v>
      </c>
    </row>
    <row r="51" spans="9:12" x14ac:dyDescent="0.25">
      <c r="I51" s="267">
        <f t="shared" si="2"/>
        <v>50</v>
      </c>
      <c r="J51" s="267" t="e">
        <f t="array" aca="1" ref="J51" ca="1">INDEX(CPMSList,MATCH(1,--(COUNTIF(INDIRECT("'"&amp;CPMSList&amp;"'!$B$13:$q$13"),I51)),0))</f>
        <v>#N/A</v>
      </c>
      <c r="K51" s="267" t="e">
        <f t="array" aca="1" ref="K51" ca="1">MID(ADDRESS(1,MATCH(I51,INDIRECT("'"&amp;J51&amp;"'!$a$13:$q$13"),0),1),2,1)</f>
        <v>#N/A</v>
      </c>
      <c r="L51" s="267" t="e">
        <f t="shared" ca="1" si="1"/>
        <v>#N/A</v>
      </c>
    </row>
    <row r="52" spans="9:12" x14ac:dyDescent="0.25">
      <c r="I52" s="267">
        <f t="shared" si="2"/>
        <v>51</v>
      </c>
      <c r="J52" s="267" t="e">
        <f t="array" aca="1" ref="J52" ca="1">INDEX(CPMSList,MATCH(1,--(COUNTIF(INDIRECT("'"&amp;CPMSList&amp;"'!$B$13:$q$13"),I52)),0))</f>
        <v>#N/A</v>
      </c>
      <c r="K52" s="267" t="e">
        <f t="array" aca="1" ref="K52" ca="1">MID(ADDRESS(1,MATCH(I52,INDIRECT("'"&amp;J52&amp;"'!$a$13:$q$13"),0),1),2,1)</f>
        <v>#N/A</v>
      </c>
      <c r="L52" s="267" t="e">
        <f t="shared" ca="1" si="1"/>
        <v>#N/A</v>
      </c>
    </row>
    <row r="53" spans="9:12" x14ac:dyDescent="0.25">
      <c r="I53" s="267">
        <f t="shared" si="2"/>
        <v>52</v>
      </c>
      <c r="J53" s="267" t="e">
        <f t="array" aca="1" ref="J53" ca="1">INDEX(CPMSList,MATCH(1,--(COUNTIF(INDIRECT("'"&amp;CPMSList&amp;"'!$B$13:$q$13"),I53)),0))</f>
        <v>#N/A</v>
      </c>
      <c r="K53" s="267" t="e">
        <f t="array" aca="1" ref="K53" ca="1">MID(ADDRESS(1,MATCH(I53,INDIRECT("'"&amp;J53&amp;"'!$a$13:$q$13"),0),1),2,1)</f>
        <v>#N/A</v>
      </c>
      <c r="L53" s="267" t="e">
        <f t="shared" ca="1" si="1"/>
        <v>#N/A</v>
      </c>
    </row>
    <row r="54" spans="9:12" x14ac:dyDescent="0.25">
      <c r="I54" s="267">
        <f t="shared" si="2"/>
        <v>53</v>
      </c>
      <c r="J54" s="267" t="e">
        <f t="array" aca="1" ref="J54" ca="1">INDEX(CPMSList,MATCH(1,--(COUNTIF(INDIRECT("'"&amp;CPMSList&amp;"'!$B$13:$q$13"),I54)),0))</f>
        <v>#N/A</v>
      </c>
      <c r="K54" s="267" t="e">
        <f t="array" aca="1" ref="K54" ca="1">MID(ADDRESS(1,MATCH(I54,INDIRECT("'"&amp;J54&amp;"'!$a$13:$q$13"),0),1),2,1)</f>
        <v>#N/A</v>
      </c>
      <c r="L54" s="267" t="e">
        <f t="shared" ca="1" si="1"/>
        <v>#N/A</v>
      </c>
    </row>
    <row r="55" spans="9:12" x14ac:dyDescent="0.25">
      <c r="I55" s="267">
        <f t="shared" si="2"/>
        <v>54</v>
      </c>
      <c r="J55" s="267" t="e">
        <f t="array" aca="1" ref="J55" ca="1">INDEX(CPMSList,MATCH(1,--(COUNTIF(INDIRECT("'"&amp;CPMSList&amp;"'!$B$13:$q$13"),I55)),0))</f>
        <v>#N/A</v>
      </c>
      <c r="K55" s="267" t="e">
        <f t="array" aca="1" ref="K55" ca="1">MID(ADDRESS(1,MATCH(I55,INDIRECT("'"&amp;J55&amp;"'!$a$13:$q$13"),0),1),2,1)</f>
        <v>#N/A</v>
      </c>
      <c r="L55" s="267" t="e">
        <f t="shared" ca="1" si="1"/>
        <v>#N/A</v>
      </c>
    </row>
    <row r="56" spans="9:12" x14ac:dyDescent="0.25">
      <c r="I56" s="267">
        <f t="shared" si="2"/>
        <v>55</v>
      </c>
      <c r="J56" s="267" t="e">
        <f t="array" aca="1" ref="J56" ca="1">INDEX(CPMSList,MATCH(1,--(COUNTIF(INDIRECT("'"&amp;CPMSList&amp;"'!$B$13:$q$13"),I56)),0))</f>
        <v>#N/A</v>
      </c>
      <c r="K56" s="267" t="e">
        <f t="array" aca="1" ref="K56" ca="1">MID(ADDRESS(1,MATCH(I56,INDIRECT("'"&amp;J56&amp;"'!$a$13:$q$13"),0),1),2,1)</f>
        <v>#N/A</v>
      </c>
      <c r="L56" s="267" t="e">
        <f t="shared" ca="1" si="1"/>
        <v>#N/A</v>
      </c>
    </row>
    <row r="57" spans="9:12" x14ac:dyDescent="0.25">
      <c r="I57" s="267">
        <f t="shared" si="2"/>
        <v>56</v>
      </c>
      <c r="J57" s="267" t="e">
        <f t="array" aca="1" ref="J57" ca="1">INDEX(CPMSList,MATCH(1,--(COUNTIF(INDIRECT("'"&amp;CPMSList&amp;"'!$B$13:$q$13"),I57)),0))</f>
        <v>#N/A</v>
      </c>
      <c r="K57" s="267" t="e">
        <f t="array" aca="1" ref="K57" ca="1">MID(ADDRESS(1,MATCH(I57,INDIRECT("'"&amp;J57&amp;"'!$a$13:$q$13"),0),1),2,1)</f>
        <v>#N/A</v>
      </c>
      <c r="L57" s="267" t="e">
        <f t="shared" ca="1" si="1"/>
        <v>#N/A</v>
      </c>
    </row>
    <row r="58" spans="9:12" x14ac:dyDescent="0.25">
      <c r="I58" s="267">
        <f t="shared" si="2"/>
        <v>57</v>
      </c>
      <c r="J58" s="267" t="e">
        <f t="array" aca="1" ref="J58" ca="1">INDEX(CPMSList,MATCH(1,--(COUNTIF(INDIRECT("'"&amp;CPMSList&amp;"'!$B$13:$q$13"),I58)),0))</f>
        <v>#N/A</v>
      </c>
      <c r="K58" s="267" t="e">
        <f t="array" aca="1" ref="K58" ca="1">MID(ADDRESS(1,MATCH(I58,INDIRECT("'"&amp;J58&amp;"'!$a$13:$q$13"),0),1),2,1)</f>
        <v>#N/A</v>
      </c>
      <c r="L58" s="267" t="e">
        <f t="shared" ca="1" si="1"/>
        <v>#N/A</v>
      </c>
    </row>
    <row r="59" spans="9:12" x14ac:dyDescent="0.25">
      <c r="I59" s="267">
        <f t="shared" si="2"/>
        <v>58</v>
      </c>
      <c r="J59" s="267" t="e">
        <f t="array" aca="1" ref="J59" ca="1">INDEX(CPMSList,MATCH(1,--(COUNTIF(INDIRECT("'"&amp;CPMSList&amp;"'!$B$13:$q$13"),I59)),0))</f>
        <v>#N/A</v>
      </c>
      <c r="K59" s="267" t="e">
        <f t="array" aca="1" ref="K59" ca="1">MID(ADDRESS(1,MATCH(I59,INDIRECT("'"&amp;J59&amp;"'!$a$13:$q$13"),0),1),2,1)</f>
        <v>#N/A</v>
      </c>
      <c r="L59" s="267" t="e">
        <f t="shared" ca="1" si="1"/>
        <v>#N/A</v>
      </c>
    </row>
    <row r="60" spans="9:12" x14ac:dyDescent="0.25">
      <c r="I60" s="267">
        <f t="shared" si="2"/>
        <v>59</v>
      </c>
      <c r="J60" s="267" t="e">
        <f t="array" aca="1" ref="J60" ca="1">INDEX(CPMSList,MATCH(1,--(COUNTIF(INDIRECT("'"&amp;CPMSList&amp;"'!$B$13:$q$13"),I60)),0))</f>
        <v>#N/A</v>
      </c>
      <c r="K60" s="267" t="e">
        <f t="array" aca="1" ref="K60" ca="1">MID(ADDRESS(1,MATCH(I60,INDIRECT("'"&amp;J60&amp;"'!$a$13:$q$13"),0),1),2,1)</f>
        <v>#N/A</v>
      </c>
      <c r="L60" s="267" t="e">
        <f t="shared" ca="1" si="1"/>
        <v>#N/A</v>
      </c>
    </row>
    <row r="61" spans="9:12" x14ac:dyDescent="0.25">
      <c r="I61" s="267">
        <f t="shared" si="2"/>
        <v>60</v>
      </c>
      <c r="J61" s="267" t="e">
        <f t="array" aca="1" ref="J61" ca="1">INDEX(CPMSList,MATCH(1,--(COUNTIF(INDIRECT("'"&amp;CPMSList&amp;"'!$B$13:$q$13"),I61)),0))</f>
        <v>#N/A</v>
      </c>
      <c r="K61" s="267" t="e">
        <f t="array" aca="1" ref="K61" ca="1">MID(ADDRESS(1,MATCH(I61,INDIRECT("'"&amp;J61&amp;"'!$a$13:$q$13"),0),1),2,1)</f>
        <v>#N/A</v>
      </c>
      <c r="L61" s="267" t="e">
        <f t="shared" ca="1" si="1"/>
        <v>#N/A</v>
      </c>
    </row>
    <row r="62" spans="9:12" x14ac:dyDescent="0.25">
      <c r="I62" s="267">
        <f t="shared" si="2"/>
        <v>61</v>
      </c>
      <c r="J62" s="267" t="e">
        <f t="array" aca="1" ref="J62" ca="1">INDEX(CPMSList,MATCH(1,--(COUNTIF(INDIRECT("'"&amp;CPMSList&amp;"'!$B$13:$q$13"),I62)),0))</f>
        <v>#N/A</v>
      </c>
      <c r="K62" s="267" t="e">
        <f t="array" aca="1" ref="K62" ca="1">MID(ADDRESS(1,MATCH(I62,INDIRECT("'"&amp;J62&amp;"'!$a$13:$q$13"),0),1),2,1)</f>
        <v>#N/A</v>
      </c>
      <c r="L62" s="267" t="e">
        <f t="shared" ca="1" si="1"/>
        <v>#N/A</v>
      </c>
    </row>
    <row r="63" spans="9:12" x14ac:dyDescent="0.25">
      <c r="I63" s="267">
        <f t="shared" si="2"/>
        <v>62</v>
      </c>
      <c r="J63" s="267" t="e">
        <f t="array" aca="1" ref="J63" ca="1">INDEX(CPMSList,MATCH(1,--(COUNTIF(INDIRECT("'"&amp;CPMSList&amp;"'!$B$13:$q$13"),I63)),0))</f>
        <v>#N/A</v>
      </c>
      <c r="K63" s="267" t="e">
        <f t="array" aca="1" ref="K63" ca="1">MID(ADDRESS(1,MATCH(I63,INDIRECT("'"&amp;J63&amp;"'!$a$13:$q$13"),0),1),2,1)</f>
        <v>#N/A</v>
      </c>
      <c r="L63" s="267" t="e">
        <f t="shared" ca="1" si="1"/>
        <v>#N/A</v>
      </c>
    </row>
    <row r="64" spans="9:12" x14ac:dyDescent="0.25">
      <c r="I64" s="267">
        <f t="shared" si="2"/>
        <v>63</v>
      </c>
      <c r="J64" s="267" t="e">
        <f t="array" aca="1" ref="J64" ca="1">INDEX(CPMSList,MATCH(1,--(COUNTIF(INDIRECT("'"&amp;CPMSList&amp;"'!$B$13:$q$13"),I64)),0))</f>
        <v>#N/A</v>
      </c>
      <c r="K64" s="267" t="e">
        <f t="array" aca="1" ref="K64" ca="1">MID(ADDRESS(1,MATCH(I64,INDIRECT("'"&amp;J64&amp;"'!$a$13:$q$13"),0),1),2,1)</f>
        <v>#N/A</v>
      </c>
      <c r="L64" s="267" t="e">
        <f t="shared" ca="1" si="1"/>
        <v>#N/A</v>
      </c>
    </row>
    <row r="65" spans="9:12" x14ac:dyDescent="0.25">
      <c r="I65" s="267">
        <f t="shared" si="2"/>
        <v>64</v>
      </c>
      <c r="J65" s="267" t="e">
        <f t="array" aca="1" ref="J65" ca="1">INDEX(CPMSList,MATCH(1,--(COUNTIF(INDIRECT("'"&amp;CPMSList&amp;"'!$B$13:$q$13"),I65)),0))</f>
        <v>#N/A</v>
      </c>
      <c r="K65" s="267" t="e">
        <f t="array" aca="1" ref="K65" ca="1">MID(ADDRESS(1,MATCH(I65,INDIRECT("'"&amp;J65&amp;"'!$a$13:$q$13"),0),1),2,1)</f>
        <v>#N/A</v>
      </c>
      <c r="L65" s="267" t="e">
        <f t="shared" ca="1" si="1"/>
        <v>#N/A</v>
      </c>
    </row>
    <row r="66" spans="9:12" x14ac:dyDescent="0.25">
      <c r="I66" s="267">
        <f t="shared" si="2"/>
        <v>65</v>
      </c>
      <c r="J66" s="267" t="e">
        <f t="array" aca="1" ref="J66" ca="1">INDEX(CPMSList,MATCH(1,--(COUNTIF(INDIRECT("'"&amp;CPMSList&amp;"'!$B$13:$q$13"),I66)),0))</f>
        <v>#N/A</v>
      </c>
      <c r="K66" s="267" t="e">
        <f t="array" aca="1" ref="K66" ca="1">MID(ADDRESS(1,MATCH(I66,INDIRECT("'"&amp;J66&amp;"'!$a$13:$q$13"),0),1),2,1)</f>
        <v>#N/A</v>
      </c>
      <c r="L66" s="267" t="e">
        <f t="shared" ca="1" si="1"/>
        <v>#N/A</v>
      </c>
    </row>
    <row r="67" spans="9:12" x14ac:dyDescent="0.25">
      <c r="I67" s="267">
        <f t="shared" si="2"/>
        <v>66</v>
      </c>
      <c r="J67" s="267" t="e">
        <f t="array" aca="1" ref="J67" ca="1">INDEX(CPMSList,MATCH(1,--(COUNTIF(INDIRECT("'"&amp;CPMSList&amp;"'!$B$13:$q$13"),I67)),0))</f>
        <v>#N/A</v>
      </c>
      <c r="K67" s="267" t="e">
        <f t="array" aca="1" ref="K67" ca="1">MID(ADDRESS(1,MATCH(I67,INDIRECT("'"&amp;J67&amp;"'!$a$13:$q$13"),0),1),2,1)</f>
        <v>#N/A</v>
      </c>
      <c r="L67" s="267" t="e">
        <f t="shared" ca="1" si="1"/>
        <v>#N/A</v>
      </c>
    </row>
    <row r="68" spans="9:12" x14ac:dyDescent="0.25">
      <c r="I68" s="267">
        <f t="shared" ref="I68:I80" si="3">+I67+1</f>
        <v>67</v>
      </c>
      <c r="J68" s="267" t="e">
        <f t="array" aca="1" ref="J68" ca="1">INDEX(CPMSList,MATCH(1,--(COUNTIF(INDIRECT("'"&amp;CPMSList&amp;"'!$B$13:$q$13"),I68)),0))</f>
        <v>#N/A</v>
      </c>
      <c r="K68" s="267" t="e">
        <f t="array" aca="1" ref="K68" ca="1">MID(ADDRESS(1,MATCH(I68,INDIRECT("'"&amp;J68&amp;"'!$a$13:$q$13"),0),1),2,1)</f>
        <v>#N/A</v>
      </c>
      <c r="L68" s="267" t="e">
        <f t="shared" ca="1" si="1"/>
        <v>#N/A</v>
      </c>
    </row>
    <row r="69" spans="9:12" x14ac:dyDescent="0.25">
      <c r="I69" s="267">
        <f t="shared" si="3"/>
        <v>68</v>
      </c>
      <c r="J69" s="267" t="e">
        <f t="array" aca="1" ref="J69" ca="1">INDEX(CPMSList,MATCH(1,--(COUNTIF(INDIRECT("'"&amp;CPMSList&amp;"'!$B$13:$q$13"),I69)),0))</f>
        <v>#N/A</v>
      </c>
      <c r="K69" s="267" t="e">
        <f t="array" aca="1" ref="K69" ca="1">MID(ADDRESS(1,MATCH(I69,INDIRECT("'"&amp;J69&amp;"'!$a$13:$q$13"),0),1),2,1)</f>
        <v>#N/A</v>
      </c>
      <c r="L69" s="267" t="e">
        <f t="shared" ca="1" si="1"/>
        <v>#N/A</v>
      </c>
    </row>
    <row r="70" spans="9:12" x14ac:dyDescent="0.25">
      <c r="I70" s="267">
        <f t="shared" si="3"/>
        <v>69</v>
      </c>
      <c r="J70" s="267" t="e">
        <f t="array" aca="1" ref="J70" ca="1">INDEX(CPMSList,MATCH(1,--(COUNTIF(INDIRECT("'"&amp;CPMSList&amp;"'!$B$13:$q$13"),I70)),0))</f>
        <v>#N/A</v>
      </c>
      <c r="K70" s="267" t="e">
        <f t="array" aca="1" ref="K70" ca="1">MID(ADDRESS(1,MATCH(I70,INDIRECT("'"&amp;J70&amp;"'!$a$13:$q$13"),0),1),2,1)</f>
        <v>#N/A</v>
      </c>
      <c r="L70" s="267" t="e">
        <f t="shared" ca="1" si="1"/>
        <v>#N/A</v>
      </c>
    </row>
    <row r="71" spans="9:12" x14ac:dyDescent="0.25">
      <c r="I71" s="267">
        <f t="shared" si="3"/>
        <v>70</v>
      </c>
      <c r="J71" s="267" t="e">
        <f t="array" aca="1" ref="J71" ca="1">INDEX(CPMSList,MATCH(1,--(COUNTIF(INDIRECT("'"&amp;CPMSList&amp;"'!$B$13:$q$13"),I71)),0))</f>
        <v>#N/A</v>
      </c>
      <c r="K71" s="267" t="e">
        <f t="array" aca="1" ref="K71" ca="1">MID(ADDRESS(1,MATCH(I71,INDIRECT("'"&amp;J71&amp;"'!$a$13:$q$13"),0),1),2,1)</f>
        <v>#N/A</v>
      </c>
      <c r="L71" s="267" t="e">
        <f t="shared" ca="1" si="1"/>
        <v>#N/A</v>
      </c>
    </row>
    <row r="72" spans="9:12" x14ac:dyDescent="0.25">
      <c r="I72" s="267">
        <f t="shared" si="3"/>
        <v>71</v>
      </c>
      <c r="J72" s="267" t="e">
        <f t="array" aca="1" ref="J72" ca="1">INDEX(CPMSList,MATCH(1,--(COUNTIF(INDIRECT("'"&amp;CPMSList&amp;"'!$B$13:$q$13"),I72)),0))</f>
        <v>#N/A</v>
      </c>
      <c r="K72" s="267" t="e">
        <f t="array" aca="1" ref="K72" ca="1">MID(ADDRESS(1,MATCH(I72,INDIRECT("'"&amp;J72&amp;"'!$a$13:$q$13"),0),1),2,1)</f>
        <v>#N/A</v>
      </c>
      <c r="L72" s="267" t="e">
        <f t="shared" ca="1" si="1"/>
        <v>#N/A</v>
      </c>
    </row>
    <row r="73" spans="9:12" x14ac:dyDescent="0.25">
      <c r="I73" s="267">
        <f t="shared" si="3"/>
        <v>72</v>
      </c>
      <c r="J73" s="267" t="e">
        <f t="array" aca="1" ref="J73" ca="1">INDEX(CPMSList,MATCH(1,--(COUNTIF(INDIRECT("'"&amp;CPMSList&amp;"'!$B$13:$q$13"),I73)),0))</f>
        <v>#N/A</v>
      </c>
      <c r="K73" s="267" t="e">
        <f t="array" aca="1" ref="K73" ca="1">MID(ADDRESS(1,MATCH(I73,INDIRECT("'"&amp;J73&amp;"'!$a$13:$q$13"),0),1),2,1)</f>
        <v>#N/A</v>
      </c>
      <c r="L73" s="267" t="e">
        <f t="shared" ca="1" si="1"/>
        <v>#N/A</v>
      </c>
    </row>
    <row r="74" spans="9:12" x14ac:dyDescent="0.25">
      <c r="I74" s="267">
        <f t="shared" si="3"/>
        <v>73</v>
      </c>
      <c r="J74" s="267" t="e">
        <f t="array" aca="1" ref="J74" ca="1">INDEX(CPMSList,MATCH(1,--(COUNTIF(INDIRECT("'"&amp;CPMSList&amp;"'!$B$13:$q$13"),I74)),0))</f>
        <v>#N/A</v>
      </c>
      <c r="K74" s="267" t="e">
        <f t="array" aca="1" ref="K74" ca="1">MID(ADDRESS(1,MATCH(I74,INDIRECT("'"&amp;J74&amp;"'!$a$13:$q$13"),0),1),2,1)</f>
        <v>#N/A</v>
      </c>
      <c r="L74" s="267" t="e">
        <f t="shared" ca="1" si="1"/>
        <v>#N/A</v>
      </c>
    </row>
    <row r="75" spans="9:12" x14ac:dyDescent="0.25">
      <c r="I75" s="267">
        <f t="shared" si="3"/>
        <v>74</v>
      </c>
      <c r="J75" s="267" t="e">
        <f t="array" aca="1" ref="J75" ca="1">INDEX(CPMSList,MATCH(1,--(COUNTIF(INDIRECT("'"&amp;CPMSList&amp;"'!$B$13:$q$13"),I75)),0))</f>
        <v>#N/A</v>
      </c>
      <c r="K75" s="267" t="e">
        <f t="array" aca="1" ref="K75" ca="1">MID(ADDRESS(1,MATCH(I75,INDIRECT("'"&amp;J75&amp;"'!$a$13:$q$13"),0),1),2,1)</f>
        <v>#N/A</v>
      </c>
      <c r="L75" s="267" t="e">
        <f t="shared" ca="1" si="1"/>
        <v>#N/A</v>
      </c>
    </row>
    <row r="76" spans="9:12" x14ac:dyDescent="0.25">
      <c r="I76" s="267">
        <f t="shared" si="3"/>
        <v>75</v>
      </c>
      <c r="J76" s="267" t="e">
        <f t="array" aca="1" ref="J76" ca="1">INDEX(CPMSList,MATCH(1,--(COUNTIF(INDIRECT("'"&amp;CPMSList&amp;"'!$B$13:$q$13"),I76)),0))</f>
        <v>#N/A</v>
      </c>
      <c r="K76" s="267" t="e">
        <f t="array" aca="1" ref="K76" ca="1">MID(ADDRESS(1,MATCH(I76,INDIRECT("'"&amp;J76&amp;"'!$a$13:$q$13"),0),1),2,1)</f>
        <v>#N/A</v>
      </c>
      <c r="L76" s="267" t="e">
        <f t="shared" ca="1" si="1"/>
        <v>#N/A</v>
      </c>
    </row>
    <row r="77" spans="9:12" x14ac:dyDescent="0.25">
      <c r="I77" s="267">
        <f t="shared" si="3"/>
        <v>76</v>
      </c>
      <c r="J77" s="267" t="e">
        <f t="array" aca="1" ref="J77" ca="1">INDEX(CPMSList,MATCH(1,--(COUNTIF(INDIRECT("'"&amp;CPMSList&amp;"'!$B$13:$q$13"),I77)),0))</f>
        <v>#N/A</v>
      </c>
      <c r="K77" s="267" t="e">
        <f t="array" aca="1" ref="K77" ca="1">MID(ADDRESS(1,MATCH(I77,INDIRECT("'"&amp;J77&amp;"'!$a$13:$q$13"),0),1),2,1)</f>
        <v>#N/A</v>
      </c>
      <c r="L77" s="267" t="e">
        <f t="shared" ca="1" si="1"/>
        <v>#N/A</v>
      </c>
    </row>
    <row r="78" spans="9:12" x14ac:dyDescent="0.25">
      <c r="I78" s="267">
        <f t="shared" si="3"/>
        <v>77</v>
      </c>
      <c r="J78" s="267" t="e">
        <f t="array" aca="1" ref="J78" ca="1">INDEX(CPMSList,MATCH(1,--(COUNTIF(INDIRECT("'"&amp;CPMSList&amp;"'!$B$13:$q$13"),I78)),0))</f>
        <v>#N/A</v>
      </c>
      <c r="K78" s="267" t="e">
        <f t="array" aca="1" ref="K78" ca="1">MID(ADDRESS(1,MATCH(I78,INDIRECT("'"&amp;J78&amp;"'!$a$13:$q$13"),0),1),2,1)</f>
        <v>#N/A</v>
      </c>
      <c r="L78" s="267" t="e">
        <f t="shared" ca="1" si="1"/>
        <v>#N/A</v>
      </c>
    </row>
    <row r="79" spans="9:12" x14ac:dyDescent="0.25">
      <c r="I79" s="267">
        <f t="shared" si="3"/>
        <v>78</v>
      </c>
      <c r="J79" s="267" t="e">
        <f t="array" aca="1" ref="J79" ca="1">INDEX(CPMSList,MATCH(1,--(COUNTIF(INDIRECT("'"&amp;CPMSList&amp;"'!$B$13:$q$13"),I79)),0))</f>
        <v>#N/A</v>
      </c>
      <c r="K79" s="267" t="e">
        <f t="array" aca="1" ref="K79" ca="1">MID(ADDRESS(1,MATCH(I79,INDIRECT("'"&amp;J79&amp;"'!$a$13:$q$13"),0),1),2,1)</f>
        <v>#N/A</v>
      </c>
      <c r="L79" s="267" t="e">
        <f t="shared" ca="1" si="1"/>
        <v>#N/A</v>
      </c>
    </row>
    <row r="80" spans="9:12" x14ac:dyDescent="0.25">
      <c r="I80" s="267">
        <f t="shared" si="3"/>
        <v>79</v>
      </c>
      <c r="J80" s="267" t="e">
        <f t="array" aca="1" ref="J80" ca="1">INDEX(CPMSList,MATCH(1,--(COUNTIF(INDIRECT("'"&amp;CPMSList&amp;"'!$B$13:$q$13"),I80)),0))</f>
        <v>#N/A</v>
      </c>
      <c r="K80" s="267" t="e">
        <f t="array" aca="1" ref="K80" ca="1">MID(ADDRESS(1,MATCH(I80,INDIRECT("'"&amp;J80&amp;"'!$a$13:$q$13"),0),1),2,1)</f>
        <v>#N/A</v>
      </c>
      <c r="L80" s="267" t="e">
        <f t="shared" ca="1" si="1"/>
        <v>#N/A</v>
      </c>
    </row>
    <row r="81" spans="9:12" x14ac:dyDescent="0.25">
      <c r="I81" s="267">
        <f t="shared" ref="I81" si="4">+I80+1</f>
        <v>80</v>
      </c>
      <c r="J81" s="267" t="e">
        <f t="array" aca="1" ref="J81" ca="1">INDEX(CPMSList,MATCH(1,--(COUNTIF(INDIRECT("'"&amp;CPMSList&amp;"'!$B$13:$q$13"),I81)),0))</f>
        <v>#N/A</v>
      </c>
      <c r="K81" s="267" t="e">
        <f t="array" aca="1" ref="K81" ca="1">MID(ADDRESS(1,MATCH(I81,INDIRECT("'"&amp;J81&amp;"'!$a$13:$q$13"),0),1),2,1)</f>
        <v>#N/A</v>
      </c>
      <c r="L81" s="267" t="e">
        <f t="shared" ca="1" si="1"/>
        <v>#N/A</v>
      </c>
    </row>
  </sheetData>
  <sheetProtection algorithmName="SHA-512" hashValue="dYNxtMROGRIjk4+vSxsPHzOCoBUYlNY18KGlLE9B5EZy6mCIM0IIRXwZkQ7i6zGg22VfLrsJZIyPkvEg5wNAjg==" saltValue="pFYBe6eD8BOcNfdq6uXTZA==" spinCount="100000" sheet="1" objects="1" scenarios="1"/>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12">
    <tabColor rgb="FFFF0000"/>
  </sheetPr>
  <dimension ref="A1:I215"/>
  <sheetViews>
    <sheetView topLeftCell="A61" workbookViewId="0">
      <selection activeCell="B80" sqref="B80"/>
    </sheetView>
  </sheetViews>
  <sheetFormatPr defaultColWidth="9.140625" defaultRowHeight="15" x14ac:dyDescent="0.25"/>
  <cols>
    <col min="1" max="1" width="5.42578125" style="1" customWidth="1"/>
    <col min="2" max="2" width="40.28515625" style="1" customWidth="1"/>
    <col min="3" max="3" width="54.28515625" style="1" customWidth="1"/>
    <col min="4" max="16384" width="9.140625" style="1"/>
  </cols>
  <sheetData>
    <row r="1" spans="1:2" x14ac:dyDescent="0.25">
      <c r="A1" s="32">
        <v>1</v>
      </c>
      <c r="B1" s="2" t="s">
        <v>71</v>
      </c>
    </row>
    <row r="2" spans="1:2" x14ac:dyDescent="0.25">
      <c r="A2" s="32">
        <v>2</v>
      </c>
      <c r="B2" s="1" t="s">
        <v>0</v>
      </c>
    </row>
    <row r="3" spans="1:2" x14ac:dyDescent="0.25">
      <c r="A3" s="32">
        <v>3</v>
      </c>
      <c r="B3" s="1" t="s">
        <v>1</v>
      </c>
    </row>
    <row r="4" spans="1:2" x14ac:dyDescent="0.25">
      <c r="A4" s="32">
        <v>4</v>
      </c>
      <c r="B4" s="1" t="s">
        <v>2</v>
      </c>
    </row>
    <row r="5" spans="1:2" x14ac:dyDescent="0.25">
      <c r="A5" s="32">
        <v>5</v>
      </c>
      <c r="B5" s="1" t="s">
        <v>3</v>
      </c>
    </row>
    <row r="6" spans="1:2" x14ac:dyDescent="0.25">
      <c r="A6" s="32">
        <v>6</v>
      </c>
      <c r="B6" s="1" t="s">
        <v>4</v>
      </c>
    </row>
    <row r="7" spans="1:2" x14ac:dyDescent="0.25">
      <c r="A7" s="32">
        <v>7</v>
      </c>
    </row>
    <row r="8" spans="1:2" x14ac:dyDescent="0.25">
      <c r="A8" s="32">
        <v>8</v>
      </c>
      <c r="B8" s="2" t="s">
        <v>5</v>
      </c>
    </row>
    <row r="9" spans="1:2" x14ac:dyDescent="0.25">
      <c r="A9" s="32">
        <v>9</v>
      </c>
      <c r="B9" s="1" t="s">
        <v>117</v>
      </c>
    </row>
    <row r="10" spans="1:2" x14ac:dyDescent="0.25">
      <c r="A10" s="32">
        <v>10</v>
      </c>
      <c r="B10" s="1" t="s">
        <v>7</v>
      </c>
    </row>
    <row r="11" spans="1:2" x14ac:dyDescent="0.25">
      <c r="A11" s="32">
        <v>11</v>
      </c>
      <c r="B11" s="1" t="s">
        <v>186</v>
      </c>
    </row>
    <row r="12" spans="1:2" x14ac:dyDescent="0.25">
      <c r="A12" s="32">
        <v>12</v>
      </c>
      <c r="B12" s="1" t="s">
        <v>17</v>
      </c>
    </row>
    <row r="13" spans="1:2" x14ac:dyDescent="0.25">
      <c r="A13" s="32">
        <v>13</v>
      </c>
      <c r="B13" s="1" t="s">
        <v>531</v>
      </c>
    </row>
    <row r="14" spans="1:2" x14ac:dyDescent="0.25">
      <c r="A14" s="32">
        <v>14</v>
      </c>
      <c r="B14" s="1" t="s">
        <v>150</v>
      </c>
    </row>
    <row r="15" spans="1:2" x14ac:dyDescent="0.25">
      <c r="A15" s="32">
        <v>15</v>
      </c>
    </row>
    <row r="16" spans="1:2" x14ac:dyDescent="0.25">
      <c r="A16" s="32">
        <v>16</v>
      </c>
      <c r="B16" s="2" t="s">
        <v>12</v>
      </c>
    </row>
    <row r="17" spans="1:3" x14ac:dyDescent="0.25">
      <c r="A17" s="32">
        <v>17</v>
      </c>
      <c r="B17" s="1" t="s">
        <v>9</v>
      </c>
    </row>
    <row r="18" spans="1:3" x14ac:dyDescent="0.25">
      <c r="A18" s="32">
        <v>18</v>
      </c>
      <c r="B18" s="1" t="s">
        <v>10</v>
      </c>
      <c r="C18" s="1" t="s">
        <v>9</v>
      </c>
    </row>
    <row r="19" spans="1:3" x14ac:dyDescent="0.25">
      <c r="A19" s="32">
        <v>19</v>
      </c>
      <c r="B19" s="1" t="s">
        <v>11</v>
      </c>
      <c r="C19" s="1" t="s">
        <v>10</v>
      </c>
    </row>
    <row r="20" spans="1:3" x14ac:dyDescent="0.25">
      <c r="A20" s="32">
        <v>20</v>
      </c>
      <c r="C20" s="146"/>
    </row>
    <row r="21" spans="1:3" x14ac:dyDescent="0.25">
      <c r="A21" s="32">
        <v>21</v>
      </c>
      <c r="B21" s="2" t="s">
        <v>13</v>
      </c>
    </row>
    <row r="22" spans="1:3" x14ac:dyDescent="0.25">
      <c r="A22" s="32">
        <v>22</v>
      </c>
      <c r="B22" s="1" t="s">
        <v>14</v>
      </c>
    </row>
    <row r="23" spans="1:3" x14ac:dyDescent="0.25">
      <c r="A23" s="32">
        <v>23</v>
      </c>
      <c r="B23" s="1" t="s">
        <v>15</v>
      </c>
    </row>
    <row r="24" spans="1:3" x14ac:dyDescent="0.25">
      <c r="A24" s="32">
        <v>24</v>
      </c>
      <c r="B24" s="1" t="s">
        <v>206</v>
      </c>
    </row>
    <row r="25" spans="1:3" x14ac:dyDescent="0.25">
      <c r="A25" s="32">
        <v>25</v>
      </c>
      <c r="B25" s="1" t="s">
        <v>204</v>
      </c>
    </row>
    <row r="26" spans="1:3" x14ac:dyDescent="0.25">
      <c r="A26" s="32">
        <v>26</v>
      </c>
      <c r="B26" s="1" t="s">
        <v>205</v>
      </c>
    </row>
    <row r="27" spans="1:3" x14ac:dyDescent="0.25">
      <c r="A27" s="32">
        <v>27</v>
      </c>
    </row>
    <row r="28" spans="1:3" x14ac:dyDescent="0.25">
      <c r="A28" s="32">
        <v>28</v>
      </c>
      <c r="B28" s="117" t="s">
        <v>18</v>
      </c>
    </row>
    <row r="29" spans="1:3" x14ac:dyDescent="0.25">
      <c r="A29" s="32">
        <v>29</v>
      </c>
      <c r="B29" s="118" t="s">
        <v>89</v>
      </c>
    </row>
    <row r="30" spans="1:3" x14ac:dyDescent="0.25">
      <c r="A30" s="32">
        <v>30</v>
      </c>
      <c r="B30" s="118" t="s">
        <v>90</v>
      </c>
    </row>
    <row r="31" spans="1:3" x14ac:dyDescent="0.25">
      <c r="A31" s="32">
        <v>31</v>
      </c>
      <c r="B31" s="118" t="s">
        <v>91</v>
      </c>
    </row>
    <row r="32" spans="1:3" x14ac:dyDescent="0.25">
      <c r="A32" s="32">
        <v>32</v>
      </c>
      <c r="B32" s="118" t="s">
        <v>96</v>
      </c>
    </row>
    <row r="33" spans="1:2" x14ac:dyDescent="0.25">
      <c r="A33" s="32">
        <v>33</v>
      </c>
      <c r="B33" s="118" t="s">
        <v>97</v>
      </c>
    </row>
    <row r="34" spans="1:2" x14ac:dyDescent="0.25">
      <c r="A34" s="32">
        <v>34</v>
      </c>
      <c r="B34" s="118" t="s">
        <v>98</v>
      </c>
    </row>
    <row r="35" spans="1:2" x14ac:dyDescent="0.25">
      <c r="A35" s="32">
        <v>35</v>
      </c>
    </row>
    <row r="36" spans="1:2" x14ac:dyDescent="0.25">
      <c r="A36" s="32">
        <v>36</v>
      </c>
      <c r="B36" s="2" t="s">
        <v>24</v>
      </c>
    </row>
    <row r="37" spans="1:2" x14ac:dyDescent="0.25">
      <c r="A37" s="32">
        <v>37</v>
      </c>
      <c r="B37" s="1" t="s">
        <v>183</v>
      </c>
    </row>
    <row r="38" spans="1:2" x14ac:dyDescent="0.25">
      <c r="A38" s="32">
        <v>38</v>
      </c>
      <c r="B38" s="1" t="s">
        <v>26</v>
      </c>
    </row>
    <row r="39" spans="1:2" x14ac:dyDescent="0.25">
      <c r="A39" s="32">
        <v>39</v>
      </c>
      <c r="B39" s="1" t="s">
        <v>27</v>
      </c>
    </row>
    <row r="40" spans="1:2" x14ac:dyDescent="0.25">
      <c r="A40" s="32">
        <v>40</v>
      </c>
      <c r="B40" s="1" t="s">
        <v>151</v>
      </c>
    </row>
    <row r="41" spans="1:2" x14ac:dyDescent="0.25">
      <c r="A41" s="32">
        <v>41</v>
      </c>
      <c r="B41" s="1" t="s">
        <v>152</v>
      </c>
    </row>
    <row r="42" spans="1:2" x14ac:dyDescent="0.25">
      <c r="A42" s="32">
        <v>42</v>
      </c>
      <c r="B42" s="1" t="s">
        <v>153</v>
      </c>
    </row>
    <row r="43" spans="1:2" x14ac:dyDescent="0.25">
      <c r="A43" s="32"/>
      <c r="B43" s="1" t="s">
        <v>439</v>
      </c>
    </row>
    <row r="44" spans="1:2" x14ac:dyDescent="0.25">
      <c r="A44" s="32">
        <v>43</v>
      </c>
      <c r="B44" s="1" t="s">
        <v>527</v>
      </c>
    </row>
    <row r="45" spans="1:2" x14ac:dyDescent="0.25">
      <c r="A45" s="32">
        <v>44</v>
      </c>
      <c r="B45" s="1" t="s">
        <v>187</v>
      </c>
    </row>
    <row r="46" spans="1:2" x14ac:dyDescent="0.25">
      <c r="A46" s="32">
        <v>45</v>
      </c>
      <c r="B46" s="2" t="s">
        <v>112</v>
      </c>
    </row>
    <row r="47" spans="1:2" x14ac:dyDescent="0.25">
      <c r="A47" s="32">
        <v>46</v>
      </c>
      <c r="B47" s="1" t="s">
        <v>28</v>
      </c>
    </row>
    <row r="48" spans="1:2" x14ac:dyDescent="0.25">
      <c r="A48" s="32">
        <v>47</v>
      </c>
      <c r="B48" s="1" t="s">
        <v>220</v>
      </c>
    </row>
    <row r="49" spans="1:2" x14ac:dyDescent="0.25">
      <c r="A49" s="32">
        <v>48</v>
      </c>
    </row>
    <row r="50" spans="1:2" x14ac:dyDescent="0.25">
      <c r="A50" s="32">
        <v>49</v>
      </c>
      <c r="B50" s="2" t="s">
        <v>185</v>
      </c>
    </row>
    <row r="51" spans="1:2" x14ac:dyDescent="0.25">
      <c r="A51" s="32">
        <v>50</v>
      </c>
      <c r="B51" s="1" t="s">
        <v>37</v>
      </c>
    </row>
    <row r="52" spans="1:2" x14ac:dyDescent="0.25">
      <c r="A52" s="32">
        <v>51</v>
      </c>
      <c r="B52" s="1" t="s">
        <v>44</v>
      </c>
    </row>
    <row r="53" spans="1:2" x14ac:dyDescent="0.25">
      <c r="A53" s="32">
        <v>52</v>
      </c>
    </row>
    <row r="54" spans="1:2" x14ac:dyDescent="0.25">
      <c r="A54" s="32">
        <v>53</v>
      </c>
      <c r="B54" s="2" t="s">
        <v>66</v>
      </c>
    </row>
    <row r="55" spans="1:2" x14ac:dyDescent="0.25">
      <c r="A55" s="32">
        <v>54</v>
      </c>
      <c r="B55" s="3"/>
    </row>
    <row r="56" spans="1:2" x14ac:dyDescent="0.25">
      <c r="A56" s="32">
        <v>55</v>
      </c>
    </row>
    <row r="57" spans="1:2" x14ac:dyDescent="0.25">
      <c r="A57" s="32">
        <v>56</v>
      </c>
      <c r="B57" s="2" t="s">
        <v>70</v>
      </c>
    </row>
    <row r="58" spans="1:2" x14ac:dyDescent="0.25">
      <c r="A58" s="32">
        <v>57</v>
      </c>
      <c r="B58" s="1" t="s">
        <v>0</v>
      </c>
    </row>
    <row r="59" spans="1:2" x14ac:dyDescent="0.25">
      <c r="A59" s="32">
        <v>58</v>
      </c>
      <c r="B59" s="1" t="s">
        <v>2</v>
      </c>
    </row>
    <row r="60" spans="1:2" x14ac:dyDescent="0.25">
      <c r="A60" s="32">
        <v>59</v>
      </c>
    </row>
    <row r="61" spans="1:2" x14ac:dyDescent="0.25">
      <c r="A61" s="32">
        <v>60</v>
      </c>
      <c r="B61" s="2" t="s">
        <v>72</v>
      </c>
    </row>
    <row r="62" spans="1:2" x14ac:dyDescent="0.25">
      <c r="A62" s="32">
        <v>61</v>
      </c>
      <c r="B62" s="1" t="s">
        <v>6</v>
      </c>
    </row>
    <row r="63" spans="1:2" x14ac:dyDescent="0.25">
      <c r="A63" s="32">
        <v>62</v>
      </c>
    </row>
    <row r="64" spans="1:2" x14ac:dyDescent="0.25">
      <c r="A64" s="32">
        <v>63</v>
      </c>
      <c r="B64" s="2" t="s">
        <v>73</v>
      </c>
    </row>
    <row r="65" spans="1:2" x14ac:dyDescent="0.25">
      <c r="A65" s="32">
        <v>64</v>
      </c>
      <c r="B65" s="1" t="s">
        <v>63</v>
      </c>
    </row>
    <row r="66" spans="1:2" x14ac:dyDescent="0.25">
      <c r="A66" s="32">
        <v>65</v>
      </c>
      <c r="B66" s="1" t="s">
        <v>64</v>
      </c>
    </row>
    <row r="67" spans="1:2" x14ac:dyDescent="0.25">
      <c r="A67" s="32">
        <v>66</v>
      </c>
      <c r="B67" s="26" t="s">
        <v>527</v>
      </c>
    </row>
    <row r="68" spans="1:2" x14ac:dyDescent="0.25">
      <c r="A68" s="32">
        <v>67</v>
      </c>
      <c r="B68" s="2" t="s">
        <v>74</v>
      </c>
    </row>
    <row r="69" spans="1:2" x14ac:dyDescent="0.25">
      <c r="A69" s="32">
        <v>68</v>
      </c>
      <c r="B69" s="1" t="s">
        <v>65</v>
      </c>
    </row>
    <row r="70" spans="1:2" x14ac:dyDescent="0.25">
      <c r="A70" s="32">
        <v>69</v>
      </c>
    </row>
    <row r="71" spans="1:2" x14ac:dyDescent="0.25">
      <c r="A71" s="32">
        <v>70</v>
      </c>
      <c r="B71" s="2" t="s">
        <v>82</v>
      </c>
    </row>
    <row r="72" spans="1:2" x14ac:dyDescent="0.25">
      <c r="A72" s="32">
        <v>71</v>
      </c>
      <c r="B72" s="1" t="s">
        <v>29</v>
      </c>
    </row>
    <row r="73" spans="1:2" x14ac:dyDescent="0.25">
      <c r="A73" s="32">
        <v>72</v>
      </c>
      <c r="B73" s="1" t="s">
        <v>81</v>
      </c>
    </row>
    <row r="74" spans="1:2" x14ac:dyDescent="0.25">
      <c r="A74" s="32">
        <v>73</v>
      </c>
      <c r="B74" s="1" t="s">
        <v>30</v>
      </c>
    </row>
    <row r="75" spans="1:2" x14ac:dyDescent="0.25">
      <c r="A75" s="32">
        <v>74</v>
      </c>
    </row>
    <row r="76" spans="1:2" x14ac:dyDescent="0.25">
      <c r="A76" s="32">
        <v>75</v>
      </c>
      <c r="B76" s="2" t="s">
        <v>83</v>
      </c>
    </row>
    <row r="77" spans="1:2" x14ac:dyDescent="0.25">
      <c r="A77" s="32">
        <v>76</v>
      </c>
      <c r="B77" s="1" t="s">
        <v>511</v>
      </c>
    </row>
    <row r="78" spans="1:2" x14ac:dyDescent="0.25">
      <c r="A78" s="32">
        <v>77</v>
      </c>
      <c r="B78" s="1" t="s">
        <v>512</v>
      </c>
    </row>
    <row r="79" spans="1:2" x14ac:dyDescent="0.25">
      <c r="A79" s="32">
        <v>78</v>
      </c>
      <c r="B79" s="1" t="s">
        <v>575</v>
      </c>
    </row>
    <row r="80" spans="1:2" x14ac:dyDescent="0.25">
      <c r="A80" s="32">
        <v>79</v>
      </c>
      <c r="B80" s="2" t="s">
        <v>94</v>
      </c>
    </row>
    <row r="81" spans="1:2" x14ac:dyDescent="0.25">
      <c r="A81" s="32">
        <v>80</v>
      </c>
      <c r="B81" s="1" t="s">
        <v>106</v>
      </c>
    </row>
    <row r="82" spans="1:2" x14ac:dyDescent="0.25">
      <c r="A82" s="32">
        <v>81</v>
      </c>
      <c r="B82" s="1" t="s">
        <v>108</v>
      </c>
    </row>
    <row r="83" spans="1:2" x14ac:dyDescent="0.25">
      <c r="A83" s="32">
        <v>82</v>
      </c>
      <c r="B83" s="1" t="s">
        <v>100</v>
      </c>
    </row>
    <row r="84" spans="1:2" x14ac:dyDescent="0.25">
      <c r="A84" s="32">
        <v>83</v>
      </c>
    </row>
    <row r="85" spans="1:2" x14ac:dyDescent="0.25">
      <c r="A85" s="32">
        <v>84</v>
      </c>
      <c r="B85" s="2" t="s">
        <v>95</v>
      </c>
    </row>
    <row r="86" spans="1:2" x14ac:dyDescent="0.25">
      <c r="A86" s="32">
        <v>85</v>
      </c>
      <c r="B86" s="1" t="s">
        <v>29</v>
      </c>
    </row>
    <row r="87" spans="1:2" x14ac:dyDescent="0.25">
      <c r="A87" s="32">
        <v>86</v>
      </c>
      <c r="B87" s="1" t="s">
        <v>81</v>
      </c>
    </row>
    <row r="88" spans="1:2" x14ac:dyDescent="0.25">
      <c r="A88" s="32">
        <v>87</v>
      </c>
      <c r="B88" s="1" t="s">
        <v>165</v>
      </c>
    </row>
    <row r="89" spans="1:2" x14ac:dyDescent="0.25">
      <c r="A89" s="32">
        <v>88</v>
      </c>
      <c r="B89" s="1" t="s">
        <v>30</v>
      </c>
    </row>
    <row r="90" spans="1:2" x14ac:dyDescent="0.25">
      <c r="A90" s="32">
        <v>89</v>
      </c>
    </row>
    <row r="91" spans="1:2" x14ac:dyDescent="0.25">
      <c r="A91" s="32">
        <v>90</v>
      </c>
      <c r="B91" s="2" t="s">
        <v>102</v>
      </c>
    </row>
    <row r="92" spans="1:2" x14ac:dyDescent="0.25">
      <c r="A92" s="32">
        <v>91</v>
      </c>
      <c r="B92" s="1" t="s">
        <v>103</v>
      </c>
    </row>
    <row r="93" spans="1:2" x14ac:dyDescent="0.25">
      <c r="A93" s="32">
        <v>92</v>
      </c>
      <c r="B93" s="1" t="s">
        <v>104</v>
      </c>
    </row>
    <row r="94" spans="1:2" x14ac:dyDescent="0.25">
      <c r="A94" s="32">
        <v>93</v>
      </c>
    </row>
    <row r="95" spans="1:2" x14ac:dyDescent="0.25">
      <c r="A95" s="32">
        <v>94</v>
      </c>
      <c r="B95" s="2" t="s">
        <v>178</v>
      </c>
    </row>
    <row r="96" spans="1:2" x14ac:dyDescent="0.25">
      <c r="A96" s="32">
        <v>95</v>
      </c>
      <c r="B96" s="1" t="s">
        <v>183</v>
      </c>
    </row>
    <row r="97" spans="1:5" x14ac:dyDescent="0.25">
      <c r="A97" s="32">
        <v>96</v>
      </c>
      <c r="B97" s="1" t="s">
        <v>26</v>
      </c>
    </row>
    <row r="98" spans="1:5" x14ac:dyDescent="0.25">
      <c r="A98" s="32">
        <v>97</v>
      </c>
      <c r="B98" s="1" t="s">
        <v>27</v>
      </c>
    </row>
    <row r="99" spans="1:5" x14ac:dyDescent="0.25">
      <c r="A99" s="32">
        <v>98</v>
      </c>
      <c r="B99" s="1" t="s">
        <v>25</v>
      </c>
    </row>
    <row r="100" spans="1:5" x14ac:dyDescent="0.25">
      <c r="A100" s="32">
        <v>99</v>
      </c>
      <c r="B100" s="1" t="s">
        <v>51</v>
      </c>
    </row>
    <row r="101" spans="1:5" x14ac:dyDescent="0.25">
      <c r="A101" s="32">
        <v>100</v>
      </c>
      <c r="B101" s="1" t="s">
        <v>439</v>
      </c>
    </row>
    <row r="102" spans="1:5" x14ac:dyDescent="0.25">
      <c r="A102" s="32">
        <v>101</v>
      </c>
      <c r="B102" s="1" t="s">
        <v>187</v>
      </c>
    </row>
    <row r="103" spans="1:5" x14ac:dyDescent="0.25">
      <c r="A103" s="32">
        <v>102</v>
      </c>
      <c r="B103" s="1" t="s">
        <v>179</v>
      </c>
    </row>
    <row r="104" spans="1:5" x14ac:dyDescent="0.25">
      <c r="A104" s="32">
        <v>103</v>
      </c>
      <c r="B104" s="1" t="s">
        <v>181</v>
      </c>
    </row>
    <row r="105" spans="1:5" x14ac:dyDescent="0.25">
      <c r="A105" s="32">
        <v>104</v>
      </c>
      <c r="B105" s="1" t="s">
        <v>180</v>
      </c>
    </row>
    <row r="106" spans="1:5" x14ac:dyDescent="0.25">
      <c r="A106" s="32">
        <v>105</v>
      </c>
    </row>
    <row r="107" spans="1:5" x14ac:dyDescent="0.25">
      <c r="A107" s="32">
        <v>106</v>
      </c>
    </row>
    <row r="108" spans="1:5" x14ac:dyDescent="0.25">
      <c r="A108" s="32">
        <v>107</v>
      </c>
      <c r="B108" s="241" t="s">
        <v>223</v>
      </c>
    </row>
    <row r="109" spans="1:5" x14ac:dyDescent="0.25">
      <c r="A109" s="32">
        <v>108</v>
      </c>
      <c r="B109" s="232" t="str">
        <f>+IFERROR(INDEX(C$109:C$118,MATCH(ROW()-ROW($D$108),$E$109:E$118,0)),"")</f>
        <v/>
      </c>
      <c r="C109" s="232" t="str">
        <f>IF(Unit_Info!C24="","",Unit_Info!C24)</f>
        <v/>
      </c>
      <c r="D109" s="447" t="str">
        <f>IF(COUNTIF(C109:C$118,C109)=1,C109,"")</f>
        <v/>
      </c>
      <c r="E109" s="447" t="str">
        <f>+IF(D109="","",MAX(E108:E$108)+1)</f>
        <v/>
      </c>
    </row>
    <row r="110" spans="1:5" x14ac:dyDescent="0.25">
      <c r="A110" s="32">
        <v>109</v>
      </c>
      <c r="B110" s="232" t="str">
        <f>+IFERROR(INDEX(C$109:C$118,MATCH(ROW()-ROW($D$108),$E$109:E$118,0)),"")</f>
        <v/>
      </c>
      <c r="C110" s="232" t="str">
        <f>IF(Unit_Info!C25="","",Unit_Info!C25)</f>
        <v/>
      </c>
      <c r="D110" s="447" t="str">
        <f>IF(COUNTIF(C110:C$118,C110)=1,C110,"")</f>
        <v/>
      </c>
      <c r="E110" s="447" t="str">
        <f>+IF(D110="","",MAX(E$108:E109)+1)</f>
        <v/>
      </c>
    </row>
    <row r="111" spans="1:5" x14ac:dyDescent="0.25">
      <c r="A111" s="32">
        <v>110</v>
      </c>
      <c r="B111" s="232" t="str">
        <f>+IFERROR(INDEX(C$109:C$118,MATCH(ROW()-ROW($D$108),$E$109:E$118,0)),"")</f>
        <v/>
      </c>
      <c r="C111" s="232" t="str">
        <f>IF(Unit_Info!C26="","",Unit_Info!C26)</f>
        <v/>
      </c>
      <c r="D111" s="447" t="str">
        <f>IF(COUNTIF(C111:C$118,C111)=1,C111,"")</f>
        <v/>
      </c>
      <c r="E111" s="447" t="str">
        <f>+IF(D111="","",MAX(E$108:E110)+1)</f>
        <v/>
      </c>
    </row>
    <row r="112" spans="1:5" x14ac:dyDescent="0.25">
      <c r="A112" s="32">
        <v>111</v>
      </c>
      <c r="B112" s="232" t="str">
        <f>+IFERROR(INDEX(C$109:C$118,MATCH(ROW()-ROW($D$108),$E$109:E$118,0)),"")</f>
        <v/>
      </c>
      <c r="C112" s="232" t="str">
        <f>IF(Unit_Info!C27="","",Unit_Info!C27)</f>
        <v/>
      </c>
      <c r="D112" s="447" t="str">
        <f>IF(COUNTIF(C112:C$118,C112)=1,C112,"")</f>
        <v/>
      </c>
      <c r="E112" s="447" t="str">
        <f>+IF(D112="","",MAX(E$108:E111)+1)</f>
        <v/>
      </c>
    </row>
    <row r="113" spans="1:9" x14ac:dyDescent="0.25">
      <c r="A113" s="32">
        <v>112</v>
      </c>
      <c r="B113" s="232" t="str">
        <f>+IFERROR(INDEX(C$109:C$118,MATCH(ROW()-ROW($D$108),$E$109:E$118,0)),"")</f>
        <v/>
      </c>
      <c r="C113" s="232" t="str">
        <f>IF(Unit_Info!C28="","",Unit_Info!C28)</f>
        <v/>
      </c>
      <c r="D113" s="447" t="str">
        <f>IF(COUNTIF(C113:C$118,C113)=1,C113,"")</f>
        <v/>
      </c>
      <c r="E113" s="447" t="str">
        <f>+IF(D113="","",MAX(E$108:E112)+1)</f>
        <v/>
      </c>
    </row>
    <row r="114" spans="1:9" x14ac:dyDescent="0.25">
      <c r="A114" s="32">
        <v>113</v>
      </c>
      <c r="B114" s="232" t="str">
        <f>+IFERROR(INDEX(C$109:C$118,MATCH(ROW()-ROW($D$108),$E$109:E$118,0)),"")</f>
        <v/>
      </c>
      <c r="C114" s="232" t="str">
        <f>IF(Unit_Info!C29="","",Unit_Info!C29)</f>
        <v/>
      </c>
      <c r="D114" s="447" t="str">
        <f>IF(COUNTIF(C114:C$118,C114)=1,C114,"")</f>
        <v/>
      </c>
      <c r="E114" s="447" t="str">
        <f>+IF(D114="","",MAX(E$108:E113)+1)</f>
        <v/>
      </c>
    </row>
    <row r="115" spans="1:9" x14ac:dyDescent="0.25">
      <c r="A115" s="32">
        <v>114</v>
      </c>
      <c r="B115" s="232" t="str">
        <f>+IFERROR(INDEX(C$109:C$118,MATCH(ROW()-ROW($D$108),$E$109:E$118,0)),"")</f>
        <v/>
      </c>
      <c r="C115" s="232" t="str">
        <f>IF(Unit_Info!C30="","",Unit_Info!C30)</f>
        <v/>
      </c>
      <c r="D115" s="447" t="str">
        <f>IF(COUNTIF(C115:C$118,C115)=1,C115,"")</f>
        <v/>
      </c>
      <c r="E115" s="447" t="str">
        <f>+IF(D115="","",MAX(E$108:E114)+1)</f>
        <v/>
      </c>
    </row>
    <row r="116" spans="1:9" x14ac:dyDescent="0.25">
      <c r="A116" s="32">
        <v>115</v>
      </c>
      <c r="B116" s="232" t="str">
        <f>+IFERROR(INDEX(C$109:C$118,MATCH(ROW()-ROW($D$108),$E$109:E$118,0)),"")</f>
        <v/>
      </c>
      <c r="C116" s="232" t="str">
        <f>IF(Unit_Info!C31="","",Unit_Info!C31)</f>
        <v/>
      </c>
      <c r="D116" s="447" t="str">
        <f>IF(COUNTIF(C116:C$118,C116)=1,C116,"")</f>
        <v/>
      </c>
      <c r="E116" s="447" t="str">
        <f>+IF(D116="","",MAX(E$108:E115)+1)</f>
        <v/>
      </c>
    </row>
    <row r="117" spans="1:9" x14ac:dyDescent="0.25">
      <c r="A117" s="32">
        <v>126</v>
      </c>
      <c r="B117" s="232" t="str">
        <f>+IFERROR(INDEX(C$109:C$118,MATCH(ROW()-ROW($D$108),$E$109:E$118,0)),"")</f>
        <v/>
      </c>
      <c r="C117" s="232" t="str">
        <f>IF(Unit_Info!C32="","",Unit_Info!C32)</f>
        <v/>
      </c>
      <c r="D117" s="447" t="str">
        <f>IF(COUNTIF(C117:C$118,C117)=1,C117,"")</f>
        <v/>
      </c>
      <c r="E117" s="447" t="str">
        <f>+IF(D117="","",MAX(E$108:E116)+1)</f>
        <v/>
      </c>
    </row>
    <row r="118" spans="1:9" x14ac:dyDescent="0.25">
      <c r="A118" s="32">
        <v>127</v>
      </c>
      <c r="B118" s="232" t="str">
        <f>+IFERROR(INDEX(C$109:C$118,MATCH(ROW()-ROW($D$108),$E$109:E$118,0)),"")</f>
        <v/>
      </c>
      <c r="C118" s="232" t="str">
        <f>IF(Unit_Info!C33="","",Unit_Info!C33)</f>
        <v/>
      </c>
      <c r="D118" s="447" t="str">
        <f>IF(COUNTIF(C118:C$118,C118)=1,C118,"")</f>
        <v/>
      </c>
      <c r="E118" s="447" t="str">
        <f>+IF(D118="","",MAX(E$108:E117)+1)</f>
        <v/>
      </c>
    </row>
    <row r="119" spans="1:9" x14ac:dyDescent="0.25">
      <c r="A119" s="32">
        <v>128</v>
      </c>
    </row>
    <row r="120" spans="1:9" x14ac:dyDescent="0.25">
      <c r="A120" s="32">
        <v>129</v>
      </c>
      <c r="B120" s="435" t="s">
        <v>189</v>
      </c>
    </row>
    <row r="121" spans="1:9" x14ac:dyDescent="0.25">
      <c r="A121" s="32">
        <v>130</v>
      </c>
      <c r="B121" s="436"/>
    </row>
    <row r="122" spans="1:9" x14ac:dyDescent="0.25">
      <c r="A122" s="32">
        <v>131</v>
      </c>
      <c r="B122" s="437" t="s">
        <v>188</v>
      </c>
    </row>
    <row r="123" spans="1:9" ht="29.25" x14ac:dyDescent="0.25">
      <c r="A123" s="32">
        <v>132</v>
      </c>
      <c r="B123" s="231" t="s">
        <v>224</v>
      </c>
      <c r="C123" s="447" t="s">
        <v>500</v>
      </c>
      <c r="D123" s="447" t="s">
        <v>502</v>
      </c>
      <c r="E123" s="447" t="s">
        <v>499</v>
      </c>
      <c r="I123" s="1" t="s">
        <v>501</v>
      </c>
    </row>
    <row r="124" spans="1:9" x14ac:dyDescent="0.25">
      <c r="A124" s="32">
        <v>133</v>
      </c>
      <c r="B124" s="232" t="str">
        <f>+IFERROR(INDEX(C$124:C$163,MATCH(ROW()-ROW($D$123),$E$124:E$163,0)),"")</f>
        <v/>
      </c>
      <c r="C124" s="232" t="str">
        <f>IF(Monitoring_Equipment!E24="","",Monitoring_Equipment!E24)</f>
        <v/>
      </c>
      <c r="D124" s="447" t="str">
        <f>IF(COUNTIF(C$124:C124,C124)=1,C124,"")</f>
        <v/>
      </c>
      <c r="E124" s="447" t="str">
        <f>+IF(D124="","",MAX(E123:E$123)+1)</f>
        <v/>
      </c>
    </row>
    <row r="125" spans="1:9" x14ac:dyDescent="0.25">
      <c r="A125" s="32">
        <v>134</v>
      </c>
      <c r="B125" s="232" t="str">
        <f>+IFERROR(INDEX(C$124:C$163,MATCH(ROW()-ROW($D$123),$E$124:E$163,0)),"")</f>
        <v/>
      </c>
      <c r="C125" s="232" t="str">
        <f>IF(Monitoring_Equipment!E25="","",Monitoring_Equipment!E25)</f>
        <v/>
      </c>
      <c r="D125" s="447" t="str">
        <f>IF(COUNTIF(C$124:C125,C125)=1,C125,"")</f>
        <v/>
      </c>
      <c r="E125" s="447" t="str">
        <f>+IF(D125="","",MAX(E$123:E124)+1)</f>
        <v/>
      </c>
    </row>
    <row r="126" spans="1:9" x14ac:dyDescent="0.25">
      <c r="A126" s="32">
        <v>135</v>
      </c>
      <c r="B126" s="232" t="str">
        <f>+IFERROR(INDEX(C$124:C$163,MATCH(ROW()-ROW($D$123),$E$124:E$163,0)),"")</f>
        <v/>
      </c>
      <c r="C126" s="232" t="str">
        <f>IF(Monitoring_Equipment!E26="","",Monitoring_Equipment!E26)</f>
        <v/>
      </c>
      <c r="D126" s="447" t="str">
        <f>IF(COUNTIF(C$124:C126,C126)=1,C126,"")</f>
        <v/>
      </c>
      <c r="E126" s="447" t="str">
        <f>+IF(D126="","",MAX(E$123:E125)+1)</f>
        <v/>
      </c>
    </row>
    <row r="127" spans="1:9" x14ac:dyDescent="0.25">
      <c r="A127" s="32">
        <v>136</v>
      </c>
      <c r="B127" s="232" t="str">
        <f>+IFERROR(INDEX(C$124:C$163,MATCH(ROW()-ROW($D$123),$E$124:E$163,0)),"")</f>
        <v/>
      </c>
      <c r="C127" s="232" t="str">
        <f>IF(Monitoring_Equipment!E27="","",Monitoring_Equipment!E27)</f>
        <v/>
      </c>
      <c r="D127" s="447" t="str">
        <f>IF(COUNTIF(C$124:C127,C127)=1,C127,"")</f>
        <v/>
      </c>
      <c r="E127" s="447" t="str">
        <f>+IF(D127="","",MAX(E$123:E126)+1)</f>
        <v/>
      </c>
    </row>
    <row r="128" spans="1:9" x14ac:dyDescent="0.25">
      <c r="A128" s="32">
        <v>137</v>
      </c>
      <c r="B128" s="232" t="str">
        <f>+IFERROR(INDEX(C$124:C$163,MATCH(ROW()-ROW($D$123),$E$124:E$163,0)),"")</f>
        <v/>
      </c>
      <c r="C128" s="232" t="str">
        <f>IF(Monitoring_Equipment!E28="","",Monitoring_Equipment!E28)</f>
        <v/>
      </c>
      <c r="D128" s="447" t="str">
        <f>IF(COUNTIF(C$124:C128,C128)=1,C128,"")</f>
        <v/>
      </c>
      <c r="E128" s="447" t="str">
        <f>+IF(D128="","",MAX(E$123:E127)+1)</f>
        <v/>
      </c>
    </row>
    <row r="129" spans="1:5" x14ac:dyDescent="0.25">
      <c r="A129" s="32">
        <v>138</v>
      </c>
      <c r="B129" s="232" t="str">
        <f>+IFERROR(INDEX(C$124:C$163,MATCH(ROW()-ROW($D$123),$E$124:E$163,0)),"")</f>
        <v/>
      </c>
      <c r="C129" s="232" t="str">
        <f>IF(Monitoring_Equipment!E29="","",Monitoring_Equipment!E29)</f>
        <v/>
      </c>
      <c r="D129" s="447" t="str">
        <f>IF(COUNTIF(C$124:C129,C129)=1,C129,"")</f>
        <v/>
      </c>
      <c r="E129" s="447" t="str">
        <f>+IF(D129="","",MAX(E$123:E128)+1)</f>
        <v/>
      </c>
    </row>
    <row r="130" spans="1:5" x14ac:dyDescent="0.25">
      <c r="A130" s="32">
        <v>139</v>
      </c>
      <c r="B130" s="232" t="str">
        <f>+IFERROR(INDEX(C$124:C$163,MATCH(ROW()-ROW($D$123),$E$124:E$163,0)),"")</f>
        <v/>
      </c>
      <c r="C130" s="232" t="str">
        <f>IF(Monitoring_Equipment!E30="","",Monitoring_Equipment!E30)</f>
        <v/>
      </c>
      <c r="D130" s="447" t="str">
        <f>IF(COUNTIF(C$124:C130,C130)=1,C130,"")</f>
        <v/>
      </c>
      <c r="E130" s="447" t="str">
        <f>+IF(D130="","",MAX(E$123:E129)+1)</f>
        <v/>
      </c>
    </row>
    <row r="131" spans="1:5" x14ac:dyDescent="0.25">
      <c r="A131" s="32">
        <v>140</v>
      </c>
      <c r="B131" s="232" t="str">
        <f>+IFERROR(INDEX(C$124:C$163,MATCH(ROW()-ROW($D$123),$E$124:E$163,0)),"")</f>
        <v/>
      </c>
      <c r="C131" s="232" t="str">
        <f>IF(Monitoring_Equipment!E31="","",Monitoring_Equipment!E31)</f>
        <v/>
      </c>
      <c r="D131" s="447" t="str">
        <f>IF(COUNTIF(C$124:C131,C131)=1,C131,"")</f>
        <v/>
      </c>
      <c r="E131" s="447" t="str">
        <f>+IF(D131="","",MAX(E$123:E130)+1)</f>
        <v/>
      </c>
    </row>
    <row r="132" spans="1:5" x14ac:dyDescent="0.25">
      <c r="A132" s="32">
        <v>141</v>
      </c>
      <c r="B132" s="232" t="str">
        <f>+IFERROR(INDEX(C$124:C$163,MATCH(ROW()-ROW($D$123),$E$124:E$163,0)),"")</f>
        <v/>
      </c>
      <c r="C132" s="232" t="str">
        <f>IF(Monitoring_Equipment!E32="","",Monitoring_Equipment!E32)</f>
        <v/>
      </c>
      <c r="D132" s="447" t="str">
        <f>IF(COUNTIF(C$124:C132,C132)=1,C132,"")</f>
        <v/>
      </c>
      <c r="E132" s="447" t="str">
        <f>+IF(D132="","",MAX(E$123:E131)+1)</f>
        <v/>
      </c>
    </row>
    <row r="133" spans="1:5" x14ac:dyDescent="0.25">
      <c r="A133" s="32">
        <v>142</v>
      </c>
      <c r="B133" s="232" t="str">
        <f>+IFERROR(INDEX(C$124:C$163,MATCH(ROW()-ROW($D$123),$E$124:E$163,0)),"")</f>
        <v/>
      </c>
      <c r="C133" s="232" t="str">
        <f>IF(Monitoring_Equipment!E33="","",Monitoring_Equipment!E33)</f>
        <v/>
      </c>
      <c r="D133" s="447" t="str">
        <f>IF(COUNTIF(C$124:C133,C133)=1,C133,"")</f>
        <v/>
      </c>
      <c r="E133" s="447" t="str">
        <f>+IF(D133="","",MAX(E$123:E132)+1)</f>
        <v/>
      </c>
    </row>
    <row r="134" spans="1:5" x14ac:dyDescent="0.25">
      <c r="A134" s="32">
        <v>143</v>
      </c>
      <c r="B134" s="232" t="str">
        <f>+IFERROR(INDEX(C$124:C$163,MATCH(ROW()-ROW($D$123),$E$124:E$163,0)),"")</f>
        <v/>
      </c>
      <c r="C134" s="232" t="str">
        <f>IF(Monitoring_Equipment!E34="","",Monitoring_Equipment!E34)</f>
        <v/>
      </c>
      <c r="D134" s="447" t="str">
        <f>IF(COUNTIF(C$124:C134,C134)=1,C134,"")</f>
        <v/>
      </c>
      <c r="E134" s="447" t="str">
        <f>+IF(D134="","",MAX(E$123:E133)+1)</f>
        <v/>
      </c>
    </row>
    <row r="135" spans="1:5" x14ac:dyDescent="0.25">
      <c r="A135" s="32">
        <v>144</v>
      </c>
      <c r="B135" s="232" t="str">
        <f>+IFERROR(INDEX(C$124:C$163,MATCH(ROW()-ROW($D$123),$E$124:E$163,0)),"")</f>
        <v/>
      </c>
      <c r="C135" s="232" t="str">
        <f>IF(Monitoring_Equipment!E35="","",Monitoring_Equipment!E35)</f>
        <v/>
      </c>
      <c r="D135" s="447" t="str">
        <f>IF(COUNTIF(C$124:C135,C135)=1,C135,"")</f>
        <v/>
      </c>
      <c r="E135" s="447" t="str">
        <f>+IF(D135="","",MAX(E$123:E134)+1)</f>
        <v/>
      </c>
    </row>
    <row r="136" spans="1:5" x14ac:dyDescent="0.25">
      <c r="A136" s="32">
        <v>145</v>
      </c>
      <c r="B136" s="232" t="str">
        <f>+IFERROR(INDEX(C$124:C$163,MATCH(ROW()-ROW($D$123),$E$124:E$163,0)),"")</f>
        <v/>
      </c>
      <c r="C136" s="232" t="str">
        <f>IF(Monitoring_Equipment!E36="","",Monitoring_Equipment!E36)</f>
        <v/>
      </c>
      <c r="D136" s="447" t="str">
        <f>IF(COUNTIF(C$124:C136,C136)=1,C136,"")</f>
        <v/>
      </c>
      <c r="E136" s="447" t="str">
        <f>+IF(D136="","",MAX(E$123:E135)+1)</f>
        <v/>
      </c>
    </row>
    <row r="137" spans="1:5" x14ac:dyDescent="0.25">
      <c r="A137" s="32">
        <v>146</v>
      </c>
      <c r="B137" s="232" t="str">
        <f>+IFERROR(INDEX(C$124:C$163,MATCH(ROW()-ROW($D$123),$E$124:E$163,0)),"")</f>
        <v/>
      </c>
      <c r="C137" s="232" t="str">
        <f>IF(Monitoring_Equipment!E37="","",Monitoring_Equipment!E37)</f>
        <v/>
      </c>
      <c r="D137" s="447" t="str">
        <f>IF(COUNTIF(C$124:C137,C137)=1,C137,"")</f>
        <v/>
      </c>
      <c r="E137" s="447" t="str">
        <f>+IF(D137="","",MAX(E$123:E136)+1)</f>
        <v/>
      </c>
    </row>
    <row r="138" spans="1:5" x14ac:dyDescent="0.25">
      <c r="A138" s="32">
        <v>147</v>
      </c>
      <c r="B138" s="232" t="str">
        <f>+IFERROR(INDEX(C$124:C$163,MATCH(ROW()-ROW($D$123),$E$124:E$163,0)),"")</f>
        <v/>
      </c>
      <c r="C138" s="232" t="str">
        <f>IF(Monitoring_Equipment!E38="","",Monitoring_Equipment!E38)</f>
        <v/>
      </c>
      <c r="D138" s="447" t="str">
        <f>IF(COUNTIF(C$124:C138,C138)=1,C138,"")</f>
        <v/>
      </c>
      <c r="E138" s="447" t="str">
        <f>+IF(D138="","",MAX(E$123:E137)+1)</f>
        <v/>
      </c>
    </row>
    <row r="139" spans="1:5" x14ac:dyDescent="0.25">
      <c r="A139" s="32">
        <v>148</v>
      </c>
      <c r="B139" s="232" t="str">
        <f>+IFERROR(INDEX(C$124:C$163,MATCH(ROW()-ROW($D$123),$E$124:E$163,0)),"")</f>
        <v/>
      </c>
      <c r="C139" s="232" t="str">
        <f>IF(Monitoring_Equipment!E39="","",Monitoring_Equipment!E39)</f>
        <v/>
      </c>
      <c r="D139" s="447" t="str">
        <f>IF(COUNTIF(C$124:C139,C139)=1,C139,"")</f>
        <v/>
      </c>
      <c r="E139" s="447" t="str">
        <f>+IF(D139="","",MAX(E$123:E138)+1)</f>
        <v/>
      </c>
    </row>
    <row r="140" spans="1:5" x14ac:dyDescent="0.25">
      <c r="A140" s="32">
        <v>149</v>
      </c>
      <c r="B140" s="232" t="str">
        <f>+IFERROR(INDEX(C$124:C$163,MATCH(ROW()-ROW($D$123),$E$124:E$163,0)),"")</f>
        <v/>
      </c>
      <c r="C140" s="232" t="str">
        <f>IF(Monitoring_Equipment!E40="","",Monitoring_Equipment!E40)</f>
        <v/>
      </c>
      <c r="D140" s="447" t="str">
        <f>IF(COUNTIF(C$124:C140,C140)=1,C140,"")</f>
        <v/>
      </c>
      <c r="E140" s="447" t="str">
        <f>+IF(D140="","",MAX(E$123:E139)+1)</f>
        <v/>
      </c>
    </row>
    <row r="141" spans="1:5" x14ac:dyDescent="0.25">
      <c r="A141" s="32">
        <v>150</v>
      </c>
      <c r="B141" s="232" t="str">
        <f>+IFERROR(INDEX(C$124:C$163,MATCH(ROW()-ROW($D$123),$E$124:E$163,0)),"")</f>
        <v/>
      </c>
      <c r="C141" s="232" t="str">
        <f>IF(Monitoring_Equipment!E41="","",Monitoring_Equipment!E41)</f>
        <v/>
      </c>
      <c r="D141" s="447" t="str">
        <f>IF(COUNTIF(C$124:C141,C141)=1,C141,"")</f>
        <v/>
      </c>
      <c r="E141" s="447" t="str">
        <f>+IF(D141="","",MAX(E$123:E140)+1)</f>
        <v/>
      </c>
    </row>
    <row r="142" spans="1:5" x14ac:dyDescent="0.25">
      <c r="A142" s="32">
        <v>151</v>
      </c>
      <c r="B142" s="232" t="str">
        <f>+IFERROR(INDEX(C$124:C$163,MATCH(ROW()-ROW($D$123),$E$124:E$163,0)),"")</f>
        <v/>
      </c>
      <c r="C142" s="232" t="str">
        <f>IF(Monitoring_Equipment!E42="","",Monitoring_Equipment!E42)</f>
        <v/>
      </c>
      <c r="D142" s="447" t="str">
        <f>IF(COUNTIF(C$124:C142,C142)=1,C142,"")</f>
        <v/>
      </c>
      <c r="E142" s="447" t="str">
        <f>+IF(D142="","",MAX(E$123:E141)+1)</f>
        <v/>
      </c>
    </row>
    <row r="143" spans="1:5" x14ac:dyDescent="0.25">
      <c r="A143" s="32">
        <v>152</v>
      </c>
      <c r="B143" s="232" t="str">
        <f>+IFERROR(INDEX(C$124:C$163,MATCH(ROW()-ROW($D$123),$E$124:E$163,0)),"")</f>
        <v/>
      </c>
      <c r="C143" s="232" t="str">
        <f>IF(Monitoring_Equipment!E43="","",Monitoring_Equipment!E43)</f>
        <v/>
      </c>
      <c r="D143" s="447" t="str">
        <f>IF(COUNTIF(C$124:C143,C143)=1,C143,"")</f>
        <v/>
      </c>
      <c r="E143" s="447" t="str">
        <f>+IF(D143="","",MAX(E$123:E142)+1)</f>
        <v/>
      </c>
    </row>
    <row r="144" spans="1:5" x14ac:dyDescent="0.25">
      <c r="A144" s="32">
        <v>153</v>
      </c>
      <c r="B144" s="232" t="str">
        <f>+IFERROR(INDEX(C$124:C$163,MATCH(ROW()-ROW($D$123),$E$124:E$163,0)),"")</f>
        <v/>
      </c>
      <c r="C144" s="232" t="str">
        <f>IF(Monitoring_Equipment!E44="","",Monitoring_Equipment!E44)</f>
        <v/>
      </c>
      <c r="D144" s="447" t="str">
        <f>IF(COUNTIF(C$124:C144,C144)=1,C144,"")</f>
        <v/>
      </c>
      <c r="E144" s="447" t="str">
        <f>+IF(D144="","",MAX(E$123:E143)+1)</f>
        <v/>
      </c>
    </row>
    <row r="145" spans="1:5" x14ac:dyDescent="0.25">
      <c r="A145" s="32">
        <v>154</v>
      </c>
      <c r="B145" s="232" t="str">
        <f>+IFERROR(INDEX(C$124:C$163,MATCH(ROW()-ROW($D$123),$E$124:E$163,0)),"")</f>
        <v/>
      </c>
      <c r="C145" s="232" t="str">
        <f>IF(Monitoring_Equipment!E45="","",Monitoring_Equipment!E45)</f>
        <v/>
      </c>
      <c r="D145" s="447" t="str">
        <f>IF(COUNTIF(C$124:C145,C145)=1,C145,"")</f>
        <v/>
      </c>
      <c r="E145" s="447" t="str">
        <f>+IF(D145="","",MAX(E$123:E144)+1)</f>
        <v/>
      </c>
    </row>
    <row r="146" spans="1:5" x14ac:dyDescent="0.25">
      <c r="A146" s="32">
        <v>155</v>
      </c>
      <c r="B146" s="232" t="str">
        <f>+IFERROR(INDEX(C$124:C$163,MATCH(ROW()-ROW($D$123),$E$124:E$163,0)),"")</f>
        <v/>
      </c>
      <c r="C146" s="232" t="str">
        <f>IF(Monitoring_Equipment!E46="","",Monitoring_Equipment!E46)</f>
        <v/>
      </c>
      <c r="D146" s="447" t="str">
        <f>IF(COUNTIF(C$124:C146,C146)=1,C146,"")</f>
        <v/>
      </c>
      <c r="E146" s="447" t="str">
        <f>+IF(D146="","",MAX(E$123:E145)+1)</f>
        <v/>
      </c>
    </row>
    <row r="147" spans="1:5" x14ac:dyDescent="0.25">
      <c r="A147" s="32">
        <v>156</v>
      </c>
      <c r="B147" s="232" t="str">
        <f>+IFERROR(INDEX(C$124:C$163,MATCH(ROW()-ROW($D$123),$E$124:E$163,0)),"")</f>
        <v/>
      </c>
      <c r="C147" s="232" t="str">
        <f>IF(Monitoring_Equipment!E47="","",Monitoring_Equipment!E47)</f>
        <v/>
      </c>
      <c r="D147" s="447" t="str">
        <f>IF(COUNTIF(C$124:C147,C147)=1,C147,"")</f>
        <v/>
      </c>
      <c r="E147" s="447" t="str">
        <f>+IF(D147="","",MAX(E$123:E146)+1)</f>
        <v/>
      </c>
    </row>
    <row r="148" spans="1:5" x14ac:dyDescent="0.25">
      <c r="A148" s="32">
        <v>157</v>
      </c>
      <c r="B148" s="232" t="str">
        <f>+IFERROR(INDEX(C$124:C$163,MATCH(ROW()-ROW($D$123),$E$124:E$163,0)),"")</f>
        <v/>
      </c>
      <c r="C148" s="232" t="str">
        <f>IF(Monitoring_Equipment!E48="","",Monitoring_Equipment!E48)</f>
        <v/>
      </c>
      <c r="D148" s="447" t="str">
        <f>IF(COUNTIF(C$124:C148,C148)=1,C148,"")</f>
        <v/>
      </c>
      <c r="E148" s="447" t="str">
        <f>+IF(D148="","",MAX(E$123:E147)+1)</f>
        <v/>
      </c>
    </row>
    <row r="149" spans="1:5" x14ac:dyDescent="0.25">
      <c r="A149" s="32">
        <v>158</v>
      </c>
      <c r="B149" s="232" t="str">
        <f>+IFERROR(INDEX(C$124:C$163,MATCH(ROW()-ROW($D$123),$E$124:E$163,0)),"")</f>
        <v/>
      </c>
      <c r="C149" s="232" t="str">
        <f>IF(Monitoring_Equipment!E49="","",Monitoring_Equipment!E49)</f>
        <v/>
      </c>
      <c r="D149" s="447" t="str">
        <f>IF(COUNTIF(C$124:C149,C149)=1,C149,"")</f>
        <v/>
      </c>
      <c r="E149" s="447" t="str">
        <f>+IF(D149="","",MAX(E$123:E148)+1)</f>
        <v/>
      </c>
    </row>
    <row r="150" spans="1:5" x14ac:dyDescent="0.25">
      <c r="A150" s="32">
        <v>159</v>
      </c>
      <c r="B150" s="232" t="str">
        <f>+IFERROR(INDEX(C$124:C$163,MATCH(ROW()-ROW($D$123),$E$124:E$163,0)),"")</f>
        <v/>
      </c>
      <c r="C150" s="232" t="str">
        <f>IF(Monitoring_Equipment!E50="","",Monitoring_Equipment!E50)</f>
        <v/>
      </c>
      <c r="D150" s="447" t="str">
        <f>IF(COUNTIF(C$124:C150,C150)=1,C150,"")</f>
        <v/>
      </c>
      <c r="E150" s="447" t="str">
        <f>+IF(D150="","",MAX(E$123:E149)+1)</f>
        <v/>
      </c>
    </row>
    <row r="151" spans="1:5" x14ac:dyDescent="0.25">
      <c r="A151" s="32">
        <v>160</v>
      </c>
      <c r="B151" s="232" t="str">
        <f>+IFERROR(INDEX(C$124:C$163,MATCH(ROW()-ROW($D$123),$E$124:E$163,0)),"")</f>
        <v/>
      </c>
      <c r="C151" s="232" t="str">
        <f>IF(Monitoring_Equipment!E51="","",Monitoring_Equipment!E51)</f>
        <v/>
      </c>
      <c r="D151" s="447" t="str">
        <f>IF(COUNTIF(C$124:C151,C151)=1,C151,"")</f>
        <v/>
      </c>
      <c r="E151" s="447" t="str">
        <f>+IF(D151="","",MAX(E$123:E150)+1)</f>
        <v/>
      </c>
    </row>
    <row r="152" spans="1:5" x14ac:dyDescent="0.25">
      <c r="A152" s="32">
        <v>161</v>
      </c>
      <c r="B152" s="232" t="str">
        <f>+IFERROR(INDEX(C$124:C$163,MATCH(ROW()-ROW($D$123),$E$124:E$163,0)),"")</f>
        <v/>
      </c>
      <c r="C152" s="232" t="str">
        <f>IF(Monitoring_Equipment!E52="","",Monitoring_Equipment!E52)</f>
        <v/>
      </c>
      <c r="D152" s="447" t="str">
        <f>IF(COUNTIF(C$124:C152,C152)=1,C152,"")</f>
        <v/>
      </c>
      <c r="E152" s="447" t="str">
        <f>+IF(D152="","",MAX(E$123:E151)+1)</f>
        <v/>
      </c>
    </row>
    <row r="153" spans="1:5" x14ac:dyDescent="0.25">
      <c r="A153" s="32">
        <v>162</v>
      </c>
      <c r="B153" s="232" t="str">
        <f>+IFERROR(INDEX(C$124:C$163,MATCH(ROW()-ROW($D$123),$E$124:E$163,0)),"")</f>
        <v/>
      </c>
      <c r="C153" s="232" t="str">
        <f>IF(Monitoring_Equipment!E53="","",Monitoring_Equipment!E53)</f>
        <v/>
      </c>
      <c r="D153" s="447" t="str">
        <f>IF(COUNTIF(C$124:C153,C153)=1,C153,"")</f>
        <v/>
      </c>
      <c r="E153" s="447" t="str">
        <f>+IF(D153="","",MAX(E$123:E152)+1)</f>
        <v/>
      </c>
    </row>
    <row r="154" spans="1:5" x14ac:dyDescent="0.25">
      <c r="A154" s="32">
        <v>163</v>
      </c>
    </row>
    <row r="155" spans="1:5" x14ac:dyDescent="0.25">
      <c r="A155" s="32">
        <v>164</v>
      </c>
      <c r="B155" s="2" t="s">
        <v>241</v>
      </c>
    </row>
    <row r="156" spans="1:5" x14ac:dyDescent="0.25">
      <c r="A156" s="32">
        <v>165</v>
      </c>
      <c r="B156" s="1" t="s">
        <v>244</v>
      </c>
    </row>
    <row r="157" spans="1:5" x14ac:dyDescent="0.25">
      <c r="A157" s="32">
        <v>166</v>
      </c>
      <c r="B157" s="1" t="s">
        <v>242</v>
      </c>
    </row>
    <row r="158" spans="1:5" x14ac:dyDescent="0.25">
      <c r="A158" s="32">
        <v>167</v>
      </c>
    </row>
    <row r="159" spans="1:5" x14ac:dyDescent="0.25">
      <c r="A159" s="32">
        <v>168</v>
      </c>
      <c r="B159" s="273" t="s">
        <v>440</v>
      </c>
    </row>
    <row r="160" spans="1:5" x14ac:dyDescent="0.25">
      <c r="A160" s="32">
        <v>169</v>
      </c>
      <c r="B160" s="273" t="s">
        <v>441</v>
      </c>
    </row>
    <row r="161" spans="1:2" x14ac:dyDescent="0.25">
      <c r="A161" s="32">
        <v>170</v>
      </c>
      <c r="B161" s="273" t="s">
        <v>442</v>
      </c>
    </row>
    <row r="162" spans="1:2" x14ac:dyDescent="0.25">
      <c r="B162" s="273" t="s">
        <v>443</v>
      </c>
    </row>
    <row r="163" spans="1:2" x14ac:dyDescent="0.25">
      <c r="B163" s="273" t="s">
        <v>444</v>
      </c>
    </row>
    <row r="164" spans="1:2" x14ac:dyDescent="0.25">
      <c r="B164" s="273" t="s">
        <v>445</v>
      </c>
    </row>
    <row r="165" spans="1:2" x14ac:dyDescent="0.25">
      <c r="B165" s="273" t="s">
        <v>446</v>
      </c>
    </row>
    <row r="166" spans="1:2" x14ac:dyDescent="0.25">
      <c r="B166" s="273" t="s">
        <v>447</v>
      </c>
    </row>
    <row r="167" spans="1:2" x14ac:dyDescent="0.25">
      <c r="B167" s="273" t="s">
        <v>448</v>
      </c>
    </row>
    <row r="168" spans="1:2" x14ac:dyDescent="0.25">
      <c r="B168" s="273" t="s">
        <v>449</v>
      </c>
    </row>
    <row r="169" spans="1:2" x14ac:dyDescent="0.25">
      <c r="B169" s="273" t="s">
        <v>450</v>
      </c>
    </row>
    <row r="170" spans="1:2" x14ac:dyDescent="0.25">
      <c r="B170" s="273" t="s">
        <v>451</v>
      </c>
    </row>
    <row r="171" spans="1:2" x14ac:dyDescent="0.25">
      <c r="B171" s="273" t="s">
        <v>452</v>
      </c>
    </row>
    <row r="172" spans="1:2" x14ac:dyDescent="0.25">
      <c r="B172" s="273" t="s">
        <v>453</v>
      </c>
    </row>
    <row r="173" spans="1:2" x14ac:dyDescent="0.25">
      <c r="B173" s="273" t="s">
        <v>454</v>
      </c>
    </row>
    <row r="174" spans="1:2" x14ac:dyDescent="0.25">
      <c r="B174" s="273" t="s">
        <v>455</v>
      </c>
    </row>
    <row r="175" spans="1:2" x14ac:dyDescent="0.25">
      <c r="B175" s="273" t="s">
        <v>456</v>
      </c>
    </row>
    <row r="176" spans="1:2" x14ac:dyDescent="0.25">
      <c r="B176" s="273" t="s">
        <v>457</v>
      </c>
    </row>
    <row r="177" spans="2:2" x14ac:dyDescent="0.25">
      <c r="B177" s="273" t="s">
        <v>458</v>
      </c>
    </row>
    <row r="178" spans="2:2" x14ac:dyDescent="0.25">
      <c r="B178" s="273" t="s">
        <v>459</v>
      </c>
    </row>
    <row r="179" spans="2:2" x14ac:dyDescent="0.25">
      <c r="B179" s="273" t="s">
        <v>460</v>
      </c>
    </row>
    <row r="180" spans="2:2" x14ac:dyDescent="0.25">
      <c r="B180" s="273" t="s">
        <v>461</v>
      </c>
    </row>
    <row r="181" spans="2:2" x14ac:dyDescent="0.25">
      <c r="B181" s="273" t="s">
        <v>462</v>
      </c>
    </row>
    <row r="182" spans="2:2" x14ac:dyDescent="0.25">
      <c r="B182" s="273" t="s">
        <v>463</v>
      </c>
    </row>
    <row r="183" spans="2:2" x14ac:dyDescent="0.25">
      <c r="B183" s="273" t="s">
        <v>464</v>
      </c>
    </row>
    <row r="184" spans="2:2" x14ac:dyDescent="0.25">
      <c r="B184" s="273" t="s">
        <v>465</v>
      </c>
    </row>
    <row r="185" spans="2:2" x14ac:dyDescent="0.25">
      <c r="B185" s="273" t="s">
        <v>466</v>
      </c>
    </row>
    <row r="186" spans="2:2" x14ac:dyDescent="0.25">
      <c r="B186" s="273" t="s">
        <v>467</v>
      </c>
    </row>
    <row r="187" spans="2:2" x14ac:dyDescent="0.25">
      <c r="B187" s="273" t="s">
        <v>468</v>
      </c>
    </row>
    <row r="188" spans="2:2" x14ac:dyDescent="0.25">
      <c r="B188" s="273" t="s">
        <v>469</v>
      </c>
    </row>
    <row r="189" spans="2:2" x14ac:dyDescent="0.25">
      <c r="B189" s="273" t="s">
        <v>470</v>
      </c>
    </row>
    <row r="190" spans="2:2" x14ac:dyDescent="0.25">
      <c r="B190" s="273" t="s">
        <v>471</v>
      </c>
    </row>
    <row r="191" spans="2:2" x14ac:dyDescent="0.25">
      <c r="B191" s="273" t="s">
        <v>472</v>
      </c>
    </row>
    <row r="192" spans="2:2" x14ac:dyDescent="0.25">
      <c r="B192" s="273" t="s">
        <v>473</v>
      </c>
    </row>
    <row r="193" spans="2:2" x14ac:dyDescent="0.25">
      <c r="B193" s="273" t="s">
        <v>474</v>
      </c>
    </row>
    <row r="194" spans="2:2" x14ac:dyDescent="0.25">
      <c r="B194" s="273" t="s">
        <v>475</v>
      </c>
    </row>
    <row r="195" spans="2:2" x14ac:dyDescent="0.25">
      <c r="B195" s="273" t="s">
        <v>476</v>
      </c>
    </row>
    <row r="196" spans="2:2" x14ac:dyDescent="0.25">
      <c r="B196" s="273" t="s">
        <v>477</v>
      </c>
    </row>
    <row r="197" spans="2:2" x14ac:dyDescent="0.25">
      <c r="B197" s="273" t="s">
        <v>478</v>
      </c>
    </row>
    <row r="198" spans="2:2" x14ac:dyDescent="0.25">
      <c r="B198" s="273" t="s">
        <v>479</v>
      </c>
    </row>
    <row r="199" spans="2:2" x14ac:dyDescent="0.25">
      <c r="B199" s="273" t="s">
        <v>480</v>
      </c>
    </row>
    <row r="200" spans="2:2" x14ac:dyDescent="0.25">
      <c r="B200" s="273" t="s">
        <v>481</v>
      </c>
    </row>
    <row r="201" spans="2:2" x14ac:dyDescent="0.25">
      <c r="B201" s="273" t="s">
        <v>482</v>
      </c>
    </row>
    <row r="202" spans="2:2" x14ac:dyDescent="0.25">
      <c r="B202" s="273" t="s">
        <v>483</v>
      </c>
    </row>
    <row r="203" spans="2:2" x14ac:dyDescent="0.25">
      <c r="B203" s="273" t="s">
        <v>484</v>
      </c>
    </row>
    <row r="204" spans="2:2" x14ac:dyDescent="0.25">
      <c r="B204" s="273" t="s">
        <v>485</v>
      </c>
    </row>
    <row r="205" spans="2:2" x14ac:dyDescent="0.25">
      <c r="B205" s="273" t="s">
        <v>486</v>
      </c>
    </row>
    <row r="206" spans="2:2" x14ac:dyDescent="0.25">
      <c r="B206" s="273" t="s">
        <v>487</v>
      </c>
    </row>
    <row r="207" spans="2:2" x14ac:dyDescent="0.25">
      <c r="B207" s="273" t="s">
        <v>488</v>
      </c>
    </row>
    <row r="208" spans="2:2" x14ac:dyDescent="0.25">
      <c r="B208" s="273" t="s">
        <v>489</v>
      </c>
    </row>
    <row r="209" spans="2:2" x14ac:dyDescent="0.25">
      <c r="B209" s="273" t="s">
        <v>490</v>
      </c>
    </row>
    <row r="210" spans="2:2" x14ac:dyDescent="0.25">
      <c r="B210" s="273" t="s">
        <v>491</v>
      </c>
    </row>
    <row r="211" spans="2:2" x14ac:dyDescent="0.25">
      <c r="B211" s="273" t="s">
        <v>492</v>
      </c>
    </row>
    <row r="212" spans="2:2" x14ac:dyDescent="0.25">
      <c r="B212" s="273" t="s">
        <v>493</v>
      </c>
    </row>
    <row r="213" spans="2:2" x14ac:dyDescent="0.25">
      <c r="B213" s="273" t="s">
        <v>494</v>
      </c>
    </row>
    <row r="214" spans="2:2" x14ac:dyDescent="0.25">
      <c r="B214" s="273" t="s">
        <v>495</v>
      </c>
    </row>
    <row r="215" spans="2:2" x14ac:dyDescent="0.25">
      <c r="B215" s="273" t="s">
        <v>496</v>
      </c>
    </row>
  </sheetData>
  <sheetProtection algorithmName="SHA-512" hashValue="y5Ys4jlOu4Cp55VXXvT0GYXyejS/n4ogw0sEMtOYJDwHcDVEuAr535x3r0hGLql6n6biMd8qSweL5iRwUAAmKQ==" saltValue="7IcNK9xsdUMuFjsIe/d1eA==" spinCount="100000" sheet="1" objects="1" scenarios="1"/>
  <pageMargins left="0.7" right="0.7" top="0.75" bottom="0.75" header="0.3" footer="0.3"/>
  <pageSetup orientation="portrait" r:id="rId1"/>
  <tableParts count="1">
    <tablePart r:id="rId2"/>
  </tablePart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71E671-7803-4E46-827D-EF28A56D1FC4}">
  <sheetPr codeName="Sheet37"/>
  <dimension ref="A1"/>
  <sheetViews>
    <sheetView workbookViewId="0"/>
  </sheetViews>
  <sheetFormatPr defaultRowHeight="15" x14ac:dyDescent="0.25"/>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AP62"/>
  <sheetViews>
    <sheetView showGridLines="0" topLeftCell="H6" zoomScale="80" zoomScaleNormal="80" workbookViewId="0">
      <selection activeCell="R24" sqref="R24"/>
    </sheetView>
  </sheetViews>
  <sheetFormatPr defaultColWidth="0" defaultRowHeight="15" zeroHeight="1" x14ac:dyDescent="0.25"/>
  <cols>
    <col min="1" max="1" width="9.140625" style="130" hidden="1" customWidth="1"/>
    <col min="2" max="2" width="19.7109375" style="130" hidden="1" customWidth="1"/>
    <col min="3" max="3" width="20.85546875" style="18" customWidth="1"/>
    <col min="4" max="4" width="31.42578125" style="18" customWidth="1"/>
    <col min="5" max="5" width="24.85546875" style="130" customWidth="1"/>
    <col min="6" max="6" width="29" style="18" customWidth="1"/>
    <col min="7" max="8" width="24.42578125" style="130" customWidth="1"/>
    <col min="9" max="9" width="22" style="18" customWidth="1"/>
    <col min="10" max="10" width="22" style="130" customWidth="1"/>
    <col min="11" max="11" width="13.28515625" style="18" customWidth="1"/>
    <col min="12" max="12" width="19" style="18" customWidth="1"/>
    <col min="13" max="13" width="17" style="18" customWidth="1"/>
    <col min="14" max="14" width="23.140625" style="18" bestFit="1" customWidth="1"/>
    <col min="15" max="15" width="26" style="18" customWidth="1"/>
    <col min="16" max="16" width="27.7109375" style="18" customWidth="1"/>
    <col min="17" max="17" width="5.85546875" style="130" customWidth="1"/>
    <col min="18" max="18" width="19.7109375" style="18" customWidth="1"/>
    <col min="19" max="19" width="19.5703125" style="18" customWidth="1"/>
    <col min="20" max="21" width="11.42578125" style="18" customWidth="1"/>
    <col min="22" max="25" width="9.140625" style="18" hidden="1" customWidth="1"/>
    <col min="26" max="26" width="21.42578125" style="130" hidden="1" customWidth="1"/>
    <col min="27" max="27" width="32.5703125" style="18" hidden="1" customWidth="1"/>
    <col min="28" max="28" width="27.28515625" style="18" hidden="1" customWidth="1"/>
    <col min="29" max="29" width="25.28515625" style="18" hidden="1" customWidth="1"/>
    <col min="30" max="35" width="9.140625" style="18" hidden="1" customWidth="1"/>
    <col min="36" max="36" width="14.85546875" style="18" hidden="1" customWidth="1"/>
    <col min="37" max="37" width="11.5703125" style="18" hidden="1" customWidth="1"/>
    <col min="38" max="38" width="13.42578125" style="18" hidden="1" customWidth="1"/>
    <col min="39" max="39" width="17.140625" style="18" hidden="1" customWidth="1"/>
    <col min="40" max="42" width="0" style="18" hidden="1" customWidth="1"/>
    <col min="43" max="16384" width="9.140625" style="18" hidden="1"/>
  </cols>
  <sheetData>
    <row r="1" spans="2:42" s="1" customFormat="1" ht="38.25" hidden="1" customHeight="1" x14ac:dyDescent="0.25">
      <c r="B1" s="359" t="s">
        <v>249</v>
      </c>
      <c r="C1" s="424" t="str">
        <f>Welcome!B6</f>
        <v>OMB No.: 2060-0377 Form 5900-520 For further Paperwork Reduction Act information see: 
https://www.epa.gov/electronic-reporting-air-emissions/paperwork-reduction-act-pra-cedri-and-ert</v>
      </c>
      <c r="D1" s="424"/>
      <c r="E1" s="424"/>
      <c r="F1" s="280"/>
      <c r="G1" s="280"/>
      <c r="H1" s="280"/>
      <c r="I1" s="280"/>
      <c r="J1" s="280"/>
    </row>
    <row r="2" spans="2:42" s="1" customFormat="1" ht="15" hidden="1" customHeight="1" x14ac:dyDescent="0.25">
      <c r="B2" s="360" t="s">
        <v>261</v>
      </c>
      <c r="C2" s="359" t="str">
        <f>+Welcome!$B$2</f>
        <v>63.860(c) Excess Emissions Report</v>
      </c>
      <c r="D2" s="359"/>
      <c r="E2" s="359"/>
      <c r="F2" s="280"/>
      <c r="G2" s="280"/>
      <c r="H2" s="280"/>
      <c r="I2" s="280"/>
      <c r="J2" s="280"/>
    </row>
    <row r="3" spans="2:42" s="1" customFormat="1" hidden="1" x14ac:dyDescent="0.25">
      <c r="B3" s="361" t="s">
        <v>250</v>
      </c>
      <c r="C3" s="252" t="str">
        <f>+Welcome!$B$3</f>
        <v>63.867(d)(2)</v>
      </c>
      <c r="D3" s="252"/>
      <c r="E3" s="252"/>
      <c r="F3" s="281"/>
      <c r="G3" s="281"/>
      <c r="H3" s="281"/>
      <c r="I3" s="282"/>
      <c r="J3" s="282"/>
    </row>
    <row r="4" spans="2:42" s="1" customFormat="1" hidden="1" x14ac:dyDescent="0.25">
      <c r="B4" s="361" t="s">
        <v>251</v>
      </c>
      <c r="C4" s="253" t="str">
        <f>+Welcome!$B$4</f>
        <v>DRAFT</v>
      </c>
      <c r="D4" s="252"/>
      <c r="E4" s="252"/>
      <c r="F4" s="281"/>
      <c r="G4" s="281"/>
      <c r="H4" s="281"/>
      <c r="I4" s="282"/>
      <c r="J4" s="282"/>
    </row>
    <row r="5" spans="2:42" s="1" customFormat="1" hidden="1" x14ac:dyDescent="0.25">
      <c r="B5" s="361" t="s">
        <v>252</v>
      </c>
      <c r="C5" s="254">
        <f>+Welcome!$B$5</f>
        <v>44393</v>
      </c>
      <c r="D5" s="252"/>
      <c r="E5" s="252"/>
      <c r="F5" s="281"/>
      <c r="G5" s="281"/>
      <c r="H5" s="281"/>
      <c r="I5" s="282"/>
      <c r="J5" s="282"/>
    </row>
    <row r="6" spans="2:42" s="1" customFormat="1" ht="21" x14ac:dyDescent="0.35">
      <c r="C6" s="25" t="s">
        <v>31</v>
      </c>
    </row>
    <row r="7" spans="2:42" ht="18.75" x14ac:dyDescent="0.3">
      <c r="C7" s="24" t="s">
        <v>122</v>
      </c>
      <c r="D7" s="36"/>
      <c r="E7" s="36"/>
      <c r="F7" s="36"/>
      <c r="G7" s="36"/>
      <c r="H7" s="36"/>
      <c r="I7" s="36"/>
      <c r="J7" s="36"/>
      <c r="K7" s="36"/>
      <c r="N7" s="36"/>
      <c r="Q7" s="36"/>
      <c r="R7" s="36"/>
      <c r="S7" s="36"/>
      <c r="T7" s="36"/>
      <c r="U7" s="36"/>
      <c r="V7" s="36"/>
      <c r="W7" s="36"/>
      <c r="Y7" s="130"/>
      <c r="Z7" s="18"/>
    </row>
    <row r="8" spans="2:42" ht="26.25" x14ac:dyDescent="0.25">
      <c r="C8" s="318" t="s">
        <v>119</v>
      </c>
      <c r="D8" s="316" t="str">
        <f>Facility_Info_upload!$C$24&amp;"--"&amp;Facility_Info_upload!$D$24</f>
        <v>0--0</v>
      </c>
      <c r="E8" s="316"/>
      <c r="Q8" s="18"/>
      <c r="Y8" s="130"/>
      <c r="Z8" s="18"/>
    </row>
    <row r="9" spans="2:42" s="130" customFormat="1" x14ac:dyDescent="0.25">
      <c r="C9" s="315" t="s">
        <v>120</v>
      </c>
      <c r="D9" s="317" t="str">
        <f>Facility_Info_upload!$O$24&amp;" - "&amp;Facility_Info_upload!$P$24</f>
        <v xml:space="preserve"> - </v>
      </c>
      <c r="E9" s="317"/>
      <c r="L9" s="315"/>
      <c r="M9" s="317"/>
    </row>
    <row r="10" spans="2:42" x14ac:dyDescent="0.25">
      <c r="C10" s="6" t="s">
        <v>425</v>
      </c>
      <c r="D10" s="6"/>
      <c r="E10" s="6"/>
      <c r="F10" s="6"/>
      <c r="G10" s="6"/>
      <c r="H10" s="6"/>
      <c r="I10" s="6"/>
      <c r="J10" s="6"/>
      <c r="K10" s="6"/>
      <c r="L10" s="6"/>
      <c r="P10" s="130"/>
      <c r="Q10" s="18"/>
      <c r="Y10" s="130"/>
      <c r="Z10" s="18"/>
    </row>
    <row r="11" spans="2:42" ht="45" x14ac:dyDescent="0.25">
      <c r="C11" s="370" t="s">
        <v>536</v>
      </c>
      <c r="D11" s="370"/>
      <c r="E11" s="370"/>
      <c r="F11" s="370"/>
      <c r="G11" s="370"/>
      <c r="H11" s="370"/>
      <c r="I11" s="370"/>
      <c r="J11" s="370"/>
      <c r="K11" s="370"/>
      <c r="L11" s="370"/>
      <c r="M11" s="370"/>
      <c r="N11" s="370"/>
      <c r="O11" s="319"/>
      <c r="P11" s="130"/>
      <c r="Q11" s="18"/>
      <c r="Y11" s="130"/>
      <c r="Z11" s="18"/>
    </row>
    <row r="12" spans="2:42" s="378" customFormat="1" ht="90" customHeight="1" x14ac:dyDescent="0.25">
      <c r="B12" s="310" t="s">
        <v>594</v>
      </c>
      <c r="C12" s="44" t="s">
        <v>19</v>
      </c>
      <c r="D12" s="44" t="s">
        <v>20</v>
      </c>
      <c r="E12" s="44" t="s">
        <v>522</v>
      </c>
      <c r="F12" s="44" t="s">
        <v>21</v>
      </c>
      <c r="G12" s="44" t="s">
        <v>513</v>
      </c>
      <c r="H12" s="44" t="s">
        <v>526</v>
      </c>
      <c r="I12" s="44" t="s">
        <v>110</v>
      </c>
      <c r="J12" s="44" t="s">
        <v>529</v>
      </c>
      <c r="K12" s="44" t="s">
        <v>307</v>
      </c>
      <c r="L12" s="44" t="s">
        <v>80</v>
      </c>
      <c r="M12" s="44" t="s">
        <v>308</v>
      </c>
      <c r="N12" s="44" t="s">
        <v>84</v>
      </c>
      <c r="O12" s="44" t="s">
        <v>113</v>
      </c>
      <c r="P12" s="44" t="s">
        <v>192</v>
      </c>
      <c r="Q12" s="237" t="s">
        <v>233</v>
      </c>
      <c r="R12" s="44" t="s">
        <v>231</v>
      </c>
      <c r="S12" s="44" t="s">
        <v>232</v>
      </c>
      <c r="T12" s="44" t="s">
        <v>229</v>
      </c>
      <c r="U12" s="44" t="s">
        <v>230</v>
      </c>
      <c r="AI12" s="379"/>
      <c r="AN12" s="356"/>
      <c r="AO12" s="356"/>
      <c r="AP12" s="356"/>
    </row>
    <row r="13" spans="2:42" s="416" customFormat="1" x14ac:dyDescent="0.25">
      <c r="B13" s="413" t="s">
        <v>548</v>
      </c>
      <c r="C13" s="419" t="s">
        <v>348</v>
      </c>
      <c r="D13" s="413" t="s">
        <v>349</v>
      </c>
      <c r="E13" s="472" t="s">
        <v>523</v>
      </c>
      <c r="F13" s="472" t="s">
        <v>350</v>
      </c>
      <c r="G13" s="472" t="s">
        <v>524</v>
      </c>
      <c r="H13" s="472" t="s">
        <v>525</v>
      </c>
      <c r="I13" s="472" t="s">
        <v>351</v>
      </c>
      <c r="J13" s="472" t="s">
        <v>530</v>
      </c>
      <c r="K13" s="413" t="s">
        <v>352</v>
      </c>
      <c r="L13" s="413" t="s">
        <v>353</v>
      </c>
      <c r="M13" s="413" t="s">
        <v>354</v>
      </c>
      <c r="N13" s="413" t="s">
        <v>355</v>
      </c>
      <c r="O13" s="413" t="s">
        <v>356</v>
      </c>
      <c r="P13" s="413" t="s">
        <v>357</v>
      </c>
      <c r="Q13" s="413"/>
      <c r="R13" s="413" t="s">
        <v>358</v>
      </c>
      <c r="S13" s="413" t="s">
        <v>359</v>
      </c>
      <c r="T13" s="414"/>
      <c r="U13" s="415"/>
      <c r="AI13" s="417"/>
      <c r="AN13" s="418"/>
      <c r="AO13" s="418"/>
      <c r="AP13" s="418"/>
    </row>
    <row r="14" spans="2:42" s="130" customFormat="1" hidden="1" x14ac:dyDescent="0.25">
      <c r="B14" s="44"/>
      <c r="C14" s="420"/>
      <c r="D14" s="421"/>
      <c r="E14" s="421"/>
      <c r="F14" s="421"/>
      <c r="G14" s="421"/>
      <c r="H14" s="421"/>
      <c r="I14" s="421"/>
      <c r="J14" s="421"/>
      <c r="K14" s="421"/>
      <c r="L14" s="421"/>
      <c r="M14" s="421"/>
      <c r="N14" s="421"/>
      <c r="O14" s="421"/>
      <c r="P14" s="421"/>
      <c r="Q14" s="422"/>
      <c r="R14" s="421"/>
      <c r="S14" s="421"/>
      <c r="T14" s="421"/>
      <c r="U14" s="423"/>
      <c r="AI14" s="250"/>
      <c r="AN14" s="255"/>
      <c r="AO14" s="255"/>
      <c r="AP14" s="255"/>
    </row>
    <row r="15" spans="2:42" s="130" customFormat="1" hidden="1" x14ac:dyDescent="0.25">
      <c r="B15" s="44"/>
      <c r="C15" s="420"/>
      <c r="D15" s="421"/>
      <c r="E15" s="421"/>
      <c r="F15" s="421"/>
      <c r="G15" s="421"/>
      <c r="H15" s="421"/>
      <c r="I15" s="421"/>
      <c r="J15" s="421"/>
      <c r="K15" s="421"/>
      <c r="L15" s="421"/>
      <c r="M15" s="421"/>
      <c r="N15" s="421"/>
      <c r="O15" s="421"/>
      <c r="P15" s="421"/>
      <c r="Q15" s="422"/>
      <c r="R15" s="421"/>
      <c r="S15" s="421"/>
      <c r="T15" s="421"/>
      <c r="U15" s="423"/>
      <c r="AI15" s="250"/>
      <c r="AN15" s="255"/>
      <c r="AO15" s="255"/>
      <c r="AP15" s="255"/>
    </row>
    <row r="16" spans="2:42" s="130" customFormat="1" hidden="1" x14ac:dyDescent="0.25">
      <c r="B16" s="44"/>
      <c r="C16" s="420"/>
      <c r="D16" s="421"/>
      <c r="E16" s="421"/>
      <c r="F16" s="421"/>
      <c r="G16" s="421"/>
      <c r="H16" s="421"/>
      <c r="I16" s="421"/>
      <c r="J16" s="421"/>
      <c r="K16" s="421"/>
      <c r="L16" s="421"/>
      <c r="M16" s="421"/>
      <c r="N16" s="421"/>
      <c r="O16" s="421"/>
      <c r="P16" s="421"/>
      <c r="Q16" s="422"/>
      <c r="R16" s="421"/>
      <c r="S16" s="421"/>
      <c r="T16" s="421"/>
      <c r="U16" s="423"/>
      <c r="AI16" s="250"/>
      <c r="AN16" s="255"/>
      <c r="AO16" s="255"/>
      <c r="AP16" s="255"/>
    </row>
    <row r="17" spans="1:42" s="130" customFormat="1" hidden="1" x14ac:dyDescent="0.25">
      <c r="B17" s="44"/>
      <c r="C17" s="420"/>
      <c r="D17" s="421"/>
      <c r="E17" s="421"/>
      <c r="F17" s="421"/>
      <c r="G17" s="421"/>
      <c r="H17" s="421"/>
      <c r="I17" s="421"/>
      <c r="J17" s="421"/>
      <c r="K17" s="421"/>
      <c r="L17" s="421"/>
      <c r="M17" s="421"/>
      <c r="N17" s="421"/>
      <c r="O17" s="421"/>
      <c r="P17" s="421"/>
      <c r="Q17" s="422"/>
      <c r="R17" s="421"/>
      <c r="S17" s="421"/>
      <c r="T17" s="421"/>
      <c r="U17" s="423"/>
      <c r="AI17" s="250"/>
      <c r="AN17" s="255"/>
      <c r="AO17" s="255"/>
      <c r="AP17" s="255"/>
    </row>
    <row r="18" spans="1:42" s="130" customFormat="1" hidden="1" x14ac:dyDescent="0.25">
      <c r="B18" s="44"/>
      <c r="C18" s="420"/>
      <c r="D18" s="421"/>
      <c r="E18" s="421"/>
      <c r="F18" s="421"/>
      <c r="G18" s="421"/>
      <c r="H18" s="421"/>
      <c r="I18" s="421"/>
      <c r="J18" s="421"/>
      <c r="K18" s="421"/>
      <c r="L18" s="421"/>
      <c r="M18" s="421"/>
      <c r="N18" s="421"/>
      <c r="O18" s="421"/>
      <c r="P18" s="421"/>
      <c r="Q18" s="422"/>
      <c r="R18" s="421"/>
      <c r="S18" s="421"/>
      <c r="T18" s="421"/>
      <c r="U18" s="423"/>
      <c r="AI18" s="250"/>
      <c r="AN18" s="255"/>
      <c r="AO18" s="255"/>
      <c r="AP18" s="255"/>
    </row>
    <row r="19" spans="1:42" s="130" customFormat="1" hidden="1" x14ac:dyDescent="0.25">
      <c r="B19" s="44"/>
      <c r="C19" s="420"/>
      <c r="D19" s="421"/>
      <c r="E19" s="421"/>
      <c r="F19" s="421"/>
      <c r="G19" s="421"/>
      <c r="H19" s="421"/>
      <c r="I19" s="421"/>
      <c r="J19" s="421"/>
      <c r="K19" s="421"/>
      <c r="L19" s="421"/>
      <c r="M19" s="421"/>
      <c r="N19" s="421"/>
      <c r="O19" s="421"/>
      <c r="P19" s="421"/>
      <c r="Q19" s="422"/>
      <c r="R19" s="421"/>
      <c r="S19" s="421"/>
      <c r="T19" s="421"/>
      <c r="U19" s="423"/>
      <c r="AI19" s="250"/>
      <c r="AN19" s="255"/>
      <c r="AO19" s="255"/>
      <c r="AP19" s="255"/>
    </row>
    <row r="20" spans="1:42" s="130" customFormat="1" hidden="1" x14ac:dyDescent="0.25">
      <c r="B20" s="44"/>
      <c r="C20" s="420"/>
      <c r="D20" s="421"/>
      <c r="E20" s="421"/>
      <c r="F20" s="421"/>
      <c r="G20" s="421"/>
      <c r="H20" s="421"/>
      <c r="I20" s="421"/>
      <c r="J20" s="421"/>
      <c r="K20" s="421"/>
      <c r="L20" s="421"/>
      <c r="M20" s="421"/>
      <c r="N20" s="421"/>
      <c r="O20" s="421"/>
      <c r="P20" s="421"/>
      <c r="Q20" s="422"/>
      <c r="R20" s="421"/>
      <c r="S20" s="421"/>
      <c r="T20" s="421"/>
      <c r="U20" s="423"/>
      <c r="AI20" s="250"/>
      <c r="AN20" s="255"/>
      <c r="AO20" s="255"/>
      <c r="AP20" s="255"/>
    </row>
    <row r="21" spans="1:42" s="130" customFormat="1" hidden="1" x14ac:dyDescent="0.25">
      <c r="B21" s="44"/>
      <c r="C21" s="420"/>
      <c r="D21" s="421"/>
      <c r="E21" s="421"/>
      <c r="F21" s="421"/>
      <c r="G21" s="421"/>
      <c r="H21" s="421"/>
      <c r="I21" s="421"/>
      <c r="J21" s="421"/>
      <c r="K21" s="421"/>
      <c r="L21" s="421"/>
      <c r="M21" s="421"/>
      <c r="N21" s="421"/>
      <c r="O21" s="421"/>
      <c r="P21" s="421"/>
      <c r="Q21" s="422"/>
      <c r="R21" s="421"/>
      <c r="S21" s="421"/>
      <c r="T21" s="421"/>
      <c r="U21" s="423"/>
      <c r="AI21" s="250"/>
      <c r="AN21" s="255"/>
      <c r="AO21" s="255"/>
      <c r="AP21" s="255"/>
    </row>
    <row r="22" spans="1:42" s="130" customFormat="1" hidden="1" x14ac:dyDescent="0.25">
      <c r="B22" s="44"/>
      <c r="C22" s="420"/>
      <c r="D22" s="421"/>
      <c r="E22" s="421"/>
      <c r="F22" s="421"/>
      <c r="G22" s="421"/>
      <c r="H22" s="421"/>
      <c r="I22" s="421"/>
      <c r="J22" s="421"/>
      <c r="K22" s="421"/>
      <c r="L22" s="421"/>
      <c r="M22" s="421"/>
      <c r="N22" s="421"/>
      <c r="O22" s="421"/>
      <c r="P22" s="421"/>
      <c r="Q22" s="422"/>
      <c r="R22" s="421"/>
      <c r="S22" s="421"/>
      <c r="T22" s="421"/>
      <c r="U22" s="423"/>
      <c r="AI22" s="250"/>
      <c r="AN22" s="255"/>
      <c r="AO22" s="255"/>
      <c r="AP22" s="255"/>
    </row>
    <row r="23" spans="1:42" s="130" customFormat="1" hidden="1" x14ac:dyDescent="0.25">
      <c r="B23" s="44"/>
      <c r="C23" s="420"/>
      <c r="D23" s="421"/>
      <c r="E23" s="421"/>
      <c r="F23" s="421"/>
      <c r="G23" s="421"/>
      <c r="H23" s="421"/>
      <c r="I23" s="421"/>
      <c r="J23" s="421"/>
      <c r="K23" s="421"/>
      <c r="L23" s="421"/>
      <c r="M23" s="421"/>
      <c r="N23" s="421"/>
      <c r="O23" s="421"/>
      <c r="P23" s="421"/>
      <c r="Q23" s="422"/>
      <c r="R23" s="421"/>
      <c r="S23" s="421"/>
      <c r="T23" s="421"/>
      <c r="U23" s="423"/>
      <c r="AI23" s="273"/>
      <c r="AN23" s="268"/>
      <c r="AO23" s="268"/>
      <c r="AP23" s="268"/>
    </row>
    <row r="24" spans="1:42" s="512" customFormat="1" x14ac:dyDescent="0.25">
      <c r="A24" s="130"/>
      <c r="B24" s="169" t="str">
        <f>IF(C24="","",Facility_Info_upload!$B$24)</f>
        <v/>
      </c>
      <c r="C24" s="169"/>
      <c r="D24" s="176"/>
      <c r="E24" s="227"/>
      <c r="F24" s="321"/>
      <c r="G24" s="321"/>
      <c r="H24" s="321"/>
      <c r="I24" s="227"/>
      <c r="J24" s="176"/>
      <c r="K24" s="457"/>
      <c r="L24" s="176"/>
      <c r="M24" s="457"/>
      <c r="N24" s="176"/>
      <c r="O24" s="169"/>
      <c r="P24" s="169"/>
      <c r="Q24" s="508">
        <v>1</v>
      </c>
      <c r="R24" s="169"/>
      <c r="S24" s="169"/>
      <c r="T24" s="510" t="str">
        <f>IF($R24="Yes","COMS1",IF($R24="No","N/A",""))</f>
        <v/>
      </c>
      <c r="U24" s="511" t="str">
        <f>IF($S24="Yes","CPMS1",IF($S24="No","N/A",""))</f>
        <v/>
      </c>
      <c r="AI24" s="513"/>
    </row>
    <row r="25" spans="1:42" s="512" customFormat="1" x14ac:dyDescent="0.25">
      <c r="A25" s="130"/>
      <c r="B25" s="169" t="str">
        <f>IF(C25="","",Facility_Info_upload!$B$24)</f>
        <v/>
      </c>
      <c r="C25" s="169"/>
      <c r="D25" s="176"/>
      <c r="E25" s="227"/>
      <c r="F25" s="321"/>
      <c r="G25" s="321"/>
      <c r="H25" s="321"/>
      <c r="I25" s="227"/>
      <c r="J25" s="176"/>
      <c r="K25" s="457"/>
      <c r="L25" s="176"/>
      <c r="M25" s="457"/>
      <c r="N25" s="176"/>
      <c r="O25" s="169"/>
      <c r="P25" s="169"/>
      <c r="Q25" s="508">
        <v>2</v>
      </c>
      <c r="R25" s="169"/>
      <c r="S25" s="169"/>
      <c r="T25" s="510" t="str">
        <f>IF($R25="Yes","COMS2",IF($R25="No","N/A",""))</f>
        <v/>
      </c>
      <c r="U25" s="511" t="str">
        <f>IF($S25="Yes","CPMS2",IF($S25="No","N/A",""))</f>
        <v/>
      </c>
      <c r="AI25" s="513"/>
    </row>
    <row r="26" spans="1:42" s="512" customFormat="1" x14ac:dyDescent="0.25">
      <c r="A26" s="130"/>
      <c r="B26" s="169" t="str">
        <f>IF(C26="","",Facility_Info_upload!$B$24)</f>
        <v/>
      </c>
      <c r="C26" s="169"/>
      <c r="D26" s="176"/>
      <c r="E26" s="227"/>
      <c r="F26" s="321"/>
      <c r="G26" s="321"/>
      <c r="H26" s="321"/>
      <c r="I26" s="227"/>
      <c r="J26" s="176"/>
      <c r="K26" s="457"/>
      <c r="L26" s="176"/>
      <c r="M26" s="457"/>
      <c r="N26" s="176"/>
      <c r="O26" s="169"/>
      <c r="P26" s="169"/>
      <c r="Q26" s="508">
        <v>3</v>
      </c>
      <c r="R26" s="169"/>
      <c r="S26" s="169"/>
      <c r="T26" s="510" t="str">
        <f>IF($R26="Yes","COMS3",IF($R26="No","N/A",""))</f>
        <v/>
      </c>
      <c r="U26" s="511" t="str">
        <f>IF($S26="Yes","CPMS3",IF($S26="No","N/A",""))</f>
        <v/>
      </c>
      <c r="AI26" s="513"/>
    </row>
    <row r="27" spans="1:42" s="512" customFormat="1" x14ac:dyDescent="0.25">
      <c r="A27" s="130"/>
      <c r="B27" s="169" t="str">
        <f>IF(C27="","",Facility_Info_upload!$B$24)</f>
        <v/>
      </c>
      <c r="C27" s="169"/>
      <c r="D27" s="176"/>
      <c r="E27" s="227"/>
      <c r="F27" s="321"/>
      <c r="G27" s="321"/>
      <c r="H27" s="321"/>
      <c r="I27" s="227"/>
      <c r="J27" s="176"/>
      <c r="K27" s="457"/>
      <c r="L27" s="176"/>
      <c r="M27" s="457"/>
      <c r="N27" s="227"/>
      <c r="O27" s="169"/>
      <c r="P27" s="169"/>
      <c r="Q27" s="508">
        <v>4</v>
      </c>
      <c r="R27" s="169"/>
      <c r="S27" s="169"/>
      <c r="T27" s="510" t="str">
        <f>IF($R27="Yes","COMS4",IF($R27="No","N/A",""))</f>
        <v/>
      </c>
      <c r="U27" s="511" t="str">
        <f>IF($S27="Yes","CPMS4",IF($S27="No","N/A",""))</f>
        <v/>
      </c>
    </row>
    <row r="28" spans="1:42" s="512" customFormat="1" x14ac:dyDescent="0.25">
      <c r="A28" s="130"/>
      <c r="B28" s="169" t="str">
        <f>IF(C28="","",Facility_Info_upload!$B$24)</f>
        <v/>
      </c>
      <c r="C28" s="169"/>
      <c r="D28" s="176"/>
      <c r="E28" s="227"/>
      <c r="F28" s="321"/>
      <c r="G28" s="227"/>
      <c r="H28" s="227"/>
      <c r="I28" s="227"/>
      <c r="J28" s="176"/>
      <c r="K28" s="457"/>
      <c r="L28" s="176"/>
      <c r="M28" s="457"/>
      <c r="N28" s="176"/>
      <c r="O28" s="169"/>
      <c r="P28" s="169"/>
      <c r="Q28" s="508">
        <v>5</v>
      </c>
      <c r="R28" s="169"/>
      <c r="S28" s="169"/>
      <c r="T28" s="510" t="str">
        <f>IF($R28="Yes","COMS5",IF($R28="No","N/A",""))</f>
        <v/>
      </c>
      <c r="U28" s="511" t="str">
        <f>IF($S28="Yes","CPMS5",IF($S28="No","N/A",""))</f>
        <v/>
      </c>
    </row>
    <row r="29" spans="1:42" s="512" customFormat="1" x14ac:dyDescent="0.25">
      <c r="A29" s="130"/>
      <c r="B29" s="169" t="str">
        <f>IF(C29="","",Facility_Info_upload!$B$24)</f>
        <v/>
      </c>
      <c r="C29" s="169"/>
      <c r="D29" s="176"/>
      <c r="E29" s="227"/>
      <c r="F29" s="321"/>
      <c r="G29" s="227"/>
      <c r="H29" s="227"/>
      <c r="I29" s="227"/>
      <c r="J29" s="176"/>
      <c r="K29" s="457"/>
      <c r="L29" s="176"/>
      <c r="M29" s="457"/>
      <c r="N29" s="176"/>
      <c r="O29" s="169"/>
      <c r="P29" s="169"/>
      <c r="Q29" s="508">
        <v>6</v>
      </c>
      <c r="R29" s="169"/>
      <c r="S29" s="169"/>
      <c r="T29" s="510" t="str">
        <f>IF($R29="Yes","COMS6",IF($R29="No","N/A",""))</f>
        <v/>
      </c>
      <c r="U29" s="511" t="str">
        <f>IF($S29="Yes","CPMS6",IF($S29="No","N/A",""))</f>
        <v/>
      </c>
    </row>
    <row r="30" spans="1:42" s="512" customFormat="1" x14ac:dyDescent="0.25">
      <c r="A30" s="130"/>
      <c r="B30" s="169" t="str">
        <f>IF(C30="","",Facility_Info_upload!$B$24)</f>
        <v/>
      </c>
      <c r="C30" s="373"/>
      <c r="D30" s="176"/>
      <c r="E30" s="227"/>
      <c r="F30" s="321"/>
      <c r="G30" s="227"/>
      <c r="H30" s="227"/>
      <c r="I30" s="227"/>
      <c r="J30" s="176"/>
      <c r="K30" s="457"/>
      <c r="L30" s="176"/>
      <c r="M30" s="457"/>
      <c r="N30" s="176"/>
      <c r="O30" s="169"/>
      <c r="P30" s="169"/>
      <c r="Q30" s="508">
        <v>7</v>
      </c>
      <c r="R30" s="169"/>
      <c r="S30" s="169"/>
      <c r="T30" s="510" t="str">
        <f>IF($R30="Yes","COMS7",IF($R30="No","N/A",""))</f>
        <v/>
      </c>
      <c r="U30" s="511" t="str">
        <f>IF($S30="Yes","CPMS7",IF($S30="No","N/A",""))</f>
        <v/>
      </c>
    </row>
    <row r="31" spans="1:42" s="512" customFormat="1" x14ac:dyDescent="0.25">
      <c r="A31" s="130"/>
      <c r="B31" s="169" t="str">
        <f>IF(C31="","",Facility_Info_upload!$B$24)</f>
        <v/>
      </c>
      <c r="C31" s="373"/>
      <c r="D31" s="176"/>
      <c r="E31" s="227"/>
      <c r="F31" s="321"/>
      <c r="G31" s="227"/>
      <c r="H31" s="227"/>
      <c r="I31" s="227"/>
      <c r="J31" s="176"/>
      <c r="K31" s="457"/>
      <c r="L31" s="176"/>
      <c r="M31" s="457"/>
      <c r="N31" s="176"/>
      <c r="O31" s="169"/>
      <c r="P31" s="169"/>
      <c r="Q31" s="508">
        <v>8</v>
      </c>
      <c r="R31" s="169"/>
      <c r="S31" s="169"/>
      <c r="T31" s="510" t="str">
        <f>IF($R31="Yes","COMS8",IF($R31="No","N/A",""))</f>
        <v/>
      </c>
      <c r="U31" s="511" t="str">
        <f>IF($S31="Yes","CPMS8",IF($S31="No","N/A",""))</f>
        <v/>
      </c>
    </row>
    <row r="32" spans="1:42" s="512" customFormat="1" x14ac:dyDescent="0.25">
      <c r="A32" s="130"/>
      <c r="B32" s="169" t="str">
        <f>IF(C32="","",Facility_Info_upload!$B$24)</f>
        <v/>
      </c>
      <c r="C32" s="373"/>
      <c r="D32" s="176"/>
      <c r="E32" s="227"/>
      <c r="F32" s="321"/>
      <c r="G32" s="227"/>
      <c r="H32" s="227"/>
      <c r="I32" s="227"/>
      <c r="J32" s="176"/>
      <c r="K32" s="457"/>
      <c r="L32" s="176"/>
      <c r="M32" s="457"/>
      <c r="N32" s="176"/>
      <c r="O32" s="169"/>
      <c r="P32" s="169"/>
      <c r="Q32" s="508">
        <v>9</v>
      </c>
      <c r="R32" s="169"/>
      <c r="S32" s="169"/>
      <c r="T32" s="510" t="str">
        <f>IF($R32="Yes","COMS9",IF($R32="No","N/A",""))</f>
        <v/>
      </c>
      <c r="U32" s="511" t="str">
        <f>IF($S32="Yes","CPMS9",IF($S32="No","N/A",""))</f>
        <v/>
      </c>
    </row>
    <row r="33" spans="1:36" s="512" customFormat="1" x14ac:dyDescent="0.25">
      <c r="A33" s="130"/>
      <c r="B33" s="169" t="str">
        <f>IF(C33="","",Facility_Info_upload!$B$24)</f>
        <v/>
      </c>
      <c r="C33" s="374"/>
      <c r="D33" s="375"/>
      <c r="E33" s="227"/>
      <c r="F33" s="376"/>
      <c r="G33" s="376"/>
      <c r="H33" s="376"/>
      <c r="I33" s="376"/>
      <c r="J33" s="176"/>
      <c r="K33" s="457"/>
      <c r="L33" s="375"/>
      <c r="M33" s="458"/>
      <c r="N33" s="375"/>
      <c r="O33" s="377"/>
      <c r="P33" s="377"/>
      <c r="Q33" s="509">
        <v>10</v>
      </c>
      <c r="R33" s="169"/>
      <c r="S33" s="169"/>
      <c r="T33" s="514" t="str">
        <f>IF($R33="Yes","COMS10",IF($R33="No","N/A",""))</f>
        <v/>
      </c>
      <c r="U33" s="515" t="str">
        <f>IF($S33="Yes","CPMS10",IF($S33="No","N/A",""))</f>
        <v/>
      </c>
    </row>
    <row r="34" spans="1:36" hidden="1" x14ac:dyDescent="0.25">
      <c r="B34" s="37"/>
      <c r="C34" s="37"/>
      <c r="D34" s="37"/>
      <c r="E34" s="37"/>
      <c r="F34" s="37"/>
      <c r="G34" s="37"/>
      <c r="H34" s="37"/>
      <c r="P34" s="130"/>
      <c r="Q34" s="18"/>
      <c r="Y34" s="130"/>
      <c r="Z34" s="18"/>
    </row>
    <row r="35" spans="1:36" hidden="1" x14ac:dyDescent="0.25">
      <c r="B35" s="45"/>
      <c r="C35" s="46"/>
      <c r="D35" s="46"/>
      <c r="E35" s="46"/>
      <c r="F35" s="46"/>
      <c r="G35" s="46"/>
      <c r="H35" s="46"/>
      <c r="I35" s="22"/>
      <c r="J35" s="22"/>
      <c r="K35" s="22"/>
      <c r="L35" s="22"/>
      <c r="M35" s="22"/>
      <c r="N35" s="46"/>
      <c r="O35" s="42"/>
      <c r="P35" s="42"/>
      <c r="Q35" s="42"/>
      <c r="R35" s="37"/>
      <c r="Y35" s="130"/>
      <c r="Z35" s="18"/>
    </row>
    <row r="36" spans="1:36" hidden="1" x14ac:dyDescent="0.25">
      <c r="B36" s="48"/>
      <c r="C36" s="37"/>
      <c r="D36" s="37"/>
      <c r="E36" s="37"/>
      <c r="F36" s="37"/>
      <c r="G36" s="37"/>
      <c r="H36" s="37"/>
      <c r="N36" s="37"/>
      <c r="O36" s="37"/>
      <c r="P36" s="37"/>
      <c r="Q36" s="37"/>
      <c r="R36" s="37"/>
      <c r="Y36" s="130"/>
      <c r="Z36" s="18"/>
    </row>
    <row r="37" spans="1:36" hidden="1" x14ac:dyDescent="0.25">
      <c r="B37" s="18"/>
      <c r="D37" s="64"/>
      <c r="E37" s="64"/>
      <c r="F37" s="64"/>
      <c r="G37" s="64"/>
      <c r="H37" s="64"/>
      <c r="I37" s="64"/>
      <c r="J37" s="64"/>
      <c r="M37" s="63"/>
      <c r="N37" s="37"/>
      <c r="O37" s="37"/>
      <c r="P37" s="37"/>
      <c r="Q37" s="37"/>
      <c r="R37" s="37"/>
      <c r="Y37" s="130"/>
      <c r="Z37" s="18"/>
    </row>
    <row r="38" spans="1:36" hidden="1" x14ac:dyDescent="0.25">
      <c r="B38" s="18"/>
      <c r="P38" s="130"/>
      <c r="Q38" s="18"/>
      <c r="R38" s="22"/>
      <c r="S38" s="22"/>
      <c r="T38" s="22"/>
      <c r="U38" s="22"/>
      <c r="Y38" s="130"/>
      <c r="Z38" s="18"/>
    </row>
    <row r="39" spans="1:36" hidden="1" x14ac:dyDescent="0.25">
      <c r="B39" s="18"/>
      <c r="P39" s="130"/>
      <c r="Q39" s="18"/>
      <c r="Y39" s="130"/>
      <c r="Z39" s="18"/>
    </row>
    <row r="40" spans="1:36" hidden="1" x14ac:dyDescent="0.25">
      <c r="B40" s="18"/>
      <c r="P40" s="130"/>
      <c r="Q40" s="18"/>
      <c r="Y40" s="130"/>
      <c r="Z40" s="18"/>
    </row>
    <row r="41" spans="1:36" hidden="1" x14ac:dyDescent="0.25">
      <c r="Y41" s="24" t="s">
        <v>239</v>
      </c>
      <c r="AJ41" s="130"/>
    </row>
    <row r="42" spans="1:36" ht="30" hidden="1" x14ac:dyDescent="0.25">
      <c r="Y42" s="44" t="s">
        <v>240</v>
      </c>
      <c r="Z42" s="44" t="s">
        <v>19</v>
      </c>
      <c r="AA42" s="44" t="s">
        <v>20</v>
      </c>
      <c r="AB42" s="44" t="s">
        <v>21</v>
      </c>
      <c r="AC42" s="44" t="s">
        <v>22</v>
      </c>
    </row>
    <row r="43" spans="1:36" ht="75" hidden="1" x14ac:dyDescent="0.25">
      <c r="Y43" s="239" t="str">
        <f t="shared" ref="Y43:Y52" si="0">T24</f>
        <v/>
      </c>
      <c r="Z43" s="240">
        <f t="shared" ref="Z43:Z52" si="1">C24</f>
        <v>0</v>
      </c>
      <c r="AA43" s="240">
        <f t="shared" ref="AA43:AA52" si="2">D24</f>
        <v>0</v>
      </c>
      <c r="AB43" s="240">
        <f t="shared" ref="AB43:AB52" si="3">F24</f>
        <v>0</v>
      </c>
      <c r="AC43" s="240">
        <f t="shared" ref="AC43:AC52" si="4">I24</f>
        <v>0</v>
      </c>
    </row>
    <row r="44" spans="1:36" ht="60" hidden="1" x14ac:dyDescent="0.25">
      <c r="Y44" s="239" t="str">
        <f t="shared" si="0"/>
        <v/>
      </c>
      <c r="Z44" s="240">
        <f t="shared" si="1"/>
        <v>0</v>
      </c>
      <c r="AA44" s="240">
        <f t="shared" si="2"/>
        <v>0</v>
      </c>
      <c r="AB44" s="240">
        <f t="shared" si="3"/>
        <v>0</v>
      </c>
      <c r="AC44" s="240">
        <f t="shared" si="4"/>
        <v>0</v>
      </c>
    </row>
    <row r="45" spans="1:36" ht="30" hidden="1" x14ac:dyDescent="0.25">
      <c r="Y45" s="239" t="str">
        <f t="shared" si="0"/>
        <v/>
      </c>
      <c r="Z45" s="240">
        <f t="shared" si="1"/>
        <v>0</v>
      </c>
      <c r="AA45" s="240">
        <f t="shared" si="2"/>
        <v>0</v>
      </c>
      <c r="AB45" s="240">
        <f t="shared" si="3"/>
        <v>0</v>
      </c>
      <c r="AC45" s="240">
        <f t="shared" si="4"/>
        <v>0</v>
      </c>
    </row>
    <row r="46" spans="1:36" ht="60" hidden="1" x14ac:dyDescent="0.25">
      <c r="Y46" s="239" t="str">
        <f t="shared" si="0"/>
        <v/>
      </c>
      <c r="Z46" s="240">
        <f t="shared" si="1"/>
        <v>0</v>
      </c>
      <c r="AA46" s="240">
        <f t="shared" si="2"/>
        <v>0</v>
      </c>
      <c r="AB46" s="240">
        <f t="shared" si="3"/>
        <v>0</v>
      </c>
      <c r="AC46" s="240">
        <f t="shared" si="4"/>
        <v>0</v>
      </c>
    </row>
    <row r="47" spans="1:36" ht="75" hidden="1" x14ac:dyDescent="0.25">
      <c r="Y47" s="239" t="str">
        <f t="shared" si="0"/>
        <v/>
      </c>
      <c r="Z47" s="240">
        <f t="shared" si="1"/>
        <v>0</v>
      </c>
      <c r="AA47" s="240">
        <f t="shared" si="2"/>
        <v>0</v>
      </c>
      <c r="AB47" s="240">
        <f t="shared" si="3"/>
        <v>0</v>
      </c>
      <c r="AC47" s="240">
        <f t="shared" si="4"/>
        <v>0</v>
      </c>
    </row>
    <row r="48" spans="1:36" ht="60" hidden="1" x14ac:dyDescent="0.25">
      <c r="Y48" s="239" t="str">
        <f t="shared" si="0"/>
        <v/>
      </c>
      <c r="Z48" s="240">
        <f t="shared" si="1"/>
        <v>0</v>
      </c>
      <c r="AA48" s="240">
        <f t="shared" si="2"/>
        <v>0</v>
      </c>
      <c r="AB48" s="240">
        <f t="shared" si="3"/>
        <v>0</v>
      </c>
      <c r="AC48" s="240">
        <f t="shared" si="4"/>
        <v>0</v>
      </c>
    </row>
    <row r="49" spans="25:29" ht="60" hidden="1" x14ac:dyDescent="0.25">
      <c r="Y49" s="239" t="str">
        <f t="shared" si="0"/>
        <v/>
      </c>
      <c r="Z49" s="240">
        <f t="shared" si="1"/>
        <v>0</v>
      </c>
      <c r="AA49" s="240">
        <f t="shared" si="2"/>
        <v>0</v>
      </c>
      <c r="AB49" s="240">
        <f t="shared" si="3"/>
        <v>0</v>
      </c>
      <c r="AC49" s="240">
        <f t="shared" si="4"/>
        <v>0</v>
      </c>
    </row>
    <row r="50" spans="25:29" ht="30" hidden="1" x14ac:dyDescent="0.25">
      <c r="Y50" s="239" t="str">
        <f t="shared" si="0"/>
        <v/>
      </c>
      <c r="Z50" s="240">
        <f t="shared" si="1"/>
        <v>0</v>
      </c>
      <c r="AA50" s="240">
        <f t="shared" si="2"/>
        <v>0</v>
      </c>
      <c r="AB50" s="240">
        <f t="shared" si="3"/>
        <v>0</v>
      </c>
      <c r="AC50" s="240">
        <f t="shared" si="4"/>
        <v>0</v>
      </c>
    </row>
    <row r="51" spans="25:29" ht="30" hidden="1" x14ac:dyDescent="0.25">
      <c r="Y51" s="239" t="str">
        <f t="shared" si="0"/>
        <v/>
      </c>
      <c r="Z51" s="240">
        <f t="shared" si="1"/>
        <v>0</v>
      </c>
      <c r="AA51" s="240">
        <f t="shared" si="2"/>
        <v>0</v>
      </c>
      <c r="AB51" s="240">
        <f t="shared" si="3"/>
        <v>0</v>
      </c>
      <c r="AC51" s="240">
        <f t="shared" si="4"/>
        <v>0</v>
      </c>
    </row>
    <row r="52" spans="25:29" hidden="1" x14ac:dyDescent="0.25">
      <c r="Y52" s="239" t="str">
        <f t="shared" si="0"/>
        <v/>
      </c>
      <c r="Z52" s="240">
        <f t="shared" si="1"/>
        <v>0</v>
      </c>
      <c r="AA52" s="240">
        <f t="shared" si="2"/>
        <v>0</v>
      </c>
      <c r="AB52" s="240">
        <f t="shared" si="3"/>
        <v>0</v>
      </c>
      <c r="AC52" s="240">
        <f t="shared" si="4"/>
        <v>0</v>
      </c>
    </row>
    <row r="53" spans="25:29" ht="75" hidden="1" x14ac:dyDescent="0.25">
      <c r="Y53" s="239" t="str">
        <f t="shared" ref="Y53:Y62" si="5">U24</f>
        <v/>
      </c>
      <c r="Z53" s="240">
        <f t="shared" ref="Z53:Z62" si="6">C24</f>
        <v>0</v>
      </c>
      <c r="AA53" s="240">
        <f t="shared" ref="AA53:AA62" si="7">D24</f>
        <v>0</v>
      </c>
      <c r="AB53" s="240">
        <f t="shared" ref="AB53:AB62" si="8">F24</f>
        <v>0</v>
      </c>
      <c r="AC53" s="240">
        <f t="shared" ref="AC53:AC62" si="9">I24</f>
        <v>0</v>
      </c>
    </row>
    <row r="54" spans="25:29" ht="60" hidden="1" x14ac:dyDescent="0.25">
      <c r="Y54" s="239" t="str">
        <f t="shared" si="5"/>
        <v/>
      </c>
      <c r="Z54" s="240">
        <f t="shared" si="6"/>
        <v>0</v>
      </c>
      <c r="AA54" s="240">
        <f t="shared" si="7"/>
        <v>0</v>
      </c>
      <c r="AB54" s="240">
        <f t="shared" si="8"/>
        <v>0</v>
      </c>
      <c r="AC54" s="240">
        <f t="shared" si="9"/>
        <v>0</v>
      </c>
    </row>
    <row r="55" spans="25:29" ht="30" hidden="1" x14ac:dyDescent="0.25">
      <c r="Y55" s="239" t="str">
        <f t="shared" si="5"/>
        <v/>
      </c>
      <c r="Z55" s="240">
        <f t="shared" si="6"/>
        <v>0</v>
      </c>
      <c r="AA55" s="240">
        <f t="shared" si="7"/>
        <v>0</v>
      </c>
      <c r="AB55" s="240">
        <f t="shared" si="8"/>
        <v>0</v>
      </c>
      <c r="AC55" s="240">
        <f t="shared" si="9"/>
        <v>0</v>
      </c>
    </row>
    <row r="56" spans="25:29" ht="60" hidden="1" x14ac:dyDescent="0.25">
      <c r="Y56" s="239" t="str">
        <f t="shared" si="5"/>
        <v/>
      </c>
      <c r="Z56" s="240">
        <f t="shared" si="6"/>
        <v>0</v>
      </c>
      <c r="AA56" s="240">
        <f t="shared" si="7"/>
        <v>0</v>
      </c>
      <c r="AB56" s="240">
        <f t="shared" si="8"/>
        <v>0</v>
      </c>
      <c r="AC56" s="240">
        <f t="shared" si="9"/>
        <v>0</v>
      </c>
    </row>
    <row r="57" spans="25:29" ht="75" hidden="1" x14ac:dyDescent="0.25">
      <c r="Y57" s="239" t="str">
        <f t="shared" si="5"/>
        <v/>
      </c>
      <c r="Z57" s="240">
        <f t="shared" si="6"/>
        <v>0</v>
      </c>
      <c r="AA57" s="240">
        <f t="shared" si="7"/>
        <v>0</v>
      </c>
      <c r="AB57" s="240">
        <f t="shared" si="8"/>
        <v>0</v>
      </c>
      <c r="AC57" s="240">
        <f t="shared" si="9"/>
        <v>0</v>
      </c>
    </row>
    <row r="58" spans="25:29" ht="60" hidden="1" x14ac:dyDescent="0.25">
      <c r="Y58" s="239" t="str">
        <f t="shared" si="5"/>
        <v/>
      </c>
      <c r="Z58" s="240">
        <f t="shared" si="6"/>
        <v>0</v>
      </c>
      <c r="AA58" s="240">
        <f t="shared" si="7"/>
        <v>0</v>
      </c>
      <c r="AB58" s="240">
        <f t="shared" si="8"/>
        <v>0</v>
      </c>
      <c r="AC58" s="240">
        <f t="shared" si="9"/>
        <v>0</v>
      </c>
    </row>
    <row r="59" spans="25:29" ht="60" hidden="1" x14ac:dyDescent="0.25">
      <c r="Y59" s="239" t="str">
        <f t="shared" si="5"/>
        <v/>
      </c>
      <c r="Z59" s="240">
        <f t="shared" si="6"/>
        <v>0</v>
      </c>
      <c r="AA59" s="240">
        <f t="shared" si="7"/>
        <v>0</v>
      </c>
      <c r="AB59" s="240">
        <f t="shared" si="8"/>
        <v>0</v>
      </c>
      <c r="AC59" s="240">
        <f t="shared" si="9"/>
        <v>0</v>
      </c>
    </row>
    <row r="60" spans="25:29" ht="30" hidden="1" x14ac:dyDescent="0.25">
      <c r="Y60" s="239" t="str">
        <f t="shared" si="5"/>
        <v/>
      </c>
      <c r="Z60" s="240">
        <f t="shared" si="6"/>
        <v>0</v>
      </c>
      <c r="AA60" s="240">
        <f t="shared" si="7"/>
        <v>0</v>
      </c>
      <c r="AB60" s="240">
        <f t="shared" si="8"/>
        <v>0</v>
      </c>
      <c r="AC60" s="240">
        <f t="shared" si="9"/>
        <v>0</v>
      </c>
    </row>
    <row r="61" spans="25:29" ht="30" hidden="1" x14ac:dyDescent="0.25">
      <c r="Y61" s="239" t="str">
        <f t="shared" si="5"/>
        <v/>
      </c>
      <c r="Z61" s="240">
        <f t="shared" si="6"/>
        <v>0</v>
      </c>
      <c r="AA61" s="240">
        <f t="shared" si="7"/>
        <v>0</v>
      </c>
      <c r="AB61" s="240">
        <f t="shared" si="8"/>
        <v>0</v>
      </c>
      <c r="AC61" s="240">
        <f t="shared" si="9"/>
        <v>0</v>
      </c>
    </row>
    <row r="62" spans="25:29" hidden="1" x14ac:dyDescent="0.25">
      <c r="Y62" s="239" t="str">
        <f t="shared" si="5"/>
        <v/>
      </c>
      <c r="Z62" s="240">
        <f t="shared" si="6"/>
        <v>0</v>
      </c>
      <c r="AA62" s="240">
        <f t="shared" si="7"/>
        <v>0</v>
      </c>
      <c r="AB62" s="240">
        <f t="shared" si="8"/>
        <v>0</v>
      </c>
      <c r="AC62" s="240">
        <f t="shared" si="9"/>
        <v>0</v>
      </c>
    </row>
  </sheetData>
  <sheetProtection algorithmName="SHA-512" hashValue="GP5X9Mppc0kVGMtcoPfwJyKQrmf7z7h1ONAsqNWcnMCfba8tuzthgNG19M/KvQBb00sRJ6LP5MRDxAxE/FfaCw==" saltValue="Y5LQsrqzp++vkIVtHdrcWQ==" spinCount="100000" sheet="1" formatRows="0"/>
  <dataConsolidate/>
  <dataValidations count="12">
    <dataValidation allowBlank="1" showInputMessage="1" showErrorMessage="1" prompt="Enter numeric value of limit" sqref="K12 M12" xr:uid="{2414AAF3-4563-490B-A34B-A23217A0F9D0}"/>
    <dataValidation allowBlank="1" showInputMessage="1" showErrorMessage="1" prompt="Select" sqref="O12:P12" xr:uid="{25B33779-8C51-49B7-BD5D-BF036B79BA29}"/>
    <dataValidation allowBlank="1" showInputMessage="1" showErrorMessage="1" prompt="Select units of measure" sqref="N12 L12" xr:uid="{6782658C-5BB5-4BD9-AD3C-B0E9E0F04F0E}"/>
    <dataValidation allowBlank="1" showErrorMessage="1" prompt="Enter numeric value of limit" sqref="M24:M33 K24:K33" xr:uid="{9E7D2AED-0B57-429F-9125-E1051D517968}"/>
    <dataValidation allowBlank="1" showInputMessage="1" showErrorMessage="1" prompt="Select control" sqref="I12:J12" xr:uid="{195426EC-B2CF-473D-B340-C88588E4DAC3}"/>
    <dataValidation allowBlank="1" showInputMessage="1" showErrorMessage="1" prompt="Select unit type" sqref="D12:E12" xr:uid="{D936443F-5700-41B4-9979-009F33C2CD22}"/>
    <dataValidation allowBlank="1" showInputMessage="1" showErrorMessage="1" prompt="Select yes to add CPMS tab" sqref="S12" xr:uid="{8ACC503A-8669-44DA-A8EB-F099B0EBB458}"/>
    <dataValidation allowBlank="1" showInputMessage="1" showErrorMessage="1" prompt="Select yes to add COMS tab" sqref="R12" xr:uid="{6144444B-2B41-49EE-9A2E-0856A27F01ED}"/>
    <dataValidation type="list" allowBlank="1" showInputMessage="1" showErrorMessage="1" sqref="G24:G33" xr:uid="{68686238-9FF4-4EFB-A287-636D2CB768C8}">
      <formula1>"New, Existing"</formula1>
    </dataValidation>
    <dataValidation allowBlank="1" prompt="Select unit type" sqref="E24:E33" xr:uid="{FD15C2CE-9304-4719-8B5E-F6564AF0D345}"/>
    <dataValidation type="list" allowBlank="1" showInputMessage="1" showErrorMessage="1" sqref="H24:H33" xr:uid="{464244EC-ED8E-407A-888E-A65353039800}">
      <formula1>"Yes, No"</formula1>
    </dataValidation>
    <dataValidation type="list" allowBlank="1" prompt="Select control" sqref="J24:J33" xr:uid="{904F67D6-EFAE-40B2-8AE8-FABE68D24BBC}">
      <formula1>"Normal, Alternative"</formula1>
    </dataValidation>
  </dataValidations>
  <pageMargins left="0.3" right="0.3" top="0.75" bottom="0.75" header="0.3" footer="0.3"/>
  <pageSetup scale="60" fitToHeight="2" orientation="landscape" r:id="rId1"/>
  <headerFooter>
    <oddFooter>&amp;R&amp;A</oddFooter>
  </headerFooter>
  <tableParts count="1">
    <tablePart r:id="rId2"/>
  </tableParts>
  <extLst>
    <ext xmlns:x14="http://schemas.microsoft.com/office/spreadsheetml/2009/9/main" uri="{CCE6A557-97BC-4b89-ADB6-D9C93CAAB3DF}">
      <x14:dataValidations xmlns:xm="http://schemas.microsoft.com/office/excel/2006/main" count="7">
        <x14:dataValidation type="list" allowBlank="1" showInputMessage="1" showErrorMessage="1" xr:uid="{E140ABFA-278E-4303-8C65-730729204719}">
          <x14:formula1>
            <xm:f>'dropdown menus'!$B$17:$B$19</xm:f>
          </x14:formula1>
          <xm:sqref>F35:H35</xm:sqref>
        </x14:dataValidation>
        <x14:dataValidation type="list" allowBlank="1" prompt="Select unit type" xr:uid="{445819EF-588A-4EE7-938B-6F63014BB02F}">
          <x14:formula1>
            <xm:f>'dropdown menus'!$B$2:$B$6</xm:f>
          </x14:formula1>
          <xm:sqref>D24:D33</xm:sqref>
        </x14:dataValidation>
        <x14:dataValidation type="list" allowBlank="1" showErrorMessage="1" prompt="Select units of measure" xr:uid="{BF856CED-CE3B-432A-B2CE-1C4FA6D365DD}">
          <x14:formula1>
            <xm:f>'dropdown menus'!$B$72:$B$74</xm:f>
          </x14:formula1>
          <xm:sqref>L24:L33</xm:sqref>
        </x14:dataValidation>
        <x14:dataValidation type="list" allowBlank="1" showErrorMessage="1" prompt="Select units of measure" xr:uid="{BC947A8B-9088-4A7E-91ED-09BDE35B0077}">
          <x14:formula1>
            <xm:f>'dropdown menus'!$B$77:$B$79</xm:f>
          </x14:formula1>
          <xm:sqref>N24:N33</xm:sqref>
        </x14:dataValidation>
        <x14:dataValidation type="list" allowBlank="1" showErrorMessage="1" prompt="Select" xr:uid="{8541BFCA-E577-4248-816E-C4AF2A318EEA}">
          <x14:formula1>
            <xm:f>'dropdown menus'!$B$17:$B$19</xm:f>
          </x14:formula1>
          <xm:sqref>O24:O33</xm:sqref>
        </x14:dataValidation>
        <x14:dataValidation type="list" allowBlank="1" showErrorMessage="1" prompt="Select" xr:uid="{88DAC50D-C60A-40F7-8F07-A2F518D6D796}">
          <x14:formula1>
            <xm:f>'dropdown menus'!$B$17:$B$18</xm:f>
          </x14:formula1>
          <xm:sqref>P24:P33 R24:S33</xm:sqref>
        </x14:dataValidation>
        <x14:dataValidation type="list" allowBlank="1" prompt="Select control" xr:uid="{8C1E9955-04B5-4CD6-AE3B-E17628E13B38}">
          <x14:formula1>
            <xm:f>'dropdown menus'!$B$9:$B$14</xm:f>
          </x14:formula1>
          <xm:sqref>I24:I33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U62"/>
  <sheetViews>
    <sheetView showGridLines="0" topLeftCell="C6" zoomScaleNormal="100" workbookViewId="0">
      <selection activeCell="C24" sqref="C24"/>
    </sheetView>
  </sheetViews>
  <sheetFormatPr defaultColWidth="0" defaultRowHeight="15" zeroHeight="1" x14ac:dyDescent="0.25"/>
  <cols>
    <col min="1" max="1" width="9.140625" style="130" hidden="1" customWidth="1"/>
    <col min="2" max="2" width="19" style="130" hidden="1" customWidth="1"/>
    <col min="3" max="4" width="19" style="130" customWidth="1"/>
    <col min="5" max="5" width="36.42578125" style="18" hidden="1" customWidth="1"/>
    <col min="6" max="6" width="69" style="18" customWidth="1"/>
    <col min="7" max="7" width="33.140625" style="18" customWidth="1"/>
    <col min="8" max="9" width="26.7109375" style="18" customWidth="1"/>
    <col min="10" max="16384" width="9.140625" style="18" hidden="1"/>
  </cols>
  <sheetData>
    <row r="1" spans="2:21" s="282" customFormat="1" ht="38.25" hidden="1" customHeight="1" x14ac:dyDescent="0.25">
      <c r="B1" s="424" t="s">
        <v>249</v>
      </c>
      <c r="C1" s="424"/>
      <c r="D1" s="424"/>
      <c r="E1" s="424" t="str">
        <f>Welcome!B6</f>
        <v>OMB No.: 2060-0377 Form 5900-520 For further Paperwork Reduction Act information see: 
https://www.epa.gov/electronic-reporting-air-emissions/paperwork-reduction-act-pra-cedri-and-ert</v>
      </c>
      <c r="F1" s="424"/>
      <c r="G1" s="280"/>
    </row>
    <row r="2" spans="2:21" s="1" customFormat="1" hidden="1" x14ac:dyDescent="0.25">
      <c r="B2" s="257" t="s">
        <v>261</v>
      </c>
      <c r="C2" s="493"/>
      <c r="D2" s="493"/>
      <c r="E2" s="362" t="str">
        <f>+Welcome!$B$2</f>
        <v>63.860(c) Excess Emissions Report</v>
      </c>
      <c r="F2" s="362"/>
      <c r="G2" s="280"/>
    </row>
    <row r="3" spans="2:21" s="1" customFormat="1" hidden="1" x14ac:dyDescent="0.25">
      <c r="B3" s="251" t="s">
        <v>250</v>
      </c>
      <c r="C3" s="251"/>
      <c r="D3" s="251"/>
      <c r="E3" s="252" t="str">
        <f>+Welcome!$B$3</f>
        <v>63.867(d)(2)</v>
      </c>
      <c r="F3" s="252"/>
      <c r="G3" s="281"/>
      <c r="H3" s="282"/>
    </row>
    <row r="4" spans="2:21" s="1" customFormat="1" hidden="1" x14ac:dyDescent="0.25">
      <c r="B4" s="251" t="s">
        <v>251</v>
      </c>
      <c r="C4" s="251"/>
      <c r="D4" s="251"/>
      <c r="E4" s="253" t="str">
        <f>+Welcome!$B$4</f>
        <v>DRAFT</v>
      </c>
      <c r="F4" s="252"/>
      <c r="G4" s="281"/>
      <c r="H4" s="282"/>
    </row>
    <row r="5" spans="2:21" s="1" customFormat="1" hidden="1" x14ac:dyDescent="0.25">
      <c r="B5" s="251" t="s">
        <v>252</v>
      </c>
      <c r="C5" s="251"/>
      <c r="D5" s="251"/>
      <c r="E5" s="254">
        <f>+Welcome!$B$5</f>
        <v>44393</v>
      </c>
      <c r="F5" s="252"/>
      <c r="G5" s="281"/>
      <c r="H5" s="282"/>
    </row>
    <row r="6" spans="2:21" s="1" customFormat="1" ht="18.75" x14ac:dyDescent="0.3">
      <c r="C6" s="40" t="s">
        <v>31</v>
      </c>
      <c r="E6" s="40"/>
      <c r="H6" s="325"/>
      <c r="I6" s="325"/>
    </row>
    <row r="7" spans="2:21" ht="18.75" x14ac:dyDescent="0.3">
      <c r="C7" s="24" t="s">
        <v>121</v>
      </c>
      <c r="E7" s="24"/>
      <c r="F7" s="40"/>
      <c r="G7" s="40"/>
      <c r="J7" s="36"/>
      <c r="K7" s="36"/>
      <c r="L7" s="36"/>
      <c r="M7" s="36"/>
      <c r="N7" s="36"/>
      <c r="O7" s="36"/>
      <c r="P7" s="36"/>
      <c r="Q7" s="36"/>
      <c r="R7" s="36"/>
      <c r="S7" s="36"/>
      <c r="T7" s="36"/>
      <c r="U7" s="36"/>
    </row>
    <row r="8" spans="2:21" x14ac:dyDescent="0.25">
      <c r="C8" s="371" t="s">
        <v>119</v>
      </c>
      <c r="E8" s="371"/>
      <c r="F8" s="316" t="str">
        <f>Facility_Info_upload!$C$24&amp;"--"&amp;Facility_Info_upload!$D$24</f>
        <v>0--0</v>
      </c>
    </row>
    <row r="9" spans="2:21" x14ac:dyDescent="0.25">
      <c r="C9" s="372" t="s">
        <v>120</v>
      </c>
      <c r="E9" s="372"/>
      <c r="F9" s="317" t="str">
        <f>Facility_Info_upload!$O$24&amp;" - "&amp;Facility_Info_upload!$P$24</f>
        <v xml:space="preserve"> - </v>
      </c>
    </row>
    <row r="10" spans="2:21" ht="15.75" customHeight="1" x14ac:dyDescent="0.25">
      <c r="C10" s="358" t="s">
        <v>426</v>
      </c>
      <c r="E10" s="358"/>
      <c r="F10" s="358"/>
      <c r="G10" s="358"/>
      <c r="H10" s="358"/>
      <c r="I10" s="47"/>
      <c r="J10" s="47"/>
      <c r="K10" s="47"/>
      <c r="L10" s="47"/>
      <c r="M10" s="47"/>
      <c r="N10" s="47"/>
      <c r="O10" s="47"/>
      <c r="P10" s="47"/>
      <c r="Q10" s="47"/>
      <c r="R10" s="47"/>
      <c r="S10" s="47"/>
      <c r="T10" s="47"/>
    </row>
    <row r="11" spans="2:21" x14ac:dyDescent="0.25">
      <c r="B11" s="47"/>
      <c r="C11" s="61" t="s">
        <v>569</v>
      </c>
      <c r="D11" s="249"/>
      <c r="E11" s="61"/>
      <c r="F11" s="47"/>
      <c r="G11" s="47"/>
      <c r="H11" s="47"/>
      <c r="I11" s="47"/>
      <c r="J11" s="47"/>
      <c r="K11" s="47"/>
      <c r="L11" s="47"/>
      <c r="M11" s="47"/>
      <c r="N11" s="47"/>
      <c r="O11" s="47"/>
      <c r="P11" s="47"/>
      <c r="Q11" s="47"/>
      <c r="R11" s="47"/>
      <c r="S11" s="47"/>
      <c r="T11" s="47"/>
    </row>
    <row r="12" spans="2:21" ht="30" x14ac:dyDescent="0.25">
      <c r="B12" s="272" t="s">
        <v>594</v>
      </c>
      <c r="C12" s="494" t="s">
        <v>19</v>
      </c>
      <c r="D12" s="494" t="s">
        <v>568</v>
      </c>
      <c r="E12" s="380" t="s">
        <v>570</v>
      </c>
      <c r="F12" s="381" t="s">
        <v>23</v>
      </c>
      <c r="G12" s="381" t="s">
        <v>114</v>
      </c>
      <c r="H12" s="381" t="s">
        <v>115</v>
      </c>
      <c r="I12" s="382" t="s">
        <v>116</v>
      </c>
      <c r="J12" s="47"/>
      <c r="K12" s="47"/>
      <c r="L12" s="47"/>
      <c r="M12" s="47"/>
      <c r="N12" s="47"/>
      <c r="O12" s="47"/>
      <c r="P12" s="47"/>
      <c r="Q12" s="47"/>
      <c r="R12" s="47"/>
      <c r="S12" s="47"/>
      <c r="T12" s="47"/>
      <c r="U12" s="47"/>
    </row>
    <row r="13" spans="2:21" s="130" customFormat="1" x14ac:dyDescent="0.25">
      <c r="B13" s="413" t="s">
        <v>548</v>
      </c>
      <c r="C13" s="413" t="s">
        <v>348</v>
      </c>
      <c r="D13" s="413" t="s">
        <v>602</v>
      </c>
      <c r="E13" s="419" t="s">
        <v>360</v>
      </c>
      <c r="F13" s="413" t="s">
        <v>361</v>
      </c>
      <c r="G13" s="413" t="s">
        <v>362</v>
      </c>
      <c r="H13" s="413" t="s">
        <v>363</v>
      </c>
      <c r="I13" s="432" t="s">
        <v>364</v>
      </c>
      <c r="J13" s="249"/>
      <c r="K13" s="249"/>
      <c r="L13" s="249"/>
      <c r="M13" s="249"/>
      <c r="N13" s="249"/>
      <c r="O13" s="249"/>
      <c r="P13" s="249"/>
      <c r="Q13" s="249"/>
      <c r="R13" s="249"/>
      <c r="S13" s="249"/>
      <c r="T13" s="249"/>
      <c r="U13" s="249"/>
    </row>
    <row r="14" spans="2:21" s="130" customFormat="1" hidden="1" x14ac:dyDescent="0.25">
      <c r="B14" s="272"/>
      <c r="C14" s="492"/>
      <c r="D14" s="492"/>
      <c r="E14" s="425"/>
      <c r="F14" s="426"/>
      <c r="G14" s="426"/>
      <c r="H14" s="426"/>
      <c r="I14" s="427"/>
      <c r="J14" s="249"/>
      <c r="K14" s="249"/>
      <c r="L14" s="249"/>
      <c r="M14" s="249"/>
      <c r="N14" s="249"/>
      <c r="O14" s="249"/>
      <c r="P14" s="249"/>
      <c r="Q14" s="249"/>
      <c r="R14" s="249"/>
      <c r="S14" s="249"/>
      <c r="T14" s="249"/>
      <c r="U14" s="249"/>
    </row>
    <row r="15" spans="2:21" s="130" customFormat="1" hidden="1" x14ac:dyDescent="0.25">
      <c r="B15" s="272"/>
      <c r="C15" s="492"/>
      <c r="D15" s="492"/>
      <c r="E15" s="425"/>
      <c r="F15" s="426"/>
      <c r="G15" s="426"/>
      <c r="H15" s="426"/>
      <c r="I15" s="427"/>
      <c r="J15" s="249"/>
      <c r="K15" s="249"/>
      <c r="L15" s="249"/>
      <c r="M15" s="249"/>
      <c r="N15" s="249"/>
      <c r="O15" s="249"/>
      <c r="P15" s="249"/>
      <c r="Q15" s="249"/>
      <c r="R15" s="249"/>
      <c r="S15" s="249"/>
      <c r="T15" s="249"/>
      <c r="U15" s="249"/>
    </row>
    <row r="16" spans="2:21" s="130" customFormat="1" hidden="1" x14ac:dyDescent="0.25">
      <c r="B16" s="272"/>
      <c r="C16" s="492"/>
      <c r="D16" s="492"/>
      <c r="E16" s="425"/>
      <c r="F16" s="426"/>
      <c r="G16" s="426"/>
      <c r="H16" s="426"/>
      <c r="I16" s="427"/>
      <c r="J16" s="249"/>
      <c r="K16" s="249"/>
      <c r="L16" s="249"/>
      <c r="M16" s="249"/>
      <c r="N16" s="249"/>
      <c r="O16" s="249"/>
      <c r="P16" s="249"/>
      <c r="Q16" s="249"/>
      <c r="R16" s="249"/>
      <c r="S16" s="249"/>
      <c r="T16" s="249"/>
      <c r="U16" s="249"/>
    </row>
    <row r="17" spans="2:21" s="130" customFormat="1" hidden="1" x14ac:dyDescent="0.25">
      <c r="B17" s="272"/>
      <c r="C17" s="492"/>
      <c r="D17" s="492"/>
      <c r="E17" s="425"/>
      <c r="F17" s="426"/>
      <c r="G17" s="426"/>
      <c r="H17" s="426"/>
      <c r="I17" s="427"/>
      <c r="J17" s="249"/>
      <c r="K17" s="249"/>
      <c r="L17" s="249"/>
      <c r="M17" s="249"/>
      <c r="N17" s="249"/>
      <c r="O17" s="249"/>
      <c r="P17" s="249"/>
      <c r="Q17" s="249"/>
      <c r="R17" s="249"/>
      <c r="S17" s="249"/>
      <c r="T17" s="249"/>
      <c r="U17" s="249"/>
    </row>
    <row r="18" spans="2:21" s="130" customFormat="1" hidden="1" x14ac:dyDescent="0.25">
      <c r="B18" s="272"/>
      <c r="C18" s="492"/>
      <c r="D18" s="492"/>
      <c r="E18" s="425"/>
      <c r="F18" s="426"/>
      <c r="G18" s="426"/>
      <c r="H18" s="426"/>
      <c r="I18" s="427"/>
      <c r="J18" s="249"/>
      <c r="K18" s="249"/>
      <c r="L18" s="249"/>
      <c r="M18" s="249"/>
      <c r="N18" s="249"/>
      <c r="O18" s="249"/>
      <c r="P18" s="249"/>
      <c r="Q18" s="249"/>
      <c r="R18" s="249"/>
      <c r="S18" s="249"/>
      <c r="T18" s="249"/>
      <c r="U18" s="249"/>
    </row>
    <row r="19" spans="2:21" s="130" customFormat="1" hidden="1" x14ac:dyDescent="0.25">
      <c r="B19" s="272"/>
      <c r="C19" s="492"/>
      <c r="D19" s="492"/>
      <c r="E19" s="425"/>
      <c r="F19" s="426"/>
      <c r="G19" s="426"/>
      <c r="H19" s="426"/>
      <c r="I19" s="427"/>
      <c r="J19" s="249"/>
      <c r="K19" s="249"/>
      <c r="L19" s="249"/>
      <c r="M19" s="249"/>
      <c r="N19" s="249"/>
      <c r="O19" s="249"/>
      <c r="P19" s="249"/>
      <c r="Q19" s="249"/>
      <c r="R19" s="249"/>
      <c r="S19" s="249"/>
      <c r="T19" s="249"/>
      <c r="U19" s="249"/>
    </row>
    <row r="20" spans="2:21" s="130" customFormat="1" hidden="1" x14ac:dyDescent="0.25">
      <c r="B20" s="272"/>
      <c r="C20" s="492"/>
      <c r="D20" s="492"/>
      <c r="E20" s="425"/>
      <c r="F20" s="426"/>
      <c r="G20" s="426"/>
      <c r="H20" s="426"/>
      <c r="I20" s="427"/>
      <c r="J20" s="249"/>
      <c r="K20" s="249"/>
      <c r="L20" s="249"/>
      <c r="M20" s="249"/>
      <c r="N20" s="249"/>
      <c r="O20" s="249"/>
      <c r="P20" s="249"/>
      <c r="Q20" s="249"/>
      <c r="R20" s="249"/>
      <c r="S20" s="249"/>
      <c r="T20" s="249"/>
      <c r="U20" s="249"/>
    </row>
    <row r="21" spans="2:21" s="130" customFormat="1" hidden="1" x14ac:dyDescent="0.25">
      <c r="B21" s="272"/>
      <c r="C21" s="492"/>
      <c r="D21" s="492"/>
      <c r="E21" s="425"/>
      <c r="F21" s="426"/>
      <c r="G21" s="426"/>
      <c r="H21" s="426"/>
      <c r="I21" s="427"/>
      <c r="J21" s="249"/>
      <c r="K21" s="249"/>
      <c r="L21" s="249"/>
      <c r="M21" s="249"/>
      <c r="N21" s="249"/>
      <c r="O21" s="249"/>
      <c r="P21" s="249"/>
      <c r="Q21" s="249"/>
      <c r="R21" s="249"/>
      <c r="S21" s="249"/>
      <c r="T21" s="249"/>
      <c r="U21" s="249"/>
    </row>
    <row r="22" spans="2:21" s="130" customFormat="1" hidden="1" x14ac:dyDescent="0.25">
      <c r="B22" s="272"/>
      <c r="C22" s="492"/>
      <c r="D22" s="492"/>
      <c r="E22" s="425"/>
      <c r="F22" s="426"/>
      <c r="G22" s="426"/>
      <c r="H22" s="426"/>
      <c r="I22" s="427"/>
      <c r="J22" s="249"/>
      <c r="K22" s="249"/>
      <c r="L22" s="249"/>
      <c r="M22" s="249"/>
      <c r="N22" s="249"/>
      <c r="O22" s="249"/>
      <c r="P22" s="249"/>
      <c r="Q22" s="249"/>
      <c r="R22" s="249"/>
      <c r="S22" s="249"/>
      <c r="T22" s="249"/>
      <c r="U22" s="249"/>
    </row>
    <row r="23" spans="2:21" hidden="1" x14ac:dyDescent="0.25">
      <c r="B23" s="323"/>
      <c r="C23" s="496"/>
      <c r="D23" s="496"/>
      <c r="E23" s="428"/>
      <c r="F23" s="429"/>
      <c r="G23" s="429"/>
      <c r="H23" s="430"/>
      <c r="I23" s="431"/>
      <c r="J23" s="47"/>
      <c r="K23" s="47"/>
      <c r="L23" s="47"/>
      <c r="M23" s="47"/>
      <c r="N23" s="47"/>
      <c r="O23" s="47"/>
      <c r="P23" s="47"/>
      <c r="Q23" s="47"/>
      <c r="R23" s="47"/>
      <c r="S23" s="47"/>
      <c r="T23" s="47"/>
      <c r="U23" s="47"/>
    </row>
    <row r="24" spans="2:21" x14ac:dyDescent="0.25">
      <c r="B24" s="323" t="str">
        <f>IF(E24="","",Facility_Info_upload!$B$24)</f>
        <v/>
      </c>
      <c r="C24" s="465"/>
      <c r="D24" s="323"/>
      <c r="E24" s="593"/>
      <c r="F24" s="322"/>
      <c r="G24" s="561"/>
      <c r="H24" s="561"/>
      <c r="I24" s="466"/>
      <c r="J24" s="47"/>
      <c r="K24" s="47"/>
      <c r="L24" s="47"/>
      <c r="M24" s="47"/>
      <c r="N24" s="47"/>
      <c r="O24" s="47"/>
      <c r="P24" s="47"/>
      <c r="Q24" s="47"/>
      <c r="R24" s="47"/>
      <c r="S24" s="47"/>
      <c r="T24" s="47"/>
      <c r="U24" s="47"/>
    </row>
    <row r="25" spans="2:21" x14ac:dyDescent="0.25">
      <c r="B25" s="323" t="str">
        <f>IF(E25="","",Facility_Info_upload!$B$24)</f>
        <v/>
      </c>
      <c r="C25" s="465"/>
      <c r="D25" s="323"/>
      <c r="E25" s="593"/>
      <c r="F25" s="322"/>
      <c r="G25" s="561"/>
      <c r="H25" s="561"/>
      <c r="I25" s="466"/>
      <c r="J25" s="47"/>
      <c r="K25" s="47"/>
      <c r="L25" s="47"/>
      <c r="M25" s="47"/>
      <c r="N25" s="47"/>
      <c r="O25" s="47"/>
      <c r="P25" s="47"/>
      <c r="Q25" s="47"/>
      <c r="R25" s="47"/>
      <c r="S25" s="47"/>
      <c r="T25" s="47"/>
      <c r="U25" s="47"/>
    </row>
    <row r="26" spans="2:21" s="130" customFormat="1" x14ac:dyDescent="0.25">
      <c r="B26" s="323" t="str">
        <f>IF(E26="","",Facility_Info_upload!$B$24)</f>
        <v/>
      </c>
      <c r="C26" s="465"/>
      <c r="D26" s="323"/>
      <c r="E26" s="593"/>
      <c r="F26" s="322"/>
      <c r="G26" s="322"/>
      <c r="H26" s="322"/>
      <c r="I26" s="466"/>
      <c r="J26" s="165"/>
      <c r="K26" s="165"/>
      <c r="L26" s="165"/>
      <c r="M26" s="165"/>
      <c r="N26" s="165"/>
      <c r="O26" s="165"/>
      <c r="P26" s="165"/>
      <c r="Q26" s="165"/>
      <c r="R26" s="165"/>
      <c r="S26" s="165"/>
      <c r="T26" s="165"/>
      <c r="U26" s="165"/>
    </row>
    <row r="27" spans="2:21" s="130" customFormat="1" ht="16.5" customHeight="1" x14ac:dyDescent="0.25">
      <c r="B27" s="323" t="str">
        <f>IF(E27="","",Facility_Info_upload!$B$24)</f>
        <v/>
      </c>
      <c r="C27" s="465"/>
      <c r="D27" s="323"/>
      <c r="E27" s="593"/>
      <c r="F27" s="322"/>
      <c r="G27" s="322"/>
      <c r="H27" s="322"/>
      <c r="I27" s="466"/>
      <c r="J27" s="165"/>
      <c r="K27" s="165"/>
      <c r="L27" s="165"/>
      <c r="M27" s="165"/>
      <c r="N27" s="165"/>
      <c r="O27" s="165"/>
      <c r="P27" s="165"/>
      <c r="Q27" s="165"/>
      <c r="R27" s="165"/>
      <c r="S27" s="165"/>
      <c r="T27" s="165"/>
      <c r="U27" s="165"/>
    </row>
    <row r="28" spans="2:21" s="130" customFormat="1" x14ac:dyDescent="0.25">
      <c r="B28" s="323" t="str">
        <f>IF(E28="","",Facility_Info_upload!$B$24)</f>
        <v/>
      </c>
      <c r="C28" s="465"/>
      <c r="D28" s="323"/>
      <c r="E28" s="593"/>
      <c r="F28" s="322"/>
      <c r="G28" s="561"/>
      <c r="H28" s="561"/>
      <c r="I28" s="466"/>
      <c r="J28" s="165"/>
      <c r="K28" s="165"/>
      <c r="L28" s="165"/>
      <c r="M28" s="165"/>
      <c r="N28" s="165"/>
      <c r="O28" s="165"/>
      <c r="P28" s="165"/>
      <c r="Q28" s="165"/>
      <c r="R28" s="165"/>
      <c r="S28" s="165"/>
      <c r="T28" s="165"/>
      <c r="U28" s="165"/>
    </row>
    <row r="29" spans="2:21" s="130" customFormat="1" x14ac:dyDescent="0.25">
      <c r="B29" s="323" t="str">
        <f>IF(E29="","",Facility_Info_upload!$B$24)</f>
        <v/>
      </c>
      <c r="C29" s="465"/>
      <c r="D29" s="323"/>
      <c r="E29" s="593"/>
      <c r="F29" s="322"/>
      <c r="G29" s="322"/>
      <c r="H29" s="322"/>
      <c r="I29" s="466"/>
      <c r="J29" s="165"/>
      <c r="K29" s="165"/>
      <c r="L29" s="165"/>
      <c r="M29" s="165"/>
      <c r="N29" s="165"/>
      <c r="O29" s="165"/>
      <c r="P29" s="165"/>
      <c r="Q29" s="165"/>
      <c r="R29" s="165"/>
      <c r="S29" s="165"/>
      <c r="T29" s="165"/>
      <c r="U29" s="165"/>
    </row>
    <row r="30" spans="2:21" s="130" customFormat="1" x14ac:dyDescent="0.25">
      <c r="B30" s="323" t="str">
        <f>IF(E30="","",Facility_Info_upload!$B$24)</f>
        <v/>
      </c>
      <c r="C30" s="465"/>
      <c r="D30" s="496"/>
      <c r="E30" s="593"/>
      <c r="F30" s="235"/>
      <c r="G30" s="561"/>
      <c r="H30" s="561"/>
      <c r="I30" s="466"/>
      <c r="J30" s="165"/>
      <c r="K30" s="165"/>
      <c r="L30" s="165"/>
      <c r="M30" s="165"/>
      <c r="N30" s="165"/>
      <c r="O30" s="165"/>
      <c r="P30" s="165"/>
      <c r="Q30" s="165"/>
      <c r="R30" s="165"/>
      <c r="S30" s="165"/>
      <c r="T30" s="165"/>
      <c r="U30" s="165"/>
    </row>
    <row r="31" spans="2:21" s="130" customFormat="1" x14ac:dyDescent="0.25">
      <c r="B31" s="323" t="str">
        <f>IF(E31="","",Facility_Info_upload!$B$24)</f>
        <v/>
      </c>
      <c r="C31" s="465"/>
      <c r="D31" s="496"/>
      <c r="E31" s="593"/>
      <c r="F31" s="235"/>
      <c r="G31" s="561"/>
      <c r="H31" s="561"/>
      <c r="I31" s="466"/>
      <c r="J31" s="165"/>
      <c r="K31" s="165"/>
      <c r="L31" s="165"/>
      <c r="M31" s="165"/>
      <c r="N31" s="165"/>
      <c r="O31" s="165"/>
      <c r="P31" s="165"/>
      <c r="Q31" s="165"/>
      <c r="R31" s="165"/>
      <c r="S31" s="165"/>
      <c r="T31" s="165"/>
      <c r="U31" s="165"/>
    </row>
    <row r="32" spans="2:21" s="130" customFormat="1" x14ac:dyDescent="0.25">
      <c r="B32" s="323" t="str">
        <f>IF(E32="","",Facility_Info_upload!$B$24)</f>
        <v/>
      </c>
      <c r="C32" s="465"/>
      <c r="D32" s="323"/>
      <c r="E32" s="593"/>
      <c r="F32" s="226"/>
      <c r="G32" s="226"/>
      <c r="H32" s="226"/>
      <c r="I32" s="467"/>
      <c r="J32" s="165"/>
      <c r="K32" s="165"/>
      <c r="L32" s="165"/>
      <c r="M32" s="165"/>
      <c r="N32" s="165"/>
      <c r="O32" s="165"/>
      <c r="P32" s="165"/>
      <c r="Q32" s="165"/>
      <c r="R32" s="165"/>
      <c r="S32" s="165"/>
      <c r="T32" s="165"/>
      <c r="U32" s="165"/>
    </row>
    <row r="33" spans="2:21" s="130" customFormat="1" x14ac:dyDescent="0.25">
      <c r="B33" s="324" t="str">
        <f>IF(E33="","",Facility_Info_upload!$B$24)</f>
        <v/>
      </c>
      <c r="C33" s="465"/>
      <c r="D33" s="324"/>
      <c r="E33" s="593"/>
      <c r="F33" s="322"/>
      <c r="G33" s="322"/>
      <c r="H33" s="322"/>
      <c r="I33" s="466"/>
      <c r="J33" s="165"/>
      <c r="K33" s="165"/>
      <c r="L33" s="165"/>
      <c r="M33" s="165"/>
      <c r="N33" s="165"/>
      <c r="O33" s="165"/>
      <c r="P33" s="165"/>
      <c r="Q33" s="165"/>
      <c r="R33" s="165"/>
      <c r="S33" s="165"/>
      <c r="T33" s="165"/>
      <c r="U33" s="165"/>
    </row>
    <row r="34" spans="2:21" s="130" customFormat="1" x14ac:dyDescent="0.25">
      <c r="B34" s="324" t="str">
        <f>IF(E34="","",Facility_Info_upload!$B$24)</f>
        <v/>
      </c>
      <c r="C34" s="465"/>
      <c r="D34" s="324"/>
      <c r="E34" s="593"/>
      <c r="F34" s="322"/>
      <c r="G34" s="322"/>
      <c r="H34" s="322"/>
      <c r="I34" s="466"/>
      <c r="J34" s="165"/>
      <c r="K34" s="165"/>
      <c r="L34" s="165"/>
      <c r="M34" s="165"/>
      <c r="N34" s="165"/>
      <c r="O34" s="165"/>
      <c r="P34" s="165"/>
      <c r="Q34" s="165"/>
      <c r="R34" s="165"/>
      <c r="S34" s="165"/>
      <c r="T34" s="165"/>
      <c r="U34" s="165"/>
    </row>
    <row r="35" spans="2:21" s="130" customFormat="1" x14ac:dyDescent="0.25">
      <c r="B35" s="324" t="str">
        <f>IF(E35="","",Facility_Info_upload!$B$24)</f>
        <v/>
      </c>
      <c r="C35" s="465"/>
      <c r="D35" s="497"/>
      <c r="E35" s="593"/>
      <c r="F35" s="235"/>
      <c r="G35" s="561"/>
      <c r="H35" s="561"/>
      <c r="I35" s="466"/>
      <c r="J35" s="165"/>
      <c r="K35" s="165"/>
      <c r="L35" s="165"/>
      <c r="M35" s="165"/>
      <c r="N35" s="165"/>
      <c r="O35" s="165"/>
      <c r="P35" s="165"/>
      <c r="Q35" s="165"/>
      <c r="R35" s="165"/>
      <c r="S35" s="165"/>
      <c r="T35" s="165"/>
      <c r="U35" s="165"/>
    </row>
    <row r="36" spans="2:21" x14ac:dyDescent="0.25">
      <c r="B36" s="324" t="str">
        <f>IF(E36="","",Facility_Info_upload!$B$24)</f>
        <v/>
      </c>
      <c r="C36" s="465"/>
      <c r="D36" s="497"/>
      <c r="E36" s="593"/>
      <c r="F36" s="322"/>
      <c r="G36" s="322"/>
      <c r="H36" s="322"/>
      <c r="I36" s="466"/>
      <c r="J36" s="47"/>
      <c r="K36" s="47"/>
      <c r="L36" s="47"/>
      <c r="M36" s="47"/>
      <c r="N36" s="47"/>
      <c r="O36" s="47"/>
      <c r="P36" s="47"/>
      <c r="Q36" s="47"/>
      <c r="R36" s="47"/>
      <c r="S36" s="47"/>
      <c r="T36" s="47"/>
      <c r="U36" s="47"/>
    </row>
    <row r="37" spans="2:21" x14ac:dyDescent="0.25">
      <c r="B37" s="324" t="str">
        <f>IF(E37="","",Facility_Info_upload!$B$24)</f>
        <v/>
      </c>
      <c r="C37" s="465"/>
      <c r="D37" s="497"/>
      <c r="E37" s="593"/>
      <c r="F37" s="322"/>
      <c r="G37" s="322"/>
      <c r="H37" s="322"/>
      <c r="I37" s="466"/>
      <c r="J37" s="47"/>
      <c r="K37" s="47"/>
      <c r="L37" s="47"/>
      <c r="M37" s="47"/>
      <c r="N37" s="47"/>
      <c r="O37" s="47"/>
      <c r="P37" s="47"/>
      <c r="Q37" s="47"/>
      <c r="R37" s="47"/>
      <c r="S37" s="47"/>
      <c r="T37" s="47"/>
      <c r="U37" s="47"/>
    </row>
    <row r="38" spans="2:21" x14ac:dyDescent="0.25">
      <c r="B38" s="324" t="str">
        <f>IF(E38="","",Facility_Info_upload!$B$24)</f>
        <v/>
      </c>
      <c r="C38" s="465"/>
      <c r="D38" s="497"/>
      <c r="E38" s="593"/>
      <c r="F38" s="235"/>
      <c r="G38" s="235"/>
      <c r="H38" s="226"/>
      <c r="I38" s="448"/>
      <c r="J38" s="47"/>
      <c r="K38" s="47"/>
      <c r="L38" s="47"/>
      <c r="M38" s="47"/>
      <c r="N38" s="47"/>
      <c r="O38" s="47"/>
      <c r="P38" s="47"/>
      <c r="Q38" s="47"/>
      <c r="R38" s="47"/>
      <c r="S38" s="47"/>
      <c r="T38" s="47"/>
      <c r="U38" s="47"/>
    </row>
    <row r="39" spans="2:21" x14ac:dyDescent="0.25">
      <c r="B39" s="324" t="str">
        <f>IF(E39="","",Facility_Info_upload!$B$24)</f>
        <v/>
      </c>
      <c r="C39" s="465"/>
      <c r="D39" s="497"/>
      <c r="E39" s="593"/>
      <c r="F39" s="235"/>
      <c r="G39" s="235"/>
      <c r="H39" s="226"/>
      <c r="I39" s="448"/>
      <c r="J39" s="47"/>
      <c r="K39" s="47"/>
      <c r="L39" s="47"/>
      <c r="M39" s="47"/>
      <c r="N39" s="47"/>
      <c r="O39" s="47"/>
      <c r="P39" s="47"/>
      <c r="Q39" s="47"/>
      <c r="R39" s="47"/>
      <c r="S39" s="47"/>
      <c r="T39" s="47"/>
      <c r="U39" s="47"/>
    </row>
    <row r="40" spans="2:21" x14ac:dyDescent="0.25">
      <c r="B40" s="324" t="str">
        <f>IF(E40="","",Facility_Info_upload!$B$24)</f>
        <v/>
      </c>
      <c r="C40" s="465"/>
      <c r="D40" s="497"/>
      <c r="E40" s="593"/>
      <c r="F40" s="235"/>
      <c r="G40" s="235"/>
      <c r="H40" s="226"/>
      <c r="I40" s="448"/>
      <c r="J40" s="47"/>
      <c r="K40" s="47"/>
      <c r="L40" s="47"/>
      <c r="M40" s="47"/>
      <c r="N40" s="47"/>
      <c r="O40" s="47"/>
      <c r="P40" s="47"/>
      <c r="Q40" s="47"/>
      <c r="R40" s="47"/>
      <c r="S40" s="47"/>
      <c r="T40" s="47"/>
      <c r="U40" s="47"/>
    </row>
    <row r="41" spans="2:21" x14ac:dyDescent="0.25">
      <c r="B41" s="324" t="str">
        <f>IF(E41="","",Facility_Info_upload!$B$24)</f>
        <v/>
      </c>
      <c r="C41" s="465"/>
      <c r="D41" s="497"/>
      <c r="E41" s="593"/>
      <c r="F41" s="235"/>
      <c r="G41" s="235"/>
      <c r="H41" s="226"/>
      <c r="I41" s="448"/>
      <c r="J41" s="47"/>
      <c r="K41" s="47"/>
      <c r="L41" s="47"/>
      <c r="M41" s="47"/>
      <c r="N41" s="47"/>
      <c r="O41" s="47"/>
      <c r="P41" s="47"/>
      <c r="Q41" s="47"/>
      <c r="R41" s="47"/>
      <c r="S41" s="47"/>
      <c r="T41" s="47"/>
      <c r="U41" s="47"/>
    </row>
    <row r="42" spans="2:21" x14ac:dyDescent="0.25">
      <c r="B42" s="324" t="str">
        <f>IF(E42="","",Facility_Info_upload!$B$24)</f>
        <v/>
      </c>
      <c r="C42" s="465"/>
      <c r="D42" s="497"/>
      <c r="E42" s="593"/>
      <c r="F42" s="235"/>
      <c r="G42" s="235"/>
      <c r="H42" s="235"/>
      <c r="I42" s="449"/>
      <c r="J42" s="47"/>
      <c r="K42" s="47"/>
      <c r="L42" s="47"/>
      <c r="M42" s="47"/>
      <c r="N42" s="47"/>
      <c r="O42" s="47"/>
      <c r="P42" s="47"/>
      <c r="Q42" s="47"/>
      <c r="R42" s="47"/>
      <c r="S42" s="47"/>
      <c r="T42" s="47"/>
      <c r="U42" s="47"/>
    </row>
    <row r="43" spans="2:21" x14ac:dyDescent="0.25">
      <c r="B43" s="324" t="str">
        <f>IF(E43="","",Facility_Info_upload!$B$24)</f>
        <v/>
      </c>
      <c r="C43" s="465"/>
      <c r="D43" s="497"/>
      <c r="E43" s="593"/>
      <c r="F43" s="235"/>
      <c r="G43" s="235"/>
      <c r="H43" s="235"/>
      <c r="I43" s="449"/>
      <c r="J43" s="47"/>
      <c r="K43" s="47"/>
      <c r="L43" s="47"/>
      <c r="M43" s="47"/>
      <c r="N43" s="47"/>
      <c r="O43" s="47"/>
      <c r="P43" s="47"/>
      <c r="Q43" s="47"/>
      <c r="R43" s="47"/>
      <c r="S43" s="47"/>
      <c r="T43" s="47"/>
      <c r="U43" s="47"/>
    </row>
    <row r="44" spans="2:21" x14ac:dyDescent="0.25">
      <c r="B44" s="324" t="str">
        <f>IF(E44="","",Facility_Info_upload!$B$24)</f>
        <v/>
      </c>
      <c r="C44" s="465"/>
      <c r="D44" s="497"/>
      <c r="E44" s="593"/>
      <c r="F44" s="235"/>
      <c r="G44" s="235"/>
      <c r="H44" s="235"/>
      <c r="I44" s="449"/>
      <c r="J44" s="47"/>
      <c r="K44" s="47"/>
      <c r="L44" s="47"/>
      <c r="M44" s="47"/>
      <c r="N44" s="47"/>
      <c r="O44" s="47"/>
      <c r="P44" s="47"/>
      <c r="Q44" s="47"/>
      <c r="R44" s="47"/>
      <c r="S44" s="47"/>
      <c r="T44" s="47"/>
      <c r="U44" s="47"/>
    </row>
    <row r="45" spans="2:21" x14ac:dyDescent="0.25">
      <c r="B45" s="324" t="str">
        <f>IF(E45="","",Facility_Info_upload!$B$24)</f>
        <v/>
      </c>
      <c r="C45" s="465"/>
      <c r="D45" s="497"/>
      <c r="E45" s="593"/>
      <c r="F45" s="235"/>
      <c r="G45" s="235"/>
      <c r="H45" s="235"/>
      <c r="I45" s="449"/>
      <c r="J45" s="47"/>
      <c r="K45" s="47"/>
      <c r="L45" s="47"/>
      <c r="M45" s="47"/>
      <c r="N45" s="47"/>
      <c r="O45" s="47"/>
      <c r="P45" s="47"/>
      <c r="Q45" s="47"/>
      <c r="R45" s="47"/>
      <c r="S45" s="47"/>
      <c r="T45" s="47"/>
      <c r="U45" s="47"/>
    </row>
    <row r="46" spans="2:21" x14ac:dyDescent="0.25">
      <c r="B46" s="324" t="str">
        <f>IF(E46="","",Facility_Info_upload!$B$24)</f>
        <v/>
      </c>
      <c r="C46" s="465"/>
      <c r="D46" s="497"/>
      <c r="E46" s="593"/>
      <c r="F46" s="235"/>
      <c r="G46" s="235"/>
      <c r="H46" s="235"/>
      <c r="I46" s="449"/>
      <c r="J46" s="47"/>
      <c r="K46" s="47"/>
      <c r="L46" s="47"/>
      <c r="M46" s="47"/>
      <c r="N46" s="47"/>
      <c r="O46" s="47"/>
      <c r="P46" s="47"/>
      <c r="Q46" s="47"/>
      <c r="R46" s="47"/>
      <c r="S46" s="47"/>
      <c r="T46" s="47"/>
      <c r="U46" s="47"/>
    </row>
    <row r="47" spans="2:21" x14ac:dyDescent="0.25">
      <c r="B47" s="324" t="str">
        <f>IF(E47="","",Facility_Info_upload!$B$24)</f>
        <v/>
      </c>
      <c r="C47" s="465"/>
      <c r="D47" s="497"/>
      <c r="E47" s="593"/>
      <c r="F47" s="235"/>
      <c r="G47" s="235"/>
      <c r="H47" s="235"/>
      <c r="I47" s="449"/>
      <c r="J47" s="47"/>
      <c r="K47" s="47"/>
      <c r="L47" s="47"/>
      <c r="M47" s="47"/>
      <c r="N47" s="47"/>
      <c r="O47" s="47"/>
      <c r="P47" s="47"/>
      <c r="Q47" s="47"/>
      <c r="R47" s="47"/>
      <c r="S47" s="47"/>
      <c r="T47" s="47"/>
      <c r="U47" s="47"/>
    </row>
    <row r="48" spans="2:21" x14ac:dyDescent="0.25">
      <c r="B48" s="324" t="str">
        <f>IF(E48="","",Facility_Info_upload!$B$24)</f>
        <v/>
      </c>
      <c r="C48" s="465"/>
      <c r="D48" s="497"/>
      <c r="E48" s="593"/>
      <c r="F48" s="235"/>
      <c r="G48" s="235"/>
      <c r="H48" s="235"/>
      <c r="I48" s="449"/>
      <c r="J48" s="47"/>
      <c r="K48" s="47"/>
      <c r="L48" s="47"/>
      <c r="M48" s="47"/>
      <c r="N48" s="47"/>
      <c r="O48" s="47"/>
      <c r="P48" s="47"/>
      <c r="Q48" s="47"/>
      <c r="R48" s="47"/>
      <c r="S48" s="47"/>
      <c r="T48" s="47"/>
      <c r="U48" s="47"/>
    </row>
    <row r="49" spans="2:21" x14ac:dyDescent="0.25">
      <c r="B49" s="324" t="str">
        <f>IF(E49="","",Facility_Info_upload!$B$24)</f>
        <v/>
      </c>
      <c r="C49" s="465"/>
      <c r="D49" s="497"/>
      <c r="E49" s="593"/>
      <c r="F49" s="235"/>
      <c r="G49" s="235"/>
      <c r="H49" s="235"/>
      <c r="I49" s="449"/>
      <c r="J49" s="47"/>
      <c r="K49" s="47"/>
      <c r="L49" s="47"/>
      <c r="M49" s="47"/>
      <c r="N49" s="47"/>
      <c r="O49" s="47"/>
      <c r="P49" s="47"/>
      <c r="Q49" s="47"/>
      <c r="R49" s="47"/>
      <c r="S49" s="47"/>
      <c r="T49" s="47"/>
      <c r="U49" s="47"/>
    </row>
    <row r="50" spans="2:21" x14ac:dyDescent="0.25">
      <c r="B50" s="324" t="str">
        <f>IF(E50="","",Facility_Info_upload!$B$24)</f>
        <v/>
      </c>
      <c r="C50" s="465"/>
      <c r="D50" s="497"/>
      <c r="E50" s="593"/>
      <c r="F50" s="235"/>
      <c r="G50" s="235"/>
      <c r="H50" s="235"/>
      <c r="I50" s="449"/>
      <c r="J50" s="47"/>
      <c r="K50" s="47"/>
      <c r="L50" s="47"/>
      <c r="M50" s="47"/>
      <c r="N50" s="47"/>
      <c r="O50" s="47"/>
      <c r="P50" s="47"/>
      <c r="Q50" s="47"/>
      <c r="R50" s="47"/>
      <c r="S50" s="47"/>
      <c r="T50" s="47"/>
      <c r="U50" s="47"/>
    </row>
    <row r="51" spans="2:21" x14ac:dyDescent="0.25">
      <c r="B51" s="324" t="str">
        <f>IF(E51="","",Facility_Info_upload!$B$24)</f>
        <v/>
      </c>
      <c r="C51" s="465"/>
      <c r="D51" s="497"/>
      <c r="E51" s="593"/>
      <c r="F51" s="235"/>
      <c r="G51" s="235"/>
      <c r="H51" s="235"/>
      <c r="I51" s="449"/>
      <c r="J51" s="47"/>
      <c r="K51" s="47"/>
      <c r="L51" s="47"/>
      <c r="M51" s="47"/>
      <c r="N51" s="47"/>
      <c r="O51" s="47"/>
      <c r="P51" s="47"/>
      <c r="Q51" s="47"/>
      <c r="R51" s="47"/>
      <c r="S51" s="47"/>
      <c r="T51" s="47"/>
      <c r="U51" s="47"/>
    </row>
    <row r="52" spans="2:21" x14ac:dyDescent="0.25">
      <c r="B52" s="324" t="str">
        <f>IF(E52="","",Facility_Info_upload!$B$24)</f>
        <v/>
      </c>
      <c r="C52" s="465"/>
      <c r="D52" s="324"/>
      <c r="E52" s="593"/>
      <c r="F52" s="383"/>
      <c r="G52" s="383"/>
      <c r="H52" s="383"/>
      <c r="I52" s="450"/>
      <c r="J52" s="47"/>
      <c r="K52" s="47"/>
      <c r="L52" s="47"/>
      <c r="M52" s="47"/>
      <c r="N52" s="47"/>
      <c r="O52" s="47"/>
      <c r="P52" s="47"/>
      <c r="Q52" s="47"/>
      <c r="R52" s="47"/>
      <c r="S52" s="47"/>
      <c r="T52" s="47"/>
      <c r="U52" s="47"/>
    </row>
    <row r="53" spans="2:21" hidden="1" x14ac:dyDescent="0.25">
      <c r="B53" s="18"/>
    </row>
    <row r="54" spans="2:21" hidden="1" x14ac:dyDescent="0.25">
      <c r="B54" s="18"/>
    </row>
    <row r="61" spans="2:21" hidden="1" x14ac:dyDescent="0.25">
      <c r="F61"/>
      <c r="G61"/>
    </row>
    <row r="62" spans="2:21" hidden="1" x14ac:dyDescent="0.25">
      <c r="F62"/>
      <c r="G62"/>
    </row>
  </sheetData>
  <sheetProtection algorithmName="SHA-512" hashValue="VQjxx/aWdouKZBQnUS/OAHGCUThOR16N0yxQX6Qzr7ab7iLnmlWLzZ+Hai53BwjOABjc7uNVSF7AHl7fqEiPEA==" saltValue="bSh7rS5hI3T3U/od9OTyOw==" spinCount="100000" sheet="1" objects="1" scenarios="1"/>
  <dataValidations count="3">
    <dataValidation allowBlank="1" showInputMessage="1" showErrorMessage="1" prompt="Select from the process units you identified in Unit_Info or identify specific emission points." sqref="E12" xr:uid="{00000000-0002-0000-0400-000000000000}"/>
    <dataValidation type="list" allowBlank="1" prompt="Select from the process units you identified in Unit_Info or identify specific emission points." sqref="C24:C52" xr:uid="{EB4EE75C-88D3-4A58-99AE-15ECAC0EC20D}">
      <formula1>processname</formula1>
    </dataValidation>
    <dataValidation allowBlank="1" prompt="Select from the process units you identified in Unit_Info or identify specific emission points." sqref="E24:E52" xr:uid="{E9E06565-1F37-4B64-9104-1516605E3C94}"/>
  </dataValidations>
  <pageMargins left="0.7" right="0.7" top="0.75" bottom="0.75" header="0.3" footer="0.3"/>
  <pageSetup scale="69" orientation="landscape" r:id="rId1"/>
  <headerFooter>
    <oddFooter>&amp;R&amp;A</oddFooter>
  </headerFooter>
  <tableParts count="1">
    <tablePart r:id="rId2"/>
  </tableParts>
  <extLst>
    <ext xmlns:x14="http://schemas.microsoft.com/office/spreadsheetml/2009/9/main" uri="{CCE6A557-97BC-4b89-ADB6-D9C93CAAB3DF}">
      <x14:dataValidations xmlns:xm="http://schemas.microsoft.com/office/excel/2006/main" count="1">
        <x14:dataValidation type="list" allowBlank="1" prompt="Select from the process units you identified in Unit_Info or identify specific emission points." xr:uid="{00000000-0002-0000-0400-000001000000}">
          <x14:formula1>
            <xm:f>'dropdown menus'!$B$109:$B$118</xm:f>
          </x14:formula1>
          <xm:sqref>E23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tabColor rgb="FFFF0000"/>
    <pageSetUpPr fitToPage="1"/>
  </sheetPr>
  <dimension ref="B1:AS63"/>
  <sheetViews>
    <sheetView showGridLines="0" topLeftCell="B6" zoomScaleNormal="100" workbookViewId="0">
      <selection activeCell="B13" sqref="B13"/>
    </sheetView>
  </sheetViews>
  <sheetFormatPr defaultColWidth="0" defaultRowHeight="15" zeroHeight="1" x14ac:dyDescent="0.25"/>
  <cols>
    <col min="1" max="1" width="9.140625" style="273" hidden="1" customWidth="1"/>
    <col min="2" max="2" width="18.7109375" style="273" customWidth="1"/>
    <col min="3" max="3" width="13.140625" style="273" customWidth="1"/>
    <col min="4" max="4" width="29.140625" style="273" bestFit="1" customWidth="1"/>
    <col min="5" max="5" width="26" style="273" customWidth="1"/>
    <col min="6" max="6" width="20.5703125" style="273" bestFit="1" customWidth="1"/>
    <col min="7" max="7" width="10.140625" style="273" customWidth="1"/>
    <col min="8" max="8" width="17" style="273" customWidth="1"/>
    <col min="9" max="9" width="23.5703125" style="273" bestFit="1" customWidth="1"/>
    <col min="10" max="10" width="10.28515625" style="273" customWidth="1"/>
    <col min="11" max="11" width="18" style="273" customWidth="1"/>
    <col min="12" max="13" width="17.85546875" style="273" customWidth="1"/>
    <col min="14" max="14" width="10.7109375" style="273" customWidth="1"/>
    <col min="15" max="15" width="10.85546875" style="273" customWidth="1"/>
    <col min="16" max="16" width="10.7109375" style="273" customWidth="1"/>
    <col min="17" max="17" width="10" style="273" customWidth="1"/>
    <col min="18" max="18" width="13.5703125" style="273" customWidth="1"/>
    <col min="19" max="19" width="12" style="273" customWidth="1"/>
    <col min="20" max="20" width="19" style="273" customWidth="1"/>
    <col min="21" max="21" width="16.5703125" style="273" customWidth="1"/>
    <col min="22" max="22" width="10.5703125" style="273" customWidth="1"/>
    <col min="23" max="23" width="10.42578125" style="273" customWidth="1"/>
    <col min="24" max="24" width="11.140625" style="273" customWidth="1"/>
    <col min="25" max="25" width="9.85546875" style="273" customWidth="1"/>
    <col min="26" max="26" width="12.7109375" style="273" customWidth="1"/>
    <col min="27" max="27" width="11.5703125" style="273" customWidth="1"/>
    <col min="28" max="28" width="18.5703125" style="273" customWidth="1"/>
    <col min="29" max="29" width="29.85546875" style="273" bestFit="1" customWidth="1"/>
    <col min="30" max="30" width="10.5703125" style="273" customWidth="1"/>
    <col min="31" max="31" width="10.42578125" style="273" customWidth="1"/>
    <col min="32" max="32" width="11.140625" style="273" customWidth="1"/>
    <col min="33" max="33" width="9.85546875" style="273" customWidth="1"/>
    <col min="34" max="34" width="12.7109375" style="273" customWidth="1"/>
    <col min="35" max="35" width="29.85546875" style="273" customWidth="1"/>
    <col min="36" max="36" width="23.5703125" style="273" bestFit="1" customWidth="1"/>
    <col min="37" max="37" width="12.85546875" style="273" customWidth="1"/>
    <col min="38" max="38" width="12.28515625" style="273" customWidth="1"/>
    <col min="39" max="39" width="13.85546875" style="273" customWidth="1"/>
    <col min="40" max="40" width="11.140625" style="273" customWidth="1"/>
    <col min="41" max="41" width="12" style="273" customWidth="1"/>
    <col min="42" max="42" width="11.42578125" style="273" customWidth="1"/>
    <col min="43" max="43" width="10.28515625" style="273" customWidth="1"/>
    <col min="44" max="44" width="19.85546875" style="273" bestFit="1" customWidth="1"/>
    <col min="45" max="45" width="39.7109375" style="273" customWidth="1"/>
    <col min="46" max="16384" width="9.140625" style="273" hidden="1"/>
  </cols>
  <sheetData>
    <row r="1" spans="2:45" s="1" customFormat="1" ht="38.25" hidden="1" customHeight="1" x14ac:dyDescent="0.25">
      <c r="B1" s="608" t="s">
        <v>249</v>
      </c>
      <c r="C1" s="608"/>
      <c r="D1" s="608"/>
      <c r="E1" s="608"/>
      <c r="F1" s="608"/>
    </row>
    <row r="2" spans="2:45" s="1" customFormat="1" hidden="1" x14ac:dyDescent="0.25">
      <c r="B2" s="269" t="s">
        <v>261</v>
      </c>
      <c r="C2" s="609" t="str">
        <f>+Welcome!$B$2</f>
        <v>63.860(c) Excess Emissions Report</v>
      </c>
      <c r="D2" s="609"/>
      <c r="E2" s="609"/>
      <c r="F2" s="609"/>
    </row>
    <row r="3" spans="2:45" s="1" customFormat="1" hidden="1" x14ac:dyDescent="0.25">
      <c r="B3" s="251" t="s">
        <v>250</v>
      </c>
      <c r="C3" s="252" t="str">
        <f>+Welcome!$B$3</f>
        <v>63.867(d)(2)</v>
      </c>
      <c r="D3" s="252"/>
      <c r="E3" s="252"/>
      <c r="F3" s="256"/>
    </row>
    <row r="4" spans="2:45" s="1" customFormat="1" hidden="1" x14ac:dyDescent="0.25">
      <c r="B4" s="251" t="s">
        <v>251</v>
      </c>
      <c r="C4" s="253" t="str">
        <f>+Welcome!$B$4</f>
        <v>DRAFT</v>
      </c>
      <c r="D4" s="252"/>
      <c r="E4" s="252"/>
      <c r="F4" s="256"/>
    </row>
    <row r="5" spans="2:45" s="1" customFormat="1" hidden="1" x14ac:dyDescent="0.25">
      <c r="B5" s="251" t="s">
        <v>252</v>
      </c>
      <c r="C5" s="254">
        <f>+Welcome!$B$5</f>
        <v>44393</v>
      </c>
      <c r="D5" s="252"/>
      <c r="E5" s="252"/>
      <c r="F5" s="256"/>
    </row>
    <row r="6" spans="2:45" s="1" customFormat="1" ht="21" x14ac:dyDescent="0.35">
      <c r="B6" s="25" t="s">
        <v>31</v>
      </c>
    </row>
    <row r="7" spans="2:45" x14ac:dyDescent="0.25">
      <c r="B7" s="123" t="s">
        <v>592</v>
      </c>
    </row>
    <row r="8" spans="2:45" x14ac:dyDescent="0.25">
      <c r="B8" s="123" t="s">
        <v>593</v>
      </c>
      <c r="D8" s="586"/>
      <c r="E8" s="586"/>
      <c r="F8" s="586"/>
      <c r="G8" s="586"/>
      <c r="H8" s="586"/>
      <c r="I8" s="586"/>
      <c r="J8" s="320"/>
      <c r="K8" s="320"/>
      <c r="L8" s="320"/>
      <c r="M8" s="477"/>
      <c r="N8" s="320"/>
      <c r="O8" s="320"/>
      <c r="P8" s="320"/>
      <c r="Q8" s="320"/>
      <c r="R8" s="271"/>
    </row>
    <row r="9" spans="2:45" ht="15" customHeight="1" x14ac:dyDescent="0.25">
      <c r="H9" s="610" t="s">
        <v>145</v>
      </c>
      <c r="I9" s="610"/>
      <c r="J9" s="610"/>
      <c r="K9" s="610"/>
      <c r="L9" s="610"/>
      <c r="M9" s="610"/>
      <c r="N9" s="610"/>
      <c r="O9" s="610"/>
      <c r="P9" s="610"/>
      <c r="Q9" s="610"/>
      <c r="R9" s="610"/>
      <c r="S9" s="610"/>
      <c r="T9" s="610"/>
      <c r="U9" s="610"/>
      <c r="V9" s="610"/>
      <c r="W9" s="610"/>
      <c r="X9" s="610"/>
      <c r="Y9" s="610"/>
      <c r="Z9" s="610"/>
      <c r="AA9" s="610"/>
      <c r="AB9" s="610"/>
      <c r="AC9" s="610"/>
      <c r="AD9" s="583"/>
      <c r="AE9" s="583"/>
      <c r="AF9" s="583"/>
      <c r="AG9" s="583"/>
      <c r="AH9" s="583"/>
      <c r="AI9" s="583"/>
      <c r="AJ9" s="605" t="s">
        <v>132</v>
      </c>
      <c r="AK9" s="606"/>
      <c r="AL9" s="606"/>
      <c r="AM9" s="606"/>
      <c r="AN9" s="606"/>
      <c r="AO9" s="606"/>
      <c r="AP9" s="606"/>
      <c r="AQ9" s="606"/>
      <c r="AR9" s="606"/>
      <c r="AS9" s="607"/>
    </row>
    <row r="10" spans="2:45" ht="15" customHeight="1" x14ac:dyDescent="0.25">
      <c r="H10" s="260"/>
      <c r="I10" s="260"/>
      <c r="J10" s="260"/>
      <c r="K10" s="260"/>
      <c r="L10" s="260"/>
      <c r="M10" s="260"/>
      <c r="N10" s="612" t="s">
        <v>267</v>
      </c>
      <c r="O10" s="612"/>
      <c r="P10" s="612"/>
      <c r="Q10" s="612"/>
      <c r="R10" s="612"/>
      <c r="S10" s="612"/>
      <c r="T10" s="612"/>
      <c r="U10" s="612"/>
      <c r="V10" s="612"/>
      <c r="W10" s="612"/>
      <c r="X10" s="612"/>
      <c r="Y10" s="612"/>
      <c r="Z10" s="612"/>
      <c r="AA10" s="612"/>
      <c r="AB10" s="612"/>
      <c r="AC10" s="613"/>
      <c r="AD10" s="590" t="s">
        <v>584</v>
      </c>
      <c r="AE10" s="584"/>
      <c r="AF10" s="584"/>
      <c r="AG10" s="584"/>
      <c r="AH10" s="584"/>
      <c r="AI10" s="585"/>
      <c r="AJ10" s="276"/>
      <c r="AK10" s="614" t="s">
        <v>45</v>
      </c>
      <c r="AL10" s="614"/>
      <c r="AM10" s="614"/>
      <c r="AN10" s="614"/>
      <c r="AO10" s="614"/>
      <c r="AP10" s="276"/>
      <c r="AQ10" s="276"/>
      <c r="AR10" s="276"/>
      <c r="AS10" s="603" t="s">
        <v>243</v>
      </c>
    </row>
    <row r="11" spans="2:45" x14ac:dyDescent="0.25">
      <c r="H11" s="261"/>
      <c r="I11" s="261"/>
      <c r="J11" s="261"/>
      <c r="K11" s="261"/>
      <c r="L11" s="261"/>
      <c r="M11" s="261"/>
      <c r="N11" s="611" t="s">
        <v>268</v>
      </c>
      <c r="O11" s="611"/>
      <c r="P11" s="611"/>
      <c r="Q11" s="611"/>
      <c r="R11" s="611"/>
      <c r="S11" s="611"/>
      <c r="T11" s="611"/>
      <c r="U11" s="611"/>
      <c r="V11" s="611"/>
      <c r="W11" s="611"/>
      <c r="X11" s="611"/>
      <c r="Y11" s="611"/>
      <c r="Z11" s="611"/>
      <c r="AA11" s="611"/>
      <c r="AB11" s="611"/>
      <c r="AC11" s="611"/>
      <c r="AD11" s="587"/>
      <c r="AE11" s="588"/>
      <c r="AF11" s="588"/>
      <c r="AG11" s="588"/>
      <c r="AH11" s="588"/>
      <c r="AI11" s="589"/>
      <c r="AJ11" s="261"/>
      <c r="AK11" s="261"/>
      <c r="AL11" s="261"/>
      <c r="AM11" s="261"/>
      <c r="AN11" s="261"/>
      <c r="AO11" s="261"/>
      <c r="AP11" s="261"/>
      <c r="AQ11" s="261"/>
      <c r="AR11" s="261"/>
      <c r="AS11" s="603"/>
    </row>
    <row r="12" spans="2:45" ht="137.25" customHeight="1" x14ac:dyDescent="0.25">
      <c r="B12" s="311" t="s">
        <v>582</v>
      </c>
      <c r="C12" s="259" t="s">
        <v>19</v>
      </c>
      <c r="D12" s="259" t="s">
        <v>20</v>
      </c>
      <c r="E12" s="259" t="s">
        <v>21</v>
      </c>
      <c r="F12" s="259" t="s">
        <v>22</v>
      </c>
      <c r="G12" s="259" t="s">
        <v>139</v>
      </c>
      <c r="H12" s="262" t="s">
        <v>76</v>
      </c>
      <c r="I12" s="262" t="s">
        <v>34</v>
      </c>
      <c r="J12" s="262" t="s">
        <v>78</v>
      </c>
      <c r="K12" s="262" t="s">
        <v>190</v>
      </c>
      <c r="L12" s="262" t="s">
        <v>191</v>
      </c>
      <c r="M12" s="475" t="s">
        <v>528</v>
      </c>
      <c r="N12" s="259" t="s">
        <v>271</v>
      </c>
      <c r="O12" s="259" t="s">
        <v>39</v>
      </c>
      <c r="P12" s="259" t="s">
        <v>40</v>
      </c>
      <c r="Q12" s="259" t="s">
        <v>41</v>
      </c>
      <c r="R12" s="259" t="s">
        <v>42</v>
      </c>
      <c r="S12" s="259" t="s">
        <v>43</v>
      </c>
      <c r="T12" s="259" t="s">
        <v>272</v>
      </c>
      <c r="U12" s="259" t="s">
        <v>270</v>
      </c>
      <c r="V12" s="259" t="s">
        <v>271</v>
      </c>
      <c r="W12" s="259" t="s">
        <v>39</v>
      </c>
      <c r="X12" s="259" t="s">
        <v>40</v>
      </c>
      <c r="Y12" s="259" t="s">
        <v>41</v>
      </c>
      <c r="Z12" s="259" t="s">
        <v>42</v>
      </c>
      <c r="AA12" s="259" t="s">
        <v>43</v>
      </c>
      <c r="AB12" s="259" t="s">
        <v>266</v>
      </c>
      <c r="AC12" s="259" t="s">
        <v>202</v>
      </c>
      <c r="AD12" s="259" t="s">
        <v>271</v>
      </c>
      <c r="AE12" s="259" t="s">
        <v>39</v>
      </c>
      <c r="AF12" s="259" t="s">
        <v>40</v>
      </c>
      <c r="AG12" s="259" t="s">
        <v>41</v>
      </c>
      <c r="AH12" s="259" t="s">
        <v>42</v>
      </c>
      <c r="AI12" s="259" t="s">
        <v>572</v>
      </c>
      <c r="AJ12" s="262" t="s">
        <v>34</v>
      </c>
      <c r="AK12" s="262" t="s">
        <v>184</v>
      </c>
      <c r="AL12" s="262" t="s">
        <v>46</v>
      </c>
      <c r="AM12" s="262" t="s">
        <v>226</v>
      </c>
      <c r="AN12" s="262" t="s">
        <v>41</v>
      </c>
      <c r="AO12" s="262" t="s">
        <v>42</v>
      </c>
      <c r="AP12" s="262" t="s">
        <v>47</v>
      </c>
      <c r="AQ12" s="262" t="s">
        <v>269</v>
      </c>
      <c r="AR12" s="262" t="s">
        <v>77</v>
      </c>
      <c r="AS12" s="604"/>
    </row>
    <row r="13" spans="2:45" x14ac:dyDescent="0.25">
      <c r="B13" s="413" t="s">
        <v>548</v>
      </c>
      <c r="C13" s="413" t="s">
        <v>348</v>
      </c>
      <c r="D13" s="413" t="s">
        <v>349</v>
      </c>
      <c r="E13" s="413" t="s">
        <v>350</v>
      </c>
      <c r="F13" s="413" t="s">
        <v>351</v>
      </c>
      <c r="G13" s="413" t="s">
        <v>365</v>
      </c>
      <c r="H13" s="413" t="s">
        <v>360</v>
      </c>
      <c r="I13" s="413" t="s">
        <v>366</v>
      </c>
      <c r="J13" s="413" t="s">
        <v>367</v>
      </c>
      <c r="K13" s="413" t="s">
        <v>368</v>
      </c>
      <c r="L13" s="413" t="s">
        <v>369</v>
      </c>
      <c r="M13" s="413" t="s">
        <v>562</v>
      </c>
      <c r="N13" s="413" t="s">
        <v>370</v>
      </c>
      <c r="O13" s="413" t="s">
        <v>371</v>
      </c>
      <c r="P13" s="413" t="s">
        <v>372</v>
      </c>
      <c r="Q13" s="413" t="s">
        <v>373</v>
      </c>
      <c r="R13" s="413" t="s">
        <v>374</v>
      </c>
      <c r="S13" s="413" t="s">
        <v>375</v>
      </c>
      <c r="T13" s="413" t="s">
        <v>376</v>
      </c>
      <c r="U13" s="413" t="s">
        <v>377</v>
      </c>
      <c r="V13" s="413" t="s">
        <v>378</v>
      </c>
      <c r="W13" s="413" t="s">
        <v>379</v>
      </c>
      <c r="X13" s="413" t="s">
        <v>380</v>
      </c>
      <c r="Y13" s="413" t="s">
        <v>381</v>
      </c>
      <c r="Z13" s="413" t="s">
        <v>382</v>
      </c>
      <c r="AA13" s="413" t="s">
        <v>383</v>
      </c>
      <c r="AB13" s="413" t="s">
        <v>384</v>
      </c>
      <c r="AC13" s="413" t="s">
        <v>385</v>
      </c>
      <c r="AD13" s="413" t="s">
        <v>585</v>
      </c>
      <c r="AE13" s="413" t="s">
        <v>586</v>
      </c>
      <c r="AF13" s="413" t="s">
        <v>587</v>
      </c>
      <c r="AG13" s="413" t="s">
        <v>588</v>
      </c>
      <c r="AH13" s="413" t="s">
        <v>589</v>
      </c>
      <c r="AI13" s="413" t="s">
        <v>590</v>
      </c>
      <c r="AJ13" s="413" t="s">
        <v>386</v>
      </c>
      <c r="AK13" s="413" t="s">
        <v>387</v>
      </c>
      <c r="AL13" s="413" t="s">
        <v>388</v>
      </c>
      <c r="AM13" s="413" t="s">
        <v>389</v>
      </c>
      <c r="AN13" s="413" t="s">
        <v>390</v>
      </c>
      <c r="AO13" s="413" t="s">
        <v>391</v>
      </c>
      <c r="AP13" s="413" t="s">
        <v>392</v>
      </c>
      <c r="AQ13" s="413" t="s">
        <v>393</v>
      </c>
      <c r="AR13" s="413" t="s">
        <v>394</v>
      </c>
      <c r="AS13" s="413" t="s">
        <v>395</v>
      </c>
    </row>
    <row r="14" spans="2:45" x14ac:dyDescent="0.25">
      <c r="C14" s="31">
        <v>6</v>
      </c>
      <c r="D14" s="31">
        <v>7</v>
      </c>
      <c r="E14" s="31">
        <v>8</v>
      </c>
      <c r="F14" s="31">
        <v>9</v>
      </c>
      <c r="G14" s="31">
        <v>10</v>
      </c>
      <c r="H14" s="31">
        <v>14</v>
      </c>
      <c r="I14" s="31">
        <f>+H14+1</f>
        <v>15</v>
      </c>
      <c r="J14" s="31">
        <f>+I14+1</f>
        <v>16</v>
      </c>
      <c r="K14" s="31">
        <f t="shared" ref="K14:L14" si="0">+J14+1</f>
        <v>17</v>
      </c>
      <c r="L14" s="31">
        <f t="shared" si="0"/>
        <v>18</v>
      </c>
      <c r="M14" s="31">
        <v>19</v>
      </c>
      <c r="N14" s="485">
        <v>22</v>
      </c>
      <c r="O14" s="485">
        <f>+N14+1</f>
        <v>23</v>
      </c>
      <c r="P14" s="485">
        <f t="shared" ref="P14:U14" si="1">+O14+1</f>
        <v>24</v>
      </c>
      <c r="Q14" s="485">
        <f t="shared" si="1"/>
        <v>25</v>
      </c>
      <c r="R14" s="485">
        <f t="shared" si="1"/>
        <v>26</v>
      </c>
      <c r="S14" s="485">
        <f t="shared" si="1"/>
        <v>27</v>
      </c>
      <c r="T14" s="485">
        <f t="shared" si="1"/>
        <v>28</v>
      </c>
      <c r="U14" s="485">
        <f t="shared" si="1"/>
        <v>29</v>
      </c>
      <c r="V14" s="485">
        <v>22</v>
      </c>
      <c r="W14" s="485">
        <f>+V14+1</f>
        <v>23</v>
      </c>
      <c r="X14" s="485">
        <f t="shared" ref="X14:AB14" si="2">+W14+1</f>
        <v>24</v>
      </c>
      <c r="Y14" s="485">
        <f t="shared" si="2"/>
        <v>25</v>
      </c>
      <c r="Z14" s="485">
        <f t="shared" si="2"/>
        <v>26</v>
      </c>
      <c r="AA14" s="485">
        <f t="shared" si="2"/>
        <v>27</v>
      </c>
      <c r="AB14" s="485">
        <f t="shared" si="2"/>
        <v>28</v>
      </c>
      <c r="AC14" s="485">
        <v>30</v>
      </c>
      <c r="AD14" s="485">
        <v>33</v>
      </c>
      <c r="AE14" s="485">
        <f>+AD14+1</f>
        <v>34</v>
      </c>
      <c r="AF14" s="485">
        <f t="shared" ref="AF14:AH14" si="3">+AE14+1</f>
        <v>35</v>
      </c>
      <c r="AG14" s="485">
        <f t="shared" si="3"/>
        <v>36</v>
      </c>
      <c r="AH14" s="485">
        <f t="shared" si="3"/>
        <v>37</v>
      </c>
      <c r="AI14" s="485">
        <v>38</v>
      </c>
      <c r="AJ14" s="485">
        <v>40</v>
      </c>
      <c r="AK14" s="485">
        <v>43</v>
      </c>
      <c r="AL14" s="485">
        <f>+AK14+1</f>
        <v>44</v>
      </c>
      <c r="AM14" s="485">
        <f t="shared" ref="AM14:AS14" si="4">+AL14+1</f>
        <v>45</v>
      </c>
      <c r="AN14" s="485">
        <f t="shared" si="4"/>
        <v>46</v>
      </c>
      <c r="AO14" s="485">
        <f t="shared" si="4"/>
        <v>47</v>
      </c>
      <c r="AP14" s="485">
        <f t="shared" si="4"/>
        <v>48</v>
      </c>
      <c r="AQ14" s="485">
        <f t="shared" si="4"/>
        <v>49</v>
      </c>
      <c r="AR14" s="485">
        <f t="shared" si="4"/>
        <v>50</v>
      </c>
      <c r="AS14" s="485">
        <f t="shared" si="4"/>
        <v>51</v>
      </c>
    </row>
    <row r="15" spans="2:45" hidden="1" x14ac:dyDescent="0.25">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258"/>
      <c r="AL15" s="258"/>
      <c r="AM15" s="258"/>
      <c r="AN15" s="258"/>
      <c r="AO15" s="258"/>
      <c r="AP15" s="258"/>
      <c r="AQ15" s="258"/>
      <c r="AR15" s="258"/>
      <c r="AS15" s="277"/>
    </row>
    <row r="16" spans="2:45" hidden="1" x14ac:dyDescent="0.25">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258"/>
      <c r="AL16" s="258"/>
      <c r="AM16" s="258"/>
      <c r="AN16" s="258"/>
      <c r="AO16" s="258"/>
      <c r="AP16" s="258"/>
      <c r="AQ16" s="258"/>
      <c r="AR16" s="258"/>
      <c r="AS16" s="277"/>
    </row>
    <row r="17" spans="2:45" hidden="1" x14ac:dyDescent="0.25">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58"/>
      <c r="AS17" s="277"/>
    </row>
    <row r="18" spans="2:45" hidden="1" x14ac:dyDescent="0.25">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58"/>
      <c r="AR18" s="258"/>
      <c r="AS18" s="277"/>
    </row>
    <row r="19" spans="2:45" hidden="1" x14ac:dyDescent="0.25">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c r="AL19" s="258"/>
      <c r="AM19" s="258"/>
      <c r="AN19" s="258"/>
      <c r="AO19" s="258"/>
      <c r="AP19" s="258"/>
      <c r="AQ19" s="258"/>
      <c r="AR19" s="258"/>
      <c r="AS19" s="277"/>
    </row>
    <row r="20" spans="2:45" hidden="1" x14ac:dyDescent="0.25">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58"/>
      <c r="AL20" s="258"/>
      <c r="AM20" s="258"/>
      <c r="AN20" s="258"/>
      <c r="AO20" s="258"/>
      <c r="AP20" s="258"/>
      <c r="AQ20" s="258"/>
      <c r="AR20" s="258"/>
      <c r="AS20" s="277"/>
    </row>
    <row r="21" spans="2:45" hidden="1" x14ac:dyDescent="0.25">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258"/>
      <c r="AL21" s="258"/>
      <c r="AM21" s="258"/>
      <c r="AN21" s="258"/>
      <c r="AO21" s="258"/>
      <c r="AP21" s="258"/>
      <c r="AQ21" s="258"/>
      <c r="AR21" s="258"/>
      <c r="AS21" s="277"/>
    </row>
    <row r="22" spans="2:45" hidden="1" x14ac:dyDescent="0.25">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258"/>
      <c r="AL22" s="258"/>
      <c r="AM22" s="258"/>
      <c r="AN22" s="258"/>
      <c r="AO22" s="258"/>
      <c r="AP22" s="258"/>
      <c r="AQ22" s="258"/>
      <c r="AR22" s="258"/>
      <c r="AS22" s="277"/>
    </row>
    <row r="23" spans="2:45" hidden="1" x14ac:dyDescent="0.25">
      <c r="N23" s="258"/>
      <c r="O23" s="258"/>
      <c r="P23" s="258"/>
      <c r="Q23" s="258"/>
      <c r="R23" s="258"/>
      <c r="S23" s="258"/>
      <c r="T23" s="258"/>
      <c r="U23" s="258"/>
      <c r="V23" s="258"/>
      <c r="W23" s="258"/>
      <c r="X23" s="258"/>
      <c r="Y23" s="258"/>
      <c r="Z23" s="258"/>
      <c r="AA23" s="258"/>
      <c r="AB23" s="258"/>
      <c r="AC23" s="258"/>
      <c r="AD23" s="258"/>
      <c r="AE23" s="258"/>
      <c r="AF23" s="258"/>
      <c r="AG23" s="258"/>
      <c r="AH23" s="258"/>
      <c r="AI23" s="258"/>
      <c r="AJ23" s="258"/>
      <c r="AK23" s="258"/>
      <c r="AL23" s="258"/>
      <c r="AM23" s="258"/>
      <c r="AN23" s="258"/>
      <c r="AO23" s="258"/>
      <c r="AP23" s="258"/>
      <c r="AQ23" s="258"/>
      <c r="AR23" s="258"/>
      <c r="AS23" s="277"/>
    </row>
    <row r="24" spans="2:45" x14ac:dyDescent="0.25">
      <c r="B24" s="279" t="str">
        <f ca="1">IF(C24="","",Facility_Info_upload!$B$24)</f>
        <v/>
      </c>
      <c r="C24" s="31" t="str">
        <f ca="1">IF(ISNA(Lists!$C2),"",IF(INDIRECT("'"&amp;Lists!$C2&amp;"'!"&amp;"B"&amp;C$14)="","",(INDIRECT("'"&amp;Lists!$C2&amp;"'!"&amp;"B"&amp;C$14))))</f>
        <v/>
      </c>
      <c r="D24" s="31" t="str">
        <f ca="1">IF(ISNA(Lists!$C2),"",IF(INDIRECT("'"&amp;Lists!$C2&amp;"'!"&amp;"B"&amp;D$14)="","",(INDIRECT("'"&amp;Lists!$C2&amp;"'!"&amp;"B"&amp;D$14))))</f>
        <v/>
      </c>
      <c r="E24" s="31" t="str">
        <f ca="1">IF(ISNA(Lists!$C2),"",IF(INDIRECT("'"&amp;Lists!$C2&amp;"'!"&amp;"B"&amp;E$14)="","",(INDIRECT("'"&amp;Lists!$C2&amp;"'!"&amp;"B"&amp;E$14))))</f>
        <v/>
      </c>
      <c r="F24" s="31" t="str">
        <f ca="1">IF(ISNA(Lists!$C2),"",IF(INDIRECT("'"&amp;Lists!$C2&amp;"'!"&amp;"B"&amp;F$14)="","",(INDIRECT("'"&amp;Lists!$C2&amp;"'!"&amp;"B"&amp;F$14))))</f>
        <v/>
      </c>
      <c r="G24" s="31" t="str">
        <f ca="1">IF(ISNA(Lists!$C2),"",IF(INDIRECT("'"&amp;Lists!$C2&amp;"'!"&amp;"B"&amp;G$14)="","",(INDIRECT("'"&amp;Lists!$C2&amp;"'!"&amp;"B"&amp;G$14))))</f>
        <v/>
      </c>
      <c r="H24" s="31" t="str">
        <f ca="1">IF(ISNA(Lists!$C2),"",IF((INDIRECT("'"&amp;Lists!$C2&amp;"'!"&amp;Lists!$D2&amp;H$14))="","",(INDIRECT("'"&amp;Lists!$C2&amp;"'!"&amp;Lists!$D2&amp;H$14))))</f>
        <v/>
      </c>
      <c r="I24" s="31" t="str">
        <f ca="1">IF(ISNA(Lists!$C2),"",IF((INDIRECT("'"&amp;Lists!$C2&amp;"'!"&amp;Lists!$D2&amp;I$14))="","",(INDIRECT("'"&amp;Lists!$C2&amp;"'!"&amp;Lists!$D2&amp;I$14))))</f>
        <v/>
      </c>
      <c r="J24" s="275" t="str">
        <f ca="1">IF(ISNA(Lists!$C2),"",IF((INDIRECT("'"&amp;Lists!$C2&amp;"'!"&amp;Lists!$D2&amp;J$14))="","",(INDIRECT("'"&amp;Lists!$C2&amp;"'!"&amp;Lists!$D2&amp;J$14))))</f>
        <v/>
      </c>
      <c r="K24" s="312" t="str">
        <f ca="1">IF(ISNA(Lists!$C2),"",IF((INDIRECT("'"&amp;Lists!$C2&amp;"'!"&amp;Lists!$D2&amp;K$14))="","",(INDIRECT("'"&amp;Lists!$C2&amp;"'!"&amp;Lists!$D2&amp;K$14))))</f>
        <v/>
      </c>
      <c r="L24" s="312" t="str">
        <f ca="1">IF(ISNA(Lists!$C2),"",IF((INDIRECT("'"&amp;Lists!$C2&amp;"'!"&amp;Lists!$D2&amp;L$14))="","",(INDIRECT("'"&amp;Lists!$C2&amp;"'!"&amp;Lists!$D2&amp;L$14))))</f>
        <v/>
      </c>
      <c r="M24" s="312" t="str">
        <f ca="1">IF(ISNA(Lists!$C2),"",IF((INDIRECT("'"&amp;Lists!$C2&amp;"'!"&amp;Lists!$D2&amp;M$14))="","",(INDIRECT("'"&amp;Lists!$C2&amp;"'!"&amp;Lists!$D2&amp;M$14))))</f>
        <v/>
      </c>
      <c r="N24" s="31" t="str">
        <f ca="1">IF(ISNA(Lists!$C2),"",IF((INDIRECT("'"&amp;Lists!$C2&amp;"'!"&amp;Lists!$D2&amp;N$14))="","",(INDIRECT("'"&amp;Lists!$C2&amp;"'!"&amp;Lists!$D2&amp;N$14))))</f>
        <v/>
      </c>
      <c r="O24" s="31" t="str">
        <f ca="1">IF(ISNA(Lists!$C2),"",IF((INDIRECT("'"&amp;Lists!$C2&amp;"'!"&amp;Lists!$D2&amp;O$14))="","",(INDIRECT("'"&amp;Lists!$C2&amp;"'!"&amp;Lists!$D2&amp;O$14))))</f>
        <v/>
      </c>
      <c r="P24" s="31" t="str">
        <f ca="1">IF(ISNA(Lists!$C2),"",IF((INDIRECT("'"&amp;Lists!$C2&amp;"'!"&amp;Lists!$D2&amp;P$14))="","",(INDIRECT("'"&amp;Lists!$C2&amp;"'!"&amp;Lists!$D2&amp;P$14))))</f>
        <v/>
      </c>
      <c r="Q24" s="31" t="str">
        <f ca="1">IF(ISNA(Lists!$C2),"",IF((INDIRECT("'"&amp;Lists!$C2&amp;"'!"&amp;Lists!$D2&amp;Q$14))="","",(INDIRECT("'"&amp;Lists!$C2&amp;"'!"&amp;Lists!$D2&amp;Q$14))))</f>
        <v/>
      </c>
      <c r="R24" s="31" t="str">
        <f ca="1">IF(ISNA(Lists!$C2),"",IF((INDIRECT("'"&amp;Lists!$C2&amp;"'!"&amp;Lists!$D2&amp;R$14))="","",(INDIRECT("'"&amp;Lists!$C2&amp;"'!"&amp;Lists!$D2&amp;R$14))))</f>
        <v/>
      </c>
      <c r="S24" s="31" t="str">
        <f ca="1">IF(ISNA(Lists!$C2),"",IF((INDIRECT("'"&amp;Lists!$C2&amp;"'!"&amp;Lists!$D2&amp;S$14))="","",(INDIRECT("'"&amp;Lists!$C2&amp;"'!"&amp;Lists!$D2&amp;S$14))))</f>
        <v/>
      </c>
      <c r="T24" s="278" t="str">
        <f ca="1">IF(ISNA(Lists!$C2),"",IF((INDIRECT("'"&amp;Lists!$C2&amp;"'!"&amp;Lists!$D2&amp;T$14))="","",(INDIRECT("'"&amp;Lists!$C2&amp;"'!"&amp;Lists!$D2&amp;T$14))))</f>
        <v/>
      </c>
      <c r="U24" s="31" t="str">
        <f ca="1">IF(ISNA(Lists!$C2),"",IF((INDIRECT("'"&amp;Lists!$C2&amp;"'!"&amp;Lists!$D2&amp;U$14))="","",(INDIRECT("'"&amp;Lists!$C2&amp;"'!"&amp;Lists!$D2&amp;U$14))))</f>
        <v/>
      </c>
      <c r="V24" s="31" t="str">
        <f ca="1">IF(ISNA(Lists!$C2),"",IF((INDIRECT("'"&amp;Lists!$C2&amp;"'!"&amp;Lists!$E2&amp;V$14))="","",(INDIRECT("'"&amp;Lists!$C2&amp;"'!"&amp;Lists!$E2&amp;V$14))))</f>
        <v/>
      </c>
      <c r="W24" s="31" t="str">
        <f ca="1">IF(ISNA(Lists!$C2),"",IF((INDIRECT("'"&amp;Lists!$C2&amp;"'!"&amp;Lists!$E2&amp;W$14))="","",(INDIRECT("'"&amp;Lists!$C2&amp;"'!"&amp;Lists!$E2&amp;W$14))))</f>
        <v/>
      </c>
      <c r="X24" s="31" t="str">
        <f ca="1">IF(ISNA(Lists!$C2),"",IF((INDIRECT("'"&amp;Lists!$C2&amp;"'!"&amp;Lists!$E2&amp;X$14))="","",(INDIRECT("'"&amp;Lists!$C2&amp;"'!"&amp;Lists!$E2&amp;X$14))))</f>
        <v/>
      </c>
      <c r="Y24" s="31" t="str">
        <f ca="1">IF(ISNA(Lists!$C2),"",IF((INDIRECT("'"&amp;Lists!$C2&amp;"'!"&amp;Lists!$E2&amp;Y$14))="","",(INDIRECT("'"&amp;Lists!$C2&amp;"'!"&amp;Lists!$E2&amp;Y$14))))</f>
        <v/>
      </c>
      <c r="Z24" s="31" t="str">
        <f ca="1">IF(ISNA(Lists!$C2),"",IF((INDIRECT("'"&amp;Lists!$C2&amp;"'!"&amp;Lists!$E2&amp;Z$14))="","",(INDIRECT("'"&amp;Lists!$C2&amp;"'!"&amp;Lists!$E2&amp;Z$14))))</f>
        <v/>
      </c>
      <c r="AA24" s="31" t="str">
        <f ca="1">IF(ISNA(Lists!$C2),"",IF((INDIRECT("'"&amp;Lists!$C2&amp;"'!"&amp;Lists!$E2&amp;AA$14))="","",(INDIRECT("'"&amp;Lists!$C2&amp;"'!"&amp;Lists!$E2&amp;AA$14))))</f>
        <v/>
      </c>
      <c r="AB24" s="278" t="str">
        <f ca="1">IF(ISNA(Lists!$C2),"",IF((INDIRECT("'"&amp;Lists!$C2&amp;"'!"&amp;Lists!$E2&amp;AB$14))="","",(INDIRECT("'"&amp;Lists!$C2&amp;"'!"&amp;Lists!$E2&amp;AB$14))))</f>
        <v/>
      </c>
      <c r="AC24" s="31" t="str">
        <f ca="1">IF(ISNA(Lists!$C2),"",IF((INDIRECT("'"&amp;Lists!$C2&amp;"'!"&amp;Lists!$E2&amp;AC$14))="","",(INDIRECT("'"&amp;Lists!$C2&amp;"'!"&amp;Lists!$E2&amp;AC$14))))</f>
        <v/>
      </c>
      <c r="AD24" s="31" t="str">
        <f ca="1">IF(ISNA(Lists!$C2),"",IF((INDIRECT("'"&amp;Lists!$C2&amp;"'!"&amp;Lists!$E2&amp;AD$14))="","",(INDIRECT("'"&amp;Lists!$C2&amp;"'!"&amp;Lists!$E2&amp;AD$14))))</f>
        <v/>
      </c>
      <c r="AE24" s="31" t="str">
        <f ca="1">IF(ISNA(Lists!$C2),"",IF((INDIRECT("'"&amp;Lists!$C2&amp;"'!"&amp;Lists!$E2&amp;AE$14))="","",(INDIRECT("'"&amp;Lists!$C2&amp;"'!"&amp;Lists!$E2&amp;AE$14))))</f>
        <v/>
      </c>
      <c r="AF24" s="31" t="str">
        <f ca="1">IF(ISNA(Lists!$C2),"",IF((INDIRECT("'"&amp;Lists!$C2&amp;"'!"&amp;Lists!$E2&amp;AF$14))="","",(INDIRECT("'"&amp;Lists!$C2&amp;"'!"&amp;Lists!$E2&amp;AF$14))))</f>
        <v/>
      </c>
      <c r="AG24" s="31" t="str">
        <f ca="1">IF(ISNA(Lists!$C2),"",IF((INDIRECT("'"&amp;Lists!$C2&amp;"'!"&amp;Lists!$E2&amp;AG$14))="","",(INDIRECT("'"&amp;Lists!$C2&amp;"'!"&amp;Lists!$E2&amp;AG$14))))</f>
        <v/>
      </c>
      <c r="AH24" s="31" t="str">
        <f ca="1">IF(ISNA(Lists!$C2),"",IF((INDIRECT("'"&amp;Lists!$C2&amp;"'!"&amp;Lists!$E2&amp;AH$14))="","",(INDIRECT("'"&amp;Lists!$C2&amp;"'!"&amp;Lists!$E2&amp;AH$14))))</f>
        <v/>
      </c>
      <c r="AI24" s="31" t="str">
        <f ca="1">IF(ISNA(Lists!$C2),"",IF((INDIRECT("'"&amp;Lists!$C2&amp;"'!"&amp;Lists!$E2&amp;AI$14))="","",(INDIRECT("'"&amp;Lists!$C2&amp;"'!"&amp;Lists!$E2&amp;AI$14))))</f>
        <v/>
      </c>
      <c r="AJ24" s="31" t="str">
        <f ca="1">IF(ISNA(Lists!$C2),"",IF((INDIRECT("'"&amp;Lists!$C2&amp;"'!"&amp;Lists!$D2&amp;AJ$14))="","",(INDIRECT("'"&amp;Lists!$C2&amp;"'!"&amp;Lists!$D2&amp;AJ$14))))</f>
        <v/>
      </c>
      <c r="AK24" s="31" t="str">
        <f ca="1">IF(ISNA(Lists!$C2),"",IF((INDIRECT("'"&amp;Lists!$C2&amp;"'!"&amp;Lists!$D2&amp;AK$14))="","",(INDIRECT("'"&amp;Lists!$C2&amp;"'!"&amp;Lists!$D2&amp;AK$14))))</f>
        <v/>
      </c>
      <c r="AL24" s="31" t="str">
        <f ca="1">IF(ISNA(Lists!$C2),"",IF((INDIRECT("'"&amp;Lists!$C2&amp;"'!"&amp;Lists!$D2&amp;AL$14))="","",(INDIRECT("'"&amp;Lists!$C2&amp;"'!"&amp;Lists!$D2&amp;AL$14))))</f>
        <v/>
      </c>
      <c r="AM24" s="31" t="str">
        <f ca="1">IF(ISNA(Lists!$C2),"",IF((INDIRECT("'"&amp;Lists!$C2&amp;"'!"&amp;Lists!$D2&amp;AM$14))="","",(INDIRECT("'"&amp;Lists!$C2&amp;"'!"&amp;Lists!$D2&amp;AM$14))))</f>
        <v/>
      </c>
      <c r="AN24" s="31" t="str">
        <f ca="1">IF(ISNA(Lists!$C2),"",IF((INDIRECT("'"&amp;Lists!$C2&amp;"'!"&amp;Lists!$D2&amp;AN$14))="","",(INDIRECT("'"&amp;Lists!$C2&amp;"'!"&amp;Lists!$D2&amp;AN$14))))</f>
        <v/>
      </c>
      <c r="AO24" s="31" t="str">
        <f ca="1">IF(ISNA(Lists!$C2),"",IF((INDIRECT("'"&amp;Lists!$C2&amp;"'!"&amp;Lists!$D2&amp;AO$14))="","",(INDIRECT("'"&amp;Lists!$C2&amp;"'!"&amp;Lists!$D2&amp;AO$14))))</f>
        <v/>
      </c>
      <c r="AP24" s="31" t="str">
        <f ca="1">IF(ISNA(Lists!$C2),"",IF((INDIRECT("'"&amp;Lists!$C2&amp;"'!"&amp;Lists!$D2&amp;AP$14))="","",(INDIRECT("'"&amp;Lists!$C2&amp;"'!"&amp;Lists!$D2&amp;AP$14))))</f>
        <v/>
      </c>
      <c r="AQ24" s="278" t="str">
        <f ca="1">IF(ISNA(Lists!$C2),"",IF((INDIRECT("'"&amp;Lists!$C2&amp;"'!"&amp;Lists!$D2&amp;AQ$14))="","",(INDIRECT("'"&amp;Lists!$C2&amp;"'!"&amp;Lists!$D2&amp;AQ$14))))</f>
        <v/>
      </c>
      <c r="AR24" s="31" t="str">
        <f ca="1">IF(ISNA(Lists!$C2),"",IF((INDIRECT("'"&amp;Lists!$C2&amp;"'!"&amp;Lists!$D2&amp;AR$14))="","",(INDIRECT("'"&amp;Lists!$C2&amp;"'!"&amp;Lists!$D2&amp;AR$14))))</f>
        <v/>
      </c>
      <c r="AS24" s="31" t="str">
        <f ca="1">IF(ISNA(Lists!$C2),"",IF((INDIRECT("'"&amp;Lists!$C2&amp;"'!"&amp;Lists!$D2&amp;AS$14))="","",(INDIRECT("'"&amp;Lists!$C2&amp;"'!"&amp;Lists!$D2&amp;AS$14))))</f>
        <v/>
      </c>
    </row>
    <row r="25" spans="2:45" x14ac:dyDescent="0.25">
      <c r="B25" s="279" t="str">
        <f ca="1">IF(C25="","",Facility_Info_upload!$B$24)</f>
        <v/>
      </c>
      <c r="C25" s="31" t="str">
        <f ca="1">IF(ISNA(Lists!$C3),"",IF(INDIRECT("'"&amp;Lists!$C3&amp;"'!"&amp;"B"&amp;C$14)="","",(INDIRECT("'"&amp;Lists!$C3&amp;"'!"&amp;"B"&amp;C$14))))</f>
        <v/>
      </c>
      <c r="D25" s="31" t="str">
        <f ca="1">IF(ISNA(Lists!$C3),"",IF(INDIRECT("'"&amp;Lists!$C3&amp;"'!"&amp;"B"&amp;D$14)="","",(INDIRECT("'"&amp;Lists!$C3&amp;"'!"&amp;"B"&amp;D$14))))</f>
        <v/>
      </c>
      <c r="E25" s="31" t="str">
        <f ca="1">IF(ISNA(Lists!$C3),"",IF(INDIRECT("'"&amp;Lists!$C3&amp;"'!"&amp;"B"&amp;E$14)="","",(INDIRECT("'"&amp;Lists!$C3&amp;"'!"&amp;"B"&amp;E$14))))</f>
        <v/>
      </c>
      <c r="F25" s="31" t="str">
        <f ca="1">IF(ISNA(Lists!$C3),"",IF(INDIRECT("'"&amp;Lists!$C3&amp;"'!"&amp;"B"&amp;F$14)="","",(INDIRECT("'"&amp;Lists!$C3&amp;"'!"&amp;"B"&amp;F$14))))</f>
        <v/>
      </c>
      <c r="G25" s="31" t="str">
        <f ca="1">IF(ISNA(Lists!$C3),"",IF(INDIRECT("'"&amp;Lists!$C3&amp;"'!"&amp;"B"&amp;G$14)="","",(INDIRECT("'"&amp;Lists!$C3&amp;"'!"&amp;"B"&amp;G$14))))</f>
        <v/>
      </c>
      <c r="H25" s="31" t="str">
        <f ca="1">IF(ISNA(Lists!$C3),"",IF((INDIRECT("'"&amp;Lists!$C3&amp;"'!"&amp;Lists!$D3&amp;H$14))="","",(INDIRECT("'"&amp;Lists!$C3&amp;"'!"&amp;Lists!$D3&amp;H$14))))</f>
        <v/>
      </c>
      <c r="I25" s="31" t="str">
        <f ca="1">IF(ISNA(Lists!$C3),"",IF((INDIRECT("'"&amp;Lists!$C3&amp;"'!"&amp;Lists!$D3&amp;I$14))="","",(INDIRECT("'"&amp;Lists!$C3&amp;"'!"&amp;Lists!$D3&amp;I$14))))</f>
        <v/>
      </c>
      <c r="J25" s="275" t="str">
        <f ca="1">IF(ISNA(Lists!$C3),"",IF((INDIRECT("'"&amp;Lists!$C3&amp;"'!"&amp;Lists!$D3&amp;J$14))="","",(INDIRECT("'"&amp;Lists!$C3&amp;"'!"&amp;Lists!$D3&amp;J$14))))</f>
        <v/>
      </c>
      <c r="K25" s="312" t="str">
        <f ca="1">IF(ISNA(Lists!$C3),"",IF((INDIRECT("'"&amp;Lists!$C3&amp;"'!"&amp;Lists!$D3&amp;K$14))="","",(INDIRECT("'"&amp;Lists!$C3&amp;"'!"&amp;Lists!$D3&amp;K$14))))</f>
        <v/>
      </c>
      <c r="L25" s="312" t="str">
        <f ca="1">IF(ISNA(Lists!$C3),"",IF((INDIRECT("'"&amp;Lists!$C3&amp;"'!"&amp;Lists!$D3&amp;L$14))="","",(INDIRECT("'"&amp;Lists!$C3&amp;"'!"&amp;Lists!$D3&amp;L$14))))</f>
        <v/>
      </c>
      <c r="M25" s="312" t="str">
        <f ca="1">IF(ISNA(Lists!$C3),"",IF((INDIRECT("'"&amp;Lists!$C3&amp;"'!"&amp;Lists!$D3&amp;M$14))="","",(INDIRECT("'"&amp;Lists!$C3&amp;"'!"&amp;Lists!$D3&amp;M$14))))</f>
        <v/>
      </c>
      <c r="N25" s="31" t="str">
        <f ca="1">IF(ISNA(Lists!$C3),"",IF((INDIRECT("'"&amp;Lists!$C3&amp;"'!"&amp;Lists!$D3&amp;N$14))="","",(INDIRECT("'"&amp;Lists!$C3&amp;"'!"&amp;Lists!$D3&amp;N$14))))</f>
        <v/>
      </c>
      <c r="O25" s="31" t="str">
        <f ca="1">IF(ISNA(Lists!$C3),"",IF((INDIRECT("'"&amp;Lists!$C3&amp;"'!"&amp;Lists!$D3&amp;O$14))="","",(INDIRECT("'"&amp;Lists!$C3&amp;"'!"&amp;Lists!$D3&amp;O$14))))</f>
        <v/>
      </c>
      <c r="P25" s="31" t="str">
        <f ca="1">IF(ISNA(Lists!$C3),"",IF((INDIRECT("'"&amp;Lists!$C3&amp;"'!"&amp;Lists!$D3&amp;P$14))="","",(INDIRECT("'"&amp;Lists!$C3&amp;"'!"&amp;Lists!$D3&amp;P$14))))</f>
        <v/>
      </c>
      <c r="Q25" s="31" t="str">
        <f ca="1">IF(ISNA(Lists!$C3),"",IF((INDIRECT("'"&amp;Lists!$C3&amp;"'!"&amp;Lists!$D3&amp;Q$14))="","",(INDIRECT("'"&amp;Lists!$C3&amp;"'!"&amp;Lists!$D3&amp;Q$14))))</f>
        <v/>
      </c>
      <c r="R25" s="31" t="str">
        <f ca="1">IF(ISNA(Lists!$C3),"",IF((INDIRECT("'"&amp;Lists!$C3&amp;"'!"&amp;Lists!$D3&amp;R$14))="","",(INDIRECT("'"&amp;Lists!$C3&amp;"'!"&amp;Lists!$D3&amp;R$14))))</f>
        <v/>
      </c>
      <c r="S25" s="31" t="str">
        <f ca="1">IF(ISNA(Lists!$C3),"",IF((INDIRECT("'"&amp;Lists!$C3&amp;"'!"&amp;Lists!$D3&amp;S$14))="","",(INDIRECT("'"&amp;Lists!$C3&amp;"'!"&amp;Lists!$D3&amp;S$14))))</f>
        <v/>
      </c>
      <c r="T25" s="278" t="str">
        <f ca="1">IF(ISNA(Lists!$C3),"",IF((INDIRECT("'"&amp;Lists!$C3&amp;"'!"&amp;Lists!$D3&amp;T$14))="","",(INDIRECT("'"&amp;Lists!$C3&amp;"'!"&amp;Lists!$D3&amp;T$14))))</f>
        <v/>
      </c>
      <c r="U25" s="31" t="str">
        <f ca="1">IF(ISNA(Lists!$C3),"",IF((INDIRECT("'"&amp;Lists!$C3&amp;"'!"&amp;Lists!$D3&amp;U$14))="","",(INDIRECT("'"&amp;Lists!$C3&amp;"'!"&amp;Lists!$D3&amp;U$14))))</f>
        <v/>
      </c>
      <c r="V25" s="31" t="str">
        <f ca="1">IF(ISNA(Lists!$C3),"",IF((INDIRECT("'"&amp;Lists!$C3&amp;"'!"&amp;Lists!$E3&amp;V$14))="","",(INDIRECT("'"&amp;Lists!$C3&amp;"'!"&amp;Lists!$E3&amp;V$14))))</f>
        <v/>
      </c>
      <c r="W25" s="31" t="str">
        <f ca="1">IF(ISNA(Lists!$C3),"",IF((INDIRECT("'"&amp;Lists!$C3&amp;"'!"&amp;Lists!$E3&amp;W$14))="","",(INDIRECT("'"&amp;Lists!$C3&amp;"'!"&amp;Lists!$E3&amp;W$14))))</f>
        <v/>
      </c>
      <c r="X25" s="31" t="str">
        <f ca="1">IF(ISNA(Lists!$C3),"",IF((INDIRECT("'"&amp;Lists!$C3&amp;"'!"&amp;Lists!$E3&amp;X$14))="","",(INDIRECT("'"&amp;Lists!$C3&amp;"'!"&amp;Lists!$E3&amp;X$14))))</f>
        <v/>
      </c>
      <c r="Y25" s="31" t="str">
        <f ca="1">IF(ISNA(Lists!$C3),"",IF((INDIRECT("'"&amp;Lists!$C3&amp;"'!"&amp;Lists!$E3&amp;Y$14))="","",(INDIRECT("'"&amp;Lists!$C3&amp;"'!"&amp;Lists!$E3&amp;Y$14))))</f>
        <v/>
      </c>
      <c r="Z25" s="31" t="str">
        <f ca="1">IF(ISNA(Lists!$C3),"",IF((INDIRECT("'"&amp;Lists!$C3&amp;"'!"&amp;Lists!$E3&amp;Z$14))="","",(INDIRECT("'"&amp;Lists!$C3&amp;"'!"&amp;Lists!$E3&amp;Z$14))))</f>
        <v/>
      </c>
      <c r="AA25" s="31" t="str">
        <f ca="1">IF(ISNA(Lists!$C3),"",IF((INDIRECT("'"&amp;Lists!$C3&amp;"'!"&amp;Lists!$E3&amp;AA$14))="","",(INDIRECT("'"&amp;Lists!$C3&amp;"'!"&amp;Lists!$E3&amp;AA$14))))</f>
        <v/>
      </c>
      <c r="AB25" s="278" t="str">
        <f ca="1">IF(ISNA(Lists!$C3),"",IF((INDIRECT("'"&amp;Lists!$C3&amp;"'!"&amp;Lists!$E3&amp;AB$14))="","",(INDIRECT("'"&amp;Lists!$C3&amp;"'!"&amp;Lists!$E3&amp;AB$14))))</f>
        <v/>
      </c>
      <c r="AC25" s="31" t="str">
        <f ca="1">IF(ISNA(Lists!$C3),"",IF((INDIRECT("'"&amp;Lists!$C3&amp;"'!"&amp;Lists!$E3&amp;AC$14))="","",(INDIRECT("'"&amp;Lists!$C3&amp;"'!"&amp;Lists!$E3&amp;AC$14))))</f>
        <v/>
      </c>
      <c r="AD25" s="31" t="str">
        <f ca="1">IF(ISNA(Lists!$C3),"",IF((INDIRECT("'"&amp;Lists!$C3&amp;"'!"&amp;Lists!$E3&amp;AD$14))="","",(INDIRECT("'"&amp;Lists!$C3&amp;"'!"&amp;Lists!$E3&amp;AD$14))))</f>
        <v/>
      </c>
      <c r="AE25" s="31" t="str">
        <f ca="1">IF(ISNA(Lists!$C3),"",IF((INDIRECT("'"&amp;Lists!$C3&amp;"'!"&amp;Lists!$E3&amp;AE$14))="","",(INDIRECT("'"&amp;Lists!$C3&amp;"'!"&amp;Lists!$E3&amp;AE$14))))</f>
        <v/>
      </c>
      <c r="AF25" s="31" t="str">
        <f ca="1">IF(ISNA(Lists!$C3),"",IF((INDIRECT("'"&amp;Lists!$C3&amp;"'!"&amp;Lists!$E3&amp;AF$14))="","",(INDIRECT("'"&amp;Lists!$C3&amp;"'!"&amp;Lists!$E3&amp;AF$14))))</f>
        <v/>
      </c>
      <c r="AG25" s="31" t="str">
        <f ca="1">IF(ISNA(Lists!$C3),"",IF((INDIRECT("'"&amp;Lists!$C3&amp;"'!"&amp;Lists!$E3&amp;AG$14))="","",(INDIRECT("'"&amp;Lists!$C3&amp;"'!"&amp;Lists!$E3&amp;AG$14))))</f>
        <v/>
      </c>
      <c r="AH25" s="31" t="str">
        <f ca="1">IF(ISNA(Lists!$C3),"",IF((INDIRECT("'"&amp;Lists!$C3&amp;"'!"&amp;Lists!$E3&amp;AH$14))="","",(INDIRECT("'"&amp;Lists!$C3&amp;"'!"&amp;Lists!$E3&amp;AH$14))))</f>
        <v/>
      </c>
      <c r="AI25" s="31" t="str">
        <f ca="1">IF(ISNA(Lists!$C3),"",IF((INDIRECT("'"&amp;Lists!$C3&amp;"'!"&amp;Lists!$E3&amp;AI$14))="","",(INDIRECT("'"&amp;Lists!$C3&amp;"'!"&amp;Lists!$E3&amp;AI$14))))</f>
        <v/>
      </c>
      <c r="AJ25" s="31" t="str">
        <f ca="1">IF(ISNA(Lists!$C3),"",IF((INDIRECT("'"&amp;Lists!$C3&amp;"'!"&amp;Lists!$D3&amp;AJ$14))="","",(INDIRECT("'"&amp;Lists!$C3&amp;"'!"&amp;Lists!$D3&amp;AJ$14))))</f>
        <v/>
      </c>
      <c r="AK25" s="31" t="str">
        <f ca="1">IF(ISNA(Lists!$C3),"",IF((INDIRECT("'"&amp;Lists!$C3&amp;"'!"&amp;Lists!$D3&amp;AK$14))="","",(INDIRECT("'"&amp;Lists!$C3&amp;"'!"&amp;Lists!$D3&amp;AK$14))))</f>
        <v/>
      </c>
      <c r="AL25" s="31" t="str">
        <f ca="1">IF(ISNA(Lists!$C3),"",IF((INDIRECT("'"&amp;Lists!$C3&amp;"'!"&amp;Lists!$D3&amp;AL$14))="","",(INDIRECT("'"&amp;Lists!$C3&amp;"'!"&amp;Lists!$D3&amp;AL$14))))</f>
        <v/>
      </c>
      <c r="AM25" s="31" t="str">
        <f ca="1">IF(ISNA(Lists!$C3),"",IF((INDIRECT("'"&amp;Lists!$C3&amp;"'!"&amp;Lists!$D3&amp;AM$14))="","",(INDIRECT("'"&amp;Lists!$C3&amp;"'!"&amp;Lists!$D3&amp;AM$14))))</f>
        <v/>
      </c>
      <c r="AN25" s="31" t="str">
        <f ca="1">IF(ISNA(Lists!$C3),"",IF((INDIRECT("'"&amp;Lists!$C3&amp;"'!"&amp;Lists!$D3&amp;AN$14))="","",(INDIRECT("'"&amp;Lists!$C3&amp;"'!"&amp;Lists!$D3&amp;AN$14))))</f>
        <v/>
      </c>
      <c r="AO25" s="31" t="str">
        <f ca="1">IF(ISNA(Lists!$C3),"",IF((INDIRECT("'"&amp;Lists!$C3&amp;"'!"&amp;Lists!$D3&amp;AO$14))="","",(INDIRECT("'"&amp;Lists!$C3&amp;"'!"&amp;Lists!$D3&amp;AO$14))))</f>
        <v/>
      </c>
      <c r="AP25" s="31" t="str">
        <f ca="1">IF(ISNA(Lists!$C3),"",IF((INDIRECT("'"&amp;Lists!$C3&amp;"'!"&amp;Lists!$D3&amp;AP$14))="","",(INDIRECT("'"&amp;Lists!$C3&amp;"'!"&amp;Lists!$D3&amp;AP$14))))</f>
        <v/>
      </c>
      <c r="AQ25" s="278" t="str">
        <f ca="1">IF(ISNA(Lists!$C3),"",IF((INDIRECT("'"&amp;Lists!$C3&amp;"'!"&amp;Lists!$D3&amp;AQ$14))="","",(INDIRECT("'"&amp;Lists!$C3&amp;"'!"&amp;Lists!$D3&amp;AQ$14))))</f>
        <v/>
      </c>
      <c r="AR25" s="31" t="str">
        <f ca="1">IF(ISNA(Lists!$C3),"",IF((INDIRECT("'"&amp;Lists!$C3&amp;"'!"&amp;Lists!$D3&amp;AR$14))="","",(INDIRECT("'"&amp;Lists!$C3&amp;"'!"&amp;Lists!$D3&amp;AR$14))))</f>
        <v/>
      </c>
      <c r="AS25" s="31" t="str">
        <f ca="1">IF(ISNA(Lists!$C3),"",IF((INDIRECT("'"&amp;Lists!$C3&amp;"'!"&amp;Lists!$D3&amp;AS$14))="","",(INDIRECT("'"&amp;Lists!$C3&amp;"'!"&amp;Lists!$D3&amp;AS$14))))</f>
        <v/>
      </c>
    </row>
    <row r="26" spans="2:45" x14ac:dyDescent="0.25">
      <c r="B26" s="279" t="str">
        <f ca="1">IF(C26="","",Facility_Info_upload!$B$24)</f>
        <v/>
      </c>
      <c r="C26" s="31" t="str">
        <f ca="1">IF(ISNA(Lists!$C4),"",IF(INDIRECT("'"&amp;Lists!$C4&amp;"'!"&amp;"B"&amp;C$14)="","",(INDIRECT("'"&amp;Lists!$C4&amp;"'!"&amp;"B"&amp;C$14))))</f>
        <v/>
      </c>
      <c r="D26" s="31" t="str">
        <f ca="1">IF(ISNA(Lists!$C4),"",IF(INDIRECT("'"&amp;Lists!$C4&amp;"'!"&amp;"B"&amp;D$14)="","",(INDIRECT("'"&amp;Lists!$C4&amp;"'!"&amp;"B"&amp;D$14))))</f>
        <v/>
      </c>
      <c r="E26" s="31" t="str">
        <f ca="1">IF(ISNA(Lists!$C4),"",IF(INDIRECT("'"&amp;Lists!$C4&amp;"'!"&amp;"B"&amp;E$14)="","",(INDIRECT("'"&amp;Lists!$C4&amp;"'!"&amp;"B"&amp;E$14))))</f>
        <v/>
      </c>
      <c r="F26" s="31" t="str">
        <f ca="1">IF(ISNA(Lists!$C4),"",IF(INDIRECT("'"&amp;Lists!$C4&amp;"'!"&amp;"B"&amp;F$14)="","",(INDIRECT("'"&amp;Lists!$C4&amp;"'!"&amp;"B"&amp;F$14))))</f>
        <v/>
      </c>
      <c r="G26" s="31" t="str">
        <f ca="1">IF(ISNA(Lists!$C4),"",IF(INDIRECT("'"&amp;Lists!$C4&amp;"'!"&amp;"B"&amp;G$14)="","",(INDIRECT("'"&amp;Lists!$C4&amp;"'!"&amp;"B"&amp;G$14))))</f>
        <v/>
      </c>
      <c r="H26" s="31" t="str">
        <f ca="1">IF(ISNA(Lists!$C4),"",IF((INDIRECT("'"&amp;Lists!$C4&amp;"'!"&amp;Lists!$D4&amp;H$14))="","",(INDIRECT("'"&amp;Lists!$C4&amp;"'!"&amp;Lists!$D4&amp;H$14))))</f>
        <v/>
      </c>
      <c r="I26" s="31" t="str">
        <f ca="1">IF(ISNA(Lists!$C4),"",IF((INDIRECT("'"&amp;Lists!$C4&amp;"'!"&amp;Lists!$D4&amp;I$14))="","",(INDIRECT("'"&amp;Lists!$C4&amp;"'!"&amp;Lists!$D4&amp;I$14))))</f>
        <v/>
      </c>
      <c r="J26" s="275" t="str">
        <f ca="1">IF(ISNA(Lists!$C4),"",IF((INDIRECT("'"&amp;Lists!$C4&amp;"'!"&amp;Lists!$D4&amp;J$14))="","",(INDIRECT("'"&amp;Lists!$C4&amp;"'!"&amp;Lists!$D4&amp;J$14))))</f>
        <v/>
      </c>
      <c r="K26" s="312" t="str">
        <f ca="1">IF(ISNA(Lists!$C4),"",IF((INDIRECT("'"&amp;Lists!$C4&amp;"'!"&amp;Lists!$D4&amp;K$14))="","",(INDIRECT("'"&amp;Lists!$C4&amp;"'!"&amp;Lists!$D4&amp;K$14))))</f>
        <v/>
      </c>
      <c r="L26" s="312" t="str">
        <f ca="1">IF(ISNA(Lists!$C4),"",IF((INDIRECT("'"&amp;Lists!$C4&amp;"'!"&amp;Lists!$D4&amp;L$14))="","",(INDIRECT("'"&amp;Lists!$C4&amp;"'!"&amp;Lists!$D4&amp;L$14))))</f>
        <v/>
      </c>
      <c r="M26" s="312" t="str">
        <f ca="1">IF(ISNA(Lists!$C4),"",IF((INDIRECT("'"&amp;Lists!$C4&amp;"'!"&amp;Lists!$D4&amp;M$14))="","",(INDIRECT("'"&amp;Lists!$C4&amp;"'!"&amp;Lists!$D4&amp;M$14))))</f>
        <v/>
      </c>
      <c r="N26" s="31" t="str">
        <f ca="1">IF(ISNA(Lists!$C4),"",IF((INDIRECT("'"&amp;Lists!$C4&amp;"'!"&amp;Lists!$D4&amp;N$14))="","",(INDIRECT("'"&amp;Lists!$C4&amp;"'!"&amp;Lists!$D4&amp;N$14))))</f>
        <v/>
      </c>
      <c r="O26" s="31" t="str">
        <f ca="1">IF(ISNA(Lists!$C4),"",IF((INDIRECT("'"&amp;Lists!$C4&amp;"'!"&amp;Lists!$D4&amp;O$14))="","",(INDIRECT("'"&amp;Lists!$C4&amp;"'!"&amp;Lists!$D4&amp;O$14))))</f>
        <v/>
      </c>
      <c r="P26" s="31" t="str">
        <f ca="1">IF(ISNA(Lists!$C4),"",IF((INDIRECT("'"&amp;Lists!$C4&amp;"'!"&amp;Lists!$D4&amp;P$14))="","",(INDIRECT("'"&amp;Lists!$C4&amp;"'!"&amp;Lists!$D4&amp;P$14))))</f>
        <v/>
      </c>
      <c r="Q26" s="31" t="str">
        <f ca="1">IF(ISNA(Lists!$C4),"",IF((INDIRECT("'"&amp;Lists!$C4&amp;"'!"&amp;Lists!$D4&amp;Q$14))="","",(INDIRECT("'"&amp;Lists!$C4&amp;"'!"&amp;Lists!$D4&amp;Q$14))))</f>
        <v/>
      </c>
      <c r="R26" s="31" t="str">
        <f ca="1">IF(ISNA(Lists!$C4),"",IF((INDIRECT("'"&amp;Lists!$C4&amp;"'!"&amp;Lists!$D4&amp;R$14))="","",(INDIRECT("'"&amp;Lists!$C4&amp;"'!"&amp;Lists!$D4&amp;R$14))))</f>
        <v/>
      </c>
      <c r="S26" s="31" t="str">
        <f ca="1">IF(ISNA(Lists!$C4),"",IF((INDIRECT("'"&amp;Lists!$C4&amp;"'!"&amp;Lists!$D4&amp;S$14))="","",(INDIRECT("'"&amp;Lists!$C4&amp;"'!"&amp;Lists!$D4&amp;S$14))))</f>
        <v/>
      </c>
      <c r="T26" s="278" t="str">
        <f ca="1">IF(ISNA(Lists!$C4),"",IF((INDIRECT("'"&amp;Lists!$C4&amp;"'!"&amp;Lists!$D4&amp;T$14))="","",(INDIRECT("'"&amp;Lists!$C4&amp;"'!"&amp;Lists!$D4&amp;T$14))))</f>
        <v/>
      </c>
      <c r="U26" s="31" t="str">
        <f ca="1">IF(ISNA(Lists!$C4),"",IF((INDIRECT("'"&amp;Lists!$C4&amp;"'!"&amp;Lists!$D4&amp;U$14))="","",(INDIRECT("'"&amp;Lists!$C4&amp;"'!"&amp;Lists!$D4&amp;U$14))))</f>
        <v/>
      </c>
      <c r="V26" s="31" t="str">
        <f ca="1">IF(ISNA(Lists!$C4),"",IF((INDIRECT("'"&amp;Lists!$C4&amp;"'!"&amp;Lists!$E4&amp;V$14))="","",(INDIRECT("'"&amp;Lists!$C4&amp;"'!"&amp;Lists!$E4&amp;V$14))))</f>
        <v/>
      </c>
      <c r="W26" s="31" t="str">
        <f ca="1">IF(ISNA(Lists!$C4),"",IF((INDIRECT("'"&amp;Lists!$C4&amp;"'!"&amp;Lists!$E4&amp;W$14))="","",(INDIRECT("'"&amp;Lists!$C4&amp;"'!"&amp;Lists!$E4&amp;W$14))))</f>
        <v/>
      </c>
      <c r="X26" s="31" t="str">
        <f ca="1">IF(ISNA(Lists!$C4),"",IF((INDIRECT("'"&amp;Lists!$C4&amp;"'!"&amp;Lists!$E4&amp;X$14))="","",(INDIRECT("'"&amp;Lists!$C4&amp;"'!"&amp;Lists!$E4&amp;X$14))))</f>
        <v/>
      </c>
      <c r="Y26" s="31" t="str">
        <f ca="1">IF(ISNA(Lists!$C4),"",IF((INDIRECT("'"&amp;Lists!$C4&amp;"'!"&amp;Lists!$E4&amp;Y$14))="","",(INDIRECT("'"&amp;Lists!$C4&amp;"'!"&amp;Lists!$E4&amp;Y$14))))</f>
        <v/>
      </c>
      <c r="Z26" s="31" t="str">
        <f ca="1">IF(ISNA(Lists!$C4),"",IF((INDIRECT("'"&amp;Lists!$C4&amp;"'!"&amp;Lists!$E4&amp;Z$14))="","",(INDIRECT("'"&amp;Lists!$C4&amp;"'!"&amp;Lists!$E4&amp;Z$14))))</f>
        <v/>
      </c>
      <c r="AA26" s="31" t="str">
        <f ca="1">IF(ISNA(Lists!$C4),"",IF((INDIRECT("'"&amp;Lists!$C4&amp;"'!"&amp;Lists!$E4&amp;AA$14))="","",(INDIRECT("'"&amp;Lists!$C4&amp;"'!"&amp;Lists!$E4&amp;AA$14))))</f>
        <v/>
      </c>
      <c r="AB26" s="278" t="str">
        <f ca="1">IF(ISNA(Lists!$C4),"",IF((INDIRECT("'"&amp;Lists!$C4&amp;"'!"&amp;Lists!$E4&amp;AB$14))="","",(INDIRECT("'"&amp;Lists!$C4&amp;"'!"&amp;Lists!$E4&amp;AB$14))))</f>
        <v/>
      </c>
      <c r="AC26" s="31" t="str">
        <f ca="1">IF(ISNA(Lists!$C4),"",IF((INDIRECT("'"&amp;Lists!$C4&amp;"'!"&amp;Lists!$E4&amp;AC$14))="","",(INDIRECT("'"&amp;Lists!$C4&amp;"'!"&amp;Lists!$E4&amp;AC$14))))</f>
        <v/>
      </c>
      <c r="AD26" s="31" t="str">
        <f ca="1">IF(ISNA(Lists!$C4),"",IF((INDIRECT("'"&amp;Lists!$C4&amp;"'!"&amp;Lists!$E4&amp;AD$14))="","",(INDIRECT("'"&amp;Lists!$C4&amp;"'!"&amp;Lists!$E4&amp;AD$14))))</f>
        <v/>
      </c>
      <c r="AE26" s="31" t="str">
        <f ca="1">IF(ISNA(Lists!$C4),"",IF((INDIRECT("'"&amp;Lists!$C4&amp;"'!"&amp;Lists!$E4&amp;AE$14))="","",(INDIRECT("'"&amp;Lists!$C4&amp;"'!"&amp;Lists!$E4&amp;AE$14))))</f>
        <v/>
      </c>
      <c r="AF26" s="31" t="str">
        <f ca="1">IF(ISNA(Lists!$C4),"",IF((INDIRECT("'"&amp;Lists!$C4&amp;"'!"&amp;Lists!$E4&amp;AF$14))="","",(INDIRECT("'"&amp;Lists!$C4&amp;"'!"&amp;Lists!$E4&amp;AF$14))))</f>
        <v/>
      </c>
      <c r="AG26" s="31" t="str">
        <f ca="1">IF(ISNA(Lists!$C4),"",IF((INDIRECT("'"&amp;Lists!$C4&amp;"'!"&amp;Lists!$E4&amp;AG$14))="","",(INDIRECT("'"&amp;Lists!$C4&amp;"'!"&amp;Lists!$E4&amp;AG$14))))</f>
        <v/>
      </c>
      <c r="AH26" s="31" t="str">
        <f ca="1">IF(ISNA(Lists!$C4),"",IF((INDIRECT("'"&amp;Lists!$C4&amp;"'!"&amp;Lists!$E4&amp;AH$14))="","",(INDIRECT("'"&amp;Lists!$C4&amp;"'!"&amp;Lists!$E4&amp;AH$14))))</f>
        <v/>
      </c>
      <c r="AI26" s="31" t="str">
        <f ca="1">IF(ISNA(Lists!$C4),"",IF((INDIRECT("'"&amp;Lists!$C4&amp;"'!"&amp;Lists!$E4&amp;AI$14))="","",(INDIRECT("'"&amp;Lists!$C4&amp;"'!"&amp;Lists!$E4&amp;AI$14))))</f>
        <v/>
      </c>
      <c r="AJ26" s="31" t="str">
        <f ca="1">IF(ISNA(Lists!$C4),"",IF((INDIRECT("'"&amp;Lists!$C4&amp;"'!"&amp;Lists!$D4&amp;AJ$14))="","",(INDIRECT("'"&amp;Lists!$C4&amp;"'!"&amp;Lists!$D4&amp;AJ$14))))</f>
        <v/>
      </c>
      <c r="AK26" s="31" t="str">
        <f ca="1">IF(ISNA(Lists!$C4),"",IF((INDIRECT("'"&amp;Lists!$C4&amp;"'!"&amp;Lists!$D4&amp;AK$14))="","",(INDIRECT("'"&amp;Lists!$C4&amp;"'!"&amp;Lists!$D4&amp;AK$14))))</f>
        <v/>
      </c>
      <c r="AL26" s="31" t="str">
        <f ca="1">IF(ISNA(Lists!$C4),"",IF((INDIRECT("'"&amp;Lists!$C4&amp;"'!"&amp;Lists!$D4&amp;AL$14))="","",(INDIRECT("'"&amp;Lists!$C4&amp;"'!"&amp;Lists!$D4&amp;AL$14))))</f>
        <v/>
      </c>
      <c r="AM26" s="31" t="str">
        <f ca="1">IF(ISNA(Lists!$C4),"",IF((INDIRECT("'"&amp;Lists!$C4&amp;"'!"&amp;Lists!$D4&amp;AM$14))="","",(INDIRECT("'"&amp;Lists!$C4&amp;"'!"&amp;Lists!$D4&amp;AM$14))))</f>
        <v/>
      </c>
      <c r="AN26" s="31" t="str">
        <f ca="1">IF(ISNA(Lists!$C4),"",IF((INDIRECT("'"&amp;Lists!$C4&amp;"'!"&amp;Lists!$D4&amp;AN$14))="","",(INDIRECT("'"&amp;Lists!$C4&amp;"'!"&amp;Lists!$D4&amp;AN$14))))</f>
        <v/>
      </c>
      <c r="AO26" s="31" t="str">
        <f ca="1">IF(ISNA(Lists!$C4),"",IF((INDIRECT("'"&amp;Lists!$C4&amp;"'!"&amp;Lists!$D4&amp;AO$14))="","",(INDIRECT("'"&amp;Lists!$C4&amp;"'!"&amp;Lists!$D4&amp;AO$14))))</f>
        <v/>
      </c>
      <c r="AP26" s="31" t="str">
        <f ca="1">IF(ISNA(Lists!$C4),"",IF((INDIRECT("'"&amp;Lists!$C4&amp;"'!"&amp;Lists!$D4&amp;AP$14))="","",(INDIRECT("'"&amp;Lists!$C4&amp;"'!"&amp;Lists!$D4&amp;AP$14))))</f>
        <v/>
      </c>
      <c r="AQ26" s="278" t="str">
        <f ca="1">IF(ISNA(Lists!$C4),"",IF((INDIRECT("'"&amp;Lists!$C4&amp;"'!"&amp;Lists!$D4&amp;AQ$14))="","",(INDIRECT("'"&amp;Lists!$C4&amp;"'!"&amp;Lists!$D4&amp;AQ$14))))</f>
        <v/>
      </c>
      <c r="AR26" s="31" t="str">
        <f ca="1">IF(ISNA(Lists!$C4),"",IF((INDIRECT("'"&amp;Lists!$C4&amp;"'!"&amp;Lists!$D4&amp;AR$14))="","",(INDIRECT("'"&amp;Lists!$C4&amp;"'!"&amp;Lists!$D4&amp;AR$14))))</f>
        <v/>
      </c>
      <c r="AS26" s="31" t="str">
        <f ca="1">IF(ISNA(Lists!$C4),"",IF((INDIRECT("'"&amp;Lists!$C4&amp;"'!"&amp;Lists!$D4&amp;AS$14))="","",(INDIRECT("'"&amp;Lists!$C4&amp;"'!"&amp;Lists!$D4&amp;AS$14))))</f>
        <v/>
      </c>
    </row>
    <row r="27" spans="2:45" x14ac:dyDescent="0.25">
      <c r="B27" s="279" t="str">
        <f ca="1">IF(C27="","",Facility_Info_upload!$B$24)</f>
        <v/>
      </c>
      <c r="C27" s="31" t="str">
        <f ca="1">IF(ISNA(Lists!$C5),"",IF(INDIRECT("'"&amp;Lists!$C5&amp;"'!"&amp;"B"&amp;C$14)="","",(INDIRECT("'"&amp;Lists!$C5&amp;"'!"&amp;"B"&amp;C$14))))</f>
        <v/>
      </c>
      <c r="D27" s="31" t="str">
        <f ca="1">IF(ISNA(Lists!$C5),"",IF(INDIRECT("'"&amp;Lists!$C5&amp;"'!"&amp;"B"&amp;D$14)="","",(INDIRECT("'"&amp;Lists!$C5&amp;"'!"&amp;"B"&amp;D$14))))</f>
        <v/>
      </c>
      <c r="E27" s="31" t="str">
        <f ca="1">IF(ISNA(Lists!$C5),"",IF(INDIRECT("'"&amp;Lists!$C5&amp;"'!"&amp;"B"&amp;E$14)="","",(INDIRECT("'"&amp;Lists!$C5&amp;"'!"&amp;"B"&amp;E$14))))</f>
        <v/>
      </c>
      <c r="F27" s="31" t="str">
        <f ca="1">IF(ISNA(Lists!$C5),"",IF(INDIRECT("'"&amp;Lists!$C5&amp;"'!"&amp;"B"&amp;F$14)="","",(INDIRECT("'"&amp;Lists!$C5&amp;"'!"&amp;"B"&amp;F$14))))</f>
        <v/>
      </c>
      <c r="G27" s="31" t="str">
        <f ca="1">IF(ISNA(Lists!$C5),"",IF(INDIRECT("'"&amp;Lists!$C5&amp;"'!"&amp;"B"&amp;G$14)="","",(INDIRECT("'"&amp;Lists!$C5&amp;"'!"&amp;"B"&amp;G$14))))</f>
        <v/>
      </c>
      <c r="H27" s="31" t="str">
        <f ca="1">IF(ISNA(Lists!$C5),"",IF((INDIRECT("'"&amp;Lists!$C5&amp;"'!"&amp;Lists!$D5&amp;H$14))="","",(INDIRECT("'"&amp;Lists!$C5&amp;"'!"&amp;Lists!$D5&amp;H$14))))</f>
        <v/>
      </c>
      <c r="I27" s="31" t="str">
        <f ca="1">IF(ISNA(Lists!$C5),"",IF((INDIRECT("'"&amp;Lists!$C5&amp;"'!"&amp;Lists!$D5&amp;I$14))="","",(INDIRECT("'"&amp;Lists!$C5&amp;"'!"&amp;Lists!$D5&amp;I$14))))</f>
        <v/>
      </c>
      <c r="J27" s="275" t="str">
        <f ca="1">IF(ISNA(Lists!$C5),"",IF((INDIRECT("'"&amp;Lists!$C5&amp;"'!"&amp;Lists!$D5&amp;J$14))="","",(INDIRECT("'"&amp;Lists!$C5&amp;"'!"&amp;Lists!$D5&amp;J$14))))</f>
        <v/>
      </c>
      <c r="K27" s="312" t="str">
        <f ca="1">IF(ISNA(Lists!$C5),"",IF((INDIRECT("'"&amp;Lists!$C5&amp;"'!"&amp;Lists!$D5&amp;K$14))="","",(INDIRECT("'"&amp;Lists!$C5&amp;"'!"&amp;Lists!$D5&amp;K$14))))</f>
        <v/>
      </c>
      <c r="L27" s="312" t="str">
        <f ca="1">IF(ISNA(Lists!$C5),"",IF((INDIRECT("'"&amp;Lists!$C5&amp;"'!"&amp;Lists!$D5&amp;L$14))="","",(INDIRECT("'"&amp;Lists!$C5&amp;"'!"&amp;Lists!$D5&amp;L$14))))</f>
        <v/>
      </c>
      <c r="M27" s="312" t="str">
        <f ca="1">IF(ISNA(Lists!$C5),"",IF((INDIRECT("'"&amp;Lists!$C5&amp;"'!"&amp;Lists!$D5&amp;M$14))="","",(INDIRECT("'"&amp;Lists!$C5&amp;"'!"&amp;Lists!$D5&amp;M$14))))</f>
        <v/>
      </c>
      <c r="N27" s="31" t="str">
        <f ca="1">IF(ISNA(Lists!$C5),"",IF((INDIRECT("'"&amp;Lists!$C5&amp;"'!"&amp;Lists!$D5&amp;N$14))="","",(INDIRECT("'"&amp;Lists!$C5&amp;"'!"&amp;Lists!$D5&amp;N$14))))</f>
        <v/>
      </c>
      <c r="O27" s="31" t="str">
        <f ca="1">IF(ISNA(Lists!$C5),"",IF((INDIRECT("'"&amp;Lists!$C5&amp;"'!"&amp;Lists!$D5&amp;O$14))="","",(INDIRECT("'"&amp;Lists!$C5&amp;"'!"&amp;Lists!$D5&amp;O$14))))</f>
        <v/>
      </c>
      <c r="P27" s="31" t="str">
        <f ca="1">IF(ISNA(Lists!$C5),"",IF((INDIRECT("'"&amp;Lists!$C5&amp;"'!"&amp;Lists!$D5&amp;P$14))="","",(INDIRECT("'"&amp;Lists!$C5&amp;"'!"&amp;Lists!$D5&amp;P$14))))</f>
        <v/>
      </c>
      <c r="Q27" s="31" t="str">
        <f ca="1">IF(ISNA(Lists!$C5),"",IF((INDIRECT("'"&amp;Lists!$C5&amp;"'!"&amp;Lists!$D5&amp;Q$14))="","",(INDIRECT("'"&amp;Lists!$C5&amp;"'!"&amp;Lists!$D5&amp;Q$14))))</f>
        <v/>
      </c>
      <c r="R27" s="31" t="str">
        <f ca="1">IF(ISNA(Lists!$C5),"",IF((INDIRECT("'"&amp;Lists!$C5&amp;"'!"&amp;Lists!$D5&amp;R$14))="","",(INDIRECT("'"&amp;Lists!$C5&amp;"'!"&amp;Lists!$D5&amp;R$14))))</f>
        <v/>
      </c>
      <c r="S27" s="31" t="str">
        <f ca="1">IF(ISNA(Lists!$C5),"",IF((INDIRECT("'"&amp;Lists!$C5&amp;"'!"&amp;Lists!$D5&amp;S$14))="","",(INDIRECT("'"&amp;Lists!$C5&amp;"'!"&amp;Lists!$D5&amp;S$14))))</f>
        <v/>
      </c>
      <c r="T27" s="278" t="str">
        <f ca="1">IF(ISNA(Lists!$C5),"",IF((INDIRECT("'"&amp;Lists!$C5&amp;"'!"&amp;Lists!$D5&amp;T$14))="","",(INDIRECT("'"&amp;Lists!$C5&amp;"'!"&amp;Lists!$D5&amp;T$14))))</f>
        <v/>
      </c>
      <c r="U27" s="31" t="str">
        <f ca="1">IF(ISNA(Lists!$C5),"",IF((INDIRECT("'"&amp;Lists!$C5&amp;"'!"&amp;Lists!$D5&amp;U$14))="","",(INDIRECT("'"&amp;Lists!$C5&amp;"'!"&amp;Lists!$D5&amp;U$14))))</f>
        <v/>
      </c>
      <c r="V27" s="31" t="str">
        <f ca="1">IF(ISNA(Lists!$C5),"",IF((INDIRECT("'"&amp;Lists!$C5&amp;"'!"&amp;Lists!$E5&amp;V$14))="","",(INDIRECT("'"&amp;Lists!$C5&amp;"'!"&amp;Lists!$E5&amp;V$14))))</f>
        <v/>
      </c>
      <c r="W27" s="31" t="str">
        <f ca="1">IF(ISNA(Lists!$C5),"",IF((INDIRECT("'"&amp;Lists!$C5&amp;"'!"&amp;Lists!$E5&amp;W$14))="","",(INDIRECT("'"&amp;Lists!$C5&amp;"'!"&amp;Lists!$E5&amp;W$14))))</f>
        <v/>
      </c>
      <c r="X27" s="31" t="str">
        <f ca="1">IF(ISNA(Lists!$C5),"",IF((INDIRECT("'"&amp;Lists!$C5&amp;"'!"&amp;Lists!$E5&amp;X$14))="","",(INDIRECT("'"&amp;Lists!$C5&amp;"'!"&amp;Lists!$E5&amp;X$14))))</f>
        <v/>
      </c>
      <c r="Y27" s="31" t="str">
        <f ca="1">IF(ISNA(Lists!$C5),"",IF((INDIRECT("'"&amp;Lists!$C5&amp;"'!"&amp;Lists!$E5&amp;Y$14))="","",(INDIRECT("'"&amp;Lists!$C5&amp;"'!"&amp;Lists!$E5&amp;Y$14))))</f>
        <v/>
      </c>
      <c r="Z27" s="31" t="str">
        <f ca="1">IF(ISNA(Lists!$C5),"",IF((INDIRECT("'"&amp;Lists!$C5&amp;"'!"&amp;Lists!$E5&amp;Z$14))="","",(INDIRECT("'"&amp;Lists!$C5&amp;"'!"&amp;Lists!$E5&amp;Z$14))))</f>
        <v/>
      </c>
      <c r="AA27" s="31" t="str">
        <f ca="1">IF(ISNA(Lists!$C5),"",IF((INDIRECT("'"&amp;Lists!$C5&amp;"'!"&amp;Lists!$E5&amp;AA$14))="","",(INDIRECT("'"&amp;Lists!$C5&amp;"'!"&amp;Lists!$E5&amp;AA$14))))</f>
        <v/>
      </c>
      <c r="AB27" s="278" t="str">
        <f ca="1">IF(ISNA(Lists!$C5),"",IF((INDIRECT("'"&amp;Lists!$C5&amp;"'!"&amp;Lists!$E5&amp;AB$14))="","",(INDIRECT("'"&amp;Lists!$C5&amp;"'!"&amp;Lists!$E5&amp;AB$14))))</f>
        <v/>
      </c>
      <c r="AC27" s="31" t="str">
        <f ca="1">IF(ISNA(Lists!$C5),"",IF((INDIRECT("'"&amp;Lists!$C5&amp;"'!"&amp;Lists!$E5&amp;AC$14))="","",(INDIRECT("'"&amp;Lists!$C5&amp;"'!"&amp;Lists!$E5&amp;AC$14))))</f>
        <v/>
      </c>
      <c r="AD27" s="31" t="str">
        <f ca="1">IF(ISNA(Lists!$C5),"",IF((INDIRECT("'"&amp;Lists!$C5&amp;"'!"&amp;Lists!$E5&amp;AD$14))="","",(INDIRECT("'"&amp;Lists!$C5&amp;"'!"&amp;Lists!$E5&amp;AD$14))))</f>
        <v/>
      </c>
      <c r="AE27" s="31" t="str">
        <f ca="1">IF(ISNA(Lists!$C5),"",IF((INDIRECT("'"&amp;Lists!$C5&amp;"'!"&amp;Lists!$E5&amp;AE$14))="","",(INDIRECT("'"&amp;Lists!$C5&amp;"'!"&amp;Lists!$E5&amp;AE$14))))</f>
        <v/>
      </c>
      <c r="AF27" s="31" t="str">
        <f ca="1">IF(ISNA(Lists!$C5),"",IF((INDIRECT("'"&amp;Lists!$C5&amp;"'!"&amp;Lists!$E5&amp;AF$14))="","",(INDIRECT("'"&amp;Lists!$C5&amp;"'!"&amp;Lists!$E5&amp;AF$14))))</f>
        <v/>
      </c>
      <c r="AG27" s="31" t="str">
        <f ca="1">IF(ISNA(Lists!$C5),"",IF((INDIRECT("'"&amp;Lists!$C5&amp;"'!"&amp;Lists!$E5&amp;AG$14))="","",(INDIRECT("'"&amp;Lists!$C5&amp;"'!"&amp;Lists!$E5&amp;AG$14))))</f>
        <v/>
      </c>
      <c r="AH27" s="31" t="str">
        <f ca="1">IF(ISNA(Lists!$C5),"",IF((INDIRECT("'"&amp;Lists!$C5&amp;"'!"&amp;Lists!$E5&amp;AH$14))="","",(INDIRECT("'"&amp;Lists!$C5&amp;"'!"&amp;Lists!$E5&amp;AH$14))))</f>
        <v/>
      </c>
      <c r="AI27" s="31" t="str">
        <f ca="1">IF(ISNA(Lists!$C5),"",IF((INDIRECT("'"&amp;Lists!$C5&amp;"'!"&amp;Lists!$E5&amp;AI$14))="","",(INDIRECT("'"&amp;Lists!$C5&amp;"'!"&amp;Lists!$E5&amp;AI$14))))</f>
        <v/>
      </c>
      <c r="AJ27" s="31" t="str">
        <f ca="1">IF(ISNA(Lists!$C5),"",IF((INDIRECT("'"&amp;Lists!$C5&amp;"'!"&amp;Lists!$D5&amp;AJ$14))="","",(INDIRECT("'"&amp;Lists!$C5&amp;"'!"&amp;Lists!$D5&amp;AJ$14))))</f>
        <v/>
      </c>
      <c r="AK27" s="31" t="str">
        <f ca="1">IF(ISNA(Lists!$C5),"",IF((INDIRECT("'"&amp;Lists!$C5&amp;"'!"&amp;Lists!$D5&amp;AK$14))="","",(INDIRECT("'"&amp;Lists!$C5&amp;"'!"&amp;Lists!$D5&amp;AK$14))))</f>
        <v/>
      </c>
      <c r="AL27" s="31" t="str">
        <f ca="1">IF(ISNA(Lists!$C5),"",IF((INDIRECT("'"&amp;Lists!$C5&amp;"'!"&amp;Lists!$D5&amp;AL$14))="","",(INDIRECT("'"&amp;Lists!$C5&amp;"'!"&amp;Lists!$D5&amp;AL$14))))</f>
        <v/>
      </c>
      <c r="AM27" s="31" t="str">
        <f ca="1">IF(ISNA(Lists!$C5),"",IF((INDIRECT("'"&amp;Lists!$C5&amp;"'!"&amp;Lists!$D5&amp;AM$14))="","",(INDIRECT("'"&amp;Lists!$C5&amp;"'!"&amp;Lists!$D5&amp;AM$14))))</f>
        <v/>
      </c>
      <c r="AN27" s="31" t="str">
        <f ca="1">IF(ISNA(Lists!$C5),"",IF((INDIRECT("'"&amp;Lists!$C5&amp;"'!"&amp;Lists!$D5&amp;AN$14))="","",(INDIRECT("'"&amp;Lists!$C5&amp;"'!"&amp;Lists!$D5&amp;AN$14))))</f>
        <v/>
      </c>
      <c r="AO27" s="31" t="str">
        <f ca="1">IF(ISNA(Lists!$C5),"",IF((INDIRECT("'"&amp;Lists!$C5&amp;"'!"&amp;Lists!$D5&amp;AO$14))="","",(INDIRECT("'"&amp;Lists!$C5&amp;"'!"&amp;Lists!$D5&amp;AO$14))))</f>
        <v/>
      </c>
      <c r="AP27" s="31" t="str">
        <f ca="1">IF(ISNA(Lists!$C5),"",IF((INDIRECT("'"&amp;Lists!$C5&amp;"'!"&amp;Lists!$D5&amp;AP$14))="","",(INDIRECT("'"&amp;Lists!$C5&amp;"'!"&amp;Lists!$D5&amp;AP$14))))</f>
        <v/>
      </c>
      <c r="AQ27" s="278" t="str">
        <f ca="1">IF(ISNA(Lists!$C5),"",IF((INDIRECT("'"&amp;Lists!$C5&amp;"'!"&amp;Lists!$D5&amp;AQ$14))="","",(INDIRECT("'"&amp;Lists!$C5&amp;"'!"&amp;Lists!$D5&amp;AQ$14))))</f>
        <v/>
      </c>
      <c r="AR27" s="31" t="str">
        <f ca="1">IF(ISNA(Lists!$C5),"",IF((INDIRECT("'"&amp;Lists!$C5&amp;"'!"&amp;Lists!$D5&amp;AR$14))="","",(INDIRECT("'"&amp;Lists!$C5&amp;"'!"&amp;Lists!$D5&amp;AR$14))))</f>
        <v/>
      </c>
      <c r="AS27" s="31" t="str">
        <f ca="1">IF(ISNA(Lists!$C5),"",IF((INDIRECT("'"&amp;Lists!$C5&amp;"'!"&amp;Lists!$D5&amp;AS$14))="","",(INDIRECT("'"&amp;Lists!$C5&amp;"'!"&amp;Lists!$D5&amp;AS$14))))</f>
        <v/>
      </c>
    </row>
    <row r="28" spans="2:45" x14ac:dyDescent="0.25">
      <c r="B28" s="279" t="str">
        <f ca="1">IF(C28="","",Facility_Info_upload!$B$24)</f>
        <v/>
      </c>
      <c r="C28" s="31" t="str">
        <f ca="1">IF(ISNA(Lists!$C6),"",IF(INDIRECT("'"&amp;Lists!$C6&amp;"'!"&amp;"B"&amp;C$14)="","",(INDIRECT("'"&amp;Lists!$C6&amp;"'!"&amp;"B"&amp;C$14))))</f>
        <v/>
      </c>
      <c r="D28" s="31" t="str">
        <f ca="1">IF(ISNA(Lists!$C6),"",IF(INDIRECT("'"&amp;Lists!$C6&amp;"'!"&amp;"B"&amp;D$14)="","",(INDIRECT("'"&amp;Lists!$C6&amp;"'!"&amp;"B"&amp;D$14))))</f>
        <v/>
      </c>
      <c r="E28" s="31" t="str">
        <f ca="1">IF(ISNA(Lists!$C6),"",IF(INDIRECT("'"&amp;Lists!$C6&amp;"'!"&amp;"B"&amp;E$14)="","",(INDIRECT("'"&amp;Lists!$C6&amp;"'!"&amp;"B"&amp;E$14))))</f>
        <v/>
      </c>
      <c r="F28" s="31" t="str">
        <f ca="1">IF(ISNA(Lists!$C6),"",IF(INDIRECT("'"&amp;Lists!$C6&amp;"'!"&amp;"B"&amp;F$14)="","",(INDIRECT("'"&amp;Lists!$C6&amp;"'!"&amp;"B"&amp;F$14))))</f>
        <v/>
      </c>
      <c r="G28" s="31" t="str">
        <f ca="1">IF(ISNA(Lists!$C6),"",IF(INDIRECT("'"&amp;Lists!$C6&amp;"'!"&amp;"B"&amp;G$14)="","",(INDIRECT("'"&amp;Lists!$C6&amp;"'!"&amp;"B"&amp;G$14))))</f>
        <v/>
      </c>
      <c r="H28" s="31" t="str">
        <f ca="1">IF(ISNA(Lists!$C6),"",IF((INDIRECT("'"&amp;Lists!$C6&amp;"'!"&amp;Lists!$D6&amp;H$14))="","",(INDIRECT("'"&amp;Lists!$C6&amp;"'!"&amp;Lists!$D6&amp;H$14))))</f>
        <v/>
      </c>
      <c r="I28" s="31" t="str">
        <f ca="1">IF(ISNA(Lists!$C6),"",IF((INDIRECT("'"&amp;Lists!$C6&amp;"'!"&amp;Lists!$D6&amp;I$14))="","",(INDIRECT("'"&amp;Lists!$C6&amp;"'!"&amp;Lists!$D6&amp;I$14))))</f>
        <v/>
      </c>
      <c r="J28" s="275" t="str">
        <f ca="1">IF(ISNA(Lists!$C6),"",IF((INDIRECT("'"&amp;Lists!$C6&amp;"'!"&amp;Lists!$D6&amp;J$14))="","",(INDIRECT("'"&amp;Lists!$C6&amp;"'!"&amp;Lists!$D6&amp;J$14))))</f>
        <v/>
      </c>
      <c r="K28" s="312" t="str">
        <f ca="1">IF(ISNA(Lists!$C6),"",IF((INDIRECT("'"&amp;Lists!$C6&amp;"'!"&amp;Lists!$D6&amp;K$14))="","",(INDIRECT("'"&amp;Lists!$C6&amp;"'!"&amp;Lists!$D6&amp;K$14))))</f>
        <v/>
      </c>
      <c r="L28" s="312" t="str">
        <f ca="1">IF(ISNA(Lists!$C6),"",IF((INDIRECT("'"&amp;Lists!$C6&amp;"'!"&amp;Lists!$D6&amp;L$14))="","",(INDIRECT("'"&amp;Lists!$C6&amp;"'!"&amp;Lists!$D6&amp;L$14))))</f>
        <v/>
      </c>
      <c r="M28" s="312" t="str">
        <f ca="1">IF(ISNA(Lists!$C6),"",IF((INDIRECT("'"&amp;Lists!$C6&amp;"'!"&amp;Lists!$D6&amp;M$14))="","",(INDIRECT("'"&amp;Lists!$C6&amp;"'!"&amp;Lists!$D6&amp;M$14))))</f>
        <v/>
      </c>
      <c r="N28" s="31" t="str">
        <f ca="1">IF(ISNA(Lists!$C6),"",IF((INDIRECT("'"&amp;Lists!$C6&amp;"'!"&amp;Lists!$D6&amp;N$14))="","",(INDIRECT("'"&amp;Lists!$C6&amp;"'!"&amp;Lists!$D6&amp;N$14))))</f>
        <v/>
      </c>
      <c r="O28" s="31" t="str">
        <f ca="1">IF(ISNA(Lists!$C6),"",IF((INDIRECT("'"&amp;Lists!$C6&amp;"'!"&amp;Lists!$D6&amp;O$14))="","",(INDIRECT("'"&amp;Lists!$C6&amp;"'!"&amp;Lists!$D6&amp;O$14))))</f>
        <v/>
      </c>
      <c r="P28" s="31" t="str">
        <f ca="1">IF(ISNA(Lists!$C6),"",IF((INDIRECT("'"&amp;Lists!$C6&amp;"'!"&amp;Lists!$D6&amp;P$14))="","",(INDIRECT("'"&amp;Lists!$C6&amp;"'!"&amp;Lists!$D6&amp;P$14))))</f>
        <v/>
      </c>
      <c r="Q28" s="31" t="str">
        <f ca="1">IF(ISNA(Lists!$C6),"",IF((INDIRECT("'"&amp;Lists!$C6&amp;"'!"&amp;Lists!$D6&amp;Q$14))="","",(INDIRECT("'"&amp;Lists!$C6&amp;"'!"&amp;Lists!$D6&amp;Q$14))))</f>
        <v/>
      </c>
      <c r="R28" s="31" t="str">
        <f ca="1">IF(ISNA(Lists!$C6),"",IF((INDIRECT("'"&amp;Lists!$C6&amp;"'!"&amp;Lists!$D6&amp;R$14))="","",(INDIRECT("'"&amp;Lists!$C6&amp;"'!"&amp;Lists!$D6&amp;R$14))))</f>
        <v/>
      </c>
      <c r="S28" s="31" t="str">
        <f ca="1">IF(ISNA(Lists!$C6),"",IF((INDIRECT("'"&amp;Lists!$C6&amp;"'!"&amp;Lists!$D6&amp;S$14))="","",(INDIRECT("'"&amp;Lists!$C6&amp;"'!"&amp;Lists!$D6&amp;S$14))))</f>
        <v/>
      </c>
      <c r="T28" s="278" t="str">
        <f ca="1">IF(ISNA(Lists!$C6),"",IF((INDIRECT("'"&amp;Lists!$C6&amp;"'!"&amp;Lists!$D6&amp;T$14))="","",(INDIRECT("'"&amp;Lists!$C6&amp;"'!"&amp;Lists!$D6&amp;T$14))))</f>
        <v/>
      </c>
      <c r="U28" s="31" t="str">
        <f ca="1">IF(ISNA(Lists!$C6),"",IF((INDIRECT("'"&amp;Lists!$C6&amp;"'!"&amp;Lists!$D6&amp;U$14))="","",(INDIRECT("'"&amp;Lists!$C6&amp;"'!"&amp;Lists!$D6&amp;U$14))))</f>
        <v/>
      </c>
      <c r="V28" s="31" t="str">
        <f ca="1">IF(ISNA(Lists!$C6),"",IF((INDIRECT("'"&amp;Lists!$C6&amp;"'!"&amp;Lists!$E6&amp;V$14))="","",(INDIRECT("'"&amp;Lists!$C6&amp;"'!"&amp;Lists!$E6&amp;V$14))))</f>
        <v/>
      </c>
      <c r="W28" s="31" t="str">
        <f ca="1">IF(ISNA(Lists!$C6),"",IF((INDIRECT("'"&amp;Lists!$C6&amp;"'!"&amp;Lists!$E6&amp;W$14))="","",(INDIRECT("'"&amp;Lists!$C6&amp;"'!"&amp;Lists!$E6&amp;W$14))))</f>
        <v/>
      </c>
      <c r="X28" s="31" t="str">
        <f ca="1">IF(ISNA(Lists!$C6),"",IF((INDIRECT("'"&amp;Lists!$C6&amp;"'!"&amp;Lists!$E6&amp;X$14))="","",(INDIRECT("'"&amp;Lists!$C6&amp;"'!"&amp;Lists!$E6&amp;X$14))))</f>
        <v/>
      </c>
      <c r="Y28" s="31" t="str">
        <f ca="1">IF(ISNA(Lists!$C6),"",IF((INDIRECT("'"&amp;Lists!$C6&amp;"'!"&amp;Lists!$E6&amp;Y$14))="","",(INDIRECT("'"&amp;Lists!$C6&amp;"'!"&amp;Lists!$E6&amp;Y$14))))</f>
        <v/>
      </c>
      <c r="Z28" s="31" t="str">
        <f ca="1">IF(ISNA(Lists!$C6),"",IF((INDIRECT("'"&amp;Lists!$C6&amp;"'!"&amp;Lists!$E6&amp;Z$14))="","",(INDIRECT("'"&amp;Lists!$C6&amp;"'!"&amp;Lists!$E6&amp;Z$14))))</f>
        <v/>
      </c>
      <c r="AA28" s="31" t="str">
        <f ca="1">IF(ISNA(Lists!$C6),"",IF((INDIRECT("'"&amp;Lists!$C6&amp;"'!"&amp;Lists!$E6&amp;AA$14))="","",(INDIRECT("'"&amp;Lists!$C6&amp;"'!"&amp;Lists!$E6&amp;AA$14))))</f>
        <v/>
      </c>
      <c r="AB28" s="278" t="str">
        <f ca="1">IF(ISNA(Lists!$C6),"",IF((INDIRECT("'"&amp;Lists!$C6&amp;"'!"&amp;Lists!$E6&amp;AB$14))="","",(INDIRECT("'"&amp;Lists!$C6&amp;"'!"&amp;Lists!$E6&amp;AB$14))))</f>
        <v/>
      </c>
      <c r="AC28" s="31" t="str">
        <f ca="1">IF(ISNA(Lists!$C6),"",IF((INDIRECT("'"&amp;Lists!$C6&amp;"'!"&amp;Lists!$E6&amp;AC$14))="","",(INDIRECT("'"&amp;Lists!$C6&amp;"'!"&amp;Lists!$E6&amp;AC$14))))</f>
        <v/>
      </c>
      <c r="AD28" s="31" t="str">
        <f ca="1">IF(ISNA(Lists!$C6),"",IF((INDIRECT("'"&amp;Lists!$C6&amp;"'!"&amp;Lists!$E6&amp;AD$14))="","",(INDIRECT("'"&amp;Lists!$C6&amp;"'!"&amp;Lists!$E6&amp;AD$14))))</f>
        <v/>
      </c>
      <c r="AE28" s="31" t="str">
        <f ca="1">IF(ISNA(Lists!$C6),"",IF((INDIRECT("'"&amp;Lists!$C6&amp;"'!"&amp;Lists!$E6&amp;AE$14))="","",(INDIRECT("'"&amp;Lists!$C6&amp;"'!"&amp;Lists!$E6&amp;AE$14))))</f>
        <v/>
      </c>
      <c r="AF28" s="31" t="str">
        <f ca="1">IF(ISNA(Lists!$C6),"",IF((INDIRECT("'"&amp;Lists!$C6&amp;"'!"&amp;Lists!$E6&amp;AF$14))="","",(INDIRECT("'"&amp;Lists!$C6&amp;"'!"&amp;Lists!$E6&amp;AF$14))))</f>
        <v/>
      </c>
      <c r="AG28" s="31" t="str">
        <f ca="1">IF(ISNA(Lists!$C6),"",IF((INDIRECT("'"&amp;Lists!$C6&amp;"'!"&amp;Lists!$E6&amp;AG$14))="","",(INDIRECT("'"&amp;Lists!$C6&amp;"'!"&amp;Lists!$E6&amp;AG$14))))</f>
        <v/>
      </c>
      <c r="AH28" s="31" t="str">
        <f ca="1">IF(ISNA(Lists!$C6),"",IF((INDIRECT("'"&amp;Lists!$C6&amp;"'!"&amp;Lists!$E6&amp;AH$14))="","",(INDIRECT("'"&amp;Lists!$C6&amp;"'!"&amp;Lists!$E6&amp;AH$14))))</f>
        <v/>
      </c>
      <c r="AI28" s="31" t="str">
        <f ca="1">IF(ISNA(Lists!$C6),"",IF((INDIRECT("'"&amp;Lists!$C6&amp;"'!"&amp;Lists!$E6&amp;AI$14))="","",(INDIRECT("'"&amp;Lists!$C6&amp;"'!"&amp;Lists!$E6&amp;AI$14))))</f>
        <v/>
      </c>
      <c r="AJ28" s="31" t="str">
        <f ca="1">IF(ISNA(Lists!$C6),"",IF((INDIRECT("'"&amp;Lists!$C6&amp;"'!"&amp;Lists!$D6&amp;AJ$14))="","",(INDIRECT("'"&amp;Lists!$C6&amp;"'!"&amp;Lists!$D6&amp;AJ$14))))</f>
        <v/>
      </c>
      <c r="AK28" s="31" t="str">
        <f ca="1">IF(ISNA(Lists!$C6),"",IF((INDIRECT("'"&amp;Lists!$C6&amp;"'!"&amp;Lists!$D6&amp;AK$14))="","",(INDIRECT("'"&amp;Lists!$C6&amp;"'!"&amp;Lists!$D6&amp;AK$14))))</f>
        <v/>
      </c>
      <c r="AL28" s="31" t="str">
        <f ca="1">IF(ISNA(Lists!$C6),"",IF((INDIRECT("'"&amp;Lists!$C6&amp;"'!"&amp;Lists!$D6&amp;AL$14))="","",(INDIRECT("'"&amp;Lists!$C6&amp;"'!"&amp;Lists!$D6&amp;AL$14))))</f>
        <v/>
      </c>
      <c r="AM28" s="31" t="str">
        <f ca="1">IF(ISNA(Lists!$C6),"",IF((INDIRECT("'"&amp;Lists!$C6&amp;"'!"&amp;Lists!$D6&amp;AM$14))="","",(INDIRECT("'"&amp;Lists!$C6&amp;"'!"&amp;Lists!$D6&amp;AM$14))))</f>
        <v/>
      </c>
      <c r="AN28" s="31" t="str">
        <f ca="1">IF(ISNA(Lists!$C6),"",IF((INDIRECT("'"&amp;Lists!$C6&amp;"'!"&amp;Lists!$D6&amp;AN$14))="","",(INDIRECT("'"&amp;Lists!$C6&amp;"'!"&amp;Lists!$D6&amp;AN$14))))</f>
        <v/>
      </c>
      <c r="AO28" s="31" t="str">
        <f ca="1">IF(ISNA(Lists!$C6),"",IF((INDIRECT("'"&amp;Lists!$C6&amp;"'!"&amp;Lists!$D6&amp;AO$14))="","",(INDIRECT("'"&amp;Lists!$C6&amp;"'!"&amp;Lists!$D6&amp;AO$14))))</f>
        <v/>
      </c>
      <c r="AP28" s="31" t="str">
        <f ca="1">IF(ISNA(Lists!$C6),"",IF((INDIRECT("'"&amp;Lists!$C6&amp;"'!"&amp;Lists!$D6&amp;AP$14))="","",(INDIRECT("'"&amp;Lists!$C6&amp;"'!"&amp;Lists!$D6&amp;AP$14))))</f>
        <v/>
      </c>
      <c r="AQ28" s="278" t="str">
        <f ca="1">IF(ISNA(Lists!$C6),"",IF((INDIRECT("'"&amp;Lists!$C6&amp;"'!"&amp;Lists!$D6&amp;AQ$14))="","",(INDIRECT("'"&amp;Lists!$C6&amp;"'!"&amp;Lists!$D6&amp;AQ$14))))</f>
        <v/>
      </c>
      <c r="AR28" s="31" t="str">
        <f ca="1">IF(ISNA(Lists!$C6),"",IF((INDIRECT("'"&amp;Lists!$C6&amp;"'!"&amp;Lists!$D6&amp;AR$14))="","",(INDIRECT("'"&amp;Lists!$C6&amp;"'!"&amp;Lists!$D6&amp;AR$14))))</f>
        <v/>
      </c>
      <c r="AS28" s="31" t="str">
        <f ca="1">IF(ISNA(Lists!$C6),"",IF((INDIRECT("'"&amp;Lists!$C6&amp;"'!"&amp;Lists!$D6&amp;AS$14))="","",(INDIRECT("'"&amp;Lists!$C6&amp;"'!"&amp;Lists!$D6&amp;AS$14))))</f>
        <v/>
      </c>
    </row>
    <row r="29" spans="2:45" x14ac:dyDescent="0.25">
      <c r="B29" s="279" t="str">
        <f ca="1">IF(C29="","",Facility_Info_upload!$B$24)</f>
        <v/>
      </c>
      <c r="C29" s="31" t="str">
        <f ca="1">IF(ISNA(Lists!$C7),"",IF(INDIRECT("'"&amp;Lists!$C7&amp;"'!"&amp;"B"&amp;C$14)="","",(INDIRECT("'"&amp;Lists!$C7&amp;"'!"&amp;"B"&amp;C$14))))</f>
        <v/>
      </c>
      <c r="D29" s="31" t="str">
        <f ca="1">IF(ISNA(Lists!$C7),"",IF(INDIRECT("'"&amp;Lists!$C7&amp;"'!"&amp;"B"&amp;D$14)="","",(INDIRECT("'"&amp;Lists!$C7&amp;"'!"&amp;"B"&amp;D$14))))</f>
        <v/>
      </c>
      <c r="E29" s="31" t="str">
        <f ca="1">IF(ISNA(Lists!$C7),"",IF(INDIRECT("'"&amp;Lists!$C7&amp;"'!"&amp;"B"&amp;E$14)="","",(INDIRECT("'"&amp;Lists!$C7&amp;"'!"&amp;"B"&amp;E$14))))</f>
        <v/>
      </c>
      <c r="F29" s="31" t="str">
        <f ca="1">IF(ISNA(Lists!$C7),"",IF(INDIRECT("'"&amp;Lists!$C7&amp;"'!"&amp;"B"&amp;F$14)="","",(INDIRECT("'"&amp;Lists!$C7&amp;"'!"&amp;"B"&amp;F$14))))</f>
        <v/>
      </c>
      <c r="G29" s="31" t="str">
        <f ca="1">IF(ISNA(Lists!$C7),"",IF(INDIRECT("'"&amp;Lists!$C7&amp;"'!"&amp;"B"&amp;G$14)="","",(INDIRECT("'"&amp;Lists!$C7&amp;"'!"&amp;"B"&amp;G$14))))</f>
        <v/>
      </c>
      <c r="H29" s="31" t="str">
        <f ca="1">IF(ISNA(Lists!$C7),"",IF((INDIRECT("'"&amp;Lists!$C7&amp;"'!"&amp;Lists!$D7&amp;H$14))="","",(INDIRECT("'"&amp;Lists!$C7&amp;"'!"&amp;Lists!$D7&amp;H$14))))</f>
        <v/>
      </c>
      <c r="I29" s="31" t="str">
        <f ca="1">IF(ISNA(Lists!$C7),"",IF((INDIRECT("'"&amp;Lists!$C7&amp;"'!"&amp;Lists!$D7&amp;I$14))="","",(INDIRECT("'"&amp;Lists!$C7&amp;"'!"&amp;Lists!$D7&amp;I$14))))</f>
        <v/>
      </c>
      <c r="J29" s="275" t="str">
        <f ca="1">IF(ISNA(Lists!$C7),"",IF((INDIRECT("'"&amp;Lists!$C7&amp;"'!"&amp;Lists!$D7&amp;J$14))="","",(INDIRECT("'"&amp;Lists!$C7&amp;"'!"&amp;Lists!$D7&amp;J$14))))</f>
        <v/>
      </c>
      <c r="K29" s="312" t="str">
        <f ca="1">IF(ISNA(Lists!$C7),"",IF((INDIRECT("'"&amp;Lists!$C7&amp;"'!"&amp;Lists!$D7&amp;K$14))="","",(INDIRECT("'"&amp;Lists!$C7&amp;"'!"&amp;Lists!$D7&amp;K$14))))</f>
        <v/>
      </c>
      <c r="L29" s="312" t="str">
        <f ca="1">IF(ISNA(Lists!$C7),"",IF((INDIRECT("'"&amp;Lists!$C7&amp;"'!"&amp;Lists!$D7&amp;L$14))="","",(INDIRECT("'"&amp;Lists!$C7&amp;"'!"&amp;Lists!$D7&amp;L$14))))</f>
        <v/>
      </c>
      <c r="M29" s="312" t="str">
        <f ca="1">IF(ISNA(Lists!$C7),"",IF((INDIRECT("'"&amp;Lists!$C7&amp;"'!"&amp;Lists!$D7&amp;M$14))="","",(INDIRECT("'"&amp;Lists!$C7&amp;"'!"&amp;Lists!$D7&amp;M$14))))</f>
        <v/>
      </c>
      <c r="N29" s="31" t="str">
        <f ca="1">IF(ISNA(Lists!$C7),"",IF((INDIRECT("'"&amp;Lists!$C7&amp;"'!"&amp;Lists!$D7&amp;N$14))="","",(INDIRECT("'"&amp;Lists!$C7&amp;"'!"&amp;Lists!$D7&amp;N$14))))</f>
        <v/>
      </c>
      <c r="O29" s="31" t="str">
        <f ca="1">IF(ISNA(Lists!$C7),"",IF((INDIRECT("'"&amp;Lists!$C7&amp;"'!"&amp;Lists!$D7&amp;O$14))="","",(INDIRECT("'"&amp;Lists!$C7&amp;"'!"&amp;Lists!$D7&amp;O$14))))</f>
        <v/>
      </c>
      <c r="P29" s="31" t="str">
        <f ca="1">IF(ISNA(Lists!$C7),"",IF((INDIRECT("'"&amp;Lists!$C7&amp;"'!"&amp;Lists!$D7&amp;P$14))="","",(INDIRECT("'"&amp;Lists!$C7&amp;"'!"&amp;Lists!$D7&amp;P$14))))</f>
        <v/>
      </c>
      <c r="Q29" s="31" t="str">
        <f ca="1">IF(ISNA(Lists!$C7),"",IF((INDIRECT("'"&amp;Lists!$C7&amp;"'!"&amp;Lists!$D7&amp;Q$14))="","",(INDIRECT("'"&amp;Lists!$C7&amp;"'!"&amp;Lists!$D7&amp;Q$14))))</f>
        <v/>
      </c>
      <c r="R29" s="31" t="str">
        <f ca="1">IF(ISNA(Lists!$C7),"",IF((INDIRECT("'"&amp;Lists!$C7&amp;"'!"&amp;Lists!$D7&amp;R$14))="","",(INDIRECT("'"&amp;Lists!$C7&amp;"'!"&amp;Lists!$D7&amp;R$14))))</f>
        <v/>
      </c>
      <c r="S29" s="31" t="str">
        <f ca="1">IF(ISNA(Lists!$C7),"",IF((INDIRECT("'"&amp;Lists!$C7&amp;"'!"&amp;Lists!$D7&amp;S$14))="","",(INDIRECT("'"&amp;Lists!$C7&amp;"'!"&amp;Lists!$D7&amp;S$14))))</f>
        <v/>
      </c>
      <c r="T29" s="278" t="str">
        <f ca="1">IF(ISNA(Lists!$C7),"",IF((INDIRECT("'"&amp;Lists!$C7&amp;"'!"&amp;Lists!$D7&amp;T$14))="","",(INDIRECT("'"&amp;Lists!$C7&amp;"'!"&amp;Lists!$D7&amp;T$14))))</f>
        <v/>
      </c>
      <c r="U29" s="31" t="str">
        <f ca="1">IF(ISNA(Lists!$C7),"",IF((INDIRECT("'"&amp;Lists!$C7&amp;"'!"&amp;Lists!$D7&amp;U$14))="","",(INDIRECT("'"&amp;Lists!$C7&amp;"'!"&amp;Lists!$D7&amp;U$14))))</f>
        <v/>
      </c>
      <c r="V29" s="31" t="str">
        <f ca="1">IF(ISNA(Lists!$C7),"",IF((INDIRECT("'"&amp;Lists!$C7&amp;"'!"&amp;Lists!$E7&amp;V$14))="","",(INDIRECT("'"&amp;Lists!$C7&amp;"'!"&amp;Lists!$E7&amp;V$14))))</f>
        <v/>
      </c>
      <c r="W29" s="31" t="str">
        <f ca="1">IF(ISNA(Lists!$C7),"",IF((INDIRECT("'"&amp;Lists!$C7&amp;"'!"&amp;Lists!$E7&amp;W$14))="","",(INDIRECT("'"&amp;Lists!$C7&amp;"'!"&amp;Lists!$E7&amp;W$14))))</f>
        <v/>
      </c>
      <c r="X29" s="31" t="str">
        <f ca="1">IF(ISNA(Lists!$C7),"",IF((INDIRECT("'"&amp;Lists!$C7&amp;"'!"&amp;Lists!$E7&amp;X$14))="","",(INDIRECT("'"&amp;Lists!$C7&amp;"'!"&amp;Lists!$E7&amp;X$14))))</f>
        <v/>
      </c>
      <c r="Y29" s="31" t="str">
        <f ca="1">IF(ISNA(Lists!$C7),"",IF((INDIRECT("'"&amp;Lists!$C7&amp;"'!"&amp;Lists!$E7&amp;Y$14))="","",(INDIRECT("'"&amp;Lists!$C7&amp;"'!"&amp;Lists!$E7&amp;Y$14))))</f>
        <v/>
      </c>
      <c r="Z29" s="31" t="str">
        <f ca="1">IF(ISNA(Lists!$C7),"",IF((INDIRECT("'"&amp;Lists!$C7&amp;"'!"&amp;Lists!$E7&amp;Z$14))="","",(INDIRECT("'"&amp;Lists!$C7&amp;"'!"&amp;Lists!$E7&amp;Z$14))))</f>
        <v/>
      </c>
      <c r="AA29" s="31" t="str">
        <f ca="1">IF(ISNA(Lists!$C7),"",IF((INDIRECT("'"&amp;Lists!$C7&amp;"'!"&amp;Lists!$E7&amp;AA$14))="","",(INDIRECT("'"&amp;Lists!$C7&amp;"'!"&amp;Lists!$E7&amp;AA$14))))</f>
        <v/>
      </c>
      <c r="AB29" s="278" t="str">
        <f ca="1">IF(ISNA(Lists!$C7),"",IF((INDIRECT("'"&amp;Lists!$C7&amp;"'!"&amp;Lists!$E7&amp;AB$14))="","",(INDIRECT("'"&amp;Lists!$C7&amp;"'!"&amp;Lists!$E7&amp;AB$14))))</f>
        <v/>
      </c>
      <c r="AC29" s="31" t="str">
        <f ca="1">IF(ISNA(Lists!$C7),"",IF((INDIRECT("'"&amp;Lists!$C7&amp;"'!"&amp;Lists!$E7&amp;AC$14))="","",(INDIRECT("'"&amp;Lists!$C7&amp;"'!"&amp;Lists!$E7&amp;AC$14))))</f>
        <v/>
      </c>
      <c r="AD29" s="31" t="str">
        <f ca="1">IF(ISNA(Lists!$C7),"",IF((INDIRECT("'"&amp;Lists!$C7&amp;"'!"&amp;Lists!$E7&amp;AD$14))="","",(INDIRECT("'"&amp;Lists!$C7&amp;"'!"&amp;Lists!$E7&amp;AD$14))))</f>
        <v/>
      </c>
      <c r="AE29" s="31" t="str">
        <f ca="1">IF(ISNA(Lists!$C7),"",IF((INDIRECT("'"&amp;Lists!$C7&amp;"'!"&amp;Lists!$E7&amp;AE$14))="","",(INDIRECT("'"&amp;Lists!$C7&amp;"'!"&amp;Lists!$E7&amp;AE$14))))</f>
        <v/>
      </c>
      <c r="AF29" s="31" t="str">
        <f ca="1">IF(ISNA(Lists!$C7),"",IF((INDIRECT("'"&amp;Lists!$C7&amp;"'!"&amp;Lists!$E7&amp;AF$14))="","",(INDIRECT("'"&amp;Lists!$C7&amp;"'!"&amp;Lists!$E7&amp;AF$14))))</f>
        <v/>
      </c>
      <c r="AG29" s="31" t="str">
        <f ca="1">IF(ISNA(Lists!$C7),"",IF((INDIRECT("'"&amp;Lists!$C7&amp;"'!"&amp;Lists!$E7&amp;AG$14))="","",(INDIRECT("'"&amp;Lists!$C7&amp;"'!"&amp;Lists!$E7&amp;AG$14))))</f>
        <v/>
      </c>
      <c r="AH29" s="31" t="str">
        <f ca="1">IF(ISNA(Lists!$C7),"",IF((INDIRECT("'"&amp;Lists!$C7&amp;"'!"&amp;Lists!$E7&amp;AH$14))="","",(INDIRECT("'"&amp;Lists!$C7&amp;"'!"&amp;Lists!$E7&amp;AH$14))))</f>
        <v/>
      </c>
      <c r="AI29" s="31" t="str">
        <f ca="1">IF(ISNA(Lists!$C7),"",IF((INDIRECT("'"&amp;Lists!$C7&amp;"'!"&amp;Lists!$E7&amp;AI$14))="","",(INDIRECT("'"&amp;Lists!$C7&amp;"'!"&amp;Lists!$E7&amp;AI$14))))</f>
        <v/>
      </c>
      <c r="AJ29" s="31" t="str">
        <f ca="1">IF(ISNA(Lists!$C7),"",IF((INDIRECT("'"&amp;Lists!$C7&amp;"'!"&amp;Lists!$D7&amp;AJ$14))="","",(INDIRECT("'"&amp;Lists!$C7&amp;"'!"&amp;Lists!$D7&amp;AJ$14))))</f>
        <v/>
      </c>
      <c r="AK29" s="31" t="str">
        <f ca="1">IF(ISNA(Lists!$C7),"",IF((INDIRECT("'"&amp;Lists!$C7&amp;"'!"&amp;Lists!$D7&amp;AK$14))="","",(INDIRECT("'"&amp;Lists!$C7&amp;"'!"&amp;Lists!$D7&amp;AK$14))))</f>
        <v/>
      </c>
      <c r="AL29" s="31" t="str">
        <f ca="1">IF(ISNA(Lists!$C7),"",IF((INDIRECT("'"&amp;Lists!$C7&amp;"'!"&amp;Lists!$D7&amp;AL$14))="","",(INDIRECT("'"&amp;Lists!$C7&amp;"'!"&amp;Lists!$D7&amp;AL$14))))</f>
        <v/>
      </c>
      <c r="AM29" s="31" t="str">
        <f ca="1">IF(ISNA(Lists!$C7),"",IF((INDIRECT("'"&amp;Lists!$C7&amp;"'!"&amp;Lists!$D7&amp;AM$14))="","",(INDIRECT("'"&amp;Lists!$C7&amp;"'!"&amp;Lists!$D7&amp;AM$14))))</f>
        <v/>
      </c>
      <c r="AN29" s="31" t="str">
        <f ca="1">IF(ISNA(Lists!$C7),"",IF((INDIRECT("'"&amp;Lists!$C7&amp;"'!"&amp;Lists!$D7&amp;AN$14))="","",(INDIRECT("'"&amp;Lists!$C7&amp;"'!"&amp;Lists!$D7&amp;AN$14))))</f>
        <v/>
      </c>
      <c r="AO29" s="31" t="str">
        <f ca="1">IF(ISNA(Lists!$C7),"",IF((INDIRECT("'"&amp;Lists!$C7&amp;"'!"&amp;Lists!$D7&amp;AO$14))="","",(INDIRECT("'"&amp;Lists!$C7&amp;"'!"&amp;Lists!$D7&amp;AO$14))))</f>
        <v/>
      </c>
      <c r="AP29" s="31" t="str">
        <f ca="1">IF(ISNA(Lists!$C7),"",IF((INDIRECT("'"&amp;Lists!$C7&amp;"'!"&amp;Lists!$D7&amp;AP$14))="","",(INDIRECT("'"&amp;Lists!$C7&amp;"'!"&amp;Lists!$D7&amp;AP$14))))</f>
        <v/>
      </c>
      <c r="AQ29" s="278" t="str">
        <f ca="1">IF(ISNA(Lists!$C7),"",IF((INDIRECT("'"&amp;Lists!$C7&amp;"'!"&amp;Lists!$D7&amp;AQ$14))="","",(INDIRECT("'"&amp;Lists!$C7&amp;"'!"&amp;Lists!$D7&amp;AQ$14))))</f>
        <v/>
      </c>
      <c r="AR29" s="31" t="str">
        <f ca="1">IF(ISNA(Lists!$C7),"",IF((INDIRECT("'"&amp;Lists!$C7&amp;"'!"&amp;Lists!$D7&amp;AR$14))="","",(INDIRECT("'"&amp;Lists!$C7&amp;"'!"&amp;Lists!$D7&amp;AR$14))))</f>
        <v/>
      </c>
      <c r="AS29" s="31" t="str">
        <f ca="1">IF(ISNA(Lists!$C7),"",IF((INDIRECT("'"&amp;Lists!$C7&amp;"'!"&amp;Lists!$D7&amp;AS$14))="","",(INDIRECT("'"&amp;Lists!$C7&amp;"'!"&amp;Lists!$D7&amp;AS$14))))</f>
        <v/>
      </c>
    </row>
    <row r="30" spans="2:45" x14ac:dyDescent="0.25">
      <c r="B30" s="279" t="str">
        <f ca="1">IF(C30="","",Facility_Info_upload!$B$24)</f>
        <v/>
      </c>
      <c r="C30" s="31" t="str">
        <f ca="1">IF(ISNA(Lists!$C8),"",IF(INDIRECT("'"&amp;Lists!$C8&amp;"'!"&amp;"B"&amp;C$14)="","",(INDIRECT("'"&amp;Lists!$C8&amp;"'!"&amp;"B"&amp;C$14))))</f>
        <v/>
      </c>
      <c r="D30" s="31" t="str">
        <f ca="1">IF(ISNA(Lists!$C8),"",IF(INDIRECT("'"&amp;Lists!$C8&amp;"'!"&amp;"B"&amp;D$14)="","",(INDIRECT("'"&amp;Lists!$C8&amp;"'!"&amp;"B"&amp;D$14))))</f>
        <v/>
      </c>
      <c r="E30" s="31" t="str">
        <f ca="1">IF(ISNA(Lists!$C8),"",IF(INDIRECT("'"&amp;Lists!$C8&amp;"'!"&amp;"B"&amp;E$14)="","",(INDIRECT("'"&amp;Lists!$C8&amp;"'!"&amp;"B"&amp;E$14))))</f>
        <v/>
      </c>
      <c r="F30" s="31" t="str">
        <f ca="1">IF(ISNA(Lists!$C8),"",IF(INDIRECT("'"&amp;Lists!$C8&amp;"'!"&amp;"B"&amp;F$14)="","",(INDIRECT("'"&amp;Lists!$C8&amp;"'!"&amp;"B"&amp;F$14))))</f>
        <v/>
      </c>
      <c r="G30" s="31" t="str">
        <f ca="1">IF(ISNA(Lists!$C8),"",IF(INDIRECT("'"&amp;Lists!$C8&amp;"'!"&amp;"B"&amp;G$14)="","",(INDIRECT("'"&amp;Lists!$C8&amp;"'!"&amp;"B"&amp;G$14))))</f>
        <v/>
      </c>
      <c r="H30" s="31" t="str">
        <f ca="1">IF(ISNA(Lists!$C8),"",IF((INDIRECT("'"&amp;Lists!$C8&amp;"'!"&amp;Lists!$D8&amp;H$14))="","",(INDIRECT("'"&amp;Lists!$C8&amp;"'!"&amp;Lists!$D8&amp;H$14))))</f>
        <v/>
      </c>
      <c r="I30" s="31" t="str">
        <f ca="1">IF(ISNA(Lists!$C8),"",IF((INDIRECT("'"&amp;Lists!$C8&amp;"'!"&amp;Lists!$D8&amp;I$14))="","",(INDIRECT("'"&amp;Lists!$C8&amp;"'!"&amp;Lists!$D8&amp;I$14))))</f>
        <v/>
      </c>
      <c r="J30" s="275" t="str">
        <f ca="1">IF(ISNA(Lists!$C8),"",IF((INDIRECT("'"&amp;Lists!$C8&amp;"'!"&amp;Lists!$D8&amp;J$14))="","",(INDIRECT("'"&amp;Lists!$C8&amp;"'!"&amp;Lists!$D8&amp;J$14))))</f>
        <v/>
      </c>
      <c r="K30" s="312" t="str">
        <f ca="1">IF(ISNA(Lists!$C8),"",IF((INDIRECT("'"&amp;Lists!$C8&amp;"'!"&amp;Lists!$D8&amp;K$14))="","",(INDIRECT("'"&amp;Lists!$C8&amp;"'!"&amp;Lists!$D8&amp;K$14))))</f>
        <v/>
      </c>
      <c r="L30" s="312" t="str">
        <f ca="1">IF(ISNA(Lists!$C8),"",IF((INDIRECT("'"&amp;Lists!$C8&amp;"'!"&amp;Lists!$D8&amp;L$14))="","",(INDIRECT("'"&amp;Lists!$C8&amp;"'!"&amp;Lists!$D8&amp;L$14))))</f>
        <v/>
      </c>
      <c r="M30" s="312" t="str">
        <f ca="1">IF(ISNA(Lists!$C8),"",IF((INDIRECT("'"&amp;Lists!$C8&amp;"'!"&amp;Lists!$D8&amp;M$14))="","",(INDIRECT("'"&amp;Lists!$C8&amp;"'!"&amp;Lists!$D8&amp;M$14))))</f>
        <v/>
      </c>
      <c r="N30" s="31" t="str">
        <f ca="1">IF(ISNA(Lists!$C8),"",IF((INDIRECT("'"&amp;Lists!$C8&amp;"'!"&amp;Lists!$D8&amp;N$14))="","",(INDIRECT("'"&amp;Lists!$C8&amp;"'!"&amp;Lists!$D8&amp;N$14))))</f>
        <v/>
      </c>
      <c r="O30" s="31" t="str">
        <f ca="1">IF(ISNA(Lists!$C8),"",IF((INDIRECT("'"&amp;Lists!$C8&amp;"'!"&amp;Lists!$D8&amp;O$14))="","",(INDIRECT("'"&amp;Lists!$C8&amp;"'!"&amp;Lists!$D8&amp;O$14))))</f>
        <v/>
      </c>
      <c r="P30" s="31" t="str">
        <f ca="1">IF(ISNA(Lists!$C8),"",IF((INDIRECT("'"&amp;Lists!$C8&amp;"'!"&amp;Lists!$D8&amp;P$14))="","",(INDIRECT("'"&amp;Lists!$C8&amp;"'!"&amp;Lists!$D8&amp;P$14))))</f>
        <v/>
      </c>
      <c r="Q30" s="31" t="str">
        <f ca="1">IF(ISNA(Lists!$C8),"",IF((INDIRECT("'"&amp;Lists!$C8&amp;"'!"&amp;Lists!$D8&amp;Q$14))="","",(INDIRECT("'"&amp;Lists!$C8&amp;"'!"&amp;Lists!$D8&amp;Q$14))))</f>
        <v/>
      </c>
      <c r="R30" s="31" t="str">
        <f ca="1">IF(ISNA(Lists!$C8),"",IF((INDIRECT("'"&amp;Lists!$C8&amp;"'!"&amp;Lists!$D8&amp;R$14))="","",(INDIRECT("'"&amp;Lists!$C8&amp;"'!"&amp;Lists!$D8&amp;R$14))))</f>
        <v/>
      </c>
      <c r="S30" s="31" t="str">
        <f ca="1">IF(ISNA(Lists!$C8),"",IF((INDIRECT("'"&amp;Lists!$C8&amp;"'!"&amp;Lists!$D8&amp;S$14))="","",(INDIRECT("'"&amp;Lists!$C8&amp;"'!"&amp;Lists!$D8&amp;S$14))))</f>
        <v/>
      </c>
      <c r="T30" s="278" t="str">
        <f ca="1">IF(ISNA(Lists!$C8),"",IF((INDIRECT("'"&amp;Lists!$C8&amp;"'!"&amp;Lists!$D8&amp;T$14))="","",(INDIRECT("'"&amp;Lists!$C8&amp;"'!"&amp;Lists!$D8&amp;T$14))))</f>
        <v/>
      </c>
      <c r="U30" s="31" t="str">
        <f ca="1">IF(ISNA(Lists!$C8),"",IF((INDIRECT("'"&amp;Lists!$C8&amp;"'!"&amp;Lists!$D8&amp;U$14))="","",(INDIRECT("'"&amp;Lists!$C8&amp;"'!"&amp;Lists!$D8&amp;U$14))))</f>
        <v/>
      </c>
      <c r="V30" s="31" t="str">
        <f ca="1">IF(ISNA(Lists!$C8),"",IF((INDIRECT("'"&amp;Lists!$C8&amp;"'!"&amp;Lists!$E8&amp;V$14))="","",(INDIRECT("'"&amp;Lists!$C8&amp;"'!"&amp;Lists!$E8&amp;V$14))))</f>
        <v/>
      </c>
      <c r="W30" s="31" t="str">
        <f ca="1">IF(ISNA(Lists!$C8),"",IF((INDIRECT("'"&amp;Lists!$C8&amp;"'!"&amp;Lists!$E8&amp;W$14))="","",(INDIRECT("'"&amp;Lists!$C8&amp;"'!"&amp;Lists!$E8&amp;W$14))))</f>
        <v/>
      </c>
      <c r="X30" s="31" t="str">
        <f ca="1">IF(ISNA(Lists!$C8),"",IF((INDIRECT("'"&amp;Lists!$C8&amp;"'!"&amp;Lists!$E8&amp;X$14))="","",(INDIRECT("'"&amp;Lists!$C8&amp;"'!"&amp;Lists!$E8&amp;X$14))))</f>
        <v/>
      </c>
      <c r="Y30" s="31" t="str">
        <f ca="1">IF(ISNA(Lists!$C8),"",IF((INDIRECT("'"&amp;Lists!$C8&amp;"'!"&amp;Lists!$E8&amp;Y$14))="","",(INDIRECT("'"&amp;Lists!$C8&amp;"'!"&amp;Lists!$E8&amp;Y$14))))</f>
        <v/>
      </c>
      <c r="Z30" s="31" t="str">
        <f ca="1">IF(ISNA(Lists!$C8),"",IF((INDIRECT("'"&amp;Lists!$C8&amp;"'!"&amp;Lists!$E8&amp;Z$14))="","",(INDIRECT("'"&amp;Lists!$C8&amp;"'!"&amp;Lists!$E8&amp;Z$14))))</f>
        <v/>
      </c>
      <c r="AA30" s="31" t="str">
        <f ca="1">IF(ISNA(Lists!$C8),"",IF((INDIRECT("'"&amp;Lists!$C8&amp;"'!"&amp;Lists!$E8&amp;AA$14))="","",(INDIRECT("'"&amp;Lists!$C8&amp;"'!"&amp;Lists!$E8&amp;AA$14))))</f>
        <v/>
      </c>
      <c r="AB30" s="278" t="str">
        <f ca="1">IF(ISNA(Lists!$C8),"",IF((INDIRECT("'"&amp;Lists!$C8&amp;"'!"&amp;Lists!$E8&amp;AB$14))="","",(INDIRECT("'"&amp;Lists!$C8&amp;"'!"&amp;Lists!$E8&amp;AB$14))))</f>
        <v/>
      </c>
      <c r="AC30" s="31" t="str">
        <f ca="1">IF(ISNA(Lists!$C8),"",IF((INDIRECT("'"&amp;Lists!$C8&amp;"'!"&amp;Lists!$E8&amp;AC$14))="","",(INDIRECT("'"&amp;Lists!$C8&amp;"'!"&amp;Lists!$E8&amp;AC$14))))</f>
        <v/>
      </c>
      <c r="AD30" s="31" t="str">
        <f ca="1">IF(ISNA(Lists!$C8),"",IF((INDIRECT("'"&amp;Lists!$C8&amp;"'!"&amp;Lists!$E8&amp;AD$14))="","",(INDIRECT("'"&amp;Lists!$C8&amp;"'!"&amp;Lists!$E8&amp;AD$14))))</f>
        <v/>
      </c>
      <c r="AE30" s="31" t="str">
        <f ca="1">IF(ISNA(Lists!$C8),"",IF((INDIRECT("'"&amp;Lists!$C8&amp;"'!"&amp;Lists!$E8&amp;AE$14))="","",(INDIRECT("'"&amp;Lists!$C8&amp;"'!"&amp;Lists!$E8&amp;AE$14))))</f>
        <v/>
      </c>
      <c r="AF30" s="31" t="str">
        <f ca="1">IF(ISNA(Lists!$C8),"",IF((INDIRECT("'"&amp;Lists!$C8&amp;"'!"&amp;Lists!$E8&amp;AF$14))="","",(INDIRECT("'"&amp;Lists!$C8&amp;"'!"&amp;Lists!$E8&amp;AF$14))))</f>
        <v/>
      </c>
      <c r="AG30" s="31" t="str">
        <f ca="1">IF(ISNA(Lists!$C8),"",IF((INDIRECT("'"&amp;Lists!$C8&amp;"'!"&amp;Lists!$E8&amp;AG$14))="","",(INDIRECT("'"&amp;Lists!$C8&amp;"'!"&amp;Lists!$E8&amp;AG$14))))</f>
        <v/>
      </c>
      <c r="AH30" s="31" t="str">
        <f ca="1">IF(ISNA(Lists!$C8),"",IF((INDIRECT("'"&amp;Lists!$C8&amp;"'!"&amp;Lists!$E8&amp;AH$14))="","",(INDIRECT("'"&amp;Lists!$C8&amp;"'!"&amp;Lists!$E8&amp;AH$14))))</f>
        <v/>
      </c>
      <c r="AI30" s="31" t="str">
        <f ca="1">IF(ISNA(Lists!$C8),"",IF((INDIRECT("'"&amp;Lists!$C8&amp;"'!"&amp;Lists!$E8&amp;AI$14))="","",(INDIRECT("'"&amp;Lists!$C8&amp;"'!"&amp;Lists!$E8&amp;AI$14))))</f>
        <v/>
      </c>
      <c r="AJ30" s="31" t="str">
        <f ca="1">IF(ISNA(Lists!$C8),"",IF((INDIRECT("'"&amp;Lists!$C8&amp;"'!"&amp;Lists!$D8&amp;AJ$14))="","",(INDIRECT("'"&amp;Lists!$C8&amp;"'!"&amp;Lists!$D8&amp;AJ$14))))</f>
        <v/>
      </c>
      <c r="AK30" s="31" t="str">
        <f ca="1">IF(ISNA(Lists!$C8),"",IF((INDIRECT("'"&amp;Lists!$C8&amp;"'!"&amp;Lists!$D8&amp;AK$14))="","",(INDIRECT("'"&amp;Lists!$C8&amp;"'!"&amp;Lists!$D8&amp;AK$14))))</f>
        <v/>
      </c>
      <c r="AL30" s="31" t="str">
        <f ca="1">IF(ISNA(Lists!$C8),"",IF((INDIRECT("'"&amp;Lists!$C8&amp;"'!"&amp;Lists!$D8&amp;AL$14))="","",(INDIRECT("'"&amp;Lists!$C8&amp;"'!"&amp;Lists!$D8&amp;AL$14))))</f>
        <v/>
      </c>
      <c r="AM30" s="31" t="str">
        <f ca="1">IF(ISNA(Lists!$C8),"",IF((INDIRECT("'"&amp;Lists!$C8&amp;"'!"&amp;Lists!$D8&amp;AM$14))="","",(INDIRECT("'"&amp;Lists!$C8&amp;"'!"&amp;Lists!$D8&amp;AM$14))))</f>
        <v/>
      </c>
      <c r="AN30" s="31" t="str">
        <f ca="1">IF(ISNA(Lists!$C8),"",IF((INDIRECT("'"&amp;Lists!$C8&amp;"'!"&amp;Lists!$D8&amp;AN$14))="","",(INDIRECT("'"&amp;Lists!$C8&amp;"'!"&amp;Lists!$D8&amp;AN$14))))</f>
        <v/>
      </c>
      <c r="AO30" s="31" t="str">
        <f ca="1">IF(ISNA(Lists!$C8),"",IF((INDIRECT("'"&amp;Lists!$C8&amp;"'!"&amp;Lists!$D8&amp;AO$14))="","",(INDIRECT("'"&amp;Lists!$C8&amp;"'!"&amp;Lists!$D8&amp;AO$14))))</f>
        <v/>
      </c>
      <c r="AP30" s="31" t="str">
        <f ca="1">IF(ISNA(Lists!$C8),"",IF((INDIRECT("'"&amp;Lists!$C8&amp;"'!"&amp;Lists!$D8&amp;AP$14))="","",(INDIRECT("'"&amp;Lists!$C8&amp;"'!"&amp;Lists!$D8&amp;AP$14))))</f>
        <v/>
      </c>
      <c r="AQ30" s="278" t="str">
        <f ca="1">IF(ISNA(Lists!$C8),"",IF((INDIRECT("'"&amp;Lists!$C8&amp;"'!"&amp;Lists!$D8&amp;AQ$14))="","",(INDIRECT("'"&amp;Lists!$C8&amp;"'!"&amp;Lists!$D8&amp;AQ$14))))</f>
        <v/>
      </c>
      <c r="AR30" s="31" t="str">
        <f ca="1">IF(ISNA(Lists!$C8),"",IF((INDIRECT("'"&amp;Lists!$C8&amp;"'!"&amp;Lists!$D8&amp;AR$14))="","",(INDIRECT("'"&amp;Lists!$C8&amp;"'!"&amp;Lists!$D8&amp;AR$14))))</f>
        <v/>
      </c>
      <c r="AS30" s="31" t="str">
        <f ca="1">IF(ISNA(Lists!$C8),"",IF((INDIRECT("'"&amp;Lists!$C8&amp;"'!"&amp;Lists!$D8&amp;AS$14))="","",(INDIRECT("'"&amp;Lists!$C8&amp;"'!"&amp;Lists!$D8&amp;AS$14))))</f>
        <v/>
      </c>
    </row>
    <row r="31" spans="2:45" x14ac:dyDescent="0.25">
      <c r="B31" s="279" t="str">
        <f ca="1">IF(C31="","",Facility_Info_upload!$B$24)</f>
        <v/>
      </c>
      <c r="C31" s="31" t="str">
        <f ca="1">IF(ISNA(Lists!$C9),"",IF(INDIRECT("'"&amp;Lists!$C9&amp;"'!"&amp;"B"&amp;C$14)="","",(INDIRECT("'"&amp;Lists!$C9&amp;"'!"&amp;"B"&amp;C$14))))</f>
        <v/>
      </c>
      <c r="D31" s="31" t="str">
        <f ca="1">IF(ISNA(Lists!$C9),"",IF(INDIRECT("'"&amp;Lists!$C9&amp;"'!"&amp;"B"&amp;D$14)="","",(INDIRECT("'"&amp;Lists!$C9&amp;"'!"&amp;"B"&amp;D$14))))</f>
        <v/>
      </c>
      <c r="E31" s="31" t="str">
        <f ca="1">IF(ISNA(Lists!$C9),"",IF(INDIRECT("'"&amp;Lists!$C9&amp;"'!"&amp;"B"&amp;E$14)="","",(INDIRECT("'"&amp;Lists!$C9&amp;"'!"&amp;"B"&amp;E$14))))</f>
        <v/>
      </c>
      <c r="F31" s="31" t="str">
        <f ca="1">IF(ISNA(Lists!$C9),"",IF(INDIRECT("'"&amp;Lists!$C9&amp;"'!"&amp;"B"&amp;F$14)="","",(INDIRECT("'"&amp;Lists!$C9&amp;"'!"&amp;"B"&amp;F$14))))</f>
        <v/>
      </c>
      <c r="G31" s="31" t="str">
        <f ca="1">IF(ISNA(Lists!$C9),"",IF(INDIRECT("'"&amp;Lists!$C9&amp;"'!"&amp;"B"&amp;G$14)="","",(INDIRECT("'"&amp;Lists!$C9&amp;"'!"&amp;"B"&amp;G$14))))</f>
        <v/>
      </c>
      <c r="H31" s="31" t="str">
        <f ca="1">IF(ISNA(Lists!$C9),"",IF((INDIRECT("'"&amp;Lists!$C9&amp;"'!"&amp;Lists!$D9&amp;H$14))="","",(INDIRECT("'"&amp;Lists!$C9&amp;"'!"&amp;Lists!$D9&amp;H$14))))</f>
        <v/>
      </c>
      <c r="I31" s="31" t="str">
        <f ca="1">IF(ISNA(Lists!$C9),"",IF((INDIRECT("'"&amp;Lists!$C9&amp;"'!"&amp;Lists!$D9&amp;I$14))="","",(INDIRECT("'"&amp;Lists!$C9&amp;"'!"&amp;Lists!$D9&amp;I$14))))</f>
        <v/>
      </c>
      <c r="J31" s="275" t="str">
        <f ca="1">IF(ISNA(Lists!$C9),"",IF((INDIRECT("'"&amp;Lists!$C9&amp;"'!"&amp;Lists!$D9&amp;J$14))="","",(INDIRECT("'"&amp;Lists!$C9&amp;"'!"&amp;Lists!$D9&amp;J$14))))</f>
        <v/>
      </c>
      <c r="K31" s="312" t="str">
        <f ca="1">IF(ISNA(Lists!$C9),"",IF((INDIRECT("'"&amp;Lists!$C9&amp;"'!"&amp;Lists!$D9&amp;K$14))="","",(INDIRECT("'"&amp;Lists!$C9&amp;"'!"&amp;Lists!$D9&amp;K$14))))</f>
        <v/>
      </c>
      <c r="L31" s="312" t="str">
        <f ca="1">IF(ISNA(Lists!$C9),"",IF((INDIRECT("'"&amp;Lists!$C9&amp;"'!"&amp;Lists!$D9&amp;L$14))="","",(INDIRECT("'"&amp;Lists!$C9&amp;"'!"&amp;Lists!$D9&amp;L$14))))</f>
        <v/>
      </c>
      <c r="M31" s="312" t="str">
        <f ca="1">IF(ISNA(Lists!$C9),"",IF((INDIRECT("'"&amp;Lists!$C9&amp;"'!"&amp;Lists!$D9&amp;M$14))="","",(INDIRECT("'"&amp;Lists!$C9&amp;"'!"&amp;Lists!$D9&amp;M$14))))</f>
        <v/>
      </c>
      <c r="N31" s="31" t="str">
        <f ca="1">IF(ISNA(Lists!$C9),"",IF((INDIRECT("'"&amp;Lists!$C9&amp;"'!"&amp;Lists!$D9&amp;N$14))="","",(INDIRECT("'"&amp;Lists!$C9&amp;"'!"&amp;Lists!$D9&amp;N$14))))</f>
        <v/>
      </c>
      <c r="O31" s="31" t="str">
        <f ca="1">IF(ISNA(Lists!$C9),"",IF((INDIRECT("'"&amp;Lists!$C9&amp;"'!"&amp;Lists!$D9&amp;O$14))="","",(INDIRECT("'"&amp;Lists!$C9&amp;"'!"&amp;Lists!$D9&amp;O$14))))</f>
        <v/>
      </c>
      <c r="P31" s="31" t="str">
        <f ca="1">IF(ISNA(Lists!$C9),"",IF((INDIRECT("'"&amp;Lists!$C9&amp;"'!"&amp;Lists!$D9&amp;P$14))="","",(INDIRECT("'"&amp;Lists!$C9&amp;"'!"&amp;Lists!$D9&amp;P$14))))</f>
        <v/>
      </c>
      <c r="Q31" s="31" t="str">
        <f ca="1">IF(ISNA(Lists!$C9),"",IF((INDIRECT("'"&amp;Lists!$C9&amp;"'!"&amp;Lists!$D9&amp;Q$14))="","",(INDIRECT("'"&amp;Lists!$C9&amp;"'!"&amp;Lists!$D9&amp;Q$14))))</f>
        <v/>
      </c>
      <c r="R31" s="31" t="str">
        <f ca="1">IF(ISNA(Lists!$C9),"",IF((INDIRECT("'"&amp;Lists!$C9&amp;"'!"&amp;Lists!$D9&amp;R$14))="","",(INDIRECT("'"&amp;Lists!$C9&amp;"'!"&amp;Lists!$D9&amp;R$14))))</f>
        <v/>
      </c>
      <c r="S31" s="31" t="str">
        <f ca="1">IF(ISNA(Lists!$C9),"",IF((INDIRECT("'"&amp;Lists!$C9&amp;"'!"&amp;Lists!$D9&amp;S$14))="","",(INDIRECT("'"&amp;Lists!$C9&amp;"'!"&amp;Lists!$D9&amp;S$14))))</f>
        <v/>
      </c>
      <c r="T31" s="278" t="str">
        <f ca="1">IF(ISNA(Lists!$C9),"",IF((INDIRECT("'"&amp;Lists!$C9&amp;"'!"&amp;Lists!$D9&amp;T$14))="","",(INDIRECT("'"&amp;Lists!$C9&amp;"'!"&amp;Lists!$D9&amp;T$14))))</f>
        <v/>
      </c>
      <c r="U31" s="31" t="str">
        <f ca="1">IF(ISNA(Lists!$C9),"",IF((INDIRECT("'"&amp;Lists!$C9&amp;"'!"&amp;Lists!$D9&amp;U$14))="","",(INDIRECT("'"&amp;Lists!$C9&amp;"'!"&amp;Lists!$D9&amp;U$14))))</f>
        <v/>
      </c>
      <c r="V31" s="31" t="str">
        <f ca="1">IF(ISNA(Lists!$C9),"",IF((INDIRECT("'"&amp;Lists!$C9&amp;"'!"&amp;Lists!$E9&amp;V$14))="","",(INDIRECT("'"&amp;Lists!$C9&amp;"'!"&amp;Lists!$E9&amp;V$14))))</f>
        <v/>
      </c>
      <c r="W31" s="31" t="str">
        <f ca="1">IF(ISNA(Lists!$C9),"",IF((INDIRECT("'"&amp;Lists!$C9&amp;"'!"&amp;Lists!$E9&amp;W$14))="","",(INDIRECT("'"&amp;Lists!$C9&amp;"'!"&amp;Lists!$E9&amp;W$14))))</f>
        <v/>
      </c>
      <c r="X31" s="31" t="str">
        <f ca="1">IF(ISNA(Lists!$C9),"",IF((INDIRECT("'"&amp;Lists!$C9&amp;"'!"&amp;Lists!$E9&amp;X$14))="","",(INDIRECT("'"&amp;Lists!$C9&amp;"'!"&amp;Lists!$E9&amp;X$14))))</f>
        <v/>
      </c>
      <c r="Y31" s="31" t="str">
        <f ca="1">IF(ISNA(Lists!$C9),"",IF((INDIRECT("'"&amp;Lists!$C9&amp;"'!"&amp;Lists!$E9&amp;Y$14))="","",(INDIRECT("'"&amp;Lists!$C9&amp;"'!"&amp;Lists!$E9&amp;Y$14))))</f>
        <v/>
      </c>
      <c r="Z31" s="31" t="str">
        <f ca="1">IF(ISNA(Lists!$C9),"",IF((INDIRECT("'"&amp;Lists!$C9&amp;"'!"&amp;Lists!$E9&amp;Z$14))="","",(INDIRECT("'"&amp;Lists!$C9&amp;"'!"&amp;Lists!$E9&amp;Z$14))))</f>
        <v/>
      </c>
      <c r="AA31" s="31" t="str">
        <f ca="1">IF(ISNA(Lists!$C9),"",IF((INDIRECT("'"&amp;Lists!$C9&amp;"'!"&amp;Lists!$E9&amp;AA$14))="","",(INDIRECT("'"&amp;Lists!$C9&amp;"'!"&amp;Lists!$E9&amp;AA$14))))</f>
        <v/>
      </c>
      <c r="AB31" s="278" t="str">
        <f ca="1">IF(ISNA(Lists!$C9),"",IF((INDIRECT("'"&amp;Lists!$C9&amp;"'!"&amp;Lists!$E9&amp;AB$14))="","",(INDIRECT("'"&amp;Lists!$C9&amp;"'!"&amp;Lists!$E9&amp;AB$14))))</f>
        <v/>
      </c>
      <c r="AC31" s="31" t="str">
        <f ca="1">IF(ISNA(Lists!$C9),"",IF((INDIRECT("'"&amp;Lists!$C9&amp;"'!"&amp;Lists!$E9&amp;AC$14))="","",(INDIRECT("'"&amp;Lists!$C9&amp;"'!"&amp;Lists!$E9&amp;AC$14))))</f>
        <v/>
      </c>
      <c r="AD31" s="31" t="str">
        <f ca="1">IF(ISNA(Lists!$C9),"",IF((INDIRECT("'"&amp;Lists!$C9&amp;"'!"&amp;Lists!$E9&amp;AD$14))="","",(INDIRECT("'"&amp;Lists!$C9&amp;"'!"&amp;Lists!$E9&amp;AD$14))))</f>
        <v/>
      </c>
      <c r="AE31" s="31" t="str">
        <f ca="1">IF(ISNA(Lists!$C9),"",IF((INDIRECT("'"&amp;Lists!$C9&amp;"'!"&amp;Lists!$E9&amp;AE$14))="","",(INDIRECT("'"&amp;Lists!$C9&amp;"'!"&amp;Lists!$E9&amp;AE$14))))</f>
        <v/>
      </c>
      <c r="AF31" s="31" t="str">
        <f ca="1">IF(ISNA(Lists!$C9),"",IF((INDIRECT("'"&amp;Lists!$C9&amp;"'!"&amp;Lists!$E9&amp;AF$14))="","",(INDIRECT("'"&amp;Lists!$C9&amp;"'!"&amp;Lists!$E9&amp;AF$14))))</f>
        <v/>
      </c>
      <c r="AG31" s="31" t="str">
        <f ca="1">IF(ISNA(Lists!$C9),"",IF((INDIRECT("'"&amp;Lists!$C9&amp;"'!"&amp;Lists!$E9&amp;AG$14))="","",(INDIRECT("'"&amp;Lists!$C9&amp;"'!"&amp;Lists!$E9&amp;AG$14))))</f>
        <v/>
      </c>
      <c r="AH31" s="31" t="str">
        <f ca="1">IF(ISNA(Lists!$C9),"",IF((INDIRECT("'"&amp;Lists!$C9&amp;"'!"&amp;Lists!$E9&amp;AH$14))="","",(INDIRECT("'"&amp;Lists!$C9&amp;"'!"&amp;Lists!$E9&amp;AH$14))))</f>
        <v/>
      </c>
      <c r="AI31" s="31" t="str">
        <f ca="1">IF(ISNA(Lists!$C9),"",IF((INDIRECT("'"&amp;Lists!$C9&amp;"'!"&amp;Lists!$E9&amp;AI$14))="","",(INDIRECT("'"&amp;Lists!$C9&amp;"'!"&amp;Lists!$E9&amp;AI$14))))</f>
        <v/>
      </c>
      <c r="AJ31" s="31" t="str">
        <f ca="1">IF(ISNA(Lists!$C9),"",IF((INDIRECT("'"&amp;Lists!$C9&amp;"'!"&amp;Lists!$D9&amp;AJ$14))="","",(INDIRECT("'"&amp;Lists!$C9&amp;"'!"&amp;Lists!$D9&amp;AJ$14))))</f>
        <v/>
      </c>
      <c r="AK31" s="31" t="str">
        <f ca="1">IF(ISNA(Lists!$C9),"",IF((INDIRECT("'"&amp;Lists!$C9&amp;"'!"&amp;Lists!$D9&amp;AK$14))="","",(INDIRECT("'"&amp;Lists!$C9&amp;"'!"&amp;Lists!$D9&amp;AK$14))))</f>
        <v/>
      </c>
      <c r="AL31" s="31" t="str">
        <f ca="1">IF(ISNA(Lists!$C9),"",IF((INDIRECT("'"&amp;Lists!$C9&amp;"'!"&amp;Lists!$D9&amp;AL$14))="","",(INDIRECT("'"&amp;Lists!$C9&amp;"'!"&amp;Lists!$D9&amp;AL$14))))</f>
        <v/>
      </c>
      <c r="AM31" s="31" t="str">
        <f ca="1">IF(ISNA(Lists!$C9),"",IF((INDIRECT("'"&amp;Lists!$C9&amp;"'!"&amp;Lists!$D9&amp;AM$14))="","",(INDIRECT("'"&amp;Lists!$C9&amp;"'!"&amp;Lists!$D9&amp;AM$14))))</f>
        <v/>
      </c>
      <c r="AN31" s="31" t="str">
        <f ca="1">IF(ISNA(Lists!$C9),"",IF((INDIRECT("'"&amp;Lists!$C9&amp;"'!"&amp;Lists!$D9&amp;AN$14))="","",(INDIRECT("'"&amp;Lists!$C9&amp;"'!"&amp;Lists!$D9&amp;AN$14))))</f>
        <v/>
      </c>
      <c r="AO31" s="31" t="str">
        <f ca="1">IF(ISNA(Lists!$C9),"",IF((INDIRECT("'"&amp;Lists!$C9&amp;"'!"&amp;Lists!$D9&amp;AO$14))="","",(INDIRECT("'"&amp;Lists!$C9&amp;"'!"&amp;Lists!$D9&amp;AO$14))))</f>
        <v/>
      </c>
      <c r="AP31" s="31" t="str">
        <f ca="1">IF(ISNA(Lists!$C9),"",IF((INDIRECT("'"&amp;Lists!$C9&amp;"'!"&amp;Lists!$D9&amp;AP$14))="","",(INDIRECT("'"&amp;Lists!$C9&amp;"'!"&amp;Lists!$D9&amp;AP$14))))</f>
        <v/>
      </c>
      <c r="AQ31" s="278" t="str">
        <f ca="1">IF(ISNA(Lists!$C9),"",IF((INDIRECT("'"&amp;Lists!$C9&amp;"'!"&amp;Lists!$D9&amp;AQ$14))="","",(INDIRECT("'"&amp;Lists!$C9&amp;"'!"&amp;Lists!$D9&amp;AQ$14))))</f>
        <v/>
      </c>
      <c r="AR31" s="31" t="str">
        <f ca="1">IF(ISNA(Lists!$C9),"",IF((INDIRECT("'"&amp;Lists!$C9&amp;"'!"&amp;Lists!$D9&amp;AR$14))="","",(INDIRECT("'"&amp;Lists!$C9&amp;"'!"&amp;Lists!$D9&amp;AR$14))))</f>
        <v/>
      </c>
      <c r="AS31" s="31" t="str">
        <f ca="1">IF(ISNA(Lists!$C9),"",IF((INDIRECT("'"&amp;Lists!$C9&amp;"'!"&amp;Lists!$D9&amp;AS$14))="","",(INDIRECT("'"&amp;Lists!$C9&amp;"'!"&amp;Lists!$D9&amp;AS$14))))</f>
        <v/>
      </c>
    </row>
    <row r="32" spans="2:45" x14ac:dyDescent="0.25">
      <c r="B32" s="279" t="str">
        <f ca="1">IF(C32="","",Facility_Info_upload!$B$24)</f>
        <v/>
      </c>
      <c r="C32" s="31" t="str">
        <f ca="1">IF(ISNA(Lists!$C10),"",IF(INDIRECT("'"&amp;Lists!$C10&amp;"'!"&amp;"B"&amp;C$14)="","",(INDIRECT("'"&amp;Lists!$C10&amp;"'!"&amp;"B"&amp;C$14))))</f>
        <v/>
      </c>
      <c r="D32" s="31" t="str">
        <f ca="1">IF(ISNA(Lists!$C10),"",IF(INDIRECT("'"&amp;Lists!$C10&amp;"'!"&amp;"B"&amp;D$14)="","",(INDIRECT("'"&amp;Lists!$C10&amp;"'!"&amp;"B"&amp;D$14))))</f>
        <v/>
      </c>
      <c r="E32" s="31" t="str">
        <f ca="1">IF(ISNA(Lists!$C10),"",IF(INDIRECT("'"&amp;Lists!$C10&amp;"'!"&amp;"B"&amp;E$14)="","",(INDIRECT("'"&amp;Lists!$C10&amp;"'!"&amp;"B"&amp;E$14))))</f>
        <v/>
      </c>
      <c r="F32" s="31" t="str">
        <f ca="1">IF(ISNA(Lists!$C10),"",IF(INDIRECT("'"&amp;Lists!$C10&amp;"'!"&amp;"B"&amp;F$14)="","",(INDIRECT("'"&amp;Lists!$C10&amp;"'!"&amp;"B"&amp;F$14))))</f>
        <v/>
      </c>
      <c r="G32" s="31" t="str">
        <f ca="1">IF(ISNA(Lists!$C10),"",IF(INDIRECT("'"&amp;Lists!$C10&amp;"'!"&amp;"B"&amp;G$14)="","",(INDIRECT("'"&amp;Lists!$C10&amp;"'!"&amp;"B"&amp;G$14))))</f>
        <v/>
      </c>
      <c r="H32" s="31" t="str">
        <f ca="1">IF(ISNA(Lists!$C10),"",IF((INDIRECT("'"&amp;Lists!$C10&amp;"'!"&amp;Lists!$D10&amp;H$14))="","",(INDIRECT("'"&amp;Lists!$C10&amp;"'!"&amp;Lists!$D10&amp;H$14))))</f>
        <v/>
      </c>
      <c r="I32" s="31" t="str">
        <f ca="1">IF(ISNA(Lists!$C10),"",IF((INDIRECT("'"&amp;Lists!$C10&amp;"'!"&amp;Lists!$D10&amp;I$14))="","",(INDIRECT("'"&amp;Lists!$C10&amp;"'!"&amp;Lists!$D10&amp;I$14))))</f>
        <v/>
      </c>
      <c r="J32" s="275" t="str">
        <f ca="1">IF(ISNA(Lists!$C10),"",IF((INDIRECT("'"&amp;Lists!$C10&amp;"'!"&amp;Lists!$D10&amp;J$14))="","",(INDIRECT("'"&amp;Lists!$C10&amp;"'!"&amp;Lists!$D10&amp;J$14))))</f>
        <v/>
      </c>
      <c r="K32" s="312" t="str">
        <f ca="1">IF(ISNA(Lists!$C10),"",IF((INDIRECT("'"&amp;Lists!$C10&amp;"'!"&amp;Lists!$D10&amp;K$14))="","",(INDIRECT("'"&amp;Lists!$C10&amp;"'!"&amp;Lists!$D10&amp;K$14))))</f>
        <v/>
      </c>
      <c r="L32" s="312" t="str">
        <f ca="1">IF(ISNA(Lists!$C10),"",IF((INDIRECT("'"&amp;Lists!$C10&amp;"'!"&amp;Lists!$D10&amp;L$14))="","",(INDIRECT("'"&amp;Lists!$C10&amp;"'!"&amp;Lists!$D10&amp;L$14))))</f>
        <v/>
      </c>
      <c r="M32" s="312" t="str">
        <f ca="1">IF(ISNA(Lists!$C10),"",IF((INDIRECT("'"&amp;Lists!$C10&amp;"'!"&amp;Lists!$D10&amp;M$14))="","",(INDIRECT("'"&amp;Lists!$C10&amp;"'!"&amp;Lists!$D10&amp;M$14))))</f>
        <v/>
      </c>
      <c r="N32" s="31" t="str">
        <f ca="1">IF(ISNA(Lists!$C10),"",IF((INDIRECT("'"&amp;Lists!$C10&amp;"'!"&amp;Lists!$D10&amp;N$14))="","",(INDIRECT("'"&amp;Lists!$C10&amp;"'!"&amp;Lists!$D10&amp;N$14))))</f>
        <v/>
      </c>
      <c r="O32" s="31" t="str">
        <f ca="1">IF(ISNA(Lists!$C10),"",IF((INDIRECT("'"&amp;Lists!$C10&amp;"'!"&amp;Lists!$D10&amp;O$14))="","",(INDIRECT("'"&amp;Lists!$C10&amp;"'!"&amp;Lists!$D10&amp;O$14))))</f>
        <v/>
      </c>
      <c r="P32" s="31" t="str">
        <f ca="1">IF(ISNA(Lists!$C10),"",IF((INDIRECT("'"&amp;Lists!$C10&amp;"'!"&amp;Lists!$D10&amp;P$14))="","",(INDIRECT("'"&amp;Lists!$C10&amp;"'!"&amp;Lists!$D10&amp;P$14))))</f>
        <v/>
      </c>
      <c r="Q32" s="31" t="str">
        <f ca="1">IF(ISNA(Lists!$C10),"",IF((INDIRECT("'"&amp;Lists!$C10&amp;"'!"&amp;Lists!$D10&amp;Q$14))="","",(INDIRECT("'"&amp;Lists!$C10&amp;"'!"&amp;Lists!$D10&amp;Q$14))))</f>
        <v/>
      </c>
      <c r="R32" s="31" t="str">
        <f ca="1">IF(ISNA(Lists!$C10),"",IF((INDIRECT("'"&amp;Lists!$C10&amp;"'!"&amp;Lists!$D10&amp;R$14))="","",(INDIRECT("'"&amp;Lists!$C10&amp;"'!"&amp;Lists!$D10&amp;R$14))))</f>
        <v/>
      </c>
      <c r="S32" s="31" t="str">
        <f ca="1">IF(ISNA(Lists!$C10),"",IF((INDIRECT("'"&amp;Lists!$C10&amp;"'!"&amp;Lists!$D10&amp;S$14))="","",(INDIRECT("'"&amp;Lists!$C10&amp;"'!"&amp;Lists!$D10&amp;S$14))))</f>
        <v/>
      </c>
      <c r="T32" s="278" t="str">
        <f ca="1">IF(ISNA(Lists!$C10),"",IF((INDIRECT("'"&amp;Lists!$C10&amp;"'!"&amp;Lists!$D10&amp;T$14))="","",(INDIRECT("'"&amp;Lists!$C10&amp;"'!"&amp;Lists!$D10&amp;T$14))))</f>
        <v/>
      </c>
      <c r="U32" s="31" t="str">
        <f ca="1">IF(ISNA(Lists!$C10),"",IF((INDIRECT("'"&amp;Lists!$C10&amp;"'!"&amp;Lists!$D10&amp;U$14))="","",(INDIRECT("'"&amp;Lists!$C10&amp;"'!"&amp;Lists!$D10&amp;U$14))))</f>
        <v/>
      </c>
      <c r="V32" s="31" t="str">
        <f ca="1">IF(ISNA(Lists!$C10),"",IF((INDIRECT("'"&amp;Lists!$C10&amp;"'!"&amp;Lists!$E10&amp;V$14))="","",(INDIRECT("'"&amp;Lists!$C10&amp;"'!"&amp;Lists!$E10&amp;V$14))))</f>
        <v/>
      </c>
      <c r="W32" s="31" t="str">
        <f ca="1">IF(ISNA(Lists!$C10),"",IF((INDIRECT("'"&amp;Lists!$C10&amp;"'!"&amp;Lists!$E10&amp;W$14))="","",(INDIRECT("'"&amp;Lists!$C10&amp;"'!"&amp;Lists!$E10&amp;W$14))))</f>
        <v/>
      </c>
      <c r="X32" s="31" t="str">
        <f ca="1">IF(ISNA(Lists!$C10),"",IF((INDIRECT("'"&amp;Lists!$C10&amp;"'!"&amp;Lists!$E10&amp;X$14))="","",(INDIRECT("'"&amp;Lists!$C10&amp;"'!"&amp;Lists!$E10&amp;X$14))))</f>
        <v/>
      </c>
      <c r="Y32" s="31" t="str">
        <f ca="1">IF(ISNA(Lists!$C10),"",IF((INDIRECT("'"&amp;Lists!$C10&amp;"'!"&amp;Lists!$E10&amp;Y$14))="","",(INDIRECT("'"&amp;Lists!$C10&amp;"'!"&amp;Lists!$E10&amp;Y$14))))</f>
        <v/>
      </c>
      <c r="Z32" s="31" t="str">
        <f ca="1">IF(ISNA(Lists!$C10),"",IF((INDIRECT("'"&amp;Lists!$C10&amp;"'!"&amp;Lists!$E10&amp;Z$14))="","",(INDIRECT("'"&amp;Lists!$C10&amp;"'!"&amp;Lists!$E10&amp;Z$14))))</f>
        <v/>
      </c>
      <c r="AA32" s="31" t="str">
        <f ca="1">IF(ISNA(Lists!$C10),"",IF((INDIRECT("'"&amp;Lists!$C10&amp;"'!"&amp;Lists!$E10&amp;AA$14))="","",(INDIRECT("'"&amp;Lists!$C10&amp;"'!"&amp;Lists!$E10&amp;AA$14))))</f>
        <v/>
      </c>
      <c r="AB32" s="278" t="str">
        <f ca="1">IF(ISNA(Lists!$C10),"",IF((INDIRECT("'"&amp;Lists!$C10&amp;"'!"&amp;Lists!$E10&amp;AB$14))="","",(INDIRECT("'"&amp;Lists!$C10&amp;"'!"&amp;Lists!$E10&amp;AB$14))))</f>
        <v/>
      </c>
      <c r="AC32" s="31" t="str">
        <f ca="1">IF(ISNA(Lists!$C10),"",IF((INDIRECT("'"&amp;Lists!$C10&amp;"'!"&amp;Lists!$E10&amp;AC$14))="","",(INDIRECT("'"&amp;Lists!$C10&amp;"'!"&amp;Lists!$E10&amp;AC$14))))</f>
        <v/>
      </c>
      <c r="AD32" s="31" t="str">
        <f ca="1">IF(ISNA(Lists!$C10),"",IF((INDIRECT("'"&amp;Lists!$C10&amp;"'!"&amp;Lists!$E10&amp;AD$14))="","",(INDIRECT("'"&amp;Lists!$C10&amp;"'!"&amp;Lists!$E10&amp;AD$14))))</f>
        <v/>
      </c>
      <c r="AE32" s="31" t="str">
        <f ca="1">IF(ISNA(Lists!$C10),"",IF((INDIRECT("'"&amp;Lists!$C10&amp;"'!"&amp;Lists!$E10&amp;AE$14))="","",(INDIRECT("'"&amp;Lists!$C10&amp;"'!"&amp;Lists!$E10&amp;AE$14))))</f>
        <v/>
      </c>
      <c r="AF32" s="31" t="str">
        <f ca="1">IF(ISNA(Lists!$C10),"",IF((INDIRECT("'"&amp;Lists!$C10&amp;"'!"&amp;Lists!$E10&amp;AF$14))="","",(INDIRECT("'"&amp;Lists!$C10&amp;"'!"&amp;Lists!$E10&amp;AF$14))))</f>
        <v/>
      </c>
      <c r="AG32" s="31" t="str">
        <f ca="1">IF(ISNA(Lists!$C10),"",IF((INDIRECT("'"&amp;Lists!$C10&amp;"'!"&amp;Lists!$E10&amp;AG$14))="","",(INDIRECT("'"&amp;Lists!$C10&amp;"'!"&amp;Lists!$E10&amp;AG$14))))</f>
        <v/>
      </c>
      <c r="AH32" s="31" t="str">
        <f ca="1">IF(ISNA(Lists!$C10),"",IF((INDIRECT("'"&amp;Lists!$C10&amp;"'!"&amp;Lists!$E10&amp;AH$14))="","",(INDIRECT("'"&amp;Lists!$C10&amp;"'!"&amp;Lists!$E10&amp;AH$14))))</f>
        <v/>
      </c>
      <c r="AI32" s="31" t="str">
        <f ca="1">IF(ISNA(Lists!$C10),"",IF((INDIRECT("'"&amp;Lists!$C10&amp;"'!"&amp;Lists!$E10&amp;AI$14))="","",(INDIRECT("'"&amp;Lists!$C10&amp;"'!"&amp;Lists!$E10&amp;AI$14))))</f>
        <v/>
      </c>
      <c r="AJ32" s="31" t="str">
        <f ca="1">IF(ISNA(Lists!$C10),"",IF((INDIRECT("'"&amp;Lists!$C10&amp;"'!"&amp;Lists!$D10&amp;AJ$14))="","",(INDIRECT("'"&amp;Lists!$C10&amp;"'!"&amp;Lists!$D10&amp;AJ$14))))</f>
        <v/>
      </c>
      <c r="AK32" s="31" t="str">
        <f ca="1">IF(ISNA(Lists!$C10),"",IF((INDIRECT("'"&amp;Lists!$C10&amp;"'!"&amp;Lists!$D10&amp;AK$14))="","",(INDIRECT("'"&amp;Lists!$C10&amp;"'!"&amp;Lists!$D10&amp;AK$14))))</f>
        <v/>
      </c>
      <c r="AL32" s="31" t="str">
        <f ca="1">IF(ISNA(Lists!$C10),"",IF((INDIRECT("'"&amp;Lists!$C10&amp;"'!"&amp;Lists!$D10&amp;AL$14))="","",(INDIRECT("'"&amp;Lists!$C10&amp;"'!"&amp;Lists!$D10&amp;AL$14))))</f>
        <v/>
      </c>
      <c r="AM32" s="31" t="str">
        <f ca="1">IF(ISNA(Lists!$C10),"",IF((INDIRECT("'"&amp;Lists!$C10&amp;"'!"&amp;Lists!$D10&amp;AM$14))="","",(INDIRECT("'"&amp;Lists!$C10&amp;"'!"&amp;Lists!$D10&amp;AM$14))))</f>
        <v/>
      </c>
      <c r="AN32" s="31" t="str">
        <f ca="1">IF(ISNA(Lists!$C10),"",IF((INDIRECT("'"&amp;Lists!$C10&amp;"'!"&amp;Lists!$D10&amp;AN$14))="","",(INDIRECT("'"&amp;Lists!$C10&amp;"'!"&amp;Lists!$D10&amp;AN$14))))</f>
        <v/>
      </c>
      <c r="AO32" s="31" t="str">
        <f ca="1">IF(ISNA(Lists!$C10),"",IF((INDIRECT("'"&amp;Lists!$C10&amp;"'!"&amp;Lists!$D10&amp;AO$14))="","",(INDIRECT("'"&amp;Lists!$C10&amp;"'!"&amp;Lists!$D10&amp;AO$14))))</f>
        <v/>
      </c>
      <c r="AP32" s="31" t="str">
        <f ca="1">IF(ISNA(Lists!$C10),"",IF((INDIRECT("'"&amp;Lists!$C10&amp;"'!"&amp;Lists!$D10&amp;AP$14))="","",(INDIRECT("'"&amp;Lists!$C10&amp;"'!"&amp;Lists!$D10&amp;AP$14))))</f>
        <v/>
      </c>
      <c r="AQ32" s="278" t="str">
        <f ca="1">IF(ISNA(Lists!$C10),"",IF((INDIRECT("'"&amp;Lists!$C10&amp;"'!"&amp;Lists!$D10&amp;AQ$14))="","",(INDIRECT("'"&amp;Lists!$C10&amp;"'!"&amp;Lists!$D10&amp;AQ$14))))</f>
        <v/>
      </c>
      <c r="AR32" s="31" t="str">
        <f ca="1">IF(ISNA(Lists!$C10),"",IF((INDIRECT("'"&amp;Lists!$C10&amp;"'!"&amp;Lists!$D10&amp;AR$14))="","",(INDIRECT("'"&amp;Lists!$C10&amp;"'!"&amp;Lists!$D10&amp;AR$14))))</f>
        <v/>
      </c>
      <c r="AS32" s="31" t="str">
        <f ca="1">IF(ISNA(Lists!$C10),"",IF((INDIRECT("'"&amp;Lists!$C10&amp;"'!"&amp;Lists!$D10&amp;AS$14))="","",(INDIRECT("'"&amp;Lists!$C10&amp;"'!"&amp;Lists!$D10&amp;AS$14))))</f>
        <v/>
      </c>
    </row>
    <row r="33" spans="2:45" x14ac:dyDescent="0.25">
      <c r="B33" s="279" t="str">
        <f ca="1">IF(C33="","",Facility_Info_upload!$B$24)</f>
        <v/>
      </c>
      <c r="C33" s="31" t="str">
        <f ca="1">IF(ISNA(Lists!$C11),"",IF(INDIRECT("'"&amp;Lists!$C11&amp;"'!"&amp;"B"&amp;C$14)="","",(INDIRECT("'"&amp;Lists!$C11&amp;"'!"&amp;"B"&amp;C$14))))</f>
        <v/>
      </c>
      <c r="D33" s="31" t="str">
        <f ca="1">IF(ISNA(Lists!$C11),"",IF(INDIRECT("'"&amp;Lists!$C11&amp;"'!"&amp;"B"&amp;D$14)="","",(INDIRECT("'"&amp;Lists!$C11&amp;"'!"&amp;"B"&amp;D$14))))</f>
        <v/>
      </c>
      <c r="E33" s="31" t="str">
        <f ca="1">IF(ISNA(Lists!$C11),"",IF(INDIRECT("'"&amp;Lists!$C11&amp;"'!"&amp;"B"&amp;E$14)="","",(INDIRECT("'"&amp;Lists!$C11&amp;"'!"&amp;"B"&amp;E$14))))</f>
        <v/>
      </c>
      <c r="F33" s="31" t="str">
        <f ca="1">IF(ISNA(Lists!$C11),"",IF(INDIRECT("'"&amp;Lists!$C11&amp;"'!"&amp;"B"&amp;F$14)="","",(INDIRECT("'"&amp;Lists!$C11&amp;"'!"&amp;"B"&amp;F$14))))</f>
        <v/>
      </c>
      <c r="G33" s="31" t="str">
        <f ca="1">IF(ISNA(Lists!$C11),"",IF(INDIRECT("'"&amp;Lists!$C11&amp;"'!"&amp;"B"&amp;G$14)="","",(INDIRECT("'"&amp;Lists!$C11&amp;"'!"&amp;"B"&amp;G$14))))</f>
        <v/>
      </c>
      <c r="H33" s="31" t="str">
        <f ca="1">IF(ISNA(Lists!$C11),"",IF((INDIRECT("'"&amp;Lists!$C11&amp;"'!"&amp;Lists!$D11&amp;H$14))="","",(INDIRECT("'"&amp;Lists!$C11&amp;"'!"&amp;Lists!$D11&amp;H$14))))</f>
        <v/>
      </c>
      <c r="I33" s="31" t="str">
        <f ca="1">IF(ISNA(Lists!$C11),"",IF((INDIRECT("'"&amp;Lists!$C11&amp;"'!"&amp;Lists!$D11&amp;I$14))="","",(INDIRECT("'"&amp;Lists!$C11&amp;"'!"&amp;Lists!$D11&amp;I$14))))</f>
        <v/>
      </c>
      <c r="J33" s="275" t="str">
        <f ca="1">IF(ISNA(Lists!$C11),"",IF((INDIRECT("'"&amp;Lists!$C11&amp;"'!"&amp;Lists!$D11&amp;J$14))="","",(INDIRECT("'"&amp;Lists!$C11&amp;"'!"&amp;Lists!$D11&amp;J$14))))</f>
        <v/>
      </c>
      <c r="K33" s="312" t="str">
        <f ca="1">IF(ISNA(Lists!$C11),"",IF((INDIRECT("'"&amp;Lists!$C11&amp;"'!"&amp;Lists!$D11&amp;K$14))="","",(INDIRECT("'"&amp;Lists!$C11&amp;"'!"&amp;Lists!$D11&amp;K$14))))</f>
        <v/>
      </c>
      <c r="L33" s="312" t="str">
        <f ca="1">IF(ISNA(Lists!$C11),"",IF((INDIRECT("'"&amp;Lists!$C11&amp;"'!"&amp;Lists!$D11&amp;L$14))="","",(INDIRECT("'"&amp;Lists!$C11&amp;"'!"&amp;Lists!$D11&amp;L$14))))</f>
        <v/>
      </c>
      <c r="M33" s="312" t="str">
        <f ca="1">IF(ISNA(Lists!$C11),"",IF((INDIRECT("'"&amp;Lists!$C11&amp;"'!"&amp;Lists!$D11&amp;M$14))="","",(INDIRECT("'"&amp;Lists!$C11&amp;"'!"&amp;Lists!$D11&amp;M$14))))</f>
        <v/>
      </c>
      <c r="N33" s="31" t="str">
        <f ca="1">IF(ISNA(Lists!$C11),"",IF((INDIRECT("'"&amp;Lists!$C11&amp;"'!"&amp;Lists!$D11&amp;N$14))="","",(INDIRECT("'"&amp;Lists!$C11&amp;"'!"&amp;Lists!$D11&amp;N$14))))</f>
        <v/>
      </c>
      <c r="O33" s="31" t="str">
        <f ca="1">IF(ISNA(Lists!$C11),"",IF((INDIRECT("'"&amp;Lists!$C11&amp;"'!"&amp;Lists!$D11&amp;O$14))="","",(INDIRECT("'"&amp;Lists!$C11&amp;"'!"&amp;Lists!$D11&amp;O$14))))</f>
        <v/>
      </c>
      <c r="P33" s="31" t="str">
        <f ca="1">IF(ISNA(Lists!$C11),"",IF((INDIRECT("'"&amp;Lists!$C11&amp;"'!"&amp;Lists!$D11&amp;P$14))="","",(INDIRECT("'"&amp;Lists!$C11&amp;"'!"&amp;Lists!$D11&amp;P$14))))</f>
        <v/>
      </c>
      <c r="Q33" s="31" t="str">
        <f ca="1">IF(ISNA(Lists!$C11),"",IF((INDIRECT("'"&amp;Lists!$C11&amp;"'!"&amp;Lists!$D11&amp;Q$14))="","",(INDIRECT("'"&amp;Lists!$C11&amp;"'!"&amp;Lists!$D11&amp;Q$14))))</f>
        <v/>
      </c>
      <c r="R33" s="31" t="str">
        <f ca="1">IF(ISNA(Lists!$C11),"",IF((INDIRECT("'"&amp;Lists!$C11&amp;"'!"&amp;Lists!$D11&amp;R$14))="","",(INDIRECT("'"&amp;Lists!$C11&amp;"'!"&amp;Lists!$D11&amp;R$14))))</f>
        <v/>
      </c>
      <c r="S33" s="31" t="str">
        <f ca="1">IF(ISNA(Lists!$C11),"",IF((INDIRECT("'"&amp;Lists!$C11&amp;"'!"&amp;Lists!$D11&amp;S$14))="","",(INDIRECT("'"&amp;Lists!$C11&amp;"'!"&amp;Lists!$D11&amp;S$14))))</f>
        <v/>
      </c>
      <c r="T33" s="278" t="str">
        <f ca="1">IF(ISNA(Lists!$C11),"",IF((INDIRECT("'"&amp;Lists!$C11&amp;"'!"&amp;Lists!$D11&amp;T$14))="","",(INDIRECT("'"&amp;Lists!$C11&amp;"'!"&amp;Lists!$D11&amp;T$14))))</f>
        <v/>
      </c>
      <c r="U33" s="31" t="str">
        <f ca="1">IF(ISNA(Lists!$C11),"",IF((INDIRECT("'"&amp;Lists!$C11&amp;"'!"&amp;Lists!$D11&amp;U$14))="","",(INDIRECT("'"&amp;Lists!$C11&amp;"'!"&amp;Lists!$D11&amp;U$14))))</f>
        <v/>
      </c>
      <c r="V33" s="31" t="str">
        <f ca="1">IF(ISNA(Lists!$C11),"",IF((INDIRECT("'"&amp;Lists!$C11&amp;"'!"&amp;Lists!$E11&amp;V$14))="","",(INDIRECT("'"&amp;Lists!$C11&amp;"'!"&amp;Lists!$E11&amp;V$14))))</f>
        <v/>
      </c>
      <c r="W33" s="31" t="str">
        <f ca="1">IF(ISNA(Lists!$C11),"",IF((INDIRECT("'"&amp;Lists!$C11&amp;"'!"&amp;Lists!$E11&amp;W$14))="","",(INDIRECT("'"&amp;Lists!$C11&amp;"'!"&amp;Lists!$E11&amp;W$14))))</f>
        <v/>
      </c>
      <c r="X33" s="31" t="str">
        <f ca="1">IF(ISNA(Lists!$C11),"",IF((INDIRECT("'"&amp;Lists!$C11&amp;"'!"&amp;Lists!$E11&amp;X$14))="","",(INDIRECT("'"&amp;Lists!$C11&amp;"'!"&amp;Lists!$E11&amp;X$14))))</f>
        <v/>
      </c>
      <c r="Y33" s="31" t="str">
        <f ca="1">IF(ISNA(Lists!$C11),"",IF((INDIRECT("'"&amp;Lists!$C11&amp;"'!"&amp;Lists!$E11&amp;Y$14))="","",(INDIRECT("'"&amp;Lists!$C11&amp;"'!"&amp;Lists!$E11&amp;Y$14))))</f>
        <v/>
      </c>
      <c r="Z33" s="31" t="str">
        <f ca="1">IF(ISNA(Lists!$C11),"",IF((INDIRECT("'"&amp;Lists!$C11&amp;"'!"&amp;Lists!$E11&amp;Z$14))="","",(INDIRECT("'"&amp;Lists!$C11&amp;"'!"&amp;Lists!$E11&amp;Z$14))))</f>
        <v/>
      </c>
      <c r="AA33" s="31" t="str">
        <f ca="1">IF(ISNA(Lists!$C11),"",IF((INDIRECT("'"&amp;Lists!$C11&amp;"'!"&amp;Lists!$E11&amp;AA$14))="","",(INDIRECT("'"&amp;Lists!$C11&amp;"'!"&amp;Lists!$E11&amp;AA$14))))</f>
        <v/>
      </c>
      <c r="AB33" s="278" t="str">
        <f ca="1">IF(ISNA(Lists!$C11),"",IF((INDIRECT("'"&amp;Lists!$C11&amp;"'!"&amp;Lists!$E11&amp;AB$14))="","",(INDIRECT("'"&amp;Lists!$C11&amp;"'!"&amp;Lists!$E11&amp;AB$14))))</f>
        <v/>
      </c>
      <c r="AC33" s="31" t="str">
        <f ca="1">IF(ISNA(Lists!$C11),"",IF((INDIRECT("'"&amp;Lists!$C11&amp;"'!"&amp;Lists!$E11&amp;AC$14))="","",(INDIRECT("'"&amp;Lists!$C11&amp;"'!"&amp;Lists!$E11&amp;AC$14))))</f>
        <v/>
      </c>
      <c r="AD33" s="31" t="str">
        <f ca="1">IF(ISNA(Lists!$C11),"",IF((INDIRECT("'"&amp;Lists!$C11&amp;"'!"&amp;Lists!$E11&amp;AD$14))="","",(INDIRECT("'"&amp;Lists!$C11&amp;"'!"&amp;Lists!$E11&amp;AD$14))))</f>
        <v/>
      </c>
      <c r="AE33" s="31" t="str">
        <f ca="1">IF(ISNA(Lists!$C11),"",IF((INDIRECT("'"&amp;Lists!$C11&amp;"'!"&amp;Lists!$E11&amp;AE$14))="","",(INDIRECT("'"&amp;Lists!$C11&amp;"'!"&amp;Lists!$E11&amp;AE$14))))</f>
        <v/>
      </c>
      <c r="AF33" s="31" t="str">
        <f ca="1">IF(ISNA(Lists!$C11),"",IF((INDIRECT("'"&amp;Lists!$C11&amp;"'!"&amp;Lists!$E11&amp;AF$14))="","",(INDIRECT("'"&amp;Lists!$C11&amp;"'!"&amp;Lists!$E11&amp;AF$14))))</f>
        <v/>
      </c>
      <c r="AG33" s="31" t="str">
        <f ca="1">IF(ISNA(Lists!$C11),"",IF((INDIRECT("'"&amp;Lists!$C11&amp;"'!"&amp;Lists!$E11&amp;AG$14))="","",(INDIRECT("'"&amp;Lists!$C11&amp;"'!"&amp;Lists!$E11&amp;AG$14))))</f>
        <v/>
      </c>
      <c r="AH33" s="31" t="str">
        <f ca="1">IF(ISNA(Lists!$C11),"",IF((INDIRECT("'"&amp;Lists!$C11&amp;"'!"&amp;Lists!$E11&amp;AH$14))="","",(INDIRECT("'"&amp;Lists!$C11&amp;"'!"&amp;Lists!$E11&amp;AH$14))))</f>
        <v/>
      </c>
      <c r="AI33" s="31" t="str">
        <f ca="1">IF(ISNA(Lists!$C11),"",IF((INDIRECT("'"&amp;Lists!$C11&amp;"'!"&amp;Lists!$E11&amp;AI$14))="","",(INDIRECT("'"&amp;Lists!$C11&amp;"'!"&amp;Lists!$E11&amp;AI$14))))</f>
        <v/>
      </c>
      <c r="AJ33" s="31" t="str">
        <f ca="1">IF(ISNA(Lists!$C11),"",IF((INDIRECT("'"&amp;Lists!$C11&amp;"'!"&amp;Lists!$D11&amp;AJ$14))="","",(INDIRECT("'"&amp;Lists!$C11&amp;"'!"&amp;Lists!$D11&amp;AJ$14))))</f>
        <v/>
      </c>
      <c r="AK33" s="31" t="str">
        <f ca="1">IF(ISNA(Lists!$C11),"",IF((INDIRECT("'"&amp;Lists!$C11&amp;"'!"&amp;Lists!$D11&amp;AK$14))="","",(INDIRECT("'"&amp;Lists!$C11&amp;"'!"&amp;Lists!$D11&amp;AK$14))))</f>
        <v/>
      </c>
      <c r="AL33" s="31" t="str">
        <f ca="1">IF(ISNA(Lists!$C11),"",IF((INDIRECT("'"&amp;Lists!$C11&amp;"'!"&amp;Lists!$D11&amp;AL$14))="","",(INDIRECT("'"&amp;Lists!$C11&amp;"'!"&amp;Lists!$D11&amp;AL$14))))</f>
        <v/>
      </c>
      <c r="AM33" s="31" t="str">
        <f ca="1">IF(ISNA(Lists!$C11),"",IF((INDIRECT("'"&amp;Lists!$C11&amp;"'!"&amp;Lists!$D11&amp;AM$14))="","",(INDIRECT("'"&amp;Lists!$C11&amp;"'!"&amp;Lists!$D11&amp;AM$14))))</f>
        <v/>
      </c>
      <c r="AN33" s="31" t="str">
        <f ca="1">IF(ISNA(Lists!$C11),"",IF((INDIRECT("'"&amp;Lists!$C11&amp;"'!"&amp;Lists!$D11&amp;AN$14))="","",(INDIRECT("'"&amp;Lists!$C11&amp;"'!"&amp;Lists!$D11&amp;AN$14))))</f>
        <v/>
      </c>
      <c r="AO33" s="31" t="str">
        <f ca="1">IF(ISNA(Lists!$C11),"",IF((INDIRECT("'"&amp;Lists!$C11&amp;"'!"&amp;Lists!$D11&amp;AO$14))="","",(INDIRECT("'"&amp;Lists!$C11&amp;"'!"&amp;Lists!$D11&amp;AO$14))))</f>
        <v/>
      </c>
      <c r="AP33" s="31" t="str">
        <f ca="1">IF(ISNA(Lists!$C11),"",IF((INDIRECT("'"&amp;Lists!$C11&amp;"'!"&amp;Lists!$D11&amp;AP$14))="","",(INDIRECT("'"&amp;Lists!$C11&amp;"'!"&amp;Lists!$D11&amp;AP$14))))</f>
        <v/>
      </c>
      <c r="AQ33" s="278" t="str">
        <f ca="1">IF(ISNA(Lists!$C11),"",IF((INDIRECT("'"&amp;Lists!$C11&amp;"'!"&amp;Lists!$D11&amp;AQ$14))="","",(INDIRECT("'"&amp;Lists!$C11&amp;"'!"&amp;Lists!$D11&amp;AQ$14))))</f>
        <v/>
      </c>
      <c r="AR33" s="31" t="str">
        <f ca="1">IF(ISNA(Lists!$C11),"",IF((INDIRECT("'"&amp;Lists!$C11&amp;"'!"&amp;Lists!$D11&amp;AR$14))="","",(INDIRECT("'"&amp;Lists!$C11&amp;"'!"&amp;Lists!$D11&amp;AR$14))))</f>
        <v/>
      </c>
      <c r="AS33" s="31" t="str">
        <f ca="1">IF(ISNA(Lists!$C11),"",IF((INDIRECT("'"&amp;Lists!$C11&amp;"'!"&amp;Lists!$D11&amp;AS$14))="","",(INDIRECT("'"&amp;Lists!$C11&amp;"'!"&amp;Lists!$D11&amp;AS$14))))</f>
        <v/>
      </c>
    </row>
    <row r="34" spans="2:45" x14ac:dyDescent="0.25">
      <c r="B34" s="279" t="str">
        <f ca="1">IF(C34="","",Facility_Info_upload!$B$24)</f>
        <v/>
      </c>
      <c r="C34" s="31" t="str">
        <f ca="1">IF(ISNA(Lists!$C12),"",IF(INDIRECT("'"&amp;Lists!$C12&amp;"'!"&amp;"B"&amp;C$14)="","",(INDIRECT("'"&amp;Lists!$C12&amp;"'!"&amp;"B"&amp;C$14))))</f>
        <v/>
      </c>
      <c r="D34" s="31" t="str">
        <f ca="1">IF(ISNA(Lists!$C12),"",IF(INDIRECT("'"&amp;Lists!$C12&amp;"'!"&amp;"B"&amp;D$14)="","",(INDIRECT("'"&amp;Lists!$C12&amp;"'!"&amp;"B"&amp;D$14))))</f>
        <v/>
      </c>
      <c r="E34" s="31" t="str">
        <f ca="1">IF(ISNA(Lists!$C12),"",IF(INDIRECT("'"&amp;Lists!$C12&amp;"'!"&amp;"B"&amp;E$14)="","",(INDIRECT("'"&amp;Lists!$C12&amp;"'!"&amp;"B"&amp;E$14))))</f>
        <v/>
      </c>
      <c r="F34" s="31" t="str">
        <f ca="1">IF(ISNA(Lists!$C12),"",IF(INDIRECT("'"&amp;Lists!$C12&amp;"'!"&amp;"B"&amp;F$14)="","",(INDIRECT("'"&amp;Lists!$C12&amp;"'!"&amp;"B"&amp;F$14))))</f>
        <v/>
      </c>
      <c r="G34" s="31" t="str">
        <f ca="1">IF(ISNA(Lists!$C12),"",IF(INDIRECT("'"&amp;Lists!$C12&amp;"'!"&amp;"B"&amp;G$14)="","",(INDIRECT("'"&amp;Lists!$C12&amp;"'!"&amp;"B"&amp;G$14))))</f>
        <v/>
      </c>
      <c r="H34" s="31" t="str">
        <f ca="1">IF(ISNA(Lists!$C12),"",IF((INDIRECT("'"&amp;Lists!$C12&amp;"'!"&amp;Lists!$D12&amp;H$14))="","",(INDIRECT("'"&amp;Lists!$C12&amp;"'!"&amp;Lists!$D12&amp;H$14))))</f>
        <v/>
      </c>
      <c r="I34" s="31" t="str">
        <f ca="1">IF(ISNA(Lists!$C12),"",IF((INDIRECT("'"&amp;Lists!$C12&amp;"'!"&amp;Lists!$D12&amp;I$14))="","",(INDIRECT("'"&amp;Lists!$C12&amp;"'!"&amp;Lists!$D12&amp;I$14))))</f>
        <v/>
      </c>
      <c r="J34" s="275" t="str">
        <f ca="1">IF(ISNA(Lists!$C12),"",IF((INDIRECT("'"&amp;Lists!$C12&amp;"'!"&amp;Lists!$D12&amp;J$14))="","",(INDIRECT("'"&amp;Lists!$C12&amp;"'!"&amp;Lists!$D12&amp;J$14))))</f>
        <v/>
      </c>
      <c r="K34" s="312" t="str">
        <f ca="1">IF(ISNA(Lists!$C12),"",IF((INDIRECT("'"&amp;Lists!$C12&amp;"'!"&amp;Lists!$D12&amp;K$14))="","",(INDIRECT("'"&amp;Lists!$C12&amp;"'!"&amp;Lists!$D12&amp;K$14))))</f>
        <v/>
      </c>
      <c r="L34" s="312" t="str">
        <f ca="1">IF(ISNA(Lists!$C12),"",IF((INDIRECT("'"&amp;Lists!$C12&amp;"'!"&amp;Lists!$D12&amp;L$14))="","",(INDIRECT("'"&amp;Lists!$C12&amp;"'!"&amp;Lists!$D12&amp;L$14))))</f>
        <v/>
      </c>
      <c r="M34" s="312" t="str">
        <f ca="1">IF(ISNA(Lists!$C12),"",IF((INDIRECT("'"&amp;Lists!$C12&amp;"'!"&amp;Lists!$D12&amp;M$14))="","",(INDIRECT("'"&amp;Lists!$C12&amp;"'!"&amp;Lists!$D12&amp;M$14))))</f>
        <v/>
      </c>
      <c r="N34" s="31" t="str">
        <f ca="1">IF(ISNA(Lists!$C12),"",IF((INDIRECT("'"&amp;Lists!$C12&amp;"'!"&amp;Lists!$D12&amp;N$14))="","",(INDIRECT("'"&amp;Lists!$C12&amp;"'!"&amp;Lists!$D12&amp;N$14))))</f>
        <v/>
      </c>
      <c r="O34" s="31" t="str">
        <f ca="1">IF(ISNA(Lists!$C12),"",IF((INDIRECT("'"&amp;Lists!$C12&amp;"'!"&amp;Lists!$D12&amp;O$14))="","",(INDIRECT("'"&amp;Lists!$C12&amp;"'!"&amp;Lists!$D12&amp;O$14))))</f>
        <v/>
      </c>
      <c r="P34" s="31" t="str">
        <f ca="1">IF(ISNA(Lists!$C12),"",IF((INDIRECT("'"&amp;Lists!$C12&amp;"'!"&amp;Lists!$D12&amp;P$14))="","",(INDIRECT("'"&amp;Lists!$C12&amp;"'!"&amp;Lists!$D12&amp;P$14))))</f>
        <v/>
      </c>
      <c r="Q34" s="31" t="str">
        <f ca="1">IF(ISNA(Lists!$C12),"",IF((INDIRECT("'"&amp;Lists!$C12&amp;"'!"&amp;Lists!$D12&amp;Q$14))="","",(INDIRECT("'"&amp;Lists!$C12&amp;"'!"&amp;Lists!$D12&amp;Q$14))))</f>
        <v/>
      </c>
      <c r="R34" s="31" t="str">
        <f ca="1">IF(ISNA(Lists!$C12),"",IF((INDIRECT("'"&amp;Lists!$C12&amp;"'!"&amp;Lists!$D12&amp;R$14))="","",(INDIRECT("'"&amp;Lists!$C12&amp;"'!"&amp;Lists!$D12&amp;R$14))))</f>
        <v/>
      </c>
      <c r="S34" s="31" t="str">
        <f ca="1">IF(ISNA(Lists!$C12),"",IF((INDIRECT("'"&amp;Lists!$C12&amp;"'!"&amp;Lists!$D12&amp;S$14))="","",(INDIRECT("'"&amp;Lists!$C12&amp;"'!"&amp;Lists!$D12&amp;S$14))))</f>
        <v/>
      </c>
      <c r="T34" s="278" t="str">
        <f ca="1">IF(ISNA(Lists!$C12),"",IF((INDIRECT("'"&amp;Lists!$C12&amp;"'!"&amp;Lists!$D12&amp;T$14))="","",(INDIRECT("'"&amp;Lists!$C12&amp;"'!"&amp;Lists!$D12&amp;T$14))))</f>
        <v/>
      </c>
      <c r="U34" s="31" t="str">
        <f ca="1">IF(ISNA(Lists!$C12),"",IF((INDIRECT("'"&amp;Lists!$C12&amp;"'!"&amp;Lists!$D12&amp;U$14))="","",(INDIRECT("'"&amp;Lists!$C12&amp;"'!"&amp;Lists!$D12&amp;U$14))))</f>
        <v/>
      </c>
      <c r="V34" s="31" t="str">
        <f ca="1">IF(ISNA(Lists!$C12),"",IF((INDIRECT("'"&amp;Lists!$C12&amp;"'!"&amp;Lists!$E12&amp;V$14))="","",(INDIRECT("'"&amp;Lists!$C12&amp;"'!"&amp;Lists!$E12&amp;V$14))))</f>
        <v/>
      </c>
      <c r="W34" s="31" t="str">
        <f ca="1">IF(ISNA(Lists!$C12),"",IF((INDIRECT("'"&amp;Lists!$C12&amp;"'!"&amp;Lists!$E12&amp;W$14))="","",(INDIRECT("'"&amp;Lists!$C12&amp;"'!"&amp;Lists!$E12&amp;W$14))))</f>
        <v/>
      </c>
      <c r="X34" s="31" t="str">
        <f ca="1">IF(ISNA(Lists!$C12),"",IF((INDIRECT("'"&amp;Lists!$C12&amp;"'!"&amp;Lists!$E12&amp;X$14))="","",(INDIRECT("'"&amp;Lists!$C12&amp;"'!"&amp;Lists!$E12&amp;X$14))))</f>
        <v/>
      </c>
      <c r="Y34" s="31" t="str">
        <f ca="1">IF(ISNA(Lists!$C12),"",IF((INDIRECT("'"&amp;Lists!$C12&amp;"'!"&amp;Lists!$E12&amp;Y$14))="","",(INDIRECT("'"&amp;Lists!$C12&amp;"'!"&amp;Lists!$E12&amp;Y$14))))</f>
        <v/>
      </c>
      <c r="Z34" s="31" t="str">
        <f ca="1">IF(ISNA(Lists!$C12),"",IF((INDIRECT("'"&amp;Lists!$C12&amp;"'!"&amp;Lists!$E12&amp;Z$14))="","",(INDIRECT("'"&amp;Lists!$C12&amp;"'!"&amp;Lists!$E12&amp;Z$14))))</f>
        <v/>
      </c>
      <c r="AA34" s="31" t="str">
        <f ca="1">IF(ISNA(Lists!$C12),"",IF((INDIRECT("'"&amp;Lists!$C12&amp;"'!"&amp;Lists!$E12&amp;AA$14))="","",(INDIRECT("'"&amp;Lists!$C12&amp;"'!"&amp;Lists!$E12&amp;AA$14))))</f>
        <v/>
      </c>
      <c r="AB34" s="278" t="str">
        <f ca="1">IF(ISNA(Lists!$C12),"",IF((INDIRECT("'"&amp;Lists!$C12&amp;"'!"&amp;Lists!$E12&amp;AB$14))="","",(INDIRECT("'"&amp;Lists!$C12&amp;"'!"&amp;Lists!$E12&amp;AB$14))))</f>
        <v/>
      </c>
      <c r="AC34" s="31" t="str">
        <f ca="1">IF(ISNA(Lists!$C12),"",IF((INDIRECT("'"&amp;Lists!$C12&amp;"'!"&amp;Lists!$E12&amp;AC$14))="","",(INDIRECT("'"&amp;Lists!$C12&amp;"'!"&amp;Lists!$E12&amp;AC$14))))</f>
        <v/>
      </c>
      <c r="AD34" s="31" t="str">
        <f ca="1">IF(ISNA(Lists!$C12),"",IF((INDIRECT("'"&amp;Lists!$C12&amp;"'!"&amp;Lists!$E12&amp;AD$14))="","",(INDIRECT("'"&amp;Lists!$C12&amp;"'!"&amp;Lists!$E12&amp;AD$14))))</f>
        <v/>
      </c>
      <c r="AE34" s="31" t="str">
        <f ca="1">IF(ISNA(Lists!$C12),"",IF((INDIRECT("'"&amp;Lists!$C12&amp;"'!"&amp;Lists!$E12&amp;AE$14))="","",(INDIRECT("'"&amp;Lists!$C12&amp;"'!"&amp;Lists!$E12&amp;AE$14))))</f>
        <v/>
      </c>
      <c r="AF34" s="31" t="str">
        <f ca="1">IF(ISNA(Lists!$C12),"",IF((INDIRECT("'"&amp;Lists!$C12&amp;"'!"&amp;Lists!$E12&amp;AF$14))="","",(INDIRECT("'"&amp;Lists!$C12&amp;"'!"&amp;Lists!$E12&amp;AF$14))))</f>
        <v/>
      </c>
      <c r="AG34" s="31" t="str">
        <f ca="1">IF(ISNA(Lists!$C12),"",IF((INDIRECT("'"&amp;Lists!$C12&amp;"'!"&amp;Lists!$E12&amp;AG$14))="","",(INDIRECT("'"&amp;Lists!$C12&amp;"'!"&amp;Lists!$E12&amp;AG$14))))</f>
        <v/>
      </c>
      <c r="AH34" s="31" t="str">
        <f ca="1">IF(ISNA(Lists!$C12),"",IF((INDIRECT("'"&amp;Lists!$C12&amp;"'!"&amp;Lists!$E12&amp;AH$14))="","",(INDIRECT("'"&amp;Lists!$C12&amp;"'!"&amp;Lists!$E12&amp;AH$14))))</f>
        <v/>
      </c>
      <c r="AI34" s="31" t="str">
        <f ca="1">IF(ISNA(Lists!$C12),"",IF((INDIRECT("'"&amp;Lists!$C12&amp;"'!"&amp;Lists!$E12&amp;AI$14))="","",(INDIRECT("'"&amp;Lists!$C12&amp;"'!"&amp;Lists!$E12&amp;AI$14))))</f>
        <v/>
      </c>
      <c r="AJ34" s="31" t="str">
        <f ca="1">IF(ISNA(Lists!$C12),"",IF((INDIRECT("'"&amp;Lists!$C12&amp;"'!"&amp;Lists!$D12&amp;AJ$14))="","",(INDIRECT("'"&amp;Lists!$C12&amp;"'!"&amp;Lists!$D12&amp;AJ$14))))</f>
        <v/>
      </c>
      <c r="AK34" s="31" t="str">
        <f ca="1">IF(ISNA(Lists!$C12),"",IF((INDIRECT("'"&amp;Lists!$C12&amp;"'!"&amp;Lists!$D12&amp;AK$14))="","",(INDIRECT("'"&amp;Lists!$C12&amp;"'!"&amp;Lists!$D12&amp;AK$14))))</f>
        <v/>
      </c>
      <c r="AL34" s="31" t="str">
        <f ca="1">IF(ISNA(Lists!$C12),"",IF((INDIRECT("'"&amp;Lists!$C12&amp;"'!"&amp;Lists!$D12&amp;AL$14))="","",(INDIRECT("'"&amp;Lists!$C12&amp;"'!"&amp;Lists!$D12&amp;AL$14))))</f>
        <v/>
      </c>
      <c r="AM34" s="31" t="str">
        <f ca="1">IF(ISNA(Lists!$C12),"",IF((INDIRECT("'"&amp;Lists!$C12&amp;"'!"&amp;Lists!$D12&amp;AM$14))="","",(INDIRECT("'"&amp;Lists!$C12&amp;"'!"&amp;Lists!$D12&amp;AM$14))))</f>
        <v/>
      </c>
      <c r="AN34" s="31" t="str">
        <f ca="1">IF(ISNA(Lists!$C12),"",IF((INDIRECT("'"&amp;Lists!$C12&amp;"'!"&amp;Lists!$D12&amp;AN$14))="","",(INDIRECT("'"&amp;Lists!$C12&amp;"'!"&amp;Lists!$D12&amp;AN$14))))</f>
        <v/>
      </c>
      <c r="AO34" s="31" t="str">
        <f ca="1">IF(ISNA(Lists!$C12),"",IF((INDIRECT("'"&amp;Lists!$C12&amp;"'!"&amp;Lists!$D12&amp;AO$14))="","",(INDIRECT("'"&amp;Lists!$C12&amp;"'!"&amp;Lists!$D12&amp;AO$14))))</f>
        <v/>
      </c>
      <c r="AP34" s="31" t="str">
        <f ca="1">IF(ISNA(Lists!$C12),"",IF((INDIRECT("'"&amp;Lists!$C12&amp;"'!"&amp;Lists!$D12&amp;AP$14))="","",(INDIRECT("'"&amp;Lists!$C12&amp;"'!"&amp;Lists!$D12&amp;AP$14))))</f>
        <v/>
      </c>
      <c r="AQ34" s="278" t="str">
        <f ca="1">IF(ISNA(Lists!$C12),"",IF((INDIRECT("'"&amp;Lists!$C12&amp;"'!"&amp;Lists!$D12&amp;AQ$14))="","",(INDIRECT("'"&amp;Lists!$C12&amp;"'!"&amp;Lists!$D12&amp;AQ$14))))</f>
        <v/>
      </c>
      <c r="AR34" s="31" t="str">
        <f ca="1">IF(ISNA(Lists!$C12),"",IF((INDIRECT("'"&amp;Lists!$C12&amp;"'!"&amp;Lists!$D12&amp;AR$14))="","",(INDIRECT("'"&amp;Lists!$C12&amp;"'!"&amp;Lists!$D12&amp;AR$14))))</f>
        <v/>
      </c>
      <c r="AS34" s="31" t="str">
        <f ca="1">IF(ISNA(Lists!$C12),"",IF((INDIRECT("'"&amp;Lists!$C12&amp;"'!"&amp;Lists!$D12&amp;AS$14))="","",(INDIRECT("'"&amp;Lists!$C12&amp;"'!"&amp;Lists!$D12&amp;AS$14))))</f>
        <v/>
      </c>
    </row>
    <row r="35" spans="2:45" x14ac:dyDescent="0.25">
      <c r="B35" s="279" t="str">
        <f ca="1">IF(C35="","",Facility_Info_upload!$B$24)</f>
        <v/>
      </c>
      <c r="C35" s="31" t="str">
        <f ca="1">IF(ISNA(Lists!$C13),"",IF(INDIRECT("'"&amp;Lists!$C13&amp;"'!"&amp;"B"&amp;C$14)="","",(INDIRECT("'"&amp;Lists!$C13&amp;"'!"&amp;"B"&amp;C$14))))</f>
        <v/>
      </c>
      <c r="D35" s="31" t="str">
        <f ca="1">IF(ISNA(Lists!$C13),"",IF(INDIRECT("'"&amp;Lists!$C13&amp;"'!"&amp;"B"&amp;D$14)="","",(INDIRECT("'"&amp;Lists!$C13&amp;"'!"&amp;"B"&amp;D$14))))</f>
        <v/>
      </c>
      <c r="E35" s="31" t="str">
        <f ca="1">IF(ISNA(Lists!$C13),"",IF(INDIRECT("'"&amp;Lists!$C13&amp;"'!"&amp;"B"&amp;E$14)="","",(INDIRECT("'"&amp;Lists!$C13&amp;"'!"&amp;"B"&amp;E$14))))</f>
        <v/>
      </c>
      <c r="F35" s="31" t="str">
        <f ca="1">IF(ISNA(Lists!$C13),"",IF(INDIRECT("'"&amp;Lists!$C13&amp;"'!"&amp;"B"&amp;F$14)="","",(INDIRECT("'"&amp;Lists!$C13&amp;"'!"&amp;"B"&amp;F$14))))</f>
        <v/>
      </c>
      <c r="G35" s="31" t="str">
        <f ca="1">IF(ISNA(Lists!$C13),"",IF(INDIRECT("'"&amp;Lists!$C13&amp;"'!"&amp;"B"&amp;G$14)="","",(INDIRECT("'"&amp;Lists!$C13&amp;"'!"&amp;"B"&amp;G$14))))</f>
        <v/>
      </c>
      <c r="H35" s="31" t="str">
        <f ca="1">IF(ISNA(Lists!$C13),"",IF((INDIRECT("'"&amp;Lists!$C13&amp;"'!"&amp;Lists!$D13&amp;H$14))="","",(INDIRECT("'"&amp;Lists!$C13&amp;"'!"&amp;Lists!$D13&amp;H$14))))</f>
        <v/>
      </c>
      <c r="I35" s="31" t="str">
        <f ca="1">IF(ISNA(Lists!$C13),"",IF((INDIRECT("'"&amp;Lists!$C13&amp;"'!"&amp;Lists!$D13&amp;I$14))="","",(INDIRECT("'"&amp;Lists!$C13&amp;"'!"&amp;Lists!$D13&amp;I$14))))</f>
        <v/>
      </c>
      <c r="J35" s="275" t="str">
        <f ca="1">IF(ISNA(Lists!$C13),"",IF((INDIRECT("'"&amp;Lists!$C13&amp;"'!"&amp;Lists!$D13&amp;J$14))="","",(INDIRECT("'"&amp;Lists!$C13&amp;"'!"&amp;Lists!$D13&amp;J$14))))</f>
        <v/>
      </c>
      <c r="K35" s="312" t="str">
        <f ca="1">IF(ISNA(Lists!$C13),"",IF((INDIRECT("'"&amp;Lists!$C13&amp;"'!"&amp;Lists!$D13&amp;K$14))="","",(INDIRECT("'"&amp;Lists!$C13&amp;"'!"&amp;Lists!$D13&amp;K$14))))</f>
        <v/>
      </c>
      <c r="L35" s="312" t="str">
        <f ca="1">IF(ISNA(Lists!$C13),"",IF((INDIRECT("'"&amp;Lists!$C13&amp;"'!"&amp;Lists!$D13&amp;L$14))="","",(INDIRECT("'"&amp;Lists!$C13&amp;"'!"&amp;Lists!$D13&amp;L$14))))</f>
        <v/>
      </c>
      <c r="M35" s="312" t="str">
        <f ca="1">IF(ISNA(Lists!$C13),"",IF((INDIRECT("'"&amp;Lists!$C13&amp;"'!"&amp;Lists!$D13&amp;M$14))="","",(INDIRECT("'"&amp;Lists!$C13&amp;"'!"&amp;Lists!$D13&amp;M$14))))</f>
        <v/>
      </c>
      <c r="N35" s="31" t="str">
        <f ca="1">IF(ISNA(Lists!$C13),"",IF((INDIRECT("'"&amp;Lists!$C13&amp;"'!"&amp;Lists!$D13&amp;N$14))="","",(INDIRECT("'"&amp;Lists!$C13&amp;"'!"&amp;Lists!$D13&amp;N$14))))</f>
        <v/>
      </c>
      <c r="O35" s="31" t="str">
        <f ca="1">IF(ISNA(Lists!$C13),"",IF((INDIRECT("'"&amp;Lists!$C13&amp;"'!"&amp;Lists!$D13&amp;O$14))="","",(INDIRECT("'"&amp;Lists!$C13&amp;"'!"&amp;Lists!$D13&amp;O$14))))</f>
        <v/>
      </c>
      <c r="P35" s="31" t="str">
        <f ca="1">IF(ISNA(Lists!$C13),"",IF((INDIRECT("'"&amp;Lists!$C13&amp;"'!"&amp;Lists!$D13&amp;P$14))="","",(INDIRECT("'"&amp;Lists!$C13&amp;"'!"&amp;Lists!$D13&amp;P$14))))</f>
        <v/>
      </c>
      <c r="Q35" s="31" t="str">
        <f ca="1">IF(ISNA(Lists!$C13),"",IF((INDIRECT("'"&amp;Lists!$C13&amp;"'!"&amp;Lists!$D13&amp;Q$14))="","",(INDIRECT("'"&amp;Lists!$C13&amp;"'!"&amp;Lists!$D13&amp;Q$14))))</f>
        <v/>
      </c>
      <c r="R35" s="31" t="str">
        <f ca="1">IF(ISNA(Lists!$C13),"",IF((INDIRECT("'"&amp;Lists!$C13&amp;"'!"&amp;Lists!$D13&amp;R$14))="","",(INDIRECT("'"&amp;Lists!$C13&amp;"'!"&amp;Lists!$D13&amp;R$14))))</f>
        <v/>
      </c>
      <c r="S35" s="31" t="str">
        <f ca="1">IF(ISNA(Lists!$C13),"",IF((INDIRECT("'"&amp;Lists!$C13&amp;"'!"&amp;Lists!$D13&amp;S$14))="","",(INDIRECT("'"&amp;Lists!$C13&amp;"'!"&amp;Lists!$D13&amp;S$14))))</f>
        <v/>
      </c>
      <c r="T35" s="278" t="str">
        <f ca="1">IF(ISNA(Lists!$C13),"",IF((INDIRECT("'"&amp;Lists!$C13&amp;"'!"&amp;Lists!$D13&amp;T$14))="","",(INDIRECT("'"&amp;Lists!$C13&amp;"'!"&amp;Lists!$D13&amp;T$14))))</f>
        <v/>
      </c>
      <c r="U35" s="31" t="str">
        <f ca="1">IF(ISNA(Lists!$C13),"",IF((INDIRECT("'"&amp;Lists!$C13&amp;"'!"&amp;Lists!$D13&amp;U$14))="","",(INDIRECT("'"&amp;Lists!$C13&amp;"'!"&amp;Lists!$D13&amp;U$14))))</f>
        <v/>
      </c>
      <c r="V35" s="31" t="str">
        <f ca="1">IF(ISNA(Lists!$C13),"",IF((INDIRECT("'"&amp;Lists!$C13&amp;"'!"&amp;Lists!$E13&amp;V$14))="","",(INDIRECT("'"&amp;Lists!$C13&amp;"'!"&amp;Lists!$E13&amp;V$14))))</f>
        <v/>
      </c>
      <c r="W35" s="31" t="str">
        <f ca="1">IF(ISNA(Lists!$C13),"",IF((INDIRECT("'"&amp;Lists!$C13&amp;"'!"&amp;Lists!$E13&amp;W$14))="","",(INDIRECT("'"&amp;Lists!$C13&amp;"'!"&amp;Lists!$E13&amp;W$14))))</f>
        <v/>
      </c>
      <c r="X35" s="31" t="str">
        <f ca="1">IF(ISNA(Lists!$C13),"",IF((INDIRECT("'"&amp;Lists!$C13&amp;"'!"&amp;Lists!$E13&amp;X$14))="","",(INDIRECT("'"&amp;Lists!$C13&amp;"'!"&amp;Lists!$E13&amp;X$14))))</f>
        <v/>
      </c>
      <c r="Y35" s="31" t="str">
        <f ca="1">IF(ISNA(Lists!$C13),"",IF((INDIRECT("'"&amp;Lists!$C13&amp;"'!"&amp;Lists!$E13&amp;Y$14))="","",(INDIRECT("'"&amp;Lists!$C13&amp;"'!"&amp;Lists!$E13&amp;Y$14))))</f>
        <v/>
      </c>
      <c r="Z35" s="31" t="str">
        <f ca="1">IF(ISNA(Lists!$C13),"",IF((INDIRECT("'"&amp;Lists!$C13&amp;"'!"&amp;Lists!$E13&amp;Z$14))="","",(INDIRECT("'"&amp;Lists!$C13&amp;"'!"&amp;Lists!$E13&amp;Z$14))))</f>
        <v/>
      </c>
      <c r="AA35" s="31" t="str">
        <f ca="1">IF(ISNA(Lists!$C13),"",IF((INDIRECT("'"&amp;Lists!$C13&amp;"'!"&amp;Lists!$E13&amp;AA$14))="","",(INDIRECT("'"&amp;Lists!$C13&amp;"'!"&amp;Lists!$E13&amp;AA$14))))</f>
        <v/>
      </c>
      <c r="AB35" s="278" t="str">
        <f ca="1">IF(ISNA(Lists!$C13),"",IF((INDIRECT("'"&amp;Lists!$C13&amp;"'!"&amp;Lists!$E13&amp;AB$14))="","",(INDIRECT("'"&amp;Lists!$C13&amp;"'!"&amp;Lists!$E13&amp;AB$14))))</f>
        <v/>
      </c>
      <c r="AC35" s="31" t="str">
        <f ca="1">IF(ISNA(Lists!$C13),"",IF((INDIRECT("'"&amp;Lists!$C13&amp;"'!"&amp;Lists!$E13&amp;AC$14))="","",(INDIRECT("'"&amp;Lists!$C13&amp;"'!"&amp;Lists!$E13&amp;AC$14))))</f>
        <v/>
      </c>
      <c r="AD35" s="31" t="str">
        <f ca="1">IF(ISNA(Lists!$C13),"",IF((INDIRECT("'"&amp;Lists!$C13&amp;"'!"&amp;Lists!$E13&amp;AD$14))="","",(INDIRECT("'"&amp;Lists!$C13&amp;"'!"&amp;Lists!$E13&amp;AD$14))))</f>
        <v/>
      </c>
      <c r="AE35" s="31" t="str">
        <f ca="1">IF(ISNA(Lists!$C13),"",IF((INDIRECT("'"&amp;Lists!$C13&amp;"'!"&amp;Lists!$E13&amp;AE$14))="","",(INDIRECT("'"&amp;Lists!$C13&amp;"'!"&amp;Lists!$E13&amp;AE$14))))</f>
        <v/>
      </c>
      <c r="AF35" s="31" t="str">
        <f ca="1">IF(ISNA(Lists!$C13),"",IF((INDIRECT("'"&amp;Lists!$C13&amp;"'!"&amp;Lists!$E13&amp;AF$14))="","",(INDIRECT("'"&amp;Lists!$C13&amp;"'!"&amp;Lists!$E13&amp;AF$14))))</f>
        <v/>
      </c>
      <c r="AG35" s="31" t="str">
        <f ca="1">IF(ISNA(Lists!$C13),"",IF((INDIRECT("'"&amp;Lists!$C13&amp;"'!"&amp;Lists!$E13&amp;AG$14))="","",(INDIRECT("'"&amp;Lists!$C13&amp;"'!"&amp;Lists!$E13&amp;AG$14))))</f>
        <v/>
      </c>
      <c r="AH35" s="31" t="str">
        <f ca="1">IF(ISNA(Lists!$C13),"",IF((INDIRECT("'"&amp;Lists!$C13&amp;"'!"&amp;Lists!$E13&amp;AH$14))="","",(INDIRECT("'"&amp;Lists!$C13&amp;"'!"&amp;Lists!$E13&amp;AH$14))))</f>
        <v/>
      </c>
      <c r="AI35" s="31" t="str">
        <f ca="1">IF(ISNA(Lists!$C13),"",IF((INDIRECT("'"&amp;Lists!$C13&amp;"'!"&amp;Lists!$E13&amp;AI$14))="","",(INDIRECT("'"&amp;Lists!$C13&amp;"'!"&amp;Lists!$E13&amp;AI$14))))</f>
        <v/>
      </c>
      <c r="AJ35" s="31" t="str">
        <f ca="1">IF(ISNA(Lists!$C13),"",IF((INDIRECT("'"&amp;Lists!$C13&amp;"'!"&amp;Lists!$D13&amp;AJ$14))="","",(INDIRECT("'"&amp;Lists!$C13&amp;"'!"&amp;Lists!$D13&amp;AJ$14))))</f>
        <v/>
      </c>
      <c r="AK35" s="31" t="str">
        <f ca="1">IF(ISNA(Lists!$C13),"",IF((INDIRECT("'"&amp;Lists!$C13&amp;"'!"&amp;Lists!$D13&amp;AK$14))="","",(INDIRECT("'"&amp;Lists!$C13&amp;"'!"&amp;Lists!$D13&amp;AK$14))))</f>
        <v/>
      </c>
      <c r="AL35" s="31" t="str">
        <f ca="1">IF(ISNA(Lists!$C13),"",IF((INDIRECT("'"&amp;Lists!$C13&amp;"'!"&amp;Lists!$D13&amp;AL$14))="","",(INDIRECT("'"&amp;Lists!$C13&amp;"'!"&amp;Lists!$D13&amp;AL$14))))</f>
        <v/>
      </c>
      <c r="AM35" s="31" t="str">
        <f ca="1">IF(ISNA(Lists!$C13),"",IF((INDIRECT("'"&amp;Lists!$C13&amp;"'!"&amp;Lists!$D13&amp;AM$14))="","",(INDIRECT("'"&amp;Lists!$C13&amp;"'!"&amp;Lists!$D13&amp;AM$14))))</f>
        <v/>
      </c>
      <c r="AN35" s="31" t="str">
        <f ca="1">IF(ISNA(Lists!$C13),"",IF((INDIRECT("'"&amp;Lists!$C13&amp;"'!"&amp;Lists!$D13&amp;AN$14))="","",(INDIRECT("'"&amp;Lists!$C13&amp;"'!"&amp;Lists!$D13&amp;AN$14))))</f>
        <v/>
      </c>
      <c r="AO35" s="31" t="str">
        <f ca="1">IF(ISNA(Lists!$C13),"",IF((INDIRECT("'"&amp;Lists!$C13&amp;"'!"&amp;Lists!$D13&amp;AO$14))="","",(INDIRECT("'"&amp;Lists!$C13&amp;"'!"&amp;Lists!$D13&amp;AO$14))))</f>
        <v/>
      </c>
      <c r="AP35" s="31" t="str">
        <f ca="1">IF(ISNA(Lists!$C13),"",IF((INDIRECT("'"&amp;Lists!$C13&amp;"'!"&amp;Lists!$D13&amp;AP$14))="","",(INDIRECT("'"&amp;Lists!$C13&amp;"'!"&amp;Lists!$D13&amp;AP$14))))</f>
        <v/>
      </c>
      <c r="AQ35" s="278" t="str">
        <f ca="1">IF(ISNA(Lists!$C13),"",IF((INDIRECT("'"&amp;Lists!$C13&amp;"'!"&amp;Lists!$D13&amp;AQ$14))="","",(INDIRECT("'"&amp;Lists!$C13&amp;"'!"&amp;Lists!$D13&amp;AQ$14))))</f>
        <v/>
      </c>
      <c r="AR35" s="31" t="str">
        <f ca="1">IF(ISNA(Lists!$C13),"",IF((INDIRECT("'"&amp;Lists!$C13&amp;"'!"&amp;Lists!$D13&amp;AR$14))="","",(INDIRECT("'"&amp;Lists!$C13&amp;"'!"&amp;Lists!$D13&amp;AR$14))))</f>
        <v/>
      </c>
      <c r="AS35" s="31" t="str">
        <f ca="1">IF(ISNA(Lists!$C13),"",IF((INDIRECT("'"&amp;Lists!$C13&amp;"'!"&amp;Lists!$D13&amp;AS$14))="","",(INDIRECT("'"&amp;Lists!$C13&amp;"'!"&amp;Lists!$D13&amp;AS$14))))</f>
        <v/>
      </c>
    </row>
    <row r="36" spans="2:45" x14ac:dyDescent="0.25">
      <c r="B36" s="279" t="str">
        <f ca="1">IF(C36="","",Facility_Info_upload!$B$24)</f>
        <v/>
      </c>
      <c r="C36" s="31" t="str">
        <f ca="1">IF(ISNA(Lists!$C14),"",IF(INDIRECT("'"&amp;Lists!$C14&amp;"'!"&amp;"B"&amp;C$14)="","",(INDIRECT("'"&amp;Lists!$C14&amp;"'!"&amp;"B"&amp;C$14))))</f>
        <v/>
      </c>
      <c r="D36" s="31" t="str">
        <f ca="1">IF(ISNA(Lists!$C14),"",IF(INDIRECT("'"&amp;Lists!$C14&amp;"'!"&amp;"B"&amp;D$14)="","",(INDIRECT("'"&amp;Lists!$C14&amp;"'!"&amp;"B"&amp;D$14))))</f>
        <v/>
      </c>
      <c r="E36" s="31" t="str">
        <f ca="1">IF(ISNA(Lists!$C14),"",IF(INDIRECT("'"&amp;Lists!$C14&amp;"'!"&amp;"B"&amp;E$14)="","",(INDIRECT("'"&amp;Lists!$C14&amp;"'!"&amp;"B"&amp;E$14))))</f>
        <v/>
      </c>
      <c r="F36" s="31" t="str">
        <f ca="1">IF(ISNA(Lists!$C14),"",IF(INDIRECT("'"&amp;Lists!$C14&amp;"'!"&amp;"B"&amp;F$14)="","",(INDIRECT("'"&amp;Lists!$C14&amp;"'!"&amp;"B"&amp;F$14))))</f>
        <v/>
      </c>
      <c r="G36" s="31" t="str">
        <f ca="1">IF(ISNA(Lists!$C14),"",IF(INDIRECT("'"&amp;Lists!$C14&amp;"'!"&amp;"B"&amp;G$14)="","",(INDIRECT("'"&amp;Lists!$C14&amp;"'!"&amp;"B"&amp;G$14))))</f>
        <v/>
      </c>
      <c r="H36" s="31" t="str">
        <f ca="1">IF(ISNA(Lists!$C14),"",IF((INDIRECT("'"&amp;Lists!$C14&amp;"'!"&amp;Lists!$D14&amp;H$14))="","",(INDIRECT("'"&amp;Lists!$C14&amp;"'!"&amp;Lists!$D14&amp;H$14))))</f>
        <v/>
      </c>
      <c r="I36" s="31" t="str">
        <f ca="1">IF(ISNA(Lists!$C14),"",IF((INDIRECT("'"&amp;Lists!$C14&amp;"'!"&amp;Lists!$D14&amp;I$14))="","",(INDIRECT("'"&amp;Lists!$C14&amp;"'!"&amp;Lists!$D14&amp;I$14))))</f>
        <v/>
      </c>
      <c r="J36" s="275" t="str">
        <f ca="1">IF(ISNA(Lists!$C14),"",IF((INDIRECT("'"&amp;Lists!$C14&amp;"'!"&amp;Lists!$D14&amp;J$14))="","",(INDIRECT("'"&amp;Lists!$C14&amp;"'!"&amp;Lists!$D14&amp;J$14))))</f>
        <v/>
      </c>
      <c r="K36" s="312" t="str">
        <f ca="1">IF(ISNA(Lists!$C14),"",IF((INDIRECT("'"&amp;Lists!$C14&amp;"'!"&amp;Lists!$D14&amp;K$14))="","",(INDIRECT("'"&amp;Lists!$C14&amp;"'!"&amp;Lists!$D14&amp;K$14))))</f>
        <v/>
      </c>
      <c r="L36" s="312" t="str">
        <f ca="1">IF(ISNA(Lists!$C14),"",IF((INDIRECT("'"&amp;Lists!$C14&amp;"'!"&amp;Lists!$D14&amp;L$14))="","",(INDIRECT("'"&amp;Lists!$C14&amp;"'!"&amp;Lists!$D14&amp;L$14))))</f>
        <v/>
      </c>
      <c r="M36" s="312" t="str">
        <f ca="1">IF(ISNA(Lists!$C14),"",IF((INDIRECT("'"&amp;Lists!$C14&amp;"'!"&amp;Lists!$D14&amp;M$14))="","",(INDIRECT("'"&amp;Lists!$C14&amp;"'!"&amp;Lists!$D14&amp;M$14))))</f>
        <v/>
      </c>
      <c r="N36" s="31" t="str">
        <f ca="1">IF(ISNA(Lists!$C14),"",IF((INDIRECT("'"&amp;Lists!$C14&amp;"'!"&amp;Lists!$D14&amp;N$14))="","",(INDIRECT("'"&amp;Lists!$C14&amp;"'!"&amp;Lists!$D14&amp;N$14))))</f>
        <v/>
      </c>
      <c r="O36" s="31" t="str">
        <f ca="1">IF(ISNA(Lists!$C14),"",IF((INDIRECT("'"&amp;Lists!$C14&amp;"'!"&amp;Lists!$D14&amp;O$14))="","",(INDIRECT("'"&amp;Lists!$C14&amp;"'!"&amp;Lists!$D14&amp;O$14))))</f>
        <v/>
      </c>
      <c r="P36" s="31" t="str">
        <f ca="1">IF(ISNA(Lists!$C14),"",IF((INDIRECT("'"&amp;Lists!$C14&amp;"'!"&amp;Lists!$D14&amp;P$14))="","",(INDIRECT("'"&amp;Lists!$C14&amp;"'!"&amp;Lists!$D14&amp;P$14))))</f>
        <v/>
      </c>
      <c r="Q36" s="31" t="str">
        <f ca="1">IF(ISNA(Lists!$C14),"",IF((INDIRECT("'"&amp;Lists!$C14&amp;"'!"&amp;Lists!$D14&amp;Q$14))="","",(INDIRECT("'"&amp;Lists!$C14&amp;"'!"&amp;Lists!$D14&amp;Q$14))))</f>
        <v/>
      </c>
      <c r="R36" s="31" t="str">
        <f ca="1">IF(ISNA(Lists!$C14),"",IF((INDIRECT("'"&amp;Lists!$C14&amp;"'!"&amp;Lists!$D14&amp;R$14))="","",(INDIRECT("'"&amp;Lists!$C14&amp;"'!"&amp;Lists!$D14&amp;R$14))))</f>
        <v/>
      </c>
      <c r="S36" s="31" t="str">
        <f ca="1">IF(ISNA(Lists!$C14),"",IF((INDIRECT("'"&amp;Lists!$C14&amp;"'!"&amp;Lists!$D14&amp;S$14))="","",(INDIRECT("'"&amp;Lists!$C14&amp;"'!"&amp;Lists!$D14&amp;S$14))))</f>
        <v/>
      </c>
      <c r="T36" s="278" t="str">
        <f ca="1">IF(ISNA(Lists!$C14),"",IF((INDIRECT("'"&amp;Lists!$C14&amp;"'!"&amp;Lists!$D14&amp;T$14))="","",(INDIRECT("'"&amp;Lists!$C14&amp;"'!"&amp;Lists!$D14&amp;T$14))))</f>
        <v/>
      </c>
      <c r="U36" s="31" t="str">
        <f ca="1">IF(ISNA(Lists!$C14),"",IF((INDIRECT("'"&amp;Lists!$C14&amp;"'!"&amp;Lists!$D14&amp;U$14))="","",(INDIRECT("'"&amp;Lists!$C14&amp;"'!"&amp;Lists!$D14&amp;U$14))))</f>
        <v/>
      </c>
      <c r="V36" s="31" t="str">
        <f ca="1">IF(ISNA(Lists!$C14),"",IF((INDIRECT("'"&amp;Lists!$C14&amp;"'!"&amp;Lists!$E14&amp;V$14))="","",(INDIRECT("'"&amp;Lists!$C14&amp;"'!"&amp;Lists!$E14&amp;V$14))))</f>
        <v/>
      </c>
      <c r="W36" s="31" t="str">
        <f ca="1">IF(ISNA(Lists!$C14),"",IF((INDIRECT("'"&amp;Lists!$C14&amp;"'!"&amp;Lists!$E14&amp;W$14))="","",(INDIRECT("'"&amp;Lists!$C14&amp;"'!"&amp;Lists!$E14&amp;W$14))))</f>
        <v/>
      </c>
      <c r="X36" s="31" t="str">
        <f ca="1">IF(ISNA(Lists!$C14),"",IF((INDIRECT("'"&amp;Lists!$C14&amp;"'!"&amp;Lists!$E14&amp;X$14))="","",(INDIRECT("'"&amp;Lists!$C14&amp;"'!"&amp;Lists!$E14&amp;X$14))))</f>
        <v/>
      </c>
      <c r="Y36" s="31" t="str">
        <f ca="1">IF(ISNA(Lists!$C14),"",IF((INDIRECT("'"&amp;Lists!$C14&amp;"'!"&amp;Lists!$E14&amp;Y$14))="","",(INDIRECT("'"&amp;Lists!$C14&amp;"'!"&amp;Lists!$E14&amp;Y$14))))</f>
        <v/>
      </c>
      <c r="Z36" s="31" t="str">
        <f ca="1">IF(ISNA(Lists!$C14),"",IF((INDIRECT("'"&amp;Lists!$C14&amp;"'!"&amp;Lists!$E14&amp;Z$14))="","",(INDIRECT("'"&amp;Lists!$C14&amp;"'!"&amp;Lists!$E14&amp;Z$14))))</f>
        <v/>
      </c>
      <c r="AA36" s="31" t="str">
        <f ca="1">IF(ISNA(Lists!$C14),"",IF((INDIRECT("'"&amp;Lists!$C14&amp;"'!"&amp;Lists!$E14&amp;AA$14))="","",(INDIRECT("'"&amp;Lists!$C14&amp;"'!"&amp;Lists!$E14&amp;AA$14))))</f>
        <v/>
      </c>
      <c r="AB36" s="278" t="str">
        <f ca="1">IF(ISNA(Lists!$C14),"",IF((INDIRECT("'"&amp;Lists!$C14&amp;"'!"&amp;Lists!$E14&amp;AB$14))="","",(INDIRECT("'"&amp;Lists!$C14&amp;"'!"&amp;Lists!$E14&amp;AB$14))))</f>
        <v/>
      </c>
      <c r="AC36" s="31" t="str">
        <f ca="1">IF(ISNA(Lists!$C14),"",IF((INDIRECT("'"&amp;Lists!$C14&amp;"'!"&amp;Lists!$E14&amp;AC$14))="","",(INDIRECT("'"&amp;Lists!$C14&amp;"'!"&amp;Lists!$E14&amp;AC$14))))</f>
        <v/>
      </c>
      <c r="AD36" s="31" t="str">
        <f ca="1">IF(ISNA(Lists!$C14),"",IF((INDIRECT("'"&amp;Lists!$C14&amp;"'!"&amp;Lists!$E14&amp;AD$14))="","",(INDIRECT("'"&amp;Lists!$C14&amp;"'!"&amp;Lists!$E14&amp;AD$14))))</f>
        <v/>
      </c>
      <c r="AE36" s="31" t="str">
        <f ca="1">IF(ISNA(Lists!$C14),"",IF((INDIRECT("'"&amp;Lists!$C14&amp;"'!"&amp;Lists!$E14&amp;AE$14))="","",(INDIRECT("'"&amp;Lists!$C14&amp;"'!"&amp;Lists!$E14&amp;AE$14))))</f>
        <v/>
      </c>
      <c r="AF36" s="31" t="str">
        <f ca="1">IF(ISNA(Lists!$C14),"",IF((INDIRECT("'"&amp;Lists!$C14&amp;"'!"&amp;Lists!$E14&amp;AF$14))="","",(INDIRECT("'"&amp;Lists!$C14&amp;"'!"&amp;Lists!$E14&amp;AF$14))))</f>
        <v/>
      </c>
      <c r="AG36" s="31" t="str">
        <f ca="1">IF(ISNA(Lists!$C14),"",IF((INDIRECT("'"&amp;Lists!$C14&amp;"'!"&amp;Lists!$E14&amp;AG$14))="","",(INDIRECT("'"&amp;Lists!$C14&amp;"'!"&amp;Lists!$E14&amp;AG$14))))</f>
        <v/>
      </c>
      <c r="AH36" s="31" t="str">
        <f ca="1">IF(ISNA(Lists!$C14),"",IF((INDIRECT("'"&amp;Lists!$C14&amp;"'!"&amp;Lists!$E14&amp;AH$14))="","",(INDIRECT("'"&amp;Lists!$C14&amp;"'!"&amp;Lists!$E14&amp;AH$14))))</f>
        <v/>
      </c>
      <c r="AI36" s="31" t="str">
        <f ca="1">IF(ISNA(Lists!$C14),"",IF((INDIRECT("'"&amp;Lists!$C14&amp;"'!"&amp;Lists!$E14&amp;AI$14))="","",(INDIRECT("'"&amp;Lists!$C14&amp;"'!"&amp;Lists!$E14&amp;AI$14))))</f>
        <v/>
      </c>
      <c r="AJ36" s="31" t="str">
        <f ca="1">IF(ISNA(Lists!$C14),"",IF((INDIRECT("'"&amp;Lists!$C14&amp;"'!"&amp;Lists!$D14&amp;AJ$14))="","",(INDIRECT("'"&amp;Lists!$C14&amp;"'!"&amp;Lists!$D14&amp;AJ$14))))</f>
        <v/>
      </c>
      <c r="AK36" s="31" t="str">
        <f ca="1">IF(ISNA(Lists!$C14),"",IF((INDIRECT("'"&amp;Lists!$C14&amp;"'!"&amp;Lists!$D14&amp;AK$14))="","",(INDIRECT("'"&amp;Lists!$C14&amp;"'!"&amp;Lists!$D14&amp;AK$14))))</f>
        <v/>
      </c>
      <c r="AL36" s="31" t="str">
        <f ca="1">IF(ISNA(Lists!$C14),"",IF((INDIRECT("'"&amp;Lists!$C14&amp;"'!"&amp;Lists!$D14&amp;AL$14))="","",(INDIRECT("'"&amp;Lists!$C14&amp;"'!"&amp;Lists!$D14&amp;AL$14))))</f>
        <v/>
      </c>
      <c r="AM36" s="31" t="str">
        <f ca="1">IF(ISNA(Lists!$C14),"",IF((INDIRECT("'"&amp;Lists!$C14&amp;"'!"&amp;Lists!$D14&amp;AM$14))="","",(INDIRECT("'"&amp;Lists!$C14&amp;"'!"&amp;Lists!$D14&amp;AM$14))))</f>
        <v/>
      </c>
      <c r="AN36" s="31" t="str">
        <f ca="1">IF(ISNA(Lists!$C14),"",IF((INDIRECT("'"&amp;Lists!$C14&amp;"'!"&amp;Lists!$D14&amp;AN$14))="","",(INDIRECT("'"&amp;Lists!$C14&amp;"'!"&amp;Lists!$D14&amp;AN$14))))</f>
        <v/>
      </c>
      <c r="AO36" s="31" t="str">
        <f ca="1">IF(ISNA(Lists!$C14),"",IF((INDIRECT("'"&amp;Lists!$C14&amp;"'!"&amp;Lists!$D14&amp;AO$14))="","",(INDIRECT("'"&amp;Lists!$C14&amp;"'!"&amp;Lists!$D14&amp;AO$14))))</f>
        <v/>
      </c>
      <c r="AP36" s="31" t="str">
        <f ca="1">IF(ISNA(Lists!$C14),"",IF((INDIRECT("'"&amp;Lists!$C14&amp;"'!"&amp;Lists!$D14&amp;AP$14))="","",(INDIRECT("'"&amp;Lists!$C14&amp;"'!"&amp;Lists!$D14&amp;AP$14))))</f>
        <v/>
      </c>
      <c r="AQ36" s="278" t="str">
        <f ca="1">IF(ISNA(Lists!$C14),"",IF((INDIRECT("'"&amp;Lists!$C14&amp;"'!"&amp;Lists!$D14&amp;AQ$14))="","",(INDIRECT("'"&amp;Lists!$C14&amp;"'!"&amp;Lists!$D14&amp;AQ$14))))</f>
        <v/>
      </c>
      <c r="AR36" s="31" t="str">
        <f ca="1">IF(ISNA(Lists!$C14),"",IF((INDIRECT("'"&amp;Lists!$C14&amp;"'!"&amp;Lists!$D14&amp;AR$14))="","",(INDIRECT("'"&amp;Lists!$C14&amp;"'!"&amp;Lists!$D14&amp;AR$14))))</f>
        <v/>
      </c>
      <c r="AS36" s="31" t="str">
        <f ca="1">IF(ISNA(Lists!$C14),"",IF((INDIRECT("'"&amp;Lists!$C14&amp;"'!"&amp;Lists!$D14&amp;AS$14))="","",(INDIRECT("'"&amp;Lists!$C14&amp;"'!"&amp;Lists!$D14&amp;AS$14))))</f>
        <v/>
      </c>
    </row>
    <row r="37" spans="2:45" x14ac:dyDescent="0.25">
      <c r="B37" s="279" t="str">
        <f ca="1">IF(C37="","",Facility_Info_upload!$B$24)</f>
        <v/>
      </c>
      <c r="C37" s="31" t="str">
        <f ca="1">IF(ISNA(Lists!$C15),"",IF(INDIRECT("'"&amp;Lists!$C15&amp;"'!"&amp;"B"&amp;C$14)="","",(INDIRECT("'"&amp;Lists!$C15&amp;"'!"&amp;"B"&amp;C$14))))</f>
        <v/>
      </c>
      <c r="D37" s="31" t="str">
        <f ca="1">IF(ISNA(Lists!$C15),"",IF(INDIRECT("'"&amp;Lists!$C15&amp;"'!"&amp;"B"&amp;D$14)="","",(INDIRECT("'"&amp;Lists!$C15&amp;"'!"&amp;"B"&amp;D$14))))</f>
        <v/>
      </c>
      <c r="E37" s="31" t="str">
        <f ca="1">IF(ISNA(Lists!$C15),"",IF(INDIRECT("'"&amp;Lists!$C15&amp;"'!"&amp;"B"&amp;E$14)="","",(INDIRECT("'"&amp;Lists!$C15&amp;"'!"&amp;"B"&amp;E$14))))</f>
        <v/>
      </c>
      <c r="F37" s="31" t="str">
        <f ca="1">IF(ISNA(Lists!$C15),"",IF(INDIRECT("'"&amp;Lists!$C15&amp;"'!"&amp;"B"&amp;F$14)="","",(INDIRECT("'"&amp;Lists!$C15&amp;"'!"&amp;"B"&amp;F$14))))</f>
        <v/>
      </c>
      <c r="G37" s="31" t="str">
        <f ca="1">IF(ISNA(Lists!$C15),"",IF(INDIRECT("'"&amp;Lists!$C15&amp;"'!"&amp;"B"&amp;G$14)="","",(INDIRECT("'"&amp;Lists!$C15&amp;"'!"&amp;"B"&amp;G$14))))</f>
        <v/>
      </c>
      <c r="H37" s="31" t="str">
        <f ca="1">IF(ISNA(Lists!$C15),"",IF((INDIRECT("'"&amp;Lists!$C15&amp;"'!"&amp;Lists!$D15&amp;H$14))="","",(INDIRECT("'"&amp;Lists!$C15&amp;"'!"&amp;Lists!$D15&amp;H$14))))</f>
        <v/>
      </c>
      <c r="I37" s="31" t="str">
        <f ca="1">IF(ISNA(Lists!$C15),"",IF((INDIRECT("'"&amp;Lists!$C15&amp;"'!"&amp;Lists!$D15&amp;I$14))="","",(INDIRECT("'"&amp;Lists!$C15&amp;"'!"&amp;Lists!$D15&amp;I$14))))</f>
        <v/>
      </c>
      <c r="J37" s="275" t="str">
        <f ca="1">IF(ISNA(Lists!$C15),"",IF((INDIRECT("'"&amp;Lists!$C15&amp;"'!"&amp;Lists!$D15&amp;J$14))="","",(INDIRECT("'"&amp;Lists!$C15&amp;"'!"&amp;Lists!$D15&amp;J$14))))</f>
        <v/>
      </c>
      <c r="K37" s="312" t="str">
        <f ca="1">IF(ISNA(Lists!$C15),"",IF((INDIRECT("'"&amp;Lists!$C15&amp;"'!"&amp;Lists!$D15&amp;K$14))="","",(INDIRECT("'"&amp;Lists!$C15&amp;"'!"&amp;Lists!$D15&amp;K$14))))</f>
        <v/>
      </c>
      <c r="L37" s="312" t="str">
        <f ca="1">IF(ISNA(Lists!$C15),"",IF((INDIRECT("'"&amp;Lists!$C15&amp;"'!"&amp;Lists!$D15&amp;L$14))="","",(INDIRECT("'"&amp;Lists!$C15&amp;"'!"&amp;Lists!$D15&amp;L$14))))</f>
        <v/>
      </c>
      <c r="M37" s="312" t="str">
        <f ca="1">IF(ISNA(Lists!$C15),"",IF((INDIRECT("'"&amp;Lists!$C15&amp;"'!"&amp;Lists!$D15&amp;M$14))="","",(INDIRECT("'"&amp;Lists!$C15&amp;"'!"&amp;Lists!$D15&amp;M$14))))</f>
        <v/>
      </c>
      <c r="N37" s="31" t="str">
        <f ca="1">IF(ISNA(Lists!$C15),"",IF((INDIRECT("'"&amp;Lists!$C15&amp;"'!"&amp;Lists!$D15&amp;N$14))="","",(INDIRECT("'"&amp;Lists!$C15&amp;"'!"&amp;Lists!$D15&amp;N$14))))</f>
        <v/>
      </c>
      <c r="O37" s="31" t="str">
        <f ca="1">IF(ISNA(Lists!$C15),"",IF((INDIRECT("'"&amp;Lists!$C15&amp;"'!"&amp;Lists!$D15&amp;O$14))="","",(INDIRECT("'"&amp;Lists!$C15&amp;"'!"&amp;Lists!$D15&amp;O$14))))</f>
        <v/>
      </c>
      <c r="P37" s="31" t="str">
        <f ca="1">IF(ISNA(Lists!$C15),"",IF((INDIRECT("'"&amp;Lists!$C15&amp;"'!"&amp;Lists!$D15&amp;P$14))="","",(INDIRECT("'"&amp;Lists!$C15&amp;"'!"&amp;Lists!$D15&amp;P$14))))</f>
        <v/>
      </c>
      <c r="Q37" s="31" t="str">
        <f ca="1">IF(ISNA(Lists!$C15),"",IF((INDIRECT("'"&amp;Lists!$C15&amp;"'!"&amp;Lists!$D15&amp;Q$14))="","",(INDIRECT("'"&amp;Lists!$C15&amp;"'!"&amp;Lists!$D15&amp;Q$14))))</f>
        <v/>
      </c>
      <c r="R37" s="31" t="str">
        <f ca="1">IF(ISNA(Lists!$C15),"",IF((INDIRECT("'"&amp;Lists!$C15&amp;"'!"&amp;Lists!$D15&amp;R$14))="","",(INDIRECT("'"&amp;Lists!$C15&amp;"'!"&amp;Lists!$D15&amp;R$14))))</f>
        <v/>
      </c>
      <c r="S37" s="31" t="str">
        <f ca="1">IF(ISNA(Lists!$C15),"",IF((INDIRECT("'"&amp;Lists!$C15&amp;"'!"&amp;Lists!$D15&amp;S$14))="","",(INDIRECT("'"&amp;Lists!$C15&amp;"'!"&amp;Lists!$D15&amp;S$14))))</f>
        <v/>
      </c>
      <c r="T37" s="278" t="str">
        <f ca="1">IF(ISNA(Lists!$C15),"",IF((INDIRECT("'"&amp;Lists!$C15&amp;"'!"&amp;Lists!$D15&amp;T$14))="","",(INDIRECT("'"&amp;Lists!$C15&amp;"'!"&amp;Lists!$D15&amp;T$14))))</f>
        <v/>
      </c>
      <c r="U37" s="31" t="str">
        <f ca="1">IF(ISNA(Lists!$C15),"",IF((INDIRECT("'"&amp;Lists!$C15&amp;"'!"&amp;Lists!$D15&amp;U$14))="","",(INDIRECT("'"&amp;Lists!$C15&amp;"'!"&amp;Lists!$D15&amp;U$14))))</f>
        <v/>
      </c>
      <c r="V37" s="31" t="str">
        <f ca="1">IF(ISNA(Lists!$C15),"",IF((INDIRECT("'"&amp;Lists!$C15&amp;"'!"&amp;Lists!$E15&amp;V$14))="","",(INDIRECT("'"&amp;Lists!$C15&amp;"'!"&amp;Lists!$E15&amp;V$14))))</f>
        <v/>
      </c>
      <c r="W37" s="31" t="str">
        <f ca="1">IF(ISNA(Lists!$C15),"",IF((INDIRECT("'"&amp;Lists!$C15&amp;"'!"&amp;Lists!$E15&amp;W$14))="","",(INDIRECT("'"&amp;Lists!$C15&amp;"'!"&amp;Lists!$E15&amp;W$14))))</f>
        <v/>
      </c>
      <c r="X37" s="31" t="str">
        <f ca="1">IF(ISNA(Lists!$C15),"",IF((INDIRECT("'"&amp;Lists!$C15&amp;"'!"&amp;Lists!$E15&amp;X$14))="","",(INDIRECT("'"&amp;Lists!$C15&amp;"'!"&amp;Lists!$E15&amp;X$14))))</f>
        <v/>
      </c>
      <c r="Y37" s="31" t="str">
        <f ca="1">IF(ISNA(Lists!$C15),"",IF((INDIRECT("'"&amp;Lists!$C15&amp;"'!"&amp;Lists!$E15&amp;Y$14))="","",(INDIRECT("'"&amp;Lists!$C15&amp;"'!"&amp;Lists!$E15&amp;Y$14))))</f>
        <v/>
      </c>
      <c r="Z37" s="31" t="str">
        <f ca="1">IF(ISNA(Lists!$C15),"",IF((INDIRECT("'"&amp;Lists!$C15&amp;"'!"&amp;Lists!$E15&amp;Z$14))="","",(INDIRECT("'"&amp;Lists!$C15&amp;"'!"&amp;Lists!$E15&amp;Z$14))))</f>
        <v/>
      </c>
      <c r="AA37" s="31" t="str">
        <f ca="1">IF(ISNA(Lists!$C15),"",IF((INDIRECT("'"&amp;Lists!$C15&amp;"'!"&amp;Lists!$E15&amp;AA$14))="","",(INDIRECT("'"&amp;Lists!$C15&amp;"'!"&amp;Lists!$E15&amp;AA$14))))</f>
        <v/>
      </c>
      <c r="AB37" s="278" t="str">
        <f ca="1">IF(ISNA(Lists!$C15),"",IF((INDIRECT("'"&amp;Lists!$C15&amp;"'!"&amp;Lists!$E15&amp;AB$14))="","",(INDIRECT("'"&amp;Lists!$C15&amp;"'!"&amp;Lists!$E15&amp;AB$14))))</f>
        <v/>
      </c>
      <c r="AC37" s="31" t="str">
        <f ca="1">IF(ISNA(Lists!$C15),"",IF((INDIRECT("'"&amp;Lists!$C15&amp;"'!"&amp;Lists!$E15&amp;AC$14))="","",(INDIRECT("'"&amp;Lists!$C15&amp;"'!"&amp;Lists!$E15&amp;AC$14))))</f>
        <v/>
      </c>
      <c r="AD37" s="31" t="str">
        <f ca="1">IF(ISNA(Lists!$C15),"",IF((INDIRECT("'"&amp;Lists!$C15&amp;"'!"&amp;Lists!$E15&amp;AD$14))="","",(INDIRECT("'"&amp;Lists!$C15&amp;"'!"&amp;Lists!$E15&amp;AD$14))))</f>
        <v/>
      </c>
      <c r="AE37" s="31" t="str">
        <f ca="1">IF(ISNA(Lists!$C15),"",IF((INDIRECT("'"&amp;Lists!$C15&amp;"'!"&amp;Lists!$E15&amp;AE$14))="","",(INDIRECT("'"&amp;Lists!$C15&amp;"'!"&amp;Lists!$E15&amp;AE$14))))</f>
        <v/>
      </c>
      <c r="AF37" s="31" t="str">
        <f ca="1">IF(ISNA(Lists!$C15),"",IF((INDIRECT("'"&amp;Lists!$C15&amp;"'!"&amp;Lists!$E15&amp;AF$14))="","",(INDIRECT("'"&amp;Lists!$C15&amp;"'!"&amp;Lists!$E15&amp;AF$14))))</f>
        <v/>
      </c>
      <c r="AG37" s="31" t="str">
        <f ca="1">IF(ISNA(Lists!$C15),"",IF((INDIRECT("'"&amp;Lists!$C15&amp;"'!"&amp;Lists!$E15&amp;AG$14))="","",(INDIRECT("'"&amp;Lists!$C15&amp;"'!"&amp;Lists!$E15&amp;AG$14))))</f>
        <v/>
      </c>
      <c r="AH37" s="31" t="str">
        <f ca="1">IF(ISNA(Lists!$C15),"",IF((INDIRECT("'"&amp;Lists!$C15&amp;"'!"&amp;Lists!$E15&amp;AH$14))="","",(INDIRECT("'"&amp;Lists!$C15&amp;"'!"&amp;Lists!$E15&amp;AH$14))))</f>
        <v/>
      </c>
      <c r="AI37" s="31" t="str">
        <f ca="1">IF(ISNA(Lists!$C15),"",IF((INDIRECT("'"&amp;Lists!$C15&amp;"'!"&amp;Lists!$E15&amp;AI$14))="","",(INDIRECT("'"&amp;Lists!$C15&amp;"'!"&amp;Lists!$E15&amp;AI$14))))</f>
        <v/>
      </c>
      <c r="AJ37" s="31" t="str">
        <f ca="1">IF(ISNA(Lists!$C15),"",IF((INDIRECT("'"&amp;Lists!$C15&amp;"'!"&amp;Lists!$D15&amp;AJ$14))="","",(INDIRECT("'"&amp;Lists!$C15&amp;"'!"&amp;Lists!$D15&amp;AJ$14))))</f>
        <v/>
      </c>
      <c r="AK37" s="31" t="str">
        <f ca="1">IF(ISNA(Lists!$C15),"",IF((INDIRECT("'"&amp;Lists!$C15&amp;"'!"&amp;Lists!$D15&amp;AK$14))="","",(INDIRECT("'"&amp;Lists!$C15&amp;"'!"&amp;Lists!$D15&amp;AK$14))))</f>
        <v/>
      </c>
      <c r="AL37" s="31" t="str">
        <f ca="1">IF(ISNA(Lists!$C15),"",IF((INDIRECT("'"&amp;Lists!$C15&amp;"'!"&amp;Lists!$D15&amp;AL$14))="","",(INDIRECT("'"&amp;Lists!$C15&amp;"'!"&amp;Lists!$D15&amp;AL$14))))</f>
        <v/>
      </c>
      <c r="AM37" s="31" t="str">
        <f ca="1">IF(ISNA(Lists!$C15),"",IF((INDIRECT("'"&amp;Lists!$C15&amp;"'!"&amp;Lists!$D15&amp;AM$14))="","",(INDIRECT("'"&amp;Lists!$C15&amp;"'!"&amp;Lists!$D15&amp;AM$14))))</f>
        <v/>
      </c>
      <c r="AN37" s="31" t="str">
        <f ca="1">IF(ISNA(Lists!$C15),"",IF((INDIRECT("'"&amp;Lists!$C15&amp;"'!"&amp;Lists!$D15&amp;AN$14))="","",(INDIRECT("'"&amp;Lists!$C15&amp;"'!"&amp;Lists!$D15&amp;AN$14))))</f>
        <v/>
      </c>
      <c r="AO37" s="31" t="str">
        <f ca="1">IF(ISNA(Lists!$C15),"",IF((INDIRECT("'"&amp;Lists!$C15&amp;"'!"&amp;Lists!$D15&amp;AO$14))="","",(INDIRECT("'"&amp;Lists!$C15&amp;"'!"&amp;Lists!$D15&amp;AO$14))))</f>
        <v/>
      </c>
      <c r="AP37" s="31" t="str">
        <f ca="1">IF(ISNA(Lists!$C15),"",IF((INDIRECT("'"&amp;Lists!$C15&amp;"'!"&amp;Lists!$D15&amp;AP$14))="","",(INDIRECT("'"&amp;Lists!$C15&amp;"'!"&amp;Lists!$D15&amp;AP$14))))</f>
        <v/>
      </c>
      <c r="AQ37" s="278" t="str">
        <f ca="1">IF(ISNA(Lists!$C15),"",IF((INDIRECT("'"&amp;Lists!$C15&amp;"'!"&amp;Lists!$D15&amp;AQ$14))="","",(INDIRECT("'"&amp;Lists!$C15&amp;"'!"&amp;Lists!$D15&amp;AQ$14))))</f>
        <v/>
      </c>
      <c r="AR37" s="31" t="str">
        <f ca="1">IF(ISNA(Lists!$C15),"",IF((INDIRECT("'"&amp;Lists!$C15&amp;"'!"&amp;Lists!$D15&amp;AR$14))="","",(INDIRECT("'"&amp;Lists!$C15&amp;"'!"&amp;Lists!$D15&amp;AR$14))))</f>
        <v/>
      </c>
      <c r="AS37" s="31" t="str">
        <f ca="1">IF(ISNA(Lists!$C15),"",IF((INDIRECT("'"&amp;Lists!$C15&amp;"'!"&amp;Lists!$D15&amp;AS$14))="","",(INDIRECT("'"&amp;Lists!$C15&amp;"'!"&amp;Lists!$D15&amp;AS$14))))</f>
        <v/>
      </c>
    </row>
    <row r="38" spans="2:45" x14ac:dyDescent="0.25">
      <c r="B38" s="279" t="str">
        <f ca="1">IF(C38="","",Facility_Info_upload!$B$24)</f>
        <v/>
      </c>
      <c r="C38" s="31" t="str">
        <f ca="1">IF(ISNA(Lists!$C16),"",IF(INDIRECT("'"&amp;Lists!$C16&amp;"'!"&amp;"B"&amp;C$14)="","",(INDIRECT("'"&amp;Lists!$C16&amp;"'!"&amp;"B"&amp;C$14))))</f>
        <v/>
      </c>
      <c r="D38" s="31" t="str">
        <f ca="1">IF(ISNA(Lists!$C16),"",IF(INDIRECT("'"&amp;Lists!$C16&amp;"'!"&amp;"B"&amp;D$14)="","",(INDIRECT("'"&amp;Lists!$C16&amp;"'!"&amp;"B"&amp;D$14))))</f>
        <v/>
      </c>
      <c r="E38" s="31" t="str">
        <f ca="1">IF(ISNA(Lists!$C16),"",IF(INDIRECT("'"&amp;Lists!$C16&amp;"'!"&amp;"B"&amp;E$14)="","",(INDIRECT("'"&amp;Lists!$C16&amp;"'!"&amp;"B"&amp;E$14))))</f>
        <v/>
      </c>
      <c r="F38" s="31" t="str">
        <f ca="1">IF(ISNA(Lists!$C16),"",IF(INDIRECT("'"&amp;Lists!$C16&amp;"'!"&amp;"B"&amp;F$14)="","",(INDIRECT("'"&amp;Lists!$C16&amp;"'!"&amp;"B"&amp;F$14))))</f>
        <v/>
      </c>
      <c r="G38" s="31" t="str">
        <f ca="1">IF(ISNA(Lists!$C16),"",IF(INDIRECT("'"&amp;Lists!$C16&amp;"'!"&amp;"B"&amp;G$14)="","",(INDIRECT("'"&amp;Lists!$C16&amp;"'!"&amp;"B"&amp;G$14))))</f>
        <v/>
      </c>
      <c r="H38" s="31" t="str">
        <f ca="1">IF(ISNA(Lists!$C16),"",IF((INDIRECT("'"&amp;Lists!$C16&amp;"'!"&amp;Lists!$D16&amp;H$14))="","",(INDIRECT("'"&amp;Lists!$C16&amp;"'!"&amp;Lists!$D16&amp;H$14))))</f>
        <v/>
      </c>
      <c r="I38" s="31" t="str">
        <f ca="1">IF(ISNA(Lists!$C16),"",IF((INDIRECT("'"&amp;Lists!$C16&amp;"'!"&amp;Lists!$D16&amp;I$14))="","",(INDIRECT("'"&amp;Lists!$C16&amp;"'!"&amp;Lists!$D16&amp;I$14))))</f>
        <v/>
      </c>
      <c r="J38" s="275" t="str">
        <f ca="1">IF(ISNA(Lists!$C16),"",IF((INDIRECT("'"&amp;Lists!$C16&amp;"'!"&amp;Lists!$D16&amp;J$14))="","",(INDIRECT("'"&amp;Lists!$C16&amp;"'!"&amp;Lists!$D16&amp;J$14))))</f>
        <v/>
      </c>
      <c r="K38" s="312" t="str">
        <f ca="1">IF(ISNA(Lists!$C16),"",IF((INDIRECT("'"&amp;Lists!$C16&amp;"'!"&amp;Lists!$D16&amp;K$14))="","",(INDIRECT("'"&amp;Lists!$C16&amp;"'!"&amp;Lists!$D16&amp;K$14))))</f>
        <v/>
      </c>
      <c r="L38" s="312" t="str">
        <f ca="1">IF(ISNA(Lists!$C16),"",IF((INDIRECT("'"&amp;Lists!$C16&amp;"'!"&amp;Lists!$D16&amp;L$14))="","",(INDIRECT("'"&amp;Lists!$C16&amp;"'!"&amp;Lists!$D16&amp;L$14))))</f>
        <v/>
      </c>
      <c r="M38" s="312" t="str">
        <f ca="1">IF(ISNA(Lists!$C16),"",IF((INDIRECT("'"&amp;Lists!$C16&amp;"'!"&amp;Lists!$D16&amp;M$14))="","",(INDIRECT("'"&amp;Lists!$C16&amp;"'!"&amp;Lists!$D16&amp;M$14))))</f>
        <v/>
      </c>
      <c r="N38" s="31" t="str">
        <f ca="1">IF(ISNA(Lists!$C16),"",IF((INDIRECT("'"&amp;Lists!$C16&amp;"'!"&amp;Lists!$D16&amp;N$14))="","",(INDIRECT("'"&amp;Lists!$C16&amp;"'!"&amp;Lists!$D16&amp;N$14))))</f>
        <v/>
      </c>
      <c r="O38" s="31" t="str">
        <f ca="1">IF(ISNA(Lists!$C16),"",IF((INDIRECT("'"&amp;Lists!$C16&amp;"'!"&amp;Lists!$D16&amp;O$14))="","",(INDIRECT("'"&amp;Lists!$C16&amp;"'!"&amp;Lists!$D16&amp;O$14))))</f>
        <v/>
      </c>
      <c r="P38" s="31" t="str">
        <f ca="1">IF(ISNA(Lists!$C16),"",IF((INDIRECT("'"&amp;Lists!$C16&amp;"'!"&amp;Lists!$D16&amp;P$14))="","",(INDIRECT("'"&amp;Lists!$C16&amp;"'!"&amp;Lists!$D16&amp;P$14))))</f>
        <v/>
      </c>
      <c r="Q38" s="31" t="str">
        <f ca="1">IF(ISNA(Lists!$C16),"",IF((INDIRECT("'"&amp;Lists!$C16&amp;"'!"&amp;Lists!$D16&amp;Q$14))="","",(INDIRECT("'"&amp;Lists!$C16&amp;"'!"&amp;Lists!$D16&amp;Q$14))))</f>
        <v/>
      </c>
      <c r="R38" s="31" t="str">
        <f ca="1">IF(ISNA(Lists!$C16),"",IF((INDIRECT("'"&amp;Lists!$C16&amp;"'!"&amp;Lists!$D16&amp;R$14))="","",(INDIRECT("'"&amp;Lists!$C16&amp;"'!"&amp;Lists!$D16&amp;R$14))))</f>
        <v/>
      </c>
      <c r="S38" s="31" t="str">
        <f ca="1">IF(ISNA(Lists!$C16),"",IF((INDIRECT("'"&amp;Lists!$C16&amp;"'!"&amp;Lists!$D16&amp;S$14))="","",(INDIRECT("'"&amp;Lists!$C16&amp;"'!"&amp;Lists!$D16&amp;S$14))))</f>
        <v/>
      </c>
      <c r="T38" s="278" t="str">
        <f ca="1">IF(ISNA(Lists!$C16),"",IF((INDIRECT("'"&amp;Lists!$C16&amp;"'!"&amp;Lists!$D16&amp;T$14))="","",(INDIRECT("'"&amp;Lists!$C16&amp;"'!"&amp;Lists!$D16&amp;T$14))))</f>
        <v/>
      </c>
      <c r="U38" s="31" t="str">
        <f ca="1">IF(ISNA(Lists!$C16),"",IF((INDIRECT("'"&amp;Lists!$C16&amp;"'!"&amp;Lists!$D16&amp;U$14))="","",(INDIRECT("'"&amp;Lists!$C16&amp;"'!"&amp;Lists!$D16&amp;U$14))))</f>
        <v/>
      </c>
      <c r="V38" s="31" t="str">
        <f ca="1">IF(ISNA(Lists!$C16),"",IF((INDIRECT("'"&amp;Lists!$C16&amp;"'!"&amp;Lists!$E16&amp;V$14))="","",(INDIRECT("'"&amp;Lists!$C16&amp;"'!"&amp;Lists!$E16&amp;V$14))))</f>
        <v/>
      </c>
      <c r="W38" s="31" t="str">
        <f ca="1">IF(ISNA(Lists!$C16),"",IF((INDIRECT("'"&amp;Lists!$C16&amp;"'!"&amp;Lists!$E16&amp;W$14))="","",(INDIRECT("'"&amp;Lists!$C16&amp;"'!"&amp;Lists!$E16&amp;W$14))))</f>
        <v/>
      </c>
      <c r="X38" s="31" t="str">
        <f ca="1">IF(ISNA(Lists!$C16),"",IF((INDIRECT("'"&amp;Lists!$C16&amp;"'!"&amp;Lists!$E16&amp;X$14))="","",(INDIRECT("'"&amp;Lists!$C16&amp;"'!"&amp;Lists!$E16&amp;X$14))))</f>
        <v/>
      </c>
      <c r="Y38" s="31" t="str">
        <f ca="1">IF(ISNA(Lists!$C16),"",IF((INDIRECT("'"&amp;Lists!$C16&amp;"'!"&amp;Lists!$E16&amp;Y$14))="","",(INDIRECT("'"&amp;Lists!$C16&amp;"'!"&amp;Lists!$E16&amp;Y$14))))</f>
        <v/>
      </c>
      <c r="Z38" s="31" t="str">
        <f ca="1">IF(ISNA(Lists!$C16),"",IF((INDIRECT("'"&amp;Lists!$C16&amp;"'!"&amp;Lists!$E16&amp;Z$14))="","",(INDIRECT("'"&amp;Lists!$C16&amp;"'!"&amp;Lists!$E16&amp;Z$14))))</f>
        <v/>
      </c>
      <c r="AA38" s="31" t="str">
        <f ca="1">IF(ISNA(Lists!$C16),"",IF((INDIRECT("'"&amp;Lists!$C16&amp;"'!"&amp;Lists!$E16&amp;AA$14))="","",(INDIRECT("'"&amp;Lists!$C16&amp;"'!"&amp;Lists!$E16&amp;AA$14))))</f>
        <v/>
      </c>
      <c r="AB38" s="278" t="str">
        <f ca="1">IF(ISNA(Lists!$C16),"",IF((INDIRECT("'"&amp;Lists!$C16&amp;"'!"&amp;Lists!$E16&amp;AB$14))="","",(INDIRECT("'"&amp;Lists!$C16&amp;"'!"&amp;Lists!$E16&amp;AB$14))))</f>
        <v/>
      </c>
      <c r="AC38" s="31" t="str">
        <f ca="1">IF(ISNA(Lists!$C16),"",IF((INDIRECT("'"&amp;Lists!$C16&amp;"'!"&amp;Lists!$E16&amp;AC$14))="","",(INDIRECT("'"&amp;Lists!$C16&amp;"'!"&amp;Lists!$E16&amp;AC$14))))</f>
        <v/>
      </c>
      <c r="AD38" s="31" t="str">
        <f ca="1">IF(ISNA(Lists!$C16),"",IF((INDIRECT("'"&amp;Lists!$C16&amp;"'!"&amp;Lists!$E16&amp;AD$14))="","",(INDIRECT("'"&amp;Lists!$C16&amp;"'!"&amp;Lists!$E16&amp;AD$14))))</f>
        <v/>
      </c>
      <c r="AE38" s="31" t="str">
        <f ca="1">IF(ISNA(Lists!$C16),"",IF((INDIRECT("'"&amp;Lists!$C16&amp;"'!"&amp;Lists!$E16&amp;AE$14))="","",(INDIRECT("'"&amp;Lists!$C16&amp;"'!"&amp;Lists!$E16&amp;AE$14))))</f>
        <v/>
      </c>
      <c r="AF38" s="31" t="str">
        <f ca="1">IF(ISNA(Lists!$C16),"",IF((INDIRECT("'"&amp;Lists!$C16&amp;"'!"&amp;Lists!$E16&amp;AF$14))="","",(INDIRECT("'"&amp;Lists!$C16&amp;"'!"&amp;Lists!$E16&amp;AF$14))))</f>
        <v/>
      </c>
      <c r="AG38" s="31" t="str">
        <f ca="1">IF(ISNA(Lists!$C16),"",IF((INDIRECT("'"&amp;Lists!$C16&amp;"'!"&amp;Lists!$E16&amp;AG$14))="","",(INDIRECT("'"&amp;Lists!$C16&amp;"'!"&amp;Lists!$E16&amp;AG$14))))</f>
        <v/>
      </c>
      <c r="AH38" s="31" t="str">
        <f ca="1">IF(ISNA(Lists!$C16),"",IF((INDIRECT("'"&amp;Lists!$C16&amp;"'!"&amp;Lists!$E16&amp;AH$14))="","",(INDIRECT("'"&amp;Lists!$C16&amp;"'!"&amp;Lists!$E16&amp;AH$14))))</f>
        <v/>
      </c>
      <c r="AI38" s="31" t="str">
        <f ca="1">IF(ISNA(Lists!$C16),"",IF((INDIRECT("'"&amp;Lists!$C16&amp;"'!"&amp;Lists!$E16&amp;AI$14))="","",(INDIRECT("'"&amp;Lists!$C16&amp;"'!"&amp;Lists!$E16&amp;AI$14))))</f>
        <v/>
      </c>
      <c r="AJ38" s="31" t="str">
        <f ca="1">IF(ISNA(Lists!$C16),"",IF((INDIRECT("'"&amp;Lists!$C16&amp;"'!"&amp;Lists!$D16&amp;AJ$14))="","",(INDIRECT("'"&amp;Lists!$C16&amp;"'!"&amp;Lists!$D16&amp;AJ$14))))</f>
        <v/>
      </c>
      <c r="AK38" s="31" t="str">
        <f ca="1">IF(ISNA(Lists!$C16),"",IF((INDIRECT("'"&amp;Lists!$C16&amp;"'!"&amp;Lists!$D16&amp;AK$14))="","",(INDIRECT("'"&amp;Lists!$C16&amp;"'!"&amp;Lists!$D16&amp;AK$14))))</f>
        <v/>
      </c>
      <c r="AL38" s="31" t="str">
        <f ca="1">IF(ISNA(Lists!$C16),"",IF((INDIRECT("'"&amp;Lists!$C16&amp;"'!"&amp;Lists!$D16&amp;AL$14))="","",(INDIRECT("'"&amp;Lists!$C16&amp;"'!"&amp;Lists!$D16&amp;AL$14))))</f>
        <v/>
      </c>
      <c r="AM38" s="31" t="str">
        <f ca="1">IF(ISNA(Lists!$C16),"",IF((INDIRECT("'"&amp;Lists!$C16&amp;"'!"&amp;Lists!$D16&amp;AM$14))="","",(INDIRECT("'"&amp;Lists!$C16&amp;"'!"&amp;Lists!$D16&amp;AM$14))))</f>
        <v/>
      </c>
      <c r="AN38" s="31" t="str">
        <f ca="1">IF(ISNA(Lists!$C16),"",IF((INDIRECT("'"&amp;Lists!$C16&amp;"'!"&amp;Lists!$D16&amp;AN$14))="","",(INDIRECT("'"&amp;Lists!$C16&amp;"'!"&amp;Lists!$D16&amp;AN$14))))</f>
        <v/>
      </c>
      <c r="AO38" s="31" t="str">
        <f ca="1">IF(ISNA(Lists!$C16),"",IF((INDIRECT("'"&amp;Lists!$C16&amp;"'!"&amp;Lists!$D16&amp;AO$14))="","",(INDIRECT("'"&amp;Lists!$C16&amp;"'!"&amp;Lists!$D16&amp;AO$14))))</f>
        <v/>
      </c>
      <c r="AP38" s="31" t="str">
        <f ca="1">IF(ISNA(Lists!$C16),"",IF((INDIRECT("'"&amp;Lists!$C16&amp;"'!"&amp;Lists!$D16&amp;AP$14))="","",(INDIRECT("'"&amp;Lists!$C16&amp;"'!"&amp;Lists!$D16&amp;AP$14))))</f>
        <v/>
      </c>
      <c r="AQ38" s="278" t="str">
        <f ca="1">IF(ISNA(Lists!$C16),"",IF((INDIRECT("'"&amp;Lists!$C16&amp;"'!"&amp;Lists!$D16&amp;AQ$14))="","",(INDIRECT("'"&amp;Lists!$C16&amp;"'!"&amp;Lists!$D16&amp;AQ$14))))</f>
        <v/>
      </c>
      <c r="AR38" s="31" t="str">
        <f ca="1">IF(ISNA(Lists!$C16),"",IF((INDIRECT("'"&amp;Lists!$C16&amp;"'!"&amp;Lists!$D16&amp;AR$14))="","",(INDIRECT("'"&amp;Lists!$C16&amp;"'!"&amp;Lists!$D16&amp;AR$14))))</f>
        <v/>
      </c>
      <c r="AS38" s="31" t="str">
        <f ca="1">IF(ISNA(Lists!$C16),"",IF((INDIRECT("'"&amp;Lists!$C16&amp;"'!"&amp;Lists!$D16&amp;AS$14))="","",(INDIRECT("'"&amp;Lists!$C16&amp;"'!"&amp;Lists!$D16&amp;AS$14))))</f>
        <v/>
      </c>
    </row>
    <row r="39" spans="2:45" x14ac:dyDescent="0.25">
      <c r="B39" s="279" t="str">
        <f ca="1">IF(C39="","",Facility_Info_upload!$B$24)</f>
        <v/>
      </c>
      <c r="C39" s="31" t="str">
        <f ca="1">IF(ISNA(Lists!$C17),"",IF(INDIRECT("'"&amp;Lists!$C17&amp;"'!"&amp;"B"&amp;C$14)="","",(INDIRECT("'"&amp;Lists!$C17&amp;"'!"&amp;"B"&amp;C$14))))</f>
        <v/>
      </c>
      <c r="D39" s="31" t="str">
        <f ca="1">IF(ISNA(Lists!$C17),"",IF(INDIRECT("'"&amp;Lists!$C17&amp;"'!"&amp;"B"&amp;D$14)="","",(INDIRECT("'"&amp;Lists!$C17&amp;"'!"&amp;"B"&amp;D$14))))</f>
        <v/>
      </c>
      <c r="E39" s="31" t="str">
        <f ca="1">IF(ISNA(Lists!$C17),"",IF(INDIRECT("'"&amp;Lists!$C17&amp;"'!"&amp;"B"&amp;E$14)="","",(INDIRECT("'"&amp;Lists!$C17&amp;"'!"&amp;"B"&amp;E$14))))</f>
        <v/>
      </c>
      <c r="F39" s="31" t="str">
        <f ca="1">IF(ISNA(Lists!$C17),"",IF(INDIRECT("'"&amp;Lists!$C17&amp;"'!"&amp;"B"&amp;F$14)="","",(INDIRECT("'"&amp;Lists!$C17&amp;"'!"&amp;"B"&amp;F$14))))</f>
        <v/>
      </c>
      <c r="G39" s="31" t="str">
        <f ca="1">IF(ISNA(Lists!$C17),"",IF(INDIRECT("'"&amp;Lists!$C17&amp;"'!"&amp;"B"&amp;G$14)="","",(INDIRECT("'"&amp;Lists!$C17&amp;"'!"&amp;"B"&amp;G$14))))</f>
        <v/>
      </c>
      <c r="H39" s="31" t="str">
        <f ca="1">IF(ISNA(Lists!$C17),"",IF((INDIRECT("'"&amp;Lists!$C17&amp;"'!"&amp;Lists!$D17&amp;H$14))="","",(INDIRECT("'"&amp;Lists!$C17&amp;"'!"&amp;Lists!$D17&amp;H$14))))</f>
        <v/>
      </c>
      <c r="I39" s="31" t="str">
        <f ca="1">IF(ISNA(Lists!$C17),"",IF((INDIRECT("'"&amp;Lists!$C17&amp;"'!"&amp;Lists!$D17&amp;I$14))="","",(INDIRECT("'"&amp;Lists!$C17&amp;"'!"&amp;Lists!$D17&amp;I$14))))</f>
        <v/>
      </c>
      <c r="J39" s="275" t="str">
        <f ca="1">IF(ISNA(Lists!$C17),"",IF((INDIRECT("'"&amp;Lists!$C17&amp;"'!"&amp;Lists!$D17&amp;J$14))="","",(INDIRECT("'"&amp;Lists!$C17&amp;"'!"&amp;Lists!$D17&amp;J$14))))</f>
        <v/>
      </c>
      <c r="K39" s="312" t="str">
        <f ca="1">IF(ISNA(Lists!$C17),"",IF((INDIRECT("'"&amp;Lists!$C17&amp;"'!"&amp;Lists!$D17&amp;K$14))="","",(INDIRECT("'"&amp;Lists!$C17&amp;"'!"&amp;Lists!$D17&amp;K$14))))</f>
        <v/>
      </c>
      <c r="L39" s="312" t="str">
        <f ca="1">IF(ISNA(Lists!$C17),"",IF((INDIRECT("'"&amp;Lists!$C17&amp;"'!"&amp;Lists!$D17&amp;L$14))="","",(INDIRECT("'"&amp;Lists!$C17&amp;"'!"&amp;Lists!$D17&amp;L$14))))</f>
        <v/>
      </c>
      <c r="M39" s="312" t="str">
        <f ca="1">IF(ISNA(Lists!$C17),"",IF((INDIRECT("'"&amp;Lists!$C17&amp;"'!"&amp;Lists!$D17&amp;M$14))="","",(INDIRECT("'"&amp;Lists!$C17&amp;"'!"&amp;Lists!$D17&amp;M$14))))</f>
        <v/>
      </c>
      <c r="N39" s="31" t="str">
        <f ca="1">IF(ISNA(Lists!$C17),"",IF((INDIRECT("'"&amp;Lists!$C17&amp;"'!"&amp;Lists!$D17&amp;N$14))="","",(INDIRECT("'"&amp;Lists!$C17&amp;"'!"&amp;Lists!$D17&amp;N$14))))</f>
        <v/>
      </c>
      <c r="O39" s="31" t="str">
        <f ca="1">IF(ISNA(Lists!$C17),"",IF((INDIRECT("'"&amp;Lists!$C17&amp;"'!"&amp;Lists!$D17&amp;O$14))="","",(INDIRECT("'"&amp;Lists!$C17&amp;"'!"&amp;Lists!$D17&amp;O$14))))</f>
        <v/>
      </c>
      <c r="P39" s="31" t="str">
        <f ca="1">IF(ISNA(Lists!$C17),"",IF((INDIRECT("'"&amp;Lists!$C17&amp;"'!"&amp;Lists!$D17&amp;P$14))="","",(INDIRECT("'"&amp;Lists!$C17&amp;"'!"&amp;Lists!$D17&amp;P$14))))</f>
        <v/>
      </c>
      <c r="Q39" s="31" t="str">
        <f ca="1">IF(ISNA(Lists!$C17),"",IF((INDIRECT("'"&amp;Lists!$C17&amp;"'!"&amp;Lists!$D17&amp;Q$14))="","",(INDIRECT("'"&amp;Lists!$C17&amp;"'!"&amp;Lists!$D17&amp;Q$14))))</f>
        <v/>
      </c>
      <c r="R39" s="31" t="str">
        <f ca="1">IF(ISNA(Lists!$C17),"",IF((INDIRECT("'"&amp;Lists!$C17&amp;"'!"&amp;Lists!$D17&amp;R$14))="","",(INDIRECT("'"&amp;Lists!$C17&amp;"'!"&amp;Lists!$D17&amp;R$14))))</f>
        <v/>
      </c>
      <c r="S39" s="31" t="str">
        <f ca="1">IF(ISNA(Lists!$C17),"",IF((INDIRECT("'"&amp;Lists!$C17&amp;"'!"&amp;Lists!$D17&amp;S$14))="","",(INDIRECT("'"&amp;Lists!$C17&amp;"'!"&amp;Lists!$D17&amp;S$14))))</f>
        <v/>
      </c>
      <c r="T39" s="278" t="str">
        <f ca="1">IF(ISNA(Lists!$C17),"",IF((INDIRECT("'"&amp;Lists!$C17&amp;"'!"&amp;Lists!$D17&amp;T$14))="","",(INDIRECT("'"&amp;Lists!$C17&amp;"'!"&amp;Lists!$D17&amp;T$14))))</f>
        <v/>
      </c>
      <c r="U39" s="31" t="str">
        <f ca="1">IF(ISNA(Lists!$C17),"",IF((INDIRECT("'"&amp;Lists!$C17&amp;"'!"&amp;Lists!$D17&amp;U$14))="","",(INDIRECT("'"&amp;Lists!$C17&amp;"'!"&amp;Lists!$D17&amp;U$14))))</f>
        <v/>
      </c>
      <c r="V39" s="31" t="str">
        <f ca="1">IF(ISNA(Lists!$C17),"",IF((INDIRECT("'"&amp;Lists!$C17&amp;"'!"&amp;Lists!$E17&amp;V$14))="","",(INDIRECT("'"&amp;Lists!$C17&amp;"'!"&amp;Lists!$E17&amp;V$14))))</f>
        <v/>
      </c>
      <c r="W39" s="31" t="str">
        <f ca="1">IF(ISNA(Lists!$C17),"",IF((INDIRECT("'"&amp;Lists!$C17&amp;"'!"&amp;Lists!$E17&amp;W$14))="","",(INDIRECT("'"&amp;Lists!$C17&amp;"'!"&amp;Lists!$E17&amp;W$14))))</f>
        <v/>
      </c>
      <c r="X39" s="31" t="str">
        <f ca="1">IF(ISNA(Lists!$C17),"",IF((INDIRECT("'"&amp;Lists!$C17&amp;"'!"&amp;Lists!$E17&amp;X$14))="","",(INDIRECT("'"&amp;Lists!$C17&amp;"'!"&amp;Lists!$E17&amp;X$14))))</f>
        <v/>
      </c>
      <c r="Y39" s="31" t="str">
        <f ca="1">IF(ISNA(Lists!$C17),"",IF((INDIRECT("'"&amp;Lists!$C17&amp;"'!"&amp;Lists!$E17&amp;Y$14))="","",(INDIRECT("'"&amp;Lists!$C17&amp;"'!"&amp;Lists!$E17&amp;Y$14))))</f>
        <v/>
      </c>
      <c r="Z39" s="31" t="str">
        <f ca="1">IF(ISNA(Lists!$C17),"",IF((INDIRECT("'"&amp;Lists!$C17&amp;"'!"&amp;Lists!$E17&amp;Z$14))="","",(INDIRECT("'"&amp;Lists!$C17&amp;"'!"&amp;Lists!$E17&amp;Z$14))))</f>
        <v/>
      </c>
      <c r="AA39" s="31" t="str">
        <f ca="1">IF(ISNA(Lists!$C17),"",IF((INDIRECT("'"&amp;Lists!$C17&amp;"'!"&amp;Lists!$E17&amp;AA$14))="","",(INDIRECT("'"&amp;Lists!$C17&amp;"'!"&amp;Lists!$E17&amp;AA$14))))</f>
        <v/>
      </c>
      <c r="AB39" s="278" t="str">
        <f ca="1">IF(ISNA(Lists!$C17),"",IF((INDIRECT("'"&amp;Lists!$C17&amp;"'!"&amp;Lists!$E17&amp;AB$14))="","",(INDIRECT("'"&amp;Lists!$C17&amp;"'!"&amp;Lists!$E17&amp;AB$14))))</f>
        <v/>
      </c>
      <c r="AC39" s="31" t="str">
        <f ca="1">IF(ISNA(Lists!$C17),"",IF((INDIRECT("'"&amp;Lists!$C17&amp;"'!"&amp;Lists!$E17&amp;AC$14))="","",(INDIRECT("'"&amp;Lists!$C17&amp;"'!"&amp;Lists!$E17&amp;AC$14))))</f>
        <v/>
      </c>
      <c r="AD39" s="31" t="str">
        <f ca="1">IF(ISNA(Lists!$C17),"",IF((INDIRECT("'"&amp;Lists!$C17&amp;"'!"&amp;Lists!$E17&amp;AD$14))="","",(INDIRECT("'"&amp;Lists!$C17&amp;"'!"&amp;Lists!$E17&amp;AD$14))))</f>
        <v/>
      </c>
      <c r="AE39" s="31" t="str">
        <f ca="1">IF(ISNA(Lists!$C17),"",IF((INDIRECT("'"&amp;Lists!$C17&amp;"'!"&amp;Lists!$E17&amp;AE$14))="","",(INDIRECT("'"&amp;Lists!$C17&amp;"'!"&amp;Lists!$E17&amp;AE$14))))</f>
        <v/>
      </c>
      <c r="AF39" s="31" t="str">
        <f ca="1">IF(ISNA(Lists!$C17),"",IF((INDIRECT("'"&amp;Lists!$C17&amp;"'!"&amp;Lists!$E17&amp;AF$14))="","",(INDIRECT("'"&amp;Lists!$C17&amp;"'!"&amp;Lists!$E17&amp;AF$14))))</f>
        <v/>
      </c>
      <c r="AG39" s="31" t="str">
        <f ca="1">IF(ISNA(Lists!$C17),"",IF((INDIRECT("'"&amp;Lists!$C17&amp;"'!"&amp;Lists!$E17&amp;AG$14))="","",(INDIRECT("'"&amp;Lists!$C17&amp;"'!"&amp;Lists!$E17&amp;AG$14))))</f>
        <v/>
      </c>
      <c r="AH39" s="31" t="str">
        <f ca="1">IF(ISNA(Lists!$C17),"",IF((INDIRECT("'"&amp;Lists!$C17&amp;"'!"&amp;Lists!$E17&amp;AH$14))="","",(INDIRECT("'"&amp;Lists!$C17&amp;"'!"&amp;Lists!$E17&amp;AH$14))))</f>
        <v/>
      </c>
      <c r="AI39" s="31" t="str">
        <f ca="1">IF(ISNA(Lists!$C17),"",IF((INDIRECT("'"&amp;Lists!$C17&amp;"'!"&amp;Lists!$E17&amp;AI$14))="","",(INDIRECT("'"&amp;Lists!$C17&amp;"'!"&amp;Lists!$E17&amp;AI$14))))</f>
        <v/>
      </c>
      <c r="AJ39" s="31" t="str">
        <f ca="1">IF(ISNA(Lists!$C17),"",IF((INDIRECT("'"&amp;Lists!$C17&amp;"'!"&amp;Lists!$D17&amp;AJ$14))="","",(INDIRECT("'"&amp;Lists!$C17&amp;"'!"&amp;Lists!$D17&amp;AJ$14))))</f>
        <v/>
      </c>
      <c r="AK39" s="31" t="str">
        <f ca="1">IF(ISNA(Lists!$C17),"",IF((INDIRECT("'"&amp;Lists!$C17&amp;"'!"&amp;Lists!$D17&amp;AK$14))="","",(INDIRECT("'"&amp;Lists!$C17&amp;"'!"&amp;Lists!$D17&amp;AK$14))))</f>
        <v/>
      </c>
      <c r="AL39" s="31" t="str">
        <f ca="1">IF(ISNA(Lists!$C17),"",IF((INDIRECT("'"&amp;Lists!$C17&amp;"'!"&amp;Lists!$D17&amp;AL$14))="","",(INDIRECT("'"&amp;Lists!$C17&amp;"'!"&amp;Lists!$D17&amp;AL$14))))</f>
        <v/>
      </c>
      <c r="AM39" s="31" t="str">
        <f ca="1">IF(ISNA(Lists!$C17),"",IF((INDIRECT("'"&amp;Lists!$C17&amp;"'!"&amp;Lists!$D17&amp;AM$14))="","",(INDIRECT("'"&amp;Lists!$C17&amp;"'!"&amp;Lists!$D17&amp;AM$14))))</f>
        <v/>
      </c>
      <c r="AN39" s="31" t="str">
        <f ca="1">IF(ISNA(Lists!$C17),"",IF((INDIRECT("'"&amp;Lists!$C17&amp;"'!"&amp;Lists!$D17&amp;AN$14))="","",(INDIRECT("'"&amp;Lists!$C17&amp;"'!"&amp;Lists!$D17&amp;AN$14))))</f>
        <v/>
      </c>
      <c r="AO39" s="31" t="str">
        <f ca="1">IF(ISNA(Lists!$C17),"",IF((INDIRECT("'"&amp;Lists!$C17&amp;"'!"&amp;Lists!$D17&amp;AO$14))="","",(INDIRECT("'"&amp;Lists!$C17&amp;"'!"&amp;Lists!$D17&amp;AO$14))))</f>
        <v/>
      </c>
      <c r="AP39" s="31" t="str">
        <f ca="1">IF(ISNA(Lists!$C17),"",IF((INDIRECT("'"&amp;Lists!$C17&amp;"'!"&amp;Lists!$D17&amp;AP$14))="","",(INDIRECT("'"&amp;Lists!$C17&amp;"'!"&amp;Lists!$D17&amp;AP$14))))</f>
        <v/>
      </c>
      <c r="AQ39" s="278" t="str">
        <f ca="1">IF(ISNA(Lists!$C17),"",IF((INDIRECT("'"&amp;Lists!$C17&amp;"'!"&amp;Lists!$D17&amp;AQ$14))="","",(INDIRECT("'"&amp;Lists!$C17&amp;"'!"&amp;Lists!$D17&amp;AQ$14))))</f>
        <v/>
      </c>
      <c r="AR39" s="31" t="str">
        <f ca="1">IF(ISNA(Lists!$C17),"",IF((INDIRECT("'"&amp;Lists!$C17&amp;"'!"&amp;Lists!$D17&amp;AR$14))="","",(INDIRECT("'"&amp;Lists!$C17&amp;"'!"&amp;Lists!$D17&amp;AR$14))))</f>
        <v/>
      </c>
      <c r="AS39" s="31" t="str">
        <f ca="1">IF(ISNA(Lists!$C17),"",IF((INDIRECT("'"&amp;Lists!$C17&amp;"'!"&amp;Lists!$D17&amp;AS$14))="","",(INDIRECT("'"&amp;Lists!$C17&amp;"'!"&amp;Lists!$D17&amp;AS$14))))</f>
        <v/>
      </c>
    </row>
    <row r="40" spans="2:45" x14ac:dyDescent="0.25">
      <c r="B40" s="279" t="str">
        <f ca="1">IF(C40="","",Facility_Info_upload!$B$24)</f>
        <v/>
      </c>
      <c r="C40" s="31" t="str">
        <f ca="1">IF(ISNA(Lists!$C18),"",IF(INDIRECT("'"&amp;Lists!$C18&amp;"'!"&amp;"B"&amp;C$14)="","",(INDIRECT("'"&amp;Lists!$C18&amp;"'!"&amp;"B"&amp;C$14))))</f>
        <v/>
      </c>
      <c r="D40" s="31" t="str">
        <f ca="1">IF(ISNA(Lists!$C18),"",IF(INDIRECT("'"&amp;Lists!$C18&amp;"'!"&amp;"B"&amp;D$14)="","",(INDIRECT("'"&amp;Lists!$C18&amp;"'!"&amp;"B"&amp;D$14))))</f>
        <v/>
      </c>
      <c r="E40" s="31" t="str">
        <f ca="1">IF(ISNA(Lists!$C18),"",IF(INDIRECT("'"&amp;Lists!$C18&amp;"'!"&amp;"B"&amp;E$14)="","",(INDIRECT("'"&amp;Lists!$C18&amp;"'!"&amp;"B"&amp;E$14))))</f>
        <v/>
      </c>
      <c r="F40" s="31" t="str">
        <f ca="1">IF(ISNA(Lists!$C18),"",IF(INDIRECT("'"&amp;Lists!$C18&amp;"'!"&amp;"B"&amp;F$14)="","",(INDIRECT("'"&amp;Lists!$C18&amp;"'!"&amp;"B"&amp;F$14))))</f>
        <v/>
      </c>
      <c r="G40" s="31" t="str">
        <f ca="1">IF(ISNA(Lists!$C18),"",IF(INDIRECT("'"&amp;Lists!$C18&amp;"'!"&amp;"B"&amp;G$14)="","",(INDIRECT("'"&amp;Lists!$C18&amp;"'!"&amp;"B"&amp;G$14))))</f>
        <v/>
      </c>
      <c r="H40" s="31" t="str">
        <f ca="1">IF(ISNA(Lists!$C18),"",IF((INDIRECT("'"&amp;Lists!$C18&amp;"'!"&amp;Lists!$D18&amp;H$14))="","",(INDIRECT("'"&amp;Lists!$C18&amp;"'!"&amp;Lists!$D18&amp;H$14))))</f>
        <v/>
      </c>
      <c r="I40" s="31" t="str">
        <f ca="1">IF(ISNA(Lists!$C18),"",IF((INDIRECT("'"&amp;Lists!$C18&amp;"'!"&amp;Lists!$D18&amp;I$14))="","",(INDIRECT("'"&amp;Lists!$C18&amp;"'!"&amp;Lists!$D18&amp;I$14))))</f>
        <v/>
      </c>
      <c r="J40" s="275" t="str">
        <f ca="1">IF(ISNA(Lists!$C18),"",IF((INDIRECT("'"&amp;Lists!$C18&amp;"'!"&amp;Lists!$D18&amp;J$14))="","",(INDIRECT("'"&amp;Lists!$C18&amp;"'!"&amp;Lists!$D18&amp;J$14))))</f>
        <v/>
      </c>
      <c r="K40" s="312" t="str">
        <f ca="1">IF(ISNA(Lists!$C18),"",IF((INDIRECT("'"&amp;Lists!$C18&amp;"'!"&amp;Lists!$D18&amp;K$14))="","",(INDIRECT("'"&amp;Lists!$C18&amp;"'!"&amp;Lists!$D18&amp;K$14))))</f>
        <v/>
      </c>
      <c r="L40" s="312" t="str">
        <f ca="1">IF(ISNA(Lists!$C18),"",IF((INDIRECT("'"&amp;Lists!$C18&amp;"'!"&amp;Lists!$D18&amp;L$14))="","",(INDIRECT("'"&amp;Lists!$C18&amp;"'!"&amp;Lists!$D18&amp;L$14))))</f>
        <v/>
      </c>
      <c r="M40" s="312" t="str">
        <f ca="1">IF(ISNA(Lists!$C18),"",IF((INDIRECT("'"&amp;Lists!$C18&amp;"'!"&amp;Lists!$D18&amp;M$14))="","",(INDIRECT("'"&amp;Lists!$C18&amp;"'!"&amp;Lists!$D18&amp;M$14))))</f>
        <v/>
      </c>
      <c r="N40" s="31" t="str">
        <f ca="1">IF(ISNA(Lists!$C18),"",IF((INDIRECT("'"&amp;Lists!$C18&amp;"'!"&amp;Lists!$D18&amp;N$14))="","",(INDIRECT("'"&amp;Lists!$C18&amp;"'!"&amp;Lists!$D18&amp;N$14))))</f>
        <v/>
      </c>
      <c r="O40" s="31" t="str">
        <f ca="1">IF(ISNA(Lists!$C18),"",IF((INDIRECT("'"&amp;Lists!$C18&amp;"'!"&amp;Lists!$D18&amp;O$14))="","",(INDIRECT("'"&amp;Lists!$C18&amp;"'!"&amp;Lists!$D18&amp;O$14))))</f>
        <v/>
      </c>
      <c r="P40" s="31" t="str">
        <f ca="1">IF(ISNA(Lists!$C18),"",IF((INDIRECT("'"&amp;Lists!$C18&amp;"'!"&amp;Lists!$D18&amp;P$14))="","",(INDIRECT("'"&amp;Lists!$C18&amp;"'!"&amp;Lists!$D18&amp;P$14))))</f>
        <v/>
      </c>
      <c r="Q40" s="31" t="str">
        <f ca="1">IF(ISNA(Lists!$C18),"",IF((INDIRECT("'"&amp;Lists!$C18&amp;"'!"&amp;Lists!$D18&amp;Q$14))="","",(INDIRECT("'"&amp;Lists!$C18&amp;"'!"&amp;Lists!$D18&amp;Q$14))))</f>
        <v/>
      </c>
      <c r="R40" s="31" t="str">
        <f ca="1">IF(ISNA(Lists!$C18),"",IF((INDIRECT("'"&amp;Lists!$C18&amp;"'!"&amp;Lists!$D18&amp;R$14))="","",(INDIRECT("'"&amp;Lists!$C18&amp;"'!"&amp;Lists!$D18&amp;R$14))))</f>
        <v/>
      </c>
      <c r="S40" s="31" t="str">
        <f ca="1">IF(ISNA(Lists!$C18),"",IF((INDIRECT("'"&amp;Lists!$C18&amp;"'!"&amp;Lists!$D18&amp;S$14))="","",(INDIRECT("'"&amp;Lists!$C18&amp;"'!"&amp;Lists!$D18&amp;S$14))))</f>
        <v/>
      </c>
      <c r="T40" s="278" t="str">
        <f ca="1">IF(ISNA(Lists!$C18),"",IF((INDIRECT("'"&amp;Lists!$C18&amp;"'!"&amp;Lists!$D18&amp;T$14))="","",(INDIRECT("'"&amp;Lists!$C18&amp;"'!"&amp;Lists!$D18&amp;T$14))))</f>
        <v/>
      </c>
      <c r="U40" s="31" t="str">
        <f ca="1">IF(ISNA(Lists!$C18),"",IF((INDIRECT("'"&amp;Lists!$C18&amp;"'!"&amp;Lists!$D18&amp;U$14))="","",(INDIRECT("'"&amp;Lists!$C18&amp;"'!"&amp;Lists!$D18&amp;U$14))))</f>
        <v/>
      </c>
      <c r="V40" s="31" t="str">
        <f ca="1">IF(ISNA(Lists!$C18),"",IF((INDIRECT("'"&amp;Lists!$C18&amp;"'!"&amp;Lists!$E18&amp;V$14))="","",(INDIRECT("'"&amp;Lists!$C18&amp;"'!"&amp;Lists!$E18&amp;V$14))))</f>
        <v/>
      </c>
      <c r="W40" s="31" t="str">
        <f ca="1">IF(ISNA(Lists!$C18),"",IF((INDIRECT("'"&amp;Lists!$C18&amp;"'!"&amp;Lists!$E18&amp;W$14))="","",(INDIRECT("'"&amp;Lists!$C18&amp;"'!"&amp;Lists!$E18&amp;W$14))))</f>
        <v/>
      </c>
      <c r="X40" s="31" t="str">
        <f ca="1">IF(ISNA(Lists!$C18),"",IF((INDIRECT("'"&amp;Lists!$C18&amp;"'!"&amp;Lists!$E18&amp;X$14))="","",(INDIRECT("'"&amp;Lists!$C18&amp;"'!"&amp;Lists!$E18&amp;X$14))))</f>
        <v/>
      </c>
      <c r="Y40" s="31" t="str">
        <f ca="1">IF(ISNA(Lists!$C18),"",IF((INDIRECT("'"&amp;Lists!$C18&amp;"'!"&amp;Lists!$E18&amp;Y$14))="","",(INDIRECT("'"&amp;Lists!$C18&amp;"'!"&amp;Lists!$E18&amp;Y$14))))</f>
        <v/>
      </c>
      <c r="Z40" s="31" t="str">
        <f ca="1">IF(ISNA(Lists!$C18),"",IF((INDIRECT("'"&amp;Lists!$C18&amp;"'!"&amp;Lists!$E18&amp;Z$14))="","",(INDIRECT("'"&amp;Lists!$C18&amp;"'!"&amp;Lists!$E18&amp;Z$14))))</f>
        <v/>
      </c>
      <c r="AA40" s="31" t="str">
        <f ca="1">IF(ISNA(Lists!$C18),"",IF((INDIRECT("'"&amp;Lists!$C18&amp;"'!"&amp;Lists!$E18&amp;AA$14))="","",(INDIRECT("'"&amp;Lists!$C18&amp;"'!"&amp;Lists!$E18&amp;AA$14))))</f>
        <v/>
      </c>
      <c r="AB40" s="278" t="str">
        <f ca="1">IF(ISNA(Lists!$C18),"",IF((INDIRECT("'"&amp;Lists!$C18&amp;"'!"&amp;Lists!$E18&amp;AB$14))="","",(INDIRECT("'"&amp;Lists!$C18&amp;"'!"&amp;Lists!$E18&amp;AB$14))))</f>
        <v/>
      </c>
      <c r="AC40" s="31" t="str">
        <f ca="1">IF(ISNA(Lists!$C18),"",IF((INDIRECT("'"&amp;Lists!$C18&amp;"'!"&amp;Lists!$E18&amp;AC$14))="","",(INDIRECT("'"&amp;Lists!$C18&amp;"'!"&amp;Lists!$E18&amp;AC$14))))</f>
        <v/>
      </c>
      <c r="AD40" s="31" t="str">
        <f ca="1">IF(ISNA(Lists!$C18),"",IF((INDIRECT("'"&amp;Lists!$C18&amp;"'!"&amp;Lists!$E18&amp;AD$14))="","",(INDIRECT("'"&amp;Lists!$C18&amp;"'!"&amp;Lists!$E18&amp;AD$14))))</f>
        <v/>
      </c>
      <c r="AE40" s="31" t="str">
        <f ca="1">IF(ISNA(Lists!$C18),"",IF((INDIRECT("'"&amp;Lists!$C18&amp;"'!"&amp;Lists!$E18&amp;AE$14))="","",(INDIRECT("'"&amp;Lists!$C18&amp;"'!"&amp;Lists!$E18&amp;AE$14))))</f>
        <v/>
      </c>
      <c r="AF40" s="31" t="str">
        <f ca="1">IF(ISNA(Lists!$C18),"",IF((INDIRECT("'"&amp;Lists!$C18&amp;"'!"&amp;Lists!$E18&amp;AF$14))="","",(INDIRECT("'"&amp;Lists!$C18&amp;"'!"&amp;Lists!$E18&amp;AF$14))))</f>
        <v/>
      </c>
      <c r="AG40" s="31" t="str">
        <f ca="1">IF(ISNA(Lists!$C18),"",IF((INDIRECT("'"&amp;Lists!$C18&amp;"'!"&amp;Lists!$E18&amp;AG$14))="","",(INDIRECT("'"&amp;Lists!$C18&amp;"'!"&amp;Lists!$E18&amp;AG$14))))</f>
        <v/>
      </c>
      <c r="AH40" s="31" t="str">
        <f ca="1">IF(ISNA(Lists!$C18),"",IF((INDIRECT("'"&amp;Lists!$C18&amp;"'!"&amp;Lists!$E18&amp;AH$14))="","",(INDIRECT("'"&amp;Lists!$C18&amp;"'!"&amp;Lists!$E18&amp;AH$14))))</f>
        <v/>
      </c>
      <c r="AI40" s="31" t="str">
        <f ca="1">IF(ISNA(Lists!$C18),"",IF((INDIRECT("'"&amp;Lists!$C18&amp;"'!"&amp;Lists!$E18&amp;AI$14))="","",(INDIRECT("'"&amp;Lists!$C18&amp;"'!"&amp;Lists!$E18&amp;AI$14))))</f>
        <v/>
      </c>
      <c r="AJ40" s="31" t="str">
        <f ca="1">IF(ISNA(Lists!$C18),"",IF((INDIRECT("'"&amp;Lists!$C18&amp;"'!"&amp;Lists!$D18&amp;AJ$14))="","",(INDIRECT("'"&amp;Lists!$C18&amp;"'!"&amp;Lists!$D18&amp;AJ$14))))</f>
        <v/>
      </c>
      <c r="AK40" s="31" t="str">
        <f ca="1">IF(ISNA(Lists!$C18),"",IF((INDIRECT("'"&amp;Lists!$C18&amp;"'!"&amp;Lists!$D18&amp;AK$14))="","",(INDIRECT("'"&amp;Lists!$C18&amp;"'!"&amp;Lists!$D18&amp;AK$14))))</f>
        <v/>
      </c>
      <c r="AL40" s="31" t="str">
        <f ca="1">IF(ISNA(Lists!$C18),"",IF((INDIRECT("'"&amp;Lists!$C18&amp;"'!"&amp;Lists!$D18&amp;AL$14))="","",(INDIRECT("'"&amp;Lists!$C18&amp;"'!"&amp;Lists!$D18&amp;AL$14))))</f>
        <v/>
      </c>
      <c r="AM40" s="31" t="str">
        <f ca="1">IF(ISNA(Lists!$C18),"",IF((INDIRECT("'"&amp;Lists!$C18&amp;"'!"&amp;Lists!$D18&amp;AM$14))="","",(INDIRECT("'"&amp;Lists!$C18&amp;"'!"&amp;Lists!$D18&amp;AM$14))))</f>
        <v/>
      </c>
      <c r="AN40" s="31" t="str">
        <f ca="1">IF(ISNA(Lists!$C18),"",IF((INDIRECT("'"&amp;Lists!$C18&amp;"'!"&amp;Lists!$D18&amp;AN$14))="","",(INDIRECT("'"&amp;Lists!$C18&amp;"'!"&amp;Lists!$D18&amp;AN$14))))</f>
        <v/>
      </c>
      <c r="AO40" s="31" t="str">
        <f ca="1">IF(ISNA(Lists!$C18),"",IF((INDIRECT("'"&amp;Lists!$C18&amp;"'!"&amp;Lists!$D18&amp;AO$14))="","",(INDIRECT("'"&amp;Lists!$C18&amp;"'!"&amp;Lists!$D18&amp;AO$14))))</f>
        <v/>
      </c>
      <c r="AP40" s="31" t="str">
        <f ca="1">IF(ISNA(Lists!$C18),"",IF((INDIRECT("'"&amp;Lists!$C18&amp;"'!"&amp;Lists!$D18&amp;AP$14))="","",(INDIRECT("'"&amp;Lists!$C18&amp;"'!"&amp;Lists!$D18&amp;AP$14))))</f>
        <v/>
      </c>
      <c r="AQ40" s="278" t="str">
        <f ca="1">IF(ISNA(Lists!$C18),"",IF((INDIRECT("'"&amp;Lists!$C18&amp;"'!"&amp;Lists!$D18&amp;AQ$14))="","",(INDIRECT("'"&amp;Lists!$C18&amp;"'!"&amp;Lists!$D18&amp;AQ$14))))</f>
        <v/>
      </c>
      <c r="AR40" s="31" t="str">
        <f ca="1">IF(ISNA(Lists!$C18),"",IF((INDIRECT("'"&amp;Lists!$C18&amp;"'!"&amp;Lists!$D18&amp;AR$14))="","",(INDIRECT("'"&amp;Lists!$C18&amp;"'!"&amp;Lists!$D18&amp;AR$14))))</f>
        <v/>
      </c>
      <c r="AS40" s="31" t="str">
        <f ca="1">IF(ISNA(Lists!$C18),"",IF((INDIRECT("'"&amp;Lists!$C18&amp;"'!"&amp;Lists!$D18&amp;AS$14))="","",(INDIRECT("'"&amp;Lists!$C18&amp;"'!"&amp;Lists!$D18&amp;AS$14))))</f>
        <v/>
      </c>
    </row>
    <row r="41" spans="2:45" x14ac:dyDescent="0.25">
      <c r="B41" s="279" t="str">
        <f ca="1">IF(C41="","",Facility_Info_upload!$B$24)</f>
        <v/>
      </c>
      <c r="C41" s="31" t="str">
        <f ca="1">IF(ISNA(Lists!$C19),"",IF(INDIRECT("'"&amp;Lists!$C19&amp;"'!"&amp;"B"&amp;C$14)="","",(INDIRECT("'"&amp;Lists!$C19&amp;"'!"&amp;"B"&amp;C$14))))</f>
        <v/>
      </c>
      <c r="D41" s="31" t="str">
        <f ca="1">IF(ISNA(Lists!$C19),"",IF(INDIRECT("'"&amp;Lists!$C19&amp;"'!"&amp;"B"&amp;D$14)="","",(INDIRECT("'"&amp;Lists!$C19&amp;"'!"&amp;"B"&amp;D$14))))</f>
        <v/>
      </c>
      <c r="E41" s="31" t="str">
        <f ca="1">IF(ISNA(Lists!$C19),"",IF(INDIRECT("'"&amp;Lists!$C19&amp;"'!"&amp;"B"&amp;E$14)="","",(INDIRECT("'"&amp;Lists!$C19&amp;"'!"&amp;"B"&amp;E$14))))</f>
        <v/>
      </c>
      <c r="F41" s="31" t="str">
        <f ca="1">IF(ISNA(Lists!$C19),"",IF(INDIRECT("'"&amp;Lists!$C19&amp;"'!"&amp;"B"&amp;F$14)="","",(INDIRECT("'"&amp;Lists!$C19&amp;"'!"&amp;"B"&amp;F$14))))</f>
        <v/>
      </c>
      <c r="G41" s="31" t="str">
        <f ca="1">IF(ISNA(Lists!$C19),"",IF(INDIRECT("'"&amp;Lists!$C19&amp;"'!"&amp;"B"&amp;G$14)="","",(INDIRECT("'"&amp;Lists!$C19&amp;"'!"&amp;"B"&amp;G$14))))</f>
        <v/>
      </c>
      <c r="H41" s="31" t="str">
        <f ca="1">IF(ISNA(Lists!$C19),"",IF((INDIRECT("'"&amp;Lists!$C19&amp;"'!"&amp;Lists!$D19&amp;H$14))="","",(INDIRECT("'"&amp;Lists!$C19&amp;"'!"&amp;Lists!$D19&amp;H$14))))</f>
        <v/>
      </c>
      <c r="I41" s="31" t="str">
        <f ca="1">IF(ISNA(Lists!$C19),"",IF((INDIRECT("'"&amp;Lists!$C19&amp;"'!"&amp;Lists!$D19&amp;I$14))="","",(INDIRECT("'"&amp;Lists!$C19&amp;"'!"&amp;Lists!$D19&amp;I$14))))</f>
        <v/>
      </c>
      <c r="J41" s="275" t="str">
        <f ca="1">IF(ISNA(Lists!$C19),"",IF((INDIRECT("'"&amp;Lists!$C19&amp;"'!"&amp;Lists!$D19&amp;J$14))="","",(INDIRECT("'"&amp;Lists!$C19&amp;"'!"&amp;Lists!$D19&amp;J$14))))</f>
        <v/>
      </c>
      <c r="K41" s="312" t="str">
        <f ca="1">IF(ISNA(Lists!$C19),"",IF((INDIRECT("'"&amp;Lists!$C19&amp;"'!"&amp;Lists!$D19&amp;K$14))="","",(INDIRECT("'"&amp;Lists!$C19&amp;"'!"&amp;Lists!$D19&amp;K$14))))</f>
        <v/>
      </c>
      <c r="L41" s="312" t="str">
        <f ca="1">IF(ISNA(Lists!$C19),"",IF((INDIRECT("'"&amp;Lists!$C19&amp;"'!"&amp;Lists!$D19&amp;L$14))="","",(INDIRECT("'"&amp;Lists!$C19&amp;"'!"&amp;Lists!$D19&amp;L$14))))</f>
        <v/>
      </c>
      <c r="M41" s="312" t="str">
        <f ca="1">IF(ISNA(Lists!$C19),"",IF((INDIRECT("'"&amp;Lists!$C19&amp;"'!"&amp;Lists!$D19&amp;M$14))="","",(INDIRECT("'"&amp;Lists!$C19&amp;"'!"&amp;Lists!$D19&amp;M$14))))</f>
        <v/>
      </c>
      <c r="N41" s="31" t="str">
        <f ca="1">IF(ISNA(Lists!$C19),"",IF((INDIRECT("'"&amp;Lists!$C19&amp;"'!"&amp;Lists!$D19&amp;N$14))="","",(INDIRECT("'"&amp;Lists!$C19&amp;"'!"&amp;Lists!$D19&amp;N$14))))</f>
        <v/>
      </c>
      <c r="O41" s="31" t="str">
        <f ca="1">IF(ISNA(Lists!$C19),"",IF((INDIRECT("'"&amp;Lists!$C19&amp;"'!"&amp;Lists!$D19&amp;O$14))="","",(INDIRECT("'"&amp;Lists!$C19&amp;"'!"&amp;Lists!$D19&amp;O$14))))</f>
        <v/>
      </c>
      <c r="P41" s="31" t="str">
        <f ca="1">IF(ISNA(Lists!$C19),"",IF((INDIRECT("'"&amp;Lists!$C19&amp;"'!"&amp;Lists!$D19&amp;P$14))="","",(INDIRECT("'"&amp;Lists!$C19&amp;"'!"&amp;Lists!$D19&amp;P$14))))</f>
        <v/>
      </c>
      <c r="Q41" s="31" t="str">
        <f ca="1">IF(ISNA(Lists!$C19),"",IF((INDIRECT("'"&amp;Lists!$C19&amp;"'!"&amp;Lists!$D19&amp;Q$14))="","",(INDIRECT("'"&amp;Lists!$C19&amp;"'!"&amp;Lists!$D19&amp;Q$14))))</f>
        <v/>
      </c>
      <c r="R41" s="31" t="str">
        <f ca="1">IF(ISNA(Lists!$C19),"",IF((INDIRECT("'"&amp;Lists!$C19&amp;"'!"&amp;Lists!$D19&amp;R$14))="","",(INDIRECT("'"&amp;Lists!$C19&amp;"'!"&amp;Lists!$D19&amp;R$14))))</f>
        <v/>
      </c>
      <c r="S41" s="31" t="str">
        <f ca="1">IF(ISNA(Lists!$C19),"",IF((INDIRECT("'"&amp;Lists!$C19&amp;"'!"&amp;Lists!$D19&amp;S$14))="","",(INDIRECT("'"&amp;Lists!$C19&amp;"'!"&amp;Lists!$D19&amp;S$14))))</f>
        <v/>
      </c>
      <c r="T41" s="278" t="str">
        <f ca="1">IF(ISNA(Lists!$C19),"",IF((INDIRECT("'"&amp;Lists!$C19&amp;"'!"&amp;Lists!$D19&amp;T$14))="","",(INDIRECT("'"&amp;Lists!$C19&amp;"'!"&amp;Lists!$D19&amp;T$14))))</f>
        <v/>
      </c>
      <c r="U41" s="31" t="str">
        <f ca="1">IF(ISNA(Lists!$C19),"",IF((INDIRECT("'"&amp;Lists!$C19&amp;"'!"&amp;Lists!$D19&amp;U$14))="","",(INDIRECT("'"&amp;Lists!$C19&amp;"'!"&amp;Lists!$D19&amp;U$14))))</f>
        <v/>
      </c>
      <c r="V41" s="31" t="str">
        <f ca="1">IF(ISNA(Lists!$C19),"",IF((INDIRECT("'"&amp;Lists!$C19&amp;"'!"&amp;Lists!$E19&amp;V$14))="","",(INDIRECT("'"&amp;Lists!$C19&amp;"'!"&amp;Lists!$E19&amp;V$14))))</f>
        <v/>
      </c>
      <c r="W41" s="31" t="str">
        <f ca="1">IF(ISNA(Lists!$C19),"",IF((INDIRECT("'"&amp;Lists!$C19&amp;"'!"&amp;Lists!$E19&amp;W$14))="","",(INDIRECT("'"&amp;Lists!$C19&amp;"'!"&amp;Lists!$E19&amp;W$14))))</f>
        <v/>
      </c>
      <c r="X41" s="31" t="str">
        <f ca="1">IF(ISNA(Lists!$C19),"",IF((INDIRECT("'"&amp;Lists!$C19&amp;"'!"&amp;Lists!$E19&amp;X$14))="","",(INDIRECT("'"&amp;Lists!$C19&amp;"'!"&amp;Lists!$E19&amp;X$14))))</f>
        <v/>
      </c>
      <c r="Y41" s="31" t="str">
        <f ca="1">IF(ISNA(Lists!$C19),"",IF((INDIRECT("'"&amp;Lists!$C19&amp;"'!"&amp;Lists!$E19&amp;Y$14))="","",(INDIRECT("'"&amp;Lists!$C19&amp;"'!"&amp;Lists!$E19&amp;Y$14))))</f>
        <v/>
      </c>
      <c r="Z41" s="31" t="str">
        <f ca="1">IF(ISNA(Lists!$C19),"",IF((INDIRECT("'"&amp;Lists!$C19&amp;"'!"&amp;Lists!$E19&amp;Z$14))="","",(INDIRECT("'"&amp;Lists!$C19&amp;"'!"&amp;Lists!$E19&amp;Z$14))))</f>
        <v/>
      </c>
      <c r="AA41" s="31" t="str">
        <f ca="1">IF(ISNA(Lists!$C19),"",IF((INDIRECT("'"&amp;Lists!$C19&amp;"'!"&amp;Lists!$E19&amp;AA$14))="","",(INDIRECT("'"&amp;Lists!$C19&amp;"'!"&amp;Lists!$E19&amp;AA$14))))</f>
        <v/>
      </c>
      <c r="AB41" s="278" t="str">
        <f ca="1">IF(ISNA(Lists!$C19),"",IF((INDIRECT("'"&amp;Lists!$C19&amp;"'!"&amp;Lists!$E19&amp;AB$14))="","",(INDIRECT("'"&amp;Lists!$C19&amp;"'!"&amp;Lists!$E19&amp;AB$14))))</f>
        <v/>
      </c>
      <c r="AC41" s="31" t="str">
        <f ca="1">IF(ISNA(Lists!$C19),"",IF((INDIRECT("'"&amp;Lists!$C19&amp;"'!"&amp;Lists!$E19&amp;AC$14))="","",(INDIRECT("'"&amp;Lists!$C19&amp;"'!"&amp;Lists!$E19&amp;AC$14))))</f>
        <v/>
      </c>
      <c r="AD41" s="31" t="str">
        <f ca="1">IF(ISNA(Lists!$C19),"",IF((INDIRECT("'"&amp;Lists!$C19&amp;"'!"&amp;Lists!$E19&amp;AD$14))="","",(INDIRECT("'"&amp;Lists!$C19&amp;"'!"&amp;Lists!$E19&amp;AD$14))))</f>
        <v/>
      </c>
      <c r="AE41" s="31" t="str">
        <f ca="1">IF(ISNA(Lists!$C19),"",IF((INDIRECT("'"&amp;Lists!$C19&amp;"'!"&amp;Lists!$E19&amp;AE$14))="","",(INDIRECT("'"&amp;Lists!$C19&amp;"'!"&amp;Lists!$E19&amp;AE$14))))</f>
        <v/>
      </c>
      <c r="AF41" s="31" t="str">
        <f ca="1">IF(ISNA(Lists!$C19),"",IF((INDIRECT("'"&amp;Lists!$C19&amp;"'!"&amp;Lists!$E19&amp;AF$14))="","",(INDIRECT("'"&amp;Lists!$C19&amp;"'!"&amp;Lists!$E19&amp;AF$14))))</f>
        <v/>
      </c>
      <c r="AG41" s="31" t="str">
        <f ca="1">IF(ISNA(Lists!$C19),"",IF((INDIRECT("'"&amp;Lists!$C19&amp;"'!"&amp;Lists!$E19&amp;AG$14))="","",(INDIRECT("'"&amp;Lists!$C19&amp;"'!"&amp;Lists!$E19&amp;AG$14))))</f>
        <v/>
      </c>
      <c r="AH41" s="31" t="str">
        <f ca="1">IF(ISNA(Lists!$C19),"",IF((INDIRECT("'"&amp;Lists!$C19&amp;"'!"&amp;Lists!$E19&amp;AH$14))="","",(INDIRECT("'"&amp;Lists!$C19&amp;"'!"&amp;Lists!$E19&amp;AH$14))))</f>
        <v/>
      </c>
      <c r="AI41" s="31" t="str">
        <f ca="1">IF(ISNA(Lists!$C19),"",IF((INDIRECT("'"&amp;Lists!$C19&amp;"'!"&amp;Lists!$E19&amp;AI$14))="","",(INDIRECT("'"&amp;Lists!$C19&amp;"'!"&amp;Lists!$E19&amp;AI$14))))</f>
        <v/>
      </c>
      <c r="AJ41" s="31" t="str">
        <f ca="1">IF(ISNA(Lists!$C19),"",IF((INDIRECT("'"&amp;Lists!$C19&amp;"'!"&amp;Lists!$D19&amp;AJ$14))="","",(INDIRECT("'"&amp;Lists!$C19&amp;"'!"&amp;Lists!$D19&amp;AJ$14))))</f>
        <v/>
      </c>
      <c r="AK41" s="31" t="str">
        <f ca="1">IF(ISNA(Lists!$C19),"",IF((INDIRECT("'"&amp;Lists!$C19&amp;"'!"&amp;Lists!$D19&amp;AK$14))="","",(INDIRECT("'"&amp;Lists!$C19&amp;"'!"&amp;Lists!$D19&amp;AK$14))))</f>
        <v/>
      </c>
      <c r="AL41" s="31" t="str">
        <f ca="1">IF(ISNA(Lists!$C19),"",IF((INDIRECT("'"&amp;Lists!$C19&amp;"'!"&amp;Lists!$D19&amp;AL$14))="","",(INDIRECT("'"&amp;Lists!$C19&amp;"'!"&amp;Lists!$D19&amp;AL$14))))</f>
        <v/>
      </c>
      <c r="AM41" s="31" t="str">
        <f ca="1">IF(ISNA(Lists!$C19),"",IF((INDIRECT("'"&amp;Lists!$C19&amp;"'!"&amp;Lists!$D19&amp;AM$14))="","",(INDIRECT("'"&amp;Lists!$C19&amp;"'!"&amp;Lists!$D19&amp;AM$14))))</f>
        <v/>
      </c>
      <c r="AN41" s="31" t="str">
        <f ca="1">IF(ISNA(Lists!$C19),"",IF((INDIRECT("'"&amp;Lists!$C19&amp;"'!"&amp;Lists!$D19&amp;AN$14))="","",(INDIRECT("'"&amp;Lists!$C19&amp;"'!"&amp;Lists!$D19&amp;AN$14))))</f>
        <v/>
      </c>
      <c r="AO41" s="31" t="str">
        <f ca="1">IF(ISNA(Lists!$C19),"",IF((INDIRECT("'"&amp;Lists!$C19&amp;"'!"&amp;Lists!$D19&amp;AO$14))="","",(INDIRECT("'"&amp;Lists!$C19&amp;"'!"&amp;Lists!$D19&amp;AO$14))))</f>
        <v/>
      </c>
      <c r="AP41" s="31" t="str">
        <f ca="1">IF(ISNA(Lists!$C19),"",IF((INDIRECT("'"&amp;Lists!$C19&amp;"'!"&amp;Lists!$D19&amp;AP$14))="","",(INDIRECT("'"&amp;Lists!$C19&amp;"'!"&amp;Lists!$D19&amp;AP$14))))</f>
        <v/>
      </c>
      <c r="AQ41" s="278" t="str">
        <f ca="1">IF(ISNA(Lists!$C19),"",IF((INDIRECT("'"&amp;Lists!$C19&amp;"'!"&amp;Lists!$D19&amp;AQ$14))="","",(INDIRECT("'"&amp;Lists!$C19&amp;"'!"&amp;Lists!$D19&amp;AQ$14))))</f>
        <v/>
      </c>
      <c r="AR41" s="31" t="str">
        <f ca="1">IF(ISNA(Lists!$C19),"",IF((INDIRECT("'"&amp;Lists!$C19&amp;"'!"&amp;Lists!$D19&amp;AR$14))="","",(INDIRECT("'"&amp;Lists!$C19&amp;"'!"&amp;Lists!$D19&amp;AR$14))))</f>
        <v/>
      </c>
      <c r="AS41" s="31" t="str">
        <f ca="1">IF(ISNA(Lists!$C19),"",IF((INDIRECT("'"&amp;Lists!$C19&amp;"'!"&amp;Lists!$D19&amp;AS$14))="","",(INDIRECT("'"&amp;Lists!$C19&amp;"'!"&amp;Lists!$D19&amp;AS$14))))</f>
        <v/>
      </c>
    </row>
    <row r="42" spans="2:45" x14ac:dyDescent="0.25">
      <c r="B42" s="279" t="str">
        <f ca="1">IF(C42="","",Facility_Info_upload!$B$24)</f>
        <v/>
      </c>
      <c r="C42" s="31" t="str">
        <f ca="1">IF(ISNA(Lists!$C20),"",IF(INDIRECT("'"&amp;Lists!$C20&amp;"'!"&amp;"B"&amp;C$14)="","",(INDIRECT("'"&amp;Lists!$C20&amp;"'!"&amp;"B"&amp;C$14))))</f>
        <v/>
      </c>
      <c r="D42" s="31" t="str">
        <f ca="1">IF(ISNA(Lists!$C20),"",IF(INDIRECT("'"&amp;Lists!$C20&amp;"'!"&amp;"B"&amp;D$14)="","",(INDIRECT("'"&amp;Lists!$C20&amp;"'!"&amp;"B"&amp;D$14))))</f>
        <v/>
      </c>
      <c r="E42" s="31" t="str">
        <f ca="1">IF(ISNA(Lists!$C20),"",IF(INDIRECT("'"&amp;Lists!$C20&amp;"'!"&amp;"B"&amp;E$14)="","",(INDIRECT("'"&amp;Lists!$C20&amp;"'!"&amp;"B"&amp;E$14))))</f>
        <v/>
      </c>
      <c r="F42" s="31" t="str">
        <f ca="1">IF(ISNA(Lists!$C20),"",IF(INDIRECT("'"&amp;Lists!$C20&amp;"'!"&amp;"B"&amp;F$14)="","",(INDIRECT("'"&amp;Lists!$C20&amp;"'!"&amp;"B"&amp;F$14))))</f>
        <v/>
      </c>
      <c r="G42" s="31" t="str">
        <f ca="1">IF(ISNA(Lists!$C20),"",IF(INDIRECT("'"&amp;Lists!$C20&amp;"'!"&amp;"B"&amp;G$14)="","",(INDIRECT("'"&amp;Lists!$C20&amp;"'!"&amp;"B"&amp;G$14))))</f>
        <v/>
      </c>
      <c r="H42" s="31" t="str">
        <f ca="1">IF(ISNA(Lists!$C20),"",IF((INDIRECT("'"&amp;Lists!$C20&amp;"'!"&amp;Lists!$D20&amp;H$14))="","",(INDIRECT("'"&amp;Lists!$C20&amp;"'!"&amp;Lists!$D20&amp;H$14))))</f>
        <v/>
      </c>
      <c r="I42" s="31" t="str">
        <f ca="1">IF(ISNA(Lists!$C20),"",IF((INDIRECT("'"&amp;Lists!$C20&amp;"'!"&amp;Lists!$D20&amp;I$14))="","",(INDIRECT("'"&amp;Lists!$C20&amp;"'!"&amp;Lists!$D20&amp;I$14))))</f>
        <v/>
      </c>
      <c r="J42" s="275" t="str">
        <f ca="1">IF(ISNA(Lists!$C20),"",IF((INDIRECT("'"&amp;Lists!$C20&amp;"'!"&amp;Lists!$D20&amp;J$14))="","",(INDIRECT("'"&amp;Lists!$C20&amp;"'!"&amp;Lists!$D20&amp;J$14))))</f>
        <v/>
      </c>
      <c r="K42" s="312" t="str">
        <f ca="1">IF(ISNA(Lists!$C20),"",IF((INDIRECT("'"&amp;Lists!$C20&amp;"'!"&amp;Lists!$D20&amp;K$14))="","",(INDIRECT("'"&amp;Lists!$C20&amp;"'!"&amp;Lists!$D20&amp;K$14))))</f>
        <v/>
      </c>
      <c r="L42" s="312" t="str">
        <f ca="1">IF(ISNA(Lists!$C20),"",IF((INDIRECT("'"&amp;Lists!$C20&amp;"'!"&amp;Lists!$D20&amp;L$14))="","",(INDIRECT("'"&amp;Lists!$C20&amp;"'!"&amp;Lists!$D20&amp;L$14))))</f>
        <v/>
      </c>
      <c r="M42" s="312" t="str">
        <f ca="1">IF(ISNA(Lists!$C20),"",IF((INDIRECT("'"&amp;Lists!$C20&amp;"'!"&amp;Lists!$D20&amp;M$14))="","",(INDIRECT("'"&amp;Lists!$C20&amp;"'!"&amp;Lists!$D20&amp;M$14))))</f>
        <v/>
      </c>
      <c r="N42" s="31" t="str">
        <f ca="1">IF(ISNA(Lists!$C20),"",IF((INDIRECT("'"&amp;Lists!$C20&amp;"'!"&amp;Lists!$D20&amp;N$14))="","",(INDIRECT("'"&amp;Lists!$C20&amp;"'!"&amp;Lists!$D20&amp;N$14))))</f>
        <v/>
      </c>
      <c r="O42" s="31" t="str">
        <f ca="1">IF(ISNA(Lists!$C20),"",IF((INDIRECT("'"&amp;Lists!$C20&amp;"'!"&amp;Lists!$D20&amp;O$14))="","",(INDIRECT("'"&amp;Lists!$C20&amp;"'!"&amp;Lists!$D20&amp;O$14))))</f>
        <v/>
      </c>
      <c r="P42" s="31" t="str">
        <f ca="1">IF(ISNA(Lists!$C20),"",IF((INDIRECT("'"&amp;Lists!$C20&amp;"'!"&amp;Lists!$D20&amp;P$14))="","",(INDIRECT("'"&amp;Lists!$C20&amp;"'!"&amp;Lists!$D20&amp;P$14))))</f>
        <v/>
      </c>
      <c r="Q42" s="31" t="str">
        <f ca="1">IF(ISNA(Lists!$C20),"",IF((INDIRECT("'"&amp;Lists!$C20&amp;"'!"&amp;Lists!$D20&amp;Q$14))="","",(INDIRECT("'"&amp;Lists!$C20&amp;"'!"&amp;Lists!$D20&amp;Q$14))))</f>
        <v/>
      </c>
      <c r="R42" s="31" t="str">
        <f ca="1">IF(ISNA(Lists!$C20),"",IF((INDIRECT("'"&amp;Lists!$C20&amp;"'!"&amp;Lists!$D20&amp;R$14))="","",(INDIRECT("'"&amp;Lists!$C20&amp;"'!"&amp;Lists!$D20&amp;R$14))))</f>
        <v/>
      </c>
      <c r="S42" s="31" t="str">
        <f ca="1">IF(ISNA(Lists!$C20),"",IF((INDIRECT("'"&amp;Lists!$C20&amp;"'!"&amp;Lists!$D20&amp;S$14))="","",(INDIRECT("'"&amp;Lists!$C20&amp;"'!"&amp;Lists!$D20&amp;S$14))))</f>
        <v/>
      </c>
      <c r="T42" s="278" t="str">
        <f ca="1">IF(ISNA(Lists!$C20),"",IF((INDIRECT("'"&amp;Lists!$C20&amp;"'!"&amp;Lists!$D20&amp;T$14))="","",(INDIRECT("'"&amp;Lists!$C20&amp;"'!"&amp;Lists!$D20&amp;T$14))))</f>
        <v/>
      </c>
      <c r="U42" s="31" t="str">
        <f ca="1">IF(ISNA(Lists!$C20),"",IF((INDIRECT("'"&amp;Lists!$C20&amp;"'!"&amp;Lists!$D20&amp;U$14))="","",(INDIRECT("'"&amp;Lists!$C20&amp;"'!"&amp;Lists!$D20&amp;U$14))))</f>
        <v/>
      </c>
      <c r="V42" s="31" t="str">
        <f ca="1">IF(ISNA(Lists!$C20),"",IF((INDIRECT("'"&amp;Lists!$C20&amp;"'!"&amp;Lists!$E20&amp;V$14))="","",(INDIRECT("'"&amp;Lists!$C20&amp;"'!"&amp;Lists!$E20&amp;V$14))))</f>
        <v/>
      </c>
      <c r="W42" s="31" t="str">
        <f ca="1">IF(ISNA(Lists!$C20),"",IF((INDIRECT("'"&amp;Lists!$C20&amp;"'!"&amp;Lists!$E20&amp;W$14))="","",(INDIRECT("'"&amp;Lists!$C20&amp;"'!"&amp;Lists!$E20&amp;W$14))))</f>
        <v/>
      </c>
      <c r="X42" s="31" t="str">
        <f ca="1">IF(ISNA(Lists!$C20),"",IF((INDIRECT("'"&amp;Lists!$C20&amp;"'!"&amp;Lists!$E20&amp;X$14))="","",(INDIRECT("'"&amp;Lists!$C20&amp;"'!"&amp;Lists!$E20&amp;X$14))))</f>
        <v/>
      </c>
      <c r="Y42" s="31" t="str">
        <f ca="1">IF(ISNA(Lists!$C20),"",IF((INDIRECT("'"&amp;Lists!$C20&amp;"'!"&amp;Lists!$E20&amp;Y$14))="","",(INDIRECT("'"&amp;Lists!$C20&amp;"'!"&amp;Lists!$E20&amp;Y$14))))</f>
        <v/>
      </c>
      <c r="Z42" s="31" t="str">
        <f ca="1">IF(ISNA(Lists!$C20),"",IF((INDIRECT("'"&amp;Lists!$C20&amp;"'!"&amp;Lists!$E20&amp;Z$14))="","",(INDIRECT("'"&amp;Lists!$C20&amp;"'!"&amp;Lists!$E20&amp;Z$14))))</f>
        <v/>
      </c>
      <c r="AA42" s="31" t="str">
        <f ca="1">IF(ISNA(Lists!$C20),"",IF((INDIRECT("'"&amp;Lists!$C20&amp;"'!"&amp;Lists!$E20&amp;AA$14))="","",(INDIRECT("'"&amp;Lists!$C20&amp;"'!"&amp;Lists!$E20&amp;AA$14))))</f>
        <v/>
      </c>
      <c r="AB42" s="278" t="str">
        <f ca="1">IF(ISNA(Lists!$C20),"",IF((INDIRECT("'"&amp;Lists!$C20&amp;"'!"&amp;Lists!$E20&amp;AB$14))="","",(INDIRECT("'"&amp;Lists!$C20&amp;"'!"&amp;Lists!$E20&amp;AB$14))))</f>
        <v/>
      </c>
      <c r="AC42" s="31" t="str">
        <f ca="1">IF(ISNA(Lists!$C20),"",IF((INDIRECT("'"&amp;Lists!$C20&amp;"'!"&amp;Lists!$E20&amp;AC$14))="","",(INDIRECT("'"&amp;Lists!$C20&amp;"'!"&amp;Lists!$E20&amp;AC$14))))</f>
        <v/>
      </c>
      <c r="AD42" s="31" t="str">
        <f ca="1">IF(ISNA(Lists!$C20),"",IF((INDIRECT("'"&amp;Lists!$C20&amp;"'!"&amp;Lists!$E20&amp;AD$14))="","",(INDIRECT("'"&amp;Lists!$C20&amp;"'!"&amp;Lists!$E20&amp;AD$14))))</f>
        <v/>
      </c>
      <c r="AE42" s="31" t="str">
        <f ca="1">IF(ISNA(Lists!$C20),"",IF((INDIRECT("'"&amp;Lists!$C20&amp;"'!"&amp;Lists!$E20&amp;AE$14))="","",(INDIRECT("'"&amp;Lists!$C20&amp;"'!"&amp;Lists!$E20&amp;AE$14))))</f>
        <v/>
      </c>
      <c r="AF42" s="31" t="str">
        <f ca="1">IF(ISNA(Lists!$C20),"",IF((INDIRECT("'"&amp;Lists!$C20&amp;"'!"&amp;Lists!$E20&amp;AF$14))="","",(INDIRECT("'"&amp;Lists!$C20&amp;"'!"&amp;Lists!$E20&amp;AF$14))))</f>
        <v/>
      </c>
      <c r="AG42" s="31" t="str">
        <f ca="1">IF(ISNA(Lists!$C20),"",IF((INDIRECT("'"&amp;Lists!$C20&amp;"'!"&amp;Lists!$E20&amp;AG$14))="","",(INDIRECT("'"&amp;Lists!$C20&amp;"'!"&amp;Lists!$E20&amp;AG$14))))</f>
        <v/>
      </c>
      <c r="AH42" s="31" t="str">
        <f ca="1">IF(ISNA(Lists!$C20),"",IF((INDIRECT("'"&amp;Lists!$C20&amp;"'!"&amp;Lists!$E20&amp;AH$14))="","",(INDIRECT("'"&amp;Lists!$C20&amp;"'!"&amp;Lists!$E20&amp;AH$14))))</f>
        <v/>
      </c>
      <c r="AI42" s="31" t="str">
        <f ca="1">IF(ISNA(Lists!$C20),"",IF((INDIRECT("'"&amp;Lists!$C20&amp;"'!"&amp;Lists!$E20&amp;AI$14))="","",(INDIRECT("'"&amp;Lists!$C20&amp;"'!"&amp;Lists!$E20&amp;AI$14))))</f>
        <v/>
      </c>
      <c r="AJ42" s="31" t="str">
        <f ca="1">IF(ISNA(Lists!$C20),"",IF((INDIRECT("'"&amp;Lists!$C20&amp;"'!"&amp;Lists!$D20&amp;AJ$14))="","",(INDIRECT("'"&amp;Lists!$C20&amp;"'!"&amp;Lists!$D20&amp;AJ$14))))</f>
        <v/>
      </c>
      <c r="AK42" s="31" t="str">
        <f ca="1">IF(ISNA(Lists!$C20),"",IF((INDIRECT("'"&amp;Lists!$C20&amp;"'!"&amp;Lists!$D20&amp;AK$14))="","",(INDIRECT("'"&amp;Lists!$C20&amp;"'!"&amp;Lists!$D20&amp;AK$14))))</f>
        <v/>
      </c>
      <c r="AL42" s="31" t="str">
        <f ca="1">IF(ISNA(Lists!$C20),"",IF((INDIRECT("'"&amp;Lists!$C20&amp;"'!"&amp;Lists!$D20&amp;AL$14))="","",(INDIRECT("'"&amp;Lists!$C20&amp;"'!"&amp;Lists!$D20&amp;AL$14))))</f>
        <v/>
      </c>
      <c r="AM42" s="31" t="str">
        <f ca="1">IF(ISNA(Lists!$C20),"",IF((INDIRECT("'"&amp;Lists!$C20&amp;"'!"&amp;Lists!$D20&amp;AM$14))="","",(INDIRECT("'"&amp;Lists!$C20&amp;"'!"&amp;Lists!$D20&amp;AM$14))))</f>
        <v/>
      </c>
      <c r="AN42" s="31" t="str">
        <f ca="1">IF(ISNA(Lists!$C20),"",IF((INDIRECT("'"&amp;Lists!$C20&amp;"'!"&amp;Lists!$D20&amp;AN$14))="","",(INDIRECT("'"&amp;Lists!$C20&amp;"'!"&amp;Lists!$D20&amp;AN$14))))</f>
        <v/>
      </c>
      <c r="AO42" s="31" t="str">
        <f ca="1">IF(ISNA(Lists!$C20),"",IF((INDIRECT("'"&amp;Lists!$C20&amp;"'!"&amp;Lists!$D20&amp;AO$14))="","",(INDIRECT("'"&amp;Lists!$C20&amp;"'!"&amp;Lists!$D20&amp;AO$14))))</f>
        <v/>
      </c>
      <c r="AP42" s="31" t="str">
        <f ca="1">IF(ISNA(Lists!$C20),"",IF((INDIRECT("'"&amp;Lists!$C20&amp;"'!"&amp;Lists!$D20&amp;AP$14))="","",(INDIRECT("'"&amp;Lists!$C20&amp;"'!"&amp;Lists!$D20&amp;AP$14))))</f>
        <v/>
      </c>
      <c r="AQ42" s="278" t="str">
        <f ca="1">IF(ISNA(Lists!$C20),"",IF((INDIRECT("'"&amp;Lists!$C20&amp;"'!"&amp;Lists!$D20&amp;AQ$14))="","",(INDIRECT("'"&amp;Lists!$C20&amp;"'!"&amp;Lists!$D20&amp;AQ$14))))</f>
        <v/>
      </c>
      <c r="AR42" s="31" t="str">
        <f ca="1">IF(ISNA(Lists!$C20),"",IF((INDIRECT("'"&amp;Lists!$C20&amp;"'!"&amp;Lists!$D20&amp;AR$14))="","",(INDIRECT("'"&amp;Lists!$C20&amp;"'!"&amp;Lists!$D20&amp;AR$14))))</f>
        <v/>
      </c>
      <c r="AS42" s="31" t="str">
        <f ca="1">IF(ISNA(Lists!$C20),"",IF((INDIRECT("'"&amp;Lists!$C20&amp;"'!"&amp;Lists!$D20&amp;AS$14))="","",(INDIRECT("'"&amp;Lists!$C20&amp;"'!"&amp;Lists!$D20&amp;AS$14))))</f>
        <v/>
      </c>
    </row>
    <row r="43" spans="2:45" x14ac:dyDescent="0.25">
      <c r="B43" s="279" t="str">
        <f ca="1">IF(C43="","",Facility_Info_upload!$B$24)</f>
        <v/>
      </c>
      <c r="C43" s="31" t="str">
        <f ca="1">IF(ISNA(Lists!$C21),"",IF(INDIRECT("'"&amp;Lists!$C21&amp;"'!"&amp;"B"&amp;C$14)="","",(INDIRECT("'"&amp;Lists!$C21&amp;"'!"&amp;"B"&amp;C$14))))</f>
        <v/>
      </c>
      <c r="D43" s="31" t="str">
        <f ca="1">IF(ISNA(Lists!$C21),"",IF(INDIRECT("'"&amp;Lists!$C21&amp;"'!"&amp;"B"&amp;D$14)="","",(INDIRECT("'"&amp;Lists!$C21&amp;"'!"&amp;"B"&amp;D$14))))</f>
        <v/>
      </c>
      <c r="E43" s="31" t="str">
        <f ca="1">IF(ISNA(Lists!$C21),"",IF(INDIRECT("'"&amp;Lists!$C21&amp;"'!"&amp;"B"&amp;E$14)="","",(INDIRECT("'"&amp;Lists!$C21&amp;"'!"&amp;"B"&amp;E$14))))</f>
        <v/>
      </c>
      <c r="F43" s="31" t="str">
        <f ca="1">IF(ISNA(Lists!$C21),"",IF(INDIRECT("'"&amp;Lists!$C21&amp;"'!"&amp;"B"&amp;F$14)="","",(INDIRECT("'"&amp;Lists!$C21&amp;"'!"&amp;"B"&amp;F$14))))</f>
        <v/>
      </c>
      <c r="G43" s="31" t="str">
        <f ca="1">IF(ISNA(Lists!$C21),"",IF(INDIRECT("'"&amp;Lists!$C21&amp;"'!"&amp;"B"&amp;G$14)="","",(INDIRECT("'"&amp;Lists!$C21&amp;"'!"&amp;"B"&amp;G$14))))</f>
        <v/>
      </c>
      <c r="H43" s="31" t="str">
        <f ca="1">IF(ISNA(Lists!$C21),"",IF((INDIRECT("'"&amp;Lists!$C21&amp;"'!"&amp;Lists!$D21&amp;H$14))="","",(INDIRECT("'"&amp;Lists!$C21&amp;"'!"&amp;Lists!$D21&amp;H$14))))</f>
        <v/>
      </c>
      <c r="I43" s="31" t="str">
        <f ca="1">IF(ISNA(Lists!$C21),"",IF((INDIRECT("'"&amp;Lists!$C21&amp;"'!"&amp;Lists!$D21&amp;I$14))="","",(INDIRECT("'"&amp;Lists!$C21&amp;"'!"&amp;Lists!$D21&amp;I$14))))</f>
        <v/>
      </c>
      <c r="J43" s="275" t="str">
        <f ca="1">IF(ISNA(Lists!$C21),"",IF((INDIRECT("'"&amp;Lists!$C21&amp;"'!"&amp;Lists!$D21&amp;J$14))="","",(INDIRECT("'"&amp;Lists!$C21&amp;"'!"&amp;Lists!$D21&amp;J$14))))</f>
        <v/>
      </c>
      <c r="K43" s="312" t="str">
        <f ca="1">IF(ISNA(Lists!$C21),"",IF((INDIRECT("'"&amp;Lists!$C21&amp;"'!"&amp;Lists!$D21&amp;K$14))="","",(INDIRECT("'"&amp;Lists!$C21&amp;"'!"&amp;Lists!$D21&amp;K$14))))</f>
        <v/>
      </c>
      <c r="L43" s="312" t="str">
        <f ca="1">IF(ISNA(Lists!$C21),"",IF((INDIRECT("'"&amp;Lists!$C21&amp;"'!"&amp;Lists!$D21&amp;L$14))="","",(INDIRECT("'"&amp;Lists!$C21&amp;"'!"&amp;Lists!$D21&amp;L$14))))</f>
        <v/>
      </c>
      <c r="M43" s="312" t="str">
        <f ca="1">IF(ISNA(Lists!$C21),"",IF((INDIRECT("'"&amp;Lists!$C21&amp;"'!"&amp;Lists!$D21&amp;M$14))="","",(INDIRECT("'"&amp;Lists!$C21&amp;"'!"&amp;Lists!$D21&amp;M$14))))</f>
        <v/>
      </c>
      <c r="N43" s="31" t="str">
        <f ca="1">IF(ISNA(Lists!$C21),"",IF((INDIRECT("'"&amp;Lists!$C21&amp;"'!"&amp;Lists!$D21&amp;N$14))="","",(INDIRECT("'"&amp;Lists!$C21&amp;"'!"&amp;Lists!$D21&amp;N$14))))</f>
        <v/>
      </c>
      <c r="O43" s="31" t="str">
        <f ca="1">IF(ISNA(Lists!$C21),"",IF((INDIRECT("'"&amp;Lists!$C21&amp;"'!"&amp;Lists!$D21&amp;O$14))="","",(INDIRECT("'"&amp;Lists!$C21&amp;"'!"&amp;Lists!$D21&amp;O$14))))</f>
        <v/>
      </c>
      <c r="P43" s="31" t="str">
        <f ca="1">IF(ISNA(Lists!$C21),"",IF((INDIRECT("'"&amp;Lists!$C21&amp;"'!"&amp;Lists!$D21&amp;P$14))="","",(INDIRECT("'"&amp;Lists!$C21&amp;"'!"&amp;Lists!$D21&amp;P$14))))</f>
        <v/>
      </c>
      <c r="Q43" s="31" t="str">
        <f ca="1">IF(ISNA(Lists!$C21),"",IF((INDIRECT("'"&amp;Lists!$C21&amp;"'!"&amp;Lists!$D21&amp;Q$14))="","",(INDIRECT("'"&amp;Lists!$C21&amp;"'!"&amp;Lists!$D21&amp;Q$14))))</f>
        <v/>
      </c>
      <c r="R43" s="31" t="str">
        <f ca="1">IF(ISNA(Lists!$C21),"",IF((INDIRECT("'"&amp;Lists!$C21&amp;"'!"&amp;Lists!$D21&amp;R$14))="","",(INDIRECT("'"&amp;Lists!$C21&amp;"'!"&amp;Lists!$D21&amp;R$14))))</f>
        <v/>
      </c>
      <c r="S43" s="31" t="str">
        <f ca="1">IF(ISNA(Lists!$C21),"",IF((INDIRECT("'"&amp;Lists!$C21&amp;"'!"&amp;Lists!$D21&amp;S$14))="","",(INDIRECT("'"&amp;Lists!$C21&amp;"'!"&amp;Lists!$D21&amp;S$14))))</f>
        <v/>
      </c>
      <c r="T43" s="278" t="str">
        <f ca="1">IF(ISNA(Lists!$C21),"",IF((INDIRECT("'"&amp;Lists!$C21&amp;"'!"&amp;Lists!$D21&amp;T$14))="","",(INDIRECT("'"&amp;Lists!$C21&amp;"'!"&amp;Lists!$D21&amp;T$14))))</f>
        <v/>
      </c>
      <c r="U43" s="31" t="str">
        <f ca="1">IF(ISNA(Lists!$C21),"",IF((INDIRECT("'"&amp;Lists!$C21&amp;"'!"&amp;Lists!$D21&amp;U$14))="","",(INDIRECT("'"&amp;Lists!$C21&amp;"'!"&amp;Lists!$D21&amp;U$14))))</f>
        <v/>
      </c>
      <c r="V43" s="31" t="str">
        <f ca="1">IF(ISNA(Lists!$C21),"",IF((INDIRECT("'"&amp;Lists!$C21&amp;"'!"&amp;Lists!$E21&amp;V$14))="","",(INDIRECT("'"&amp;Lists!$C21&amp;"'!"&amp;Lists!$E21&amp;V$14))))</f>
        <v/>
      </c>
      <c r="W43" s="31" t="str">
        <f ca="1">IF(ISNA(Lists!$C21),"",IF((INDIRECT("'"&amp;Lists!$C21&amp;"'!"&amp;Lists!$E21&amp;W$14))="","",(INDIRECT("'"&amp;Lists!$C21&amp;"'!"&amp;Lists!$E21&amp;W$14))))</f>
        <v/>
      </c>
      <c r="X43" s="31" t="str">
        <f ca="1">IF(ISNA(Lists!$C21),"",IF((INDIRECT("'"&amp;Lists!$C21&amp;"'!"&amp;Lists!$E21&amp;X$14))="","",(INDIRECT("'"&amp;Lists!$C21&amp;"'!"&amp;Lists!$E21&amp;X$14))))</f>
        <v/>
      </c>
      <c r="Y43" s="31" t="str">
        <f ca="1">IF(ISNA(Lists!$C21),"",IF((INDIRECT("'"&amp;Lists!$C21&amp;"'!"&amp;Lists!$E21&amp;Y$14))="","",(INDIRECT("'"&amp;Lists!$C21&amp;"'!"&amp;Lists!$E21&amp;Y$14))))</f>
        <v/>
      </c>
      <c r="Z43" s="31" t="str">
        <f ca="1">IF(ISNA(Lists!$C21),"",IF((INDIRECT("'"&amp;Lists!$C21&amp;"'!"&amp;Lists!$E21&amp;Z$14))="","",(INDIRECT("'"&amp;Lists!$C21&amp;"'!"&amp;Lists!$E21&amp;Z$14))))</f>
        <v/>
      </c>
      <c r="AA43" s="31" t="str">
        <f ca="1">IF(ISNA(Lists!$C21),"",IF((INDIRECT("'"&amp;Lists!$C21&amp;"'!"&amp;Lists!$E21&amp;AA$14))="","",(INDIRECT("'"&amp;Lists!$C21&amp;"'!"&amp;Lists!$E21&amp;AA$14))))</f>
        <v/>
      </c>
      <c r="AB43" s="278" t="str">
        <f ca="1">IF(ISNA(Lists!$C21),"",IF((INDIRECT("'"&amp;Lists!$C21&amp;"'!"&amp;Lists!$E21&amp;AB$14))="","",(INDIRECT("'"&amp;Lists!$C21&amp;"'!"&amp;Lists!$E21&amp;AB$14))))</f>
        <v/>
      </c>
      <c r="AC43" s="31" t="str">
        <f ca="1">IF(ISNA(Lists!$C21),"",IF((INDIRECT("'"&amp;Lists!$C21&amp;"'!"&amp;Lists!$E21&amp;AC$14))="","",(INDIRECT("'"&amp;Lists!$C21&amp;"'!"&amp;Lists!$E21&amp;AC$14))))</f>
        <v/>
      </c>
      <c r="AD43" s="31" t="str">
        <f ca="1">IF(ISNA(Lists!$C21),"",IF((INDIRECT("'"&amp;Lists!$C21&amp;"'!"&amp;Lists!$E21&amp;AD$14))="","",(INDIRECT("'"&amp;Lists!$C21&amp;"'!"&amp;Lists!$E21&amp;AD$14))))</f>
        <v/>
      </c>
      <c r="AE43" s="31" t="str">
        <f ca="1">IF(ISNA(Lists!$C21),"",IF((INDIRECT("'"&amp;Lists!$C21&amp;"'!"&amp;Lists!$E21&amp;AE$14))="","",(INDIRECT("'"&amp;Lists!$C21&amp;"'!"&amp;Lists!$E21&amp;AE$14))))</f>
        <v/>
      </c>
      <c r="AF43" s="31" t="str">
        <f ca="1">IF(ISNA(Lists!$C21),"",IF((INDIRECT("'"&amp;Lists!$C21&amp;"'!"&amp;Lists!$E21&amp;AF$14))="","",(INDIRECT("'"&amp;Lists!$C21&amp;"'!"&amp;Lists!$E21&amp;AF$14))))</f>
        <v/>
      </c>
      <c r="AG43" s="31" t="str">
        <f ca="1">IF(ISNA(Lists!$C21),"",IF((INDIRECT("'"&amp;Lists!$C21&amp;"'!"&amp;Lists!$E21&amp;AG$14))="","",(INDIRECT("'"&amp;Lists!$C21&amp;"'!"&amp;Lists!$E21&amp;AG$14))))</f>
        <v/>
      </c>
      <c r="AH43" s="31" t="str">
        <f ca="1">IF(ISNA(Lists!$C21),"",IF((INDIRECT("'"&amp;Lists!$C21&amp;"'!"&amp;Lists!$E21&amp;AH$14))="","",(INDIRECT("'"&amp;Lists!$C21&amp;"'!"&amp;Lists!$E21&amp;AH$14))))</f>
        <v/>
      </c>
      <c r="AI43" s="31" t="str">
        <f ca="1">IF(ISNA(Lists!$C21),"",IF((INDIRECT("'"&amp;Lists!$C21&amp;"'!"&amp;Lists!$E21&amp;AI$14))="","",(INDIRECT("'"&amp;Lists!$C21&amp;"'!"&amp;Lists!$E21&amp;AI$14))))</f>
        <v/>
      </c>
      <c r="AJ43" s="31" t="str">
        <f ca="1">IF(ISNA(Lists!$C21),"",IF((INDIRECT("'"&amp;Lists!$C21&amp;"'!"&amp;Lists!$D21&amp;AJ$14))="","",(INDIRECT("'"&amp;Lists!$C21&amp;"'!"&amp;Lists!$D21&amp;AJ$14))))</f>
        <v/>
      </c>
      <c r="AK43" s="31" t="str">
        <f ca="1">IF(ISNA(Lists!$C21),"",IF((INDIRECT("'"&amp;Lists!$C21&amp;"'!"&amp;Lists!$D21&amp;AK$14))="","",(INDIRECT("'"&amp;Lists!$C21&amp;"'!"&amp;Lists!$D21&amp;AK$14))))</f>
        <v/>
      </c>
      <c r="AL43" s="31" t="str">
        <f ca="1">IF(ISNA(Lists!$C21),"",IF((INDIRECT("'"&amp;Lists!$C21&amp;"'!"&amp;Lists!$D21&amp;AL$14))="","",(INDIRECT("'"&amp;Lists!$C21&amp;"'!"&amp;Lists!$D21&amp;AL$14))))</f>
        <v/>
      </c>
      <c r="AM43" s="31" t="str">
        <f ca="1">IF(ISNA(Lists!$C21),"",IF((INDIRECT("'"&amp;Lists!$C21&amp;"'!"&amp;Lists!$D21&amp;AM$14))="","",(INDIRECT("'"&amp;Lists!$C21&amp;"'!"&amp;Lists!$D21&amp;AM$14))))</f>
        <v/>
      </c>
      <c r="AN43" s="31" t="str">
        <f ca="1">IF(ISNA(Lists!$C21),"",IF((INDIRECT("'"&amp;Lists!$C21&amp;"'!"&amp;Lists!$D21&amp;AN$14))="","",(INDIRECT("'"&amp;Lists!$C21&amp;"'!"&amp;Lists!$D21&amp;AN$14))))</f>
        <v/>
      </c>
      <c r="AO43" s="31" t="str">
        <f ca="1">IF(ISNA(Lists!$C21),"",IF((INDIRECT("'"&amp;Lists!$C21&amp;"'!"&amp;Lists!$D21&amp;AO$14))="","",(INDIRECT("'"&amp;Lists!$C21&amp;"'!"&amp;Lists!$D21&amp;AO$14))))</f>
        <v/>
      </c>
      <c r="AP43" s="31" t="str">
        <f ca="1">IF(ISNA(Lists!$C21),"",IF((INDIRECT("'"&amp;Lists!$C21&amp;"'!"&amp;Lists!$D21&amp;AP$14))="","",(INDIRECT("'"&amp;Lists!$C21&amp;"'!"&amp;Lists!$D21&amp;AP$14))))</f>
        <v/>
      </c>
      <c r="AQ43" s="278" t="str">
        <f ca="1">IF(ISNA(Lists!$C21),"",IF((INDIRECT("'"&amp;Lists!$C21&amp;"'!"&amp;Lists!$D21&amp;AQ$14))="","",(INDIRECT("'"&amp;Lists!$C21&amp;"'!"&amp;Lists!$D21&amp;AQ$14))))</f>
        <v/>
      </c>
      <c r="AR43" s="31" t="str">
        <f ca="1">IF(ISNA(Lists!$C21),"",IF((INDIRECT("'"&amp;Lists!$C21&amp;"'!"&amp;Lists!$D21&amp;AR$14))="","",(INDIRECT("'"&amp;Lists!$C21&amp;"'!"&amp;Lists!$D21&amp;AR$14))))</f>
        <v/>
      </c>
      <c r="AS43" s="31" t="str">
        <f ca="1">IF(ISNA(Lists!$C21),"",IF((INDIRECT("'"&amp;Lists!$C21&amp;"'!"&amp;Lists!$D21&amp;AS$14))="","",(INDIRECT("'"&amp;Lists!$C21&amp;"'!"&amp;Lists!$D21&amp;AS$14))))</f>
        <v/>
      </c>
    </row>
    <row r="44" spans="2:45" x14ac:dyDescent="0.25">
      <c r="B44" s="279" t="str">
        <f ca="1">IF(C44="","",Facility_Info_upload!$B$24)</f>
        <v/>
      </c>
      <c r="C44" s="31" t="str">
        <f ca="1">IF(ISNA(Lists!$C22),"",IF(INDIRECT("'"&amp;Lists!$C22&amp;"'!"&amp;"B"&amp;C$14)="","",(INDIRECT("'"&amp;Lists!$C22&amp;"'!"&amp;"B"&amp;C$14))))</f>
        <v/>
      </c>
      <c r="D44" s="31" t="str">
        <f ca="1">IF(ISNA(Lists!$C22),"",IF(INDIRECT("'"&amp;Lists!$C22&amp;"'!"&amp;"B"&amp;D$14)="","",(INDIRECT("'"&amp;Lists!$C22&amp;"'!"&amp;"B"&amp;D$14))))</f>
        <v/>
      </c>
      <c r="E44" s="31" t="str">
        <f ca="1">IF(ISNA(Lists!$C22),"",IF(INDIRECT("'"&amp;Lists!$C22&amp;"'!"&amp;"B"&amp;E$14)="","",(INDIRECT("'"&amp;Lists!$C22&amp;"'!"&amp;"B"&amp;E$14))))</f>
        <v/>
      </c>
      <c r="F44" s="31" t="str">
        <f ca="1">IF(ISNA(Lists!$C22),"",IF(INDIRECT("'"&amp;Lists!$C22&amp;"'!"&amp;"B"&amp;F$14)="","",(INDIRECT("'"&amp;Lists!$C22&amp;"'!"&amp;"B"&amp;F$14))))</f>
        <v/>
      </c>
      <c r="G44" s="31" t="str">
        <f ca="1">IF(ISNA(Lists!$C22),"",IF(INDIRECT("'"&amp;Lists!$C22&amp;"'!"&amp;"B"&amp;G$14)="","",(INDIRECT("'"&amp;Lists!$C22&amp;"'!"&amp;"B"&amp;G$14))))</f>
        <v/>
      </c>
      <c r="H44" s="31" t="str">
        <f ca="1">IF(ISNA(Lists!$C22),"",IF((INDIRECT("'"&amp;Lists!$C22&amp;"'!"&amp;Lists!$D22&amp;H$14))="","",(INDIRECT("'"&amp;Lists!$C22&amp;"'!"&amp;Lists!$D22&amp;H$14))))</f>
        <v/>
      </c>
      <c r="I44" s="31" t="str">
        <f ca="1">IF(ISNA(Lists!$C22),"",IF((INDIRECT("'"&amp;Lists!$C22&amp;"'!"&amp;Lists!$D22&amp;I$14))="","",(INDIRECT("'"&amp;Lists!$C22&amp;"'!"&amp;Lists!$D22&amp;I$14))))</f>
        <v/>
      </c>
      <c r="J44" s="275" t="str">
        <f ca="1">IF(ISNA(Lists!$C22),"",IF((INDIRECT("'"&amp;Lists!$C22&amp;"'!"&amp;Lists!$D22&amp;J$14))="","",(INDIRECT("'"&amp;Lists!$C22&amp;"'!"&amp;Lists!$D22&amp;J$14))))</f>
        <v/>
      </c>
      <c r="K44" s="312" t="str">
        <f ca="1">IF(ISNA(Lists!$C22),"",IF((INDIRECT("'"&amp;Lists!$C22&amp;"'!"&amp;Lists!$D22&amp;K$14))="","",(INDIRECT("'"&amp;Lists!$C22&amp;"'!"&amp;Lists!$D22&amp;K$14))))</f>
        <v/>
      </c>
      <c r="L44" s="312" t="str">
        <f ca="1">IF(ISNA(Lists!$C22),"",IF((INDIRECT("'"&amp;Lists!$C22&amp;"'!"&amp;Lists!$D22&amp;L$14))="","",(INDIRECT("'"&amp;Lists!$C22&amp;"'!"&amp;Lists!$D22&amp;L$14))))</f>
        <v/>
      </c>
      <c r="M44" s="312" t="str">
        <f ca="1">IF(ISNA(Lists!$C22),"",IF((INDIRECT("'"&amp;Lists!$C22&amp;"'!"&amp;Lists!$D22&amp;M$14))="","",(INDIRECT("'"&amp;Lists!$C22&amp;"'!"&amp;Lists!$D22&amp;M$14))))</f>
        <v/>
      </c>
      <c r="N44" s="31" t="str">
        <f ca="1">IF(ISNA(Lists!$C22),"",IF((INDIRECT("'"&amp;Lists!$C22&amp;"'!"&amp;Lists!$D22&amp;N$14))="","",(INDIRECT("'"&amp;Lists!$C22&amp;"'!"&amp;Lists!$D22&amp;N$14))))</f>
        <v/>
      </c>
      <c r="O44" s="31" t="str">
        <f ca="1">IF(ISNA(Lists!$C22),"",IF((INDIRECT("'"&amp;Lists!$C22&amp;"'!"&amp;Lists!$D22&amp;O$14))="","",(INDIRECT("'"&amp;Lists!$C22&amp;"'!"&amp;Lists!$D22&amp;O$14))))</f>
        <v/>
      </c>
      <c r="P44" s="31" t="str">
        <f ca="1">IF(ISNA(Lists!$C22),"",IF((INDIRECT("'"&amp;Lists!$C22&amp;"'!"&amp;Lists!$D22&amp;P$14))="","",(INDIRECT("'"&amp;Lists!$C22&amp;"'!"&amp;Lists!$D22&amp;P$14))))</f>
        <v/>
      </c>
      <c r="Q44" s="31" t="str">
        <f ca="1">IF(ISNA(Lists!$C22),"",IF((INDIRECT("'"&amp;Lists!$C22&amp;"'!"&amp;Lists!$D22&amp;Q$14))="","",(INDIRECT("'"&amp;Lists!$C22&amp;"'!"&amp;Lists!$D22&amp;Q$14))))</f>
        <v/>
      </c>
      <c r="R44" s="31" t="str">
        <f ca="1">IF(ISNA(Lists!$C22),"",IF((INDIRECT("'"&amp;Lists!$C22&amp;"'!"&amp;Lists!$D22&amp;R$14))="","",(INDIRECT("'"&amp;Lists!$C22&amp;"'!"&amp;Lists!$D22&amp;R$14))))</f>
        <v/>
      </c>
      <c r="S44" s="31" t="str">
        <f ca="1">IF(ISNA(Lists!$C22),"",IF((INDIRECT("'"&amp;Lists!$C22&amp;"'!"&amp;Lists!$D22&amp;S$14))="","",(INDIRECT("'"&amp;Lists!$C22&amp;"'!"&amp;Lists!$D22&amp;S$14))))</f>
        <v/>
      </c>
      <c r="T44" s="278" t="str">
        <f ca="1">IF(ISNA(Lists!$C22),"",IF((INDIRECT("'"&amp;Lists!$C22&amp;"'!"&amp;Lists!$D22&amp;T$14))="","",(INDIRECT("'"&amp;Lists!$C22&amp;"'!"&amp;Lists!$D22&amp;T$14))))</f>
        <v/>
      </c>
      <c r="U44" s="31" t="str">
        <f ca="1">IF(ISNA(Lists!$C22),"",IF((INDIRECT("'"&amp;Lists!$C22&amp;"'!"&amp;Lists!$D22&amp;U$14))="","",(INDIRECT("'"&amp;Lists!$C22&amp;"'!"&amp;Lists!$D22&amp;U$14))))</f>
        <v/>
      </c>
      <c r="V44" s="31" t="str">
        <f ca="1">IF(ISNA(Lists!$C22),"",IF((INDIRECT("'"&amp;Lists!$C22&amp;"'!"&amp;Lists!$E22&amp;V$14))="","",(INDIRECT("'"&amp;Lists!$C22&amp;"'!"&amp;Lists!$E22&amp;V$14))))</f>
        <v/>
      </c>
      <c r="W44" s="31" t="str">
        <f ca="1">IF(ISNA(Lists!$C22),"",IF((INDIRECT("'"&amp;Lists!$C22&amp;"'!"&amp;Lists!$E22&amp;W$14))="","",(INDIRECT("'"&amp;Lists!$C22&amp;"'!"&amp;Lists!$E22&amp;W$14))))</f>
        <v/>
      </c>
      <c r="X44" s="31" t="str">
        <f ca="1">IF(ISNA(Lists!$C22),"",IF((INDIRECT("'"&amp;Lists!$C22&amp;"'!"&amp;Lists!$E22&amp;X$14))="","",(INDIRECT("'"&amp;Lists!$C22&amp;"'!"&amp;Lists!$E22&amp;X$14))))</f>
        <v/>
      </c>
      <c r="Y44" s="31" t="str">
        <f ca="1">IF(ISNA(Lists!$C22),"",IF((INDIRECT("'"&amp;Lists!$C22&amp;"'!"&amp;Lists!$E22&amp;Y$14))="","",(INDIRECT("'"&amp;Lists!$C22&amp;"'!"&amp;Lists!$E22&amp;Y$14))))</f>
        <v/>
      </c>
      <c r="Z44" s="31" t="str">
        <f ca="1">IF(ISNA(Lists!$C22),"",IF((INDIRECT("'"&amp;Lists!$C22&amp;"'!"&amp;Lists!$E22&amp;Z$14))="","",(INDIRECT("'"&amp;Lists!$C22&amp;"'!"&amp;Lists!$E22&amp;Z$14))))</f>
        <v/>
      </c>
      <c r="AA44" s="31" t="str">
        <f ca="1">IF(ISNA(Lists!$C22),"",IF((INDIRECT("'"&amp;Lists!$C22&amp;"'!"&amp;Lists!$E22&amp;AA$14))="","",(INDIRECT("'"&amp;Lists!$C22&amp;"'!"&amp;Lists!$E22&amp;AA$14))))</f>
        <v/>
      </c>
      <c r="AB44" s="278" t="str">
        <f ca="1">IF(ISNA(Lists!$C22),"",IF((INDIRECT("'"&amp;Lists!$C22&amp;"'!"&amp;Lists!$E22&amp;AB$14))="","",(INDIRECT("'"&amp;Lists!$C22&amp;"'!"&amp;Lists!$E22&amp;AB$14))))</f>
        <v/>
      </c>
      <c r="AC44" s="31" t="str">
        <f ca="1">IF(ISNA(Lists!$C22),"",IF((INDIRECT("'"&amp;Lists!$C22&amp;"'!"&amp;Lists!$E22&amp;AC$14))="","",(INDIRECT("'"&amp;Lists!$C22&amp;"'!"&amp;Lists!$E22&amp;AC$14))))</f>
        <v/>
      </c>
      <c r="AD44" s="31" t="str">
        <f ca="1">IF(ISNA(Lists!$C22),"",IF((INDIRECT("'"&amp;Lists!$C22&amp;"'!"&amp;Lists!$E22&amp;AD$14))="","",(INDIRECT("'"&amp;Lists!$C22&amp;"'!"&amp;Lists!$E22&amp;AD$14))))</f>
        <v/>
      </c>
      <c r="AE44" s="31" t="str">
        <f ca="1">IF(ISNA(Lists!$C22),"",IF((INDIRECT("'"&amp;Lists!$C22&amp;"'!"&amp;Lists!$E22&amp;AE$14))="","",(INDIRECT("'"&amp;Lists!$C22&amp;"'!"&amp;Lists!$E22&amp;AE$14))))</f>
        <v/>
      </c>
      <c r="AF44" s="31" t="str">
        <f ca="1">IF(ISNA(Lists!$C22),"",IF((INDIRECT("'"&amp;Lists!$C22&amp;"'!"&amp;Lists!$E22&amp;AF$14))="","",(INDIRECT("'"&amp;Lists!$C22&amp;"'!"&amp;Lists!$E22&amp;AF$14))))</f>
        <v/>
      </c>
      <c r="AG44" s="31" t="str">
        <f ca="1">IF(ISNA(Lists!$C22),"",IF((INDIRECT("'"&amp;Lists!$C22&amp;"'!"&amp;Lists!$E22&amp;AG$14))="","",(INDIRECT("'"&amp;Lists!$C22&amp;"'!"&amp;Lists!$E22&amp;AG$14))))</f>
        <v/>
      </c>
      <c r="AH44" s="31" t="str">
        <f ca="1">IF(ISNA(Lists!$C22),"",IF((INDIRECT("'"&amp;Lists!$C22&amp;"'!"&amp;Lists!$E22&amp;AH$14))="","",(INDIRECT("'"&amp;Lists!$C22&amp;"'!"&amp;Lists!$E22&amp;AH$14))))</f>
        <v/>
      </c>
      <c r="AI44" s="31" t="str">
        <f ca="1">IF(ISNA(Lists!$C22),"",IF((INDIRECT("'"&amp;Lists!$C22&amp;"'!"&amp;Lists!$E22&amp;AI$14))="","",(INDIRECT("'"&amp;Lists!$C22&amp;"'!"&amp;Lists!$E22&amp;AI$14))))</f>
        <v/>
      </c>
      <c r="AJ44" s="31" t="str">
        <f ca="1">IF(ISNA(Lists!$C22),"",IF((INDIRECT("'"&amp;Lists!$C22&amp;"'!"&amp;Lists!$D22&amp;AJ$14))="","",(INDIRECT("'"&amp;Lists!$C22&amp;"'!"&amp;Lists!$D22&amp;AJ$14))))</f>
        <v/>
      </c>
      <c r="AK44" s="31" t="str">
        <f ca="1">IF(ISNA(Lists!$C22),"",IF((INDIRECT("'"&amp;Lists!$C22&amp;"'!"&amp;Lists!$D22&amp;AK$14))="","",(INDIRECT("'"&amp;Lists!$C22&amp;"'!"&amp;Lists!$D22&amp;AK$14))))</f>
        <v/>
      </c>
      <c r="AL44" s="31" t="str">
        <f ca="1">IF(ISNA(Lists!$C22),"",IF((INDIRECT("'"&amp;Lists!$C22&amp;"'!"&amp;Lists!$D22&amp;AL$14))="","",(INDIRECT("'"&amp;Lists!$C22&amp;"'!"&amp;Lists!$D22&amp;AL$14))))</f>
        <v/>
      </c>
      <c r="AM44" s="31" t="str">
        <f ca="1">IF(ISNA(Lists!$C22),"",IF((INDIRECT("'"&amp;Lists!$C22&amp;"'!"&amp;Lists!$D22&amp;AM$14))="","",(INDIRECT("'"&amp;Lists!$C22&amp;"'!"&amp;Lists!$D22&amp;AM$14))))</f>
        <v/>
      </c>
      <c r="AN44" s="31" t="str">
        <f ca="1">IF(ISNA(Lists!$C22),"",IF((INDIRECT("'"&amp;Lists!$C22&amp;"'!"&amp;Lists!$D22&amp;AN$14))="","",(INDIRECT("'"&amp;Lists!$C22&amp;"'!"&amp;Lists!$D22&amp;AN$14))))</f>
        <v/>
      </c>
      <c r="AO44" s="31" t="str">
        <f ca="1">IF(ISNA(Lists!$C22),"",IF((INDIRECT("'"&amp;Lists!$C22&amp;"'!"&amp;Lists!$D22&amp;AO$14))="","",(INDIRECT("'"&amp;Lists!$C22&amp;"'!"&amp;Lists!$D22&amp;AO$14))))</f>
        <v/>
      </c>
      <c r="AP44" s="31" t="str">
        <f ca="1">IF(ISNA(Lists!$C22),"",IF((INDIRECT("'"&amp;Lists!$C22&amp;"'!"&amp;Lists!$D22&amp;AP$14))="","",(INDIRECT("'"&amp;Lists!$C22&amp;"'!"&amp;Lists!$D22&amp;AP$14))))</f>
        <v/>
      </c>
      <c r="AQ44" s="278" t="str">
        <f ca="1">IF(ISNA(Lists!$C22),"",IF((INDIRECT("'"&amp;Lists!$C22&amp;"'!"&amp;Lists!$D22&amp;AQ$14))="","",(INDIRECT("'"&amp;Lists!$C22&amp;"'!"&amp;Lists!$D22&amp;AQ$14))))</f>
        <v/>
      </c>
      <c r="AR44" s="31" t="str">
        <f ca="1">IF(ISNA(Lists!$C22),"",IF((INDIRECT("'"&amp;Lists!$C22&amp;"'!"&amp;Lists!$D22&amp;AR$14))="","",(INDIRECT("'"&amp;Lists!$C22&amp;"'!"&amp;Lists!$D22&amp;AR$14))))</f>
        <v/>
      </c>
      <c r="AS44" s="31" t="str">
        <f ca="1">IF(ISNA(Lists!$C22),"",IF((INDIRECT("'"&amp;Lists!$C22&amp;"'!"&amp;Lists!$D22&amp;AS$14))="","",(INDIRECT("'"&amp;Lists!$C22&amp;"'!"&amp;Lists!$D22&amp;AS$14))))</f>
        <v/>
      </c>
    </row>
    <row r="45" spans="2:45" x14ac:dyDescent="0.25">
      <c r="B45" s="279" t="str">
        <f ca="1">IF(C45="","",Facility_Info_upload!$B$24)</f>
        <v/>
      </c>
      <c r="C45" s="31" t="str">
        <f ca="1">IF(ISNA(Lists!$C23),"",IF(INDIRECT("'"&amp;Lists!$C23&amp;"'!"&amp;"B"&amp;C$14)="","",(INDIRECT("'"&amp;Lists!$C23&amp;"'!"&amp;"B"&amp;C$14))))</f>
        <v/>
      </c>
      <c r="D45" s="31" t="str">
        <f ca="1">IF(ISNA(Lists!$C23),"",IF(INDIRECT("'"&amp;Lists!$C23&amp;"'!"&amp;"B"&amp;D$14)="","",(INDIRECT("'"&amp;Lists!$C23&amp;"'!"&amp;"B"&amp;D$14))))</f>
        <v/>
      </c>
      <c r="E45" s="31" t="str">
        <f ca="1">IF(ISNA(Lists!$C23),"",IF(INDIRECT("'"&amp;Lists!$C23&amp;"'!"&amp;"B"&amp;E$14)="","",(INDIRECT("'"&amp;Lists!$C23&amp;"'!"&amp;"B"&amp;E$14))))</f>
        <v/>
      </c>
      <c r="F45" s="31" t="str">
        <f ca="1">IF(ISNA(Lists!$C23),"",IF(INDIRECT("'"&amp;Lists!$C23&amp;"'!"&amp;"B"&amp;F$14)="","",(INDIRECT("'"&amp;Lists!$C23&amp;"'!"&amp;"B"&amp;F$14))))</f>
        <v/>
      </c>
      <c r="G45" s="31" t="str">
        <f ca="1">IF(ISNA(Lists!$C23),"",IF(INDIRECT("'"&amp;Lists!$C23&amp;"'!"&amp;"B"&amp;G$14)="","",(INDIRECT("'"&amp;Lists!$C23&amp;"'!"&amp;"B"&amp;G$14))))</f>
        <v/>
      </c>
      <c r="H45" s="31" t="str">
        <f ca="1">IF(ISNA(Lists!$C23),"",IF((INDIRECT("'"&amp;Lists!$C23&amp;"'!"&amp;Lists!$D23&amp;H$14))="","",(INDIRECT("'"&amp;Lists!$C23&amp;"'!"&amp;Lists!$D23&amp;H$14))))</f>
        <v/>
      </c>
      <c r="I45" s="31" t="str">
        <f ca="1">IF(ISNA(Lists!$C23),"",IF((INDIRECT("'"&amp;Lists!$C23&amp;"'!"&amp;Lists!$D23&amp;I$14))="","",(INDIRECT("'"&amp;Lists!$C23&amp;"'!"&amp;Lists!$D23&amp;I$14))))</f>
        <v/>
      </c>
      <c r="J45" s="275" t="str">
        <f ca="1">IF(ISNA(Lists!$C23),"",IF((INDIRECT("'"&amp;Lists!$C23&amp;"'!"&amp;Lists!$D23&amp;J$14))="","",(INDIRECT("'"&amp;Lists!$C23&amp;"'!"&amp;Lists!$D23&amp;J$14))))</f>
        <v/>
      </c>
      <c r="K45" s="312" t="str">
        <f ca="1">IF(ISNA(Lists!$C23),"",IF((INDIRECT("'"&amp;Lists!$C23&amp;"'!"&amp;Lists!$D23&amp;K$14))="","",(INDIRECT("'"&amp;Lists!$C23&amp;"'!"&amp;Lists!$D23&amp;K$14))))</f>
        <v/>
      </c>
      <c r="L45" s="312" t="str">
        <f ca="1">IF(ISNA(Lists!$C23),"",IF((INDIRECT("'"&amp;Lists!$C23&amp;"'!"&amp;Lists!$D23&amp;L$14))="","",(INDIRECT("'"&amp;Lists!$C23&amp;"'!"&amp;Lists!$D23&amp;L$14))))</f>
        <v/>
      </c>
      <c r="M45" s="312" t="str">
        <f ca="1">IF(ISNA(Lists!$C23),"",IF((INDIRECT("'"&amp;Lists!$C23&amp;"'!"&amp;Lists!$D23&amp;M$14))="","",(INDIRECT("'"&amp;Lists!$C23&amp;"'!"&amp;Lists!$D23&amp;M$14))))</f>
        <v/>
      </c>
      <c r="N45" s="31" t="str">
        <f ca="1">IF(ISNA(Lists!$C23),"",IF((INDIRECT("'"&amp;Lists!$C23&amp;"'!"&amp;Lists!$D23&amp;N$14))="","",(INDIRECT("'"&amp;Lists!$C23&amp;"'!"&amp;Lists!$D23&amp;N$14))))</f>
        <v/>
      </c>
      <c r="O45" s="31" t="str">
        <f ca="1">IF(ISNA(Lists!$C23),"",IF((INDIRECT("'"&amp;Lists!$C23&amp;"'!"&amp;Lists!$D23&amp;O$14))="","",(INDIRECT("'"&amp;Lists!$C23&amp;"'!"&amp;Lists!$D23&amp;O$14))))</f>
        <v/>
      </c>
      <c r="P45" s="31" t="str">
        <f ca="1">IF(ISNA(Lists!$C23),"",IF((INDIRECT("'"&amp;Lists!$C23&amp;"'!"&amp;Lists!$D23&amp;P$14))="","",(INDIRECT("'"&amp;Lists!$C23&amp;"'!"&amp;Lists!$D23&amp;P$14))))</f>
        <v/>
      </c>
      <c r="Q45" s="31" t="str">
        <f ca="1">IF(ISNA(Lists!$C23),"",IF((INDIRECT("'"&amp;Lists!$C23&amp;"'!"&amp;Lists!$D23&amp;Q$14))="","",(INDIRECT("'"&amp;Lists!$C23&amp;"'!"&amp;Lists!$D23&amp;Q$14))))</f>
        <v/>
      </c>
      <c r="R45" s="31" t="str">
        <f ca="1">IF(ISNA(Lists!$C23),"",IF((INDIRECT("'"&amp;Lists!$C23&amp;"'!"&amp;Lists!$D23&amp;R$14))="","",(INDIRECT("'"&amp;Lists!$C23&amp;"'!"&amp;Lists!$D23&amp;R$14))))</f>
        <v/>
      </c>
      <c r="S45" s="31" t="str">
        <f ca="1">IF(ISNA(Lists!$C23),"",IF((INDIRECT("'"&amp;Lists!$C23&amp;"'!"&amp;Lists!$D23&amp;S$14))="","",(INDIRECT("'"&amp;Lists!$C23&amp;"'!"&amp;Lists!$D23&amp;S$14))))</f>
        <v/>
      </c>
      <c r="T45" s="278" t="str">
        <f ca="1">IF(ISNA(Lists!$C23),"",IF((INDIRECT("'"&amp;Lists!$C23&amp;"'!"&amp;Lists!$D23&amp;T$14))="","",(INDIRECT("'"&amp;Lists!$C23&amp;"'!"&amp;Lists!$D23&amp;T$14))))</f>
        <v/>
      </c>
      <c r="U45" s="31" t="str">
        <f ca="1">IF(ISNA(Lists!$C23),"",IF((INDIRECT("'"&amp;Lists!$C23&amp;"'!"&amp;Lists!$D23&amp;U$14))="","",(INDIRECT("'"&amp;Lists!$C23&amp;"'!"&amp;Lists!$D23&amp;U$14))))</f>
        <v/>
      </c>
      <c r="V45" s="31" t="str">
        <f ca="1">IF(ISNA(Lists!$C23),"",IF((INDIRECT("'"&amp;Lists!$C23&amp;"'!"&amp;Lists!$E23&amp;V$14))="","",(INDIRECT("'"&amp;Lists!$C23&amp;"'!"&amp;Lists!$E23&amp;V$14))))</f>
        <v/>
      </c>
      <c r="W45" s="31" t="str">
        <f ca="1">IF(ISNA(Lists!$C23),"",IF((INDIRECT("'"&amp;Lists!$C23&amp;"'!"&amp;Lists!$E23&amp;W$14))="","",(INDIRECT("'"&amp;Lists!$C23&amp;"'!"&amp;Lists!$E23&amp;W$14))))</f>
        <v/>
      </c>
      <c r="X45" s="31" t="str">
        <f ca="1">IF(ISNA(Lists!$C23),"",IF((INDIRECT("'"&amp;Lists!$C23&amp;"'!"&amp;Lists!$E23&amp;X$14))="","",(INDIRECT("'"&amp;Lists!$C23&amp;"'!"&amp;Lists!$E23&amp;X$14))))</f>
        <v/>
      </c>
      <c r="Y45" s="31" t="str">
        <f ca="1">IF(ISNA(Lists!$C23),"",IF((INDIRECT("'"&amp;Lists!$C23&amp;"'!"&amp;Lists!$E23&amp;Y$14))="","",(INDIRECT("'"&amp;Lists!$C23&amp;"'!"&amp;Lists!$E23&amp;Y$14))))</f>
        <v/>
      </c>
      <c r="Z45" s="31" t="str">
        <f ca="1">IF(ISNA(Lists!$C23),"",IF((INDIRECT("'"&amp;Lists!$C23&amp;"'!"&amp;Lists!$E23&amp;Z$14))="","",(INDIRECT("'"&amp;Lists!$C23&amp;"'!"&amp;Lists!$E23&amp;Z$14))))</f>
        <v/>
      </c>
      <c r="AA45" s="31" t="str">
        <f ca="1">IF(ISNA(Lists!$C23),"",IF((INDIRECT("'"&amp;Lists!$C23&amp;"'!"&amp;Lists!$E23&amp;AA$14))="","",(INDIRECT("'"&amp;Lists!$C23&amp;"'!"&amp;Lists!$E23&amp;AA$14))))</f>
        <v/>
      </c>
      <c r="AB45" s="278" t="str">
        <f ca="1">IF(ISNA(Lists!$C23),"",IF((INDIRECT("'"&amp;Lists!$C23&amp;"'!"&amp;Lists!$E23&amp;AB$14))="","",(INDIRECT("'"&amp;Lists!$C23&amp;"'!"&amp;Lists!$E23&amp;AB$14))))</f>
        <v/>
      </c>
      <c r="AC45" s="31" t="str">
        <f ca="1">IF(ISNA(Lists!$C23),"",IF((INDIRECT("'"&amp;Lists!$C23&amp;"'!"&amp;Lists!$E23&amp;AC$14))="","",(INDIRECT("'"&amp;Lists!$C23&amp;"'!"&amp;Lists!$E23&amp;AC$14))))</f>
        <v/>
      </c>
      <c r="AD45" s="31" t="str">
        <f ca="1">IF(ISNA(Lists!$C23),"",IF((INDIRECT("'"&amp;Lists!$C23&amp;"'!"&amp;Lists!$E23&amp;AD$14))="","",(INDIRECT("'"&amp;Lists!$C23&amp;"'!"&amp;Lists!$E23&amp;AD$14))))</f>
        <v/>
      </c>
      <c r="AE45" s="31" t="str">
        <f ca="1">IF(ISNA(Lists!$C23),"",IF((INDIRECT("'"&amp;Lists!$C23&amp;"'!"&amp;Lists!$E23&amp;AE$14))="","",(INDIRECT("'"&amp;Lists!$C23&amp;"'!"&amp;Lists!$E23&amp;AE$14))))</f>
        <v/>
      </c>
      <c r="AF45" s="31" t="str">
        <f ca="1">IF(ISNA(Lists!$C23),"",IF((INDIRECT("'"&amp;Lists!$C23&amp;"'!"&amp;Lists!$E23&amp;AF$14))="","",(INDIRECT("'"&amp;Lists!$C23&amp;"'!"&amp;Lists!$E23&amp;AF$14))))</f>
        <v/>
      </c>
      <c r="AG45" s="31" t="str">
        <f ca="1">IF(ISNA(Lists!$C23),"",IF((INDIRECT("'"&amp;Lists!$C23&amp;"'!"&amp;Lists!$E23&amp;AG$14))="","",(INDIRECT("'"&amp;Lists!$C23&amp;"'!"&amp;Lists!$E23&amp;AG$14))))</f>
        <v/>
      </c>
      <c r="AH45" s="31" t="str">
        <f ca="1">IF(ISNA(Lists!$C23),"",IF((INDIRECT("'"&amp;Lists!$C23&amp;"'!"&amp;Lists!$E23&amp;AH$14))="","",(INDIRECT("'"&amp;Lists!$C23&amp;"'!"&amp;Lists!$E23&amp;AH$14))))</f>
        <v/>
      </c>
      <c r="AI45" s="31" t="str">
        <f ca="1">IF(ISNA(Lists!$C23),"",IF((INDIRECT("'"&amp;Lists!$C23&amp;"'!"&amp;Lists!$E23&amp;AI$14))="","",(INDIRECT("'"&amp;Lists!$C23&amp;"'!"&amp;Lists!$E23&amp;AI$14))))</f>
        <v/>
      </c>
      <c r="AJ45" s="31" t="str">
        <f ca="1">IF(ISNA(Lists!$C23),"",IF((INDIRECT("'"&amp;Lists!$C23&amp;"'!"&amp;Lists!$D23&amp;AJ$14))="","",(INDIRECT("'"&amp;Lists!$C23&amp;"'!"&amp;Lists!$D23&amp;AJ$14))))</f>
        <v/>
      </c>
      <c r="AK45" s="31" t="str">
        <f ca="1">IF(ISNA(Lists!$C23),"",IF((INDIRECT("'"&amp;Lists!$C23&amp;"'!"&amp;Lists!$D23&amp;AK$14))="","",(INDIRECT("'"&amp;Lists!$C23&amp;"'!"&amp;Lists!$D23&amp;AK$14))))</f>
        <v/>
      </c>
      <c r="AL45" s="31" t="str">
        <f ca="1">IF(ISNA(Lists!$C23),"",IF((INDIRECT("'"&amp;Lists!$C23&amp;"'!"&amp;Lists!$D23&amp;AL$14))="","",(INDIRECT("'"&amp;Lists!$C23&amp;"'!"&amp;Lists!$D23&amp;AL$14))))</f>
        <v/>
      </c>
      <c r="AM45" s="31" t="str">
        <f ca="1">IF(ISNA(Lists!$C23),"",IF((INDIRECT("'"&amp;Lists!$C23&amp;"'!"&amp;Lists!$D23&amp;AM$14))="","",(INDIRECT("'"&amp;Lists!$C23&amp;"'!"&amp;Lists!$D23&amp;AM$14))))</f>
        <v/>
      </c>
      <c r="AN45" s="31" t="str">
        <f ca="1">IF(ISNA(Lists!$C23),"",IF((INDIRECT("'"&amp;Lists!$C23&amp;"'!"&amp;Lists!$D23&amp;AN$14))="","",(INDIRECT("'"&amp;Lists!$C23&amp;"'!"&amp;Lists!$D23&amp;AN$14))))</f>
        <v/>
      </c>
      <c r="AO45" s="31" t="str">
        <f ca="1">IF(ISNA(Lists!$C23),"",IF((INDIRECT("'"&amp;Lists!$C23&amp;"'!"&amp;Lists!$D23&amp;AO$14))="","",(INDIRECT("'"&amp;Lists!$C23&amp;"'!"&amp;Lists!$D23&amp;AO$14))))</f>
        <v/>
      </c>
      <c r="AP45" s="31" t="str">
        <f ca="1">IF(ISNA(Lists!$C23),"",IF((INDIRECT("'"&amp;Lists!$C23&amp;"'!"&amp;Lists!$D23&amp;AP$14))="","",(INDIRECT("'"&amp;Lists!$C23&amp;"'!"&amp;Lists!$D23&amp;AP$14))))</f>
        <v/>
      </c>
      <c r="AQ45" s="278" t="str">
        <f ca="1">IF(ISNA(Lists!$C23),"",IF((INDIRECT("'"&amp;Lists!$C23&amp;"'!"&amp;Lists!$D23&amp;AQ$14))="","",(INDIRECT("'"&amp;Lists!$C23&amp;"'!"&amp;Lists!$D23&amp;AQ$14))))</f>
        <v/>
      </c>
      <c r="AR45" s="31" t="str">
        <f ca="1">IF(ISNA(Lists!$C23),"",IF((INDIRECT("'"&amp;Lists!$C23&amp;"'!"&amp;Lists!$D23&amp;AR$14))="","",(INDIRECT("'"&amp;Lists!$C23&amp;"'!"&amp;Lists!$D23&amp;AR$14))))</f>
        <v/>
      </c>
      <c r="AS45" s="31" t="str">
        <f ca="1">IF(ISNA(Lists!$C23),"",IF((INDIRECT("'"&amp;Lists!$C23&amp;"'!"&amp;Lists!$D23&amp;AS$14))="","",(INDIRECT("'"&amp;Lists!$C23&amp;"'!"&amp;Lists!$D23&amp;AS$14))))</f>
        <v/>
      </c>
    </row>
    <row r="46" spans="2:45" x14ac:dyDescent="0.25">
      <c r="B46" s="279" t="str">
        <f ca="1">IF(C46="","",Facility_Info_upload!$B$24)</f>
        <v/>
      </c>
      <c r="C46" s="31" t="str">
        <f ca="1">IF(ISNA(Lists!$C24),"",IF(INDIRECT("'"&amp;Lists!$C24&amp;"'!"&amp;"B"&amp;C$14)="","",(INDIRECT("'"&amp;Lists!$C24&amp;"'!"&amp;"B"&amp;C$14))))</f>
        <v/>
      </c>
      <c r="D46" s="31" t="str">
        <f ca="1">IF(ISNA(Lists!$C24),"",IF(INDIRECT("'"&amp;Lists!$C24&amp;"'!"&amp;"B"&amp;D$14)="","",(INDIRECT("'"&amp;Lists!$C24&amp;"'!"&amp;"B"&amp;D$14))))</f>
        <v/>
      </c>
      <c r="E46" s="31" t="str">
        <f ca="1">IF(ISNA(Lists!$C24),"",IF(INDIRECT("'"&amp;Lists!$C24&amp;"'!"&amp;"B"&amp;E$14)="","",(INDIRECT("'"&amp;Lists!$C24&amp;"'!"&amp;"B"&amp;E$14))))</f>
        <v/>
      </c>
      <c r="F46" s="31" t="str">
        <f ca="1">IF(ISNA(Lists!$C24),"",IF(INDIRECT("'"&amp;Lists!$C24&amp;"'!"&amp;"B"&amp;F$14)="","",(INDIRECT("'"&amp;Lists!$C24&amp;"'!"&amp;"B"&amp;F$14))))</f>
        <v/>
      </c>
      <c r="G46" s="31" t="str">
        <f ca="1">IF(ISNA(Lists!$C24),"",IF(INDIRECT("'"&amp;Lists!$C24&amp;"'!"&amp;"B"&amp;G$14)="","",(INDIRECT("'"&amp;Lists!$C24&amp;"'!"&amp;"B"&amp;G$14))))</f>
        <v/>
      </c>
      <c r="H46" s="31" t="str">
        <f ca="1">IF(ISNA(Lists!$C24),"",IF((INDIRECT("'"&amp;Lists!$C24&amp;"'!"&amp;Lists!$D24&amp;H$14))="","",(INDIRECT("'"&amp;Lists!$C24&amp;"'!"&amp;Lists!$D24&amp;H$14))))</f>
        <v/>
      </c>
      <c r="I46" s="31" t="str">
        <f ca="1">IF(ISNA(Lists!$C24),"",IF((INDIRECT("'"&amp;Lists!$C24&amp;"'!"&amp;Lists!$D24&amp;I$14))="","",(INDIRECT("'"&amp;Lists!$C24&amp;"'!"&amp;Lists!$D24&amp;I$14))))</f>
        <v/>
      </c>
      <c r="J46" s="275" t="str">
        <f ca="1">IF(ISNA(Lists!$C24),"",IF((INDIRECT("'"&amp;Lists!$C24&amp;"'!"&amp;Lists!$D24&amp;J$14))="","",(INDIRECT("'"&amp;Lists!$C24&amp;"'!"&amp;Lists!$D24&amp;J$14))))</f>
        <v/>
      </c>
      <c r="K46" s="312" t="str">
        <f ca="1">IF(ISNA(Lists!$C24),"",IF((INDIRECT("'"&amp;Lists!$C24&amp;"'!"&amp;Lists!$D24&amp;K$14))="","",(INDIRECT("'"&amp;Lists!$C24&amp;"'!"&amp;Lists!$D24&amp;K$14))))</f>
        <v/>
      </c>
      <c r="L46" s="312" t="str">
        <f ca="1">IF(ISNA(Lists!$C24),"",IF((INDIRECT("'"&amp;Lists!$C24&amp;"'!"&amp;Lists!$D24&amp;L$14))="","",(INDIRECT("'"&amp;Lists!$C24&amp;"'!"&amp;Lists!$D24&amp;L$14))))</f>
        <v/>
      </c>
      <c r="M46" s="312" t="str">
        <f ca="1">IF(ISNA(Lists!$C24),"",IF((INDIRECT("'"&amp;Lists!$C24&amp;"'!"&amp;Lists!$D24&amp;M$14))="","",(INDIRECT("'"&amp;Lists!$C24&amp;"'!"&amp;Lists!$D24&amp;M$14))))</f>
        <v/>
      </c>
      <c r="N46" s="31" t="str">
        <f ca="1">IF(ISNA(Lists!$C24),"",IF((INDIRECT("'"&amp;Lists!$C24&amp;"'!"&amp;Lists!$D24&amp;N$14))="","",(INDIRECT("'"&amp;Lists!$C24&amp;"'!"&amp;Lists!$D24&amp;N$14))))</f>
        <v/>
      </c>
      <c r="O46" s="31" t="str">
        <f ca="1">IF(ISNA(Lists!$C24),"",IF((INDIRECT("'"&amp;Lists!$C24&amp;"'!"&amp;Lists!$D24&amp;O$14))="","",(INDIRECT("'"&amp;Lists!$C24&amp;"'!"&amp;Lists!$D24&amp;O$14))))</f>
        <v/>
      </c>
      <c r="P46" s="31" t="str">
        <f ca="1">IF(ISNA(Lists!$C24),"",IF((INDIRECT("'"&amp;Lists!$C24&amp;"'!"&amp;Lists!$D24&amp;P$14))="","",(INDIRECT("'"&amp;Lists!$C24&amp;"'!"&amp;Lists!$D24&amp;P$14))))</f>
        <v/>
      </c>
      <c r="Q46" s="31" t="str">
        <f ca="1">IF(ISNA(Lists!$C24),"",IF((INDIRECT("'"&amp;Lists!$C24&amp;"'!"&amp;Lists!$D24&amp;Q$14))="","",(INDIRECT("'"&amp;Lists!$C24&amp;"'!"&amp;Lists!$D24&amp;Q$14))))</f>
        <v/>
      </c>
      <c r="R46" s="31" t="str">
        <f ca="1">IF(ISNA(Lists!$C24),"",IF((INDIRECT("'"&amp;Lists!$C24&amp;"'!"&amp;Lists!$D24&amp;R$14))="","",(INDIRECT("'"&amp;Lists!$C24&amp;"'!"&amp;Lists!$D24&amp;R$14))))</f>
        <v/>
      </c>
      <c r="S46" s="31" t="str">
        <f ca="1">IF(ISNA(Lists!$C24),"",IF((INDIRECT("'"&amp;Lists!$C24&amp;"'!"&amp;Lists!$D24&amp;S$14))="","",(INDIRECT("'"&amp;Lists!$C24&amp;"'!"&amp;Lists!$D24&amp;S$14))))</f>
        <v/>
      </c>
      <c r="T46" s="278" t="str">
        <f ca="1">IF(ISNA(Lists!$C24),"",IF((INDIRECT("'"&amp;Lists!$C24&amp;"'!"&amp;Lists!$D24&amp;T$14))="","",(INDIRECT("'"&amp;Lists!$C24&amp;"'!"&amp;Lists!$D24&amp;T$14))))</f>
        <v/>
      </c>
      <c r="U46" s="31" t="str">
        <f ca="1">IF(ISNA(Lists!$C24),"",IF((INDIRECT("'"&amp;Lists!$C24&amp;"'!"&amp;Lists!$D24&amp;U$14))="","",(INDIRECT("'"&amp;Lists!$C24&amp;"'!"&amp;Lists!$D24&amp;U$14))))</f>
        <v/>
      </c>
      <c r="V46" s="31" t="str">
        <f ca="1">IF(ISNA(Lists!$C24),"",IF((INDIRECT("'"&amp;Lists!$C24&amp;"'!"&amp;Lists!$E24&amp;V$14))="","",(INDIRECT("'"&amp;Lists!$C24&amp;"'!"&amp;Lists!$E24&amp;V$14))))</f>
        <v/>
      </c>
      <c r="W46" s="31" t="str">
        <f ca="1">IF(ISNA(Lists!$C24),"",IF((INDIRECT("'"&amp;Lists!$C24&amp;"'!"&amp;Lists!$E24&amp;W$14))="","",(INDIRECT("'"&amp;Lists!$C24&amp;"'!"&amp;Lists!$E24&amp;W$14))))</f>
        <v/>
      </c>
      <c r="X46" s="31" t="str">
        <f ca="1">IF(ISNA(Lists!$C24),"",IF((INDIRECT("'"&amp;Lists!$C24&amp;"'!"&amp;Lists!$E24&amp;X$14))="","",(INDIRECT("'"&amp;Lists!$C24&amp;"'!"&amp;Lists!$E24&amp;X$14))))</f>
        <v/>
      </c>
      <c r="Y46" s="31" t="str">
        <f ca="1">IF(ISNA(Lists!$C24),"",IF((INDIRECT("'"&amp;Lists!$C24&amp;"'!"&amp;Lists!$E24&amp;Y$14))="","",(INDIRECT("'"&amp;Lists!$C24&amp;"'!"&amp;Lists!$E24&amp;Y$14))))</f>
        <v/>
      </c>
      <c r="Z46" s="31" t="str">
        <f ca="1">IF(ISNA(Lists!$C24),"",IF((INDIRECT("'"&amp;Lists!$C24&amp;"'!"&amp;Lists!$E24&amp;Z$14))="","",(INDIRECT("'"&amp;Lists!$C24&amp;"'!"&amp;Lists!$E24&amp;Z$14))))</f>
        <v/>
      </c>
      <c r="AA46" s="31" t="str">
        <f ca="1">IF(ISNA(Lists!$C24),"",IF((INDIRECT("'"&amp;Lists!$C24&amp;"'!"&amp;Lists!$E24&amp;AA$14))="","",(INDIRECT("'"&amp;Lists!$C24&amp;"'!"&amp;Lists!$E24&amp;AA$14))))</f>
        <v/>
      </c>
      <c r="AB46" s="278" t="str">
        <f ca="1">IF(ISNA(Lists!$C24),"",IF((INDIRECT("'"&amp;Lists!$C24&amp;"'!"&amp;Lists!$E24&amp;AB$14))="","",(INDIRECT("'"&amp;Lists!$C24&amp;"'!"&amp;Lists!$E24&amp;AB$14))))</f>
        <v/>
      </c>
      <c r="AC46" s="31" t="str">
        <f ca="1">IF(ISNA(Lists!$C24),"",IF((INDIRECT("'"&amp;Lists!$C24&amp;"'!"&amp;Lists!$E24&amp;AC$14))="","",(INDIRECT("'"&amp;Lists!$C24&amp;"'!"&amp;Lists!$E24&amp;AC$14))))</f>
        <v/>
      </c>
      <c r="AD46" s="31" t="str">
        <f ca="1">IF(ISNA(Lists!$C24),"",IF((INDIRECT("'"&amp;Lists!$C24&amp;"'!"&amp;Lists!$E24&amp;AD$14))="","",(INDIRECT("'"&amp;Lists!$C24&amp;"'!"&amp;Lists!$E24&amp;AD$14))))</f>
        <v/>
      </c>
      <c r="AE46" s="31" t="str">
        <f ca="1">IF(ISNA(Lists!$C24),"",IF((INDIRECT("'"&amp;Lists!$C24&amp;"'!"&amp;Lists!$E24&amp;AE$14))="","",(INDIRECT("'"&amp;Lists!$C24&amp;"'!"&amp;Lists!$E24&amp;AE$14))))</f>
        <v/>
      </c>
      <c r="AF46" s="31" t="str">
        <f ca="1">IF(ISNA(Lists!$C24),"",IF((INDIRECT("'"&amp;Lists!$C24&amp;"'!"&amp;Lists!$E24&amp;AF$14))="","",(INDIRECT("'"&amp;Lists!$C24&amp;"'!"&amp;Lists!$E24&amp;AF$14))))</f>
        <v/>
      </c>
      <c r="AG46" s="31" t="str">
        <f ca="1">IF(ISNA(Lists!$C24),"",IF((INDIRECT("'"&amp;Lists!$C24&amp;"'!"&amp;Lists!$E24&amp;AG$14))="","",(INDIRECT("'"&amp;Lists!$C24&amp;"'!"&amp;Lists!$E24&amp;AG$14))))</f>
        <v/>
      </c>
      <c r="AH46" s="31" t="str">
        <f ca="1">IF(ISNA(Lists!$C24),"",IF((INDIRECT("'"&amp;Lists!$C24&amp;"'!"&amp;Lists!$E24&amp;AH$14))="","",(INDIRECT("'"&amp;Lists!$C24&amp;"'!"&amp;Lists!$E24&amp;AH$14))))</f>
        <v/>
      </c>
      <c r="AI46" s="31" t="str">
        <f ca="1">IF(ISNA(Lists!$C24),"",IF((INDIRECT("'"&amp;Lists!$C24&amp;"'!"&amp;Lists!$E24&amp;AI$14))="","",(INDIRECT("'"&amp;Lists!$C24&amp;"'!"&amp;Lists!$E24&amp;AI$14))))</f>
        <v/>
      </c>
      <c r="AJ46" s="31" t="str">
        <f ca="1">IF(ISNA(Lists!$C24),"",IF((INDIRECT("'"&amp;Lists!$C24&amp;"'!"&amp;Lists!$D24&amp;AJ$14))="","",(INDIRECT("'"&amp;Lists!$C24&amp;"'!"&amp;Lists!$D24&amp;AJ$14))))</f>
        <v/>
      </c>
      <c r="AK46" s="31" t="str">
        <f ca="1">IF(ISNA(Lists!$C24),"",IF((INDIRECT("'"&amp;Lists!$C24&amp;"'!"&amp;Lists!$D24&amp;AK$14))="","",(INDIRECT("'"&amp;Lists!$C24&amp;"'!"&amp;Lists!$D24&amp;AK$14))))</f>
        <v/>
      </c>
      <c r="AL46" s="31" t="str">
        <f ca="1">IF(ISNA(Lists!$C24),"",IF((INDIRECT("'"&amp;Lists!$C24&amp;"'!"&amp;Lists!$D24&amp;AL$14))="","",(INDIRECT("'"&amp;Lists!$C24&amp;"'!"&amp;Lists!$D24&amp;AL$14))))</f>
        <v/>
      </c>
      <c r="AM46" s="31" t="str">
        <f ca="1">IF(ISNA(Lists!$C24),"",IF((INDIRECT("'"&amp;Lists!$C24&amp;"'!"&amp;Lists!$D24&amp;AM$14))="","",(INDIRECT("'"&amp;Lists!$C24&amp;"'!"&amp;Lists!$D24&amp;AM$14))))</f>
        <v/>
      </c>
      <c r="AN46" s="31" t="str">
        <f ca="1">IF(ISNA(Lists!$C24),"",IF((INDIRECT("'"&amp;Lists!$C24&amp;"'!"&amp;Lists!$D24&amp;AN$14))="","",(INDIRECT("'"&amp;Lists!$C24&amp;"'!"&amp;Lists!$D24&amp;AN$14))))</f>
        <v/>
      </c>
      <c r="AO46" s="31" t="str">
        <f ca="1">IF(ISNA(Lists!$C24),"",IF((INDIRECT("'"&amp;Lists!$C24&amp;"'!"&amp;Lists!$D24&amp;AO$14))="","",(INDIRECT("'"&amp;Lists!$C24&amp;"'!"&amp;Lists!$D24&amp;AO$14))))</f>
        <v/>
      </c>
      <c r="AP46" s="31" t="str">
        <f ca="1">IF(ISNA(Lists!$C24),"",IF((INDIRECT("'"&amp;Lists!$C24&amp;"'!"&amp;Lists!$D24&amp;AP$14))="","",(INDIRECT("'"&amp;Lists!$C24&amp;"'!"&amp;Lists!$D24&amp;AP$14))))</f>
        <v/>
      </c>
      <c r="AQ46" s="278" t="str">
        <f ca="1">IF(ISNA(Lists!$C24),"",IF((INDIRECT("'"&amp;Lists!$C24&amp;"'!"&amp;Lists!$D24&amp;AQ$14))="","",(INDIRECT("'"&amp;Lists!$C24&amp;"'!"&amp;Lists!$D24&amp;AQ$14))))</f>
        <v/>
      </c>
      <c r="AR46" s="31" t="str">
        <f ca="1">IF(ISNA(Lists!$C24),"",IF((INDIRECT("'"&amp;Lists!$C24&amp;"'!"&amp;Lists!$D24&amp;AR$14))="","",(INDIRECT("'"&amp;Lists!$C24&amp;"'!"&amp;Lists!$D24&amp;AR$14))))</f>
        <v/>
      </c>
      <c r="AS46" s="31" t="str">
        <f ca="1">IF(ISNA(Lists!$C24),"",IF((INDIRECT("'"&amp;Lists!$C24&amp;"'!"&amp;Lists!$D24&amp;AS$14))="","",(INDIRECT("'"&amp;Lists!$C24&amp;"'!"&amp;Lists!$D24&amp;AS$14))))</f>
        <v/>
      </c>
    </row>
    <row r="47" spans="2:45" x14ac:dyDescent="0.25">
      <c r="B47" s="279" t="str">
        <f ca="1">IF(C47="","",Facility_Info_upload!$B$24)</f>
        <v/>
      </c>
      <c r="C47" s="31" t="str">
        <f ca="1">IF(ISNA(Lists!$C25),"",IF(INDIRECT("'"&amp;Lists!$C25&amp;"'!"&amp;"B"&amp;C$14)="","",(INDIRECT("'"&amp;Lists!$C25&amp;"'!"&amp;"B"&amp;C$14))))</f>
        <v/>
      </c>
      <c r="D47" s="31" t="str">
        <f ca="1">IF(ISNA(Lists!$C25),"",IF(INDIRECT("'"&amp;Lists!$C25&amp;"'!"&amp;"B"&amp;D$14)="","",(INDIRECT("'"&amp;Lists!$C25&amp;"'!"&amp;"B"&amp;D$14))))</f>
        <v/>
      </c>
      <c r="E47" s="31" t="str">
        <f ca="1">IF(ISNA(Lists!$C25),"",IF(INDIRECT("'"&amp;Lists!$C25&amp;"'!"&amp;"B"&amp;E$14)="","",(INDIRECT("'"&amp;Lists!$C25&amp;"'!"&amp;"B"&amp;E$14))))</f>
        <v/>
      </c>
      <c r="F47" s="31" t="str">
        <f ca="1">IF(ISNA(Lists!$C25),"",IF(INDIRECT("'"&amp;Lists!$C25&amp;"'!"&amp;"B"&amp;F$14)="","",(INDIRECT("'"&amp;Lists!$C25&amp;"'!"&amp;"B"&amp;F$14))))</f>
        <v/>
      </c>
      <c r="G47" s="31" t="str">
        <f ca="1">IF(ISNA(Lists!$C25),"",IF(INDIRECT("'"&amp;Lists!$C25&amp;"'!"&amp;"B"&amp;G$14)="","",(INDIRECT("'"&amp;Lists!$C25&amp;"'!"&amp;"B"&amp;G$14))))</f>
        <v/>
      </c>
      <c r="H47" s="31" t="str">
        <f ca="1">IF(ISNA(Lists!$C25),"",IF((INDIRECT("'"&amp;Lists!$C25&amp;"'!"&amp;Lists!$D25&amp;H$14))="","",(INDIRECT("'"&amp;Lists!$C25&amp;"'!"&amp;Lists!$D25&amp;H$14))))</f>
        <v/>
      </c>
      <c r="I47" s="31" t="str">
        <f ca="1">IF(ISNA(Lists!$C25),"",IF((INDIRECT("'"&amp;Lists!$C25&amp;"'!"&amp;Lists!$D25&amp;I$14))="","",(INDIRECT("'"&amp;Lists!$C25&amp;"'!"&amp;Lists!$D25&amp;I$14))))</f>
        <v/>
      </c>
      <c r="J47" s="275" t="str">
        <f ca="1">IF(ISNA(Lists!$C25),"",IF((INDIRECT("'"&amp;Lists!$C25&amp;"'!"&amp;Lists!$D25&amp;J$14))="","",(INDIRECT("'"&amp;Lists!$C25&amp;"'!"&amp;Lists!$D25&amp;J$14))))</f>
        <v/>
      </c>
      <c r="K47" s="312" t="str">
        <f ca="1">IF(ISNA(Lists!$C25),"",IF((INDIRECT("'"&amp;Lists!$C25&amp;"'!"&amp;Lists!$D25&amp;K$14))="","",(INDIRECT("'"&amp;Lists!$C25&amp;"'!"&amp;Lists!$D25&amp;K$14))))</f>
        <v/>
      </c>
      <c r="L47" s="312" t="str">
        <f ca="1">IF(ISNA(Lists!$C25),"",IF((INDIRECT("'"&amp;Lists!$C25&amp;"'!"&amp;Lists!$D25&amp;L$14))="","",(INDIRECT("'"&amp;Lists!$C25&amp;"'!"&amp;Lists!$D25&amp;L$14))))</f>
        <v/>
      </c>
      <c r="M47" s="312" t="str">
        <f ca="1">IF(ISNA(Lists!$C25),"",IF((INDIRECT("'"&amp;Lists!$C25&amp;"'!"&amp;Lists!$D25&amp;M$14))="","",(INDIRECT("'"&amp;Lists!$C25&amp;"'!"&amp;Lists!$D25&amp;M$14))))</f>
        <v/>
      </c>
      <c r="N47" s="31" t="str">
        <f ca="1">IF(ISNA(Lists!$C25),"",IF((INDIRECT("'"&amp;Lists!$C25&amp;"'!"&amp;Lists!$D25&amp;N$14))="","",(INDIRECT("'"&amp;Lists!$C25&amp;"'!"&amp;Lists!$D25&amp;N$14))))</f>
        <v/>
      </c>
      <c r="O47" s="31" t="str">
        <f ca="1">IF(ISNA(Lists!$C25),"",IF((INDIRECT("'"&amp;Lists!$C25&amp;"'!"&amp;Lists!$D25&amp;O$14))="","",(INDIRECT("'"&amp;Lists!$C25&amp;"'!"&amp;Lists!$D25&amp;O$14))))</f>
        <v/>
      </c>
      <c r="P47" s="31" t="str">
        <f ca="1">IF(ISNA(Lists!$C25),"",IF((INDIRECT("'"&amp;Lists!$C25&amp;"'!"&amp;Lists!$D25&amp;P$14))="","",(INDIRECT("'"&amp;Lists!$C25&amp;"'!"&amp;Lists!$D25&amp;P$14))))</f>
        <v/>
      </c>
      <c r="Q47" s="31" t="str">
        <f ca="1">IF(ISNA(Lists!$C25),"",IF((INDIRECT("'"&amp;Lists!$C25&amp;"'!"&amp;Lists!$D25&amp;Q$14))="","",(INDIRECT("'"&amp;Lists!$C25&amp;"'!"&amp;Lists!$D25&amp;Q$14))))</f>
        <v/>
      </c>
      <c r="R47" s="31" t="str">
        <f ca="1">IF(ISNA(Lists!$C25),"",IF((INDIRECT("'"&amp;Lists!$C25&amp;"'!"&amp;Lists!$D25&amp;R$14))="","",(INDIRECT("'"&amp;Lists!$C25&amp;"'!"&amp;Lists!$D25&amp;R$14))))</f>
        <v/>
      </c>
      <c r="S47" s="31" t="str">
        <f ca="1">IF(ISNA(Lists!$C25),"",IF((INDIRECT("'"&amp;Lists!$C25&amp;"'!"&amp;Lists!$D25&amp;S$14))="","",(INDIRECT("'"&amp;Lists!$C25&amp;"'!"&amp;Lists!$D25&amp;S$14))))</f>
        <v/>
      </c>
      <c r="T47" s="278" t="str">
        <f ca="1">IF(ISNA(Lists!$C25),"",IF((INDIRECT("'"&amp;Lists!$C25&amp;"'!"&amp;Lists!$D25&amp;T$14))="","",(INDIRECT("'"&amp;Lists!$C25&amp;"'!"&amp;Lists!$D25&amp;T$14))))</f>
        <v/>
      </c>
      <c r="U47" s="31" t="str">
        <f ca="1">IF(ISNA(Lists!$C25),"",IF((INDIRECT("'"&amp;Lists!$C25&amp;"'!"&amp;Lists!$D25&amp;U$14))="","",(INDIRECT("'"&amp;Lists!$C25&amp;"'!"&amp;Lists!$D25&amp;U$14))))</f>
        <v/>
      </c>
      <c r="V47" s="31" t="str">
        <f ca="1">IF(ISNA(Lists!$C25),"",IF((INDIRECT("'"&amp;Lists!$C25&amp;"'!"&amp;Lists!$E25&amp;V$14))="","",(INDIRECT("'"&amp;Lists!$C25&amp;"'!"&amp;Lists!$E25&amp;V$14))))</f>
        <v/>
      </c>
      <c r="W47" s="31" t="str">
        <f ca="1">IF(ISNA(Lists!$C25),"",IF((INDIRECT("'"&amp;Lists!$C25&amp;"'!"&amp;Lists!$E25&amp;W$14))="","",(INDIRECT("'"&amp;Lists!$C25&amp;"'!"&amp;Lists!$E25&amp;W$14))))</f>
        <v/>
      </c>
      <c r="X47" s="31" t="str">
        <f ca="1">IF(ISNA(Lists!$C25),"",IF((INDIRECT("'"&amp;Lists!$C25&amp;"'!"&amp;Lists!$E25&amp;X$14))="","",(INDIRECT("'"&amp;Lists!$C25&amp;"'!"&amp;Lists!$E25&amp;X$14))))</f>
        <v/>
      </c>
      <c r="Y47" s="31" t="str">
        <f ca="1">IF(ISNA(Lists!$C25),"",IF((INDIRECT("'"&amp;Lists!$C25&amp;"'!"&amp;Lists!$E25&amp;Y$14))="","",(INDIRECT("'"&amp;Lists!$C25&amp;"'!"&amp;Lists!$E25&amp;Y$14))))</f>
        <v/>
      </c>
      <c r="Z47" s="31" t="str">
        <f ca="1">IF(ISNA(Lists!$C25),"",IF((INDIRECT("'"&amp;Lists!$C25&amp;"'!"&amp;Lists!$E25&amp;Z$14))="","",(INDIRECT("'"&amp;Lists!$C25&amp;"'!"&amp;Lists!$E25&amp;Z$14))))</f>
        <v/>
      </c>
      <c r="AA47" s="31" t="str">
        <f ca="1">IF(ISNA(Lists!$C25),"",IF((INDIRECT("'"&amp;Lists!$C25&amp;"'!"&amp;Lists!$E25&amp;AA$14))="","",(INDIRECT("'"&amp;Lists!$C25&amp;"'!"&amp;Lists!$E25&amp;AA$14))))</f>
        <v/>
      </c>
      <c r="AB47" s="278" t="str">
        <f ca="1">IF(ISNA(Lists!$C25),"",IF((INDIRECT("'"&amp;Lists!$C25&amp;"'!"&amp;Lists!$E25&amp;AB$14))="","",(INDIRECT("'"&amp;Lists!$C25&amp;"'!"&amp;Lists!$E25&amp;AB$14))))</f>
        <v/>
      </c>
      <c r="AC47" s="31" t="str">
        <f ca="1">IF(ISNA(Lists!$C25),"",IF((INDIRECT("'"&amp;Lists!$C25&amp;"'!"&amp;Lists!$E25&amp;AC$14))="","",(INDIRECT("'"&amp;Lists!$C25&amp;"'!"&amp;Lists!$E25&amp;AC$14))))</f>
        <v/>
      </c>
      <c r="AD47" s="31" t="str">
        <f ca="1">IF(ISNA(Lists!$C25),"",IF((INDIRECT("'"&amp;Lists!$C25&amp;"'!"&amp;Lists!$E25&amp;AD$14))="","",(INDIRECT("'"&amp;Lists!$C25&amp;"'!"&amp;Lists!$E25&amp;AD$14))))</f>
        <v/>
      </c>
      <c r="AE47" s="31" t="str">
        <f ca="1">IF(ISNA(Lists!$C25),"",IF((INDIRECT("'"&amp;Lists!$C25&amp;"'!"&amp;Lists!$E25&amp;AE$14))="","",(INDIRECT("'"&amp;Lists!$C25&amp;"'!"&amp;Lists!$E25&amp;AE$14))))</f>
        <v/>
      </c>
      <c r="AF47" s="31" t="str">
        <f ca="1">IF(ISNA(Lists!$C25),"",IF((INDIRECT("'"&amp;Lists!$C25&amp;"'!"&amp;Lists!$E25&amp;AF$14))="","",(INDIRECT("'"&amp;Lists!$C25&amp;"'!"&amp;Lists!$E25&amp;AF$14))))</f>
        <v/>
      </c>
      <c r="AG47" s="31" t="str">
        <f ca="1">IF(ISNA(Lists!$C25),"",IF((INDIRECT("'"&amp;Lists!$C25&amp;"'!"&amp;Lists!$E25&amp;AG$14))="","",(INDIRECT("'"&amp;Lists!$C25&amp;"'!"&amp;Lists!$E25&amp;AG$14))))</f>
        <v/>
      </c>
      <c r="AH47" s="31" t="str">
        <f ca="1">IF(ISNA(Lists!$C25),"",IF((INDIRECT("'"&amp;Lists!$C25&amp;"'!"&amp;Lists!$E25&amp;AH$14))="","",(INDIRECT("'"&amp;Lists!$C25&amp;"'!"&amp;Lists!$E25&amp;AH$14))))</f>
        <v/>
      </c>
      <c r="AI47" s="31" t="str">
        <f ca="1">IF(ISNA(Lists!$C25),"",IF((INDIRECT("'"&amp;Lists!$C25&amp;"'!"&amp;Lists!$E25&amp;AI$14))="","",(INDIRECT("'"&amp;Lists!$C25&amp;"'!"&amp;Lists!$E25&amp;AI$14))))</f>
        <v/>
      </c>
      <c r="AJ47" s="31" t="str">
        <f ca="1">IF(ISNA(Lists!$C25),"",IF((INDIRECT("'"&amp;Lists!$C25&amp;"'!"&amp;Lists!$D25&amp;AJ$14))="","",(INDIRECT("'"&amp;Lists!$C25&amp;"'!"&amp;Lists!$D25&amp;AJ$14))))</f>
        <v/>
      </c>
      <c r="AK47" s="31" t="str">
        <f ca="1">IF(ISNA(Lists!$C25),"",IF((INDIRECT("'"&amp;Lists!$C25&amp;"'!"&amp;Lists!$D25&amp;AK$14))="","",(INDIRECT("'"&amp;Lists!$C25&amp;"'!"&amp;Lists!$D25&amp;AK$14))))</f>
        <v/>
      </c>
      <c r="AL47" s="31" t="str">
        <f ca="1">IF(ISNA(Lists!$C25),"",IF((INDIRECT("'"&amp;Lists!$C25&amp;"'!"&amp;Lists!$D25&amp;AL$14))="","",(INDIRECT("'"&amp;Lists!$C25&amp;"'!"&amp;Lists!$D25&amp;AL$14))))</f>
        <v/>
      </c>
      <c r="AM47" s="31" t="str">
        <f ca="1">IF(ISNA(Lists!$C25),"",IF((INDIRECT("'"&amp;Lists!$C25&amp;"'!"&amp;Lists!$D25&amp;AM$14))="","",(INDIRECT("'"&amp;Lists!$C25&amp;"'!"&amp;Lists!$D25&amp;AM$14))))</f>
        <v/>
      </c>
      <c r="AN47" s="31" t="str">
        <f ca="1">IF(ISNA(Lists!$C25),"",IF((INDIRECT("'"&amp;Lists!$C25&amp;"'!"&amp;Lists!$D25&amp;AN$14))="","",(INDIRECT("'"&amp;Lists!$C25&amp;"'!"&amp;Lists!$D25&amp;AN$14))))</f>
        <v/>
      </c>
      <c r="AO47" s="31" t="str">
        <f ca="1">IF(ISNA(Lists!$C25),"",IF((INDIRECT("'"&amp;Lists!$C25&amp;"'!"&amp;Lists!$D25&amp;AO$14))="","",(INDIRECT("'"&amp;Lists!$C25&amp;"'!"&amp;Lists!$D25&amp;AO$14))))</f>
        <v/>
      </c>
      <c r="AP47" s="31" t="str">
        <f ca="1">IF(ISNA(Lists!$C25),"",IF((INDIRECT("'"&amp;Lists!$C25&amp;"'!"&amp;Lists!$D25&amp;AP$14))="","",(INDIRECT("'"&amp;Lists!$C25&amp;"'!"&amp;Lists!$D25&amp;AP$14))))</f>
        <v/>
      </c>
      <c r="AQ47" s="278" t="str">
        <f ca="1">IF(ISNA(Lists!$C25),"",IF((INDIRECT("'"&amp;Lists!$C25&amp;"'!"&amp;Lists!$D25&amp;AQ$14))="","",(INDIRECT("'"&amp;Lists!$C25&amp;"'!"&amp;Lists!$D25&amp;AQ$14))))</f>
        <v/>
      </c>
      <c r="AR47" s="31" t="str">
        <f ca="1">IF(ISNA(Lists!$C25),"",IF((INDIRECT("'"&amp;Lists!$C25&amp;"'!"&amp;Lists!$D25&amp;AR$14))="","",(INDIRECT("'"&amp;Lists!$C25&amp;"'!"&amp;Lists!$D25&amp;AR$14))))</f>
        <v/>
      </c>
      <c r="AS47" s="31" t="str">
        <f ca="1">IF(ISNA(Lists!$C25),"",IF((INDIRECT("'"&amp;Lists!$C25&amp;"'!"&amp;Lists!$D25&amp;AS$14))="","",(INDIRECT("'"&amp;Lists!$C25&amp;"'!"&amp;Lists!$D25&amp;AS$14))))</f>
        <v/>
      </c>
    </row>
    <row r="48" spans="2:45" x14ac:dyDescent="0.25">
      <c r="B48" s="279" t="str">
        <f ca="1">IF(C48="","",Facility_Info_upload!$B$24)</f>
        <v/>
      </c>
      <c r="C48" s="31" t="str">
        <f ca="1">IF(ISNA(Lists!$C26),"",IF(INDIRECT("'"&amp;Lists!$C26&amp;"'!"&amp;"B"&amp;C$14)="","",(INDIRECT("'"&amp;Lists!$C26&amp;"'!"&amp;"B"&amp;C$14))))</f>
        <v/>
      </c>
      <c r="D48" s="31" t="str">
        <f ca="1">IF(ISNA(Lists!$C26),"",IF(INDIRECT("'"&amp;Lists!$C26&amp;"'!"&amp;"B"&amp;D$14)="","",(INDIRECT("'"&amp;Lists!$C26&amp;"'!"&amp;"B"&amp;D$14))))</f>
        <v/>
      </c>
      <c r="E48" s="31" t="str">
        <f ca="1">IF(ISNA(Lists!$C26),"",IF(INDIRECT("'"&amp;Lists!$C26&amp;"'!"&amp;"B"&amp;E$14)="","",(INDIRECT("'"&amp;Lists!$C26&amp;"'!"&amp;"B"&amp;E$14))))</f>
        <v/>
      </c>
      <c r="F48" s="31" t="str">
        <f ca="1">IF(ISNA(Lists!$C26),"",IF(INDIRECT("'"&amp;Lists!$C26&amp;"'!"&amp;"B"&amp;F$14)="","",(INDIRECT("'"&amp;Lists!$C26&amp;"'!"&amp;"B"&amp;F$14))))</f>
        <v/>
      </c>
      <c r="G48" s="31" t="str">
        <f ca="1">IF(ISNA(Lists!$C26),"",IF(INDIRECT("'"&amp;Lists!$C26&amp;"'!"&amp;"B"&amp;G$14)="","",(INDIRECT("'"&amp;Lists!$C26&amp;"'!"&amp;"B"&amp;G$14))))</f>
        <v/>
      </c>
      <c r="H48" s="31" t="str">
        <f ca="1">IF(ISNA(Lists!$C26),"",IF((INDIRECT("'"&amp;Lists!$C26&amp;"'!"&amp;Lists!$D26&amp;H$14))="","",(INDIRECT("'"&amp;Lists!$C26&amp;"'!"&amp;Lists!$D26&amp;H$14))))</f>
        <v/>
      </c>
      <c r="I48" s="31" t="str">
        <f ca="1">IF(ISNA(Lists!$C26),"",IF((INDIRECT("'"&amp;Lists!$C26&amp;"'!"&amp;Lists!$D26&amp;I$14))="","",(INDIRECT("'"&amp;Lists!$C26&amp;"'!"&amp;Lists!$D26&amp;I$14))))</f>
        <v/>
      </c>
      <c r="J48" s="275" t="str">
        <f ca="1">IF(ISNA(Lists!$C26),"",IF((INDIRECT("'"&amp;Lists!$C26&amp;"'!"&amp;Lists!$D26&amp;J$14))="","",(INDIRECT("'"&amp;Lists!$C26&amp;"'!"&amp;Lists!$D26&amp;J$14))))</f>
        <v/>
      </c>
      <c r="K48" s="312" t="str">
        <f ca="1">IF(ISNA(Lists!$C26),"",IF((INDIRECT("'"&amp;Lists!$C26&amp;"'!"&amp;Lists!$D26&amp;K$14))="","",(INDIRECT("'"&amp;Lists!$C26&amp;"'!"&amp;Lists!$D26&amp;K$14))))</f>
        <v/>
      </c>
      <c r="L48" s="312" t="str">
        <f ca="1">IF(ISNA(Lists!$C26),"",IF((INDIRECT("'"&amp;Lists!$C26&amp;"'!"&amp;Lists!$D26&amp;L$14))="","",(INDIRECT("'"&amp;Lists!$C26&amp;"'!"&amp;Lists!$D26&amp;L$14))))</f>
        <v/>
      </c>
      <c r="M48" s="312" t="str">
        <f ca="1">IF(ISNA(Lists!$C26),"",IF((INDIRECT("'"&amp;Lists!$C26&amp;"'!"&amp;Lists!$D26&amp;M$14))="","",(INDIRECT("'"&amp;Lists!$C26&amp;"'!"&amp;Lists!$D26&amp;M$14))))</f>
        <v/>
      </c>
      <c r="N48" s="31" t="str">
        <f ca="1">IF(ISNA(Lists!$C26),"",IF((INDIRECT("'"&amp;Lists!$C26&amp;"'!"&amp;Lists!$D26&amp;N$14))="","",(INDIRECT("'"&amp;Lists!$C26&amp;"'!"&amp;Lists!$D26&amp;N$14))))</f>
        <v/>
      </c>
      <c r="O48" s="31" t="str">
        <f ca="1">IF(ISNA(Lists!$C26),"",IF((INDIRECT("'"&amp;Lists!$C26&amp;"'!"&amp;Lists!$D26&amp;O$14))="","",(INDIRECT("'"&amp;Lists!$C26&amp;"'!"&amp;Lists!$D26&amp;O$14))))</f>
        <v/>
      </c>
      <c r="P48" s="31" t="str">
        <f ca="1">IF(ISNA(Lists!$C26),"",IF((INDIRECT("'"&amp;Lists!$C26&amp;"'!"&amp;Lists!$D26&amp;P$14))="","",(INDIRECT("'"&amp;Lists!$C26&amp;"'!"&amp;Lists!$D26&amp;P$14))))</f>
        <v/>
      </c>
      <c r="Q48" s="31" t="str">
        <f ca="1">IF(ISNA(Lists!$C26),"",IF((INDIRECT("'"&amp;Lists!$C26&amp;"'!"&amp;Lists!$D26&amp;Q$14))="","",(INDIRECT("'"&amp;Lists!$C26&amp;"'!"&amp;Lists!$D26&amp;Q$14))))</f>
        <v/>
      </c>
      <c r="R48" s="31" t="str">
        <f ca="1">IF(ISNA(Lists!$C26),"",IF((INDIRECT("'"&amp;Lists!$C26&amp;"'!"&amp;Lists!$D26&amp;R$14))="","",(INDIRECT("'"&amp;Lists!$C26&amp;"'!"&amp;Lists!$D26&amp;R$14))))</f>
        <v/>
      </c>
      <c r="S48" s="31" t="str">
        <f ca="1">IF(ISNA(Lists!$C26),"",IF((INDIRECT("'"&amp;Lists!$C26&amp;"'!"&amp;Lists!$D26&amp;S$14))="","",(INDIRECT("'"&amp;Lists!$C26&amp;"'!"&amp;Lists!$D26&amp;S$14))))</f>
        <v/>
      </c>
      <c r="T48" s="278" t="str">
        <f ca="1">IF(ISNA(Lists!$C26),"",IF((INDIRECT("'"&amp;Lists!$C26&amp;"'!"&amp;Lists!$D26&amp;T$14))="","",(INDIRECT("'"&amp;Lists!$C26&amp;"'!"&amp;Lists!$D26&amp;T$14))))</f>
        <v/>
      </c>
      <c r="U48" s="31" t="str">
        <f ca="1">IF(ISNA(Lists!$C26),"",IF((INDIRECT("'"&amp;Lists!$C26&amp;"'!"&amp;Lists!$D26&amp;U$14))="","",(INDIRECT("'"&amp;Lists!$C26&amp;"'!"&amp;Lists!$D26&amp;U$14))))</f>
        <v/>
      </c>
      <c r="V48" s="31" t="str">
        <f ca="1">IF(ISNA(Lists!$C26),"",IF((INDIRECT("'"&amp;Lists!$C26&amp;"'!"&amp;Lists!$E26&amp;V$14))="","",(INDIRECT("'"&amp;Lists!$C26&amp;"'!"&amp;Lists!$E26&amp;V$14))))</f>
        <v/>
      </c>
      <c r="W48" s="31" t="str">
        <f ca="1">IF(ISNA(Lists!$C26),"",IF((INDIRECT("'"&amp;Lists!$C26&amp;"'!"&amp;Lists!$E26&amp;W$14))="","",(INDIRECT("'"&amp;Lists!$C26&amp;"'!"&amp;Lists!$E26&amp;W$14))))</f>
        <v/>
      </c>
      <c r="X48" s="31" t="str">
        <f ca="1">IF(ISNA(Lists!$C26),"",IF((INDIRECT("'"&amp;Lists!$C26&amp;"'!"&amp;Lists!$E26&amp;X$14))="","",(INDIRECT("'"&amp;Lists!$C26&amp;"'!"&amp;Lists!$E26&amp;X$14))))</f>
        <v/>
      </c>
      <c r="Y48" s="31" t="str">
        <f ca="1">IF(ISNA(Lists!$C26),"",IF((INDIRECT("'"&amp;Lists!$C26&amp;"'!"&amp;Lists!$E26&amp;Y$14))="","",(INDIRECT("'"&amp;Lists!$C26&amp;"'!"&amp;Lists!$E26&amp;Y$14))))</f>
        <v/>
      </c>
      <c r="Z48" s="31" t="str">
        <f ca="1">IF(ISNA(Lists!$C26),"",IF((INDIRECT("'"&amp;Lists!$C26&amp;"'!"&amp;Lists!$E26&amp;Z$14))="","",(INDIRECT("'"&amp;Lists!$C26&amp;"'!"&amp;Lists!$E26&amp;Z$14))))</f>
        <v/>
      </c>
      <c r="AA48" s="31" t="str">
        <f ca="1">IF(ISNA(Lists!$C26),"",IF((INDIRECT("'"&amp;Lists!$C26&amp;"'!"&amp;Lists!$E26&amp;AA$14))="","",(INDIRECT("'"&amp;Lists!$C26&amp;"'!"&amp;Lists!$E26&amp;AA$14))))</f>
        <v/>
      </c>
      <c r="AB48" s="278" t="str">
        <f ca="1">IF(ISNA(Lists!$C26),"",IF((INDIRECT("'"&amp;Lists!$C26&amp;"'!"&amp;Lists!$E26&amp;AB$14))="","",(INDIRECT("'"&amp;Lists!$C26&amp;"'!"&amp;Lists!$E26&amp;AB$14))))</f>
        <v/>
      </c>
      <c r="AC48" s="31" t="str">
        <f ca="1">IF(ISNA(Lists!$C26),"",IF((INDIRECT("'"&amp;Lists!$C26&amp;"'!"&amp;Lists!$E26&amp;AC$14))="","",(INDIRECT("'"&amp;Lists!$C26&amp;"'!"&amp;Lists!$E26&amp;AC$14))))</f>
        <v/>
      </c>
      <c r="AD48" s="31" t="str">
        <f ca="1">IF(ISNA(Lists!$C26),"",IF((INDIRECT("'"&amp;Lists!$C26&amp;"'!"&amp;Lists!$E26&amp;AD$14))="","",(INDIRECT("'"&amp;Lists!$C26&amp;"'!"&amp;Lists!$E26&amp;AD$14))))</f>
        <v/>
      </c>
      <c r="AE48" s="31" t="str">
        <f ca="1">IF(ISNA(Lists!$C26),"",IF((INDIRECT("'"&amp;Lists!$C26&amp;"'!"&amp;Lists!$E26&amp;AE$14))="","",(INDIRECT("'"&amp;Lists!$C26&amp;"'!"&amp;Lists!$E26&amp;AE$14))))</f>
        <v/>
      </c>
      <c r="AF48" s="31" t="str">
        <f ca="1">IF(ISNA(Lists!$C26),"",IF((INDIRECT("'"&amp;Lists!$C26&amp;"'!"&amp;Lists!$E26&amp;AF$14))="","",(INDIRECT("'"&amp;Lists!$C26&amp;"'!"&amp;Lists!$E26&amp;AF$14))))</f>
        <v/>
      </c>
      <c r="AG48" s="31" t="str">
        <f ca="1">IF(ISNA(Lists!$C26),"",IF((INDIRECT("'"&amp;Lists!$C26&amp;"'!"&amp;Lists!$E26&amp;AG$14))="","",(INDIRECT("'"&amp;Lists!$C26&amp;"'!"&amp;Lists!$E26&amp;AG$14))))</f>
        <v/>
      </c>
      <c r="AH48" s="31" t="str">
        <f ca="1">IF(ISNA(Lists!$C26),"",IF((INDIRECT("'"&amp;Lists!$C26&amp;"'!"&amp;Lists!$E26&amp;AH$14))="","",(INDIRECT("'"&amp;Lists!$C26&amp;"'!"&amp;Lists!$E26&amp;AH$14))))</f>
        <v/>
      </c>
      <c r="AI48" s="31" t="str">
        <f ca="1">IF(ISNA(Lists!$C26),"",IF((INDIRECT("'"&amp;Lists!$C26&amp;"'!"&amp;Lists!$E26&amp;AI$14))="","",(INDIRECT("'"&amp;Lists!$C26&amp;"'!"&amp;Lists!$E26&amp;AI$14))))</f>
        <v/>
      </c>
      <c r="AJ48" s="31" t="str">
        <f ca="1">IF(ISNA(Lists!$C26),"",IF((INDIRECT("'"&amp;Lists!$C26&amp;"'!"&amp;Lists!$D26&amp;AJ$14))="","",(INDIRECT("'"&amp;Lists!$C26&amp;"'!"&amp;Lists!$D26&amp;AJ$14))))</f>
        <v/>
      </c>
      <c r="AK48" s="31" t="str">
        <f ca="1">IF(ISNA(Lists!$C26),"",IF((INDIRECT("'"&amp;Lists!$C26&amp;"'!"&amp;Lists!$D26&amp;AK$14))="","",(INDIRECT("'"&amp;Lists!$C26&amp;"'!"&amp;Lists!$D26&amp;AK$14))))</f>
        <v/>
      </c>
      <c r="AL48" s="31" t="str">
        <f ca="1">IF(ISNA(Lists!$C26),"",IF((INDIRECT("'"&amp;Lists!$C26&amp;"'!"&amp;Lists!$D26&amp;AL$14))="","",(INDIRECT("'"&amp;Lists!$C26&amp;"'!"&amp;Lists!$D26&amp;AL$14))))</f>
        <v/>
      </c>
      <c r="AM48" s="31" t="str">
        <f ca="1">IF(ISNA(Lists!$C26),"",IF((INDIRECT("'"&amp;Lists!$C26&amp;"'!"&amp;Lists!$D26&amp;AM$14))="","",(INDIRECT("'"&amp;Lists!$C26&amp;"'!"&amp;Lists!$D26&amp;AM$14))))</f>
        <v/>
      </c>
      <c r="AN48" s="31" t="str">
        <f ca="1">IF(ISNA(Lists!$C26),"",IF((INDIRECT("'"&amp;Lists!$C26&amp;"'!"&amp;Lists!$D26&amp;AN$14))="","",(INDIRECT("'"&amp;Lists!$C26&amp;"'!"&amp;Lists!$D26&amp;AN$14))))</f>
        <v/>
      </c>
      <c r="AO48" s="31" t="str">
        <f ca="1">IF(ISNA(Lists!$C26),"",IF((INDIRECT("'"&amp;Lists!$C26&amp;"'!"&amp;Lists!$D26&amp;AO$14))="","",(INDIRECT("'"&amp;Lists!$C26&amp;"'!"&amp;Lists!$D26&amp;AO$14))))</f>
        <v/>
      </c>
      <c r="AP48" s="31" t="str">
        <f ca="1">IF(ISNA(Lists!$C26),"",IF((INDIRECT("'"&amp;Lists!$C26&amp;"'!"&amp;Lists!$D26&amp;AP$14))="","",(INDIRECT("'"&amp;Lists!$C26&amp;"'!"&amp;Lists!$D26&amp;AP$14))))</f>
        <v/>
      </c>
      <c r="AQ48" s="278" t="str">
        <f ca="1">IF(ISNA(Lists!$C26),"",IF((INDIRECT("'"&amp;Lists!$C26&amp;"'!"&amp;Lists!$D26&amp;AQ$14))="","",(INDIRECT("'"&amp;Lists!$C26&amp;"'!"&amp;Lists!$D26&amp;AQ$14))))</f>
        <v/>
      </c>
      <c r="AR48" s="31" t="str">
        <f ca="1">IF(ISNA(Lists!$C26),"",IF((INDIRECT("'"&amp;Lists!$C26&amp;"'!"&amp;Lists!$D26&amp;AR$14))="","",(INDIRECT("'"&amp;Lists!$C26&amp;"'!"&amp;Lists!$D26&amp;AR$14))))</f>
        <v/>
      </c>
      <c r="AS48" s="31" t="str">
        <f ca="1">IF(ISNA(Lists!$C26),"",IF((INDIRECT("'"&amp;Lists!$C26&amp;"'!"&amp;Lists!$D26&amp;AS$14))="","",(INDIRECT("'"&amp;Lists!$C26&amp;"'!"&amp;Lists!$D26&amp;AS$14))))</f>
        <v/>
      </c>
    </row>
    <row r="49" spans="2:45" x14ac:dyDescent="0.25">
      <c r="B49" s="279" t="str">
        <f ca="1">IF(C49="","",Facility_Info_upload!$B$24)</f>
        <v/>
      </c>
      <c r="C49" s="31" t="str">
        <f ca="1">IF(ISNA(Lists!$C27),"",IF(INDIRECT("'"&amp;Lists!$C27&amp;"'!"&amp;"B"&amp;C$14)="","",(INDIRECT("'"&amp;Lists!$C27&amp;"'!"&amp;"B"&amp;C$14))))</f>
        <v/>
      </c>
      <c r="D49" s="31" t="str">
        <f ca="1">IF(ISNA(Lists!$C27),"",IF(INDIRECT("'"&amp;Lists!$C27&amp;"'!"&amp;"B"&amp;D$14)="","",(INDIRECT("'"&amp;Lists!$C27&amp;"'!"&amp;"B"&amp;D$14))))</f>
        <v/>
      </c>
      <c r="E49" s="31" t="str">
        <f ca="1">IF(ISNA(Lists!$C27),"",IF(INDIRECT("'"&amp;Lists!$C27&amp;"'!"&amp;"B"&amp;E$14)="","",(INDIRECT("'"&amp;Lists!$C27&amp;"'!"&amp;"B"&amp;E$14))))</f>
        <v/>
      </c>
      <c r="F49" s="31" t="str">
        <f ca="1">IF(ISNA(Lists!$C27),"",IF(INDIRECT("'"&amp;Lists!$C27&amp;"'!"&amp;"B"&amp;F$14)="","",(INDIRECT("'"&amp;Lists!$C27&amp;"'!"&amp;"B"&amp;F$14))))</f>
        <v/>
      </c>
      <c r="G49" s="31" t="str">
        <f ca="1">IF(ISNA(Lists!$C27),"",IF(INDIRECT("'"&amp;Lists!$C27&amp;"'!"&amp;"B"&amp;G$14)="","",(INDIRECT("'"&amp;Lists!$C27&amp;"'!"&amp;"B"&amp;G$14))))</f>
        <v/>
      </c>
      <c r="H49" s="31" t="str">
        <f ca="1">IF(ISNA(Lists!$C27),"",IF((INDIRECT("'"&amp;Lists!$C27&amp;"'!"&amp;Lists!$D27&amp;H$14))="","",(INDIRECT("'"&amp;Lists!$C27&amp;"'!"&amp;Lists!$D27&amp;H$14))))</f>
        <v/>
      </c>
      <c r="I49" s="31" t="str">
        <f ca="1">IF(ISNA(Lists!$C27),"",IF((INDIRECT("'"&amp;Lists!$C27&amp;"'!"&amp;Lists!$D27&amp;I$14))="","",(INDIRECT("'"&amp;Lists!$C27&amp;"'!"&amp;Lists!$D27&amp;I$14))))</f>
        <v/>
      </c>
      <c r="J49" s="275" t="str">
        <f ca="1">IF(ISNA(Lists!$C27),"",IF((INDIRECT("'"&amp;Lists!$C27&amp;"'!"&amp;Lists!$D27&amp;J$14))="","",(INDIRECT("'"&amp;Lists!$C27&amp;"'!"&amp;Lists!$D27&amp;J$14))))</f>
        <v/>
      </c>
      <c r="K49" s="312" t="str">
        <f ca="1">IF(ISNA(Lists!$C27),"",IF((INDIRECT("'"&amp;Lists!$C27&amp;"'!"&amp;Lists!$D27&amp;K$14))="","",(INDIRECT("'"&amp;Lists!$C27&amp;"'!"&amp;Lists!$D27&amp;K$14))))</f>
        <v/>
      </c>
      <c r="L49" s="312" t="str">
        <f ca="1">IF(ISNA(Lists!$C27),"",IF((INDIRECT("'"&amp;Lists!$C27&amp;"'!"&amp;Lists!$D27&amp;L$14))="","",(INDIRECT("'"&amp;Lists!$C27&amp;"'!"&amp;Lists!$D27&amp;L$14))))</f>
        <v/>
      </c>
      <c r="M49" s="312" t="str">
        <f ca="1">IF(ISNA(Lists!$C27),"",IF((INDIRECT("'"&amp;Lists!$C27&amp;"'!"&amp;Lists!$D27&amp;M$14))="","",(INDIRECT("'"&amp;Lists!$C27&amp;"'!"&amp;Lists!$D27&amp;M$14))))</f>
        <v/>
      </c>
      <c r="N49" s="31" t="str">
        <f ca="1">IF(ISNA(Lists!$C27),"",IF((INDIRECT("'"&amp;Lists!$C27&amp;"'!"&amp;Lists!$D27&amp;N$14))="","",(INDIRECT("'"&amp;Lists!$C27&amp;"'!"&amp;Lists!$D27&amp;N$14))))</f>
        <v/>
      </c>
      <c r="O49" s="31" t="str">
        <f ca="1">IF(ISNA(Lists!$C27),"",IF((INDIRECT("'"&amp;Lists!$C27&amp;"'!"&amp;Lists!$D27&amp;O$14))="","",(INDIRECT("'"&amp;Lists!$C27&amp;"'!"&amp;Lists!$D27&amp;O$14))))</f>
        <v/>
      </c>
      <c r="P49" s="31" t="str">
        <f ca="1">IF(ISNA(Lists!$C27),"",IF((INDIRECT("'"&amp;Lists!$C27&amp;"'!"&amp;Lists!$D27&amp;P$14))="","",(INDIRECT("'"&amp;Lists!$C27&amp;"'!"&amp;Lists!$D27&amp;P$14))))</f>
        <v/>
      </c>
      <c r="Q49" s="31" t="str">
        <f ca="1">IF(ISNA(Lists!$C27),"",IF((INDIRECT("'"&amp;Lists!$C27&amp;"'!"&amp;Lists!$D27&amp;Q$14))="","",(INDIRECT("'"&amp;Lists!$C27&amp;"'!"&amp;Lists!$D27&amp;Q$14))))</f>
        <v/>
      </c>
      <c r="R49" s="31" t="str">
        <f ca="1">IF(ISNA(Lists!$C27),"",IF((INDIRECT("'"&amp;Lists!$C27&amp;"'!"&amp;Lists!$D27&amp;R$14))="","",(INDIRECT("'"&amp;Lists!$C27&amp;"'!"&amp;Lists!$D27&amp;R$14))))</f>
        <v/>
      </c>
      <c r="S49" s="31" t="str">
        <f ca="1">IF(ISNA(Lists!$C27),"",IF((INDIRECT("'"&amp;Lists!$C27&amp;"'!"&amp;Lists!$D27&amp;S$14))="","",(INDIRECT("'"&amp;Lists!$C27&amp;"'!"&amp;Lists!$D27&amp;S$14))))</f>
        <v/>
      </c>
      <c r="T49" s="278" t="str">
        <f ca="1">IF(ISNA(Lists!$C27),"",IF((INDIRECT("'"&amp;Lists!$C27&amp;"'!"&amp;Lists!$D27&amp;T$14))="","",(INDIRECT("'"&amp;Lists!$C27&amp;"'!"&amp;Lists!$D27&amp;T$14))))</f>
        <v/>
      </c>
      <c r="U49" s="31" t="str">
        <f ca="1">IF(ISNA(Lists!$C27),"",IF((INDIRECT("'"&amp;Lists!$C27&amp;"'!"&amp;Lists!$D27&amp;U$14))="","",(INDIRECT("'"&amp;Lists!$C27&amp;"'!"&amp;Lists!$D27&amp;U$14))))</f>
        <v/>
      </c>
      <c r="V49" s="31" t="str">
        <f ca="1">IF(ISNA(Lists!$C27),"",IF((INDIRECT("'"&amp;Lists!$C27&amp;"'!"&amp;Lists!$E27&amp;V$14))="","",(INDIRECT("'"&amp;Lists!$C27&amp;"'!"&amp;Lists!$E27&amp;V$14))))</f>
        <v/>
      </c>
      <c r="W49" s="31" t="str">
        <f ca="1">IF(ISNA(Lists!$C27),"",IF((INDIRECT("'"&amp;Lists!$C27&amp;"'!"&amp;Lists!$E27&amp;W$14))="","",(INDIRECT("'"&amp;Lists!$C27&amp;"'!"&amp;Lists!$E27&amp;W$14))))</f>
        <v/>
      </c>
      <c r="X49" s="31" t="str">
        <f ca="1">IF(ISNA(Lists!$C27),"",IF((INDIRECT("'"&amp;Lists!$C27&amp;"'!"&amp;Lists!$E27&amp;X$14))="","",(INDIRECT("'"&amp;Lists!$C27&amp;"'!"&amp;Lists!$E27&amp;X$14))))</f>
        <v/>
      </c>
      <c r="Y49" s="31" t="str">
        <f ca="1">IF(ISNA(Lists!$C27),"",IF((INDIRECT("'"&amp;Lists!$C27&amp;"'!"&amp;Lists!$E27&amp;Y$14))="","",(INDIRECT("'"&amp;Lists!$C27&amp;"'!"&amp;Lists!$E27&amp;Y$14))))</f>
        <v/>
      </c>
      <c r="Z49" s="31" t="str">
        <f ca="1">IF(ISNA(Lists!$C27),"",IF((INDIRECT("'"&amp;Lists!$C27&amp;"'!"&amp;Lists!$E27&amp;Z$14))="","",(INDIRECT("'"&amp;Lists!$C27&amp;"'!"&amp;Lists!$E27&amp;Z$14))))</f>
        <v/>
      </c>
      <c r="AA49" s="31" t="str">
        <f ca="1">IF(ISNA(Lists!$C27),"",IF((INDIRECT("'"&amp;Lists!$C27&amp;"'!"&amp;Lists!$E27&amp;AA$14))="","",(INDIRECT("'"&amp;Lists!$C27&amp;"'!"&amp;Lists!$E27&amp;AA$14))))</f>
        <v/>
      </c>
      <c r="AB49" s="278" t="str">
        <f ca="1">IF(ISNA(Lists!$C27),"",IF((INDIRECT("'"&amp;Lists!$C27&amp;"'!"&amp;Lists!$E27&amp;AB$14))="","",(INDIRECT("'"&amp;Lists!$C27&amp;"'!"&amp;Lists!$E27&amp;AB$14))))</f>
        <v/>
      </c>
      <c r="AC49" s="31" t="str">
        <f ca="1">IF(ISNA(Lists!$C27),"",IF((INDIRECT("'"&amp;Lists!$C27&amp;"'!"&amp;Lists!$E27&amp;AC$14))="","",(INDIRECT("'"&amp;Lists!$C27&amp;"'!"&amp;Lists!$E27&amp;AC$14))))</f>
        <v/>
      </c>
      <c r="AD49" s="31" t="str">
        <f ca="1">IF(ISNA(Lists!$C27),"",IF((INDIRECT("'"&amp;Lists!$C27&amp;"'!"&amp;Lists!$E27&amp;AD$14))="","",(INDIRECT("'"&amp;Lists!$C27&amp;"'!"&amp;Lists!$E27&amp;AD$14))))</f>
        <v/>
      </c>
      <c r="AE49" s="31" t="str">
        <f ca="1">IF(ISNA(Lists!$C27),"",IF((INDIRECT("'"&amp;Lists!$C27&amp;"'!"&amp;Lists!$E27&amp;AE$14))="","",(INDIRECT("'"&amp;Lists!$C27&amp;"'!"&amp;Lists!$E27&amp;AE$14))))</f>
        <v/>
      </c>
      <c r="AF49" s="31" t="str">
        <f ca="1">IF(ISNA(Lists!$C27),"",IF((INDIRECT("'"&amp;Lists!$C27&amp;"'!"&amp;Lists!$E27&amp;AF$14))="","",(INDIRECT("'"&amp;Lists!$C27&amp;"'!"&amp;Lists!$E27&amp;AF$14))))</f>
        <v/>
      </c>
      <c r="AG49" s="31" t="str">
        <f ca="1">IF(ISNA(Lists!$C27),"",IF((INDIRECT("'"&amp;Lists!$C27&amp;"'!"&amp;Lists!$E27&amp;AG$14))="","",(INDIRECT("'"&amp;Lists!$C27&amp;"'!"&amp;Lists!$E27&amp;AG$14))))</f>
        <v/>
      </c>
      <c r="AH49" s="31" t="str">
        <f ca="1">IF(ISNA(Lists!$C27),"",IF((INDIRECT("'"&amp;Lists!$C27&amp;"'!"&amp;Lists!$E27&amp;AH$14))="","",(INDIRECT("'"&amp;Lists!$C27&amp;"'!"&amp;Lists!$E27&amp;AH$14))))</f>
        <v/>
      </c>
      <c r="AI49" s="31" t="str">
        <f ca="1">IF(ISNA(Lists!$C27),"",IF((INDIRECT("'"&amp;Lists!$C27&amp;"'!"&amp;Lists!$E27&amp;AI$14))="","",(INDIRECT("'"&amp;Lists!$C27&amp;"'!"&amp;Lists!$E27&amp;AI$14))))</f>
        <v/>
      </c>
      <c r="AJ49" s="31" t="str">
        <f ca="1">IF(ISNA(Lists!$C27),"",IF((INDIRECT("'"&amp;Lists!$C27&amp;"'!"&amp;Lists!$D27&amp;AJ$14))="","",(INDIRECT("'"&amp;Lists!$C27&amp;"'!"&amp;Lists!$D27&amp;AJ$14))))</f>
        <v/>
      </c>
      <c r="AK49" s="31" t="str">
        <f ca="1">IF(ISNA(Lists!$C27),"",IF((INDIRECT("'"&amp;Lists!$C27&amp;"'!"&amp;Lists!$D27&amp;AK$14))="","",(INDIRECT("'"&amp;Lists!$C27&amp;"'!"&amp;Lists!$D27&amp;AK$14))))</f>
        <v/>
      </c>
      <c r="AL49" s="31" t="str">
        <f ca="1">IF(ISNA(Lists!$C27),"",IF((INDIRECT("'"&amp;Lists!$C27&amp;"'!"&amp;Lists!$D27&amp;AL$14))="","",(INDIRECT("'"&amp;Lists!$C27&amp;"'!"&amp;Lists!$D27&amp;AL$14))))</f>
        <v/>
      </c>
      <c r="AM49" s="31" t="str">
        <f ca="1">IF(ISNA(Lists!$C27),"",IF((INDIRECT("'"&amp;Lists!$C27&amp;"'!"&amp;Lists!$D27&amp;AM$14))="","",(INDIRECT("'"&amp;Lists!$C27&amp;"'!"&amp;Lists!$D27&amp;AM$14))))</f>
        <v/>
      </c>
      <c r="AN49" s="31" t="str">
        <f ca="1">IF(ISNA(Lists!$C27),"",IF((INDIRECT("'"&amp;Lists!$C27&amp;"'!"&amp;Lists!$D27&amp;AN$14))="","",(INDIRECT("'"&amp;Lists!$C27&amp;"'!"&amp;Lists!$D27&amp;AN$14))))</f>
        <v/>
      </c>
      <c r="AO49" s="31" t="str">
        <f ca="1">IF(ISNA(Lists!$C27),"",IF((INDIRECT("'"&amp;Lists!$C27&amp;"'!"&amp;Lists!$D27&amp;AO$14))="","",(INDIRECT("'"&amp;Lists!$C27&amp;"'!"&amp;Lists!$D27&amp;AO$14))))</f>
        <v/>
      </c>
      <c r="AP49" s="31" t="str">
        <f ca="1">IF(ISNA(Lists!$C27),"",IF((INDIRECT("'"&amp;Lists!$C27&amp;"'!"&amp;Lists!$D27&amp;AP$14))="","",(INDIRECT("'"&amp;Lists!$C27&amp;"'!"&amp;Lists!$D27&amp;AP$14))))</f>
        <v/>
      </c>
      <c r="AQ49" s="278" t="str">
        <f ca="1">IF(ISNA(Lists!$C27),"",IF((INDIRECT("'"&amp;Lists!$C27&amp;"'!"&amp;Lists!$D27&amp;AQ$14))="","",(INDIRECT("'"&amp;Lists!$C27&amp;"'!"&amp;Lists!$D27&amp;AQ$14))))</f>
        <v/>
      </c>
      <c r="AR49" s="31" t="str">
        <f ca="1">IF(ISNA(Lists!$C27),"",IF((INDIRECT("'"&amp;Lists!$C27&amp;"'!"&amp;Lists!$D27&amp;AR$14))="","",(INDIRECT("'"&amp;Lists!$C27&amp;"'!"&amp;Lists!$D27&amp;AR$14))))</f>
        <v/>
      </c>
      <c r="AS49" s="31" t="str">
        <f ca="1">IF(ISNA(Lists!$C27),"",IF((INDIRECT("'"&amp;Lists!$C27&amp;"'!"&amp;Lists!$D27&amp;AS$14))="","",(INDIRECT("'"&amp;Lists!$C27&amp;"'!"&amp;Lists!$D27&amp;AS$14))))</f>
        <v/>
      </c>
    </row>
    <row r="50" spans="2:45" x14ac:dyDescent="0.25">
      <c r="B50" s="279" t="str">
        <f ca="1">IF(C50="","",Facility_Info_upload!$B$24)</f>
        <v/>
      </c>
      <c r="C50" s="31" t="str">
        <f ca="1">IF(ISNA(Lists!$C28),"",IF(INDIRECT("'"&amp;Lists!$C28&amp;"'!"&amp;"B"&amp;C$14)="","",(INDIRECT("'"&amp;Lists!$C28&amp;"'!"&amp;"B"&amp;C$14))))</f>
        <v/>
      </c>
      <c r="D50" s="31" t="str">
        <f ca="1">IF(ISNA(Lists!$C28),"",IF(INDIRECT("'"&amp;Lists!$C28&amp;"'!"&amp;"B"&amp;D$14)="","",(INDIRECT("'"&amp;Lists!$C28&amp;"'!"&amp;"B"&amp;D$14))))</f>
        <v/>
      </c>
      <c r="E50" s="31" t="str">
        <f ca="1">IF(ISNA(Lists!$C28),"",IF(INDIRECT("'"&amp;Lists!$C28&amp;"'!"&amp;"B"&amp;E$14)="","",(INDIRECT("'"&amp;Lists!$C28&amp;"'!"&amp;"B"&amp;E$14))))</f>
        <v/>
      </c>
      <c r="F50" s="31" t="str">
        <f ca="1">IF(ISNA(Lists!$C28),"",IF(INDIRECT("'"&amp;Lists!$C28&amp;"'!"&amp;"B"&amp;F$14)="","",(INDIRECT("'"&amp;Lists!$C28&amp;"'!"&amp;"B"&amp;F$14))))</f>
        <v/>
      </c>
      <c r="G50" s="31" t="str">
        <f ca="1">IF(ISNA(Lists!$C28),"",IF(INDIRECT("'"&amp;Lists!$C28&amp;"'!"&amp;"B"&amp;G$14)="","",(INDIRECT("'"&amp;Lists!$C28&amp;"'!"&amp;"B"&amp;G$14))))</f>
        <v/>
      </c>
      <c r="H50" s="31" t="str">
        <f ca="1">IF(ISNA(Lists!$C28),"",IF((INDIRECT("'"&amp;Lists!$C28&amp;"'!"&amp;Lists!$D28&amp;H$14))="","",(INDIRECT("'"&amp;Lists!$C28&amp;"'!"&amp;Lists!$D28&amp;H$14))))</f>
        <v/>
      </c>
      <c r="I50" s="31" t="str">
        <f ca="1">IF(ISNA(Lists!$C28),"",IF((INDIRECT("'"&amp;Lists!$C28&amp;"'!"&amp;Lists!$D28&amp;I$14))="","",(INDIRECT("'"&amp;Lists!$C28&amp;"'!"&amp;Lists!$D28&amp;I$14))))</f>
        <v/>
      </c>
      <c r="J50" s="275" t="str">
        <f ca="1">IF(ISNA(Lists!$C28),"",IF((INDIRECT("'"&amp;Lists!$C28&amp;"'!"&amp;Lists!$D28&amp;J$14))="","",(INDIRECT("'"&amp;Lists!$C28&amp;"'!"&amp;Lists!$D28&amp;J$14))))</f>
        <v/>
      </c>
      <c r="K50" s="312" t="str">
        <f ca="1">IF(ISNA(Lists!$C28),"",IF((INDIRECT("'"&amp;Lists!$C28&amp;"'!"&amp;Lists!$D28&amp;K$14))="","",(INDIRECT("'"&amp;Lists!$C28&amp;"'!"&amp;Lists!$D28&amp;K$14))))</f>
        <v/>
      </c>
      <c r="L50" s="312" t="str">
        <f ca="1">IF(ISNA(Lists!$C28),"",IF((INDIRECT("'"&amp;Lists!$C28&amp;"'!"&amp;Lists!$D28&amp;L$14))="","",(INDIRECT("'"&amp;Lists!$C28&amp;"'!"&amp;Lists!$D28&amp;L$14))))</f>
        <v/>
      </c>
      <c r="M50" s="312" t="str">
        <f ca="1">IF(ISNA(Lists!$C28),"",IF((INDIRECT("'"&amp;Lists!$C28&amp;"'!"&amp;Lists!$D28&amp;M$14))="","",(INDIRECT("'"&amp;Lists!$C28&amp;"'!"&amp;Lists!$D28&amp;M$14))))</f>
        <v/>
      </c>
      <c r="N50" s="31" t="str">
        <f ca="1">IF(ISNA(Lists!$C28),"",IF((INDIRECT("'"&amp;Lists!$C28&amp;"'!"&amp;Lists!$D28&amp;N$14))="","",(INDIRECT("'"&amp;Lists!$C28&amp;"'!"&amp;Lists!$D28&amp;N$14))))</f>
        <v/>
      </c>
      <c r="O50" s="31" t="str">
        <f ca="1">IF(ISNA(Lists!$C28),"",IF((INDIRECT("'"&amp;Lists!$C28&amp;"'!"&amp;Lists!$D28&amp;O$14))="","",(INDIRECT("'"&amp;Lists!$C28&amp;"'!"&amp;Lists!$D28&amp;O$14))))</f>
        <v/>
      </c>
      <c r="P50" s="31" t="str">
        <f ca="1">IF(ISNA(Lists!$C28),"",IF((INDIRECT("'"&amp;Lists!$C28&amp;"'!"&amp;Lists!$D28&amp;P$14))="","",(INDIRECT("'"&amp;Lists!$C28&amp;"'!"&amp;Lists!$D28&amp;P$14))))</f>
        <v/>
      </c>
      <c r="Q50" s="31" t="str">
        <f ca="1">IF(ISNA(Lists!$C28),"",IF((INDIRECT("'"&amp;Lists!$C28&amp;"'!"&amp;Lists!$D28&amp;Q$14))="","",(INDIRECT("'"&amp;Lists!$C28&amp;"'!"&amp;Lists!$D28&amp;Q$14))))</f>
        <v/>
      </c>
      <c r="R50" s="31" t="str">
        <f ca="1">IF(ISNA(Lists!$C28),"",IF((INDIRECT("'"&amp;Lists!$C28&amp;"'!"&amp;Lists!$D28&amp;R$14))="","",(INDIRECT("'"&amp;Lists!$C28&amp;"'!"&amp;Lists!$D28&amp;R$14))))</f>
        <v/>
      </c>
      <c r="S50" s="31" t="str">
        <f ca="1">IF(ISNA(Lists!$C28),"",IF((INDIRECT("'"&amp;Lists!$C28&amp;"'!"&amp;Lists!$D28&amp;S$14))="","",(INDIRECT("'"&amp;Lists!$C28&amp;"'!"&amp;Lists!$D28&amp;S$14))))</f>
        <v/>
      </c>
      <c r="T50" s="278" t="str">
        <f ca="1">IF(ISNA(Lists!$C28),"",IF((INDIRECT("'"&amp;Lists!$C28&amp;"'!"&amp;Lists!$D28&amp;T$14))="","",(INDIRECT("'"&amp;Lists!$C28&amp;"'!"&amp;Lists!$D28&amp;T$14))))</f>
        <v/>
      </c>
      <c r="U50" s="31" t="str">
        <f ca="1">IF(ISNA(Lists!$C28),"",IF((INDIRECT("'"&amp;Lists!$C28&amp;"'!"&amp;Lists!$D28&amp;U$14))="","",(INDIRECT("'"&amp;Lists!$C28&amp;"'!"&amp;Lists!$D28&amp;U$14))))</f>
        <v/>
      </c>
      <c r="V50" s="31" t="str">
        <f ca="1">IF(ISNA(Lists!$C28),"",IF((INDIRECT("'"&amp;Lists!$C28&amp;"'!"&amp;Lists!$E28&amp;V$14))="","",(INDIRECT("'"&amp;Lists!$C28&amp;"'!"&amp;Lists!$E28&amp;V$14))))</f>
        <v/>
      </c>
      <c r="W50" s="31" t="str">
        <f ca="1">IF(ISNA(Lists!$C28),"",IF((INDIRECT("'"&amp;Lists!$C28&amp;"'!"&amp;Lists!$E28&amp;W$14))="","",(INDIRECT("'"&amp;Lists!$C28&amp;"'!"&amp;Lists!$E28&amp;W$14))))</f>
        <v/>
      </c>
      <c r="X50" s="31" t="str">
        <f ca="1">IF(ISNA(Lists!$C28),"",IF((INDIRECT("'"&amp;Lists!$C28&amp;"'!"&amp;Lists!$E28&amp;X$14))="","",(INDIRECT("'"&amp;Lists!$C28&amp;"'!"&amp;Lists!$E28&amp;X$14))))</f>
        <v/>
      </c>
      <c r="Y50" s="31" t="str">
        <f ca="1">IF(ISNA(Lists!$C28),"",IF((INDIRECT("'"&amp;Lists!$C28&amp;"'!"&amp;Lists!$E28&amp;Y$14))="","",(INDIRECT("'"&amp;Lists!$C28&amp;"'!"&amp;Lists!$E28&amp;Y$14))))</f>
        <v/>
      </c>
      <c r="Z50" s="31" t="str">
        <f ca="1">IF(ISNA(Lists!$C28),"",IF((INDIRECT("'"&amp;Lists!$C28&amp;"'!"&amp;Lists!$E28&amp;Z$14))="","",(INDIRECT("'"&amp;Lists!$C28&amp;"'!"&amp;Lists!$E28&amp;Z$14))))</f>
        <v/>
      </c>
      <c r="AA50" s="31" t="str">
        <f ca="1">IF(ISNA(Lists!$C28),"",IF((INDIRECT("'"&amp;Lists!$C28&amp;"'!"&amp;Lists!$E28&amp;AA$14))="","",(INDIRECT("'"&amp;Lists!$C28&amp;"'!"&amp;Lists!$E28&amp;AA$14))))</f>
        <v/>
      </c>
      <c r="AB50" s="278" t="str">
        <f ca="1">IF(ISNA(Lists!$C28),"",IF((INDIRECT("'"&amp;Lists!$C28&amp;"'!"&amp;Lists!$E28&amp;AB$14))="","",(INDIRECT("'"&amp;Lists!$C28&amp;"'!"&amp;Lists!$E28&amp;AB$14))))</f>
        <v/>
      </c>
      <c r="AC50" s="31" t="str">
        <f ca="1">IF(ISNA(Lists!$C28),"",IF((INDIRECT("'"&amp;Lists!$C28&amp;"'!"&amp;Lists!$E28&amp;AC$14))="","",(INDIRECT("'"&amp;Lists!$C28&amp;"'!"&amp;Lists!$E28&amp;AC$14))))</f>
        <v/>
      </c>
      <c r="AD50" s="31" t="str">
        <f ca="1">IF(ISNA(Lists!$C28),"",IF((INDIRECT("'"&amp;Lists!$C28&amp;"'!"&amp;Lists!$E28&amp;AD$14))="","",(INDIRECT("'"&amp;Lists!$C28&amp;"'!"&amp;Lists!$E28&amp;AD$14))))</f>
        <v/>
      </c>
      <c r="AE50" s="31" t="str">
        <f ca="1">IF(ISNA(Lists!$C28),"",IF((INDIRECT("'"&amp;Lists!$C28&amp;"'!"&amp;Lists!$E28&amp;AE$14))="","",(INDIRECT("'"&amp;Lists!$C28&amp;"'!"&amp;Lists!$E28&amp;AE$14))))</f>
        <v/>
      </c>
      <c r="AF50" s="31" t="str">
        <f ca="1">IF(ISNA(Lists!$C28),"",IF((INDIRECT("'"&amp;Lists!$C28&amp;"'!"&amp;Lists!$E28&amp;AF$14))="","",(INDIRECT("'"&amp;Lists!$C28&amp;"'!"&amp;Lists!$E28&amp;AF$14))))</f>
        <v/>
      </c>
      <c r="AG50" s="31" t="str">
        <f ca="1">IF(ISNA(Lists!$C28),"",IF((INDIRECT("'"&amp;Lists!$C28&amp;"'!"&amp;Lists!$E28&amp;AG$14))="","",(INDIRECT("'"&amp;Lists!$C28&amp;"'!"&amp;Lists!$E28&amp;AG$14))))</f>
        <v/>
      </c>
      <c r="AH50" s="31" t="str">
        <f ca="1">IF(ISNA(Lists!$C28),"",IF((INDIRECT("'"&amp;Lists!$C28&amp;"'!"&amp;Lists!$E28&amp;AH$14))="","",(INDIRECT("'"&amp;Lists!$C28&amp;"'!"&amp;Lists!$E28&amp;AH$14))))</f>
        <v/>
      </c>
      <c r="AI50" s="31" t="str">
        <f ca="1">IF(ISNA(Lists!$C28),"",IF((INDIRECT("'"&amp;Lists!$C28&amp;"'!"&amp;Lists!$E28&amp;AI$14))="","",(INDIRECT("'"&amp;Lists!$C28&amp;"'!"&amp;Lists!$E28&amp;AI$14))))</f>
        <v/>
      </c>
      <c r="AJ50" s="31" t="str">
        <f ca="1">IF(ISNA(Lists!$C28),"",IF((INDIRECT("'"&amp;Lists!$C28&amp;"'!"&amp;Lists!$D28&amp;AJ$14))="","",(INDIRECT("'"&amp;Lists!$C28&amp;"'!"&amp;Lists!$D28&amp;AJ$14))))</f>
        <v/>
      </c>
      <c r="AK50" s="31" t="str">
        <f ca="1">IF(ISNA(Lists!$C28),"",IF((INDIRECT("'"&amp;Lists!$C28&amp;"'!"&amp;Lists!$D28&amp;AK$14))="","",(INDIRECT("'"&amp;Lists!$C28&amp;"'!"&amp;Lists!$D28&amp;AK$14))))</f>
        <v/>
      </c>
      <c r="AL50" s="31" t="str">
        <f ca="1">IF(ISNA(Lists!$C28),"",IF((INDIRECT("'"&amp;Lists!$C28&amp;"'!"&amp;Lists!$D28&amp;AL$14))="","",(INDIRECT("'"&amp;Lists!$C28&amp;"'!"&amp;Lists!$D28&amp;AL$14))))</f>
        <v/>
      </c>
      <c r="AM50" s="31" t="str">
        <f ca="1">IF(ISNA(Lists!$C28),"",IF((INDIRECT("'"&amp;Lists!$C28&amp;"'!"&amp;Lists!$D28&amp;AM$14))="","",(INDIRECT("'"&amp;Lists!$C28&amp;"'!"&amp;Lists!$D28&amp;AM$14))))</f>
        <v/>
      </c>
      <c r="AN50" s="31" t="str">
        <f ca="1">IF(ISNA(Lists!$C28),"",IF((INDIRECT("'"&amp;Lists!$C28&amp;"'!"&amp;Lists!$D28&amp;AN$14))="","",(INDIRECT("'"&amp;Lists!$C28&amp;"'!"&amp;Lists!$D28&amp;AN$14))))</f>
        <v/>
      </c>
      <c r="AO50" s="31" t="str">
        <f ca="1">IF(ISNA(Lists!$C28),"",IF((INDIRECT("'"&amp;Lists!$C28&amp;"'!"&amp;Lists!$D28&amp;AO$14))="","",(INDIRECT("'"&amp;Lists!$C28&amp;"'!"&amp;Lists!$D28&amp;AO$14))))</f>
        <v/>
      </c>
      <c r="AP50" s="31" t="str">
        <f ca="1">IF(ISNA(Lists!$C28),"",IF((INDIRECT("'"&amp;Lists!$C28&amp;"'!"&amp;Lists!$D28&amp;AP$14))="","",(INDIRECT("'"&amp;Lists!$C28&amp;"'!"&amp;Lists!$D28&amp;AP$14))))</f>
        <v/>
      </c>
      <c r="AQ50" s="278" t="str">
        <f ca="1">IF(ISNA(Lists!$C28),"",IF((INDIRECT("'"&amp;Lists!$C28&amp;"'!"&amp;Lists!$D28&amp;AQ$14))="","",(INDIRECT("'"&amp;Lists!$C28&amp;"'!"&amp;Lists!$D28&amp;AQ$14))))</f>
        <v/>
      </c>
      <c r="AR50" s="31" t="str">
        <f ca="1">IF(ISNA(Lists!$C28),"",IF((INDIRECT("'"&amp;Lists!$C28&amp;"'!"&amp;Lists!$D28&amp;AR$14))="","",(INDIRECT("'"&amp;Lists!$C28&amp;"'!"&amp;Lists!$D28&amp;AR$14))))</f>
        <v/>
      </c>
      <c r="AS50" s="31" t="str">
        <f ca="1">IF(ISNA(Lists!$C28),"",IF((INDIRECT("'"&amp;Lists!$C28&amp;"'!"&amp;Lists!$D28&amp;AS$14))="","",(INDIRECT("'"&amp;Lists!$C28&amp;"'!"&amp;Lists!$D28&amp;AS$14))))</f>
        <v/>
      </c>
    </row>
    <row r="51" spans="2:45" x14ac:dyDescent="0.25">
      <c r="B51" s="279" t="str">
        <f ca="1">IF(C51="","",Facility_Info_upload!$B$24)</f>
        <v/>
      </c>
      <c r="C51" s="31" t="str">
        <f ca="1">IF(ISNA(Lists!$C29),"",IF(INDIRECT("'"&amp;Lists!$C29&amp;"'!"&amp;"B"&amp;C$14)="","",(INDIRECT("'"&amp;Lists!$C29&amp;"'!"&amp;"B"&amp;C$14))))</f>
        <v/>
      </c>
      <c r="D51" s="31" t="str">
        <f ca="1">IF(ISNA(Lists!$C29),"",IF(INDIRECT("'"&amp;Lists!$C29&amp;"'!"&amp;"B"&amp;D$14)="","",(INDIRECT("'"&amp;Lists!$C29&amp;"'!"&amp;"B"&amp;D$14))))</f>
        <v/>
      </c>
      <c r="E51" s="31" t="str">
        <f ca="1">IF(ISNA(Lists!$C29),"",IF(INDIRECT("'"&amp;Lists!$C29&amp;"'!"&amp;"B"&amp;E$14)="","",(INDIRECT("'"&amp;Lists!$C29&amp;"'!"&amp;"B"&amp;E$14))))</f>
        <v/>
      </c>
      <c r="F51" s="31" t="str">
        <f ca="1">IF(ISNA(Lists!$C29),"",IF(INDIRECT("'"&amp;Lists!$C29&amp;"'!"&amp;"B"&amp;F$14)="","",(INDIRECT("'"&amp;Lists!$C29&amp;"'!"&amp;"B"&amp;F$14))))</f>
        <v/>
      </c>
      <c r="G51" s="31" t="str">
        <f ca="1">IF(ISNA(Lists!$C29),"",IF(INDIRECT("'"&amp;Lists!$C29&amp;"'!"&amp;"B"&amp;G$14)="","",(INDIRECT("'"&amp;Lists!$C29&amp;"'!"&amp;"B"&amp;G$14))))</f>
        <v/>
      </c>
      <c r="H51" s="31" t="str">
        <f ca="1">IF(ISNA(Lists!$C29),"",IF((INDIRECT("'"&amp;Lists!$C29&amp;"'!"&amp;Lists!$D29&amp;H$14))="","",(INDIRECT("'"&amp;Lists!$C29&amp;"'!"&amp;Lists!$D29&amp;H$14))))</f>
        <v/>
      </c>
      <c r="I51" s="31" t="str">
        <f ca="1">IF(ISNA(Lists!$C29),"",IF((INDIRECT("'"&amp;Lists!$C29&amp;"'!"&amp;Lists!$D29&amp;I$14))="","",(INDIRECT("'"&amp;Lists!$C29&amp;"'!"&amp;Lists!$D29&amp;I$14))))</f>
        <v/>
      </c>
      <c r="J51" s="275" t="str">
        <f ca="1">IF(ISNA(Lists!$C29),"",IF((INDIRECT("'"&amp;Lists!$C29&amp;"'!"&amp;Lists!$D29&amp;J$14))="","",(INDIRECT("'"&amp;Lists!$C29&amp;"'!"&amp;Lists!$D29&amp;J$14))))</f>
        <v/>
      </c>
      <c r="K51" s="312" t="str">
        <f ca="1">IF(ISNA(Lists!$C29),"",IF((INDIRECT("'"&amp;Lists!$C29&amp;"'!"&amp;Lists!$D29&amp;K$14))="","",(INDIRECT("'"&amp;Lists!$C29&amp;"'!"&amp;Lists!$D29&amp;K$14))))</f>
        <v/>
      </c>
      <c r="L51" s="312" t="str">
        <f ca="1">IF(ISNA(Lists!$C29),"",IF((INDIRECT("'"&amp;Lists!$C29&amp;"'!"&amp;Lists!$D29&amp;L$14))="","",(INDIRECT("'"&amp;Lists!$C29&amp;"'!"&amp;Lists!$D29&amp;L$14))))</f>
        <v/>
      </c>
      <c r="M51" s="312" t="str">
        <f ca="1">IF(ISNA(Lists!$C29),"",IF((INDIRECT("'"&amp;Lists!$C29&amp;"'!"&amp;Lists!$D29&amp;M$14))="","",(INDIRECT("'"&amp;Lists!$C29&amp;"'!"&amp;Lists!$D29&amp;M$14))))</f>
        <v/>
      </c>
      <c r="N51" s="31" t="str">
        <f ca="1">IF(ISNA(Lists!$C29),"",IF((INDIRECT("'"&amp;Lists!$C29&amp;"'!"&amp;Lists!$D29&amp;N$14))="","",(INDIRECT("'"&amp;Lists!$C29&amp;"'!"&amp;Lists!$D29&amp;N$14))))</f>
        <v/>
      </c>
      <c r="O51" s="31" t="str">
        <f ca="1">IF(ISNA(Lists!$C29),"",IF((INDIRECT("'"&amp;Lists!$C29&amp;"'!"&amp;Lists!$D29&amp;O$14))="","",(INDIRECT("'"&amp;Lists!$C29&amp;"'!"&amp;Lists!$D29&amp;O$14))))</f>
        <v/>
      </c>
      <c r="P51" s="31" t="str">
        <f ca="1">IF(ISNA(Lists!$C29),"",IF((INDIRECT("'"&amp;Lists!$C29&amp;"'!"&amp;Lists!$D29&amp;P$14))="","",(INDIRECT("'"&amp;Lists!$C29&amp;"'!"&amp;Lists!$D29&amp;P$14))))</f>
        <v/>
      </c>
      <c r="Q51" s="31" t="str">
        <f ca="1">IF(ISNA(Lists!$C29),"",IF((INDIRECT("'"&amp;Lists!$C29&amp;"'!"&amp;Lists!$D29&amp;Q$14))="","",(INDIRECT("'"&amp;Lists!$C29&amp;"'!"&amp;Lists!$D29&amp;Q$14))))</f>
        <v/>
      </c>
      <c r="R51" s="31" t="str">
        <f ca="1">IF(ISNA(Lists!$C29),"",IF((INDIRECT("'"&amp;Lists!$C29&amp;"'!"&amp;Lists!$D29&amp;R$14))="","",(INDIRECT("'"&amp;Lists!$C29&amp;"'!"&amp;Lists!$D29&amp;R$14))))</f>
        <v/>
      </c>
      <c r="S51" s="31" t="str">
        <f ca="1">IF(ISNA(Lists!$C29),"",IF((INDIRECT("'"&amp;Lists!$C29&amp;"'!"&amp;Lists!$D29&amp;S$14))="","",(INDIRECT("'"&amp;Lists!$C29&amp;"'!"&amp;Lists!$D29&amp;S$14))))</f>
        <v/>
      </c>
      <c r="T51" s="278" t="str">
        <f ca="1">IF(ISNA(Lists!$C29),"",IF((INDIRECT("'"&amp;Lists!$C29&amp;"'!"&amp;Lists!$D29&amp;T$14))="","",(INDIRECT("'"&amp;Lists!$C29&amp;"'!"&amp;Lists!$D29&amp;T$14))))</f>
        <v/>
      </c>
      <c r="U51" s="31" t="str">
        <f ca="1">IF(ISNA(Lists!$C29),"",IF((INDIRECT("'"&amp;Lists!$C29&amp;"'!"&amp;Lists!$D29&amp;U$14))="","",(INDIRECT("'"&amp;Lists!$C29&amp;"'!"&amp;Lists!$D29&amp;U$14))))</f>
        <v/>
      </c>
      <c r="V51" s="31" t="str">
        <f ca="1">IF(ISNA(Lists!$C29),"",IF((INDIRECT("'"&amp;Lists!$C29&amp;"'!"&amp;Lists!$E29&amp;V$14))="","",(INDIRECT("'"&amp;Lists!$C29&amp;"'!"&amp;Lists!$E29&amp;V$14))))</f>
        <v/>
      </c>
      <c r="W51" s="31" t="str">
        <f ca="1">IF(ISNA(Lists!$C29),"",IF((INDIRECT("'"&amp;Lists!$C29&amp;"'!"&amp;Lists!$E29&amp;W$14))="","",(INDIRECT("'"&amp;Lists!$C29&amp;"'!"&amp;Lists!$E29&amp;W$14))))</f>
        <v/>
      </c>
      <c r="X51" s="31" t="str">
        <f ca="1">IF(ISNA(Lists!$C29),"",IF((INDIRECT("'"&amp;Lists!$C29&amp;"'!"&amp;Lists!$E29&amp;X$14))="","",(INDIRECT("'"&amp;Lists!$C29&amp;"'!"&amp;Lists!$E29&amp;X$14))))</f>
        <v/>
      </c>
      <c r="Y51" s="31" t="str">
        <f ca="1">IF(ISNA(Lists!$C29),"",IF((INDIRECT("'"&amp;Lists!$C29&amp;"'!"&amp;Lists!$E29&amp;Y$14))="","",(INDIRECT("'"&amp;Lists!$C29&amp;"'!"&amp;Lists!$E29&amp;Y$14))))</f>
        <v/>
      </c>
      <c r="Z51" s="31" t="str">
        <f ca="1">IF(ISNA(Lists!$C29),"",IF((INDIRECT("'"&amp;Lists!$C29&amp;"'!"&amp;Lists!$E29&amp;Z$14))="","",(INDIRECT("'"&amp;Lists!$C29&amp;"'!"&amp;Lists!$E29&amp;Z$14))))</f>
        <v/>
      </c>
      <c r="AA51" s="31" t="str">
        <f ca="1">IF(ISNA(Lists!$C29),"",IF((INDIRECT("'"&amp;Lists!$C29&amp;"'!"&amp;Lists!$E29&amp;AA$14))="","",(INDIRECT("'"&amp;Lists!$C29&amp;"'!"&amp;Lists!$E29&amp;AA$14))))</f>
        <v/>
      </c>
      <c r="AB51" s="278" t="str">
        <f ca="1">IF(ISNA(Lists!$C29),"",IF((INDIRECT("'"&amp;Lists!$C29&amp;"'!"&amp;Lists!$E29&amp;AB$14))="","",(INDIRECT("'"&amp;Lists!$C29&amp;"'!"&amp;Lists!$E29&amp;AB$14))))</f>
        <v/>
      </c>
      <c r="AC51" s="31" t="str">
        <f ca="1">IF(ISNA(Lists!$C29),"",IF((INDIRECT("'"&amp;Lists!$C29&amp;"'!"&amp;Lists!$E29&amp;AC$14))="","",(INDIRECT("'"&amp;Lists!$C29&amp;"'!"&amp;Lists!$E29&amp;AC$14))))</f>
        <v/>
      </c>
      <c r="AD51" s="31" t="str">
        <f ca="1">IF(ISNA(Lists!$C29),"",IF((INDIRECT("'"&amp;Lists!$C29&amp;"'!"&amp;Lists!$E29&amp;AD$14))="","",(INDIRECT("'"&amp;Lists!$C29&amp;"'!"&amp;Lists!$E29&amp;AD$14))))</f>
        <v/>
      </c>
      <c r="AE51" s="31" t="str">
        <f ca="1">IF(ISNA(Lists!$C29),"",IF((INDIRECT("'"&amp;Lists!$C29&amp;"'!"&amp;Lists!$E29&amp;AE$14))="","",(INDIRECT("'"&amp;Lists!$C29&amp;"'!"&amp;Lists!$E29&amp;AE$14))))</f>
        <v/>
      </c>
      <c r="AF51" s="31" t="str">
        <f ca="1">IF(ISNA(Lists!$C29),"",IF((INDIRECT("'"&amp;Lists!$C29&amp;"'!"&amp;Lists!$E29&amp;AF$14))="","",(INDIRECT("'"&amp;Lists!$C29&amp;"'!"&amp;Lists!$E29&amp;AF$14))))</f>
        <v/>
      </c>
      <c r="AG51" s="31" t="str">
        <f ca="1">IF(ISNA(Lists!$C29),"",IF((INDIRECT("'"&amp;Lists!$C29&amp;"'!"&amp;Lists!$E29&amp;AG$14))="","",(INDIRECT("'"&amp;Lists!$C29&amp;"'!"&amp;Lists!$E29&amp;AG$14))))</f>
        <v/>
      </c>
      <c r="AH51" s="31" t="str">
        <f ca="1">IF(ISNA(Lists!$C29),"",IF((INDIRECT("'"&amp;Lists!$C29&amp;"'!"&amp;Lists!$E29&amp;AH$14))="","",(INDIRECT("'"&amp;Lists!$C29&amp;"'!"&amp;Lists!$E29&amp;AH$14))))</f>
        <v/>
      </c>
      <c r="AI51" s="31" t="str">
        <f ca="1">IF(ISNA(Lists!$C29),"",IF((INDIRECT("'"&amp;Lists!$C29&amp;"'!"&amp;Lists!$E29&amp;AI$14))="","",(INDIRECT("'"&amp;Lists!$C29&amp;"'!"&amp;Lists!$E29&amp;AI$14))))</f>
        <v/>
      </c>
      <c r="AJ51" s="31" t="str">
        <f ca="1">IF(ISNA(Lists!$C29),"",IF((INDIRECT("'"&amp;Lists!$C29&amp;"'!"&amp;Lists!$D29&amp;AJ$14))="","",(INDIRECT("'"&amp;Lists!$C29&amp;"'!"&amp;Lists!$D29&amp;AJ$14))))</f>
        <v/>
      </c>
      <c r="AK51" s="31" t="str">
        <f ca="1">IF(ISNA(Lists!$C29),"",IF((INDIRECT("'"&amp;Lists!$C29&amp;"'!"&amp;Lists!$D29&amp;AK$14))="","",(INDIRECT("'"&amp;Lists!$C29&amp;"'!"&amp;Lists!$D29&amp;AK$14))))</f>
        <v/>
      </c>
      <c r="AL51" s="31" t="str">
        <f ca="1">IF(ISNA(Lists!$C29),"",IF((INDIRECT("'"&amp;Lists!$C29&amp;"'!"&amp;Lists!$D29&amp;AL$14))="","",(INDIRECT("'"&amp;Lists!$C29&amp;"'!"&amp;Lists!$D29&amp;AL$14))))</f>
        <v/>
      </c>
      <c r="AM51" s="31" t="str">
        <f ca="1">IF(ISNA(Lists!$C29),"",IF((INDIRECT("'"&amp;Lists!$C29&amp;"'!"&amp;Lists!$D29&amp;AM$14))="","",(INDIRECT("'"&amp;Lists!$C29&amp;"'!"&amp;Lists!$D29&amp;AM$14))))</f>
        <v/>
      </c>
      <c r="AN51" s="31" t="str">
        <f ca="1">IF(ISNA(Lists!$C29),"",IF((INDIRECT("'"&amp;Lists!$C29&amp;"'!"&amp;Lists!$D29&amp;AN$14))="","",(INDIRECT("'"&amp;Lists!$C29&amp;"'!"&amp;Lists!$D29&amp;AN$14))))</f>
        <v/>
      </c>
      <c r="AO51" s="31" t="str">
        <f ca="1">IF(ISNA(Lists!$C29),"",IF((INDIRECT("'"&amp;Lists!$C29&amp;"'!"&amp;Lists!$D29&amp;AO$14))="","",(INDIRECT("'"&amp;Lists!$C29&amp;"'!"&amp;Lists!$D29&amp;AO$14))))</f>
        <v/>
      </c>
      <c r="AP51" s="31" t="str">
        <f ca="1">IF(ISNA(Lists!$C29),"",IF((INDIRECT("'"&amp;Lists!$C29&amp;"'!"&amp;Lists!$D29&amp;AP$14))="","",(INDIRECT("'"&amp;Lists!$C29&amp;"'!"&amp;Lists!$D29&amp;AP$14))))</f>
        <v/>
      </c>
      <c r="AQ51" s="278" t="str">
        <f ca="1">IF(ISNA(Lists!$C29),"",IF((INDIRECT("'"&amp;Lists!$C29&amp;"'!"&amp;Lists!$D29&amp;AQ$14))="","",(INDIRECT("'"&amp;Lists!$C29&amp;"'!"&amp;Lists!$D29&amp;AQ$14))))</f>
        <v/>
      </c>
      <c r="AR51" s="31" t="str">
        <f ca="1">IF(ISNA(Lists!$C29),"",IF((INDIRECT("'"&amp;Lists!$C29&amp;"'!"&amp;Lists!$D29&amp;AR$14))="","",(INDIRECT("'"&amp;Lists!$C29&amp;"'!"&amp;Lists!$D29&amp;AR$14))))</f>
        <v/>
      </c>
      <c r="AS51" s="31" t="str">
        <f ca="1">IF(ISNA(Lists!$C29),"",IF((INDIRECT("'"&amp;Lists!$C29&amp;"'!"&amp;Lists!$D29&amp;AS$14))="","",(INDIRECT("'"&amp;Lists!$C29&amp;"'!"&amp;Lists!$D29&amp;AS$14))))</f>
        <v/>
      </c>
    </row>
    <row r="52" spans="2:45" x14ac:dyDescent="0.25">
      <c r="B52" s="279" t="str">
        <f ca="1">IF(C52="","",Facility_Info_upload!$B$24)</f>
        <v/>
      </c>
      <c r="C52" s="31" t="str">
        <f ca="1">IF(ISNA(Lists!$C30),"",IF(INDIRECT("'"&amp;Lists!$C30&amp;"'!"&amp;"B"&amp;C$14)="","",(INDIRECT("'"&amp;Lists!$C30&amp;"'!"&amp;"B"&amp;C$14))))</f>
        <v/>
      </c>
      <c r="D52" s="31" t="str">
        <f ca="1">IF(ISNA(Lists!$C30),"",IF(INDIRECT("'"&amp;Lists!$C30&amp;"'!"&amp;"B"&amp;D$14)="","",(INDIRECT("'"&amp;Lists!$C30&amp;"'!"&amp;"B"&amp;D$14))))</f>
        <v/>
      </c>
      <c r="E52" s="31" t="str">
        <f ca="1">IF(ISNA(Lists!$C30),"",IF(INDIRECT("'"&amp;Lists!$C30&amp;"'!"&amp;"B"&amp;E$14)="","",(INDIRECT("'"&amp;Lists!$C30&amp;"'!"&amp;"B"&amp;E$14))))</f>
        <v/>
      </c>
      <c r="F52" s="31" t="str">
        <f ca="1">IF(ISNA(Lists!$C30),"",IF(INDIRECT("'"&amp;Lists!$C30&amp;"'!"&amp;"B"&amp;F$14)="","",(INDIRECT("'"&amp;Lists!$C30&amp;"'!"&amp;"B"&amp;F$14))))</f>
        <v/>
      </c>
      <c r="G52" s="31" t="str">
        <f ca="1">IF(ISNA(Lists!$C30),"",IF(INDIRECT("'"&amp;Lists!$C30&amp;"'!"&amp;"B"&amp;G$14)="","",(INDIRECT("'"&amp;Lists!$C30&amp;"'!"&amp;"B"&amp;G$14))))</f>
        <v/>
      </c>
      <c r="H52" s="31" t="str">
        <f ca="1">IF(ISNA(Lists!$C30),"",IF((INDIRECT("'"&amp;Lists!$C30&amp;"'!"&amp;Lists!$D30&amp;H$14))="","",(INDIRECT("'"&amp;Lists!$C30&amp;"'!"&amp;Lists!$D30&amp;H$14))))</f>
        <v/>
      </c>
      <c r="I52" s="31" t="str">
        <f ca="1">IF(ISNA(Lists!$C30),"",IF((INDIRECT("'"&amp;Lists!$C30&amp;"'!"&amp;Lists!$D30&amp;I$14))="","",(INDIRECT("'"&amp;Lists!$C30&amp;"'!"&amp;Lists!$D30&amp;I$14))))</f>
        <v/>
      </c>
      <c r="J52" s="275" t="str">
        <f ca="1">IF(ISNA(Lists!$C30),"",IF((INDIRECT("'"&amp;Lists!$C30&amp;"'!"&amp;Lists!$D30&amp;J$14))="","",(INDIRECT("'"&amp;Lists!$C30&amp;"'!"&amp;Lists!$D30&amp;J$14))))</f>
        <v/>
      </c>
      <c r="K52" s="312" t="str">
        <f ca="1">IF(ISNA(Lists!$C30),"",IF((INDIRECT("'"&amp;Lists!$C30&amp;"'!"&amp;Lists!$D30&amp;K$14))="","",(INDIRECT("'"&amp;Lists!$C30&amp;"'!"&amp;Lists!$D30&amp;K$14))))</f>
        <v/>
      </c>
      <c r="L52" s="312" t="str">
        <f ca="1">IF(ISNA(Lists!$C30),"",IF((INDIRECT("'"&amp;Lists!$C30&amp;"'!"&amp;Lists!$D30&amp;L$14))="","",(INDIRECT("'"&amp;Lists!$C30&amp;"'!"&amp;Lists!$D30&amp;L$14))))</f>
        <v/>
      </c>
      <c r="M52" s="312" t="str">
        <f ca="1">IF(ISNA(Lists!$C30),"",IF((INDIRECT("'"&amp;Lists!$C30&amp;"'!"&amp;Lists!$D30&amp;M$14))="","",(INDIRECT("'"&amp;Lists!$C30&amp;"'!"&amp;Lists!$D30&amp;M$14))))</f>
        <v/>
      </c>
      <c r="N52" s="31" t="str">
        <f ca="1">IF(ISNA(Lists!$C30),"",IF((INDIRECT("'"&amp;Lists!$C30&amp;"'!"&amp;Lists!$D30&amp;N$14))="","",(INDIRECT("'"&amp;Lists!$C30&amp;"'!"&amp;Lists!$D30&amp;N$14))))</f>
        <v/>
      </c>
      <c r="O52" s="31" t="str">
        <f ca="1">IF(ISNA(Lists!$C30),"",IF((INDIRECT("'"&amp;Lists!$C30&amp;"'!"&amp;Lists!$D30&amp;O$14))="","",(INDIRECT("'"&amp;Lists!$C30&amp;"'!"&amp;Lists!$D30&amp;O$14))))</f>
        <v/>
      </c>
      <c r="P52" s="31" t="str">
        <f ca="1">IF(ISNA(Lists!$C30),"",IF((INDIRECT("'"&amp;Lists!$C30&amp;"'!"&amp;Lists!$D30&amp;P$14))="","",(INDIRECT("'"&amp;Lists!$C30&amp;"'!"&amp;Lists!$D30&amp;P$14))))</f>
        <v/>
      </c>
      <c r="Q52" s="31" t="str">
        <f ca="1">IF(ISNA(Lists!$C30),"",IF((INDIRECT("'"&amp;Lists!$C30&amp;"'!"&amp;Lists!$D30&amp;Q$14))="","",(INDIRECT("'"&amp;Lists!$C30&amp;"'!"&amp;Lists!$D30&amp;Q$14))))</f>
        <v/>
      </c>
      <c r="R52" s="31" t="str">
        <f ca="1">IF(ISNA(Lists!$C30),"",IF((INDIRECT("'"&amp;Lists!$C30&amp;"'!"&amp;Lists!$D30&amp;R$14))="","",(INDIRECT("'"&amp;Lists!$C30&amp;"'!"&amp;Lists!$D30&amp;R$14))))</f>
        <v/>
      </c>
      <c r="S52" s="31" t="str">
        <f ca="1">IF(ISNA(Lists!$C30),"",IF((INDIRECT("'"&amp;Lists!$C30&amp;"'!"&amp;Lists!$D30&amp;S$14))="","",(INDIRECT("'"&amp;Lists!$C30&amp;"'!"&amp;Lists!$D30&amp;S$14))))</f>
        <v/>
      </c>
      <c r="T52" s="278" t="str">
        <f ca="1">IF(ISNA(Lists!$C30),"",IF((INDIRECT("'"&amp;Lists!$C30&amp;"'!"&amp;Lists!$D30&amp;T$14))="","",(INDIRECT("'"&amp;Lists!$C30&amp;"'!"&amp;Lists!$D30&amp;T$14))))</f>
        <v/>
      </c>
      <c r="U52" s="31" t="str">
        <f ca="1">IF(ISNA(Lists!$C30),"",IF((INDIRECT("'"&amp;Lists!$C30&amp;"'!"&amp;Lists!$D30&amp;U$14))="","",(INDIRECT("'"&amp;Lists!$C30&amp;"'!"&amp;Lists!$D30&amp;U$14))))</f>
        <v/>
      </c>
      <c r="V52" s="31" t="str">
        <f ca="1">IF(ISNA(Lists!$C30),"",IF((INDIRECT("'"&amp;Lists!$C30&amp;"'!"&amp;Lists!$E30&amp;V$14))="","",(INDIRECT("'"&amp;Lists!$C30&amp;"'!"&amp;Lists!$E30&amp;V$14))))</f>
        <v/>
      </c>
      <c r="W52" s="31" t="str">
        <f ca="1">IF(ISNA(Lists!$C30),"",IF((INDIRECT("'"&amp;Lists!$C30&amp;"'!"&amp;Lists!$E30&amp;W$14))="","",(INDIRECT("'"&amp;Lists!$C30&amp;"'!"&amp;Lists!$E30&amp;W$14))))</f>
        <v/>
      </c>
      <c r="X52" s="31" t="str">
        <f ca="1">IF(ISNA(Lists!$C30),"",IF((INDIRECT("'"&amp;Lists!$C30&amp;"'!"&amp;Lists!$E30&amp;X$14))="","",(INDIRECT("'"&amp;Lists!$C30&amp;"'!"&amp;Lists!$E30&amp;X$14))))</f>
        <v/>
      </c>
      <c r="Y52" s="31" t="str">
        <f ca="1">IF(ISNA(Lists!$C30),"",IF((INDIRECT("'"&amp;Lists!$C30&amp;"'!"&amp;Lists!$E30&amp;Y$14))="","",(INDIRECT("'"&amp;Lists!$C30&amp;"'!"&amp;Lists!$E30&amp;Y$14))))</f>
        <v/>
      </c>
      <c r="Z52" s="31" t="str">
        <f ca="1">IF(ISNA(Lists!$C30),"",IF((INDIRECT("'"&amp;Lists!$C30&amp;"'!"&amp;Lists!$E30&amp;Z$14))="","",(INDIRECT("'"&amp;Lists!$C30&amp;"'!"&amp;Lists!$E30&amp;Z$14))))</f>
        <v/>
      </c>
      <c r="AA52" s="31" t="str">
        <f ca="1">IF(ISNA(Lists!$C30),"",IF((INDIRECT("'"&amp;Lists!$C30&amp;"'!"&amp;Lists!$E30&amp;AA$14))="","",(INDIRECT("'"&amp;Lists!$C30&amp;"'!"&amp;Lists!$E30&amp;AA$14))))</f>
        <v/>
      </c>
      <c r="AB52" s="278" t="str">
        <f ca="1">IF(ISNA(Lists!$C30),"",IF((INDIRECT("'"&amp;Lists!$C30&amp;"'!"&amp;Lists!$E30&amp;AB$14))="","",(INDIRECT("'"&amp;Lists!$C30&amp;"'!"&amp;Lists!$E30&amp;AB$14))))</f>
        <v/>
      </c>
      <c r="AC52" s="31" t="str">
        <f ca="1">IF(ISNA(Lists!$C30),"",IF((INDIRECT("'"&amp;Lists!$C30&amp;"'!"&amp;Lists!$E30&amp;AC$14))="","",(INDIRECT("'"&amp;Lists!$C30&amp;"'!"&amp;Lists!$E30&amp;AC$14))))</f>
        <v/>
      </c>
      <c r="AD52" s="31" t="str">
        <f ca="1">IF(ISNA(Lists!$C30),"",IF((INDIRECT("'"&amp;Lists!$C30&amp;"'!"&amp;Lists!$E30&amp;AD$14))="","",(INDIRECT("'"&amp;Lists!$C30&amp;"'!"&amp;Lists!$E30&amp;AD$14))))</f>
        <v/>
      </c>
      <c r="AE52" s="31" t="str">
        <f ca="1">IF(ISNA(Lists!$C30),"",IF((INDIRECT("'"&amp;Lists!$C30&amp;"'!"&amp;Lists!$E30&amp;AE$14))="","",(INDIRECT("'"&amp;Lists!$C30&amp;"'!"&amp;Lists!$E30&amp;AE$14))))</f>
        <v/>
      </c>
      <c r="AF52" s="31" t="str">
        <f ca="1">IF(ISNA(Lists!$C30),"",IF((INDIRECT("'"&amp;Lists!$C30&amp;"'!"&amp;Lists!$E30&amp;AF$14))="","",(INDIRECT("'"&amp;Lists!$C30&amp;"'!"&amp;Lists!$E30&amp;AF$14))))</f>
        <v/>
      </c>
      <c r="AG52" s="31" t="str">
        <f ca="1">IF(ISNA(Lists!$C30),"",IF((INDIRECT("'"&amp;Lists!$C30&amp;"'!"&amp;Lists!$E30&amp;AG$14))="","",(INDIRECT("'"&amp;Lists!$C30&amp;"'!"&amp;Lists!$E30&amp;AG$14))))</f>
        <v/>
      </c>
      <c r="AH52" s="31" t="str">
        <f ca="1">IF(ISNA(Lists!$C30),"",IF((INDIRECT("'"&amp;Lists!$C30&amp;"'!"&amp;Lists!$E30&amp;AH$14))="","",(INDIRECT("'"&amp;Lists!$C30&amp;"'!"&amp;Lists!$E30&amp;AH$14))))</f>
        <v/>
      </c>
      <c r="AI52" s="31" t="str">
        <f ca="1">IF(ISNA(Lists!$C30),"",IF((INDIRECT("'"&amp;Lists!$C30&amp;"'!"&amp;Lists!$E30&amp;AI$14))="","",(INDIRECT("'"&amp;Lists!$C30&amp;"'!"&amp;Lists!$E30&amp;AI$14))))</f>
        <v/>
      </c>
      <c r="AJ52" s="31" t="str">
        <f ca="1">IF(ISNA(Lists!$C30),"",IF((INDIRECT("'"&amp;Lists!$C30&amp;"'!"&amp;Lists!$D30&amp;AJ$14))="","",(INDIRECT("'"&amp;Lists!$C30&amp;"'!"&amp;Lists!$D30&amp;AJ$14))))</f>
        <v/>
      </c>
      <c r="AK52" s="31" t="str">
        <f ca="1">IF(ISNA(Lists!$C30),"",IF((INDIRECT("'"&amp;Lists!$C30&amp;"'!"&amp;Lists!$D30&amp;AK$14))="","",(INDIRECT("'"&amp;Lists!$C30&amp;"'!"&amp;Lists!$D30&amp;AK$14))))</f>
        <v/>
      </c>
      <c r="AL52" s="31" t="str">
        <f ca="1">IF(ISNA(Lists!$C30),"",IF((INDIRECT("'"&amp;Lists!$C30&amp;"'!"&amp;Lists!$D30&amp;AL$14))="","",(INDIRECT("'"&amp;Lists!$C30&amp;"'!"&amp;Lists!$D30&amp;AL$14))))</f>
        <v/>
      </c>
      <c r="AM52" s="31" t="str">
        <f ca="1">IF(ISNA(Lists!$C30),"",IF((INDIRECT("'"&amp;Lists!$C30&amp;"'!"&amp;Lists!$D30&amp;AM$14))="","",(INDIRECT("'"&amp;Lists!$C30&amp;"'!"&amp;Lists!$D30&amp;AM$14))))</f>
        <v/>
      </c>
      <c r="AN52" s="31" t="str">
        <f ca="1">IF(ISNA(Lists!$C30),"",IF((INDIRECT("'"&amp;Lists!$C30&amp;"'!"&amp;Lists!$D30&amp;AN$14))="","",(INDIRECT("'"&amp;Lists!$C30&amp;"'!"&amp;Lists!$D30&amp;AN$14))))</f>
        <v/>
      </c>
      <c r="AO52" s="31" t="str">
        <f ca="1">IF(ISNA(Lists!$C30),"",IF((INDIRECT("'"&amp;Lists!$C30&amp;"'!"&amp;Lists!$D30&amp;AO$14))="","",(INDIRECT("'"&amp;Lists!$C30&amp;"'!"&amp;Lists!$D30&amp;AO$14))))</f>
        <v/>
      </c>
      <c r="AP52" s="31" t="str">
        <f ca="1">IF(ISNA(Lists!$C30),"",IF((INDIRECT("'"&amp;Lists!$C30&amp;"'!"&amp;Lists!$D30&amp;AP$14))="","",(INDIRECT("'"&amp;Lists!$C30&amp;"'!"&amp;Lists!$D30&amp;AP$14))))</f>
        <v/>
      </c>
      <c r="AQ52" s="278" t="str">
        <f ca="1">IF(ISNA(Lists!$C30),"",IF((INDIRECT("'"&amp;Lists!$C30&amp;"'!"&amp;Lists!$D30&amp;AQ$14))="","",(INDIRECT("'"&amp;Lists!$C30&amp;"'!"&amp;Lists!$D30&amp;AQ$14))))</f>
        <v/>
      </c>
      <c r="AR52" s="31" t="str">
        <f ca="1">IF(ISNA(Lists!$C30),"",IF((INDIRECT("'"&amp;Lists!$C30&amp;"'!"&amp;Lists!$D30&amp;AR$14))="","",(INDIRECT("'"&amp;Lists!$C30&amp;"'!"&amp;Lists!$D30&amp;AR$14))))</f>
        <v/>
      </c>
      <c r="AS52" s="31" t="str">
        <f ca="1">IF(ISNA(Lists!$C30),"",IF((INDIRECT("'"&amp;Lists!$C30&amp;"'!"&amp;Lists!$D30&amp;AS$14))="","",(INDIRECT("'"&amp;Lists!$C30&amp;"'!"&amp;Lists!$D30&amp;AS$14))))</f>
        <v/>
      </c>
    </row>
    <row r="53" spans="2:45" x14ac:dyDescent="0.25">
      <c r="B53" s="279" t="str">
        <f ca="1">IF(C53="","",Facility_Info_upload!$B$24)</f>
        <v/>
      </c>
      <c r="C53" s="31" t="str">
        <f ca="1">IF(ISNA(Lists!$C31),"",IF(INDIRECT("'"&amp;Lists!$C31&amp;"'!"&amp;"B"&amp;C$14)="","",(INDIRECT("'"&amp;Lists!$C31&amp;"'!"&amp;"B"&amp;C$14))))</f>
        <v/>
      </c>
      <c r="D53" s="31" t="str">
        <f ca="1">IF(ISNA(Lists!$C31),"",IF(INDIRECT("'"&amp;Lists!$C31&amp;"'!"&amp;"B"&amp;D$14)="","",(INDIRECT("'"&amp;Lists!$C31&amp;"'!"&amp;"B"&amp;D$14))))</f>
        <v/>
      </c>
      <c r="E53" s="31" t="str">
        <f ca="1">IF(ISNA(Lists!$C31),"",IF(INDIRECT("'"&amp;Lists!$C31&amp;"'!"&amp;"B"&amp;E$14)="","",(INDIRECT("'"&amp;Lists!$C31&amp;"'!"&amp;"B"&amp;E$14))))</f>
        <v/>
      </c>
      <c r="F53" s="31" t="str">
        <f ca="1">IF(ISNA(Lists!$C31),"",IF(INDIRECT("'"&amp;Lists!$C31&amp;"'!"&amp;"B"&amp;F$14)="","",(INDIRECT("'"&amp;Lists!$C31&amp;"'!"&amp;"B"&amp;F$14))))</f>
        <v/>
      </c>
      <c r="G53" s="31" t="str">
        <f ca="1">IF(ISNA(Lists!$C31),"",IF(INDIRECT("'"&amp;Lists!$C31&amp;"'!"&amp;"B"&amp;G$14)="","",(INDIRECT("'"&amp;Lists!$C31&amp;"'!"&amp;"B"&amp;G$14))))</f>
        <v/>
      </c>
      <c r="H53" s="31" t="str">
        <f ca="1">IF(ISNA(Lists!$C31),"",IF((INDIRECT("'"&amp;Lists!$C31&amp;"'!"&amp;Lists!$D31&amp;H$14))="","",(INDIRECT("'"&amp;Lists!$C31&amp;"'!"&amp;Lists!$D31&amp;H$14))))</f>
        <v/>
      </c>
      <c r="I53" s="31" t="str">
        <f ca="1">IF(ISNA(Lists!$C31),"",IF((INDIRECT("'"&amp;Lists!$C31&amp;"'!"&amp;Lists!$D31&amp;I$14))="","",(INDIRECT("'"&amp;Lists!$C31&amp;"'!"&amp;Lists!$D31&amp;I$14))))</f>
        <v/>
      </c>
      <c r="J53" s="275" t="str">
        <f ca="1">IF(ISNA(Lists!$C31),"",IF((INDIRECT("'"&amp;Lists!$C31&amp;"'!"&amp;Lists!$D31&amp;J$14))="","",(INDIRECT("'"&amp;Lists!$C31&amp;"'!"&amp;Lists!$D31&amp;J$14))))</f>
        <v/>
      </c>
      <c r="K53" s="312" t="str">
        <f ca="1">IF(ISNA(Lists!$C31),"",IF((INDIRECT("'"&amp;Lists!$C31&amp;"'!"&amp;Lists!$D31&amp;K$14))="","",(INDIRECT("'"&amp;Lists!$C31&amp;"'!"&amp;Lists!$D31&amp;K$14))))</f>
        <v/>
      </c>
      <c r="L53" s="312" t="str">
        <f ca="1">IF(ISNA(Lists!$C31),"",IF((INDIRECT("'"&amp;Lists!$C31&amp;"'!"&amp;Lists!$D31&amp;L$14))="","",(INDIRECT("'"&amp;Lists!$C31&amp;"'!"&amp;Lists!$D31&amp;L$14))))</f>
        <v/>
      </c>
      <c r="M53" s="312" t="str">
        <f ca="1">IF(ISNA(Lists!$C31),"",IF((INDIRECT("'"&amp;Lists!$C31&amp;"'!"&amp;Lists!$D31&amp;M$14))="","",(INDIRECT("'"&amp;Lists!$C31&amp;"'!"&amp;Lists!$D31&amp;M$14))))</f>
        <v/>
      </c>
      <c r="N53" s="31" t="str">
        <f ca="1">IF(ISNA(Lists!$C31),"",IF((INDIRECT("'"&amp;Lists!$C31&amp;"'!"&amp;Lists!$D31&amp;N$14))="","",(INDIRECT("'"&amp;Lists!$C31&amp;"'!"&amp;Lists!$D31&amp;N$14))))</f>
        <v/>
      </c>
      <c r="O53" s="31" t="str">
        <f ca="1">IF(ISNA(Lists!$C31),"",IF((INDIRECT("'"&amp;Lists!$C31&amp;"'!"&amp;Lists!$D31&amp;O$14))="","",(INDIRECT("'"&amp;Lists!$C31&amp;"'!"&amp;Lists!$D31&amp;O$14))))</f>
        <v/>
      </c>
      <c r="P53" s="31" t="str">
        <f ca="1">IF(ISNA(Lists!$C31),"",IF((INDIRECT("'"&amp;Lists!$C31&amp;"'!"&amp;Lists!$D31&amp;P$14))="","",(INDIRECT("'"&amp;Lists!$C31&amp;"'!"&amp;Lists!$D31&amp;P$14))))</f>
        <v/>
      </c>
      <c r="Q53" s="31" t="str">
        <f ca="1">IF(ISNA(Lists!$C31),"",IF((INDIRECT("'"&amp;Lists!$C31&amp;"'!"&amp;Lists!$D31&amp;Q$14))="","",(INDIRECT("'"&amp;Lists!$C31&amp;"'!"&amp;Lists!$D31&amp;Q$14))))</f>
        <v/>
      </c>
      <c r="R53" s="31" t="str">
        <f ca="1">IF(ISNA(Lists!$C31),"",IF((INDIRECT("'"&amp;Lists!$C31&amp;"'!"&amp;Lists!$D31&amp;R$14))="","",(INDIRECT("'"&amp;Lists!$C31&amp;"'!"&amp;Lists!$D31&amp;R$14))))</f>
        <v/>
      </c>
      <c r="S53" s="31" t="str">
        <f ca="1">IF(ISNA(Lists!$C31),"",IF((INDIRECT("'"&amp;Lists!$C31&amp;"'!"&amp;Lists!$D31&amp;S$14))="","",(INDIRECT("'"&amp;Lists!$C31&amp;"'!"&amp;Lists!$D31&amp;S$14))))</f>
        <v/>
      </c>
      <c r="T53" s="278" t="str">
        <f ca="1">IF(ISNA(Lists!$C31),"",IF((INDIRECT("'"&amp;Lists!$C31&amp;"'!"&amp;Lists!$D31&amp;T$14))="","",(INDIRECT("'"&amp;Lists!$C31&amp;"'!"&amp;Lists!$D31&amp;T$14))))</f>
        <v/>
      </c>
      <c r="U53" s="31" t="str">
        <f ca="1">IF(ISNA(Lists!$C31),"",IF((INDIRECT("'"&amp;Lists!$C31&amp;"'!"&amp;Lists!$D31&amp;U$14))="","",(INDIRECT("'"&amp;Lists!$C31&amp;"'!"&amp;Lists!$D31&amp;U$14))))</f>
        <v/>
      </c>
      <c r="V53" s="31" t="str">
        <f ca="1">IF(ISNA(Lists!$C31),"",IF((INDIRECT("'"&amp;Lists!$C31&amp;"'!"&amp;Lists!$E31&amp;V$14))="","",(INDIRECT("'"&amp;Lists!$C31&amp;"'!"&amp;Lists!$E31&amp;V$14))))</f>
        <v/>
      </c>
      <c r="W53" s="31" t="str">
        <f ca="1">IF(ISNA(Lists!$C31),"",IF((INDIRECT("'"&amp;Lists!$C31&amp;"'!"&amp;Lists!$E31&amp;W$14))="","",(INDIRECT("'"&amp;Lists!$C31&amp;"'!"&amp;Lists!$E31&amp;W$14))))</f>
        <v/>
      </c>
      <c r="X53" s="31" t="str">
        <f ca="1">IF(ISNA(Lists!$C31),"",IF((INDIRECT("'"&amp;Lists!$C31&amp;"'!"&amp;Lists!$E31&amp;X$14))="","",(INDIRECT("'"&amp;Lists!$C31&amp;"'!"&amp;Lists!$E31&amp;X$14))))</f>
        <v/>
      </c>
      <c r="Y53" s="31" t="str">
        <f ca="1">IF(ISNA(Lists!$C31),"",IF((INDIRECT("'"&amp;Lists!$C31&amp;"'!"&amp;Lists!$E31&amp;Y$14))="","",(INDIRECT("'"&amp;Lists!$C31&amp;"'!"&amp;Lists!$E31&amp;Y$14))))</f>
        <v/>
      </c>
      <c r="Z53" s="31" t="str">
        <f ca="1">IF(ISNA(Lists!$C31),"",IF((INDIRECT("'"&amp;Lists!$C31&amp;"'!"&amp;Lists!$E31&amp;Z$14))="","",(INDIRECT("'"&amp;Lists!$C31&amp;"'!"&amp;Lists!$E31&amp;Z$14))))</f>
        <v/>
      </c>
      <c r="AA53" s="31" t="str">
        <f ca="1">IF(ISNA(Lists!$C31),"",IF((INDIRECT("'"&amp;Lists!$C31&amp;"'!"&amp;Lists!$E31&amp;AA$14))="","",(INDIRECT("'"&amp;Lists!$C31&amp;"'!"&amp;Lists!$E31&amp;AA$14))))</f>
        <v/>
      </c>
      <c r="AB53" s="278" t="str">
        <f ca="1">IF(ISNA(Lists!$C31),"",IF((INDIRECT("'"&amp;Lists!$C31&amp;"'!"&amp;Lists!$E31&amp;AB$14))="","",(INDIRECT("'"&amp;Lists!$C31&amp;"'!"&amp;Lists!$E31&amp;AB$14))))</f>
        <v/>
      </c>
      <c r="AC53" s="31" t="str">
        <f ca="1">IF(ISNA(Lists!$C31),"",IF((INDIRECT("'"&amp;Lists!$C31&amp;"'!"&amp;Lists!$E31&amp;AC$14))="","",(INDIRECT("'"&amp;Lists!$C31&amp;"'!"&amp;Lists!$E31&amp;AC$14))))</f>
        <v/>
      </c>
      <c r="AD53" s="31" t="str">
        <f ca="1">IF(ISNA(Lists!$C31),"",IF((INDIRECT("'"&amp;Lists!$C31&amp;"'!"&amp;Lists!$E31&amp;AD$14))="","",(INDIRECT("'"&amp;Lists!$C31&amp;"'!"&amp;Lists!$E31&amp;AD$14))))</f>
        <v/>
      </c>
      <c r="AE53" s="31" t="str">
        <f ca="1">IF(ISNA(Lists!$C31),"",IF((INDIRECT("'"&amp;Lists!$C31&amp;"'!"&amp;Lists!$E31&amp;AE$14))="","",(INDIRECT("'"&amp;Lists!$C31&amp;"'!"&amp;Lists!$E31&amp;AE$14))))</f>
        <v/>
      </c>
      <c r="AF53" s="31" t="str">
        <f ca="1">IF(ISNA(Lists!$C31),"",IF((INDIRECT("'"&amp;Lists!$C31&amp;"'!"&amp;Lists!$E31&amp;AF$14))="","",(INDIRECT("'"&amp;Lists!$C31&amp;"'!"&amp;Lists!$E31&amp;AF$14))))</f>
        <v/>
      </c>
      <c r="AG53" s="31" t="str">
        <f ca="1">IF(ISNA(Lists!$C31),"",IF((INDIRECT("'"&amp;Lists!$C31&amp;"'!"&amp;Lists!$E31&amp;AG$14))="","",(INDIRECT("'"&amp;Lists!$C31&amp;"'!"&amp;Lists!$E31&amp;AG$14))))</f>
        <v/>
      </c>
      <c r="AH53" s="31" t="str">
        <f ca="1">IF(ISNA(Lists!$C31),"",IF((INDIRECT("'"&amp;Lists!$C31&amp;"'!"&amp;Lists!$E31&amp;AH$14))="","",(INDIRECT("'"&amp;Lists!$C31&amp;"'!"&amp;Lists!$E31&amp;AH$14))))</f>
        <v/>
      </c>
      <c r="AI53" s="31" t="str">
        <f ca="1">IF(ISNA(Lists!$C31),"",IF((INDIRECT("'"&amp;Lists!$C31&amp;"'!"&amp;Lists!$E31&amp;AI$14))="","",(INDIRECT("'"&amp;Lists!$C31&amp;"'!"&amp;Lists!$E31&amp;AI$14))))</f>
        <v/>
      </c>
      <c r="AJ53" s="31" t="str">
        <f ca="1">IF(ISNA(Lists!$C31),"",IF((INDIRECT("'"&amp;Lists!$C31&amp;"'!"&amp;Lists!$D31&amp;AJ$14))="","",(INDIRECT("'"&amp;Lists!$C31&amp;"'!"&amp;Lists!$D31&amp;AJ$14))))</f>
        <v/>
      </c>
      <c r="AK53" s="31" t="str">
        <f ca="1">IF(ISNA(Lists!$C31),"",IF((INDIRECT("'"&amp;Lists!$C31&amp;"'!"&amp;Lists!$D31&amp;AK$14))="","",(INDIRECT("'"&amp;Lists!$C31&amp;"'!"&amp;Lists!$D31&amp;AK$14))))</f>
        <v/>
      </c>
      <c r="AL53" s="31" t="str">
        <f ca="1">IF(ISNA(Lists!$C31),"",IF((INDIRECT("'"&amp;Lists!$C31&amp;"'!"&amp;Lists!$D31&amp;AL$14))="","",(INDIRECT("'"&amp;Lists!$C31&amp;"'!"&amp;Lists!$D31&amp;AL$14))))</f>
        <v/>
      </c>
      <c r="AM53" s="31" t="str">
        <f ca="1">IF(ISNA(Lists!$C31),"",IF((INDIRECT("'"&amp;Lists!$C31&amp;"'!"&amp;Lists!$D31&amp;AM$14))="","",(INDIRECT("'"&amp;Lists!$C31&amp;"'!"&amp;Lists!$D31&amp;AM$14))))</f>
        <v/>
      </c>
      <c r="AN53" s="31" t="str">
        <f ca="1">IF(ISNA(Lists!$C31),"",IF((INDIRECT("'"&amp;Lists!$C31&amp;"'!"&amp;Lists!$D31&amp;AN$14))="","",(INDIRECT("'"&amp;Lists!$C31&amp;"'!"&amp;Lists!$D31&amp;AN$14))))</f>
        <v/>
      </c>
      <c r="AO53" s="31" t="str">
        <f ca="1">IF(ISNA(Lists!$C31),"",IF((INDIRECT("'"&amp;Lists!$C31&amp;"'!"&amp;Lists!$D31&amp;AO$14))="","",(INDIRECT("'"&amp;Lists!$C31&amp;"'!"&amp;Lists!$D31&amp;AO$14))))</f>
        <v/>
      </c>
      <c r="AP53" s="31" t="str">
        <f ca="1">IF(ISNA(Lists!$C31),"",IF((INDIRECT("'"&amp;Lists!$C31&amp;"'!"&amp;Lists!$D31&amp;AP$14))="","",(INDIRECT("'"&amp;Lists!$C31&amp;"'!"&amp;Lists!$D31&amp;AP$14))))</f>
        <v/>
      </c>
      <c r="AQ53" s="278" t="str">
        <f ca="1">IF(ISNA(Lists!$C31),"",IF((INDIRECT("'"&amp;Lists!$C31&amp;"'!"&amp;Lists!$D31&amp;AQ$14))="","",(INDIRECT("'"&amp;Lists!$C31&amp;"'!"&amp;Lists!$D31&amp;AQ$14))))</f>
        <v/>
      </c>
      <c r="AR53" s="31" t="str">
        <f ca="1">IF(ISNA(Lists!$C31),"",IF((INDIRECT("'"&amp;Lists!$C31&amp;"'!"&amp;Lists!$D31&amp;AR$14))="","",(INDIRECT("'"&amp;Lists!$C31&amp;"'!"&amp;Lists!$D31&amp;AR$14))))</f>
        <v/>
      </c>
      <c r="AS53" s="31" t="str">
        <f ca="1">IF(ISNA(Lists!$C31),"",IF((INDIRECT("'"&amp;Lists!$C31&amp;"'!"&amp;Lists!$D31&amp;AS$14))="","",(INDIRECT("'"&amp;Lists!$C31&amp;"'!"&amp;Lists!$D31&amp;AS$14))))</f>
        <v/>
      </c>
    </row>
    <row r="54" spans="2:45" x14ac:dyDescent="0.25">
      <c r="B54" s="279" t="str">
        <f ca="1">IF(C54="","",Facility_Info_upload!$B$24)</f>
        <v/>
      </c>
      <c r="C54" s="31" t="str">
        <f ca="1">IF(ISNA(Lists!$C32),"",IF(INDIRECT("'"&amp;Lists!$C32&amp;"'!"&amp;"B"&amp;C$14)="","",(INDIRECT("'"&amp;Lists!$C32&amp;"'!"&amp;"B"&amp;C$14))))</f>
        <v/>
      </c>
      <c r="D54" s="31" t="str">
        <f ca="1">IF(ISNA(Lists!$C32),"",IF(INDIRECT("'"&amp;Lists!$C32&amp;"'!"&amp;"B"&amp;D$14)="","",(INDIRECT("'"&amp;Lists!$C32&amp;"'!"&amp;"B"&amp;D$14))))</f>
        <v/>
      </c>
      <c r="E54" s="31" t="str">
        <f ca="1">IF(ISNA(Lists!$C32),"",IF(INDIRECT("'"&amp;Lists!$C32&amp;"'!"&amp;"B"&amp;E$14)="","",(INDIRECT("'"&amp;Lists!$C32&amp;"'!"&amp;"B"&amp;E$14))))</f>
        <v/>
      </c>
      <c r="F54" s="31" t="str">
        <f ca="1">IF(ISNA(Lists!$C32),"",IF(INDIRECT("'"&amp;Lists!$C32&amp;"'!"&amp;"B"&amp;F$14)="","",(INDIRECT("'"&amp;Lists!$C32&amp;"'!"&amp;"B"&amp;F$14))))</f>
        <v/>
      </c>
      <c r="G54" s="31" t="str">
        <f ca="1">IF(ISNA(Lists!$C32),"",IF(INDIRECT("'"&amp;Lists!$C32&amp;"'!"&amp;"B"&amp;G$14)="","",(INDIRECT("'"&amp;Lists!$C32&amp;"'!"&amp;"B"&amp;G$14))))</f>
        <v/>
      </c>
      <c r="H54" s="31" t="str">
        <f ca="1">IF(ISNA(Lists!$C32),"",IF((INDIRECT("'"&amp;Lists!$C32&amp;"'!"&amp;Lists!$D32&amp;H$14))="","",(INDIRECT("'"&amp;Lists!$C32&amp;"'!"&amp;Lists!$D32&amp;H$14))))</f>
        <v/>
      </c>
      <c r="I54" s="31" t="str">
        <f ca="1">IF(ISNA(Lists!$C32),"",IF((INDIRECT("'"&amp;Lists!$C32&amp;"'!"&amp;Lists!$D32&amp;I$14))="","",(INDIRECT("'"&amp;Lists!$C32&amp;"'!"&amp;Lists!$D32&amp;I$14))))</f>
        <v/>
      </c>
      <c r="J54" s="275" t="str">
        <f ca="1">IF(ISNA(Lists!$C32),"",IF((INDIRECT("'"&amp;Lists!$C32&amp;"'!"&amp;Lists!$D32&amp;J$14))="","",(INDIRECT("'"&amp;Lists!$C32&amp;"'!"&amp;Lists!$D32&amp;J$14))))</f>
        <v/>
      </c>
      <c r="K54" s="312" t="str">
        <f ca="1">IF(ISNA(Lists!$C32),"",IF((INDIRECT("'"&amp;Lists!$C32&amp;"'!"&amp;Lists!$D32&amp;K$14))="","",(INDIRECT("'"&amp;Lists!$C32&amp;"'!"&amp;Lists!$D32&amp;K$14))))</f>
        <v/>
      </c>
      <c r="L54" s="312" t="str">
        <f ca="1">IF(ISNA(Lists!$C32),"",IF((INDIRECT("'"&amp;Lists!$C32&amp;"'!"&amp;Lists!$D32&amp;L$14))="","",(INDIRECT("'"&amp;Lists!$C32&amp;"'!"&amp;Lists!$D32&amp;L$14))))</f>
        <v/>
      </c>
      <c r="M54" s="312" t="str">
        <f ca="1">IF(ISNA(Lists!$C32),"",IF((INDIRECT("'"&amp;Lists!$C32&amp;"'!"&amp;Lists!$D32&amp;M$14))="","",(INDIRECT("'"&amp;Lists!$C32&amp;"'!"&amp;Lists!$D32&amp;M$14))))</f>
        <v/>
      </c>
      <c r="N54" s="31" t="str">
        <f ca="1">IF(ISNA(Lists!$C32),"",IF((INDIRECT("'"&amp;Lists!$C32&amp;"'!"&amp;Lists!$D32&amp;N$14))="","",(INDIRECT("'"&amp;Lists!$C32&amp;"'!"&amp;Lists!$D32&amp;N$14))))</f>
        <v/>
      </c>
      <c r="O54" s="31" t="str">
        <f ca="1">IF(ISNA(Lists!$C32),"",IF((INDIRECT("'"&amp;Lists!$C32&amp;"'!"&amp;Lists!$D32&amp;O$14))="","",(INDIRECT("'"&amp;Lists!$C32&amp;"'!"&amp;Lists!$D32&amp;O$14))))</f>
        <v/>
      </c>
      <c r="P54" s="31" t="str">
        <f ca="1">IF(ISNA(Lists!$C32),"",IF((INDIRECT("'"&amp;Lists!$C32&amp;"'!"&amp;Lists!$D32&amp;P$14))="","",(INDIRECT("'"&amp;Lists!$C32&amp;"'!"&amp;Lists!$D32&amp;P$14))))</f>
        <v/>
      </c>
      <c r="Q54" s="31" t="str">
        <f ca="1">IF(ISNA(Lists!$C32),"",IF((INDIRECT("'"&amp;Lists!$C32&amp;"'!"&amp;Lists!$D32&amp;Q$14))="","",(INDIRECT("'"&amp;Lists!$C32&amp;"'!"&amp;Lists!$D32&amp;Q$14))))</f>
        <v/>
      </c>
      <c r="R54" s="31" t="str">
        <f ca="1">IF(ISNA(Lists!$C32),"",IF((INDIRECT("'"&amp;Lists!$C32&amp;"'!"&amp;Lists!$D32&amp;R$14))="","",(INDIRECT("'"&amp;Lists!$C32&amp;"'!"&amp;Lists!$D32&amp;R$14))))</f>
        <v/>
      </c>
      <c r="S54" s="31" t="str">
        <f ca="1">IF(ISNA(Lists!$C32),"",IF((INDIRECT("'"&amp;Lists!$C32&amp;"'!"&amp;Lists!$D32&amp;S$14))="","",(INDIRECT("'"&amp;Lists!$C32&amp;"'!"&amp;Lists!$D32&amp;S$14))))</f>
        <v/>
      </c>
      <c r="T54" s="278" t="str">
        <f ca="1">IF(ISNA(Lists!$C32),"",IF((INDIRECT("'"&amp;Lists!$C32&amp;"'!"&amp;Lists!$D32&amp;T$14))="","",(INDIRECT("'"&amp;Lists!$C32&amp;"'!"&amp;Lists!$D32&amp;T$14))))</f>
        <v/>
      </c>
      <c r="U54" s="31" t="str">
        <f ca="1">IF(ISNA(Lists!$C32),"",IF((INDIRECT("'"&amp;Lists!$C32&amp;"'!"&amp;Lists!$D32&amp;U$14))="","",(INDIRECT("'"&amp;Lists!$C32&amp;"'!"&amp;Lists!$D32&amp;U$14))))</f>
        <v/>
      </c>
      <c r="V54" s="31" t="str">
        <f ca="1">IF(ISNA(Lists!$C32),"",IF((INDIRECT("'"&amp;Lists!$C32&amp;"'!"&amp;Lists!$E32&amp;V$14))="","",(INDIRECT("'"&amp;Lists!$C32&amp;"'!"&amp;Lists!$E32&amp;V$14))))</f>
        <v/>
      </c>
      <c r="W54" s="31" t="str">
        <f ca="1">IF(ISNA(Lists!$C32),"",IF((INDIRECT("'"&amp;Lists!$C32&amp;"'!"&amp;Lists!$E32&amp;W$14))="","",(INDIRECT("'"&amp;Lists!$C32&amp;"'!"&amp;Lists!$E32&amp;W$14))))</f>
        <v/>
      </c>
      <c r="X54" s="31" t="str">
        <f ca="1">IF(ISNA(Lists!$C32),"",IF((INDIRECT("'"&amp;Lists!$C32&amp;"'!"&amp;Lists!$E32&amp;X$14))="","",(INDIRECT("'"&amp;Lists!$C32&amp;"'!"&amp;Lists!$E32&amp;X$14))))</f>
        <v/>
      </c>
      <c r="Y54" s="31" t="str">
        <f ca="1">IF(ISNA(Lists!$C32),"",IF((INDIRECT("'"&amp;Lists!$C32&amp;"'!"&amp;Lists!$E32&amp;Y$14))="","",(INDIRECT("'"&amp;Lists!$C32&amp;"'!"&amp;Lists!$E32&amp;Y$14))))</f>
        <v/>
      </c>
      <c r="Z54" s="31" t="str">
        <f ca="1">IF(ISNA(Lists!$C32),"",IF((INDIRECT("'"&amp;Lists!$C32&amp;"'!"&amp;Lists!$E32&amp;Z$14))="","",(INDIRECT("'"&amp;Lists!$C32&amp;"'!"&amp;Lists!$E32&amp;Z$14))))</f>
        <v/>
      </c>
      <c r="AA54" s="31" t="str">
        <f ca="1">IF(ISNA(Lists!$C32),"",IF((INDIRECT("'"&amp;Lists!$C32&amp;"'!"&amp;Lists!$E32&amp;AA$14))="","",(INDIRECT("'"&amp;Lists!$C32&amp;"'!"&amp;Lists!$E32&amp;AA$14))))</f>
        <v/>
      </c>
      <c r="AB54" s="278" t="str">
        <f ca="1">IF(ISNA(Lists!$C32),"",IF((INDIRECT("'"&amp;Lists!$C32&amp;"'!"&amp;Lists!$E32&amp;AB$14))="","",(INDIRECT("'"&amp;Lists!$C32&amp;"'!"&amp;Lists!$E32&amp;AB$14))))</f>
        <v/>
      </c>
      <c r="AC54" s="31" t="str">
        <f ca="1">IF(ISNA(Lists!$C32),"",IF((INDIRECT("'"&amp;Lists!$C32&amp;"'!"&amp;Lists!$E32&amp;AC$14))="","",(INDIRECT("'"&amp;Lists!$C32&amp;"'!"&amp;Lists!$E32&amp;AC$14))))</f>
        <v/>
      </c>
      <c r="AD54" s="31" t="str">
        <f ca="1">IF(ISNA(Lists!$C32),"",IF((INDIRECT("'"&amp;Lists!$C32&amp;"'!"&amp;Lists!$E32&amp;AD$14))="","",(INDIRECT("'"&amp;Lists!$C32&amp;"'!"&amp;Lists!$E32&amp;AD$14))))</f>
        <v/>
      </c>
      <c r="AE54" s="31" t="str">
        <f ca="1">IF(ISNA(Lists!$C32),"",IF((INDIRECT("'"&amp;Lists!$C32&amp;"'!"&amp;Lists!$E32&amp;AE$14))="","",(INDIRECT("'"&amp;Lists!$C32&amp;"'!"&amp;Lists!$E32&amp;AE$14))))</f>
        <v/>
      </c>
      <c r="AF54" s="31" t="str">
        <f ca="1">IF(ISNA(Lists!$C32),"",IF((INDIRECT("'"&amp;Lists!$C32&amp;"'!"&amp;Lists!$E32&amp;AF$14))="","",(INDIRECT("'"&amp;Lists!$C32&amp;"'!"&amp;Lists!$E32&amp;AF$14))))</f>
        <v/>
      </c>
      <c r="AG54" s="31" t="str">
        <f ca="1">IF(ISNA(Lists!$C32),"",IF((INDIRECT("'"&amp;Lists!$C32&amp;"'!"&amp;Lists!$E32&amp;AG$14))="","",(INDIRECT("'"&amp;Lists!$C32&amp;"'!"&amp;Lists!$E32&amp;AG$14))))</f>
        <v/>
      </c>
      <c r="AH54" s="31" t="str">
        <f ca="1">IF(ISNA(Lists!$C32),"",IF((INDIRECT("'"&amp;Lists!$C32&amp;"'!"&amp;Lists!$E32&amp;AH$14))="","",(INDIRECT("'"&amp;Lists!$C32&amp;"'!"&amp;Lists!$E32&amp;AH$14))))</f>
        <v/>
      </c>
      <c r="AI54" s="31" t="str">
        <f ca="1">IF(ISNA(Lists!$C32),"",IF((INDIRECT("'"&amp;Lists!$C32&amp;"'!"&amp;Lists!$E32&amp;AI$14))="","",(INDIRECT("'"&amp;Lists!$C32&amp;"'!"&amp;Lists!$E32&amp;AI$14))))</f>
        <v/>
      </c>
      <c r="AJ54" s="31" t="str">
        <f ca="1">IF(ISNA(Lists!$C32),"",IF((INDIRECT("'"&amp;Lists!$C32&amp;"'!"&amp;Lists!$D32&amp;AJ$14))="","",(INDIRECT("'"&amp;Lists!$C32&amp;"'!"&amp;Lists!$D32&amp;AJ$14))))</f>
        <v/>
      </c>
      <c r="AK54" s="31" t="str">
        <f ca="1">IF(ISNA(Lists!$C32),"",IF((INDIRECT("'"&amp;Lists!$C32&amp;"'!"&amp;Lists!$D32&amp;AK$14))="","",(INDIRECT("'"&amp;Lists!$C32&amp;"'!"&amp;Lists!$D32&amp;AK$14))))</f>
        <v/>
      </c>
      <c r="AL54" s="31" t="str">
        <f ca="1">IF(ISNA(Lists!$C32),"",IF((INDIRECT("'"&amp;Lists!$C32&amp;"'!"&amp;Lists!$D32&amp;AL$14))="","",(INDIRECT("'"&amp;Lists!$C32&amp;"'!"&amp;Lists!$D32&amp;AL$14))))</f>
        <v/>
      </c>
      <c r="AM54" s="31" t="str">
        <f ca="1">IF(ISNA(Lists!$C32),"",IF((INDIRECT("'"&amp;Lists!$C32&amp;"'!"&amp;Lists!$D32&amp;AM$14))="","",(INDIRECT("'"&amp;Lists!$C32&amp;"'!"&amp;Lists!$D32&amp;AM$14))))</f>
        <v/>
      </c>
      <c r="AN54" s="31" t="str">
        <f ca="1">IF(ISNA(Lists!$C32),"",IF((INDIRECT("'"&amp;Lists!$C32&amp;"'!"&amp;Lists!$D32&amp;AN$14))="","",(INDIRECT("'"&amp;Lists!$C32&amp;"'!"&amp;Lists!$D32&amp;AN$14))))</f>
        <v/>
      </c>
      <c r="AO54" s="31" t="str">
        <f ca="1">IF(ISNA(Lists!$C32),"",IF((INDIRECT("'"&amp;Lists!$C32&amp;"'!"&amp;Lists!$D32&amp;AO$14))="","",(INDIRECT("'"&amp;Lists!$C32&amp;"'!"&amp;Lists!$D32&amp;AO$14))))</f>
        <v/>
      </c>
      <c r="AP54" s="31" t="str">
        <f ca="1">IF(ISNA(Lists!$C32),"",IF((INDIRECT("'"&amp;Lists!$C32&amp;"'!"&amp;Lists!$D32&amp;AP$14))="","",(INDIRECT("'"&amp;Lists!$C32&amp;"'!"&amp;Lists!$D32&amp;AP$14))))</f>
        <v/>
      </c>
      <c r="AQ54" s="278" t="str">
        <f ca="1">IF(ISNA(Lists!$C32),"",IF((INDIRECT("'"&amp;Lists!$C32&amp;"'!"&amp;Lists!$D32&amp;AQ$14))="","",(INDIRECT("'"&amp;Lists!$C32&amp;"'!"&amp;Lists!$D32&amp;AQ$14))))</f>
        <v/>
      </c>
      <c r="AR54" s="31" t="str">
        <f ca="1">IF(ISNA(Lists!$C32),"",IF((INDIRECT("'"&amp;Lists!$C32&amp;"'!"&amp;Lists!$D32&amp;AR$14))="","",(INDIRECT("'"&amp;Lists!$C32&amp;"'!"&amp;Lists!$D32&amp;AR$14))))</f>
        <v/>
      </c>
      <c r="AS54" s="31" t="str">
        <f ca="1">IF(ISNA(Lists!$C32),"",IF((INDIRECT("'"&amp;Lists!$C32&amp;"'!"&amp;Lists!$D32&amp;AS$14))="","",(INDIRECT("'"&amp;Lists!$C32&amp;"'!"&amp;Lists!$D32&amp;AS$14))))</f>
        <v/>
      </c>
    </row>
    <row r="55" spans="2:45" x14ac:dyDescent="0.25">
      <c r="B55" s="279" t="str">
        <f ca="1">IF(C55="","",Facility_Info_upload!$B$24)</f>
        <v/>
      </c>
      <c r="C55" s="31" t="str">
        <f ca="1">IF(ISNA(Lists!$C33),"",IF(INDIRECT("'"&amp;Lists!$C33&amp;"'!"&amp;"B"&amp;C$14)="","",(INDIRECT("'"&amp;Lists!$C33&amp;"'!"&amp;"B"&amp;C$14))))</f>
        <v/>
      </c>
      <c r="D55" s="31" t="str">
        <f ca="1">IF(ISNA(Lists!$C33),"",IF(INDIRECT("'"&amp;Lists!$C33&amp;"'!"&amp;"B"&amp;D$14)="","",(INDIRECT("'"&amp;Lists!$C33&amp;"'!"&amp;"B"&amp;D$14))))</f>
        <v/>
      </c>
      <c r="E55" s="31" t="str">
        <f ca="1">IF(ISNA(Lists!$C33),"",IF(INDIRECT("'"&amp;Lists!$C33&amp;"'!"&amp;"B"&amp;E$14)="","",(INDIRECT("'"&amp;Lists!$C33&amp;"'!"&amp;"B"&amp;E$14))))</f>
        <v/>
      </c>
      <c r="F55" s="31" t="str">
        <f ca="1">IF(ISNA(Lists!$C33),"",IF(INDIRECT("'"&amp;Lists!$C33&amp;"'!"&amp;"B"&amp;F$14)="","",(INDIRECT("'"&amp;Lists!$C33&amp;"'!"&amp;"B"&amp;F$14))))</f>
        <v/>
      </c>
      <c r="G55" s="31" t="str">
        <f ca="1">IF(ISNA(Lists!$C33),"",IF(INDIRECT("'"&amp;Lists!$C33&amp;"'!"&amp;"B"&amp;G$14)="","",(INDIRECT("'"&amp;Lists!$C33&amp;"'!"&amp;"B"&amp;G$14))))</f>
        <v/>
      </c>
      <c r="H55" s="31" t="str">
        <f ca="1">IF(ISNA(Lists!$C33),"",IF((INDIRECT("'"&amp;Lists!$C33&amp;"'!"&amp;Lists!$D33&amp;H$14))="","",(INDIRECT("'"&amp;Lists!$C33&amp;"'!"&amp;Lists!$D33&amp;H$14))))</f>
        <v/>
      </c>
      <c r="I55" s="31" t="str">
        <f ca="1">IF(ISNA(Lists!$C33),"",IF((INDIRECT("'"&amp;Lists!$C33&amp;"'!"&amp;Lists!$D33&amp;I$14))="","",(INDIRECT("'"&amp;Lists!$C33&amp;"'!"&amp;Lists!$D33&amp;I$14))))</f>
        <v/>
      </c>
      <c r="J55" s="275" t="str">
        <f ca="1">IF(ISNA(Lists!$C33),"",IF((INDIRECT("'"&amp;Lists!$C33&amp;"'!"&amp;Lists!$D33&amp;J$14))="","",(INDIRECT("'"&amp;Lists!$C33&amp;"'!"&amp;Lists!$D33&amp;J$14))))</f>
        <v/>
      </c>
      <c r="K55" s="312" t="str">
        <f ca="1">IF(ISNA(Lists!$C33),"",IF((INDIRECT("'"&amp;Lists!$C33&amp;"'!"&amp;Lists!$D33&amp;K$14))="","",(INDIRECT("'"&amp;Lists!$C33&amp;"'!"&amp;Lists!$D33&amp;K$14))))</f>
        <v/>
      </c>
      <c r="L55" s="312" t="str">
        <f ca="1">IF(ISNA(Lists!$C33),"",IF((INDIRECT("'"&amp;Lists!$C33&amp;"'!"&amp;Lists!$D33&amp;L$14))="","",(INDIRECT("'"&amp;Lists!$C33&amp;"'!"&amp;Lists!$D33&amp;L$14))))</f>
        <v/>
      </c>
      <c r="M55" s="312" t="str">
        <f ca="1">IF(ISNA(Lists!$C33),"",IF((INDIRECT("'"&amp;Lists!$C33&amp;"'!"&amp;Lists!$D33&amp;M$14))="","",(INDIRECT("'"&amp;Lists!$C33&amp;"'!"&amp;Lists!$D33&amp;M$14))))</f>
        <v/>
      </c>
      <c r="N55" s="31" t="str">
        <f ca="1">IF(ISNA(Lists!$C33),"",IF((INDIRECT("'"&amp;Lists!$C33&amp;"'!"&amp;Lists!$D33&amp;N$14))="","",(INDIRECT("'"&amp;Lists!$C33&amp;"'!"&amp;Lists!$D33&amp;N$14))))</f>
        <v/>
      </c>
      <c r="O55" s="31" t="str">
        <f ca="1">IF(ISNA(Lists!$C33),"",IF((INDIRECT("'"&amp;Lists!$C33&amp;"'!"&amp;Lists!$D33&amp;O$14))="","",(INDIRECT("'"&amp;Lists!$C33&amp;"'!"&amp;Lists!$D33&amp;O$14))))</f>
        <v/>
      </c>
      <c r="P55" s="31" t="str">
        <f ca="1">IF(ISNA(Lists!$C33),"",IF((INDIRECT("'"&amp;Lists!$C33&amp;"'!"&amp;Lists!$D33&amp;P$14))="","",(INDIRECT("'"&amp;Lists!$C33&amp;"'!"&amp;Lists!$D33&amp;P$14))))</f>
        <v/>
      </c>
      <c r="Q55" s="31" t="str">
        <f ca="1">IF(ISNA(Lists!$C33),"",IF((INDIRECT("'"&amp;Lists!$C33&amp;"'!"&amp;Lists!$D33&amp;Q$14))="","",(INDIRECT("'"&amp;Lists!$C33&amp;"'!"&amp;Lists!$D33&amp;Q$14))))</f>
        <v/>
      </c>
      <c r="R55" s="31" t="str">
        <f ca="1">IF(ISNA(Lists!$C33),"",IF((INDIRECT("'"&amp;Lists!$C33&amp;"'!"&amp;Lists!$D33&amp;R$14))="","",(INDIRECT("'"&amp;Lists!$C33&amp;"'!"&amp;Lists!$D33&amp;R$14))))</f>
        <v/>
      </c>
      <c r="S55" s="31" t="str">
        <f ca="1">IF(ISNA(Lists!$C33),"",IF((INDIRECT("'"&amp;Lists!$C33&amp;"'!"&amp;Lists!$D33&amp;S$14))="","",(INDIRECT("'"&amp;Lists!$C33&amp;"'!"&amp;Lists!$D33&amp;S$14))))</f>
        <v/>
      </c>
      <c r="T55" s="278" t="str">
        <f ca="1">IF(ISNA(Lists!$C33),"",IF((INDIRECT("'"&amp;Lists!$C33&amp;"'!"&amp;Lists!$D33&amp;T$14))="","",(INDIRECT("'"&amp;Lists!$C33&amp;"'!"&amp;Lists!$D33&amp;T$14))))</f>
        <v/>
      </c>
      <c r="U55" s="31" t="str">
        <f ca="1">IF(ISNA(Lists!$C33),"",IF((INDIRECT("'"&amp;Lists!$C33&amp;"'!"&amp;Lists!$D33&amp;U$14))="","",(INDIRECT("'"&amp;Lists!$C33&amp;"'!"&amp;Lists!$D33&amp;U$14))))</f>
        <v/>
      </c>
      <c r="V55" s="31" t="str">
        <f ca="1">IF(ISNA(Lists!$C33),"",IF((INDIRECT("'"&amp;Lists!$C33&amp;"'!"&amp;Lists!$E33&amp;V$14))="","",(INDIRECT("'"&amp;Lists!$C33&amp;"'!"&amp;Lists!$E33&amp;V$14))))</f>
        <v/>
      </c>
      <c r="W55" s="31" t="str">
        <f ca="1">IF(ISNA(Lists!$C33),"",IF((INDIRECT("'"&amp;Lists!$C33&amp;"'!"&amp;Lists!$E33&amp;W$14))="","",(INDIRECT("'"&amp;Lists!$C33&amp;"'!"&amp;Lists!$E33&amp;W$14))))</f>
        <v/>
      </c>
      <c r="X55" s="31" t="str">
        <f ca="1">IF(ISNA(Lists!$C33),"",IF((INDIRECT("'"&amp;Lists!$C33&amp;"'!"&amp;Lists!$E33&amp;X$14))="","",(INDIRECT("'"&amp;Lists!$C33&amp;"'!"&amp;Lists!$E33&amp;X$14))))</f>
        <v/>
      </c>
      <c r="Y55" s="31" t="str">
        <f ca="1">IF(ISNA(Lists!$C33),"",IF((INDIRECT("'"&amp;Lists!$C33&amp;"'!"&amp;Lists!$E33&amp;Y$14))="","",(INDIRECT("'"&amp;Lists!$C33&amp;"'!"&amp;Lists!$E33&amp;Y$14))))</f>
        <v/>
      </c>
      <c r="Z55" s="31" t="str">
        <f ca="1">IF(ISNA(Lists!$C33),"",IF((INDIRECT("'"&amp;Lists!$C33&amp;"'!"&amp;Lists!$E33&amp;Z$14))="","",(INDIRECT("'"&amp;Lists!$C33&amp;"'!"&amp;Lists!$E33&amp;Z$14))))</f>
        <v/>
      </c>
      <c r="AA55" s="31" t="str">
        <f ca="1">IF(ISNA(Lists!$C33),"",IF((INDIRECT("'"&amp;Lists!$C33&amp;"'!"&amp;Lists!$E33&amp;AA$14))="","",(INDIRECT("'"&amp;Lists!$C33&amp;"'!"&amp;Lists!$E33&amp;AA$14))))</f>
        <v/>
      </c>
      <c r="AB55" s="278" t="str">
        <f ca="1">IF(ISNA(Lists!$C33),"",IF((INDIRECT("'"&amp;Lists!$C33&amp;"'!"&amp;Lists!$E33&amp;AB$14))="","",(INDIRECT("'"&amp;Lists!$C33&amp;"'!"&amp;Lists!$E33&amp;AB$14))))</f>
        <v/>
      </c>
      <c r="AC55" s="31" t="str">
        <f ca="1">IF(ISNA(Lists!$C33),"",IF((INDIRECT("'"&amp;Lists!$C33&amp;"'!"&amp;Lists!$E33&amp;AC$14))="","",(INDIRECT("'"&amp;Lists!$C33&amp;"'!"&amp;Lists!$E33&amp;AC$14))))</f>
        <v/>
      </c>
      <c r="AD55" s="31" t="str">
        <f ca="1">IF(ISNA(Lists!$C33),"",IF((INDIRECT("'"&amp;Lists!$C33&amp;"'!"&amp;Lists!$E33&amp;AD$14))="","",(INDIRECT("'"&amp;Lists!$C33&amp;"'!"&amp;Lists!$E33&amp;AD$14))))</f>
        <v/>
      </c>
      <c r="AE55" s="31" t="str">
        <f ca="1">IF(ISNA(Lists!$C33),"",IF((INDIRECT("'"&amp;Lists!$C33&amp;"'!"&amp;Lists!$E33&amp;AE$14))="","",(INDIRECT("'"&amp;Lists!$C33&amp;"'!"&amp;Lists!$E33&amp;AE$14))))</f>
        <v/>
      </c>
      <c r="AF55" s="31" t="str">
        <f ca="1">IF(ISNA(Lists!$C33),"",IF((INDIRECT("'"&amp;Lists!$C33&amp;"'!"&amp;Lists!$E33&amp;AF$14))="","",(INDIRECT("'"&amp;Lists!$C33&amp;"'!"&amp;Lists!$E33&amp;AF$14))))</f>
        <v/>
      </c>
      <c r="AG55" s="31" t="str">
        <f ca="1">IF(ISNA(Lists!$C33),"",IF((INDIRECT("'"&amp;Lists!$C33&amp;"'!"&amp;Lists!$E33&amp;AG$14))="","",(INDIRECT("'"&amp;Lists!$C33&amp;"'!"&amp;Lists!$E33&amp;AG$14))))</f>
        <v/>
      </c>
      <c r="AH55" s="31" t="str">
        <f ca="1">IF(ISNA(Lists!$C33),"",IF((INDIRECT("'"&amp;Lists!$C33&amp;"'!"&amp;Lists!$E33&amp;AH$14))="","",(INDIRECT("'"&amp;Lists!$C33&amp;"'!"&amp;Lists!$E33&amp;AH$14))))</f>
        <v/>
      </c>
      <c r="AI55" s="31" t="str">
        <f ca="1">IF(ISNA(Lists!$C33),"",IF((INDIRECT("'"&amp;Lists!$C33&amp;"'!"&amp;Lists!$E33&amp;AI$14))="","",(INDIRECT("'"&amp;Lists!$C33&amp;"'!"&amp;Lists!$E33&amp;AI$14))))</f>
        <v/>
      </c>
      <c r="AJ55" s="31" t="str">
        <f ca="1">IF(ISNA(Lists!$C33),"",IF((INDIRECT("'"&amp;Lists!$C33&amp;"'!"&amp;Lists!$D33&amp;AJ$14))="","",(INDIRECT("'"&amp;Lists!$C33&amp;"'!"&amp;Lists!$D33&amp;AJ$14))))</f>
        <v/>
      </c>
      <c r="AK55" s="31" t="str">
        <f ca="1">IF(ISNA(Lists!$C33),"",IF((INDIRECT("'"&amp;Lists!$C33&amp;"'!"&amp;Lists!$D33&amp;AK$14))="","",(INDIRECT("'"&amp;Lists!$C33&amp;"'!"&amp;Lists!$D33&amp;AK$14))))</f>
        <v/>
      </c>
      <c r="AL55" s="31" t="str">
        <f ca="1">IF(ISNA(Lists!$C33),"",IF((INDIRECT("'"&amp;Lists!$C33&amp;"'!"&amp;Lists!$D33&amp;AL$14))="","",(INDIRECT("'"&amp;Lists!$C33&amp;"'!"&amp;Lists!$D33&amp;AL$14))))</f>
        <v/>
      </c>
      <c r="AM55" s="31" t="str">
        <f ca="1">IF(ISNA(Lists!$C33),"",IF((INDIRECT("'"&amp;Lists!$C33&amp;"'!"&amp;Lists!$D33&amp;AM$14))="","",(INDIRECT("'"&amp;Lists!$C33&amp;"'!"&amp;Lists!$D33&amp;AM$14))))</f>
        <v/>
      </c>
      <c r="AN55" s="31" t="str">
        <f ca="1">IF(ISNA(Lists!$C33),"",IF((INDIRECT("'"&amp;Lists!$C33&amp;"'!"&amp;Lists!$D33&amp;AN$14))="","",(INDIRECT("'"&amp;Lists!$C33&amp;"'!"&amp;Lists!$D33&amp;AN$14))))</f>
        <v/>
      </c>
      <c r="AO55" s="31" t="str">
        <f ca="1">IF(ISNA(Lists!$C33),"",IF((INDIRECT("'"&amp;Lists!$C33&amp;"'!"&amp;Lists!$D33&amp;AO$14))="","",(INDIRECT("'"&amp;Lists!$C33&amp;"'!"&amp;Lists!$D33&amp;AO$14))))</f>
        <v/>
      </c>
      <c r="AP55" s="31" t="str">
        <f ca="1">IF(ISNA(Lists!$C33),"",IF((INDIRECT("'"&amp;Lists!$C33&amp;"'!"&amp;Lists!$D33&amp;AP$14))="","",(INDIRECT("'"&amp;Lists!$C33&amp;"'!"&amp;Lists!$D33&amp;AP$14))))</f>
        <v/>
      </c>
      <c r="AQ55" s="278" t="str">
        <f ca="1">IF(ISNA(Lists!$C33),"",IF((INDIRECT("'"&amp;Lists!$C33&amp;"'!"&amp;Lists!$D33&amp;AQ$14))="","",(INDIRECT("'"&amp;Lists!$C33&amp;"'!"&amp;Lists!$D33&amp;AQ$14))))</f>
        <v/>
      </c>
      <c r="AR55" s="31" t="str">
        <f ca="1">IF(ISNA(Lists!$C33),"",IF((INDIRECT("'"&amp;Lists!$C33&amp;"'!"&amp;Lists!$D33&amp;AR$14))="","",(INDIRECT("'"&amp;Lists!$C33&amp;"'!"&amp;Lists!$D33&amp;AR$14))))</f>
        <v/>
      </c>
      <c r="AS55" s="31" t="str">
        <f ca="1">IF(ISNA(Lists!$C33),"",IF((INDIRECT("'"&amp;Lists!$C33&amp;"'!"&amp;Lists!$D33&amp;AS$14))="","",(INDIRECT("'"&amp;Lists!$C33&amp;"'!"&amp;Lists!$D33&amp;AS$14))))</f>
        <v/>
      </c>
    </row>
    <row r="56" spans="2:45" x14ac:dyDescent="0.25">
      <c r="B56" s="279" t="str">
        <f ca="1">IF(C56="","",Facility_Info_upload!$B$24)</f>
        <v/>
      </c>
      <c r="C56" s="31" t="str">
        <f ca="1">IF(ISNA(Lists!$C34),"",IF(INDIRECT("'"&amp;Lists!$C34&amp;"'!"&amp;"B"&amp;C$14)="","",(INDIRECT("'"&amp;Lists!$C34&amp;"'!"&amp;"B"&amp;C$14))))</f>
        <v/>
      </c>
      <c r="D56" s="31" t="str">
        <f ca="1">IF(ISNA(Lists!$C34),"",IF(INDIRECT("'"&amp;Lists!$C34&amp;"'!"&amp;"B"&amp;D$14)="","",(INDIRECT("'"&amp;Lists!$C34&amp;"'!"&amp;"B"&amp;D$14))))</f>
        <v/>
      </c>
      <c r="E56" s="31" t="str">
        <f ca="1">IF(ISNA(Lists!$C34),"",IF(INDIRECT("'"&amp;Lists!$C34&amp;"'!"&amp;"B"&amp;E$14)="","",(INDIRECT("'"&amp;Lists!$C34&amp;"'!"&amp;"B"&amp;E$14))))</f>
        <v/>
      </c>
      <c r="F56" s="31" t="str">
        <f ca="1">IF(ISNA(Lists!$C34),"",IF(INDIRECT("'"&amp;Lists!$C34&amp;"'!"&amp;"B"&amp;F$14)="","",(INDIRECT("'"&amp;Lists!$C34&amp;"'!"&amp;"B"&amp;F$14))))</f>
        <v/>
      </c>
      <c r="G56" s="31" t="str">
        <f ca="1">IF(ISNA(Lists!$C34),"",IF(INDIRECT("'"&amp;Lists!$C34&amp;"'!"&amp;"B"&amp;G$14)="","",(INDIRECT("'"&amp;Lists!$C34&amp;"'!"&amp;"B"&amp;G$14))))</f>
        <v/>
      </c>
      <c r="H56" s="31" t="str">
        <f ca="1">IF(ISNA(Lists!$C34),"",IF((INDIRECT("'"&amp;Lists!$C34&amp;"'!"&amp;Lists!$D34&amp;H$14))="","",(INDIRECT("'"&amp;Lists!$C34&amp;"'!"&amp;Lists!$D34&amp;H$14))))</f>
        <v/>
      </c>
      <c r="I56" s="31" t="str">
        <f ca="1">IF(ISNA(Lists!$C34),"",IF((INDIRECT("'"&amp;Lists!$C34&amp;"'!"&amp;Lists!$D34&amp;I$14))="","",(INDIRECT("'"&amp;Lists!$C34&amp;"'!"&amp;Lists!$D34&amp;I$14))))</f>
        <v/>
      </c>
      <c r="J56" s="275" t="str">
        <f ca="1">IF(ISNA(Lists!$C34),"",IF((INDIRECT("'"&amp;Lists!$C34&amp;"'!"&amp;Lists!$D34&amp;J$14))="","",(INDIRECT("'"&amp;Lists!$C34&amp;"'!"&amp;Lists!$D34&amp;J$14))))</f>
        <v/>
      </c>
      <c r="K56" s="312" t="str">
        <f ca="1">IF(ISNA(Lists!$C34),"",IF((INDIRECT("'"&amp;Lists!$C34&amp;"'!"&amp;Lists!$D34&amp;K$14))="","",(INDIRECT("'"&amp;Lists!$C34&amp;"'!"&amp;Lists!$D34&amp;K$14))))</f>
        <v/>
      </c>
      <c r="L56" s="312" t="str">
        <f ca="1">IF(ISNA(Lists!$C34),"",IF((INDIRECT("'"&amp;Lists!$C34&amp;"'!"&amp;Lists!$D34&amp;L$14))="","",(INDIRECT("'"&amp;Lists!$C34&amp;"'!"&amp;Lists!$D34&amp;L$14))))</f>
        <v/>
      </c>
      <c r="M56" s="312" t="str">
        <f ca="1">IF(ISNA(Lists!$C34),"",IF((INDIRECT("'"&amp;Lists!$C34&amp;"'!"&amp;Lists!$D34&amp;M$14))="","",(INDIRECT("'"&amp;Lists!$C34&amp;"'!"&amp;Lists!$D34&amp;M$14))))</f>
        <v/>
      </c>
      <c r="N56" s="31" t="str">
        <f ca="1">IF(ISNA(Lists!$C34),"",IF((INDIRECT("'"&amp;Lists!$C34&amp;"'!"&amp;Lists!$D34&amp;N$14))="","",(INDIRECT("'"&amp;Lists!$C34&amp;"'!"&amp;Lists!$D34&amp;N$14))))</f>
        <v/>
      </c>
      <c r="O56" s="31" t="str">
        <f ca="1">IF(ISNA(Lists!$C34),"",IF((INDIRECT("'"&amp;Lists!$C34&amp;"'!"&amp;Lists!$D34&amp;O$14))="","",(INDIRECT("'"&amp;Lists!$C34&amp;"'!"&amp;Lists!$D34&amp;O$14))))</f>
        <v/>
      </c>
      <c r="P56" s="31" t="str">
        <f ca="1">IF(ISNA(Lists!$C34),"",IF((INDIRECT("'"&amp;Lists!$C34&amp;"'!"&amp;Lists!$D34&amp;P$14))="","",(INDIRECT("'"&amp;Lists!$C34&amp;"'!"&amp;Lists!$D34&amp;P$14))))</f>
        <v/>
      </c>
      <c r="Q56" s="31" t="str">
        <f ca="1">IF(ISNA(Lists!$C34),"",IF((INDIRECT("'"&amp;Lists!$C34&amp;"'!"&amp;Lists!$D34&amp;Q$14))="","",(INDIRECT("'"&amp;Lists!$C34&amp;"'!"&amp;Lists!$D34&amp;Q$14))))</f>
        <v/>
      </c>
      <c r="R56" s="31" t="str">
        <f ca="1">IF(ISNA(Lists!$C34),"",IF((INDIRECT("'"&amp;Lists!$C34&amp;"'!"&amp;Lists!$D34&amp;R$14))="","",(INDIRECT("'"&amp;Lists!$C34&amp;"'!"&amp;Lists!$D34&amp;R$14))))</f>
        <v/>
      </c>
      <c r="S56" s="31" t="str">
        <f ca="1">IF(ISNA(Lists!$C34),"",IF((INDIRECT("'"&amp;Lists!$C34&amp;"'!"&amp;Lists!$D34&amp;S$14))="","",(INDIRECT("'"&amp;Lists!$C34&amp;"'!"&amp;Lists!$D34&amp;S$14))))</f>
        <v/>
      </c>
      <c r="T56" s="278" t="str">
        <f ca="1">IF(ISNA(Lists!$C34),"",IF((INDIRECT("'"&amp;Lists!$C34&amp;"'!"&amp;Lists!$D34&amp;T$14))="","",(INDIRECT("'"&amp;Lists!$C34&amp;"'!"&amp;Lists!$D34&amp;T$14))))</f>
        <v/>
      </c>
      <c r="U56" s="31" t="str">
        <f ca="1">IF(ISNA(Lists!$C34),"",IF((INDIRECT("'"&amp;Lists!$C34&amp;"'!"&amp;Lists!$D34&amp;U$14))="","",(INDIRECT("'"&amp;Lists!$C34&amp;"'!"&amp;Lists!$D34&amp;U$14))))</f>
        <v/>
      </c>
      <c r="V56" s="31" t="str">
        <f ca="1">IF(ISNA(Lists!$C34),"",IF((INDIRECT("'"&amp;Lists!$C34&amp;"'!"&amp;Lists!$E34&amp;V$14))="","",(INDIRECT("'"&amp;Lists!$C34&amp;"'!"&amp;Lists!$E34&amp;V$14))))</f>
        <v/>
      </c>
      <c r="W56" s="31" t="str">
        <f ca="1">IF(ISNA(Lists!$C34),"",IF((INDIRECT("'"&amp;Lists!$C34&amp;"'!"&amp;Lists!$E34&amp;W$14))="","",(INDIRECT("'"&amp;Lists!$C34&amp;"'!"&amp;Lists!$E34&amp;W$14))))</f>
        <v/>
      </c>
      <c r="X56" s="31" t="str">
        <f ca="1">IF(ISNA(Lists!$C34),"",IF((INDIRECT("'"&amp;Lists!$C34&amp;"'!"&amp;Lists!$E34&amp;X$14))="","",(INDIRECT("'"&amp;Lists!$C34&amp;"'!"&amp;Lists!$E34&amp;X$14))))</f>
        <v/>
      </c>
      <c r="Y56" s="31" t="str">
        <f ca="1">IF(ISNA(Lists!$C34),"",IF((INDIRECT("'"&amp;Lists!$C34&amp;"'!"&amp;Lists!$E34&amp;Y$14))="","",(INDIRECT("'"&amp;Lists!$C34&amp;"'!"&amp;Lists!$E34&amp;Y$14))))</f>
        <v/>
      </c>
      <c r="Z56" s="31" t="str">
        <f ca="1">IF(ISNA(Lists!$C34),"",IF((INDIRECT("'"&amp;Lists!$C34&amp;"'!"&amp;Lists!$E34&amp;Z$14))="","",(INDIRECT("'"&amp;Lists!$C34&amp;"'!"&amp;Lists!$E34&amp;Z$14))))</f>
        <v/>
      </c>
      <c r="AA56" s="31" t="str">
        <f ca="1">IF(ISNA(Lists!$C34),"",IF((INDIRECT("'"&amp;Lists!$C34&amp;"'!"&amp;Lists!$E34&amp;AA$14))="","",(INDIRECT("'"&amp;Lists!$C34&amp;"'!"&amp;Lists!$E34&amp;AA$14))))</f>
        <v/>
      </c>
      <c r="AB56" s="278" t="str">
        <f ca="1">IF(ISNA(Lists!$C34),"",IF((INDIRECT("'"&amp;Lists!$C34&amp;"'!"&amp;Lists!$E34&amp;AB$14))="","",(INDIRECT("'"&amp;Lists!$C34&amp;"'!"&amp;Lists!$E34&amp;AB$14))))</f>
        <v/>
      </c>
      <c r="AC56" s="31" t="str">
        <f ca="1">IF(ISNA(Lists!$C34),"",IF((INDIRECT("'"&amp;Lists!$C34&amp;"'!"&amp;Lists!$E34&amp;AC$14))="","",(INDIRECT("'"&amp;Lists!$C34&amp;"'!"&amp;Lists!$E34&amp;AC$14))))</f>
        <v/>
      </c>
      <c r="AD56" s="31" t="str">
        <f ca="1">IF(ISNA(Lists!$C34),"",IF((INDIRECT("'"&amp;Lists!$C34&amp;"'!"&amp;Lists!$E34&amp;AD$14))="","",(INDIRECT("'"&amp;Lists!$C34&amp;"'!"&amp;Lists!$E34&amp;AD$14))))</f>
        <v/>
      </c>
      <c r="AE56" s="31" t="str">
        <f ca="1">IF(ISNA(Lists!$C34),"",IF((INDIRECT("'"&amp;Lists!$C34&amp;"'!"&amp;Lists!$E34&amp;AE$14))="","",(INDIRECT("'"&amp;Lists!$C34&amp;"'!"&amp;Lists!$E34&amp;AE$14))))</f>
        <v/>
      </c>
      <c r="AF56" s="31" t="str">
        <f ca="1">IF(ISNA(Lists!$C34),"",IF((INDIRECT("'"&amp;Lists!$C34&amp;"'!"&amp;Lists!$E34&amp;AF$14))="","",(INDIRECT("'"&amp;Lists!$C34&amp;"'!"&amp;Lists!$E34&amp;AF$14))))</f>
        <v/>
      </c>
      <c r="AG56" s="31" t="str">
        <f ca="1">IF(ISNA(Lists!$C34),"",IF((INDIRECT("'"&amp;Lists!$C34&amp;"'!"&amp;Lists!$E34&amp;AG$14))="","",(INDIRECT("'"&amp;Lists!$C34&amp;"'!"&amp;Lists!$E34&amp;AG$14))))</f>
        <v/>
      </c>
      <c r="AH56" s="31" t="str">
        <f ca="1">IF(ISNA(Lists!$C34),"",IF((INDIRECT("'"&amp;Lists!$C34&amp;"'!"&amp;Lists!$E34&amp;AH$14))="","",(INDIRECT("'"&amp;Lists!$C34&amp;"'!"&amp;Lists!$E34&amp;AH$14))))</f>
        <v/>
      </c>
      <c r="AI56" s="31" t="str">
        <f ca="1">IF(ISNA(Lists!$C34),"",IF((INDIRECT("'"&amp;Lists!$C34&amp;"'!"&amp;Lists!$E34&amp;AI$14))="","",(INDIRECT("'"&amp;Lists!$C34&amp;"'!"&amp;Lists!$E34&amp;AI$14))))</f>
        <v/>
      </c>
      <c r="AJ56" s="31" t="str">
        <f ca="1">IF(ISNA(Lists!$C34),"",IF((INDIRECT("'"&amp;Lists!$C34&amp;"'!"&amp;Lists!$D34&amp;AJ$14))="","",(INDIRECT("'"&amp;Lists!$C34&amp;"'!"&amp;Lists!$D34&amp;AJ$14))))</f>
        <v/>
      </c>
      <c r="AK56" s="31" t="str">
        <f ca="1">IF(ISNA(Lists!$C34),"",IF((INDIRECT("'"&amp;Lists!$C34&amp;"'!"&amp;Lists!$D34&amp;AK$14))="","",(INDIRECT("'"&amp;Lists!$C34&amp;"'!"&amp;Lists!$D34&amp;AK$14))))</f>
        <v/>
      </c>
      <c r="AL56" s="31" t="str">
        <f ca="1">IF(ISNA(Lists!$C34),"",IF((INDIRECT("'"&amp;Lists!$C34&amp;"'!"&amp;Lists!$D34&amp;AL$14))="","",(INDIRECT("'"&amp;Lists!$C34&amp;"'!"&amp;Lists!$D34&amp;AL$14))))</f>
        <v/>
      </c>
      <c r="AM56" s="31" t="str">
        <f ca="1">IF(ISNA(Lists!$C34),"",IF((INDIRECT("'"&amp;Lists!$C34&amp;"'!"&amp;Lists!$D34&amp;AM$14))="","",(INDIRECT("'"&amp;Lists!$C34&amp;"'!"&amp;Lists!$D34&amp;AM$14))))</f>
        <v/>
      </c>
      <c r="AN56" s="31" t="str">
        <f ca="1">IF(ISNA(Lists!$C34),"",IF((INDIRECT("'"&amp;Lists!$C34&amp;"'!"&amp;Lists!$D34&amp;AN$14))="","",(INDIRECT("'"&amp;Lists!$C34&amp;"'!"&amp;Lists!$D34&amp;AN$14))))</f>
        <v/>
      </c>
      <c r="AO56" s="31" t="str">
        <f ca="1">IF(ISNA(Lists!$C34),"",IF((INDIRECT("'"&amp;Lists!$C34&amp;"'!"&amp;Lists!$D34&amp;AO$14))="","",(INDIRECT("'"&amp;Lists!$C34&amp;"'!"&amp;Lists!$D34&amp;AO$14))))</f>
        <v/>
      </c>
      <c r="AP56" s="31" t="str">
        <f ca="1">IF(ISNA(Lists!$C34),"",IF((INDIRECT("'"&amp;Lists!$C34&amp;"'!"&amp;Lists!$D34&amp;AP$14))="","",(INDIRECT("'"&amp;Lists!$C34&amp;"'!"&amp;Lists!$D34&amp;AP$14))))</f>
        <v/>
      </c>
      <c r="AQ56" s="278" t="str">
        <f ca="1">IF(ISNA(Lists!$C34),"",IF((INDIRECT("'"&amp;Lists!$C34&amp;"'!"&amp;Lists!$D34&amp;AQ$14))="","",(INDIRECT("'"&amp;Lists!$C34&amp;"'!"&amp;Lists!$D34&amp;AQ$14))))</f>
        <v/>
      </c>
      <c r="AR56" s="31" t="str">
        <f ca="1">IF(ISNA(Lists!$C34),"",IF((INDIRECT("'"&amp;Lists!$C34&amp;"'!"&amp;Lists!$D34&amp;AR$14))="","",(INDIRECT("'"&amp;Lists!$C34&amp;"'!"&amp;Lists!$D34&amp;AR$14))))</f>
        <v/>
      </c>
      <c r="AS56" s="31" t="str">
        <f ca="1">IF(ISNA(Lists!$C34),"",IF((INDIRECT("'"&amp;Lists!$C34&amp;"'!"&amp;Lists!$D34&amp;AS$14))="","",(INDIRECT("'"&amp;Lists!$C34&amp;"'!"&amp;Lists!$D34&amp;AS$14))))</f>
        <v/>
      </c>
    </row>
    <row r="57" spans="2:45" x14ac:dyDescent="0.25">
      <c r="B57" s="279" t="str">
        <f ca="1">IF(C57="","",Facility_Info_upload!$B$24)</f>
        <v/>
      </c>
      <c r="C57" s="31" t="str">
        <f ca="1">IF(ISNA(Lists!$C35),"",IF(INDIRECT("'"&amp;Lists!$C35&amp;"'!"&amp;"B"&amp;C$14)="","",(INDIRECT("'"&amp;Lists!$C35&amp;"'!"&amp;"B"&amp;C$14))))</f>
        <v/>
      </c>
      <c r="D57" s="31" t="str">
        <f ca="1">IF(ISNA(Lists!$C35),"",IF(INDIRECT("'"&amp;Lists!$C35&amp;"'!"&amp;"B"&amp;D$14)="","",(INDIRECT("'"&amp;Lists!$C35&amp;"'!"&amp;"B"&amp;D$14))))</f>
        <v/>
      </c>
      <c r="E57" s="31" t="str">
        <f ca="1">IF(ISNA(Lists!$C35),"",IF(INDIRECT("'"&amp;Lists!$C35&amp;"'!"&amp;"B"&amp;E$14)="","",(INDIRECT("'"&amp;Lists!$C35&amp;"'!"&amp;"B"&amp;E$14))))</f>
        <v/>
      </c>
      <c r="F57" s="31" t="str">
        <f ca="1">IF(ISNA(Lists!$C35),"",IF(INDIRECT("'"&amp;Lists!$C35&amp;"'!"&amp;"B"&amp;F$14)="","",(INDIRECT("'"&amp;Lists!$C35&amp;"'!"&amp;"B"&amp;F$14))))</f>
        <v/>
      </c>
      <c r="G57" s="31" t="str">
        <f ca="1">IF(ISNA(Lists!$C35),"",IF(INDIRECT("'"&amp;Lists!$C35&amp;"'!"&amp;"B"&amp;G$14)="","",(INDIRECT("'"&amp;Lists!$C35&amp;"'!"&amp;"B"&amp;G$14))))</f>
        <v/>
      </c>
      <c r="H57" s="31" t="str">
        <f ca="1">IF(ISNA(Lists!$C35),"",IF((INDIRECT("'"&amp;Lists!$C35&amp;"'!"&amp;Lists!$D35&amp;H$14))="","",(INDIRECT("'"&amp;Lists!$C35&amp;"'!"&amp;Lists!$D35&amp;H$14))))</f>
        <v/>
      </c>
      <c r="I57" s="31" t="str">
        <f ca="1">IF(ISNA(Lists!$C35),"",IF((INDIRECT("'"&amp;Lists!$C35&amp;"'!"&amp;Lists!$D35&amp;I$14))="","",(INDIRECT("'"&amp;Lists!$C35&amp;"'!"&amp;Lists!$D35&amp;I$14))))</f>
        <v/>
      </c>
      <c r="J57" s="275" t="str">
        <f ca="1">IF(ISNA(Lists!$C35),"",IF((INDIRECT("'"&amp;Lists!$C35&amp;"'!"&amp;Lists!$D35&amp;J$14))="","",(INDIRECT("'"&amp;Lists!$C35&amp;"'!"&amp;Lists!$D35&amp;J$14))))</f>
        <v/>
      </c>
      <c r="K57" s="312" t="str">
        <f ca="1">IF(ISNA(Lists!$C35),"",IF((INDIRECT("'"&amp;Lists!$C35&amp;"'!"&amp;Lists!$D35&amp;K$14))="","",(INDIRECT("'"&amp;Lists!$C35&amp;"'!"&amp;Lists!$D35&amp;K$14))))</f>
        <v/>
      </c>
      <c r="L57" s="312" t="str">
        <f ca="1">IF(ISNA(Lists!$C35),"",IF((INDIRECT("'"&amp;Lists!$C35&amp;"'!"&amp;Lists!$D35&amp;L$14))="","",(INDIRECT("'"&amp;Lists!$C35&amp;"'!"&amp;Lists!$D35&amp;L$14))))</f>
        <v/>
      </c>
      <c r="M57" s="312" t="str">
        <f ca="1">IF(ISNA(Lists!$C35),"",IF((INDIRECT("'"&amp;Lists!$C35&amp;"'!"&amp;Lists!$D35&amp;M$14))="","",(INDIRECT("'"&amp;Lists!$C35&amp;"'!"&amp;Lists!$D35&amp;M$14))))</f>
        <v/>
      </c>
      <c r="N57" s="31" t="str">
        <f ca="1">IF(ISNA(Lists!$C35),"",IF((INDIRECT("'"&amp;Lists!$C35&amp;"'!"&amp;Lists!$D35&amp;N$14))="","",(INDIRECT("'"&amp;Lists!$C35&amp;"'!"&amp;Lists!$D35&amp;N$14))))</f>
        <v/>
      </c>
      <c r="O57" s="31" t="str">
        <f ca="1">IF(ISNA(Lists!$C35),"",IF((INDIRECT("'"&amp;Lists!$C35&amp;"'!"&amp;Lists!$D35&amp;O$14))="","",(INDIRECT("'"&amp;Lists!$C35&amp;"'!"&amp;Lists!$D35&amp;O$14))))</f>
        <v/>
      </c>
      <c r="P57" s="31" t="str">
        <f ca="1">IF(ISNA(Lists!$C35),"",IF((INDIRECT("'"&amp;Lists!$C35&amp;"'!"&amp;Lists!$D35&amp;P$14))="","",(INDIRECT("'"&amp;Lists!$C35&amp;"'!"&amp;Lists!$D35&amp;P$14))))</f>
        <v/>
      </c>
      <c r="Q57" s="31" t="str">
        <f ca="1">IF(ISNA(Lists!$C35),"",IF((INDIRECT("'"&amp;Lists!$C35&amp;"'!"&amp;Lists!$D35&amp;Q$14))="","",(INDIRECT("'"&amp;Lists!$C35&amp;"'!"&amp;Lists!$D35&amp;Q$14))))</f>
        <v/>
      </c>
      <c r="R57" s="31" t="str">
        <f ca="1">IF(ISNA(Lists!$C35),"",IF((INDIRECT("'"&amp;Lists!$C35&amp;"'!"&amp;Lists!$D35&amp;R$14))="","",(INDIRECT("'"&amp;Lists!$C35&amp;"'!"&amp;Lists!$D35&amp;R$14))))</f>
        <v/>
      </c>
      <c r="S57" s="31" t="str">
        <f ca="1">IF(ISNA(Lists!$C35),"",IF((INDIRECT("'"&amp;Lists!$C35&amp;"'!"&amp;Lists!$D35&amp;S$14))="","",(INDIRECT("'"&amp;Lists!$C35&amp;"'!"&amp;Lists!$D35&amp;S$14))))</f>
        <v/>
      </c>
      <c r="T57" s="278" t="str">
        <f ca="1">IF(ISNA(Lists!$C35),"",IF((INDIRECT("'"&amp;Lists!$C35&amp;"'!"&amp;Lists!$D35&amp;T$14))="","",(INDIRECT("'"&amp;Lists!$C35&amp;"'!"&amp;Lists!$D35&amp;T$14))))</f>
        <v/>
      </c>
      <c r="U57" s="31" t="str">
        <f ca="1">IF(ISNA(Lists!$C35),"",IF((INDIRECT("'"&amp;Lists!$C35&amp;"'!"&amp;Lists!$D35&amp;U$14))="","",(INDIRECT("'"&amp;Lists!$C35&amp;"'!"&amp;Lists!$D35&amp;U$14))))</f>
        <v/>
      </c>
      <c r="V57" s="31" t="str">
        <f ca="1">IF(ISNA(Lists!$C35),"",IF((INDIRECT("'"&amp;Lists!$C35&amp;"'!"&amp;Lists!$E35&amp;V$14))="","",(INDIRECT("'"&amp;Lists!$C35&amp;"'!"&amp;Lists!$E35&amp;V$14))))</f>
        <v/>
      </c>
      <c r="W57" s="31" t="str">
        <f ca="1">IF(ISNA(Lists!$C35),"",IF((INDIRECT("'"&amp;Lists!$C35&amp;"'!"&amp;Lists!$E35&amp;W$14))="","",(INDIRECT("'"&amp;Lists!$C35&amp;"'!"&amp;Lists!$E35&amp;W$14))))</f>
        <v/>
      </c>
      <c r="X57" s="31" t="str">
        <f ca="1">IF(ISNA(Lists!$C35),"",IF((INDIRECT("'"&amp;Lists!$C35&amp;"'!"&amp;Lists!$E35&amp;X$14))="","",(INDIRECT("'"&amp;Lists!$C35&amp;"'!"&amp;Lists!$E35&amp;X$14))))</f>
        <v/>
      </c>
      <c r="Y57" s="31" t="str">
        <f ca="1">IF(ISNA(Lists!$C35),"",IF((INDIRECT("'"&amp;Lists!$C35&amp;"'!"&amp;Lists!$E35&amp;Y$14))="","",(INDIRECT("'"&amp;Lists!$C35&amp;"'!"&amp;Lists!$E35&amp;Y$14))))</f>
        <v/>
      </c>
      <c r="Z57" s="31" t="str">
        <f ca="1">IF(ISNA(Lists!$C35),"",IF((INDIRECT("'"&amp;Lists!$C35&amp;"'!"&amp;Lists!$E35&amp;Z$14))="","",(INDIRECT("'"&amp;Lists!$C35&amp;"'!"&amp;Lists!$E35&amp;Z$14))))</f>
        <v/>
      </c>
      <c r="AA57" s="31" t="str">
        <f ca="1">IF(ISNA(Lists!$C35),"",IF((INDIRECT("'"&amp;Lists!$C35&amp;"'!"&amp;Lists!$E35&amp;AA$14))="","",(INDIRECT("'"&amp;Lists!$C35&amp;"'!"&amp;Lists!$E35&amp;AA$14))))</f>
        <v/>
      </c>
      <c r="AB57" s="278" t="str">
        <f ca="1">IF(ISNA(Lists!$C35),"",IF((INDIRECT("'"&amp;Lists!$C35&amp;"'!"&amp;Lists!$E35&amp;AB$14))="","",(INDIRECT("'"&amp;Lists!$C35&amp;"'!"&amp;Lists!$E35&amp;AB$14))))</f>
        <v/>
      </c>
      <c r="AC57" s="31" t="str">
        <f ca="1">IF(ISNA(Lists!$C35),"",IF((INDIRECT("'"&amp;Lists!$C35&amp;"'!"&amp;Lists!$E35&amp;AC$14))="","",(INDIRECT("'"&amp;Lists!$C35&amp;"'!"&amp;Lists!$E35&amp;AC$14))))</f>
        <v/>
      </c>
      <c r="AD57" s="31" t="str">
        <f ca="1">IF(ISNA(Lists!$C35),"",IF((INDIRECT("'"&amp;Lists!$C35&amp;"'!"&amp;Lists!$E35&amp;AD$14))="","",(INDIRECT("'"&amp;Lists!$C35&amp;"'!"&amp;Lists!$E35&amp;AD$14))))</f>
        <v/>
      </c>
      <c r="AE57" s="31" t="str">
        <f ca="1">IF(ISNA(Lists!$C35),"",IF((INDIRECT("'"&amp;Lists!$C35&amp;"'!"&amp;Lists!$E35&amp;AE$14))="","",(INDIRECT("'"&amp;Lists!$C35&amp;"'!"&amp;Lists!$E35&amp;AE$14))))</f>
        <v/>
      </c>
      <c r="AF57" s="31" t="str">
        <f ca="1">IF(ISNA(Lists!$C35),"",IF((INDIRECT("'"&amp;Lists!$C35&amp;"'!"&amp;Lists!$E35&amp;AF$14))="","",(INDIRECT("'"&amp;Lists!$C35&amp;"'!"&amp;Lists!$E35&amp;AF$14))))</f>
        <v/>
      </c>
      <c r="AG57" s="31" t="str">
        <f ca="1">IF(ISNA(Lists!$C35),"",IF((INDIRECT("'"&amp;Lists!$C35&amp;"'!"&amp;Lists!$E35&amp;AG$14))="","",(INDIRECT("'"&amp;Lists!$C35&amp;"'!"&amp;Lists!$E35&amp;AG$14))))</f>
        <v/>
      </c>
      <c r="AH57" s="31" t="str">
        <f ca="1">IF(ISNA(Lists!$C35),"",IF((INDIRECT("'"&amp;Lists!$C35&amp;"'!"&amp;Lists!$E35&amp;AH$14))="","",(INDIRECT("'"&amp;Lists!$C35&amp;"'!"&amp;Lists!$E35&amp;AH$14))))</f>
        <v/>
      </c>
      <c r="AI57" s="31" t="str">
        <f ca="1">IF(ISNA(Lists!$C35),"",IF((INDIRECT("'"&amp;Lists!$C35&amp;"'!"&amp;Lists!$E35&amp;AI$14))="","",(INDIRECT("'"&amp;Lists!$C35&amp;"'!"&amp;Lists!$E35&amp;AI$14))))</f>
        <v/>
      </c>
      <c r="AJ57" s="31" t="str">
        <f ca="1">IF(ISNA(Lists!$C35),"",IF((INDIRECT("'"&amp;Lists!$C35&amp;"'!"&amp;Lists!$D35&amp;AJ$14))="","",(INDIRECT("'"&amp;Lists!$C35&amp;"'!"&amp;Lists!$D35&amp;AJ$14))))</f>
        <v/>
      </c>
      <c r="AK57" s="31" t="str">
        <f ca="1">IF(ISNA(Lists!$C35),"",IF((INDIRECT("'"&amp;Lists!$C35&amp;"'!"&amp;Lists!$D35&amp;AK$14))="","",(INDIRECT("'"&amp;Lists!$C35&amp;"'!"&amp;Lists!$D35&amp;AK$14))))</f>
        <v/>
      </c>
      <c r="AL57" s="31" t="str">
        <f ca="1">IF(ISNA(Lists!$C35),"",IF((INDIRECT("'"&amp;Lists!$C35&amp;"'!"&amp;Lists!$D35&amp;AL$14))="","",(INDIRECT("'"&amp;Lists!$C35&amp;"'!"&amp;Lists!$D35&amp;AL$14))))</f>
        <v/>
      </c>
      <c r="AM57" s="31" t="str">
        <f ca="1">IF(ISNA(Lists!$C35),"",IF((INDIRECT("'"&amp;Lists!$C35&amp;"'!"&amp;Lists!$D35&amp;AM$14))="","",(INDIRECT("'"&amp;Lists!$C35&amp;"'!"&amp;Lists!$D35&amp;AM$14))))</f>
        <v/>
      </c>
      <c r="AN57" s="31" t="str">
        <f ca="1">IF(ISNA(Lists!$C35),"",IF((INDIRECT("'"&amp;Lists!$C35&amp;"'!"&amp;Lists!$D35&amp;AN$14))="","",(INDIRECT("'"&amp;Lists!$C35&amp;"'!"&amp;Lists!$D35&amp;AN$14))))</f>
        <v/>
      </c>
      <c r="AO57" s="31" t="str">
        <f ca="1">IF(ISNA(Lists!$C35),"",IF((INDIRECT("'"&amp;Lists!$C35&amp;"'!"&amp;Lists!$D35&amp;AO$14))="","",(INDIRECT("'"&amp;Lists!$C35&amp;"'!"&amp;Lists!$D35&amp;AO$14))))</f>
        <v/>
      </c>
      <c r="AP57" s="31" t="str">
        <f ca="1">IF(ISNA(Lists!$C35),"",IF((INDIRECT("'"&amp;Lists!$C35&amp;"'!"&amp;Lists!$D35&amp;AP$14))="","",(INDIRECT("'"&amp;Lists!$C35&amp;"'!"&amp;Lists!$D35&amp;AP$14))))</f>
        <v/>
      </c>
      <c r="AQ57" s="278" t="str">
        <f ca="1">IF(ISNA(Lists!$C35),"",IF((INDIRECT("'"&amp;Lists!$C35&amp;"'!"&amp;Lists!$D35&amp;AQ$14))="","",(INDIRECT("'"&amp;Lists!$C35&amp;"'!"&amp;Lists!$D35&amp;AQ$14))))</f>
        <v/>
      </c>
      <c r="AR57" s="31" t="str">
        <f ca="1">IF(ISNA(Lists!$C35),"",IF((INDIRECT("'"&amp;Lists!$C35&amp;"'!"&amp;Lists!$D35&amp;AR$14))="","",(INDIRECT("'"&amp;Lists!$C35&amp;"'!"&amp;Lists!$D35&amp;AR$14))))</f>
        <v/>
      </c>
      <c r="AS57" s="31" t="str">
        <f ca="1">IF(ISNA(Lists!$C35),"",IF((INDIRECT("'"&amp;Lists!$C35&amp;"'!"&amp;Lists!$D35&amp;AS$14))="","",(INDIRECT("'"&amp;Lists!$C35&amp;"'!"&amp;Lists!$D35&amp;AS$14))))</f>
        <v/>
      </c>
    </row>
    <row r="58" spans="2:45" x14ac:dyDescent="0.25">
      <c r="B58" s="279" t="str">
        <f ca="1">IF(C58="","",Facility_Info_upload!$B$24)</f>
        <v/>
      </c>
      <c r="C58" s="31" t="str">
        <f ca="1">IF(ISNA(Lists!$C36),"",IF(INDIRECT("'"&amp;Lists!$C36&amp;"'!"&amp;"B"&amp;C$14)="","",(INDIRECT("'"&amp;Lists!$C36&amp;"'!"&amp;"B"&amp;C$14))))</f>
        <v/>
      </c>
      <c r="D58" s="31" t="str">
        <f ca="1">IF(ISNA(Lists!$C36),"",IF(INDIRECT("'"&amp;Lists!$C36&amp;"'!"&amp;"B"&amp;D$14)="","",(INDIRECT("'"&amp;Lists!$C36&amp;"'!"&amp;"B"&amp;D$14))))</f>
        <v/>
      </c>
      <c r="E58" s="31" t="str">
        <f ca="1">IF(ISNA(Lists!$C36),"",IF(INDIRECT("'"&amp;Lists!$C36&amp;"'!"&amp;"B"&amp;E$14)="","",(INDIRECT("'"&amp;Lists!$C36&amp;"'!"&amp;"B"&amp;E$14))))</f>
        <v/>
      </c>
      <c r="F58" s="31" t="str">
        <f ca="1">IF(ISNA(Lists!$C36),"",IF(INDIRECT("'"&amp;Lists!$C36&amp;"'!"&amp;"B"&amp;F$14)="","",(INDIRECT("'"&amp;Lists!$C36&amp;"'!"&amp;"B"&amp;F$14))))</f>
        <v/>
      </c>
      <c r="G58" s="31" t="str">
        <f ca="1">IF(ISNA(Lists!$C36),"",IF(INDIRECT("'"&amp;Lists!$C36&amp;"'!"&amp;"B"&amp;G$14)="","",(INDIRECT("'"&amp;Lists!$C36&amp;"'!"&amp;"B"&amp;G$14))))</f>
        <v/>
      </c>
      <c r="H58" s="31" t="str">
        <f ca="1">IF(ISNA(Lists!$C36),"",IF((INDIRECT("'"&amp;Lists!$C36&amp;"'!"&amp;Lists!$D36&amp;H$14))="","",(INDIRECT("'"&amp;Lists!$C36&amp;"'!"&amp;Lists!$D36&amp;H$14))))</f>
        <v/>
      </c>
      <c r="I58" s="31" t="str">
        <f ca="1">IF(ISNA(Lists!$C36),"",IF((INDIRECT("'"&amp;Lists!$C36&amp;"'!"&amp;Lists!$D36&amp;I$14))="","",(INDIRECT("'"&amp;Lists!$C36&amp;"'!"&amp;Lists!$D36&amp;I$14))))</f>
        <v/>
      </c>
      <c r="J58" s="275" t="str">
        <f ca="1">IF(ISNA(Lists!$C36),"",IF((INDIRECT("'"&amp;Lists!$C36&amp;"'!"&amp;Lists!$D36&amp;J$14))="","",(INDIRECT("'"&amp;Lists!$C36&amp;"'!"&amp;Lists!$D36&amp;J$14))))</f>
        <v/>
      </c>
      <c r="K58" s="312" t="str">
        <f ca="1">IF(ISNA(Lists!$C36),"",IF((INDIRECT("'"&amp;Lists!$C36&amp;"'!"&amp;Lists!$D36&amp;K$14))="","",(INDIRECT("'"&amp;Lists!$C36&amp;"'!"&amp;Lists!$D36&amp;K$14))))</f>
        <v/>
      </c>
      <c r="L58" s="312" t="str">
        <f ca="1">IF(ISNA(Lists!$C36),"",IF((INDIRECT("'"&amp;Lists!$C36&amp;"'!"&amp;Lists!$D36&amp;L$14))="","",(INDIRECT("'"&amp;Lists!$C36&amp;"'!"&amp;Lists!$D36&amp;L$14))))</f>
        <v/>
      </c>
      <c r="M58" s="312" t="str">
        <f ca="1">IF(ISNA(Lists!$C36),"",IF((INDIRECT("'"&amp;Lists!$C36&amp;"'!"&amp;Lists!$D36&amp;M$14))="","",(INDIRECT("'"&amp;Lists!$C36&amp;"'!"&amp;Lists!$D36&amp;M$14))))</f>
        <v/>
      </c>
      <c r="N58" s="31" t="str">
        <f ca="1">IF(ISNA(Lists!$C36),"",IF((INDIRECT("'"&amp;Lists!$C36&amp;"'!"&amp;Lists!$D36&amp;N$14))="","",(INDIRECT("'"&amp;Lists!$C36&amp;"'!"&amp;Lists!$D36&amp;N$14))))</f>
        <v/>
      </c>
      <c r="O58" s="31" t="str">
        <f ca="1">IF(ISNA(Lists!$C36),"",IF((INDIRECT("'"&amp;Lists!$C36&amp;"'!"&amp;Lists!$D36&amp;O$14))="","",(INDIRECT("'"&amp;Lists!$C36&amp;"'!"&amp;Lists!$D36&amp;O$14))))</f>
        <v/>
      </c>
      <c r="P58" s="31" t="str">
        <f ca="1">IF(ISNA(Lists!$C36),"",IF((INDIRECT("'"&amp;Lists!$C36&amp;"'!"&amp;Lists!$D36&amp;P$14))="","",(INDIRECT("'"&amp;Lists!$C36&amp;"'!"&amp;Lists!$D36&amp;P$14))))</f>
        <v/>
      </c>
      <c r="Q58" s="31" t="str">
        <f ca="1">IF(ISNA(Lists!$C36),"",IF((INDIRECT("'"&amp;Lists!$C36&amp;"'!"&amp;Lists!$D36&amp;Q$14))="","",(INDIRECT("'"&amp;Lists!$C36&amp;"'!"&amp;Lists!$D36&amp;Q$14))))</f>
        <v/>
      </c>
      <c r="R58" s="31" t="str">
        <f ca="1">IF(ISNA(Lists!$C36),"",IF((INDIRECT("'"&amp;Lists!$C36&amp;"'!"&amp;Lists!$D36&amp;R$14))="","",(INDIRECT("'"&amp;Lists!$C36&amp;"'!"&amp;Lists!$D36&amp;R$14))))</f>
        <v/>
      </c>
      <c r="S58" s="31" t="str">
        <f ca="1">IF(ISNA(Lists!$C36),"",IF((INDIRECT("'"&amp;Lists!$C36&amp;"'!"&amp;Lists!$D36&amp;S$14))="","",(INDIRECT("'"&amp;Lists!$C36&amp;"'!"&amp;Lists!$D36&amp;S$14))))</f>
        <v/>
      </c>
      <c r="T58" s="278" t="str">
        <f ca="1">IF(ISNA(Lists!$C36),"",IF((INDIRECT("'"&amp;Lists!$C36&amp;"'!"&amp;Lists!$D36&amp;T$14))="","",(INDIRECT("'"&amp;Lists!$C36&amp;"'!"&amp;Lists!$D36&amp;T$14))))</f>
        <v/>
      </c>
      <c r="U58" s="31" t="str">
        <f ca="1">IF(ISNA(Lists!$C36),"",IF((INDIRECT("'"&amp;Lists!$C36&amp;"'!"&amp;Lists!$D36&amp;U$14))="","",(INDIRECT("'"&amp;Lists!$C36&amp;"'!"&amp;Lists!$D36&amp;U$14))))</f>
        <v/>
      </c>
      <c r="V58" s="31" t="str">
        <f ca="1">IF(ISNA(Lists!$C36),"",IF((INDIRECT("'"&amp;Lists!$C36&amp;"'!"&amp;Lists!$E36&amp;V$14))="","",(INDIRECT("'"&amp;Lists!$C36&amp;"'!"&amp;Lists!$E36&amp;V$14))))</f>
        <v/>
      </c>
      <c r="W58" s="31" t="str">
        <f ca="1">IF(ISNA(Lists!$C36),"",IF((INDIRECT("'"&amp;Lists!$C36&amp;"'!"&amp;Lists!$E36&amp;W$14))="","",(INDIRECT("'"&amp;Lists!$C36&amp;"'!"&amp;Lists!$E36&amp;W$14))))</f>
        <v/>
      </c>
      <c r="X58" s="31" t="str">
        <f ca="1">IF(ISNA(Lists!$C36),"",IF((INDIRECT("'"&amp;Lists!$C36&amp;"'!"&amp;Lists!$E36&amp;X$14))="","",(INDIRECT("'"&amp;Lists!$C36&amp;"'!"&amp;Lists!$E36&amp;X$14))))</f>
        <v/>
      </c>
      <c r="Y58" s="31" t="str">
        <f ca="1">IF(ISNA(Lists!$C36),"",IF((INDIRECT("'"&amp;Lists!$C36&amp;"'!"&amp;Lists!$E36&amp;Y$14))="","",(INDIRECT("'"&amp;Lists!$C36&amp;"'!"&amp;Lists!$E36&amp;Y$14))))</f>
        <v/>
      </c>
      <c r="Z58" s="31" t="str">
        <f ca="1">IF(ISNA(Lists!$C36),"",IF((INDIRECT("'"&amp;Lists!$C36&amp;"'!"&amp;Lists!$E36&amp;Z$14))="","",(INDIRECT("'"&amp;Lists!$C36&amp;"'!"&amp;Lists!$E36&amp;Z$14))))</f>
        <v/>
      </c>
      <c r="AA58" s="31" t="str">
        <f ca="1">IF(ISNA(Lists!$C36),"",IF((INDIRECT("'"&amp;Lists!$C36&amp;"'!"&amp;Lists!$E36&amp;AA$14))="","",(INDIRECT("'"&amp;Lists!$C36&amp;"'!"&amp;Lists!$E36&amp;AA$14))))</f>
        <v/>
      </c>
      <c r="AB58" s="278" t="str">
        <f ca="1">IF(ISNA(Lists!$C36),"",IF((INDIRECT("'"&amp;Lists!$C36&amp;"'!"&amp;Lists!$E36&amp;AB$14))="","",(INDIRECT("'"&amp;Lists!$C36&amp;"'!"&amp;Lists!$E36&amp;AB$14))))</f>
        <v/>
      </c>
      <c r="AC58" s="31" t="str">
        <f ca="1">IF(ISNA(Lists!$C36),"",IF((INDIRECT("'"&amp;Lists!$C36&amp;"'!"&amp;Lists!$E36&amp;AC$14))="","",(INDIRECT("'"&amp;Lists!$C36&amp;"'!"&amp;Lists!$E36&amp;AC$14))))</f>
        <v/>
      </c>
      <c r="AD58" s="31" t="str">
        <f ca="1">IF(ISNA(Lists!$C36),"",IF((INDIRECT("'"&amp;Lists!$C36&amp;"'!"&amp;Lists!$E36&amp;AD$14))="","",(INDIRECT("'"&amp;Lists!$C36&amp;"'!"&amp;Lists!$E36&amp;AD$14))))</f>
        <v/>
      </c>
      <c r="AE58" s="31" t="str">
        <f ca="1">IF(ISNA(Lists!$C36),"",IF((INDIRECT("'"&amp;Lists!$C36&amp;"'!"&amp;Lists!$E36&amp;AE$14))="","",(INDIRECT("'"&amp;Lists!$C36&amp;"'!"&amp;Lists!$E36&amp;AE$14))))</f>
        <v/>
      </c>
      <c r="AF58" s="31" t="str">
        <f ca="1">IF(ISNA(Lists!$C36),"",IF((INDIRECT("'"&amp;Lists!$C36&amp;"'!"&amp;Lists!$E36&amp;AF$14))="","",(INDIRECT("'"&amp;Lists!$C36&amp;"'!"&amp;Lists!$E36&amp;AF$14))))</f>
        <v/>
      </c>
      <c r="AG58" s="31" t="str">
        <f ca="1">IF(ISNA(Lists!$C36),"",IF((INDIRECT("'"&amp;Lists!$C36&amp;"'!"&amp;Lists!$E36&amp;AG$14))="","",(INDIRECT("'"&amp;Lists!$C36&amp;"'!"&amp;Lists!$E36&amp;AG$14))))</f>
        <v/>
      </c>
      <c r="AH58" s="31" t="str">
        <f ca="1">IF(ISNA(Lists!$C36),"",IF((INDIRECT("'"&amp;Lists!$C36&amp;"'!"&amp;Lists!$E36&amp;AH$14))="","",(INDIRECT("'"&amp;Lists!$C36&amp;"'!"&amp;Lists!$E36&amp;AH$14))))</f>
        <v/>
      </c>
      <c r="AI58" s="31" t="str">
        <f ca="1">IF(ISNA(Lists!$C36),"",IF((INDIRECT("'"&amp;Lists!$C36&amp;"'!"&amp;Lists!$E36&amp;AI$14))="","",(INDIRECT("'"&amp;Lists!$C36&amp;"'!"&amp;Lists!$E36&amp;AI$14))))</f>
        <v/>
      </c>
      <c r="AJ58" s="31" t="str">
        <f ca="1">IF(ISNA(Lists!$C36),"",IF((INDIRECT("'"&amp;Lists!$C36&amp;"'!"&amp;Lists!$D36&amp;AJ$14))="","",(INDIRECT("'"&amp;Lists!$C36&amp;"'!"&amp;Lists!$D36&amp;AJ$14))))</f>
        <v/>
      </c>
      <c r="AK58" s="31" t="str">
        <f ca="1">IF(ISNA(Lists!$C36),"",IF((INDIRECT("'"&amp;Lists!$C36&amp;"'!"&amp;Lists!$D36&amp;AK$14))="","",(INDIRECT("'"&amp;Lists!$C36&amp;"'!"&amp;Lists!$D36&amp;AK$14))))</f>
        <v/>
      </c>
      <c r="AL58" s="31" t="str">
        <f ca="1">IF(ISNA(Lists!$C36),"",IF((INDIRECT("'"&amp;Lists!$C36&amp;"'!"&amp;Lists!$D36&amp;AL$14))="","",(INDIRECT("'"&amp;Lists!$C36&amp;"'!"&amp;Lists!$D36&amp;AL$14))))</f>
        <v/>
      </c>
      <c r="AM58" s="31" t="str">
        <f ca="1">IF(ISNA(Lists!$C36),"",IF((INDIRECT("'"&amp;Lists!$C36&amp;"'!"&amp;Lists!$D36&amp;AM$14))="","",(INDIRECT("'"&amp;Lists!$C36&amp;"'!"&amp;Lists!$D36&amp;AM$14))))</f>
        <v/>
      </c>
      <c r="AN58" s="31" t="str">
        <f ca="1">IF(ISNA(Lists!$C36),"",IF((INDIRECT("'"&amp;Lists!$C36&amp;"'!"&amp;Lists!$D36&amp;AN$14))="","",(INDIRECT("'"&amp;Lists!$C36&amp;"'!"&amp;Lists!$D36&amp;AN$14))))</f>
        <v/>
      </c>
      <c r="AO58" s="31" t="str">
        <f ca="1">IF(ISNA(Lists!$C36),"",IF((INDIRECT("'"&amp;Lists!$C36&amp;"'!"&amp;Lists!$D36&amp;AO$14))="","",(INDIRECT("'"&amp;Lists!$C36&amp;"'!"&amp;Lists!$D36&amp;AO$14))))</f>
        <v/>
      </c>
      <c r="AP58" s="31" t="str">
        <f ca="1">IF(ISNA(Lists!$C36),"",IF((INDIRECT("'"&amp;Lists!$C36&amp;"'!"&amp;Lists!$D36&amp;AP$14))="","",(INDIRECT("'"&amp;Lists!$C36&amp;"'!"&amp;Lists!$D36&amp;AP$14))))</f>
        <v/>
      </c>
      <c r="AQ58" s="278" t="str">
        <f ca="1">IF(ISNA(Lists!$C36),"",IF((INDIRECT("'"&amp;Lists!$C36&amp;"'!"&amp;Lists!$D36&amp;AQ$14))="","",(INDIRECT("'"&amp;Lists!$C36&amp;"'!"&amp;Lists!$D36&amp;AQ$14))))</f>
        <v/>
      </c>
      <c r="AR58" s="31" t="str">
        <f ca="1">IF(ISNA(Lists!$C36),"",IF((INDIRECT("'"&amp;Lists!$C36&amp;"'!"&amp;Lists!$D36&amp;AR$14))="","",(INDIRECT("'"&amp;Lists!$C36&amp;"'!"&amp;Lists!$D36&amp;AR$14))))</f>
        <v/>
      </c>
      <c r="AS58" s="31" t="str">
        <f ca="1">IF(ISNA(Lists!$C36),"",IF((INDIRECT("'"&amp;Lists!$C36&amp;"'!"&amp;Lists!$D36&amp;AS$14))="","",(INDIRECT("'"&amp;Lists!$C36&amp;"'!"&amp;Lists!$D36&amp;AS$14))))</f>
        <v/>
      </c>
    </row>
    <row r="59" spans="2:45" x14ac:dyDescent="0.25">
      <c r="B59" s="279" t="str">
        <f ca="1">IF(C59="","",Facility_Info_upload!$B$24)</f>
        <v/>
      </c>
      <c r="C59" s="31" t="str">
        <f ca="1">IF(ISNA(Lists!$C37),"",IF(INDIRECT("'"&amp;Lists!$C37&amp;"'!"&amp;"B"&amp;C$14)="","",(INDIRECT("'"&amp;Lists!$C37&amp;"'!"&amp;"B"&amp;C$14))))</f>
        <v/>
      </c>
      <c r="D59" s="31" t="str">
        <f ca="1">IF(ISNA(Lists!$C37),"",IF(INDIRECT("'"&amp;Lists!$C37&amp;"'!"&amp;"B"&amp;D$14)="","",(INDIRECT("'"&amp;Lists!$C37&amp;"'!"&amp;"B"&amp;D$14))))</f>
        <v/>
      </c>
      <c r="E59" s="31" t="str">
        <f ca="1">IF(ISNA(Lists!$C37),"",IF(INDIRECT("'"&amp;Lists!$C37&amp;"'!"&amp;"B"&amp;E$14)="","",(INDIRECT("'"&amp;Lists!$C37&amp;"'!"&amp;"B"&amp;E$14))))</f>
        <v/>
      </c>
      <c r="F59" s="31" t="str">
        <f ca="1">IF(ISNA(Lists!$C37),"",IF(INDIRECT("'"&amp;Lists!$C37&amp;"'!"&amp;"B"&amp;F$14)="","",(INDIRECT("'"&amp;Lists!$C37&amp;"'!"&amp;"B"&amp;F$14))))</f>
        <v/>
      </c>
      <c r="G59" s="31" t="str">
        <f ca="1">IF(ISNA(Lists!$C37),"",IF(INDIRECT("'"&amp;Lists!$C37&amp;"'!"&amp;"B"&amp;G$14)="","",(INDIRECT("'"&amp;Lists!$C37&amp;"'!"&amp;"B"&amp;G$14))))</f>
        <v/>
      </c>
      <c r="H59" s="31" t="str">
        <f ca="1">IF(ISNA(Lists!$C37),"",IF((INDIRECT("'"&amp;Lists!$C37&amp;"'!"&amp;Lists!$D37&amp;H$14))="","",(INDIRECT("'"&amp;Lists!$C37&amp;"'!"&amp;Lists!$D37&amp;H$14))))</f>
        <v/>
      </c>
      <c r="I59" s="31" t="str">
        <f ca="1">IF(ISNA(Lists!$C37),"",IF((INDIRECT("'"&amp;Lists!$C37&amp;"'!"&amp;Lists!$D37&amp;I$14))="","",(INDIRECT("'"&amp;Lists!$C37&amp;"'!"&amp;Lists!$D37&amp;I$14))))</f>
        <v/>
      </c>
      <c r="J59" s="275" t="str">
        <f ca="1">IF(ISNA(Lists!$C37),"",IF((INDIRECT("'"&amp;Lists!$C37&amp;"'!"&amp;Lists!$D37&amp;J$14))="","",(INDIRECT("'"&amp;Lists!$C37&amp;"'!"&amp;Lists!$D37&amp;J$14))))</f>
        <v/>
      </c>
      <c r="K59" s="312" t="str">
        <f ca="1">IF(ISNA(Lists!$C37),"",IF((INDIRECT("'"&amp;Lists!$C37&amp;"'!"&amp;Lists!$D37&amp;K$14))="","",(INDIRECT("'"&amp;Lists!$C37&amp;"'!"&amp;Lists!$D37&amp;K$14))))</f>
        <v/>
      </c>
      <c r="L59" s="312" t="str">
        <f ca="1">IF(ISNA(Lists!$C37),"",IF((INDIRECT("'"&amp;Lists!$C37&amp;"'!"&amp;Lists!$D37&amp;L$14))="","",(INDIRECT("'"&amp;Lists!$C37&amp;"'!"&amp;Lists!$D37&amp;L$14))))</f>
        <v/>
      </c>
      <c r="M59" s="312" t="str">
        <f ca="1">IF(ISNA(Lists!$C37),"",IF((INDIRECT("'"&amp;Lists!$C37&amp;"'!"&amp;Lists!$D37&amp;M$14))="","",(INDIRECT("'"&amp;Lists!$C37&amp;"'!"&amp;Lists!$D37&amp;M$14))))</f>
        <v/>
      </c>
      <c r="N59" s="31" t="str">
        <f ca="1">IF(ISNA(Lists!$C37),"",IF((INDIRECT("'"&amp;Lists!$C37&amp;"'!"&amp;Lists!$D37&amp;N$14))="","",(INDIRECT("'"&amp;Lists!$C37&amp;"'!"&amp;Lists!$D37&amp;N$14))))</f>
        <v/>
      </c>
      <c r="O59" s="31" t="str">
        <f ca="1">IF(ISNA(Lists!$C37),"",IF((INDIRECT("'"&amp;Lists!$C37&amp;"'!"&amp;Lists!$D37&amp;O$14))="","",(INDIRECT("'"&amp;Lists!$C37&amp;"'!"&amp;Lists!$D37&amp;O$14))))</f>
        <v/>
      </c>
      <c r="P59" s="31" t="str">
        <f ca="1">IF(ISNA(Lists!$C37),"",IF((INDIRECT("'"&amp;Lists!$C37&amp;"'!"&amp;Lists!$D37&amp;P$14))="","",(INDIRECT("'"&amp;Lists!$C37&amp;"'!"&amp;Lists!$D37&amp;P$14))))</f>
        <v/>
      </c>
      <c r="Q59" s="31" t="str">
        <f ca="1">IF(ISNA(Lists!$C37),"",IF((INDIRECT("'"&amp;Lists!$C37&amp;"'!"&amp;Lists!$D37&amp;Q$14))="","",(INDIRECT("'"&amp;Lists!$C37&amp;"'!"&amp;Lists!$D37&amp;Q$14))))</f>
        <v/>
      </c>
      <c r="R59" s="31" t="str">
        <f ca="1">IF(ISNA(Lists!$C37),"",IF((INDIRECT("'"&amp;Lists!$C37&amp;"'!"&amp;Lists!$D37&amp;R$14))="","",(INDIRECT("'"&amp;Lists!$C37&amp;"'!"&amp;Lists!$D37&amp;R$14))))</f>
        <v/>
      </c>
      <c r="S59" s="31" t="str">
        <f ca="1">IF(ISNA(Lists!$C37),"",IF((INDIRECT("'"&amp;Lists!$C37&amp;"'!"&amp;Lists!$D37&amp;S$14))="","",(INDIRECT("'"&amp;Lists!$C37&amp;"'!"&amp;Lists!$D37&amp;S$14))))</f>
        <v/>
      </c>
      <c r="T59" s="278" t="str">
        <f ca="1">IF(ISNA(Lists!$C37),"",IF((INDIRECT("'"&amp;Lists!$C37&amp;"'!"&amp;Lists!$D37&amp;T$14))="","",(INDIRECT("'"&amp;Lists!$C37&amp;"'!"&amp;Lists!$D37&amp;T$14))))</f>
        <v/>
      </c>
      <c r="U59" s="31" t="str">
        <f ca="1">IF(ISNA(Lists!$C37),"",IF((INDIRECT("'"&amp;Lists!$C37&amp;"'!"&amp;Lists!$D37&amp;U$14))="","",(INDIRECT("'"&amp;Lists!$C37&amp;"'!"&amp;Lists!$D37&amp;U$14))))</f>
        <v/>
      </c>
      <c r="V59" s="31" t="str">
        <f ca="1">IF(ISNA(Lists!$C37),"",IF((INDIRECT("'"&amp;Lists!$C37&amp;"'!"&amp;Lists!$E37&amp;V$14))="","",(INDIRECT("'"&amp;Lists!$C37&amp;"'!"&amp;Lists!$E37&amp;V$14))))</f>
        <v/>
      </c>
      <c r="W59" s="31" t="str">
        <f ca="1">IF(ISNA(Lists!$C37),"",IF((INDIRECT("'"&amp;Lists!$C37&amp;"'!"&amp;Lists!$E37&amp;W$14))="","",(INDIRECT("'"&amp;Lists!$C37&amp;"'!"&amp;Lists!$E37&amp;W$14))))</f>
        <v/>
      </c>
      <c r="X59" s="31" t="str">
        <f ca="1">IF(ISNA(Lists!$C37),"",IF((INDIRECT("'"&amp;Lists!$C37&amp;"'!"&amp;Lists!$E37&amp;X$14))="","",(INDIRECT("'"&amp;Lists!$C37&amp;"'!"&amp;Lists!$E37&amp;X$14))))</f>
        <v/>
      </c>
      <c r="Y59" s="31" t="str">
        <f ca="1">IF(ISNA(Lists!$C37),"",IF((INDIRECT("'"&amp;Lists!$C37&amp;"'!"&amp;Lists!$E37&amp;Y$14))="","",(INDIRECT("'"&amp;Lists!$C37&amp;"'!"&amp;Lists!$E37&amp;Y$14))))</f>
        <v/>
      </c>
      <c r="Z59" s="31" t="str">
        <f ca="1">IF(ISNA(Lists!$C37),"",IF((INDIRECT("'"&amp;Lists!$C37&amp;"'!"&amp;Lists!$E37&amp;Z$14))="","",(INDIRECT("'"&amp;Lists!$C37&amp;"'!"&amp;Lists!$E37&amp;Z$14))))</f>
        <v/>
      </c>
      <c r="AA59" s="31" t="str">
        <f ca="1">IF(ISNA(Lists!$C37),"",IF((INDIRECT("'"&amp;Lists!$C37&amp;"'!"&amp;Lists!$E37&amp;AA$14))="","",(INDIRECT("'"&amp;Lists!$C37&amp;"'!"&amp;Lists!$E37&amp;AA$14))))</f>
        <v/>
      </c>
      <c r="AB59" s="278" t="str">
        <f ca="1">IF(ISNA(Lists!$C37),"",IF((INDIRECT("'"&amp;Lists!$C37&amp;"'!"&amp;Lists!$E37&amp;AB$14))="","",(INDIRECT("'"&amp;Lists!$C37&amp;"'!"&amp;Lists!$E37&amp;AB$14))))</f>
        <v/>
      </c>
      <c r="AC59" s="31" t="str">
        <f ca="1">IF(ISNA(Lists!$C37),"",IF((INDIRECT("'"&amp;Lists!$C37&amp;"'!"&amp;Lists!$E37&amp;AC$14))="","",(INDIRECT("'"&amp;Lists!$C37&amp;"'!"&amp;Lists!$E37&amp;AC$14))))</f>
        <v/>
      </c>
      <c r="AD59" s="31" t="str">
        <f ca="1">IF(ISNA(Lists!$C37),"",IF((INDIRECT("'"&amp;Lists!$C37&amp;"'!"&amp;Lists!$E37&amp;AD$14))="","",(INDIRECT("'"&amp;Lists!$C37&amp;"'!"&amp;Lists!$E37&amp;AD$14))))</f>
        <v/>
      </c>
      <c r="AE59" s="31" t="str">
        <f ca="1">IF(ISNA(Lists!$C37),"",IF((INDIRECT("'"&amp;Lists!$C37&amp;"'!"&amp;Lists!$E37&amp;AE$14))="","",(INDIRECT("'"&amp;Lists!$C37&amp;"'!"&amp;Lists!$E37&amp;AE$14))))</f>
        <v/>
      </c>
      <c r="AF59" s="31" t="str">
        <f ca="1">IF(ISNA(Lists!$C37),"",IF((INDIRECT("'"&amp;Lists!$C37&amp;"'!"&amp;Lists!$E37&amp;AF$14))="","",(INDIRECT("'"&amp;Lists!$C37&amp;"'!"&amp;Lists!$E37&amp;AF$14))))</f>
        <v/>
      </c>
      <c r="AG59" s="31" t="str">
        <f ca="1">IF(ISNA(Lists!$C37),"",IF((INDIRECT("'"&amp;Lists!$C37&amp;"'!"&amp;Lists!$E37&amp;AG$14))="","",(INDIRECT("'"&amp;Lists!$C37&amp;"'!"&amp;Lists!$E37&amp;AG$14))))</f>
        <v/>
      </c>
      <c r="AH59" s="31" t="str">
        <f ca="1">IF(ISNA(Lists!$C37),"",IF((INDIRECT("'"&amp;Lists!$C37&amp;"'!"&amp;Lists!$E37&amp;AH$14))="","",(INDIRECT("'"&amp;Lists!$C37&amp;"'!"&amp;Lists!$E37&amp;AH$14))))</f>
        <v/>
      </c>
      <c r="AI59" s="31" t="str">
        <f ca="1">IF(ISNA(Lists!$C37),"",IF((INDIRECT("'"&amp;Lists!$C37&amp;"'!"&amp;Lists!$E37&amp;AI$14))="","",(INDIRECT("'"&amp;Lists!$C37&amp;"'!"&amp;Lists!$E37&amp;AI$14))))</f>
        <v/>
      </c>
      <c r="AJ59" s="31" t="str">
        <f ca="1">IF(ISNA(Lists!$C37),"",IF((INDIRECT("'"&amp;Lists!$C37&amp;"'!"&amp;Lists!$D37&amp;AJ$14))="","",(INDIRECT("'"&amp;Lists!$C37&amp;"'!"&amp;Lists!$D37&amp;AJ$14))))</f>
        <v/>
      </c>
      <c r="AK59" s="31" t="str">
        <f ca="1">IF(ISNA(Lists!$C37),"",IF((INDIRECT("'"&amp;Lists!$C37&amp;"'!"&amp;Lists!$D37&amp;AK$14))="","",(INDIRECT("'"&amp;Lists!$C37&amp;"'!"&amp;Lists!$D37&amp;AK$14))))</f>
        <v/>
      </c>
      <c r="AL59" s="31" t="str">
        <f ca="1">IF(ISNA(Lists!$C37),"",IF((INDIRECT("'"&amp;Lists!$C37&amp;"'!"&amp;Lists!$D37&amp;AL$14))="","",(INDIRECT("'"&amp;Lists!$C37&amp;"'!"&amp;Lists!$D37&amp;AL$14))))</f>
        <v/>
      </c>
      <c r="AM59" s="31" t="str">
        <f ca="1">IF(ISNA(Lists!$C37),"",IF((INDIRECT("'"&amp;Lists!$C37&amp;"'!"&amp;Lists!$D37&amp;AM$14))="","",(INDIRECT("'"&amp;Lists!$C37&amp;"'!"&amp;Lists!$D37&amp;AM$14))))</f>
        <v/>
      </c>
      <c r="AN59" s="31" t="str">
        <f ca="1">IF(ISNA(Lists!$C37),"",IF((INDIRECT("'"&amp;Lists!$C37&amp;"'!"&amp;Lists!$D37&amp;AN$14))="","",(INDIRECT("'"&amp;Lists!$C37&amp;"'!"&amp;Lists!$D37&amp;AN$14))))</f>
        <v/>
      </c>
      <c r="AO59" s="31" t="str">
        <f ca="1">IF(ISNA(Lists!$C37),"",IF((INDIRECT("'"&amp;Lists!$C37&amp;"'!"&amp;Lists!$D37&amp;AO$14))="","",(INDIRECT("'"&amp;Lists!$C37&amp;"'!"&amp;Lists!$D37&amp;AO$14))))</f>
        <v/>
      </c>
      <c r="AP59" s="31" t="str">
        <f ca="1">IF(ISNA(Lists!$C37),"",IF((INDIRECT("'"&amp;Lists!$C37&amp;"'!"&amp;Lists!$D37&amp;AP$14))="","",(INDIRECT("'"&amp;Lists!$C37&amp;"'!"&amp;Lists!$D37&amp;AP$14))))</f>
        <v/>
      </c>
      <c r="AQ59" s="278" t="str">
        <f ca="1">IF(ISNA(Lists!$C37),"",IF((INDIRECT("'"&amp;Lists!$C37&amp;"'!"&amp;Lists!$D37&amp;AQ$14))="","",(INDIRECT("'"&amp;Lists!$C37&amp;"'!"&amp;Lists!$D37&amp;AQ$14))))</f>
        <v/>
      </c>
      <c r="AR59" s="31" t="str">
        <f ca="1">IF(ISNA(Lists!$C37),"",IF((INDIRECT("'"&amp;Lists!$C37&amp;"'!"&amp;Lists!$D37&amp;AR$14))="","",(INDIRECT("'"&amp;Lists!$C37&amp;"'!"&amp;Lists!$D37&amp;AR$14))))</f>
        <v/>
      </c>
      <c r="AS59" s="31" t="str">
        <f ca="1">IF(ISNA(Lists!$C37),"",IF((INDIRECT("'"&amp;Lists!$C37&amp;"'!"&amp;Lists!$D37&amp;AS$14))="","",(INDIRECT("'"&amp;Lists!$C37&amp;"'!"&amp;Lists!$D37&amp;AS$14))))</f>
        <v/>
      </c>
    </row>
    <row r="60" spans="2:45" x14ac:dyDescent="0.25">
      <c r="B60" s="279" t="str">
        <f ca="1">IF(C60="","",Facility_Info_upload!$B$24)</f>
        <v/>
      </c>
      <c r="C60" s="31" t="str">
        <f ca="1">IF(ISNA(Lists!$C38),"",IF(INDIRECT("'"&amp;Lists!$C38&amp;"'!"&amp;"B"&amp;C$14)="","",(INDIRECT("'"&amp;Lists!$C38&amp;"'!"&amp;"B"&amp;C$14))))</f>
        <v/>
      </c>
      <c r="D60" s="31" t="str">
        <f ca="1">IF(ISNA(Lists!$C38),"",IF(INDIRECT("'"&amp;Lists!$C38&amp;"'!"&amp;"B"&amp;D$14)="","",(INDIRECT("'"&amp;Lists!$C38&amp;"'!"&amp;"B"&amp;D$14))))</f>
        <v/>
      </c>
      <c r="E60" s="31" t="str">
        <f ca="1">IF(ISNA(Lists!$C38),"",IF(INDIRECT("'"&amp;Lists!$C38&amp;"'!"&amp;"B"&amp;E$14)="","",(INDIRECT("'"&amp;Lists!$C38&amp;"'!"&amp;"B"&amp;E$14))))</f>
        <v/>
      </c>
      <c r="F60" s="31" t="str">
        <f ca="1">IF(ISNA(Lists!$C38),"",IF(INDIRECT("'"&amp;Lists!$C38&amp;"'!"&amp;"B"&amp;F$14)="","",(INDIRECT("'"&amp;Lists!$C38&amp;"'!"&amp;"B"&amp;F$14))))</f>
        <v/>
      </c>
      <c r="G60" s="31" t="str">
        <f ca="1">IF(ISNA(Lists!$C38),"",IF(INDIRECT("'"&amp;Lists!$C38&amp;"'!"&amp;"B"&amp;G$14)="","",(INDIRECT("'"&amp;Lists!$C38&amp;"'!"&amp;"B"&amp;G$14))))</f>
        <v/>
      </c>
      <c r="H60" s="31" t="str">
        <f ca="1">IF(ISNA(Lists!$C38),"",IF((INDIRECT("'"&amp;Lists!$C38&amp;"'!"&amp;Lists!$D38&amp;H$14))="","",(INDIRECT("'"&amp;Lists!$C38&amp;"'!"&amp;Lists!$D38&amp;H$14))))</f>
        <v/>
      </c>
      <c r="I60" s="31" t="str">
        <f ca="1">IF(ISNA(Lists!$C38),"",IF((INDIRECT("'"&amp;Lists!$C38&amp;"'!"&amp;Lists!$D38&amp;I$14))="","",(INDIRECT("'"&amp;Lists!$C38&amp;"'!"&amp;Lists!$D38&amp;I$14))))</f>
        <v/>
      </c>
      <c r="J60" s="275" t="str">
        <f ca="1">IF(ISNA(Lists!$C38),"",IF((INDIRECT("'"&amp;Lists!$C38&amp;"'!"&amp;Lists!$D38&amp;J$14))="","",(INDIRECT("'"&amp;Lists!$C38&amp;"'!"&amp;Lists!$D38&amp;J$14))))</f>
        <v/>
      </c>
      <c r="K60" s="312" t="str">
        <f ca="1">IF(ISNA(Lists!$C38),"",IF((INDIRECT("'"&amp;Lists!$C38&amp;"'!"&amp;Lists!$D38&amp;K$14))="","",(INDIRECT("'"&amp;Lists!$C38&amp;"'!"&amp;Lists!$D38&amp;K$14))))</f>
        <v/>
      </c>
      <c r="L60" s="312" t="str">
        <f ca="1">IF(ISNA(Lists!$C38),"",IF((INDIRECT("'"&amp;Lists!$C38&amp;"'!"&amp;Lists!$D38&amp;L$14))="","",(INDIRECT("'"&amp;Lists!$C38&amp;"'!"&amp;Lists!$D38&amp;L$14))))</f>
        <v/>
      </c>
      <c r="M60" s="312" t="str">
        <f ca="1">IF(ISNA(Lists!$C38),"",IF((INDIRECT("'"&amp;Lists!$C38&amp;"'!"&amp;Lists!$D38&amp;M$14))="","",(INDIRECT("'"&amp;Lists!$C38&amp;"'!"&amp;Lists!$D38&amp;M$14))))</f>
        <v/>
      </c>
      <c r="N60" s="31" t="str">
        <f ca="1">IF(ISNA(Lists!$C38),"",IF((INDIRECT("'"&amp;Lists!$C38&amp;"'!"&amp;Lists!$D38&amp;N$14))="","",(INDIRECT("'"&amp;Lists!$C38&amp;"'!"&amp;Lists!$D38&amp;N$14))))</f>
        <v/>
      </c>
      <c r="O60" s="31" t="str">
        <f ca="1">IF(ISNA(Lists!$C38),"",IF((INDIRECT("'"&amp;Lists!$C38&amp;"'!"&amp;Lists!$D38&amp;O$14))="","",(INDIRECT("'"&amp;Lists!$C38&amp;"'!"&amp;Lists!$D38&amp;O$14))))</f>
        <v/>
      </c>
      <c r="P60" s="31" t="str">
        <f ca="1">IF(ISNA(Lists!$C38),"",IF((INDIRECT("'"&amp;Lists!$C38&amp;"'!"&amp;Lists!$D38&amp;P$14))="","",(INDIRECT("'"&amp;Lists!$C38&amp;"'!"&amp;Lists!$D38&amp;P$14))))</f>
        <v/>
      </c>
      <c r="Q60" s="31" t="str">
        <f ca="1">IF(ISNA(Lists!$C38),"",IF((INDIRECT("'"&amp;Lists!$C38&amp;"'!"&amp;Lists!$D38&amp;Q$14))="","",(INDIRECT("'"&amp;Lists!$C38&amp;"'!"&amp;Lists!$D38&amp;Q$14))))</f>
        <v/>
      </c>
      <c r="R60" s="31" t="str">
        <f ca="1">IF(ISNA(Lists!$C38),"",IF((INDIRECT("'"&amp;Lists!$C38&amp;"'!"&amp;Lists!$D38&amp;R$14))="","",(INDIRECT("'"&amp;Lists!$C38&amp;"'!"&amp;Lists!$D38&amp;R$14))))</f>
        <v/>
      </c>
      <c r="S60" s="31" t="str">
        <f ca="1">IF(ISNA(Lists!$C38),"",IF((INDIRECT("'"&amp;Lists!$C38&amp;"'!"&amp;Lists!$D38&amp;S$14))="","",(INDIRECT("'"&amp;Lists!$C38&amp;"'!"&amp;Lists!$D38&amp;S$14))))</f>
        <v/>
      </c>
      <c r="T60" s="278" t="str">
        <f ca="1">IF(ISNA(Lists!$C38),"",IF((INDIRECT("'"&amp;Lists!$C38&amp;"'!"&amp;Lists!$D38&amp;T$14))="","",(INDIRECT("'"&amp;Lists!$C38&amp;"'!"&amp;Lists!$D38&amp;T$14))))</f>
        <v/>
      </c>
      <c r="U60" s="31" t="str">
        <f ca="1">IF(ISNA(Lists!$C38),"",IF((INDIRECT("'"&amp;Lists!$C38&amp;"'!"&amp;Lists!$D38&amp;U$14))="","",(INDIRECT("'"&amp;Lists!$C38&amp;"'!"&amp;Lists!$D38&amp;U$14))))</f>
        <v/>
      </c>
      <c r="V60" s="31" t="str">
        <f ca="1">IF(ISNA(Lists!$C38),"",IF((INDIRECT("'"&amp;Lists!$C38&amp;"'!"&amp;Lists!$E38&amp;V$14))="","",(INDIRECT("'"&amp;Lists!$C38&amp;"'!"&amp;Lists!$E38&amp;V$14))))</f>
        <v/>
      </c>
      <c r="W60" s="31" t="str">
        <f ca="1">IF(ISNA(Lists!$C38),"",IF((INDIRECT("'"&amp;Lists!$C38&amp;"'!"&amp;Lists!$E38&amp;W$14))="","",(INDIRECT("'"&amp;Lists!$C38&amp;"'!"&amp;Lists!$E38&amp;W$14))))</f>
        <v/>
      </c>
      <c r="X60" s="31" t="str">
        <f ca="1">IF(ISNA(Lists!$C38),"",IF((INDIRECT("'"&amp;Lists!$C38&amp;"'!"&amp;Lists!$E38&amp;X$14))="","",(INDIRECT("'"&amp;Lists!$C38&amp;"'!"&amp;Lists!$E38&amp;X$14))))</f>
        <v/>
      </c>
      <c r="Y60" s="31" t="str">
        <f ca="1">IF(ISNA(Lists!$C38),"",IF((INDIRECT("'"&amp;Lists!$C38&amp;"'!"&amp;Lists!$E38&amp;Y$14))="","",(INDIRECT("'"&amp;Lists!$C38&amp;"'!"&amp;Lists!$E38&amp;Y$14))))</f>
        <v/>
      </c>
      <c r="Z60" s="31" t="str">
        <f ca="1">IF(ISNA(Lists!$C38),"",IF((INDIRECT("'"&amp;Lists!$C38&amp;"'!"&amp;Lists!$E38&amp;Z$14))="","",(INDIRECT("'"&amp;Lists!$C38&amp;"'!"&amp;Lists!$E38&amp;Z$14))))</f>
        <v/>
      </c>
      <c r="AA60" s="31" t="str">
        <f ca="1">IF(ISNA(Lists!$C38),"",IF((INDIRECT("'"&amp;Lists!$C38&amp;"'!"&amp;Lists!$E38&amp;AA$14))="","",(INDIRECT("'"&amp;Lists!$C38&amp;"'!"&amp;Lists!$E38&amp;AA$14))))</f>
        <v/>
      </c>
      <c r="AB60" s="278" t="str">
        <f ca="1">IF(ISNA(Lists!$C38),"",IF((INDIRECT("'"&amp;Lists!$C38&amp;"'!"&amp;Lists!$E38&amp;AB$14))="","",(INDIRECT("'"&amp;Lists!$C38&amp;"'!"&amp;Lists!$E38&amp;AB$14))))</f>
        <v/>
      </c>
      <c r="AC60" s="31" t="str">
        <f ca="1">IF(ISNA(Lists!$C38),"",IF((INDIRECT("'"&amp;Lists!$C38&amp;"'!"&amp;Lists!$E38&amp;AC$14))="","",(INDIRECT("'"&amp;Lists!$C38&amp;"'!"&amp;Lists!$E38&amp;AC$14))))</f>
        <v/>
      </c>
      <c r="AD60" s="31" t="str">
        <f ca="1">IF(ISNA(Lists!$C38),"",IF((INDIRECT("'"&amp;Lists!$C38&amp;"'!"&amp;Lists!$E38&amp;AD$14))="","",(INDIRECT("'"&amp;Lists!$C38&amp;"'!"&amp;Lists!$E38&amp;AD$14))))</f>
        <v/>
      </c>
      <c r="AE60" s="31" t="str">
        <f ca="1">IF(ISNA(Lists!$C38),"",IF((INDIRECT("'"&amp;Lists!$C38&amp;"'!"&amp;Lists!$E38&amp;AE$14))="","",(INDIRECT("'"&amp;Lists!$C38&amp;"'!"&amp;Lists!$E38&amp;AE$14))))</f>
        <v/>
      </c>
      <c r="AF60" s="31" t="str">
        <f ca="1">IF(ISNA(Lists!$C38),"",IF((INDIRECT("'"&amp;Lists!$C38&amp;"'!"&amp;Lists!$E38&amp;AF$14))="","",(INDIRECT("'"&amp;Lists!$C38&amp;"'!"&amp;Lists!$E38&amp;AF$14))))</f>
        <v/>
      </c>
      <c r="AG60" s="31" t="str">
        <f ca="1">IF(ISNA(Lists!$C38),"",IF((INDIRECT("'"&amp;Lists!$C38&amp;"'!"&amp;Lists!$E38&amp;AG$14))="","",(INDIRECT("'"&amp;Lists!$C38&amp;"'!"&amp;Lists!$E38&amp;AG$14))))</f>
        <v/>
      </c>
      <c r="AH60" s="31" t="str">
        <f ca="1">IF(ISNA(Lists!$C38),"",IF((INDIRECT("'"&amp;Lists!$C38&amp;"'!"&amp;Lists!$E38&amp;AH$14))="","",(INDIRECT("'"&amp;Lists!$C38&amp;"'!"&amp;Lists!$E38&amp;AH$14))))</f>
        <v/>
      </c>
      <c r="AI60" s="31" t="str">
        <f ca="1">IF(ISNA(Lists!$C38),"",IF((INDIRECT("'"&amp;Lists!$C38&amp;"'!"&amp;Lists!$E38&amp;AI$14))="","",(INDIRECT("'"&amp;Lists!$C38&amp;"'!"&amp;Lists!$E38&amp;AI$14))))</f>
        <v/>
      </c>
      <c r="AJ60" s="31" t="str">
        <f ca="1">IF(ISNA(Lists!$C38),"",IF((INDIRECT("'"&amp;Lists!$C38&amp;"'!"&amp;Lists!$D38&amp;AJ$14))="","",(INDIRECT("'"&amp;Lists!$C38&amp;"'!"&amp;Lists!$D38&amp;AJ$14))))</f>
        <v/>
      </c>
      <c r="AK60" s="31" t="str">
        <f ca="1">IF(ISNA(Lists!$C38),"",IF((INDIRECT("'"&amp;Lists!$C38&amp;"'!"&amp;Lists!$D38&amp;AK$14))="","",(INDIRECT("'"&amp;Lists!$C38&amp;"'!"&amp;Lists!$D38&amp;AK$14))))</f>
        <v/>
      </c>
      <c r="AL60" s="31" t="str">
        <f ca="1">IF(ISNA(Lists!$C38),"",IF((INDIRECT("'"&amp;Lists!$C38&amp;"'!"&amp;Lists!$D38&amp;AL$14))="","",(INDIRECT("'"&amp;Lists!$C38&amp;"'!"&amp;Lists!$D38&amp;AL$14))))</f>
        <v/>
      </c>
      <c r="AM60" s="31" t="str">
        <f ca="1">IF(ISNA(Lists!$C38),"",IF((INDIRECT("'"&amp;Lists!$C38&amp;"'!"&amp;Lists!$D38&amp;AM$14))="","",(INDIRECT("'"&amp;Lists!$C38&amp;"'!"&amp;Lists!$D38&amp;AM$14))))</f>
        <v/>
      </c>
      <c r="AN60" s="31" t="str">
        <f ca="1">IF(ISNA(Lists!$C38),"",IF((INDIRECT("'"&amp;Lists!$C38&amp;"'!"&amp;Lists!$D38&amp;AN$14))="","",(INDIRECT("'"&amp;Lists!$C38&amp;"'!"&amp;Lists!$D38&amp;AN$14))))</f>
        <v/>
      </c>
      <c r="AO60" s="31" t="str">
        <f ca="1">IF(ISNA(Lists!$C38),"",IF((INDIRECT("'"&amp;Lists!$C38&amp;"'!"&amp;Lists!$D38&amp;AO$14))="","",(INDIRECT("'"&amp;Lists!$C38&amp;"'!"&amp;Lists!$D38&amp;AO$14))))</f>
        <v/>
      </c>
      <c r="AP60" s="31" t="str">
        <f ca="1">IF(ISNA(Lists!$C38),"",IF((INDIRECT("'"&amp;Lists!$C38&amp;"'!"&amp;Lists!$D38&amp;AP$14))="","",(INDIRECT("'"&amp;Lists!$C38&amp;"'!"&amp;Lists!$D38&amp;AP$14))))</f>
        <v/>
      </c>
      <c r="AQ60" s="278" t="str">
        <f ca="1">IF(ISNA(Lists!$C38),"",IF((INDIRECT("'"&amp;Lists!$C38&amp;"'!"&amp;Lists!$D38&amp;AQ$14))="","",(INDIRECT("'"&amp;Lists!$C38&amp;"'!"&amp;Lists!$D38&amp;AQ$14))))</f>
        <v/>
      </c>
      <c r="AR60" s="31" t="str">
        <f ca="1">IF(ISNA(Lists!$C38),"",IF((INDIRECT("'"&amp;Lists!$C38&amp;"'!"&amp;Lists!$D38&amp;AR$14))="","",(INDIRECT("'"&amp;Lists!$C38&amp;"'!"&amp;Lists!$D38&amp;AR$14))))</f>
        <v/>
      </c>
      <c r="AS60" s="31" t="str">
        <f ca="1">IF(ISNA(Lists!$C38),"",IF((INDIRECT("'"&amp;Lists!$C38&amp;"'!"&amp;Lists!$D38&amp;AS$14))="","",(INDIRECT("'"&amp;Lists!$C38&amp;"'!"&amp;Lists!$D38&amp;AS$14))))</f>
        <v/>
      </c>
    </row>
    <row r="61" spans="2:45" x14ac:dyDescent="0.25">
      <c r="B61" s="279" t="str">
        <f ca="1">IF(C61="","",Facility_Info_upload!$B$24)</f>
        <v/>
      </c>
      <c r="C61" s="31" t="str">
        <f ca="1">IF(ISNA(Lists!$C39),"",IF(INDIRECT("'"&amp;Lists!$C39&amp;"'!"&amp;"B"&amp;C$14)="","",(INDIRECT("'"&amp;Lists!$C39&amp;"'!"&amp;"B"&amp;C$14))))</f>
        <v/>
      </c>
      <c r="D61" s="31" t="str">
        <f ca="1">IF(ISNA(Lists!$C39),"",IF(INDIRECT("'"&amp;Lists!$C39&amp;"'!"&amp;"B"&amp;D$14)="","",(INDIRECT("'"&amp;Lists!$C39&amp;"'!"&amp;"B"&amp;D$14))))</f>
        <v/>
      </c>
      <c r="E61" s="31" t="str">
        <f ca="1">IF(ISNA(Lists!$C39),"",IF(INDIRECT("'"&amp;Lists!$C39&amp;"'!"&amp;"B"&amp;E$14)="","",(INDIRECT("'"&amp;Lists!$C39&amp;"'!"&amp;"B"&amp;E$14))))</f>
        <v/>
      </c>
      <c r="F61" s="31" t="str">
        <f ca="1">IF(ISNA(Lists!$C39),"",IF(INDIRECT("'"&amp;Lists!$C39&amp;"'!"&amp;"B"&amp;F$14)="","",(INDIRECT("'"&amp;Lists!$C39&amp;"'!"&amp;"B"&amp;F$14))))</f>
        <v/>
      </c>
      <c r="G61" s="31" t="str">
        <f ca="1">IF(ISNA(Lists!$C39),"",IF(INDIRECT("'"&amp;Lists!$C39&amp;"'!"&amp;"B"&amp;G$14)="","",(INDIRECT("'"&amp;Lists!$C39&amp;"'!"&amp;"B"&amp;G$14))))</f>
        <v/>
      </c>
      <c r="H61" s="31" t="str">
        <f ca="1">IF(ISNA(Lists!$C39),"",IF((INDIRECT("'"&amp;Lists!$C39&amp;"'!"&amp;Lists!$D39&amp;H$14))="","",(INDIRECT("'"&amp;Lists!$C39&amp;"'!"&amp;Lists!$D39&amp;H$14))))</f>
        <v/>
      </c>
      <c r="I61" s="31" t="str">
        <f ca="1">IF(ISNA(Lists!$C39),"",IF((INDIRECT("'"&amp;Lists!$C39&amp;"'!"&amp;Lists!$D39&amp;I$14))="","",(INDIRECT("'"&amp;Lists!$C39&amp;"'!"&amp;Lists!$D39&amp;I$14))))</f>
        <v/>
      </c>
      <c r="J61" s="275" t="str">
        <f ca="1">IF(ISNA(Lists!$C39),"",IF((INDIRECT("'"&amp;Lists!$C39&amp;"'!"&amp;Lists!$D39&amp;J$14))="","",(INDIRECT("'"&amp;Lists!$C39&amp;"'!"&amp;Lists!$D39&amp;J$14))))</f>
        <v/>
      </c>
      <c r="K61" s="312" t="str">
        <f ca="1">IF(ISNA(Lists!$C39),"",IF((INDIRECT("'"&amp;Lists!$C39&amp;"'!"&amp;Lists!$D39&amp;K$14))="","",(INDIRECT("'"&amp;Lists!$C39&amp;"'!"&amp;Lists!$D39&amp;K$14))))</f>
        <v/>
      </c>
      <c r="L61" s="312" t="str">
        <f ca="1">IF(ISNA(Lists!$C39),"",IF((INDIRECT("'"&amp;Lists!$C39&amp;"'!"&amp;Lists!$D39&amp;L$14))="","",(INDIRECT("'"&amp;Lists!$C39&amp;"'!"&amp;Lists!$D39&amp;L$14))))</f>
        <v/>
      </c>
      <c r="M61" s="312" t="str">
        <f ca="1">IF(ISNA(Lists!$C39),"",IF((INDIRECT("'"&amp;Lists!$C39&amp;"'!"&amp;Lists!$D39&amp;M$14))="","",(INDIRECT("'"&amp;Lists!$C39&amp;"'!"&amp;Lists!$D39&amp;M$14))))</f>
        <v/>
      </c>
      <c r="N61" s="31" t="str">
        <f ca="1">IF(ISNA(Lists!$C39),"",IF((INDIRECT("'"&amp;Lists!$C39&amp;"'!"&amp;Lists!$D39&amp;N$14))="","",(INDIRECT("'"&amp;Lists!$C39&amp;"'!"&amp;Lists!$D39&amp;N$14))))</f>
        <v/>
      </c>
      <c r="O61" s="31" t="str">
        <f ca="1">IF(ISNA(Lists!$C39),"",IF((INDIRECT("'"&amp;Lists!$C39&amp;"'!"&amp;Lists!$D39&amp;O$14))="","",(INDIRECT("'"&amp;Lists!$C39&amp;"'!"&amp;Lists!$D39&amp;O$14))))</f>
        <v/>
      </c>
      <c r="P61" s="31" t="str">
        <f ca="1">IF(ISNA(Lists!$C39),"",IF((INDIRECT("'"&amp;Lists!$C39&amp;"'!"&amp;Lists!$D39&amp;P$14))="","",(INDIRECT("'"&amp;Lists!$C39&amp;"'!"&amp;Lists!$D39&amp;P$14))))</f>
        <v/>
      </c>
      <c r="Q61" s="31" t="str">
        <f ca="1">IF(ISNA(Lists!$C39),"",IF((INDIRECT("'"&amp;Lists!$C39&amp;"'!"&amp;Lists!$D39&amp;Q$14))="","",(INDIRECT("'"&amp;Lists!$C39&amp;"'!"&amp;Lists!$D39&amp;Q$14))))</f>
        <v/>
      </c>
      <c r="R61" s="31" t="str">
        <f ca="1">IF(ISNA(Lists!$C39),"",IF((INDIRECT("'"&amp;Lists!$C39&amp;"'!"&amp;Lists!$D39&amp;R$14))="","",(INDIRECT("'"&amp;Lists!$C39&amp;"'!"&amp;Lists!$D39&amp;R$14))))</f>
        <v/>
      </c>
      <c r="S61" s="31" t="str">
        <f ca="1">IF(ISNA(Lists!$C39),"",IF((INDIRECT("'"&amp;Lists!$C39&amp;"'!"&amp;Lists!$D39&amp;S$14))="","",(INDIRECT("'"&amp;Lists!$C39&amp;"'!"&amp;Lists!$D39&amp;S$14))))</f>
        <v/>
      </c>
      <c r="T61" s="278" t="str">
        <f ca="1">IF(ISNA(Lists!$C39),"",IF((INDIRECT("'"&amp;Lists!$C39&amp;"'!"&amp;Lists!$D39&amp;T$14))="","",(INDIRECT("'"&amp;Lists!$C39&amp;"'!"&amp;Lists!$D39&amp;T$14))))</f>
        <v/>
      </c>
      <c r="U61" s="31" t="str">
        <f ca="1">IF(ISNA(Lists!$C39),"",IF((INDIRECT("'"&amp;Lists!$C39&amp;"'!"&amp;Lists!$D39&amp;U$14))="","",(INDIRECT("'"&amp;Lists!$C39&amp;"'!"&amp;Lists!$D39&amp;U$14))))</f>
        <v/>
      </c>
      <c r="V61" s="31" t="str">
        <f ca="1">IF(ISNA(Lists!$C39),"",IF((INDIRECT("'"&amp;Lists!$C39&amp;"'!"&amp;Lists!$E39&amp;V$14))="","",(INDIRECT("'"&amp;Lists!$C39&amp;"'!"&amp;Lists!$E39&amp;V$14))))</f>
        <v/>
      </c>
      <c r="W61" s="31" t="str">
        <f ca="1">IF(ISNA(Lists!$C39),"",IF((INDIRECT("'"&amp;Lists!$C39&amp;"'!"&amp;Lists!$E39&amp;W$14))="","",(INDIRECT("'"&amp;Lists!$C39&amp;"'!"&amp;Lists!$E39&amp;W$14))))</f>
        <v/>
      </c>
      <c r="X61" s="31" t="str">
        <f ca="1">IF(ISNA(Lists!$C39),"",IF((INDIRECT("'"&amp;Lists!$C39&amp;"'!"&amp;Lists!$E39&amp;X$14))="","",(INDIRECT("'"&amp;Lists!$C39&amp;"'!"&amp;Lists!$E39&amp;X$14))))</f>
        <v/>
      </c>
      <c r="Y61" s="31" t="str">
        <f ca="1">IF(ISNA(Lists!$C39),"",IF((INDIRECT("'"&amp;Lists!$C39&amp;"'!"&amp;Lists!$E39&amp;Y$14))="","",(INDIRECT("'"&amp;Lists!$C39&amp;"'!"&amp;Lists!$E39&amp;Y$14))))</f>
        <v/>
      </c>
      <c r="Z61" s="31" t="str">
        <f ca="1">IF(ISNA(Lists!$C39),"",IF((INDIRECT("'"&amp;Lists!$C39&amp;"'!"&amp;Lists!$E39&amp;Z$14))="","",(INDIRECT("'"&amp;Lists!$C39&amp;"'!"&amp;Lists!$E39&amp;Z$14))))</f>
        <v/>
      </c>
      <c r="AA61" s="31" t="str">
        <f ca="1">IF(ISNA(Lists!$C39),"",IF((INDIRECT("'"&amp;Lists!$C39&amp;"'!"&amp;Lists!$E39&amp;AA$14))="","",(INDIRECT("'"&amp;Lists!$C39&amp;"'!"&amp;Lists!$E39&amp;AA$14))))</f>
        <v/>
      </c>
      <c r="AB61" s="278" t="str">
        <f ca="1">IF(ISNA(Lists!$C39),"",IF((INDIRECT("'"&amp;Lists!$C39&amp;"'!"&amp;Lists!$E39&amp;AB$14))="","",(INDIRECT("'"&amp;Lists!$C39&amp;"'!"&amp;Lists!$E39&amp;AB$14))))</f>
        <v/>
      </c>
      <c r="AC61" s="31" t="str">
        <f ca="1">IF(ISNA(Lists!$C39),"",IF((INDIRECT("'"&amp;Lists!$C39&amp;"'!"&amp;Lists!$E39&amp;AC$14))="","",(INDIRECT("'"&amp;Lists!$C39&amp;"'!"&amp;Lists!$E39&amp;AC$14))))</f>
        <v/>
      </c>
      <c r="AD61" s="31" t="str">
        <f ca="1">IF(ISNA(Lists!$C39),"",IF((INDIRECT("'"&amp;Lists!$C39&amp;"'!"&amp;Lists!$E39&amp;AD$14))="","",(INDIRECT("'"&amp;Lists!$C39&amp;"'!"&amp;Lists!$E39&amp;AD$14))))</f>
        <v/>
      </c>
      <c r="AE61" s="31" t="str">
        <f ca="1">IF(ISNA(Lists!$C39),"",IF((INDIRECT("'"&amp;Lists!$C39&amp;"'!"&amp;Lists!$E39&amp;AE$14))="","",(INDIRECT("'"&amp;Lists!$C39&amp;"'!"&amp;Lists!$E39&amp;AE$14))))</f>
        <v/>
      </c>
      <c r="AF61" s="31" t="str">
        <f ca="1">IF(ISNA(Lists!$C39),"",IF((INDIRECT("'"&amp;Lists!$C39&amp;"'!"&amp;Lists!$E39&amp;AF$14))="","",(INDIRECT("'"&amp;Lists!$C39&amp;"'!"&amp;Lists!$E39&amp;AF$14))))</f>
        <v/>
      </c>
      <c r="AG61" s="31" t="str">
        <f ca="1">IF(ISNA(Lists!$C39),"",IF((INDIRECT("'"&amp;Lists!$C39&amp;"'!"&amp;Lists!$E39&amp;AG$14))="","",(INDIRECT("'"&amp;Lists!$C39&amp;"'!"&amp;Lists!$E39&amp;AG$14))))</f>
        <v/>
      </c>
      <c r="AH61" s="31" t="str">
        <f ca="1">IF(ISNA(Lists!$C39),"",IF((INDIRECT("'"&amp;Lists!$C39&amp;"'!"&amp;Lists!$E39&amp;AH$14))="","",(INDIRECT("'"&amp;Lists!$C39&amp;"'!"&amp;Lists!$E39&amp;AH$14))))</f>
        <v/>
      </c>
      <c r="AI61" s="31" t="str">
        <f ca="1">IF(ISNA(Lists!$C39),"",IF((INDIRECT("'"&amp;Lists!$C39&amp;"'!"&amp;Lists!$E39&amp;AI$14))="","",(INDIRECT("'"&amp;Lists!$C39&amp;"'!"&amp;Lists!$E39&amp;AI$14))))</f>
        <v/>
      </c>
      <c r="AJ61" s="31" t="str">
        <f ca="1">IF(ISNA(Lists!$C39),"",IF((INDIRECT("'"&amp;Lists!$C39&amp;"'!"&amp;Lists!$D39&amp;AJ$14))="","",(INDIRECT("'"&amp;Lists!$C39&amp;"'!"&amp;Lists!$D39&amp;AJ$14))))</f>
        <v/>
      </c>
      <c r="AK61" s="31" t="str">
        <f ca="1">IF(ISNA(Lists!$C39),"",IF((INDIRECT("'"&amp;Lists!$C39&amp;"'!"&amp;Lists!$D39&amp;AK$14))="","",(INDIRECT("'"&amp;Lists!$C39&amp;"'!"&amp;Lists!$D39&amp;AK$14))))</f>
        <v/>
      </c>
      <c r="AL61" s="31" t="str">
        <f ca="1">IF(ISNA(Lists!$C39),"",IF((INDIRECT("'"&amp;Lists!$C39&amp;"'!"&amp;Lists!$D39&amp;AL$14))="","",(INDIRECT("'"&amp;Lists!$C39&amp;"'!"&amp;Lists!$D39&amp;AL$14))))</f>
        <v/>
      </c>
      <c r="AM61" s="31" t="str">
        <f ca="1">IF(ISNA(Lists!$C39),"",IF((INDIRECT("'"&amp;Lists!$C39&amp;"'!"&amp;Lists!$D39&amp;AM$14))="","",(INDIRECT("'"&amp;Lists!$C39&amp;"'!"&amp;Lists!$D39&amp;AM$14))))</f>
        <v/>
      </c>
      <c r="AN61" s="31" t="str">
        <f ca="1">IF(ISNA(Lists!$C39),"",IF((INDIRECT("'"&amp;Lists!$C39&amp;"'!"&amp;Lists!$D39&amp;AN$14))="","",(INDIRECT("'"&amp;Lists!$C39&amp;"'!"&amp;Lists!$D39&amp;AN$14))))</f>
        <v/>
      </c>
      <c r="AO61" s="31" t="str">
        <f ca="1">IF(ISNA(Lists!$C39),"",IF((INDIRECT("'"&amp;Lists!$C39&amp;"'!"&amp;Lists!$D39&amp;AO$14))="","",(INDIRECT("'"&amp;Lists!$C39&amp;"'!"&amp;Lists!$D39&amp;AO$14))))</f>
        <v/>
      </c>
      <c r="AP61" s="31" t="str">
        <f ca="1">IF(ISNA(Lists!$C39),"",IF((INDIRECT("'"&amp;Lists!$C39&amp;"'!"&amp;Lists!$D39&amp;AP$14))="","",(INDIRECT("'"&amp;Lists!$C39&amp;"'!"&amp;Lists!$D39&amp;AP$14))))</f>
        <v/>
      </c>
      <c r="AQ61" s="278" t="str">
        <f ca="1">IF(ISNA(Lists!$C39),"",IF((INDIRECT("'"&amp;Lists!$C39&amp;"'!"&amp;Lists!$D39&amp;AQ$14))="","",(INDIRECT("'"&amp;Lists!$C39&amp;"'!"&amp;Lists!$D39&amp;AQ$14))))</f>
        <v/>
      </c>
      <c r="AR61" s="31" t="str">
        <f ca="1">IF(ISNA(Lists!$C39),"",IF((INDIRECT("'"&amp;Lists!$C39&amp;"'!"&amp;Lists!$D39&amp;AR$14))="","",(INDIRECT("'"&amp;Lists!$C39&amp;"'!"&amp;Lists!$D39&amp;AR$14))))</f>
        <v/>
      </c>
      <c r="AS61" s="31" t="str">
        <f ca="1">IF(ISNA(Lists!$C39),"",IF((INDIRECT("'"&amp;Lists!$C39&amp;"'!"&amp;Lists!$D39&amp;AS$14))="","",(INDIRECT("'"&amp;Lists!$C39&amp;"'!"&amp;Lists!$D39&amp;AS$14))))</f>
        <v/>
      </c>
    </row>
    <row r="62" spans="2:45" x14ac:dyDescent="0.25">
      <c r="B62" s="279" t="str">
        <f ca="1">IF(C62="","",Facility_Info_upload!$B$24)</f>
        <v/>
      </c>
      <c r="C62" s="31" t="str">
        <f ca="1">IF(ISNA(Lists!$C40),"",IF(INDIRECT("'"&amp;Lists!$C40&amp;"'!"&amp;"B"&amp;C$14)="","",(INDIRECT("'"&amp;Lists!$C40&amp;"'!"&amp;"B"&amp;C$14))))</f>
        <v/>
      </c>
      <c r="D62" s="31" t="str">
        <f ca="1">IF(ISNA(Lists!$C40),"",IF(INDIRECT("'"&amp;Lists!$C40&amp;"'!"&amp;"B"&amp;D$14)="","",(INDIRECT("'"&amp;Lists!$C40&amp;"'!"&amp;"B"&amp;D$14))))</f>
        <v/>
      </c>
      <c r="E62" s="31" t="str">
        <f ca="1">IF(ISNA(Lists!$C40),"",IF(INDIRECT("'"&amp;Lists!$C40&amp;"'!"&amp;"B"&amp;E$14)="","",(INDIRECT("'"&amp;Lists!$C40&amp;"'!"&amp;"B"&amp;E$14))))</f>
        <v/>
      </c>
      <c r="F62" s="31" t="str">
        <f ca="1">IF(ISNA(Lists!$C40),"",IF(INDIRECT("'"&amp;Lists!$C40&amp;"'!"&amp;"B"&amp;F$14)="","",(INDIRECT("'"&amp;Lists!$C40&amp;"'!"&amp;"B"&amp;F$14))))</f>
        <v/>
      </c>
      <c r="G62" s="31" t="str">
        <f ca="1">IF(ISNA(Lists!$C40),"",IF(INDIRECT("'"&amp;Lists!$C40&amp;"'!"&amp;"B"&amp;G$14)="","",(INDIRECT("'"&amp;Lists!$C40&amp;"'!"&amp;"B"&amp;G$14))))</f>
        <v/>
      </c>
      <c r="H62" s="31" t="str">
        <f ca="1">IF(ISNA(Lists!$C40),"",IF((INDIRECT("'"&amp;Lists!$C40&amp;"'!"&amp;Lists!$D40&amp;H$14))="","",(INDIRECT("'"&amp;Lists!$C40&amp;"'!"&amp;Lists!$D40&amp;H$14))))</f>
        <v/>
      </c>
      <c r="I62" s="31" t="str">
        <f ca="1">IF(ISNA(Lists!$C40),"",IF((INDIRECT("'"&amp;Lists!$C40&amp;"'!"&amp;Lists!$D40&amp;I$14))="","",(INDIRECT("'"&amp;Lists!$C40&amp;"'!"&amp;Lists!$D40&amp;I$14))))</f>
        <v/>
      </c>
      <c r="J62" s="275" t="str">
        <f ca="1">IF(ISNA(Lists!$C40),"",IF((INDIRECT("'"&amp;Lists!$C40&amp;"'!"&amp;Lists!$D40&amp;J$14))="","",(INDIRECT("'"&amp;Lists!$C40&amp;"'!"&amp;Lists!$D40&amp;J$14))))</f>
        <v/>
      </c>
      <c r="K62" s="312" t="str">
        <f ca="1">IF(ISNA(Lists!$C40),"",IF((INDIRECT("'"&amp;Lists!$C40&amp;"'!"&amp;Lists!$D40&amp;K$14))="","",(INDIRECT("'"&amp;Lists!$C40&amp;"'!"&amp;Lists!$D40&amp;K$14))))</f>
        <v/>
      </c>
      <c r="L62" s="312" t="str">
        <f ca="1">IF(ISNA(Lists!$C40),"",IF((INDIRECT("'"&amp;Lists!$C40&amp;"'!"&amp;Lists!$D40&amp;L$14))="","",(INDIRECT("'"&amp;Lists!$C40&amp;"'!"&amp;Lists!$D40&amp;L$14))))</f>
        <v/>
      </c>
      <c r="M62" s="312" t="str">
        <f ca="1">IF(ISNA(Lists!$C40),"",IF((INDIRECT("'"&amp;Lists!$C40&amp;"'!"&amp;Lists!$D40&amp;M$14))="","",(INDIRECT("'"&amp;Lists!$C40&amp;"'!"&amp;Lists!$D40&amp;M$14))))</f>
        <v/>
      </c>
      <c r="N62" s="31" t="str">
        <f ca="1">IF(ISNA(Lists!$C40),"",IF((INDIRECT("'"&amp;Lists!$C40&amp;"'!"&amp;Lists!$D40&amp;N$14))="","",(INDIRECT("'"&amp;Lists!$C40&amp;"'!"&amp;Lists!$D40&amp;N$14))))</f>
        <v/>
      </c>
      <c r="O62" s="31" t="str">
        <f ca="1">IF(ISNA(Lists!$C40),"",IF((INDIRECT("'"&amp;Lists!$C40&amp;"'!"&amp;Lists!$D40&amp;O$14))="","",(INDIRECT("'"&amp;Lists!$C40&amp;"'!"&amp;Lists!$D40&amp;O$14))))</f>
        <v/>
      </c>
      <c r="P62" s="31" t="str">
        <f ca="1">IF(ISNA(Lists!$C40),"",IF((INDIRECT("'"&amp;Lists!$C40&amp;"'!"&amp;Lists!$D40&amp;P$14))="","",(INDIRECT("'"&amp;Lists!$C40&amp;"'!"&amp;Lists!$D40&amp;P$14))))</f>
        <v/>
      </c>
      <c r="Q62" s="31" t="str">
        <f ca="1">IF(ISNA(Lists!$C40),"",IF((INDIRECT("'"&amp;Lists!$C40&amp;"'!"&amp;Lists!$D40&amp;Q$14))="","",(INDIRECT("'"&amp;Lists!$C40&amp;"'!"&amp;Lists!$D40&amp;Q$14))))</f>
        <v/>
      </c>
      <c r="R62" s="31" t="str">
        <f ca="1">IF(ISNA(Lists!$C40),"",IF((INDIRECT("'"&amp;Lists!$C40&amp;"'!"&amp;Lists!$D40&amp;R$14))="","",(INDIRECT("'"&amp;Lists!$C40&amp;"'!"&amp;Lists!$D40&amp;R$14))))</f>
        <v/>
      </c>
      <c r="S62" s="31" t="str">
        <f ca="1">IF(ISNA(Lists!$C40),"",IF((INDIRECT("'"&amp;Lists!$C40&amp;"'!"&amp;Lists!$D40&amp;S$14))="","",(INDIRECT("'"&amp;Lists!$C40&amp;"'!"&amp;Lists!$D40&amp;S$14))))</f>
        <v/>
      </c>
      <c r="T62" s="278" t="str">
        <f ca="1">IF(ISNA(Lists!$C40),"",IF((INDIRECT("'"&amp;Lists!$C40&amp;"'!"&amp;Lists!$D40&amp;T$14))="","",(INDIRECT("'"&amp;Lists!$C40&amp;"'!"&amp;Lists!$D40&amp;T$14))))</f>
        <v/>
      </c>
      <c r="U62" s="31" t="str">
        <f ca="1">IF(ISNA(Lists!$C40),"",IF((INDIRECT("'"&amp;Lists!$C40&amp;"'!"&amp;Lists!$D40&amp;U$14))="","",(INDIRECT("'"&amp;Lists!$C40&amp;"'!"&amp;Lists!$D40&amp;U$14))))</f>
        <v/>
      </c>
      <c r="V62" s="31" t="str">
        <f ca="1">IF(ISNA(Lists!$C40),"",IF((INDIRECT("'"&amp;Lists!$C40&amp;"'!"&amp;Lists!$E40&amp;V$14))="","",(INDIRECT("'"&amp;Lists!$C40&amp;"'!"&amp;Lists!$E40&amp;V$14))))</f>
        <v/>
      </c>
      <c r="W62" s="31" t="str">
        <f ca="1">IF(ISNA(Lists!$C40),"",IF((INDIRECT("'"&amp;Lists!$C40&amp;"'!"&amp;Lists!$E40&amp;W$14))="","",(INDIRECT("'"&amp;Lists!$C40&amp;"'!"&amp;Lists!$E40&amp;W$14))))</f>
        <v/>
      </c>
      <c r="X62" s="31" t="str">
        <f ca="1">IF(ISNA(Lists!$C40),"",IF((INDIRECT("'"&amp;Lists!$C40&amp;"'!"&amp;Lists!$E40&amp;X$14))="","",(INDIRECT("'"&amp;Lists!$C40&amp;"'!"&amp;Lists!$E40&amp;X$14))))</f>
        <v/>
      </c>
      <c r="Y62" s="31" t="str">
        <f ca="1">IF(ISNA(Lists!$C40),"",IF((INDIRECT("'"&amp;Lists!$C40&amp;"'!"&amp;Lists!$E40&amp;Y$14))="","",(INDIRECT("'"&amp;Lists!$C40&amp;"'!"&amp;Lists!$E40&amp;Y$14))))</f>
        <v/>
      </c>
      <c r="Z62" s="31" t="str">
        <f ca="1">IF(ISNA(Lists!$C40),"",IF((INDIRECT("'"&amp;Lists!$C40&amp;"'!"&amp;Lists!$E40&amp;Z$14))="","",(INDIRECT("'"&amp;Lists!$C40&amp;"'!"&amp;Lists!$E40&amp;Z$14))))</f>
        <v/>
      </c>
      <c r="AA62" s="31" t="str">
        <f ca="1">IF(ISNA(Lists!$C40),"",IF((INDIRECT("'"&amp;Lists!$C40&amp;"'!"&amp;Lists!$E40&amp;AA$14))="","",(INDIRECT("'"&amp;Lists!$C40&amp;"'!"&amp;Lists!$E40&amp;AA$14))))</f>
        <v/>
      </c>
      <c r="AB62" s="278" t="str">
        <f ca="1">IF(ISNA(Lists!$C40),"",IF((INDIRECT("'"&amp;Lists!$C40&amp;"'!"&amp;Lists!$E40&amp;AB$14))="","",(INDIRECT("'"&amp;Lists!$C40&amp;"'!"&amp;Lists!$E40&amp;AB$14))))</f>
        <v/>
      </c>
      <c r="AC62" s="31" t="str">
        <f ca="1">IF(ISNA(Lists!$C40),"",IF((INDIRECT("'"&amp;Lists!$C40&amp;"'!"&amp;Lists!$E40&amp;AC$14))="","",(INDIRECT("'"&amp;Lists!$C40&amp;"'!"&amp;Lists!$E40&amp;AC$14))))</f>
        <v/>
      </c>
      <c r="AD62" s="31" t="str">
        <f ca="1">IF(ISNA(Lists!$C40),"",IF((INDIRECT("'"&amp;Lists!$C40&amp;"'!"&amp;Lists!$E40&amp;AD$14))="","",(INDIRECT("'"&amp;Lists!$C40&amp;"'!"&amp;Lists!$E40&amp;AD$14))))</f>
        <v/>
      </c>
      <c r="AE62" s="31" t="str">
        <f ca="1">IF(ISNA(Lists!$C40),"",IF((INDIRECT("'"&amp;Lists!$C40&amp;"'!"&amp;Lists!$E40&amp;AE$14))="","",(INDIRECT("'"&amp;Lists!$C40&amp;"'!"&amp;Lists!$E40&amp;AE$14))))</f>
        <v/>
      </c>
      <c r="AF62" s="31" t="str">
        <f ca="1">IF(ISNA(Lists!$C40),"",IF((INDIRECT("'"&amp;Lists!$C40&amp;"'!"&amp;Lists!$E40&amp;AF$14))="","",(INDIRECT("'"&amp;Lists!$C40&amp;"'!"&amp;Lists!$E40&amp;AF$14))))</f>
        <v/>
      </c>
      <c r="AG62" s="31" t="str">
        <f ca="1">IF(ISNA(Lists!$C40),"",IF((INDIRECT("'"&amp;Lists!$C40&amp;"'!"&amp;Lists!$E40&amp;AG$14))="","",(INDIRECT("'"&amp;Lists!$C40&amp;"'!"&amp;Lists!$E40&amp;AG$14))))</f>
        <v/>
      </c>
      <c r="AH62" s="31" t="str">
        <f ca="1">IF(ISNA(Lists!$C40),"",IF((INDIRECT("'"&amp;Lists!$C40&amp;"'!"&amp;Lists!$E40&amp;AH$14))="","",(INDIRECT("'"&amp;Lists!$C40&amp;"'!"&amp;Lists!$E40&amp;AH$14))))</f>
        <v/>
      </c>
      <c r="AI62" s="31" t="str">
        <f ca="1">IF(ISNA(Lists!$C40),"",IF((INDIRECT("'"&amp;Lists!$C40&amp;"'!"&amp;Lists!$E40&amp;AI$14))="","",(INDIRECT("'"&amp;Lists!$C40&amp;"'!"&amp;Lists!$E40&amp;AI$14))))</f>
        <v/>
      </c>
      <c r="AJ62" s="31" t="str">
        <f ca="1">IF(ISNA(Lists!$C40),"",IF((INDIRECT("'"&amp;Lists!$C40&amp;"'!"&amp;Lists!$D40&amp;AJ$14))="","",(INDIRECT("'"&amp;Lists!$C40&amp;"'!"&amp;Lists!$D40&amp;AJ$14))))</f>
        <v/>
      </c>
      <c r="AK62" s="31" t="str">
        <f ca="1">IF(ISNA(Lists!$C40),"",IF((INDIRECT("'"&amp;Lists!$C40&amp;"'!"&amp;Lists!$D40&amp;AK$14))="","",(INDIRECT("'"&amp;Lists!$C40&amp;"'!"&amp;Lists!$D40&amp;AK$14))))</f>
        <v/>
      </c>
      <c r="AL62" s="31" t="str">
        <f ca="1">IF(ISNA(Lists!$C40),"",IF((INDIRECT("'"&amp;Lists!$C40&amp;"'!"&amp;Lists!$D40&amp;AL$14))="","",(INDIRECT("'"&amp;Lists!$C40&amp;"'!"&amp;Lists!$D40&amp;AL$14))))</f>
        <v/>
      </c>
      <c r="AM62" s="31" t="str">
        <f ca="1">IF(ISNA(Lists!$C40),"",IF((INDIRECT("'"&amp;Lists!$C40&amp;"'!"&amp;Lists!$D40&amp;AM$14))="","",(INDIRECT("'"&amp;Lists!$C40&amp;"'!"&amp;Lists!$D40&amp;AM$14))))</f>
        <v/>
      </c>
      <c r="AN62" s="31" t="str">
        <f ca="1">IF(ISNA(Lists!$C40),"",IF((INDIRECT("'"&amp;Lists!$C40&amp;"'!"&amp;Lists!$D40&amp;AN$14))="","",(INDIRECT("'"&amp;Lists!$C40&amp;"'!"&amp;Lists!$D40&amp;AN$14))))</f>
        <v/>
      </c>
      <c r="AO62" s="31" t="str">
        <f ca="1">IF(ISNA(Lists!$C40),"",IF((INDIRECT("'"&amp;Lists!$C40&amp;"'!"&amp;Lists!$D40&amp;AO$14))="","",(INDIRECT("'"&amp;Lists!$C40&amp;"'!"&amp;Lists!$D40&amp;AO$14))))</f>
        <v/>
      </c>
      <c r="AP62" s="31" t="str">
        <f ca="1">IF(ISNA(Lists!$C40),"",IF((INDIRECT("'"&amp;Lists!$C40&amp;"'!"&amp;Lists!$D40&amp;AP$14))="","",(INDIRECT("'"&amp;Lists!$C40&amp;"'!"&amp;Lists!$D40&amp;AP$14))))</f>
        <v/>
      </c>
      <c r="AQ62" s="278" t="str">
        <f ca="1">IF(ISNA(Lists!$C40),"",IF((INDIRECT("'"&amp;Lists!$C40&amp;"'!"&amp;Lists!$D40&amp;AQ$14))="","",(INDIRECT("'"&amp;Lists!$C40&amp;"'!"&amp;Lists!$D40&amp;AQ$14))))</f>
        <v/>
      </c>
      <c r="AR62" s="31" t="str">
        <f ca="1">IF(ISNA(Lists!$C40),"",IF((INDIRECT("'"&amp;Lists!$C40&amp;"'!"&amp;Lists!$D40&amp;AR$14))="","",(INDIRECT("'"&amp;Lists!$C40&amp;"'!"&amp;Lists!$D40&amp;AR$14))))</f>
        <v/>
      </c>
      <c r="AS62" s="31" t="str">
        <f ca="1">IF(ISNA(Lists!$C40),"",IF((INDIRECT("'"&amp;Lists!$C40&amp;"'!"&amp;Lists!$D40&amp;AS$14))="","",(INDIRECT("'"&amp;Lists!$C40&amp;"'!"&amp;Lists!$D40&amp;AS$14))))</f>
        <v/>
      </c>
    </row>
    <row r="63" spans="2:45" x14ac:dyDescent="0.25">
      <c r="B63" s="279" t="str">
        <f ca="1">IF(C63="","",Facility_Info_upload!$B$24)</f>
        <v/>
      </c>
      <c r="C63" s="31" t="str">
        <f ca="1">IF(ISNA(Lists!$C41),"",IF(INDIRECT("'"&amp;Lists!$C41&amp;"'!"&amp;"B"&amp;C$14)="","",(INDIRECT("'"&amp;Lists!$C41&amp;"'!"&amp;"B"&amp;C$14))))</f>
        <v/>
      </c>
      <c r="D63" s="31" t="str">
        <f ca="1">IF(ISNA(Lists!$C41),"",IF(INDIRECT("'"&amp;Lists!$C41&amp;"'!"&amp;"B"&amp;D$14)="","",(INDIRECT("'"&amp;Lists!$C41&amp;"'!"&amp;"B"&amp;D$14))))</f>
        <v/>
      </c>
      <c r="E63" s="31" t="str">
        <f ca="1">IF(ISNA(Lists!$C41),"",IF(INDIRECT("'"&amp;Lists!$C41&amp;"'!"&amp;"B"&amp;E$14)="","",(INDIRECT("'"&amp;Lists!$C41&amp;"'!"&amp;"B"&amp;E$14))))</f>
        <v/>
      </c>
      <c r="F63" s="31" t="str">
        <f ca="1">IF(ISNA(Lists!$C41),"",IF(INDIRECT("'"&amp;Lists!$C41&amp;"'!"&amp;"B"&amp;F$14)="","",(INDIRECT("'"&amp;Lists!$C41&amp;"'!"&amp;"B"&amp;F$14))))</f>
        <v/>
      </c>
      <c r="G63" s="31" t="str">
        <f ca="1">IF(ISNA(Lists!$C41),"",IF(INDIRECT("'"&amp;Lists!$C41&amp;"'!"&amp;"B"&amp;G$14)="","",(INDIRECT("'"&amp;Lists!$C41&amp;"'!"&amp;"B"&amp;G$14))))</f>
        <v/>
      </c>
      <c r="H63" s="31" t="str">
        <f ca="1">IF(ISNA(Lists!$C41),"",IF((INDIRECT("'"&amp;Lists!$C41&amp;"'!"&amp;Lists!$D41&amp;H$14))="","",(INDIRECT("'"&amp;Lists!$C41&amp;"'!"&amp;Lists!$D41&amp;H$14))))</f>
        <v/>
      </c>
      <c r="I63" s="31" t="str">
        <f ca="1">IF(ISNA(Lists!$C41),"",IF((INDIRECT("'"&amp;Lists!$C41&amp;"'!"&amp;Lists!$D41&amp;I$14))="","",(INDIRECT("'"&amp;Lists!$C41&amp;"'!"&amp;Lists!$D41&amp;I$14))))</f>
        <v/>
      </c>
      <c r="J63" s="275" t="str">
        <f ca="1">IF(ISNA(Lists!$C41),"",IF((INDIRECT("'"&amp;Lists!$C41&amp;"'!"&amp;Lists!$D41&amp;J$14))="","",(INDIRECT("'"&amp;Lists!$C41&amp;"'!"&amp;Lists!$D41&amp;J$14))))</f>
        <v/>
      </c>
      <c r="K63" s="312" t="str">
        <f ca="1">IF(ISNA(Lists!$C41),"",IF((INDIRECT("'"&amp;Lists!$C41&amp;"'!"&amp;Lists!$D41&amp;K$14))="","",(INDIRECT("'"&amp;Lists!$C41&amp;"'!"&amp;Lists!$D41&amp;K$14))))</f>
        <v/>
      </c>
      <c r="L63" s="312" t="str">
        <f ca="1">IF(ISNA(Lists!$C41),"",IF((INDIRECT("'"&amp;Lists!$C41&amp;"'!"&amp;Lists!$D41&amp;L$14))="","",(INDIRECT("'"&amp;Lists!$C41&amp;"'!"&amp;Lists!$D41&amp;L$14))))</f>
        <v/>
      </c>
      <c r="M63" s="312" t="str">
        <f ca="1">IF(ISNA(Lists!$C41),"",IF((INDIRECT("'"&amp;Lists!$C41&amp;"'!"&amp;Lists!$D41&amp;M$14))="","",(INDIRECT("'"&amp;Lists!$C41&amp;"'!"&amp;Lists!$D41&amp;M$14))))</f>
        <v/>
      </c>
      <c r="N63" s="31" t="str">
        <f ca="1">IF(ISNA(Lists!$C41),"",IF((INDIRECT("'"&amp;Lists!$C41&amp;"'!"&amp;Lists!$D41&amp;N$14))="","",(INDIRECT("'"&amp;Lists!$C41&amp;"'!"&amp;Lists!$D41&amp;N$14))))</f>
        <v/>
      </c>
      <c r="O63" s="31" t="str">
        <f ca="1">IF(ISNA(Lists!$C41),"",IF((INDIRECT("'"&amp;Lists!$C41&amp;"'!"&amp;Lists!$D41&amp;O$14))="","",(INDIRECT("'"&amp;Lists!$C41&amp;"'!"&amp;Lists!$D41&amp;O$14))))</f>
        <v/>
      </c>
      <c r="P63" s="31" t="str">
        <f ca="1">IF(ISNA(Lists!$C41),"",IF((INDIRECT("'"&amp;Lists!$C41&amp;"'!"&amp;Lists!$D41&amp;P$14))="","",(INDIRECT("'"&amp;Lists!$C41&amp;"'!"&amp;Lists!$D41&amp;P$14))))</f>
        <v/>
      </c>
      <c r="Q63" s="31" t="str">
        <f ca="1">IF(ISNA(Lists!$C41),"",IF((INDIRECT("'"&amp;Lists!$C41&amp;"'!"&amp;Lists!$D41&amp;Q$14))="","",(INDIRECT("'"&amp;Lists!$C41&amp;"'!"&amp;Lists!$D41&amp;Q$14))))</f>
        <v/>
      </c>
      <c r="R63" s="31" t="str">
        <f ca="1">IF(ISNA(Lists!$C41),"",IF((INDIRECT("'"&amp;Lists!$C41&amp;"'!"&amp;Lists!$D41&amp;R$14))="","",(INDIRECT("'"&amp;Lists!$C41&amp;"'!"&amp;Lists!$D41&amp;R$14))))</f>
        <v/>
      </c>
      <c r="S63" s="31" t="str">
        <f ca="1">IF(ISNA(Lists!$C41),"",IF((INDIRECT("'"&amp;Lists!$C41&amp;"'!"&amp;Lists!$D41&amp;S$14))="","",(INDIRECT("'"&amp;Lists!$C41&amp;"'!"&amp;Lists!$D41&amp;S$14))))</f>
        <v/>
      </c>
      <c r="T63" s="278" t="str">
        <f ca="1">IF(ISNA(Lists!$C41),"",IF((INDIRECT("'"&amp;Lists!$C41&amp;"'!"&amp;Lists!$D41&amp;T$14))="","",(INDIRECT("'"&amp;Lists!$C41&amp;"'!"&amp;Lists!$D41&amp;T$14))))</f>
        <v/>
      </c>
      <c r="U63" s="31" t="str">
        <f ca="1">IF(ISNA(Lists!$C41),"",IF((INDIRECT("'"&amp;Lists!$C41&amp;"'!"&amp;Lists!$D41&amp;U$14))="","",(INDIRECT("'"&amp;Lists!$C41&amp;"'!"&amp;Lists!$D41&amp;U$14))))</f>
        <v/>
      </c>
      <c r="V63" s="31" t="str">
        <f ca="1">IF(ISNA(Lists!$C41),"",IF((INDIRECT("'"&amp;Lists!$C41&amp;"'!"&amp;Lists!$E41&amp;V$14))="","",(INDIRECT("'"&amp;Lists!$C41&amp;"'!"&amp;Lists!$E41&amp;V$14))))</f>
        <v/>
      </c>
      <c r="W63" s="31" t="str">
        <f ca="1">IF(ISNA(Lists!$C41),"",IF((INDIRECT("'"&amp;Lists!$C41&amp;"'!"&amp;Lists!$E41&amp;W$14))="","",(INDIRECT("'"&amp;Lists!$C41&amp;"'!"&amp;Lists!$E41&amp;W$14))))</f>
        <v/>
      </c>
      <c r="X63" s="31" t="str">
        <f ca="1">IF(ISNA(Lists!$C41),"",IF((INDIRECT("'"&amp;Lists!$C41&amp;"'!"&amp;Lists!$E41&amp;X$14))="","",(INDIRECT("'"&amp;Lists!$C41&amp;"'!"&amp;Lists!$E41&amp;X$14))))</f>
        <v/>
      </c>
      <c r="Y63" s="31" t="str">
        <f ca="1">IF(ISNA(Lists!$C41),"",IF((INDIRECT("'"&amp;Lists!$C41&amp;"'!"&amp;Lists!$E41&amp;Y$14))="","",(INDIRECT("'"&amp;Lists!$C41&amp;"'!"&amp;Lists!$E41&amp;Y$14))))</f>
        <v/>
      </c>
      <c r="Z63" s="31" t="str">
        <f ca="1">IF(ISNA(Lists!$C41),"",IF((INDIRECT("'"&amp;Lists!$C41&amp;"'!"&amp;Lists!$E41&amp;Z$14))="","",(INDIRECT("'"&amp;Lists!$C41&amp;"'!"&amp;Lists!$E41&amp;Z$14))))</f>
        <v/>
      </c>
      <c r="AA63" s="31" t="str">
        <f ca="1">IF(ISNA(Lists!$C41),"",IF((INDIRECT("'"&amp;Lists!$C41&amp;"'!"&amp;Lists!$E41&amp;AA$14))="","",(INDIRECT("'"&amp;Lists!$C41&amp;"'!"&amp;Lists!$E41&amp;AA$14))))</f>
        <v/>
      </c>
      <c r="AB63" s="278" t="str">
        <f ca="1">IF(ISNA(Lists!$C41),"",IF((INDIRECT("'"&amp;Lists!$C41&amp;"'!"&amp;Lists!$E41&amp;AB$14))="","",(INDIRECT("'"&amp;Lists!$C41&amp;"'!"&amp;Lists!$E41&amp;AB$14))))</f>
        <v/>
      </c>
      <c r="AC63" s="31" t="str">
        <f ca="1">IF(ISNA(Lists!$C41),"",IF((INDIRECT("'"&amp;Lists!$C41&amp;"'!"&amp;Lists!$E41&amp;AC$14))="","",(INDIRECT("'"&amp;Lists!$C41&amp;"'!"&amp;Lists!$E41&amp;AC$14))))</f>
        <v/>
      </c>
      <c r="AD63" s="31" t="str">
        <f ca="1">IF(ISNA(Lists!$C41),"",IF((INDIRECT("'"&amp;Lists!$C41&amp;"'!"&amp;Lists!$E41&amp;AD$14))="","",(INDIRECT("'"&amp;Lists!$C41&amp;"'!"&amp;Lists!$E41&amp;AD$14))))</f>
        <v/>
      </c>
      <c r="AE63" s="31" t="str">
        <f ca="1">IF(ISNA(Lists!$C41),"",IF((INDIRECT("'"&amp;Lists!$C41&amp;"'!"&amp;Lists!$E41&amp;AE$14))="","",(INDIRECT("'"&amp;Lists!$C41&amp;"'!"&amp;Lists!$E41&amp;AE$14))))</f>
        <v/>
      </c>
      <c r="AF63" s="31" t="str">
        <f ca="1">IF(ISNA(Lists!$C41),"",IF((INDIRECT("'"&amp;Lists!$C41&amp;"'!"&amp;Lists!$E41&amp;AF$14))="","",(INDIRECT("'"&amp;Lists!$C41&amp;"'!"&amp;Lists!$E41&amp;AF$14))))</f>
        <v/>
      </c>
      <c r="AG63" s="31" t="str">
        <f ca="1">IF(ISNA(Lists!$C41),"",IF((INDIRECT("'"&amp;Lists!$C41&amp;"'!"&amp;Lists!$E41&amp;AG$14))="","",(INDIRECT("'"&amp;Lists!$C41&amp;"'!"&amp;Lists!$E41&amp;AG$14))))</f>
        <v/>
      </c>
      <c r="AH63" s="31" t="str">
        <f ca="1">IF(ISNA(Lists!$C41),"",IF((INDIRECT("'"&amp;Lists!$C41&amp;"'!"&amp;Lists!$E41&amp;AH$14))="","",(INDIRECT("'"&amp;Lists!$C41&amp;"'!"&amp;Lists!$E41&amp;AH$14))))</f>
        <v/>
      </c>
      <c r="AI63" s="31" t="str">
        <f ca="1">IF(ISNA(Lists!$C41),"",IF((INDIRECT("'"&amp;Lists!$C41&amp;"'!"&amp;Lists!$E41&amp;AI$14))="","",(INDIRECT("'"&amp;Lists!$C41&amp;"'!"&amp;Lists!$E41&amp;AI$14))))</f>
        <v/>
      </c>
      <c r="AJ63" s="31" t="str">
        <f ca="1">IF(ISNA(Lists!$C41),"",IF((INDIRECT("'"&amp;Lists!$C41&amp;"'!"&amp;Lists!$D41&amp;AJ$14))="","",(INDIRECT("'"&amp;Lists!$C41&amp;"'!"&amp;Lists!$D41&amp;AJ$14))))</f>
        <v/>
      </c>
      <c r="AK63" s="31" t="str">
        <f ca="1">IF(ISNA(Lists!$C41),"",IF((INDIRECT("'"&amp;Lists!$C41&amp;"'!"&amp;Lists!$D41&amp;AK$14))="","",(INDIRECT("'"&amp;Lists!$C41&amp;"'!"&amp;Lists!$D41&amp;AK$14))))</f>
        <v/>
      </c>
      <c r="AL63" s="31" t="str">
        <f ca="1">IF(ISNA(Lists!$C41),"",IF((INDIRECT("'"&amp;Lists!$C41&amp;"'!"&amp;Lists!$D41&amp;AL$14))="","",(INDIRECT("'"&amp;Lists!$C41&amp;"'!"&amp;Lists!$D41&amp;AL$14))))</f>
        <v/>
      </c>
      <c r="AM63" s="31" t="str">
        <f ca="1">IF(ISNA(Lists!$C41),"",IF((INDIRECT("'"&amp;Lists!$C41&amp;"'!"&amp;Lists!$D41&amp;AM$14))="","",(INDIRECT("'"&amp;Lists!$C41&amp;"'!"&amp;Lists!$D41&amp;AM$14))))</f>
        <v/>
      </c>
      <c r="AN63" s="31" t="str">
        <f ca="1">IF(ISNA(Lists!$C41),"",IF((INDIRECT("'"&amp;Lists!$C41&amp;"'!"&amp;Lists!$D41&amp;AN$14))="","",(INDIRECT("'"&amp;Lists!$C41&amp;"'!"&amp;Lists!$D41&amp;AN$14))))</f>
        <v/>
      </c>
      <c r="AO63" s="31" t="str">
        <f ca="1">IF(ISNA(Lists!$C41),"",IF((INDIRECT("'"&amp;Lists!$C41&amp;"'!"&amp;Lists!$D41&amp;AO$14))="","",(INDIRECT("'"&amp;Lists!$C41&amp;"'!"&amp;Lists!$D41&amp;AO$14))))</f>
        <v/>
      </c>
      <c r="AP63" s="31" t="str">
        <f ca="1">IF(ISNA(Lists!$C41),"",IF((INDIRECT("'"&amp;Lists!$C41&amp;"'!"&amp;Lists!$D41&amp;AP$14))="","",(INDIRECT("'"&amp;Lists!$C41&amp;"'!"&amp;Lists!$D41&amp;AP$14))))</f>
        <v/>
      </c>
      <c r="AQ63" s="278" t="str">
        <f ca="1">IF(ISNA(Lists!$C41),"",IF((INDIRECT("'"&amp;Lists!$C41&amp;"'!"&amp;Lists!$D41&amp;AQ$14))="","",(INDIRECT("'"&amp;Lists!$C41&amp;"'!"&amp;Lists!$D41&amp;AQ$14))))</f>
        <v/>
      </c>
      <c r="AR63" s="31" t="str">
        <f ca="1">IF(ISNA(Lists!$C41),"",IF((INDIRECT("'"&amp;Lists!$C41&amp;"'!"&amp;Lists!$D41&amp;AR$14))="","",(INDIRECT("'"&amp;Lists!$C41&amp;"'!"&amp;Lists!$D41&amp;AR$14))))</f>
        <v/>
      </c>
      <c r="AS63" s="31" t="str">
        <f ca="1">IF(ISNA(Lists!$C41),"",IF((INDIRECT("'"&amp;Lists!$C41&amp;"'!"&amp;Lists!$D41&amp;AS$14))="","",(INDIRECT("'"&amp;Lists!$C41&amp;"'!"&amp;Lists!$D41&amp;AS$14))))</f>
        <v/>
      </c>
    </row>
  </sheetData>
  <sheetProtection algorithmName="SHA-512" hashValue="oNOFPkd9RQlGYOxibtoGpNM3BBaU56Q21Itv8yBJtuq3MS6K9C1xtWrukt9aGk4Bw1VRV/OcIePeMYFx+DHGMg==" saltValue="RWNgfzLSVei7/M4XDHyFRg==" spinCount="100000" sheet="1" objects="1" scenarios="1"/>
  <mergeCells count="9">
    <mergeCell ref="AS10:AS12"/>
    <mergeCell ref="AJ9:AS9"/>
    <mergeCell ref="B1:F1"/>
    <mergeCell ref="C2:F2"/>
    <mergeCell ref="H9:AC9"/>
    <mergeCell ref="N11:U11"/>
    <mergeCell ref="N10:AC10"/>
    <mergeCell ref="V11:AC11"/>
    <mergeCell ref="AK10:AO10"/>
  </mergeCells>
  <pageMargins left="0.7" right="0.7" top="0.5" bottom="0.5" header="0.3" footer="0.3"/>
  <pageSetup scale="61" fitToWidth="3"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3">
    <tabColor rgb="FFFF0000"/>
    <pageSetUpPr fitToPage="1"/>
  </sheetPr>
  <dimension ref="B1:AO103"/>
  <sheetViews>
    <sheetView topLeftCell="B6" workbookViewId="0">
      <selection activeCell="B13" sqref="B13:AO13"/>
    </sheetView>
  </sheetViews>
  <sheetFormatPr defaultColWidth="0" defaultRowHeight="15" zeroHeight="1" x14ac:dyDescent="0.25"/>
  <cols>
    <col min="1" max="1" width="9.140625" style="273" hidden="1" customWidth="1"/>
    <col min="2" max="3" width="18.7109375" style="273" customWidth="1"/>
    <col min="4" max="4" width="29.140625" style="273" bestFit="1" customWidth="1"/>
    <col min="5" max="5" width="14.5703125" style="273" customWidth="1"/>
    <col min="6" max="6" width="20.5703125" style="273" bestFit="1" customWidth="1"/>
    <col min="7" max="7" width="13.28515625" style="273" customWidth="1"/>
    <col min="8" max="8" width="26.7109375" style="273" bestFit="1" customWidth="1"/>
    <col min="9" max="9" width="20.5703125" style="273" customWidth="1"/>
    <col min="10" max="10" width="13.85546875" style="273" customWidth="1"/>
    <col min="11" max="11" width="18" style="273" customWidth="1"/>
    <col min="12" max="12" width="17.85546875" style="273" customWidth="1"/>
    <col min="13" max="13" width="15.85546875" style="273" customWidth="1"/>
    <col min="14" max="14" width="10.85546875" style="273" customWidth="1"/>
    <col min="15" max="15" width="10.7109375" style="273" customWidth="1"/>
    <col min="16" max="16" width="10" style="273" customWidth="1"/>
    <col min="17" max="17" width="13.5703125" style="273" customWidth="1"/>
    <col min="18" max="18" width="12" style="273" customWidth="1"/>
    <col min="19" max="19" width="19" style="273" customWidth="1"/>
    <col min="20" max="20" width="17.5703125" style="273" customWidth="1"/>
    <col min="21" max="21" width="22.140625" style="273" customWidth="1"/>
    <col min="22" max="22" width="10.5703125" style="273" customWidth="1"/>
    <col min="23" max="23" width="10.42578125" style="273" customWidth="1"/>
    <col min="24" max="24" width="11.140625" style="273" customWidth="1"/>
    <col min="25" max="25" width="9.85546875" style="273" customWidth="1"/>
    <col min="26" max="26" width="12.7109375" style="273" customWidth="1"/>
    <col min="27" max="27" width="11.5703125" style="273" customWidth="1"/>
    <col min="28" max="28" width="28.85546875" style="273" bestFit="1" customWidth="1"/>
    <col min="29" max="29" width="19" style="273" customWidth="1"/>
    <col min="30" max="30" width="15.140625" style="273" customWidth="1"/>
    <col min="31" max="31" width="26.7109375" style="273" bestFit="1" customWidth="1"/>
    <col min="32" max="32" width="12.85546875" style="273" customWidth="1"/>
    <col min="33" max="33" width="12.28515625" style="273" customWidth="1"/>
    <col min="34" max="34" width="13.85546875" style="273" customWidth="1"/>
    <col min="35" max="35" width="12.5703125" style="273" customWidth="1"/>
    <col min="36" max="36" width="12" style="273" customWidth="1"/>
    <col min="37" max="37" width="11.42578125" style="273" customWidth="1"/>
    <col min="38" max="38" width="18.85546875" style="273" customWidth="1"/>
    <col min="39" max="39" width="18.5703125" style="273" bestFit="1" customWidth="1"/>
    <col min="40" max="40" width="37.5703125" style="273" customWidth="1"/>
    <col min="41" max="41" width="47.28515625" style="477" customWidth="1"/>
    <col min="42" max="16384" width="9.140625" style="273" hidden="1"/>
  </cols>
  <sheetData>
    <row r="1" spans="2:41" s="1" customFormat="1" ht="15" hidden="1" customHeight="1" x14ac:dyDescent="0.25">
      <c r="B1" s="338" t="s">
        <v>249</v>
      </c>
      <c r="C1" s="338"/>
      <c r="D1" s="338"/>
      <c r="E1" s="338"/>
      <c r="F1" s="338"/>
      <c r="AO1" s="146"/>
    </row>
    <row r="2" spans="2:41" s="1" customFormat="1" ht="15" hidden="1" customHeight="1" x14ac:dyDescent="0.25">
      <c r="B2" s="269" t="s">
        <v>261</v>
      </c>
      <c r="C2" s="360" t="str">
        <f>+Welcome!$B$2</f>
        <v>63.860(c) Excess Emissions Report</v>
      </c>
      <c r="D2" s="572"/>
      <c r="E2" s="572"/>
      <c r="F2" s="572"/>
      <c r="AO2" s="146"/>
    </row>
    <row r="3" spans="2:41" s="1" customFormat="1" hidden="1" x14ac:dyDescent="0.25">
      <c r="B3" s="251" t="s">
        <v>250</v>
      </c>
      <c r="C3" s="252" t="str">
        <f>+Welcome!$B$3</f>
        <v>63.867(d)(2)</v>
      </c>
      <c r="D3" s="252"/>
      <c r="E3" s="252"/>
      <c r="F3" s="256"/>
      <c r="AO3" s="146"/>
    </row>
    <row r="4" spans="2:41" s="1" customFormat="1" hidden="1" x14ac:dyDescent="0.25">
      <c r="B4" s="251" t="s">
        <v>251</v>
      </c>
      <c r="C4" s="253" t="str">
        <f>+Welcome!$B$4</f>
        <v>DRAFT</v>
      </c>
      <c r="D4" s="252"/>
      <c r="E4" s="252"/>
      <c r="F4" s="256"/>
      <c r="AO4" s="146"/>
    </row>
    <row r="5" spans="2:41" s="1" customFormat="1" hidden="1" x14ac:dyDescent="0.25">
      <c r="B5" s="251" t="s">
        <v>252</v>
      </c>
      <c r="C5" s="254">
        <f>+Welcome!$B$5</f>
        <v>44393</v>
      </c>
      <c r="D5" s="252"/>
      <c r="E5" s="252"/>
      <c r="F5" s="256"/>
      <c r="AO5" s="146"/>
    </row>
    <row r="6" spans="2:41" s="1" customFormat="1" ht="21" x14ac:dyDescent="0.35">
      <c r="B6" s="25" t="s">
        <v>31</v>
      </c>
      <c r="AO6" s="146"/>
    </row>
    <row r="7" spans="2:41" x14ac:dyDescent="0.25">
      <c r="B7" s="123" t="s">
        <v>578</v>
      </c>
    </row>
    <row r="8" spans="2:41" x14ac:dyDescent="0.25">
      <c r="B8" s="273" t="s">
        <v>579</v>
      </c>
      <c r="D8" s="123"/>
      <c r="E8" s="123"/>
      <c r="F8" s="123"/>
      <c r="G8" s="123"/>
      <c r="H8" s="123"/>
      <c r="I8" s="123"/>
      <c r="J8" s="123"/>
      <c r="K8" s="320"/>
      <c r="L8" s="320"/>
      <c r="M8" s="320"/>
      <c r="N8" s="320"/>
      <c r="O8" s="320"/>
      <c r="P8" s="320"/>
      <c r="Q8" s="320"/>
      <c r="R8" s="271"/>
    </row>
    <row r="9" spans="2:41" ht="15" customHeight="1" x14ac:dyDescent="0.25">
      <c r="C9" s="123"/>
      <c r="H9" s="581" t="s">
        <v>146</v>
      </c>
      <c r="I9" s="581"/>
      <c r="J9" s="581"/>
      <c r="K9" s="581"/>
      <c r="L9" s="581"/>
      <c r="M9" s="581"/>
      <c r="N9" s="581"/>
      <c r="O9" s="581"/>
      <c r="P9" s="581"/>
      <c r="Q9" s="581"/>
      <c r="R9" s="581"/>
      <c r="S9" s="581"/>
      <c r="T9" s="581"/>
      <c r="U9" s="581"/>
      <c r="V9" s="581"/>
      <c r="W9" s="581"/>
      <c r="X9" s="581"/>
      <c r="Y9" s="581"/>
      <c r="Z9" s="581"/>
      <c r="AA9" s="581"/>
      <c r="AB9" s="581"/>
      <c r="AC9" s="571"/>
      <c r="AD9" s="571"/>
      <c r="AE9" s="487" t="s">
        <v>132</v>
      </c>
      <c r="AF9" s="488"/>
      <c r="AG9" s="488"/>
      <c r="AH9" s="488"/>
      <c r="AI9" s="488"/>
      <c r="AJ9" s="488"/>
      <c r="AK9" s="488"/>
      <c r="AL9" s="488"/>
      <c r="AM9" s="488"/>
      <c r="AN9" s="489"/>
      <c r="AO9" s="476"/>
    </row>
    <row r="10" spans="2:41" ht="15" customHeight="1" x14ac:dyDescent="0.25">
      <c r="H10" s="260"/>
      <c r="I10" s="260"/>
      <c r="J10" s="260"/>
      <c r="K10" s="260"/>
      <c r="L10" s="260"/>
      <c r="M10" s="260"/>
      <c r="N10" s="577" t="s">
        <v>267</v>
      </c>
      <c r="O10" s="577"/>
      <c r="P10" s="577"/>
      <c r="Q10" s="577"/>
      <c r="R10" s="577"/>
      <c r="S10" s="577"/>
      <c r="T10" s="577"/>
      <c r="U10" s="577"/>
      <c r="V10" s="577"/>
      <c r="W10" s="577"/>
      <c r="X10" s="577"/>
      <c r="Y10" s="577"/>
      <c r="Z10" s="577"/>
      <c r="AA10" s="577"/>
      <c r="AB10" s="577"/>
      <c r="AC10" s="573"/>
      <c r="AD10" s="573"/>
      <c r="AE10" s="276"/>
      <c r="AF10" s="575" t="s">
        <v>45</v>
      </c>
      <c r="AG10" s="575"/>
      <c r="AH10" s="575"/>
      <c r="AI10" s="575"/>
      <c r="AJ10" s="575"/>
      <c r="AK10" s="276"/>
      <c r="AL10" s="276"/>
      <c r="AM10" s="276"/>
      <c r="AN10" s="474"/>
      <c r="AO10" s="474"/>
    </row>
    <row r="11" spans="2:41" x14ac:dyDescent="0.25">
      <c r="H11" s="261"/>
      <c r="I11" s="261"/>
      <c r="J11" s="261"/>
      <c r="K11" s="261"/>
      <c r="L11" s="261"/>
      <c r="M11" s="261"/>
      <c r="N11" s="576" t="s">
        <v>294</v>
      </c>
      <c r="O11" s="576"/>
      <c r="P11" s="576"/>
      <c r="Q11" s="576"/>
      <c r="R11" s="576"/>
      <c r="S11" s="576"/>
      <c r="T11" s="576"/>
      <c r="U11" s="576"/>
      <c r="V11" s="578"/>
      <c r="W11" s="579"/>
      <c r="X11" s="579"/>
      <c r="Y11" s="579"/>
      <c r="Z11" s="579"/>
      <c r="AA11" s="579"/>
      <c r="AB11" s="580"/>
      <c r="AC11" s="574"/>
      <c r="AD11" s="574"/>
      <c r="AE11" s="261"/>
      <c r="AF11" s="261"/>
      <c r="AG11" s="261"/>
      <c r="AH11" s="261"/>
      <c r="AI11" s="261"/>
      <c r="AJ11" s="261"/>
      <c r="AK11" s="261"/>
      <c r="AL11" s="261"/>
      <c r="AM11" s="261"/>
      <c r="AN11" s="474"/>
      <c r="AO11" s="474"/>
    </row>
    <row r="12" spans="2:41" ht="150" x14ac:dyDescent="0.25">
      <c r="B12" s="311" t="s">
        <v>582</v>
      </c>
      <c r="C12" s="259" t="s">
        <v>19</v>
      </c>
      <c r="D12" s="259" t="s">
        <v>20</v>
      </c>
      <c r="E12" s="259" t="s">
        <v>21</v>
      </c>
      <c r="F12" s="259" t="s">
        <v>22</v>
      </c>
      <c r="G12" s="259" t="s">
        <v>138</v>
      </c>
      <c r="H12" s="262" t="s">
        <v>34</v>
      </c>
      <c r="I12" s="262" t="s">
        <v>295</v>
      </c>
      <c r="J12" s="262" t="s">
        <v>296</v>
      </c>
      <c r="K12" s="262" t="s">
        <v>297</v>
      </c>
      <c r="L12" s="262" t="s">
        <v>190</v>
      </c>
      <c r="M12" s="262" t="s">
        <v>191</v>
      </c>
      <c r="N12" s="259" t="s">
        <v>271</v>
      </c>
      <c r="O12" s="259" t="s">
        <v>39</v>
      </c>
      <c r="P12" s="259" t="s">
        <v>40</v>
      </c>
      <c r="Q12" s="259" t="s">
        <v>41</v>
      </c>
      <c r="R12" s="259" t="s">
        <v>42</v>
      </c>
      <c r="S12" s="259" t="s">
        <v>43</v>
      </c>
      <c r="T12" s="259" t="s">
        <v>272</v>
      </c>
      <c r="U12" s="259" t="s">
        <v>270</v>
      </c>
      <c r="V12" s="259" t="s">
        <v>271</v>
      </c>
      <c r="W12" s="259" t="s">
        <v>39</v>
      </c>
      <c r="X12" s="259" t="s">
        <v>40</v>
      </c>
      <c r="Y12" s="259" t="s">
        <v>41</v>
      </c>
      <c r="Z12" s="259" t="s">
        <v>42</v>
      </c>
      <c r="AA12" s="259" t="s">
        <v>43</v>
      </c>
      <c r="AB12" s="262" t="s">
        <v>219</v>
      </c>
      <c r="AC12" s="140" t="s">
        <v>576</v>
      </c>
      <c r="AD12" s="570" t="s">
        <v>577</v>
      </c>
      <c r="AE12" s="262" t="s">
        <v>34</v>
      </c>
      <c r="AF12" s="262" t="s">
        <v>184</v>
      </c>
      <c r="AG12" s="262" t="s">
        <v>46</v>
      </c>
      <c r="AH12" s="262" t="s">
        <v>226</v>
      </c>
      <c r="AI12" s="262" t="s">
        <v>41</v>
      </c>
      <c r="AJ12" s="262" t="s">
        <v>42</v>
      </c>
      <c r="AK12" s="262" t="s">
        <v>47</v>
      </c>
      <c r="AL12" s="262" t="s">
        <v>269</v>
      </c>
      <c r="AM12" s="262" t="s">
        <v>77</v>
      </c>
      <c r="AN12" s="475" t="s">
        <v>243</v>
      </c>
      <c r="AO12" s="475" t="s">
        <v>521</v>
      </c>
    </row>
    <row r="13" spans="2:41" s="123" customFormat="1" x14ac:dyDescent="0.25">
      <c r="B13" s="594" t="s">
        <v>548</v>
      </c>
      <c r="C13" s="595" t="s">
        <v>348</v>
      </c>
      <c r="D13" s="595" t="s">
        <v>349</v>
      </c>
      <c r="E13" s="595" t="s">
        <v>350</v>
      </c>
      <c r="F13" s="595" t="s">
        <v>351</v>
      </c>
      <c r="G13" s="595" t="s">
        <v>396</v>
      </c>
      <c r="H13" s="595" t="s">
        <v>366</v>
      </c>
      <c r="I13" s="595" t="s">
        <v>397</v>
      </c>
      <c r="J13" s="595" t="s">
        <v>398</v>
      </c>
      <c r="K13" s="595" t="s">
        <v>399</v>
      </c>
      <c r="L13" s="595" t="s">
        <v>368</v>
      </c>
      <c r="M13" s="595" t="s">
        <v>369</v>
      </c>
      <c r="N13" s="595" t="s">
        <v>400</v>
      </c>
      <c r="O13" s="595" t="s">
        <v>401</v>
      </c>
      <c r="P13" s="595" t="s">
        <v>402</v>
      </c>
      <c r="Q13" s="595" t="s">
        <v>403</v>
      </c>
      <c r="R13" s="595" t="s">
        <v>404</v>
      </c>
      <c r="S13" s="595" t="s">
        <v>405</v>
      </c>
      <c r="T13" s="595" t="s">
        <v>406</v>
      </c>
      <c r="U13" s="595" t="s">
        <v>377</v>
      </c>
      <c r="V13" s="595" t="s">
        <v>378</v>
      </c>
      <c r="W13" s="595" t="s">
        <v>379</v>
      </c>
      <c r="X13" s="595" t="s">
        <v>380</v>
      </c>
      <c r="Y13" s="595" t="s">
        <v>381</v>
      </c>
      <c r="Z13" s="595" t="s">
        <v>382</v>
      </c>
      <c r="AA13" s="595" t="s">
        <v>383</v>
      </c>
      <c r="AB13" s="595" t="s">
        <v>407</v>
      </c>
      <c r="AC13" s="595" t="s">
        <v>580</v>
      </c>
      <c r="AD13" s="595" t="s">
        <v>581</v>
      </c>
      <c r="AE13" s="595" t="s">
        <v>386</v>
      </c>
      <c r="AF13" s="595" t="s">
        <v>387</v>
      </c>
      <c r="AG13" s="595" t="s">
        <v>388</v>
      </c>
      <c r="AH13" s="595" t="s">
        <v>389</v>
      </c>
      <c r="AI13" s="595" t="s">
        <v>390</v>
      </c>
      <c r="AJ13" s="595" t="s">
        <v>391</v>
      </c>
      <c r="AK13" s="595" t="s">
        <v>392</v>
      </c>
      <c r="AL13" s="595" t="s">
        <v>393</v>
      </c>
      <c r="AM13" s="595" t="s">
        <v>394</v>
      </c>
      <c r="AN13" s="595" t="s">
        <v>395</v>
      </c>
      <c r="AO13" s="594" t="s">
        <v>563</v>
      </c>
    </row>
    <row r="14" spans="2:41" hidden="1" x14ac:dyDescent="0.25">
      <c r="B14" s="464"/>
      <c r="C14" s="464"/>
      <c r="D14" s="464"/>
      <c r="E14" s="464"/>
      <c r="F14" s="464"/>
      <c r="G14" s="464"/>
      <c r="H14" s="464"/>
      <c r="I14" s="464"/>
      <c r="J14" s="464"/>
      <c r="K14" s="464"/>
      <c r="L14" s="464"/>
      <c r="M14" s="464"/>
      <c r="N14" s="464"/>
      <c r="O14" s="464"/>
      <c r="P14" s="464"/>
      <c r="Q14" s="464"/>
      <c r="R14" s="464"/>
      <c r="S14" s="464"/>
      <c r="T14" s="464"/>
      <c r="U14" s="464"/>
      <c r="V14" s="464"/>
      <c r="W14" s="464"/>
      <c r="X14" s="464"/>
      <c r="Y14" s="464"/>
      <c r="Z14" s="464"/>
      <c r="AA14" s="464"/>
      <c r="AB14" s="464"/>
      <c r="AC14" s="464"/>
      <c r="AD14" s="464"/>
      <c r="AE14" s="464"/>
      <c r="AF14" s="464"/>
      <c r="AG14" s="464"/>
      <c r="AH14" s="464"/>
      <c r="AI14" s="464"/>
      <c r="AJ14" s="464"/>
      <c r="AK14" s="464"/>
      <c r="AL14" s="464"/>
      <c r="AM14" s="464"/>
      <c r="AN14" s="464"/>
      <c r="AO14" s="490"/>
    </row>
    <row r="15" spans="2:41" hidden="1" x14ac:dyDescent="0.25">
      <c r="B15" s="464"/>
      <c r="C15" s="464"/>
      <c r="D15" s="464"/>
      <c r="E15" s="464"/>
      <c r="F15" s="464"/>
      <c r="G15" s="464"/>
      <c r="H15" s="464"/>
      <c r="I15" s="464"/>
      <c r="J15" s="464"/>
      <c r="K15" s="464"/>
      <c r="L15" s="464"/>
      <c r="M15" s="464"/>
      <c r="N15" s="464"/>
      <c r="O15" s="464"/>
      <c r="P15" s="464"/>
      <c r="Q15" s="464"/>
      <c r="R15" s="464"/>
      <c r="S15" s="464"/>
      <c r="T15" s="464"/>
      <c r="U15" s="464"/>
      <c r="V15" s="464"/>
      <c r="W15" s="464"/>
      <c r="X15" s="464"/>
      <c r="Y15" s="464"/>
      <c r="Z15" s="464"/>
      <c r="AA15" s="464"/>
      <c r="AB15" s="464"/>
      <c r="AC15" s="464"/>
      <c r="AD15" s="464"/>
      <c r="AE15" s="464"/>
      <c r="AF15" s="464"/>
      <c r="AG15" s="464"/>
      <c r="AH15" s="464"/>
      <c r="AI15" s="464"/>
      <c r="AJ15" s="464"/>
      <c r="AK15" s="464"/>
      <c r="AL15" s="464"/>
      <c r="AM15" s="464"/>
      <c r="AN15" s="464"/>
      <c r="AO15" s="490"/>
    </row>
    <row r="16" spans="2:41" hidden="1" x14ac:dyDescent="0.25">
      <c r="B16" s="464"/>
      <c r="C16" s="464"/>
      <c r="D16" s="464"/>
      <c r="E16" s="464"/>
      <c r="F16" s="464"/>
      <c r="G16" s="464"/>
      <c r="H16" s="464"/>
      <c r="I16" s="464"/>
      <c r="J16" s="464"/>
      <c r="K16" s="464"/>
      <c r="L16" s="464"/>
      <c r="M16" s="464"/>
      <c r="N16" s="464"/>
      <c r="O16" s="464"/>
      <c r="P16" s="464"/>
      <c r="Q16" s="464"/>
      <c r="R16" s="464"/>
      <c r="S16" s="464"/>
      <c r="T16" s="464"/>
      <c r="U16" s="464"/>
      <c r="V16" s="464"/>
      <c r="W16" s="464"/>
      <c r="X16" s="464"/>
      <c r="Y16" s="464"/>
      <c r="Z16" s="464"/>
      <c r="AA16" s="464"/>
      <c r="AB16" s="464"/>
      <c r="AC16" s="464"/>
      <c r="AD16" s="464"/>
      <c r="AE16" s="464"/>
      <c r="AF16" s="464"/>
      <c r="AG16" s="464"/>
      <c r="AH16" s="464"/>
      <c r="AI16" s="464"/>
      <c r="AJ16" s="464"/>
      <c r="AK16" s="464"/>
      <c r="AL16" s="464"/>
      <c r="AM16" s="464"/>
      <c r="AN16" s="464"/>
      <c r="AO16" s="490"/>
    </row>
    <row r="17" spans="2:41" hidden="1" x14ac:dyDescent="0.25">
      <c r="B17" s="464"/>
      <c r="C17" s="464"/>
      <c r="D17" s="464"/>
      <c r="E17" s="464"/>
      <c r="F17" s="464"/>
      <c r="G17" s="464"/>
      <c r="H17" s="464"/>
      <c r="I17" s="464"/>
      <c r="J17" s="464"/>
      <c r="K17" s="464"/>
      <c r="L17" s="464"/>
      <c r="M17" s="464"/>
      <c r="N17" s="464"/>
      <c r="O17" s="464"/>
      <c r="P17" s="464"/>
      <c r="Q17" s="464"/>
      <c r="R17" s="464"/>
      <c r="S17" s="464"/>
      <c r="T17" s="464"/>
      <c r="U17" s="464"/>
      <c r="V17" s="464"/>
      <c r="W17" s="464"/>
      <c r="X17" s="464"/>
      <c r="Y17" s="464"/>
      <c r="Z17" s="464"/>
      <c r="AA17" s="464"/>
      <c r="AB17" s="464"/>
      <c r="AC17" s="464"/>
      <c r="AD17" s="464"/>
      <c r="AE17" s="464"/>
      <c r="AF17" s="464"/>
      <c r="AG17" s="464"/>
      <c r="AH17" s="464"/>
      <c r="AI17" s="464"/>
      <c r="AJ17" s="464"/>
      <c r="AK17" s="464"/>
      <c r="AL17" s="464"/>
      <c r="AM17" s="464"/>
      <c r="AN17" s="464"/>
      <c r="AO17" s="490"/>
    </row>
    <row r="18" spans="2:41" hidden="1" x14ac:dyDescent="0.25">
      <c r="B18" s="464"/>
      <c r="C18" s="464"/>
      <c r="D18" s="464"/>
      <c r="E18" s="464"/>
      <c r="F18" s="464"/>
      <c r="G18" s="464"/>
      <c r="H18" s="464"/>
      <c r="I18" s="464"/>
      <c r="J18" s="464"/>
      <c r="K18" s="464"/>
      <c r="L18" s="464"/>
      <c r="M18" s="464"/>
      <c r="N18" s="464"/>
      <c r="O18" s="464"/>
      <c r="P18" s="464"/>
      <c r="Q18" s="464"/>
      <c r="R18" s="464"/>
      <c r="S18" s="464"/>
      <c r="T18" s="464"/>
      <c r="U18" s="464"/>
      <c r="V18" s="464"/>
      <c r="W18" s="464"/>
      <c r="X18" s="464"/>
      <c r="Y18" s="464"/>
      <c r="Z18" s="464"/>
      <c r="AA18" s="464"/>
      <c r="AB18" s="464"/>
      <c r="AC18" s="464"/>
      <c r="AD18" s="464"/>
      <c r="AE18" s="464"/>
      <c r="AF18" s="464"/>
      <c r="AG18" s="464"/>
      <c r="AH18" s="464"/>
      <c r="AI18" s="464"/>
      <c r="AJ18" s="464"/>
      <c r="AK18" s="464"/>
      <c r="AL18" s="464"/>
      <c r="AM18" s="464"/>
      <c r="AN18" s="464"/>
      <c r="AO18" s="490"/>
    </row>
    <row r="19" spans="2:41" hidden="1" x14ac:dyDescent="0.25">
      <c r="B19" s="464"/>
      <c r="C19" s="464"/>
      <c r="D19" s="464"/>
      <c r="E19" s="464"/>
      <c r="F19" s="464"/>
      <c r="G19" s="464"/>
      <c r="H19" s="464"/>
      <c r="I19" s="464"/>
      <c r="J19" s="464"/>
      <c r="K19" s="464"/>
      <c r="L19" s="464"/>
      <c r="M19" s="464"/>
      <c r="N19" s="464"/>
      <c r="O19" s="464"/>
      <c r="P19" s="464"/>
      <c r="Q19" s="464"/>
      <c r="R19" s="464"/>
      <c r="S19" s="464"/>
      <c r="T19" s="464"/>
      <c r="U19" s="464"/>
      <c r="V19" s="464"/>
      <c r="W19" s="464"/>
      <c r="X19" s="464"/>
      <c r="Y19" s="464"/>
      <c r="Z19" s="464"/>
      <c r="AA19" s="464"/>
      <c r="AB19" s="464"/>
      <c r="AC19" s="464"/>
      <c r="AD19" s="464"/>
      <c r="AE19" s="464"/>
      <c r="AF19" s="464"/>
      <c r="AG19" s="464"/>
      <c r="AH19" s="464"/>
      <c r="AI19" s="464"/>
      <c r="AJ19" s="464"/>
      <c r="AK19" s="464"/>
      <c r="AL19" s="464"/>
      <c r="AM19" s="464"/>
      <c r="AN19" s="464"/>
      <c r="AO19" s="490"/>
    </row>
    <row r="20" spans="2:41" hidden="1" x14ac:dyDescent="0.25">
      <c r="B20" s="464"/>
      <c r="C20" s="464"/>
      <c r="D20" s="464"/>
      <c r="E20" s="464"/>
      <c r="F20" s="464"/>
      <c r="G20" s="464"/>
      <c r="H20" s="464"/>
      <c r="I20" s="464"/>
      <c r="J20" s="464"/>
      <c r="K20" s="464"/>
      <c r="L20" s="464"/>
      <c r="M20" s="464"/>
      <c r="N20" s="464"/>
      <c r="O20" s="464"/>
      <c r="P20" s="464"/>
      <c r="Q20" s="464"/>
      <c r="R20" s="464"/>
      <c r="S20" s="464"/>
      <c r="T20" s="464"/>
      <c r="U20" s="464"/>
      <c r="V20" s="464"/>
      <c r="W20" s="464"/>
      <c r="X20" s="464"/>
      <c r="Y20" s="464"/>
      <c r="Z20" s="464"/>
      <c r="AA20" s="464"/>
      <c r="AB20" s="464"/>
      <c r="AC20" s="464"/>
      <c r="AD20" s="464"/>
      <c r="AE20" s="464"/>
      <c r="AF20" s="464"/>
      <c r="AG20" s="464"/>
      <c r="AH20" s="464"/>
      <c r="AI20" s="464"/>
      <c r="AJ20" s="464"/>
      <c r="AK20" s="464"/>
      <c r="AL20" s="464"/>
      <c r="AM20" s="464"/>
      <c r="AN20" s="464"/>
      <c r="AO20" s="490"/>
    </row>
    <row r="21" spans="2:41" hidden="1" x14ac:dyDescent="0.25">
      <c r="B21" s="464"/>
      <c r="C21" s="464"/>
      <c r="D21" s="464"/>
      <c r="E21" s="464"/>
      <c r="F21" s="464"/>
      <c r="G21" s="464"/>
      <c r="H21" s="464"/>
      <c r="I21" s="464"/>
      <c r="J21" s="464"/>
      <c r="K21" s="464"/>
      <c r="L21" s="464"/>
      <c r="M21" s="464"/>
      <c r="N21" s="464"/>
      <c r="O21" s="464"/>
      <c r="P21" s="464"/>
      <c r="Q21" s="464"/>
      <c r="R21" s="464"/>
      <c r="S21" s="464"/>
      <c r="T21" s="464"/>
      <c r="U21" s="464"/>
      <c r="V21" s="464"/>
      <c r="W21" s="464"/>
      <c r="X21" s="464"/>
      <c r="Y21" s="464"/>
      <c r="Z21" s="464"/>
      <c r="AA21" s="464"/>
      <c r="AB21" s="464"/>
      <c r="AC21" s="464"/>
      <c r="AD21" s="464"/>
      <c r="AE21" s="464"/>
      <c r="AF21" s="464"/>
      <c r="AG21" s="464"/>
      <c r="AH21" s="464"/>
      <c r="AI21" s="464"/>
      <c r="AJ21" s="464"/>
      <c r="AK21" s="464"/>
      <c r="AL21" s="464"/>
      <c r="AM21" s="464"/>
      <c r="AN21" s="464"/>
      <c r="AO21" s="490"/>
    </row>
    <row r="22" spans="2:41" hidden="1" x14ac:dyDescent="0.25">
      <c r="B22" s="464"/>
      <c r="C22" s="464"/>
      <c r="D22" s="464"/>
      <c r="E22" s="464"/>
      <c r="F22" s="464"/>
      <c r="G22" s="464"/>
      <c r="H22" s="464"/>
      <c r="I22" s="464"/>
      <c r="J22" s="464"/>
      <c r="K22" s="464"/>
      <c r="L22" s="464"/>
      <c r="M22" s="464"/>
      <c r="N22" s="464"/>
      <c r="O22" s="464"/>
      <c r="P22" s="464"/>
      <c r="Q22" s="464"/>
      <c r="R22" s="464"/>
      <c r="S22" s="464"/>
      <c r="T22" s="464"/>
      <c r="U22" s="464"/>
      <c r="V22" s="464"/>
      <c r="W22" s="464"/>
      <c r="X22" s="464"/>
      <c r="Y22" s="464"/>
      <c r="Z22" s="464"/>
      <c r="AA22" s="464"/>
      <c r="AB22" s="464"/>
      <c r="AC22" s="464"/>
      <c r="AD22" s="464"/>
      <c r="AE22" s="464"/>
      <c r="AF22" s="464"/>
      <c r="AG22" s="464"/>
      <c r="AH22" s="464"/>
      <c r="AI22" s="464"/>
      <c r="AJ22" s="464"/>
      <c r="AK22" s="464"/>
      <c r="AL22" s="464"/>
      <c r="AM22" s="464"/>
      <c r="AN22" s="464"/>
      <c r="AO22" s="490"/>
    </row>
    <row r="23" spans="2:41" x14ac:dyDescent="0.25">
      <c r="C23" s="31">
        <v>6</v>
      </c>
      <c r="D23" s="31">
        <v>7</v>
      </c>
      <c r="E23" s="31">
        <v>8</v>
      </c>
      <c r="F23" s="31">
        <v>9</v>
      </c>
      <c r="G23" s="31">
        <v>10</v>
      </c>
      <c r="H23" s="31">
        <v>14</v>
      </c>
      <c r="I23" s="31">
        <v>15</v>
      </c>
      <c r="J23" s="31">
        <v>16</v>
      </c>
      <c r="K23" s="31">
        <v>17</v>
      </c>
      <c r="L23" s="31">
        <v>18</v>
      </c>
      <c r="M23" s="31">
        <v>19</v>
      </c>
      <c r="N23" s="31">
        <v>22</v>
      </c>
      <c r="O23" s="31">
        <f>+N23+1</f>
        <v>23</v>
      </c>
      <c r="P23" s="31">
        <f t="shared" ref="P23:U23" si="0">+O23+1</f>
        <v>24</v>
      </c>
      <c r="Q23" s="31">
        <f t="shared" si="0"/>
        <v>25</v>
      </c>
      <c r="R23" s="31">
        <f t="shared" si="0"/>
        <v>26</v>
      </c>
      <c r="S23" s="31">
        <f t="shared" si="0"/>
        <v>27</v>
      </c>
      <c r="T23" s="31">
        <f t="shared" si="0"/>
        <v>28</v>
      </c>
      <c r="U23" s="31">
        <f t="shared" si="0"/>
        <v>29</v>
      </c>
      <c r="V23" s="31">
        <v>22</v>
      </c>
      <c r="W23" s="31">
        <f>+V23+1</f>
        <v>23</v>
      </c>
      <c r="X23" s="31">
        <f t="shared" ref="X23:AA23" si="1">+W23+1</f>
        <v>24</v>
      </c>
      <c r="Y23" s="31">
        <f t="shared" si="1"/>
        <v>25</v>
      </c>
      <c r="Z23" s="31">
        <f t="shared" si="1"/>
        <v>26</v>
      </c>
      <c r="AA23" s="31">
        <f t="shared" si="1"/>
        <v>27</v>
      </c>
      <c r="AB23" s="31">
        <v>30</v>
      </c>
      <c r="AC23" s="31">
        <v>31</v>
      </c>
      <c r="AD23" s="31">
        <v>31</v>
      </c>
      <c r="AE23" s="31">
        <v>34</v>
      </c>
      <c r="AF23" s="31">
        <v>37</v>
      </c>
      <c r="AG23" s="31">
        <f>+AF23+1</f>
        <v>38</v>
      </c>
      <c r="AH23" s="31">
        <f t="shared" ref="AH23:AO23" si="2">+AG23+1</f>
        <v>39</v>
      </c>
      <c r="AI23" s="31">
        <f t="shared" si="2"/>
        <v>40</v>
      </c>
      <c r="AJ23" s="31">
        <f t="shared" si="2"/>
        <v>41</v>
      </c>
      <c r="AK23" s="31">
        <f t="shared" si="2"/>
        <v>42</v>
      </c>
      <c r="AL23" s="31">
        <f t="shared" si="2"/>
        <v>43</v>
      </c>
      <c r="AM23" s="31">
        <f t="shared" si="2"/>
        <v>44</v>
      </c>
      <c r="AN23" s="31">
        <f t="shared" si="2"/>
        <v>45</v>
      </c>
      <c r="AO23" s="31">
        <f t="shared" si="2"/>
        <v>46</v>
      </c>
    </row>
    <row r="24" spans="2:41" x14ac:dyDescent="0.25">
      <c r="B24" s="279" t="str">
        <f ca="1">IF(C24="","",Facility_Info_upload!$B$24)</f>
        <v/>
      </c>
      <c r="C24" s="31" t="str">
        <f ca="1">IF(ISNA(Lists!$J2),"",IF(INDIRECT("'"&amp;Lists!$J2&amp;"'!"&amp;"B"&amp;C$23)="","",(INDIRECT("'"&amp;Lists!$J2&amp;"'!"&amp;"B"&amp;C$23))))</f>
        <v/>
      </c>
      <c r="D24" s="31" t="str">
        <f ca="1">IF(ISNA(Lists!$J2),"",IF(INDIRECT("'"&amp;Lists!$J2&amp;"'!"&amp;"B"&amp;D$23)="","",(INDIRECT("'"&amp;Lists!$J2&amp;"'!"&amp;"B"&amp;D$23))))</f>
        <v/>
      </c>
      <c r="E24" s="31" t="str">
        <f ca="1">IF(ISNA(Lists!$J2),"",IF(INDIRECT("'"&amp;Lists!$J2&amp;"'!"&amp;"B"&amp;E$23)="","",(INDIRECT("'"&amp;Lists!$J2&amp;"'!"&amp;"B"&amp;E$23))))</f>
        <v/>
      </c>
      <c r="F24" s="31" t="str">
        <f ca="1">IF(ISNA(Lists!$J2),"",IF(INDIRECT("'"&amp;Lists!$J2&amp;"'!"&amp;"B"&amp;F$23)="","",(INDIRECT("'"&amp;Lists!$J2&amp;"'!"&amp;"B"&amp;F$23))))</f>
        <v/>
      </c>
      <c r="G24" s="31" t="str">
        <f ca="1">IF(ISNA(Lists!$J2),"",IF(INDIRECT("'"&amp;Lists!$J2&amp;"'!"&amp;"B"&amp;G$23)="","",(INDIRECT("'"&amp;Lists!$J2&amp;"'!"&amp;"B"&amp;G$23))))</f>
        <v/>
      </c>
      <c r="H24" s="31" t="str">
        <f ca="1">IF(ISNA(Lists!$J2),"",IF((INDIRECT("'"&amp;Lists!$J2&amp;"'!"&amp;Lists!$K2&amp;H$23))="","",(INDIRECT("'"&amp;Lists!$J2&amp;"'!"&amp;Lists!$K2&amp;H$23))))</f>
        <v/>
      </c>
      <c r="I24" s="31" t="str">
        <f ca="1">IF(ISNA(Lists!$J2),"",IF((INDIRECT("'"&amp;Lists!$J2&amp;"'!"&amp;Lists!$K2&amp;I$23))="","",(INDIRECT("'"&amp;Lists!$J2&amp;"'!"&amp;Lists!$K2&amp;I$23))))</f>
        <v/>
      </c>
      <c r="J24" s="31" t="str">
        <f ca="1">IF(ISNA(Lists!$J2),"",IF((INDIRECT("'"&amp;Lists!$J2&amp;"'!"&amp;Lists!$K2&amp;J$23))="","",(INDIRECT("'"&amp;Lists!$J2&amp;"'!"&amp;Lists!$K2&amp;J$23))))</f>
        <v/>
      </c>
      <c r="K24" s="31" t="str">
        <f ca="1">IF(ISNA(Lists!$J2),"",IF((INDIRECT("'"&amp;Lists!$J2&amp;"'!"&amp;Lists!$K2&amp;K$23))="","",(INDIRECT("'"&amp;Lists!$J2&amp;"'!"&amp;Lists!$K2&amp;K$23))))</f>
        <v/>
      </c>
      <c r="L24" s="31" t="str">
        <f ca="1">IF(ISNA(Lists!$J2),"",IF((INDIRECT("'"&amp;Lists!$J2&amp;"'!"&amp;Lists!$K2&amp;L$23))="","",(INDIRECT("'"&amp;Lists!$J2&amp;"'!"&amp;Lists!$K2&amp;L$23))))</f>
        <v/>
      </c>
      <c r="M24" s="31" t="str">
        <f ca="1">IF(ISNA(Lists!$J2),"",IF((INDIRECT("'"&amp;Lists!$J2&amp;"'!"&amp;Lists!$K2&amp;M$23))="","",(INDIRECT("'"&amp;Lists!$J2&amp;"'!"&amp;Lists!$K2&amp;M$23))))</f>
        <v/>
      </c>
      <c r="N24" s="31" t="str">
        <f ca="1">IF(ISNA(Lists!$J2),"",IF((INDIRECT("'"&amp;Lists!$J2&amp;"'!"&amp;Lists!$K2&amp;N$23))="","",(INDIRECT("'"&amp;Lists!$J2&amp;"'!"&amp;Lists!$K2&amp;N$23))))</f>
        <v/>
      </c>
      <c r="O24" s="31" t="str">
        <f ca="1">IF(ISNA(Lists!$J2),"",IF((INDIRECT("'"&amp;Lists!$J2&amp;"'!"&amp;Lists!$K2&amp;O$23))="","",(INDIRECT("'"&amp;Lists!$J2&amp;"'!"&amp;Lists!$K2&amp;O$23))))</f>
        <v/>
      </c>
      <c r="P24" s="31" t="str">
        <f ca="1">IF(ISNA(Lists!$J2),"",IF((INDIRECT("'"&amp;Lists!$J2&amp;"'!"&amp;Lists!$K2&amp;P$23))="","",(INDIRECT("'"&amp;Lists!$J2&amp;"'!"&amp;Lists!$K2&amp;P$23))))</f>
        <v/>
      </c>
      <c r="Q24" s="31" t="str">
        <f ca="1">IF(ISNA(Lists!$J2),"",IF((INDIRECT("'"&amp;Lists!$J2&amp;"'!"&amp;Lists!$K2&amp;Q$23))="","",(INDIRECT("'"&amp;Lists!$J2&amp;"'!"&amp;Lists!$K2&amp;Q$23))))</f>
        <v/>
      </c>
      <c r="R24" s="31" t="str">
        <f ca="1">IF(ISNA(Lists!$J2),"",IF((INDIRECT("'"&amp;Lists!$J2&amp;"'!"&amp;Lists!$K2&amp;R$23))="","",(INDIRECT("'"&amp;Lists!$J2&amp;"'!"&amp;Lists!$K2&amp;R$23))))</f>
        <v/>
      </c>
      <c r="S24" s="31" t="str">
        <f ca="1">IF(ISNA(Lists!$J2),"",IF((INDIRECT("'"&amp;Lists!$J2&amp;"'!"&amp;Lists!$K2&amp;S$23))="","",(INDIRECT("'"&amp;Lists!$J2&amp;"'!"&amp;Lists!$K2&amp;S$23))))</f>
        <v/>
      </c>
      <c r="T24" s="278" t="str">
        <f ca="1">IF(ISNA(Lists!$J2),"",IF((INDIRECT("'"&amp;Lists!$J2&amp;"'!"&amp;Lists!$K2&amp;T$23))="","",(INDIRECT("'"&amp;Lists!$J2&amp;"'!"&amp;Lists!$K2&amp;T$23))))</f>
        <v/>
      </c>
      <c r="U24" s="31" t="str">
        <f ca="1">IF(ISNA(Lists!$J2),"",IF((INDIRECT("'"&amp;Lists!$J2&amp;"'!"&amp;Lists!$K2&amp;U$23))="","",(INDIRECT("'"&amp;Lists!$J2&amp;"'!"&amp;Lists!$K2&amp;U$23))))</f>
        <v/>
      </c>
      <c r="V24" s="31" t="str">
        <f ca="1">IF(ISNA(Lists!$J2),"",IF((INDIRECT("'"&amp;Lists!$J2&amp;"'!"&amp;Lists!$L2&amp;V$23))="","",(INDIRECT("'"&amp;Lists!$J2&amp;"'!"&amp;Lists!$L2&amp;V$23))))</f>
        <v/>
      </c>
      <c r="W24" s="31" t="str">
        <f ca="1">IF(ISNA(Lists!$J2),"",IF((INDIRECT("'"&amp;Lists!$J2&amp;"'!"&amp;Lists!$L2&amp;W$23))="","",(INDIRECT("'"&amp;Lists!$J2&amp;"'!"&amp;Lists!$L2&amp;W$23))))</f>
        <v/>
      </c>
      <c r="X24" s="31" t="str">
        <f ca="1">IF(ISNA(Lists!$J2),"",IF((INDIRECT("'"&amp;Lists!$J2&amp;"'!"&amp;Lists!$L2&amp;X$23))="","",(INDIRECT("'"&amp;Lists!$J2&amp;"'!"&amp;Lists!$L2&amp;X$23))))</f>
        <v/>
      </c>
      <c r="Y24" s="31" t="str">
        <f ca="1">IF(ISNA(Lists!$J2),"",IF((INDIRECT("'"&amp;Lists!$J2&amp;"'!"&amp;Lists!$L2&amp;Y$23))="","",(INDIRECT("'"&amp;Lists!$J2&amp;"'!"&amp;Lists!$L2&amp;Y$23))))</f>
        <v/>
      </c>
      <c r="Z24" s="31" t="str">
        <f ca="1">IF(ISNA(Lists!$J2),"",IF((INDIRECT("'"&amp;Lists!$J2&amp;"'!"&amp;Lists!$L2&amp;Z$23))="","",(INDIRECT("'"&amp;Lists!$J2&amp;"'!"&amp;Lists!$L2&amp;Z$23))))</f>
        <v/>
      </c>
      <c r="AA24" s="31" t="str">
        <f ca="1">IF(ISNA(Lists!$J2),"",IF((INDIRECT("'"&amp;Lists!$J2&amp;"'!"&amp;Lists!$L2&amp;AA$23))="","",(INDIRECT("'"&amp;Lists!$J2&amp;"'!"&amp;Lists!$L2&amp;AA$23))))</f>
        <v/>
      </c>
      <c r="AB24" s="31" t="str">
        <f ca="1">IF(ISNA(Lists!$J2),"",IF((INDIRECT("'"&amp;Lists!$J2&amp;"'!"&amp;Lists!$L2&amp;AB$23))="","",(INDIRECT("'"&amp;Lists!$J2&amp;"'!"&amp;Lists!$L2&amp;AB$23))))</f>
        <v/>
      </c>
      <c r="AC24" s="31" t="str">
        <f ca="1">IF(ISNA(Lists!$J2),"",IF((INDIRECT("'"&amp;Lists!$J2&amp;"'!"&amp;Lists!$K2&amp;AC$23))="","",(INDIRECT("'"&amp;Lists!$J2&amp;"'!"&amp;Lists!$K2&amp;AC$23))))</f>
        <v/>
      </c>
      <c r="AD24" s="31" t="str">
        <f ca="1">IF(ISNA(Lists!$J2),"",IF((INDIRECT("'"&amp;Lists!$J2&amp;"'!"&amp;Lists!$L2&amp;AD$23))="","",(INDIRECT("'"&amp;Lists!$J2&amp;"'!"&amp;Lists!$L2&amp;AD$23))))</f>
        <v/>
      </c>
      <c r="AE24" s="31" t="str">
        <f ca="1">IF(ISNA(Lists!$J2),"",IF((INDIRECT("'"&amp;Lists!$J2&amp;"'!"&amp;Lists!$K2&amp;AE$23))="","",(INDIRECT("'"&amp;Lists!$J2&amp;"'!"&amp;Lists!$K2&amp;AE$23))))</f>
        <v/>
      </c>
      <c r="AF24" s="31" t="str">
        <f ca="1">IF(ISNA(Lists!$J2),"",IF((INDIRECT("'"&amp;Lists!$J2&amp;"'!"&amp;Lists!$K2&amp;AF$23))="","",(INDIRECT("'"&amp;Lists!$J2&amp;"'!"&amp;Lists!$K2&amp;AF$23))))</f>
        <v/>
      </c>
      <c r="AG24" s="31" t="str">
        <f ca="1">IF(ISNA(Lists!$J2),"",IF((INDIRECT("'"&amp;Lists!$J2&amp;"'!"&amp;Lists!$K2&amp;AG$23))="","",(INDIRECT("'"&amp;Lists!$J2&amp;"'!"&amp;Lists!$K2&amp;AG$23))))</f>
        <v/>
      </c>
      <c r="AH24" s="31" t="str">
        <f ca="1">IF(ISNA(Lists!$J2),"",IF((INDIRECT("'"&amp;Lists!$J2&amp;"'!"&amp;Lists!$K2&amp;AH$23))="","",(INDIRECT("'"&amp;Lists!$J2&amp;"'!"&amp;Lists!$K2&amp;AH$23))))</f>
        <v/>
      </c>
      <c r="AI24" s="31" t="str">
        <f ca="1">IF(ISNA(Lists!$J2),"",IF((INDIRECT("'"&amp;Lists!$J2&amp;"'!"&amp;Lists!$K2&amp;AI$23))="","",(INDIRECT("'"&amp;Lists!$J2&amp;"'!"&amp;Lists!$K2&amp;AI$23))))</f>
        <v/>
      </c>
      <c r="AJ24" s="31" t="str">
        <f ca="1">IF(ISNA(Lists!$J2),"",IF((INDIRECT("'"&amp;Lists!$J2&amp;"'!"&amp;Lists!$K2&amp;AJ$23))="","",(INDIRECT("'"&amp;Lists!$J2&amp;"'!"&amp;Lists!$K2&amp;AJ$23))))</f>
        <v/>
      </c>
      <c r="AK24" s="31" t="str">
        <f ca="1">IF(ISNA(Lists!$J2),"",IF((INDIRECT("'"&amp;Lists!$J2&amp;"'!"&amp;Lists!$K2&amp;AK$23))="","",(INDIRECT("'"&amp;Lists!$J2&amp;"'!"&amp;Lists!$K2&amp;AK$23))))</f>
        <v/>
      </c>
      <c r="AL24" s="274" t="str">
        <f ca="1">IF(ISNA(Lists!$J2),"",IF((INDIRECT("'"&amp;Lists!$J2&amp;"'!"&amp;Lists!$K2&amp;AL$23))="","",(INDIRECT("'"&amp;Lists!$J2&amp;"'!"&amp;Lists!$K2&amp;AL$23))))</f>
        <v/>
      </c>
      <c r="AM24" s="31" t="str">
        <f ca="1">IF(ISNA(Lists!$J2),"",IF((INDIRECT("'"&amp;Lists!$J2&amp;"'!"&amp;Lists!$K2&amp;AM$23))="","",(INDIRECT("'"&amp;Lists!$J2&amp;"'!"&amp;Lists!$K2&amp;AM$23))))</f>
        <v/>
      </c>
      <c r="AN24" s="31" t="str">
        <f ca="1">IF(ISNA(Lists!$J2),"",IF((INDIRECT("'"&amp;Lists!$J2&amp;"'!"&amp;Lists!$K2&amp;AN$23))="","",(INDIRECT("'"&amp;Lists!$J2&amp;"'!"&amp;Lists!$K2&amp;AN$23))))</f>
        <v/>
      </c>
      <c r="AO24" s="485" t="str">
        <f ca="1">IF(ISNA(Lists!$J2),"",IF((INDIRECT("'"&amp;Lists!$J2&amp;"'!"&amp;Lists!$K2&amp;AO$23))="","",(INDIRECT("'"&amp;Lists!$J2&amp;"'!"&amp;Lists!$K2&amp;AO$23))))</f>
        <v/>
      </c>
    </row>
    <row r="25" spans="2:41" x14ac:dyDescent="0.25">
      <c r="B25" s="279" t="str">
        <f ca="1">IF(C25="","",Facility_Info_upload!$B$24)</f>
        <v/>
      </c>
      <c r="C25" s="31" t="str">
        <f ca="1">IF(ISNA(Lists!$J3),"",IF(INDIRECT("'"&amp;Lists!$J3&amp;"'!"&amp;"B"&amp;C$23)="","",(INDIRECT("'"&amp;Lists!$J3&amp;"'!"&amp;"B"&amp;C$23))))</f>
        <v/>
      </c>
      <c r="D25" s="31" t="str">
        <f ca="1">IF(ISNA(Lists!$J3),"",IF(INDIRECT("'"&amp;Lists!$J3&amp;"'!"&amp;"B"&amp;D$23)="","",(INDIRECT("'"&amp;Lists!$J3&amp;"'!"&amp;"B"&amp;D$23))))</f>
        <v/>
      </c>
      <c r="E25" s="31" t="str">
        <f ca="1">IF(ISNA(Lists!$J3),"",IF(INDIRECT("'"&amp;Lists!$J3&amp;"'!"&amp;"B"&amp;E$23)="","",(INDIRECT("'"&amp;Lists!$J3&amp;"'!"&amp;"B"&amp;E$23))))</f>
        <v/>
      </c>
      <c r="F25" s="31" t="str">
        <f ca="1">IF(ISNA(Lists!$J3),"",IF(INDIRECT("'"&amp;Lists!$J3&amp;"'!"&amp;"B"&amp;F$23)="","",(INDIRECT("'"&amp;Lists!$J3&amp;"'!"&amp;"B"&amp;F$23))))</f>
        <v/>
      </c>
      <c r="G25" s="31" t="str">
        <f ca="1">IF(ISNA(Lists!$J3),"",IF(INDIRECT("'"&amp;Lists!$J3&amp;"'!"&amp;"B"&amp;G$23)="","",(INDIRECT("'"&amp;Lists!$J3&amp;"'!"&amp;"B"&amp;G$23))))</f>
        <v/>
      </c>
      <c r="H25" s="31" t="str">
        <f ca="1">IF(ISNA(Lists!$J3),"",IF((INDIRECT("'"&amp;Lists!$J3&amp;"'!"&amp;Lists!$K3&amp;H$23))="","",(INDIRECT("'"&amp;Lists!$J3&amp;"'!"&amp;Lists!$K3&amp;H$23))))</f>
        <v/>
      </c>
      <c r="I25" s="31" t="str">
        <f ca="1">IF(ISNA(Lists!$J3),"",IF((INDIRECT("'"&amp;Lists!$J3&amp;"'!"&amp;Lists!$K3&amp;I$23))="","",(INDIRECT("'"&amp;Lists!$J3&amp;"'!"&amp;Lists!$K3&amp;I$23))))</f>
        <v/>
      </c>
      <c r="J25" s="31" t="str">
        <f ca="1">IF(ISNA(Lists!$J3),"",IF((INDIRECT("'"&amp;Lists!$J3&amp;"'!"&amp;Lists!$K3&amp;J$23))="","",(INDIRECT("'"&amp;Lists!$J3&amp;"'!"&amp;Lists!$K3&amp;J$23))))</f>
        <v/>
      </c>
      <c r="K25" s="31" t="str">
        <f ca="1">IF(ISNA(Lists!$J3),"",IF((INDIRECT("'"&amp;Lists!$J3&amp;"'!"&amp;Lists!$K3&amp;K$23))="","",(INDIRECT("'"&amp;Lists!$J3&amp;"'!"&amp;Lists!$K3&amp;K$23))))</f>
        <v/>
      </c>
      <c r="L25" s="31" t="str">
        <f ca="1">IF(ISNA(Lists!$J3),"",IF((INDIRECT("'"&amp;Lists!$J3&amp;"'!"&amp;Lists!$K3&amp;L$23))="","",(INDIRECT("'"&amp;Lists!$J3&amp;"'!"&amp;Lists!$K3&amp;L$23))))</f>
        <v/>
      </c>
      <c r="M25" s="31" t="str">
        <f ca="1">IF(ISNA(Lists!$J3),"",IF((INDIRECT("'"&amp;Lists!$J3&amp;"'!"&amp;Lists!$K3&amp;M$23))="","",(INDIRECT("'"&amp;Lists!$J3&amp;"'!"&amp;Lists!$K3&amp;M$23))))</f>
        <v/>
      </c>
      <c r="N25" s="31" t="str">
        <f ca="1">IF(ISNA(Lists!$J3),"",IF((INDIRECT("'"&amp;Lists!$J3&amp;"'!"&amp;Lists!$K3&amp;N$23))="","",(INDIRECT("'"&amp;Lists!$J3&amp;"'!"&amp;Lists!$K3&amp;N$23))))</f>
        <v/>
      </c>
      <c r="O25" s="31" t="str">
        <f ca="1">IF(ISNA(Lists!$J3),"",IF((INDIRECT("'"&amp;Lists!$J3&amp;"'!"&amp;Lists!$K3&amp;O$23))="","",(INDIRECT("'"&amp;Lists!$J3&amp;"'!"&amp;Lists!$K3&amp;O$23))))</f>
        <v/>
      </c>
      <c r="P25" s="31" t="str">
        <f ca="1">IF(ISNA(Lists!$J3),"",IF((INDIRECT("'"&amp;Lists!$J3&amp;"'!"&amp;Lists!$K3&amp;P$23))="","",(INDIRECT("'"&amp;Lists!$J3&amp;"'!"&amp;Lists!$K3&amp;P$23))))</f>
        <v/>
      </c>
      <c r="Q25" s="31" t="str">
        <f ca="1">IF(ISNA(Lists!$J3),"",IF((INDIRECT("'"&amp;Lists!$J3&amp;"'!"&amp;Lists!$K3&amp;Q$23))="","",(INDIRECT("'"&amp;Lists!$J3&amp;"'!"&amp;Lists!$K3&amp;Q$23))))</f>
        <v/>
      </c>
      <c r="R25" s="31" t="str">
        <f ca="1">IF(ISNA(Lists!$J3),"",IF((INDIRECT("'"&amp;Lists!$J3&amp;"'!"&amp;Lists!$K3&amp;R$23))="","",(INDIRECT("'"&amp;Lists!$J3&amp;"'!"&amp;Lists!$K3&amp;R$23))))</f>
        <v/>
      </c>
      <c r="S25" s="31" t="str">
        <f ca="1">IF(ISNA(Lists!$J3),"",IF((INDIRECT("'"&amp;Lists!$J3&amp;"'!"&amp;Lists!$K3&amp;S$23))="","",(INDIRECT("'"&amp;Lists!$J3&amp;"'!"&amp;Lists!$K3&amp;S$23))))</f>
        <v/>
      </c>
      <c r="T25" s="278" t="str">
        <f ca="1">IF(ISNA(Lists!$J3),"",IF((INDIRECT("'"&amp;Lists!$J3&amp;"'!"&amp;Lists!$K3&amp;T$23))="","",(INDIRECT("'"&amp;Lists!$J3&amp;"'!"&amp;Lists!$K3&amp;T$23))))</f>
        <v/>
      </c>
      <c r="U25" s="31" t="str">
        <f ca="1">IF(ISNA(Lists!$J3),"",IF((INDIRECT("'"&amp;Lists!$J3&amp;"'!"&amp;Lists!$K3&amp;U$23))="","",(INDIRECT("'"&amp;Lists!$J3&amp;"'!"&amp;Lists!$K3&amp;U$23))))</f>
        <v/>
      </c>
      <c r="V25" s="31" t="str">
        <f ca="1">IF(ISNA(Lists!$J3),"",IF((INDIRECT("'"&amp;Lists!$J3&amp;"'!"&amp;Lists!$L3&amp;V$23))="","",(INDIRECT("'"&amp;Lists!$J3&amp;"'!"&amp;Lists!$L3&amp;V$23))))</f>
        <v/>
      </c>
      <c r="W25" s="31" t="str">
        <f ca="1">IF(ISNA(Lists!$J3),"",IF((INDIRECT("'"&amp;Lists!$J3&amp;"'!"&amp;Lists!$L3&amp;W$23))="","",(INDIRECT("'"&amp;Lists!$J3&amp;"'!"&amp;Lists!$L3&amp;W$23))))</f>
        <v/>
      </c>
      <c r="X25" s="31" t="str">
        <f ca="1">IF(ISNA(Lists!$J3),"",IF((INDIRECT("'"&amp;Lists!$J3&amp;"'!"&amp;Lists!$L3&amp;X$23))="","",(INDIRECT("'"&amp;Lists!$J3&amp;"'!"&amp;Lists!$L3&amp;X$23))))</f>
        <v/>
      </c>
      <c r="Y25" s="31" t="str">
        <f ca="1">IF(ISNA(Lists!$J3),"",IF((INDIRECT("'"&amp;Lists!$J3&amp;"'!"&amp;Lists!$L3&amp;Y$23))="","",(INDIRECT("'"&amp;Lists!$J3&amp;"'!"&amp;Lists!$L3&amp;Y$23))))</f>
        <v/>
      </c>
      <c r="Z25" s="31" t="str">
        <f ca="1">IF(ISNA(Lists!$J3),"",IF((INDIRECT("'"&amp;Lists!$J3&amp;"'!"&amp;Lists!$L3&amp;Z$23))="","",(INDIRECT("'"&amp;Lists!$J3&amp;"'!"&amp;Lists!$L3&amp;Z$23))))</f>
        <v/>
      </c>
      <c r="AA25" s="31" t="str">
        <f ca="1">IF(ISNA(Lists!$J3),"",IF((INDIRECT("'"&amp;Lists!$J3&amp;"'!"&amp;Lists!$L3&amp;AA$23))="","",(INDIRECT("'"&amp;Lists!$J3&amp;"'!"&amp;Lists!$L3&amp;AA$23))))</f>
        <v/>
      </c>
      <c r="AB25" s="31" t="str">
        <f ca="1">IF(ISNA(Lists!$J3),"",IF((INDIRECT("'"&amp;Lists!$J3&amp;"'!"&amp;Lists!$L3&amp;AB$23))="","",(INDIRECT("'"&amp;Lists!$J3&amp;"'!"&amp;Lists!$L3&amp;AB$23))))</f>
        <v/>
      </c>
      <c r="AC25" s="31" t="str">
        <f ca="1">IF(ISNA(Lists!$J3),"",IF((INDIRECT("'"&amp;Lists!$J3&amp;"'!"&amp;Lists!$K3&amp;AC$23))="","",(INDIRECT("'"&amp;Lists!$J3&amp;"'!"&amp;Lists!$K3&amp;AC$23))))</f>
        <v/>
      </c>
      <c r="AD25" s="31" t="str">
        <f ca="1">IF(ISNA(Lists!$J3),"",IF((INDIRECT("'"&amp;Lists!$J3&amp;"'!"&amp;Lists!$L3&amp;AD$23))="","",(INDIRECT("'"&amp;Lists!$J3&amp;"'!"&amp;Lists!$L3&amp;AD$23))))</f>
        <v/>
      </c>
      <c r="AE25" s="31" t="str">
        <f ca="1">IF(ISNA(Lists!$J3),"",IF((INDIRECT("'"&amp;Lists!$J3&amp;"'!"&amp;Lists!$K3&amp;AE$23))="","",(INDIRECT("'"&amp;Lists!$J3&amp;"'!"&amp;Lists!$K3&amp;AE$23))))</f>
        <v/>
      </c>
      <c r="AF25" s="31" t="str">
        <f ca="1">IF(ISNA(Lists!$J3),"",IF((INDIRECT("'"&amp;Lists!$J3&amp;"'!"&amp;Lists!$K3&amp;AF$23))="","",(INDIRECT("'"&amp;Lists!$J3&amp;"'!"&amp;Lists!$K3&amp;AF$23))))</f>
        <v/>
      </c>
      <c r="AG25" s="31" t="str">
        <f ca="1">IF(ISNA(Lists!$J3),"",IF((INDIRECT("'"&amp;Lists!$J3&amp;"'!"&amp;Lists!$K3&amp;AG$23))="","",(INDIRECT("'"&amp;Lists!$J3&amp;"'!"&amp;Lists!$K3&amp;AG$23))))</f>
        <v/>
      </c>
      <c r="AH25" s="31" t="str">
        <f ca="1">IF(ISNA(Lists!$J3),"",IF((INDIRECT("'"&amp;Lists!$J3&amp;"'!"&amp;Lists!$K3&amp;AH$23))="","",(INDIRECT("'"&amp;Lists!$J3&amp;"'!"&amp;Lists!$K3&amp;AH$23))))</f>
        <v/>
      </c>
      <c r="AI25" s="31" t="str">
        <f ca="1">IF(ISNA(Lists!$J3),"",IF((INDIRECT("'"&amp;Lists!$J3&amp;"'!"&amp;Lists!$K3&amp;AI$23))="","",(INDIRECT("'"&amp;Lists!$J3&amp;"'!"&amp;Lists!$K3&amp;AI$23))))</f>
        <v/>
      </c>
      <c r="AJ25" s="31" t="str">
        <f ca="1">IF(ISNA(Lists!$J3),"",IF((INDIRECT("'"&amp;Lists!$J3&amp;"'!"&amp;Lists!$K3&amp;AJ$23))="","",(INDIRECT("'"&amp;Lists!$J3&amp;"'!"&amp;Lists!$K3&amp;AJ$23))))</f>
        <v/>
      </c>
      <c r="AK25" s="31" t="str">
        <f ca="1">IF(ISNA(Lists!$J3),"",IF((INDIRECT("'"&amp;Lists!$J3&amp;"'!"&amp;Lists!$K3&amp;AK$23))="","",(INDIRECT("'"&amp;Lists!$J3&amp;"'!"&amp;Lists!$K3&amp;AK$23))))</f>
        <v/>
      </c>
      <c r="AL25" s="274" t="str">
        <f ca="1">IF(ISNA(Lists!$J3),"",IF((INDIRECT("'"&amp;Lists!$J3&amp;"'!"&amp;Lists!$K3&amp;AL$23))="","",(INDIRECT("'"&amp;Lists!$J3&amp;"'!"&amp;Lists!$K3&amp;AL$23))))</f>
        <v/>
      </c>
      <c r="AM25" s="31" t="str">
        <f ca="1">IF(ISNA(Lists!$J3),"",IF((INDIRECT("'"&amp;Lists!$J3&amp;"'!"&amp;Lists!$K3&amp;AM$23))="","",(INDIRECT("'"&amp;Lists!$J3&amp;"'!"&amp;Lists!$K3&amp;AM$23))))</f>
        <v/>
      </c>
      <c r="AN25" s="31" t="str">
        <f ca="1">IF(ISNA(Lists!$J3),"",IF((INDIRECT("'"&amp;Lists!$J3&amp;"'!"&amp;Lists!$K3&amp;AN$23))="","",(INDIRECT("'"&amp;Lists!$J3&amp;"'!"&amp;Lists!$K3&amp;AN$23))))</f>
        <v/>
      </c>
      <c r="AO25" s="485" t="str">
        <f ca="1">IF(ISNA(Lists!$J3),"",IF((INDIRECT("'"&amp;Lists!$J3&amp;"'!"&amp;Lists!$K3&amp;AO$23))="","",(INDIRECT("'"&amp;Lists!$J3&amp;"'!"&amp;Lists!$K3&amp;AO$23))))</f>
        <v/>
      </c>
    </row>
    <row r="26" spans="2:41" x14ac:dyDescent="0.25">
      <c r="B26" s="279" t="str">
        <f ca="1">IF(C26="","",Facility_Info_upload!$B$24)</f>
        <v/>
      </c>
      <c r="C26" s="31" t="str">
        <f ca="1">IF(ISNA(Lists!$J4),"",IF(INDIRECT("'"&amp;Lists!$J4&amp;"'!"&amp;"B"&amp;C$23)="","",(INDIRECT("'"&amp;Lists!$J4&amp;"'!"&amp;"B"&amp;C$23))))</f>
        <v/>
      </c>
      <c r="D26" s="31" t="str">
        <f ca="1">IF(ISNA(Lists!$J4),"",IF(INDIRECT("'"&amp;Lists!$J4&amp;"'!"&amp;"B"&amp;D$23)="","",(INDIRECT("'"&amp;Lists!$J4&amp;"'!"&amp;"B"&amp;D$23))))</f>
        <v/>
      </c>
      <c r="E26" s="31" t="str">
        <f ca="1">IF(ISNA(Lists!$J4),"",IF(INDIRECT("'"&amp;Lists!$J4&amp;"'!"&amp;"B"&amp;E$23)="","",(INDIRECT("'"&amp;Lists!$J4&amp;"'!"&amp;"B"&amp;E$23))))</f>
        <v/>
      </c>
      <c r="F26" s="31" t="str">
        <f ca="1">IF(ISNA(Lists!$J4),"",IF(INDIRECT("'"&amp;Lists!$J4&amp;"'!"&amp;"B"&amp;F$23)="","",(INDIRECT("'"&amp;Lists!$J4&amp;"'!"&amp;"B"&amp;F$23))))</f>
        <v/>
      </c>
      <c r="G26" s="31" t="str">
        <f ca="1">IF(ISNA(Lists!$J4),"",IF(INDIRECT("'"&amp;Lists!$J4&amp;"'!"&amp;"B"&amp;G$23)="","",(INDIRECT("'"&amp;Lists!$J4&amp;"'!"&amp;"B"&amp;G$23))))</f>
        <v/>
      </c>
      <c r="H26" s="31" t="str">
        <f ca="1">IF(ISNA(Lists!$J4),"",IF((INDIRECT("'"&amp;Lists!$J4&amp;"'!"&amp;Lists!$K4&amp;H$23))="","",(INDIRECT("'"&amp;Lists!$J4&amp;"'!"&amp;Lists!$K4&amp;H$23))))</f>
        <v/>
      </c>
      <c r="I26" s="31" t="str">
        <f ca="1">IF(ISNA(Lists!$J4),"",IF((INDIRECT("'"&amp;Lists!$J4&amp;"'!"&amp;Lists!$K4&amp;I$23))="","",(INDIRECT("'"&amp;Lists!$J4&amp;"'!"&amp;Lists!$K4&amp;I$23))))</f>
        <v/>
      </c>
      <c r="J26" s="31" t="str">
        <f ca="1">IF(ISNA(Lists!$J4),"",IF((INDIRECT("'"&amp;Lists!$J4&amp;"'!"&amp;Lists!$K4&amp;J$23))="","",(INDIRECT("'"&amp;Lists!$J4&amp;"'!"&amp;Lists!$K4&amp;J$23))))</f>
        <v/>
      </c>
      <c r="K26" s="31" t="str">
        <f ca="1">IF(ISNA(Lists!$J4),"",IF((INDIRECT("'"&amp;Lists!$J4&amp;"'!"&amp;Lists!$K4&amp;K$23))="","",(INDIRECT("'"&amp;Lists!$J4&amp;"'!"&amp;Lists!$K4&amp;K$23))))</f>
        <v/>
      </c>
      <c r="L26" s="31" t="str">
        <f ca="1">IF(ISNA(Lists!$J4),"",IF((INDIRECT("'"&amp;Lists!$J4&amp;"'!"&amp;Lists!$K4&amp;L$23))="","",(INDIRECT("'"&amp;Lists!$J4&amp;"'!"&amp;Lists!$K4&amp;L$23))))</f>
        <v/>
      </c>
      <c r="M26" s="31" t="str">
        <f ca="1">IF(ISNA(Lists!$J4),"",IF((INDIRECT("'"&amp;Lists!$J4&amp;"'!"&amp;Lists!$K4&amp;M$23))="","",(INDIRECT("'"&amp;Lists!$J4&amp;"'!"&amp;Lists!$K4&amp;M$23))))</f>
        <v/>
      </c>
      <c r="N26" s="31" t="str">
        <f ca="1">IF(ISNA(Lists!$J4),"",IF((INDIRECT("'"&amp;Lists!$J4&amp;"'!"&amp;Lists!$K4&amp;N$23))="","",(INDIRECT("'"&amp;Lists!$J4&amp;"'!"&amp;Lists!$K4&amp;N$23))))</f>
        <v/>
      </c>
      <c r="O26" s="31" t="str">
        <f ca="1">IF(ISNA(Lists!$J4),"",IF((INDIRECT("'"&amp;Lists!$J4&amp;"'!"&amp;Lists!$K4&amp;O$23))="","",(INDIRECT("'"&amp;Lists!$J4&amp;"'!"&amp;Lists!$K4&amp;O$23))))</f>
        <v/>
      </c>
      <c r="P26" s="31" t="str">
        <f ca="1">IF(ISNA(Lists!$J4),"",IF((INDIRECT("'"&amp;Lists!$J4&amp;"'!"&amp;Lists!$K4&amp;P$23))="","",(INDIRECT("'"&amp;Lists!$J4&amp;"'!"&amp;Lists!$K4&amp;P$23))))</f>
        <v/>
      </c>
      <c r="Q26" s="31" t="str">
        <f ca="1">IF(ISNA(Lists!$J4),"",IF((INDIRECT("'"&amp;Lists!$J4&amp;"'!"&amp;Lists!$K4&amp;Q$23))="","",(INDIRECT("'"&amp;Lists!$J4&amp;"'!"&amp;Lists!$K4&amp;Q$23))))</f>
        <v/>
      </c>
      <c r="R26" s="31" t="str">
        <f ca="1">IF(ISNA(Lists!$J4),"",IF((INDIRECT("'"&amp;Lists!$J4&amp;"'!"&amp;Lists!$K4&amp;R$23))="","",(INDIRECT("'"&amp;Lists!$J4&amp;"'!"&amp;Lists!$K4&amp;R$23))))</f>
        <v/>
      </c>
      <c r="S26" s="31" t="str">
        <f ca="1">IF(ISNA(Lists!$J4),"",IF((INDIRECT("'"&amp;Lists!$J4&amp;"'!"&amp;Lists!$K4&amp;S$23))="","",(INDIRECT("'"&amp;Lists!$J4&amp;"'!"&amp;Lists!$K4&amp;S$23))))</f>
        <v/>
      </c>
      <c r="T26" s="278" t="str">
        <f ca="1">IF(ISNA(Lists!$J4),"",IF((INDIRECT("'"&amp;Lists!$J4&amp;"'!"&amp;Lists!$K4&amp;T$23))="","",(INDIRECT("'"&amp;Lists!$J4&amp;"'!"&amp;Lists!$K4&amp;T$23))))</f>
        <v/>
      </c>
      <c r="U26" s="31" t="str">
        <f ca="1">IF(ISNA(Lists!$J4),"",IF((INDIRECT("'"&amp;Lists!$J4&amp;"'!"&amp;Lists!$K4&amp;U$23))="","",(INDIRECT("'"&amp;Lists!$J4&amp;"'!"&amp;Lists!$K4&amp;U$23))))</f>
        <v/>
      </c>
      <c r="V26" s="31" t="str">
        <f ca="1">IF(ISNA(Lists!$J4),"",IF((INDIRECT("'"&amp;Lists!$J4&amp;"'!"&amp;Lists!$L4&amp;V$23))="","",(INDIRECT("'"&amp;Lists!$J4&amp;"'!"&amp;Lists!$L4&amp;V$23))))</f>
        <v/>
      </c>
      <c r="W26" s="31" t="str">
        <f ca="1">IF(ISNA(Lists!$J4),"",IF((INDIRECT("'"&amp;Lists!$J4&amp;"'!"&amp;Lists!$L4&amp;W$23))="","",(INDIRECT("'"&amp;Lists!$J4&amp;"'!"&amp;Lists!$L4&amp;W$23))))</f>
        <v/>
      </c>
      <c r="X26" s="31" t="str">
        <f ca="1">IF(ISNA(Lists!$J4),"",IF((INDIRECT("'"&amp;Lists!$J4&amp;"'!"&amp;Lists!$L4&amp;X$23))="","",(INDIRECT("'"&amp;Lists!$J4&amp;"'!"&amp;Lists!$L4&amp;X$23))))</f>
        <v/>
      </c>
      <c r="Y26" s="31" t="str">
        <f ca="1">IF(ISNA(Lists!$J4),"",IF((INDIRECT("'"&amp;Lists!$J4&amp;"'!"&amp;Lists!$L4&amp;Y$23))="","",(INDIRECT("'"&amp;Lists!$J4&amp;"'!"&amp;Lists!$L4&amp;Y$23))))</f>
        <v/>
      </c>
      <c r="Z26" s="31" t="str">
        <f ca="1">IF(ISNA(Lists!$J4),"",IF((INDIRECT("'"&amp;Lists!$J4&amp;"'!"&amp;Lists!$L4&amp;Z$23))="","",(INDIRECT("'"&amp;Lists!$J4&amp;"'!"&amp;Lists!$L4&amp;Z$23))))</f>
        <v/>
      </c>
      <c r="AA26" s="31" t="str">
        <f ca="1">IF(ISNA(Lists!$J4),"",IF((INDIRECT("'"&amp;Lists!$J4&amp;"'!"&amp;Lists!$L4&amp;AA$23))="","",(INDIRECT("'"&amp;Lists!$J4&amp;"'!"&amp;Lists!$L4&amp;AA$23))))</f>
        <v/>
      </c>
      <c r="AB26" s="31" t="str">
        <f ca="1">IF(ISNA(Lists!$J4),"",IF((INDIRECT("'"&amp;Lists!$J4&amp;"'!"&amp;Lists!$L4&amp;AB$23))="","",(INDIRECT("'"&amp;Lists!$J4&amp;"'!"&amp;Lists!$L4&amp;AB$23))))</f>
        <v/>
      </c>
      <c r="AC26" s="31" t="str">
        <f ca="1">IF(ISNA(Lists!$J4),"",IF((INDIRECT("'"&amp;Lists!$J4&amp;"'!"&amp;Lists!$K4&amp;AC$23))="","",(INDIRECT("'"&amp;Lists!$J4&amp;"'!"&amp;Lists!$K4&amp;AC$23))))</f>
        <v/>
      </c>
      <c r="AD26" s="31" t="str">
        <f ca="1">IF(ISNA(Lists!$J4),"",IF((INDIRECT("'"&amp;Lists!$J4&amp;"'!"&amp;Lists!$L4&amp;AD$23))="","",(INDIRECT("'"&amp;Lists!$J4&amp;"'!"&amp;Lists!$L4&amp;AD$23))))</f>
        <v/>
      </c>
      <c r="AE26" s="31" t="str">
        <f ca="1">IF(ISNA(Lists!$J4),"",IF((INDIRECT("'"&amp;Lists!$J4&amp;"'!"&amp;Lists!$K4&amp;AE$23))="","",(INDIRECT("'"&amp;Lists!$J4&amp;"'!"&amp;Lists!$K4&amp;AE$23))))</f>
        <v/>
      </c>
      <c r="AF26" s="31" t="str">
        <f ca="1">IF(ISNA(Lists!$J4),"",IF((INDIRECT("'"&amp;Lists!$J4&amp;"'!"&amp;Lists!$K4&amp;AF$23))="","",(INDIRECT("'"&amp;Lists!$J4&amp;"'!"&amp;Lists!$K4&amp;AF$23))))</f>
        <v/>
      </c>
      <c r="AG26" s="31" t="str">
        <f ca="1">IF(ISNA(Lists!$J4),"",IF((INDIRECT("'"&amp;Lists!$J4&amp;"'!"&amp;Lists!$K4&amp;AG$23))="","",(INDIRECT("'"&amp;Lists!$J4&amp;"'!"&amp;Lists!$K4&amp;AG$23))))</f>
        <v/>
      </c>
      <c r="AH26" s="31" t="str">
        <f ca="1">IF(ISNA(Lists!$J4),"",IF((INDIRECT("'"&amp;Lists!$J4&amp;"'!"&amp;Lists!$K4&amp;AH$23))="","",(INDIRECT("'"&amp;Lists!$J4&amp;"'!"&amp;Lists!$K4&amp;AH$23))))</f>
        <v/>
      </c>
      <c r="AI26" s="31" t="str">
        <f ca="1">IF(ISNA(Lists!$J4),"",IF((INDIRECT("'"&amp;Lists!$J4&amp;"'!"&amp;Lists!$K4&amp;AI$23))="","",(INDIRECT("'"&amp;Lists!$J4&amp;"'!"&amp;Lists!$K4&amp;AI$23))))</f>
        <v/>
      </c>
      <c r="AJ26" s="31" t="str">
        <f ca="1">IF(ISNA(Lists!$J4),"",IF((INDIRECT("'"&amp;Lists!$J4&amp;"'!"&amp;Lists!$K4&amp;AJ$23))="","",(INDIRECT("'"&amp;Lists!$J4&amp;"'!"&amp;Lists!$K4&amp;AJ$23))))</f>
        <v/>
      </c>
      <c r="AK26" s="31" t="str">
        <f ca="1">IF(ISNA(Lists!$J4),"",IF((INDIRECT("'"&amp;Lists!$J4&amp;"'!"&amp;Lists!$K4&amp;AK$23))="","",(INDIRECT("'"&amp;Lists!$J4&amp;"'!"&amp;Lists!$K4&amp;AK$23))))</f>
        <v/>
      </c>
      <c r="AL26" s="274" t="str">
        <f ca="1">IF(ISNA(Lists!$J4),"",IF((INDIRECT("'"&amp;Lists!$J4&amp;"'!"&amp;Lists!$K4&amp;AL$23))="","",(INDIRECT("'"&amp;Lists!$J4&amp;"'!"&amp;Lists!$K4&amp;AL$23))))</f>
        <v/>
      </c>
      <c r="AM26" s="31" t="str">
        <f ca="1">IF(ISNA(Lists!$J4),"",IF((INDIRECT("'"&amp;Lists!$J4&amp;"'!"&amp;Lists!$K4&amp;AM$23))="","",(INDIRECT("'"&amp;Lists!$J4&amp;"'!"&amp;Lists!$K4&amp;AM$23))))</f>
        <v/>
      </c>
      <c r="AN26" s="31" t="str">
        <f ca="1">IF(ISNA(Lists!$J4),"",IF((INDIRECT("'"&amp;Lists!$J4&amp;"'!"&amp;Lists!$K4&amp;AN$23))="","",(INDIRECT("'"&amp;Lists!$J4&amp;"'!"&amp;Lists!$K4&amp;AN$23))))</f>
        <v/>
      </c>
      <c r="AO26" s="485" t="str">
        <f ca="1">IF(ISNA(Lists!$J4),"",IF((INDIRECT("'"&amp;Lists!$J4&amp;"'!"&amp;Lists!$K4&amp;AO$23))="","",(INDIRECT("'"&amp;Lists!$J4&amp;"'!"&amp;Lists!$K4&amp;AO$23))))</f>
        <v/>
      </c>
    </row>
    <row r="27" spans="2:41" x14ac:dyDescent="0.25">
      <c r="B27" s="279" t="str">
        <f ca="1">IF(C27="","",Facility_Info_upload!$B$24)</f>
        <v/>
      </c>
      <c r="C27" s="31" t="str">
        <f ca="1">IF(ISNA(Lists!$J5),"",IF(INDIRECT("'"&amp;Lists!$J5&amp;"'!"&amp;"B"&amp;C$23)="","",(INDIRECT("'"&amp;Lists!$J5&amp;"'!"&amp;"B"&amp;C$23))))</f>
        <v/>
      </c>
      <c r="D27" s="31" t="str">
        <f ca="1">IF(ISNA(Lists!$J5),"",IF(INDIRECT("'"&amp;Lists!$J5&amp;"'!"&amp;"B"&amp;D$23)="","",(INDIRECT("'"&amp;Lists!$J5&amp;"'!"&amp;"B"&amp;D$23))))</f>
        <v/>
      </c>
      <c r="E27" s="31" t="str">
        <f ca="1">IF(ISNA(Lists!$J5),"",IF(INDIRECT("'"&amp;Lists!$J5&amp;"'!"&amp;"B"&amp;E$23)="","",(INDIRECT("'"&amp;Lists!$J5&amp;"'!"&amp;"B"&amp;E$23))))</f>
        <v/>
      </c>
      <c r="F27" s="31" t="str">
        <f ca="1">IF(ISNA(Lists!$J5),"",IF(INDIRECT("'"&amp;Lists!$J5&amp;"'!"&amp;"B"&amp;F$23)="","",(INDIRECT("'"&amp;Lists!$J5&amp;"'!"&amp;"B"&amp;F$23))))</f>
        <v/>
      </c>
      <c r="G27" s="31" t="str">
        <f ca="1">IF(ISNA(Lists!$J5),"",IF(INDIRECT("'"&amp;Lists!$J5&amp;"'!"&amp;"B"&amp;G$23)="","",(INDIRECT("'"&amp;Lists!$J5&amp;"'!"&amp;"B"&amp;G$23))))</f>
        <v/>
      </c>
      <c r="H27" s="31" t="str">
        <f ca="1">IF(ISNA(Lists!$J5),"",IF((INDIRECT("'"&amp;Lists!$J5&amp;"'!"&amp;Lists!$K5&amp;H$23))="","",(INDIRECT("'"&amp;Lists!$J5&amp;"'!"&amp;Lists!$K5&amp;H$23))))</f>
        <v/>
      </c>
      <c r="I27" s="31" t="str">
        <f ca="1">IF(ISNA(Lists!$J5),"",IF((INDIRECT("'"&amp;Lists!$J5&amp;"'!"&amp;Lists!$K5&amp;I$23))="","",(INDIRECT("'"&amp;Lists!$J5&amp;"'!"&amp;Lists!$K5&amp;I$23))))</f>
        <v/>
      </c>
      <c r="J27" s="31" t="str">
        <f ca="1">IF(ISNA(Lists!$J5),"",IF((INDIRECT("'"&amp;Lists!$J5&amp;"'!"&amp;Lists!$K5&amp;J$23))="","",(INDIRECT("'"&amp;Lists!$J5&amp;"'!"&amp;Lists!$K5&amp;J$23))))</f>
        <v/>
      </c>
      <c r="K27" s="31" t="str">
        <f ca="1">IF(ISNA(Lists!$J5),"",IF((INDIRECT("'"&amp;Lists!$J5&amp;"'!"&amp;Lists!$K5&amp;K$23))="","",(INDIRECT("'"&amp;Lists!$J5&amp;"'!"&amp;Lists!$K5&amp;K$23))))</f>
        <v/>
      </c>
      <c r="L27" s="31" t="str">
        <f ca="1">IF(ISNA(Lists!$J5),"",IF((INDIRECT("'"&amp;Lists!$J5&amp;"'!"&amp;Lists!$K5&amp;L$23))="","",(INDIRECT("'"&amp;Lists!$J5&amp;"'!"&amp;Lists!$K5&amp;L$23))))</f>
        <v/>
      </c>
      <c r="M27" s="31" t="str">
        <f ca="1">IF(ISNA(Lists!$J5),"",IF((INDIRECT("'"&amp;Lists!$J5&amp;"'!"&amp;Lists!$K5&amp;M$23))="","",(INDIRECT("'"&amp;Lists!$J5&amp;"'!"&amp;Lists!$K5&amp;M$23))))</f>
        <v/>
      </c>
      <c r="N27" s="31" t="str">
        <f ca="1">IF(ISNA(Lists!$J5),"",IF((INDIRECT("'"&amp;Lists!$J5&amp;"'!"&amp;Lists!$K5&amp;N$23))="","",(INDIRECT("'"&amp;Lists!$J5&amp;"'!"&amp;Lists!$K5&amp;N$23))))</f>
        <v/>
      </c>
      <c r="O27" s="31" t="str">
        <f ca="1">IF(ISNA(Lists!$J5),"",IF((INDIRECT("'"&amp;Lists!$J5&amp;"'!"&amp;Lists!$K5&amp;O$23))="","",(INDIRECT("'"&amp;Lists!$J5&amp;"'!"&amp;Lists!$K5&amp;O$23))))</f>
        <v/>
      </c>
      <c r="P27" s="31" t="str">
        <f ca="1">IF(ISNA(Lists!$J5),"",IF((INDIRECT("'"&amp;Lists!$J5&amp;"'!"&amp;Lists!$K5&amp;P$23))="","",(INDIRECT("'"&amp;Lists!$J5&amp;"'!"&amp;Lists!$K5&amp;P$23))))</f>
        <v/>
      </c>
      <c r="Q27" s="31" t="str">
        <f ca="1">IF(ISNA(Lists!$J5),"",IF((INDIRECT("'"&amp;Lists!$J5&amp;"'!"&amp;Lists!$K5&amp;Q$23))="","",(INDIRECT("'"&amp;Lists!$J5&amp;"'!"&amp;Lists!$K5&amp;Q$23))))</f>
        <v/>
      </c>
      <c r="R27" s="31" t="str">
        <f ca="1">IF(ISNA(Lists!$J5),"",IF((INDIRECT("'"&amp;Lists!$J5&amp;"'!"&amp;Lists!$K5&amp;R$23))="","",(INDIRECT("'"&amp;Lists!$J5&amp;"'!"&amp;Lists!$K5&amp;R$23))))</f>
        <v/>
      </c>
      <c r="S27" s="31" t="str">
        <f ca="1">IF(ISNA(Lists!$J5),"",IF((INDIRECT("'"&amp;Lists!$J5&amp;"'!"&amp;Lists!$K5&amp;S$23))="","",(INDIRECT("'"&amp;Lists!$J5&amp;"'!"&amp;Lists!$K5&amp;S$23))))</f>
        <v/>
      </c>
      <c r="T27" s="278" t="str">
        <f ca="1">IF(ISNA(Lists!$J5),"",IF((INDIRECT("'"&amp;Lists!$J5&amp;"'!"&amp;Lists!$K5&amp;T$23))="","",(INDIRECT("'"&amp;Lists!$J5&amp;"'!"&amp;Lists!$K5&amp;T$23))))</f>
        <v/>
      </c>
      <c r="U27" s="31" t="str">
        <f ca="1">IF(ISNA(Lists!$J5),"",IF((INDIRECT("'"&amp;Lists!$J5&amp;"'!"&amp;Lists!$K5&amp;U$23))="","",(INDIRECT("'"&amp;Lists!$J5&amp;"'!"&amp;Lists!$K5&amp;U$23))))</f>
        <v/>
      </c>
      <c r="V27" s="31" t="str">
        <f ca="1">IF(ISNA(Lists!$J5),"",IF((INDIRECT("'"&amp;Lists!$J5&amp;"'!"&amp;Lists!$L5&amp;V$23))="","",(INDIRECT("'"&amp;Lists!$J5&amp;"'!"&amp;Lists!$L5&amp;V$23))))</f>
        <v/>
      </c>
      <c r="W27" s="31" t="str">
        <f ca="1">IF(ISNA(Lists!$J5),"",IF((INDIRECT("'"&amp;Lists!$J5&amp;"'!"&amp;Lists!$L5&amp;W$23))="","",(INDIRECT("'"&amp;Lists!$J5&amp;"'!"&amp;Lists!$L5&amp;W$23))))</f>
        <v/>
      </c>
      <c r="X27" s="31" t="str">
        <f ca="1">IF(ISNA(Lists!$J5),"",IF((INDIRECT("'"&amp;Lists!$J5&amp;"'!"&amp;Lists!$L5&amp;X$23))="","",(INDIRECT("'"&amp;Lists!$J5&amp;"'!"&amp;Lists!$L5&amp;X$23))))</f>
        <v/>
      </c>
      <c r="Y27" s="31" t="str">
        <f ca="1">IF(ISNA(Lists!$J5),"",IF((INDIRECT("'"&amp;Lists!$J5&amp;"'!"&amp;Lists!$L5&amp;Y$23))="","",(INDIRECT("'"&amp;Lists!$J5&amp;"'!"&amp;Lists!$L5&amp;Y$23))))</f>
        <v/>
      </c>
      <c r="Z27" s="31" t="str">
        <f ca="1">IF(ISNA(Lists!$J5),"",IF((INDIRECT("'"&amp;Lists!$J5&amp;"'!"&amp;Lists!$L5&amp;Z$23))="","",(INDIRECT("'"&amp;Lists!$J5&amp;"'!"&amp;Lists!$L5&amp;Z$23))))</f>
        <v/>
      </c>
      <c r="AA27" s="31" t="str">
        <f ca="1">IF(ISNA(Lists!$J5),"",IF((INDIRECT("'"&amp;Lists!$J5&amp;"'!"&amp;Lists!$L5&amp;AA$23))="","",(INDIRECT("'"&amp;Lists!$J5&amp;"'!"&amp;Lists!$L5&amp;AA$23))))</f>
        <v/>
      </c>
      <c r="AB27" s="31" t="str">
        <f ca="1">IF(ISNA(Lists!$J5),"",IF((INDIRECT("'"&amp;Lists!$J5&amp;"'!"&amp;Lists!$L5&amp;AB$23))="","",(INDIRECT("'"&amp;Lists!$J5&amp;"'!"&amp;Lists!$L5&amp;AB$23))))</f>
        <v/>
      </c>
      <c r="AC27" s="31" t="str">
        <f ca="1">IF(ISNA(Lists!$J5),"",IF((INDIRECT("'"&amp;Lists!$J5&amp;"'!"&amp;Lists!$K5&amp;AC$23))="","",(INDIRECT("'"&amp;Lists!$J5&amp;"'!"&amp;Lists!$K5&amp;AC$23))))</f>
        <v/>
      </c>
      <c r="AD27" s="31" t="str">
        <f ca="1">IF(ISNA(Lists!$J5),"",IF((INDIRECT("'"&amp;Lists!$J5&amp;"'!"&amp;Lists!$L5&amp;AD$23))="","",(INDIRECT("'"&amp;Lists!$J5&amp;"'!"&amp;Lists!$L5&amp;AD$23))))</f>
        <v/>
      </c>
      <c r="AE27" s="31" t="str">
        <f ca="1">IF(ISNA(Lists!$J5),"",IF((INDIRECT("'"&amp;Lists!$J5&amp;"'!"&amp;Lists!$K5&amp;AE$23))="","",(INDIRECT("'"&amp;Lists!$J5&amp;"'!"&amp;Lists!$K5&amp;AE$23))))</f>
        <v/>
      </c>
      <c r="AF27" s="31" t="str">
        <f ca="1">IF(ISNA(Lists!$J5),"",IF((INDIRECT("'"&amp;Lists!$J5&amp;"'!"&amp;Lists!$K5&amp;AF$23))="","",(INDIRECT("'"&amp;Lists!$J5&amp;"'!"&amp;Lists!$K5&amp;AF$23))))</f>
        <v/>
      </c>
      <c r="AG27" s="31" t="str">
        <f ca="1">IF(ISNA(Lists!$J5),"",IF((INDIRECT("'"&amp;Lists!$J5&amp;"'!"&amp;Lists!$K5&amp;AG$23))="","",(INDIRECT("'"&amp;Lists!$J5&amp;"'!"&amp;Lists!$K5&amp;AG$23))))</f>
        <v/>
      </c>
      <c r="AH27" s="31" t="str">
        <f ca="1">IF(ISNA(Lists!$J5),"",IF((INDIRECT("'"&amp;Lists!$J5&amp;"'!"&amp;Lists!$K5&amp;AH$23))="","",(INDIRECT("'"&amp;Lists!$J5&amp;"'!"&amp;Lists!$K5&amp;AH$23))))</f>
        <v/>
      </c>
      <c r="AI27" s="31" t="str">
        <f ca="1">IF(ISNA(Lists!$J5),"",IF((INDIRECT("'"&amp;Lists!$J5&amp;"'!"&amp;Lists!$K5&amp;AI$23))="","",(INDIRECT("'"&amp;Lists!$J5&amp;"'!"&amp;Lists!$K5&amp;AI$23))))</f>
        <v/>
      </c>
      <c r="AJ27" s="31" t="str">
        <f ca="1">IF(ISNA(Lists!$J5),"",IF((INDIRECT("'"&amp;Lists!$J5&amp;"'!"&amp;Lists!$K5&amp;AJ$23))="","",(INDIRECT("'"&amp;Lists!$J5&amp;"'!"&amp;Lists!$K5&amp;AJ$23))))</f>
        <v/>
      </c>
      <c r="AK27" s="31" t="str">
        <f ca="1">IF(ISNA(Lists!$J5),"",IF((INDIRECT("'"&amp;Lists!$J5&amp;"'!"&amp;Lists!$K5&amp;AK$23))="","",(INDIRECT("'"&amp;Lists!$J5&amp;"'!"&amp;Lists!$K5&amp;AK$23))))</f>
        <v/>
      </c>
      <c r="AL27" s="274" t="str">
        <f ca="1">IF(ISNA(Lists!$J5),"",IF((INDIRECT("'"&amp;Lists!$J5&amp;"'!"&amp;Lists!$K5&amp;AL$23))="","",(INDIRECT("'"&amp;Lists!$J5&amp;"'!"&amp;Lists!$K5&amp;AL$23))))</f>
        <v/>
      </c>
      <c r="AM27" s="31" t="str">
        <f ca="1">IF(ISNA(Lists!$J5),"",IF((INDIRECT("'"&amp;Lists!$J5&amp;"'!"&amp;Lists!$K5&amp;AM$23))="","",(INDIRECT("'"&amp;Lists!$J5&amp;"'!"&amp;Lists!$K5&amp;AM$23))))</f>
        <v/>
      </c>
      <c r="AN27" s="31" t="str">
        <f ca="1">IF(ISNA(Lists!$J5),"",IF((INDIRECT("'"&amp;Lists!$J5&amp;"'!"&amp;Lists!$K5&amp;AN$23))="","",(INDIRECT("'"&amp;Lists!$J5&amp;"'!"&amp;Lists!$K5&amp;AN$23))))</f>
        <v/>
      </c>
      <c r="AO27" s="485" t="str">
        <f ca="1">IF(ISNA(Lists!$J5),"",IF((INDIRECT("'"&amp;Lists!$J5&amp;"'!"&amp;Lists!$K5&amp;AO$23))="","",(INDIRECT("'"&amp;Lists!$J5&amp;"'!"&amp;Lists!$K5&amp;AO$23))))</f>
        <v/>
      </c>
    </row>
    <row r="28" spans="2:41" x14ac:dyDescent="0.25">
      <c r="B28" s="279" t="str">
        <f ca="1">IF(C28="","",Facility_Info_upload!$B$24)</f>
        <v/>
      </c>
      <c r="C28" s="31" t="str">
        <f ca="1">IF(ISNA(Lists!$J6),"",IF(INDIRECT("'"&amp;Lists!$J6&amp;"'!"&amp;"B"&amp;C$23)="","",(INDIRECT("'"&amp;Lists!$J6&amp;"'!"&amp;"B"&amp;C$23))))</f>
        <v/>
      </c>
      <c r="D28" s="31" t="str">
        <f ca="1">IF(ISNA(Lists!$J6),"",IF(INDIRECT("'"&amp;Lists!$J6&amp;"'!"&amp;"B"&amp;D$23)="","",(INDIRECT("'"&amp;Lists!$J6&amp;"'!"&amp;"B"&amp;D$23))))</f>
        <v/>
      </c>
      <c r="E28" s="31" t="str">
        <f ca="1">IF(ISNA(Lists!$J6),"",IF(INDIRECT("'"&amp;Lists!$J6&amp;"'!"&amp;"B"&amp;E$23)="","",(INDIRECT("'"&amp;Lists!$J6&amp;"'!"&amp;"B"&amp;E$23))))</f>
        <v/>
      </c>
      <c r="F28" s="31" t="str">
        <f ca="1">IF(ISNA(Lists!$J6),"",IF(INDIRECT("'"&amp;Lists!$J6&amp;"'!"&amp;"B"&amp;F$23)="","",(INDIRECT("'"&amp;Lists!$J6&amp;"'!"&amp;"B"&amp;F$23))))</f>
        <v/>
      </c>
      <c r="G28" s="31" t="str">
        <f ca="1">IF(ISNA(Lists!$J6),"",IF(INDIRECT("'"&amp;Lists!$J6&amp;"'!"&amp;"B"&amp;G$23)="","",(INDIRECT("'"&amp;Lists!$J6&amp;"'!"&amp;"B"&amp;G$23))))</f>
        <v/>
      </c>
      <c r="H28" s="31" t="str">
        <f ca="1">IF(ISNA(Lists!$J6),"",IF((INDIRECT("'"&amp;Lists!$J6&amp;"'!"&amp;Lists!$K6&amp;H$23))="","",(INDIRECT("'"&amp;Lists!$J6&amp;"'!"&amp;Lists!$K6&amp;H$23))))</f>
        <v/>
      </c>
      <c r="I28" s="31" t="str">
        <f ca="1">IF(ISNA(Lists!$J6),"",IF((INDIRECT("'"&amp;Lists!$J6&amp;"'!"&amp;Lists!$K6&amp;I$23))="","",(INDIRECT("'"&amp;Lists!$J6&amp;"'!"&amp;Lists!$K6&amp;I$23))))</f>
        <v/>
      </c>
      <c r="J28" s="31" t="str">
        <f ca="1">IF(ISNA(Lists!$J6),"",IF((INDIRECT("'"&amp;Lists!$J6&amp;"'!"&amp;Lists!$K6&amp;J$23))="","",(INDIRECT("'"&amp;Lists!$J6&amp;"'!"&amp;Lists!$K6&amp;J$23))))</f>
        <v/>
      </c>
      <c r="K28" s="31" t="str">
        <f ca="1">IF(ISNA(Lists!$J6),"",IF((INDIRECT("'"&amp;Lists!$J6&amp;"'!"&amp;Lists!$K6&amp;K$23))="","",(INDIRECT("'"&amp;Lists!$J6&amp;"'!"&amp;Lists!$K6&amp;K$23))))</f>
        <v/>
      </c>
      <c r="L28" s="31" t="str">
        <f ca="1">IF(ISNA(Lists!$J6),"",IF((INDIRECT("'"&amp;Lists!$J6&amp;"'!"&amp;Lists!$K6&amp;L$23))="","",(INDIRECT("'"&amp;Lists!$J6&amp;"'!"&amp;Lists!$K6&amp;L$23))))</f>
        <v/>
      </c>
      <c r="M28" s="31" t="str">
        <f ca="1">IF(ISNA(Lists!$J6),"",IF((INDIRECT("'"&amp;Lists!$J6&amp;"'!"&amp;Lists!$K6&amp;M$23))="","",(INDIRECT("'"&amp;Lists!$J6&amp;"'!"&amp;Lists!$K6&amp;M$23))))</f>
        <v/>
      </c>
      <c r="N28" s="31" t="str">
        <f ca="1">IF(ISNA(Lists!$J6),"",IF((INDIRECT("'"&amp;Lists!$J6&amp;"'!"&amp;Lists!$K6&amp;N$23))="","",(INDIRECT("'"&amp;Lists!$J6&amp;"'!"&amp;Lists!$K6&amp;N$23))))</f>
        <v/>
      </c>
      <c r="O28" s="31" t="str">
        <f ca="1">IF(ISNA(Lists!$J6),"",IF((INDIRECT("'"&amp;Lists!$J6&amp;"'!"&amp;Lists!$K6&amp;O$23))="","",(INDIRECT("'"&amp;Lists!$J6&amp;"'!"&amp;Lists!$K6&amp;O$23))))</f>
        <v/>
      </c>
      <c r="P28" s="31" t="str">
        <f ca="1">IF(ISNA(Lists!$J6),"",IF((INDIRECT("'"&amp;Lists!$J6&amp;"'!"&amp;Lists!$K6&amp;P$23))="","",(INDIRECT("'"&amp;Lists!$J6&amp;"'!"&amp;Lists!$K6&amp;P$23))))</f>
        <v/>
      </c>
      <c r="Q28" s="31" t="str">
        <f ca="1">IF(ISNA(Lists!$J6),"",IF((INDIRECT("'"&amp;Lists!$J6&amp;"'!"&amp;Lists!$K6&amp;Q$23))="","",(INDIRECT("'"&amp;Lists!$J6&amp;"'!"&amp;Lists!$K6&amp;Q$23))))</f>
        <v/>
      </c>
      <c r="R28" s="31" t="str">
        <f ca="1">IF(ISNA(Lists!$J6),"",IF((INDIRECT("'"&amp;Lists!$J6&amp;"'!"&amp;Lists!$K6&amp;R$23))="","",(INDIRECT("'"&amp;Lists!$J6&amp;"'!"&amp;Lists!$K6&amp;R$23))))</f>
        <v/>
      </c>
      <c r="S28" s="31" t="str">
        <f ca="1">IF(ISNA(Lists!$J6),"",IF((INDIRECT("'"&amp;Lists!$J6&amp;"'!"&amp;Lists!$K6&amp;S$23))="","",(INDIRECT("'"&amp;Lists!$J6&amp;"'!"&amp;Lists!$K6&amp;S$23))))</f>
        <v/>
      </c>
      <c r="T28" s="278" t="str">
        <f ca="1">IF(ISNA(Lists!$J6),"",IF((INDIRECT("'"&amp;Lists!$J6&amp;"'!"&amp;Lists!$K6&amp;T$23))="","",(INDIRECT("'"&amp;Lists!$J6&amp;"'!"&amp;Lists!$K6&amp;T$23))))</f>
        <v/>
      </c>
      <c r="U28" s="31" t="str">
        <f ca="1">IF(ISNA(Lists!$J6),"",IF((INDIRECT("'"&amp;Lists!$J6&amp;"'!"&amp;Lists!$K6&amp;U$23))="","",(INDIRECT("'"&amp;Lists!$J6&amp;"'!"&amp;Lists!$K6&amp;U$23))))</f>
        <v/>
      </c>
      <c r="V28" s="31" t="str">
        <f ca="1">IF(ISNA(Lists!$J6),"",IF((INDIRECT("'"&amp;Lists!$J6&amp;"'!"&amp;Lists!$L6&amp;V$23))="","",(INDIRECT("'"&amp;Lists!$J6&amp;"'!"&amp;Lists!$L6&amp;V$23))))</f>
        <v/>
      </c>
      <c r="W28" s="31" t="str">
        <f ca="1">IF(ISNA(Lists!$J6),"",IF((INDIRECT("'"&amp;Lists!$J6&amp;"'!"&amp;Lists!$L6&amp;W$23))="","",(INDIRECT("'"&amp;Lists!$J6&amp;"'!"&amp;Lists!$L6&amp;W$23))))</f>
        <v/>
      </c>
      <c r="X28" s="31" t="str">
        <f ca="1">IF(ISNA(Lists!$J6),"",IF((INDIRECT("'"&amp;Lists!$J6&amp;"'!"&amp;Lists!$L6&amp;X$23))="","",(INDIRECT("'"&amp;Lists!$J6&amp;"'!"&amp;Lists!$L6&amp;X$23))))</f>
        <v/>
      </c>
      <c r="Y28" s="31" t="str">
        <f ca="1">IF(ISNA(Lists!$J6),"",IF((INDIRECT("'"&amp;Lists!$J6&amp;"'!"&amp;Lists!$L6&amp;Y$23))="","",(INDIRECT("'"&amp;Lists!$J6&amp;"'!"&amp;Lists!$L6&amp;Y$23))))</f>
        <v/>
      </c>
      <c r="Z28" s="31" t="str">
        <f ca="1">IF(ISNA(Lists!$J6),"",IF((INDIRECT("'"&amp;Lists!$J6&amp;"'!"&amp;Lists!$L6&amp;Z$23))="","",(INDIRECT("'"&amp;Lists!$J6&amp;"'!"&amp;Lists!$L6&amp;Z$23))))</f>
        <v/>
      </c>
      <c r="AA28" s="31" t="str">
        <f ca="1">IF(ISNA(Lists!$J6),"",IF((INDIRECT("'"&amp;Lists!$J6&amp;"'!"&amp;Lists!$L6&amp;AA$23))="","",(INDIRECT("'"&amp;Lists!$J6&amp;"'!"&amp;Lists!$L6&amp;AA$23))))</f>
        <v/>
      </c>
      <c r="AB28" s="31" t="str">
        <f ca="1">IF(ISNA(Lists!$J6),"",IF((INDIRECT("'"&amp;Lists!$J6&amp;"'!"&amp;Lists!$L6&amp;AB$23))="","",(INDIRECT("'"&amp;Lists!$J6&amp;"'!"&amp;Lists!$L6&amp;AB$23))))</f>
        <v/>
      </c>
      <c r="AC28" s="31" t="str">
        <f ca="1">IF(ISNA(Lists!$J6),"",IF((INDIRECT("'"&amp;Lists!$J6&amp;"'!"&amp;Lists!$K6&amp;AC$23))="","",(INDIRECT("'"&amp;Lists!$J6&amp;"'!"&amp;Lists!$K6&amp;AC$23))))</f>
        <v/>
      </c>
      <c r="AD28" s="31" t="str">
        <f ca="1">IF(ISNA(Lists!$J6),"",IF((INDIRECT("'"&amp;Lists!$J6&amp;"'!"&amp;Lists!$L6&amp;AD$23))="","",(INDIRECT("'"&amp;Lists!$J6&amp;"'!"&amp;Lists!$L6&amp;AD$23))))</f>
        <v/>
      </c>
      <c r="AE28" s="31" t="str">
        <f ca="1">IF(ISNA(Lists!$J6),"",IF((INDIRECT("'"&amp;Lists!$J6&amp;"'!"&amp;Lists!$K6&amp;AE$23))="","",(INDIRECT("'"&amp;Lists!$J6&amp;"'!"&amp;Lists!$K6&amp;AE$23))))</f>
        <v/>
      </c>
      <c r="AF28" s="31" t="str">
        <f ca="1">IF(ISNA(Lists!$J6),"",IF((INDIRECT("'"&amp;Lists!$J6&amp;"'!"&amp;Lists!$K6&amp;AF$23))="","",(INDIRECT("'"&amp;Lists!$J6&amp;"'!"&amp;Lists!$K6&amp;AF$23))))</f>
        <v/>
      </c>
      <c r="AG28" s="31" t="str">
        <f ca="1">IF(ISNA(Lists!$J6),"",IF((INDIRECT("'"&amp;Lists!$J6&amp;"'!"&amp;Lists!$K6&amp;AG$23))="","",(INDIRECT("'"&amp;Lists!$J6&amp;"'!"&amp;Lists!$K6&amp;AG$23))))</f>
        <v/>
      </c>
      <c r="AH28" s="31" t="str">
        <f ca="1">IF(ISNA(Lists!$J6),"",IF((INDIRECT("'"&amp;Lists!$J6&amp;"'!"&amp;Lists!$K6&amp;AH$23))="","",(INDIRECT("'"&amp;Lists!$J6&amp;"'!"&amp;Lists!$K6&amp;AH$23))))</f>
        <v/>
      </c>
      <c r="AI28" s="31" t="str">
        <f ca="1">IF(ISNA(Lists!$J6),"",IF((INDIRECT("'"&amp;Lists!$J6&amp;"'!"&amp;Lists!$K6&amp;AI$23))="","",(INDIRECT("'"&amp;Lists!$J6&amp;"'!"&amp;Lists!$K6&amp;AI$23))))</f>
        <v/>
      </c>
      <c r="AJ28" s="31" t="str">
        <f ca="1">IF(ISNA(Lists!$J6),"",IF((INDIRECT("'"&amp;Lists!$J6&amp;"'!"&amp;Lists!$K6&amp;AJ$23))="","",(INDIRECT("'"&amp;Lists!$J6&amp;"'!"&amp;Lists!$K6&amp;AJ$23))))</f>
        <v/>
      </c>
      <c r="AK28" s="31" t="str">
        <f ca="1">IF(ISNA(Lists!$J6),"",IF((INDIRECT("'"&amp;Lists!$J6&amp;"'!"&amp;Lists!$K6&amp;AK$23))="","",(INDIRECT("'"&amp;Lists!$J6&amp;"'!"&amp;Lists!$K6&amp;AK$23))))</f>
        <v/>
      </c>
      <c r="AL28" s="274" t="str">
        <f ca="1">IF(ISNA(Lists!$J6),"",IF((INDIRECT("'"&amp;Lists!$J6&amp;"'!"&amp;Lists!$K6&amp;AL$23))="","",(INDIRECT("'"&amp;Lists!$J6&amp;"'!"&amp;Lists!$K6&amp;AL$23))))</f>
        <v/>
      </c>
      <c r="AM28" s="31" t="str">
        <f ca="1">IF(ISNA(Lists!$J6),"",IF((INDIRECT("'"&amp;Lists!$J6&amp;"'!"&amp;Lists!$K6&amp;AM$23))="","",(INDIRECT("'"&amp;Lists!$J6&amp;"'!"&amp;Lists!$K6&amp;AM$23))))</f>
        <v/>
      </c>
      <c r="AN28" s="31" t="str">
        <f ca="1">IF(ISNA(Lists!$J6),"",IF((INDIRECT("'"&amp;Lists!$J6&amp;"'!"&amp;Lists!$K6&amp;AN$23))="","",(INDIRECT("'"&amp;Lists!$J6&amp;"'!"&amp;Lists!$K6&amp;AN$23))))</f>
        <v/>
      </c>
      <c r="AO28" s="485" t="str">
        <f ca="1">IF(ISNA(Lists!$J6),"",IF((INDIRECT("'"&amp;Lists!$J6&amp;"'!"&amp;Lists!$K6&amp;AO$23))="","",(INDIRECT("'"&amp;Lists!$J6&amp;"'!"&amp;Lists!$K6&amp;AO$23))))</f>
        <v/>
      </c>
    </row>
    <row r="29" spans="2:41" x14ac:dyDescent="0.25">
      <c r="B29" s="279" t="str">
        <f ca="1">IF(C29="","",Facility_Info_upload!$B$24)</f>
        <v/>
      </c>
      <c r="C29" s="31" t="str">
        <f ca="1">IF(ISNA(Lists!$J7),"",IF(INDIRECT("'"&amp;Lists!$J7&amp;"'!"&amp;"B"&amp;C$23)="","",(INDIRECT("'"&amp;Lists!$J7&amp;"'!"&amp;"B"&amp;C$23))))</f>
        <v/>
      </c>
      <c r="D29" s="31" t="str">
        <f ca="1">IF(ISNA(Lists!$J7),"",IF(INDIRECT("'"&amp;Lists!$J7&amp;"'!"&amp;"B"&amp;D$23)="","",(INDIRECT("'"&amp;Lists!$J7&amp;"'!"&amp;"B"&amp;D$23))))</f>
        <v/>
      </c>
      <c r="E29" s="31" t="str">
        <f ca="1">IF(ISNA(Lists!$J7),"",IF(INDIRECT("'"&amp;Lists!$J7&amp;"'!"&amp;"B"&amp;E$23)="","",(INDIRECT("'"&amp;Lists!$J7&amp;"'!"&amp;"B"&amp;E$23))))</f>
        <v/>
      </c>
      <c r="F29" s="31" t="str">
        <f ca="1">IF(ISNA(Lists!$J7),"",IF(INDIRECT("'"&amp;Lists!$J7&amp;"'!"&amp;"B"&amp;F$23)="","",(INDIRECT("'"&amp;Lists!$J7&amp;"'!"&amp;"B"&amp;F$23))))</f>
        <v/>
      </c>
      <c r="G29" s="31" t="str">
        <f ca="1">IF(ISNA(Lists!$J7),"",IF(INDIRECT("'"&amp;Lists!$J7&amp;"'!"&amp;"B"&amp;G$23)="","",(INDIRECT("'"&amp;Lists!$J7&amp;"'!"&amp;"B"&amp;G$23))))</f>
        <v/>
      </c>
      <c r="H29" s="31" t="str">
        <f ca="1">IF(ISNA(Lists!$J7),"",IF((INDIRECT("'"&amp;Lists!$J7&amp;"'!"&amp;Lists!$K7&amp;H$23))="","",(INDIRECT("'"&amp;Lists!$J7&amp;"'!"&amp;Lists!$K7&amp;H$23))))</f>
        <v/>
      </c>
      <c r="I29" s="31" t="str">
        <f ca="1">IF(ISNA(Lists!$J7),"",IF((INDIRECT("'"&amp;Lists!$J7&amp;"'!"&amp;Lists!$K7&amp;I$23))="","",(INDIRECT("'"&amp;Lists!$J7&amp;"'!"&amp;Lists!$K7&amp;I$23))))</f>
        <v/>
      </c>
      <c r="J29" s="31" t="str">
        <f ca="1">IF(ISNA(Lists!$J7),"",IF((INDIRECT("'"&amp;Lists!$J7&amp;"'!"&amp;Lists!$K7&amp;J$23))="","",(INDIRECT("'"&amp;Lists!$J7&amp;"'!"&amp;Lists!$K7&amp;J$23))))</f>
        <v/>
      </c>
      <c r="K29" s="31" t="str">
        <f ca="1">IF(ISNA(Lists!$J7),"",IF((INDIRECT("'"&amp;Lists!$J7&amp;"'!"&amp;Lists!$K7&amp;K$23))="","",(INDIRECT("'"&amp;Lists!$J7&amp;"'!"&amp;Lists!$K7&amp;K$23))))</f>
        <v/>
      </c>
      <c r="L29" s="31" t="str">
        <f ca="1">IF(ISNA(Lists!$J7),"",IF((INDIRECT("'"&amp;Lists!$J7&amp;"'!"&amp;Lists!$K7&amp;L$23))="","",(INDIRECT("'"&amp;Lists!$J7&amp;"'!"&amp;Lists!$K7&amp;L$23))))</f>
        <v/>
      </c>
      <c r="M29" s="31" t="str">
        <f ca="1">IF(ISNA(Lists!$J7),"",IF((INDIRECT("'"&amp;Lists!$J7&amp;"'!"&amp;Lists!$K7&amp;M$23))="","",(INDIRECT("'"&amp;Lists!$J7&amp;"'!"&amp;Lists!$K7&amp;M$23))))</f>
        <v/>
      </c>
      <c r="N29" s="31" t="str">
        <f ca="1">IF(ISNA(Lists!$J7),"",IF((INDIRECT("'"&amp;Lists!$J7&amp;"'!"&amp;Lists!$K7&amp;N$23))="","",(INDIRECT("'"&amp;Lists!$J7&amp;"'!"&amp;Lists!$K7&amp;N$23))))</f>
        <v/>
      </c>
      <c r="O29" s="31" t="str">
        <f ca="1">IF(ISNA(Lists!$J7),"",IF((INDIRECT("'"&amp;Lists!$J7&amp;"'!"&amp;Lists!$K7&amp;O$23))="","",(INDIRECT("'"&amp;Lists!$J7&amp;"'!"&amp;Lists!$K7&amp;O$23))))</f>
        <v/>
      </c>
      <c r="P29" s="31" t="str">
        <f ca="1">IF(ISNA(Lists!$J7),"",IF((INDIRECT("'"&amp;Lists!$J7&amp;"'!"&amp;Lists!$K7&amp;P$23))="","",(INDIRECT("'"&amp;Lists!$J7&amp;"'!"&amp;Lists!$K7&amp;P$23))))</f>
        <v/>
      </c>
      <c r="Q29" s="31" t="str">
        <f ca="1">IF(ISNA(Lists!$J7),"",IF((INDIRECT("'"&amp;Lists!$J7&amp;"'!"&amp;Lists!$K7&amp;Q$23))="","",(INDIRECT("'"&amp;Lists!$J7&amp;"'!"&amp;Lists!$K7&amp;Q$23))))</f>
        <v/>
      </c>
      <c r="R29" s="31" t="str">
        <f ca="1">IF(ISNA(Lists!$J7),"",IF((INDIRECT("'"&amp;Lists!$J7&amp;"'!"&amp;Lists!$K7&amp;R$23))="","",(INDIRECT("'"&amp;Lists!$J7&amp;"'!"&amp;Lists!$K7&amp;R$23))))</f>
        <v/>
      </c>
      <c r="S29" s="31" t="str">
        <f ca="1">IF(ISNA(Lists!$J7),"",IF((INDIRECT("'"&amp;Lists!$J7&amp;"'!"&amp;Lists!$K7&amp;S$23))="","",(INDIRECT("'"&amp;Lists!$J7&amp;"'!"&amp;Lists!$K7&amp;S$23))))</f>
        <v/>
      </c>
      <c r="T29" s="278" t="str">
        <f ca="1">IF(ISNA(Lists!$J7),"",IF((INDIRECT("'"&amp;Lists!$J7&amp;"'!"&amp;Lists!$K7&amp;T$23))="","",(INDIRECT("'"&amp;Lists!$J7&amp;"'!"&amp;Lists!$K7&amp;T$23))))</f>
        <v/>
      </c>
      <c r="U29" s="31" t="str">
        <f ca="1">IF(ISNA(Lists!$J7),"",IF((INDIRECT("'"&amp;Lists!$J7&amp;"'!"&amp;Lists!$K7&amp;U$23))="","",(INDIRECT("'"&amp;Lists!$J7&amp;"'!"&amp;Lists!$K7&amp;U$23))))</f>
        <v/>
      </c>
      <c r="V29" s="31" t="str">
        <f ca="1">IF(ISNA(Lists!$J7),"",IF((INDIRECT("'"&amp;Lists!$J7&amp;"'!"&amp;Lists!$L7&amp;V$23))="","",(INDIRECT("'"&amp;Lists!$J7&amp;"'!"&amp;Lists!$L7&amp;V$23))))</f>
        <v/>
      </c>
      <c r="W29" s="31" t="str">
        <f ca="1">IF(ISNA(Lists!$J7),"",IF((INDIRECT("'"&amp;Lists!$J7&amp;"'!"&amp;Lists!$L7&amp;W$23))="","",(INDIRECT("'"&amp;Lists!$J7&amp;"'!"&amp;Lists!$L7&amp;W$23))))</f>
        <v/>
      </c>
      <c r="X29" s="31" t="str">
        <f ca="1">IF(ISNA(Lists!$J7),"",IF((INDIRECT("'"&amp;Lists!$J7&amp;"'!"&amp;Lists!$L7&amp;X$23))="","",(INDIRECT("'"&amp;Lists!$J7&amp;"'!"&amp;Lists!$L7&amp;X$23))))</f>
        <v/>
      </c>
      <c r="Y29" s="31" t="str">
        <f ca="1">IF(ISNA(Lists!$J7),"",IF((INDIRECT("'"&amp;Lists!$J7&amp;"'!"&amp;Lists!$L7&amp;Y$23))="","",(INDIRECT("'"&amp;Lists!$J7&amp;"'!"&amp;Lists!$L7&amp;Y$23))))</f>
        <v/>
      </c>
      <c r="Z29" s="31" t="str">
        <f ca="1">IF(ISNA(Lists!$J7),"",IF((INDIRECT("'"&amp;Lists!$J7&amp;"'!"&amp;Lists!$L7&amp;Z$23))="","",(INDIRECT("'"&amp;Lists!$J7&amp;"'!"&amp;Lists!$L7&amp;Z$23))))</f>
        <v/>
      </c>
      <c r="AA29" s="31" t="str">
        <f ca="1">IF(ISNA(Lists!$J7),"",IF((INDIRECT("'"&amp;Lists!$J7&amp;"'!"&amp;Lists!$L7&amp;AA$23))="","",(INDIRECT("'"&amp;Lists!$J7&amp;"'!"&amp;Lists!$L7&amp;AA$23))))</f>
        <v/>
      </c>
      <c r="AB29" s="31" t="str">
        <f ca="1">IF(ISNA(Lists!$J7),"",IF((INDIRECT("'"&amp;Lists!$J7&amp;"'!"&amp;Lists!$L7&amp;AB$23))="","",(INDIRECT("'"&amp;Lists!$J7&amp;"'!"&amp;Lists!$L7&amp;AB$23))))</f>
        <v/>
      </c>
      <c r="AC29" s="31" t="str">
        <f ca="1">IF(ISNA(Lists!$J7),"",IF((INDIRECT("'"&amp;Lists!$J7&amp;"'!"&amp;Lists!$K7&amp;AC$23))="","",(INDIRECT("'"&amp;Lists!$J7&amp;"'!"&amp;Lists!$K7&amp;AC$23))))</f>
        <v/>
      </c>
      <c r="AD29" s="31" t="str">
        <f ca="1">IF(ISNA(Lists!$J7),"",IF((INDIRECT("'"&amp;Lists!$J7&amp;"'!"&amp;Lists!$L7&amp;AD$23))="","",(INDIRECT("'"&amp;Lists!$J7&amp;"'!"&amp;Lists!$L7&amp;AD$23))))</f>
        <v/>
      </c>
      <c r="AE29" s="31" t="str">
        <f ca="1">IF(ISNA(Lists!$J7),"",IF((INDIRECT("'"&amp;Lists!$J7&amp;"'!"&amp;Lists!$K7&amp;AE$23))="","",(INDIRECT("'"&amp;Lists!$J7&amp;"'!"&amp;Lists!$K7&amp;AE$23))))</f>
        <v/>
      </c>
      <c r="AF29" s="31" t="str">
        <f ca="1">IF(ISNA(Lists!$J7),"",IF((INDIRECT("'"&amp;Lists!$J7&amp;"'!"&amp;Lists!$K7&amp;AF$23))="","",(INDIRECT("'"&amp;Lists!$J7&amp;"'!"&amp;Lists!$K7&amp;AF$23))))</f>
        <v/>
      </c>
      <c r="AG29" s="31" t="str">
        <f ca="1">IF(ISNA(Lists!$J7),"",IF((INDIRECT("'"&amp;Lists!$J7&amp;"'!"&amp;Lists!$K7&amp;AG$23))="","",(INDIRECT("'"&amp;Lists!$J7&amp;"'!"&amp;Lists!$K7&amp;AG$23))))</f>
        <v/>
      </c>
      <c r="AH29" s="31" t="str">
        <f ca="1">IF(ISNA(Lists!$J7),"",IF((INDIRECT("'"&amp;Lists!$J7&amp;"'!"&amp;Lists!$K7&amp;AH$23))="","",(INDIRECT("'"&amp;Lists!$J7&amp;"'!"&amp;Lists!$K7&amp;AH$23))))</f>
        <v/>
      </c>
      <c r="AI29" s="31" t="str">
        <f ca="1">IF(ISNA(Lists!$J7),"",IF((INDIRECT("'"&amp;Lists!$J7&amp;"'!"&amp;Lists!$K7&amp;AI$23))="","",(INDIRECT("'"&amp;Lists!$J7&amp;"'!"&amp;Lists!$K7&amp;AI$23))))</f>
        <v/>
      </c>
      <c r="AJ29" s="31" t="str">
        <f ca="1">IF(ISNA(Lists!$J7),"",IF((INDIRECT("'"&amp;Lists!$J7&amp;"'!"&amp;Lists!$K7&amp;AJ$23))="","",(INDIRECT("'"&amp;Lists!$J7&amp;"'!"&amp;Lists!$K7&amp;AJ$23))))</f>
        <v/>
      </c>
      <c r="AK29" s="31" t="str">
        <f ca="1">IF(ISNA(Lists!$J7),"",IF((INDIRECT("'"&amp;Lists!$J7&amp;"'!"&amp;Lists!$K7&amp;AK$23))="","",(INDIRECT("'"&amp;Lists!$J7&amp;"'!"&amp;Lists!$K7&amp;AK$23))))</f>
        <v/>
      </c>
      <c r="AL29" s="274" t="str">
        <f ca="1">IF(ISNA(Lists!$J7),"",IF((INDIRECT("'"&amp;Lists!$J7&amp;"'!"&amp;Lists!$K7&amp;AL$23))="","",(INDIRECT("'"&amp;Lists!$J7&amp;"'!"&amp;Lists!$K7&amp;AL$23))))</f>
        <v/>
      </c>
      <c r="AM29" s="31" t="str">
        <f ca="1">IF(ISNA(Lists!$J7),"",IF((INDIRECT("'"&amp;Lists!$J7&amp;"'!"&amp;Lists!$K7&amp;AM$23))="","",(INDIRECT("'"&amp;Lists!$J7&amp;"'!"&amp;Lists!$K7&amp;AM$23))))</f>
        <v/>
      </c>
      <c r="AN29" s="31" t="str">
        <f ca="1">IF(ISNA(Lists!$J7),"",IF((INDIRECT("'"&amp;Lists!$J7&amp;"'!"&amp;Lists!$K7&amp;AN$23))="","",(INDIRECT("'"&amp;Lists!$J7&amp;"'!"&amp;Lists!$K7&amp;AN$23))))</f>
        <v/>
      </c>
      <c r="AO29" s="485" t="str">
        <f ca="1">IF(ISNA(Lists!$J7),"",IF((INDIRECT("'"&amp;Lists!$J7&amp;"'!"&amp;Lists!$K7&amp;AO$23))="","",(INDIRECT("'"&amp;Lists!$J7&amp;"'!"&amp;Lists!$K7&amp;AO$23))))</f>
        <v/>
      </c>
    </row>
    <row r="30" spans="2:41" x14ac:dyDescent="0.25">
      <c r="B30" s="279" t="str">
        <f ca="1">IF(C30="","",Facility_Info_upload!$B$24)</f>
        <v/>
      </c>
      <c r="C30" s="31" t="str">
        <f ca="1">IF(ISNA(Lists!$J8),"",IF(INDIRECT("'"&amp;Lists!$J8&amp;"'!"&amp;"B"&amp;C$23)="","",(INDIRECT("'"&amp;Lists!$J8&amp;"'!"&amp;"B"&amp;C$23))))</f>
        <v/>
      </c>
      <c r="D30" s="31" t="str">
        <f ca="1">IF(ISNA(Lists!$J8),"",IF(INDIRECT("'"&amp;Lists!$J8&amp;"'!"&amp;"B"&amp;D$23)="","",(INDIRECT("'"&amp;Lists!$J8&amp;"'!"&amp;"B"&amp;D$23))))</f>
        <v/>
      </c>
      <c r="E30" s="31" t="str">
        <f ca="1">IF(ISNA(Lists!$J8),"",IF(INDIRECT("'"&amp;Lists!$J8&amp;"'!"&amp;"B"&amp;E$23)="","",(INDIRECT("'"&amp;Lists!$J8&amp;"'!"&amp;"B"&amp;E$23))))</f>
        <v/>
      </c>
      <c r="F30" s="31" t="str">
        <f ca="1">IF(ISNA(Lists!$J8),"",IF(INDIRECT("'"&amp;Lists!$J8&amp;"'!"&amp;"B"&amp;F$23)="","",(INDIRECT("'"&amp;Lists!$J8&amp;"'!"&amp;"B"&amp;F$23))))</f>
        <v/>
      </c>
      <c r="G30" s="31" t="str">
        <f ca="1">IF(ISNA(Lists!$J8),"",IF(INDIRECT("'"&amp;Lists!$J8&amp;"'!"&amp;"B"&amp;G$23)="","",(INDIRECT("'"&amp;Lists!$J8&amp;"'!"&amp;"B"&amp;G$23))))</f>
        <v/>
      </c>
      <c r="H30" s="31" t="str">
        <f ca="1">IF(ISNA(Lists!$J8),"",IF((INDIRECT("'"&amp;Lists!$J8&amp;"'!"&amp;Lists!$K8&amp;H$23))="","",(INDIRECT("'"&amp;Lists!$J8&amp;"'!"&amp;Lists!$K8&amp;H$23))))</f>
        <v/>
      </c>
      <c r="I30" s="31" t="str">
        <f ca="1">IF(ISNA(Lists!$J8),"",IF((INDIRECT("'"&amp;Lists!$J8&amp;"'!"&amp;Lists!$K8&amp;I$23))="","",(INDIRECT("'"&amp;Lists!$J8&amp;"'!"&amp;Lists!$K8&amp;I$23))))</f>
        <v/>
      </c>
      <c r="J30" s="31" t="str">
        <f ca="1">IF(ISNA(Lists!$J8),"",IF((INDIRECT("'"&amp;Lists!$J8&amp;"'!"&amp;Lists!$K8&amp;J$23))="","",(INDIRECT("'"&amp;Lists!$J8&amp;"'!"&amp;Lists!$K8&amp;J$23))))</f>
        <v/>
      </c>
      <c r="K30" s="31" t="str">
        <f ca="1">IF(ISNA(Lists!$J8),"",IF((INDIRECT("'"&amp;Lists!$J8&amp;"'!"&amp;Lists!$K8&amp;K$23))="","",(INDIRECT("'"&amp;Lists!$J8&amp;"'!"&amp;Lists!$K8&amp;K$23))))</f>
        <v/>
      </c>
      <c r="L30" s="31" t="str">
        <f ca="1">IF(ISNA(Lists!$J8),"",IF((INDIRECT("'"&amp;Lists!$J8&amp;"'!"&amp;Lists!$K8&amp;L$23))="","",(INDIRECT("'"&amp;Lists!$J8&amp;"'!"&amp;Lists!$K8&amp;L$23))))</f>
        <v/>
      </c>
      <c r="M30" s="31" t="str">
        <f ca="1">IF(ISNA(Lists!$J8),"",IF((INDIRECT("'"&amp;Lists!$J8&amp;"'!"&amp;Lists!$K8&amp;M$23))="","",(INDIRECT("'"&amp;Lists!$J8&amp;"'!"&amp;Lists!$K8&amp;M$23))))</f>
        <v/>
      </c>
      <c r="N30" s="31" t="str">
        <f ca="1">IF(ISNA(Lists!$J8),"",IF((INDIRECT("'"&amp;Lists!$J8&amp;"'!"&amp;Lists!$K8&amp;N$23))="","",(INDIRECT("'"&amp;Lists!$J8&amp;"'!"&amp;Lists!$K8&amp;N$23))))</f>
        <v/>
      </c>
      <c r="O30" s="31" t="str">
        <f ca="1">IF(ISNA(Lists!$J8),"",IF((INDIRECT("'"&amp;Lists!$J8&amp;"'!"&amp;Lists!$K8&amp;O$23))="","",(INDIRECT("'"&amp;Lists!$J8&amp;"'!"&amp;Lists!$K8&amp;O$23))))</f>
        <v/>
      </c>
      <c r="P30" s="31" t="str">
        <f ca="1">IF(ISNA(Lists!$J8),"",IF((INDIRECT("'"&amp;Lists!$J8&amp;"'!"&amp;Lists!$K8&amp;P$23))="","",(INDIRECT("'"&amp;Lists!$J8&amp;"'!"&amp;Lists!$K8&amp;P$23))))</f>
        <v/>
      </c>
      <c r="Q30" s="31" t="str">
        <f ca="1">IF(ISNA(Lists!$J8),"",IF((INDIRECT("'"&amp;Lists!$J8&amp;"'!"&amp;Lists!$K8&amp;Q$23))="","",(INDIRECT("'"&amp;Lists!$J8&amp;"'!"&amp;Lists!$K8&amp;Q$23))))</f>
        <v/>
      </c>
      <c r="R30" s="31" t="str">
        <f ca="1">IF(ISNA(Lists!$J8),"",IF((INDIRECT("'"&amp;Lists!$J8&amp;"'!"&amp;Lists!$K8&amp;R$23))="","",(INDIRECT("'"&amp;Lists!$J8&amp;"'!"&amp;Lists!$K8&amp;R$23))))</f>
        <v/>
      </c>
      <c r="S30" s="31" t="str">
        <f ca="1">IF(ISNA(Lists!$J8),"",IF((INDIRECT("'"&amp;Lists!$J8&amp;"'!"&amp;Lists!$K8&amp;S$23))="","",(INDIRECT("'"&amp;Lists!$J8&amp;"'!"&amp;Lists!$K8&amp;S$23))))</f>
        <v/>
      </c>
      <c r="T30" s="278" t="str">
        <f ca="1">IF(ISNA(Lists!$J8),"",IF((INDIRECT("'"&amp;Lists!$J8&amp;"'!"&amp;Lists!$K8&amp;T$23))="","",(INDIRECT("'"&amp;Lists!$J8&amp;"'!"&amp;Lists!$K8&amp;T$23))))</f>
        <v/>
      </c>
      <c r="U30" s="31" t="str">
        <f ca="1">IF(ISNA(Lists!$J8),"",IF((INDIRECT("'"&amp;Lists!$J8&amp;"'!"&amp;Lists!$K8&amp;U$23))="","",(INDIRECT("'"&amp;Lists!$J8&amp;"'!"&amp;Lists!$K8&amp;U$23))))</f>
        <v/>
      </c>
      <c r="V30" s="31" t="str">
        <f ca="1">IF(ISNA(Lists!$J8),"",IF((INDIRECT("'"&amp;Lists!$J8&amp;"'!"&amp;Lists!$L8&amp;V$23))="","",(INDIRECT("'"&amp;Lists!$J8&amp;"'!"&amp;Lists!$L8&amp;V$23))))</f>
        <v/>
      </c>
      <c r="W30" s="31" t="str">
        <f ca="1">IF(ISNA(Lists!$J8),"",IF((INDIRECT("'"&amp;Lists!$J8&amp;"'!"&amp;Lists!$L8&amp;W$23))="","",(INDIRECT("'"&amp;Lists!$J8&amp;"'!"&amp;Lists!$L8&amp;W$23))))</f>
        <v/>
      </c>
      <c r="X30" s="31" t="str">
        <f ca="1">IF(ISNA(Lists!$J8),"",IF((INDIRECT("'"&amp;Lists!$J8&amp;"'!"&amp;Lists!$L8&amp;X$23))="","",(INDIRECT("'"&amp;Lists!$J8&amp;"'!"&amp;Lists!$L8&amp;X$23))))</f>
        <v/>
      </c>
      <c r="Y30" s="31" t="str">
        <f ca="1">IF(ISNA(Lists!$J8),"",IF((INDIRECT("'"&amp;Lists!$J8&amp;"'!"&amp;Lists!$L8&amp;Y$23))="","",(INDIRECT("'"&amp;Lists!$J8&amp;"'!"&amp;Lists!$L8&amp;Y$23))))</f>
        <v/>
      </c>
      <c r="Z30" s="31" t="str">
        <f ca="1">IF(ISNA(Lists!$J8),"",IF((INDIRECT("'"&amp;Lists!$J8&amp;"'!"&amp;Lists!$L8&amp;Z$23))="","",(INDIRECT("'"&amp;Lists!$J8&amp;"'!"&amp;Lists!$L8&amp;Z$23))))</f>
        <v/>
      </c>
      <c r="AA30" s="31" t="str">
        <f ca="1">IF(ISNA(Lists!$J8),"",IF((INDIRECT("'"&amp;Lists!$J8&amp;"'!"&amp;Lists!$L8&amp;AA$23))="","",(INDIRECT("'"&amp;Lists!$J8&amp;"'!"&amp;Lists!$L8&amp;AA$23))))</f>
        <v/>
      </c>
      <c r="AB30" s="31" t="str">
        <f ca="1">IF(ISNA(Lists!$J8),"",IF((INDIRECT("'"&amp;Lists!$J8&amp;"'!"&amp;Lists!$L8&amp;AB$23))="","",(INDIRECT("'"&amp;Lists!$J8&amp;"'!"&amp;Lists!$L8&amp;AB$23))))</f>
        <v/>
      </c>
      <c r="AC30" s="31" t="str">
        <f ca="1">IF(ISNA(Lists!$J8),"",IF((INDIRECT("'"&amp;Lists!$J8&amp;"'!"&amp;Lists!$K8&amp;AC$23))="","",(INDIRECT("'"&amp;Lists!$J8&amp;"'!"&amp;Lists!$K8&amp;AC$23))))</f>
        <v/>
      </c>
      <c r="AD30" s="31" t="str">
        <f ca="1">IF(ISNA(Lists!$J8),"",IF((INDIRECT("'"&amp;Lists!$J8&amp;"'!"&amp;Lists!$L8&amp;AD$23))="","",(INDIRECT("'"&amp;Lists!$J8&amp;"'!"&amp;Lists!$L8&amp;AD$23))))</f>
        <v/>
      </c>
      <c r="AE30" s="31" t="str">
        <f ca="1">IF(ISNA(Lists!$J8),"",IF((INDIRECT("'"&amp;Lists!$J8&amp;"'!"&amp;Lists!$K8&amp;AE$23))="","",(INDIRECT("'"&amp;Lists!$J8&amp;"'!"&amp;Lists!$K8&amp;AE$23))))</f>
        <v/>
      </c>
      <c r="AF30" s="31" t="str">
        <f ca="1">IF(ISNA(Lists!$J8),"",IF((INDIRECT("'"&amp;Lists!$J8&amp;"'!"&amp;Lists!$K8&amp;AF$23))="","",(INDIRECT("'"&amp;Lists!$J8&amp;"'!"&amp;Lists!$K8&amp;AF$23))))</f>
        <v/>
      </c>
      <c r="AG30" s="31" t="str">
        <f ca="1">IF(ISNA(Lists!$J8),"",IF((INDIRECT("'"&amp;Lists!$J8&amp;"'!"&amp;Lists!$K8&amp;AG$23))="","",(INDIRECT("'"&amp;Lists!$J8&amp;"'!"&amp;Lists!$K8&amp;AG$23))))</f>
        <v/>
      </c>
      <c r="AH30" s="31" t="str">
        <f ca="1">IF(ISNA(Lists!$J8),"",IF((INDIRECT("'"&amp;Lists!$J8&amp;"'!"&amp;Lists!$K8&amp;AH$23))="","",(INDIRECT("'"&amp;Lists!$J8&amp;"'!"&amp;Lists!$K8&amp;AH$23))))</f>
        <v/>
      </c>
      <c r="AI30" s="31" t="str">
        <f ca="1">IF(ISNA(Lists!$J8),"",IF((INDIRECT("'"&amp;Lists!$J8&amp;"'!"&amp;Lists!$K8&amp;AI$23))="","",(INDIRECT("'"&amp;Lists!$J8&amp;"'!"&amp;Lists!$K8&amp;AI$23))))</f>
        <v/>
      </c>
      <c r="AJ30" s="31" t="str">
        <f ca="1">IF(ISNA(Lists!$J8),"",IF((INDIRECT("'"&amp;Lists!$J8&amp;"'!"&amp;Lists!$K8&amp;AJ$23))="","",(INDIRECT("'"&amp;Lists!$J8&amp;"'!"&amp;Lists!$K8&amp;AJ$23))))</f>
        <v/>
      </c>
      <c r="AK30" s="31" t="str">
        <f ca="1">IF(ISNA(Lists!$J8),"",IF((INDIRECT("'"&amp;Lists!$J8&amp;"'!"&amp;Lists!$K8&amp;AK$23))="","",(INDIRECT("'"&amp;Lists!$J8&amp;"'!"&amp;Lists!$K8&amp;AK$23))))</f>
        <v/>
      </c>
      <c r="AL30" s="274" t="str">
        <f ca="1">IF(ISNA(Lists!$J8),"",IF((INDIRECT("'"&amp;Lists!$J8&amp;"'!"&amp;Lists!$K8&amp;AL$23))="","",(INDIRECT("'"&amp;Lists!$J8&amp;"'!"&amp;Lists!$K8&amp;AL$23))))</f>
        <v/>
      </c>
      <c r="AM30" s="31" t="str">
        <f ca="1">IF(ISNA(Lists!$J8),"",IF((INDIRECT("'"&amp;Lists!$J8&amp;"'!"&amp;Lists!$K8&amp;AM$23))="","",(INDIRECT("'"&amp;Lists!$J8&amp;"'!"&amp;Lists!$K8&amp;AM$23))))</f>
        <v/>
      </c>
      <c r="AN30" s="31" t="str">
        <f ca="1">IF(ISNA(Lists!$J8),"",IF((INDIRECT("'"&amp;Lists!$J8&amp;"'!"&amp;Lists!$K8&amp;AN$23))="","",(INDIRECT("'"&amp;Lists!$J8&amp;"'!"&amp;Lists!$K8&amp;AN$23))))</f>
        <v/>
      </c>
      <c r="AO30" s="485" t="str">
        <f ca="1">IF(ISNA(Lists!$J8),"",IF((INDIRECT("'"&amp;Lists!$J8&amp;"'!"&amp;Lists!$K8&amp;AO$23))="","",(INDIRECT("'"&amp;Lists!$J8&amp;"'!"&amp;Lists!$K8&amp;AO$23))))</f>
        <v/>
      </c>
    </row>
    <row r="31" spans="2:41" x14ac:dyDescent="0.25">
      <c r="B31" s="279" t="str">
        <f ca="1">IF(C31="","",Facility_Info_upload!$B$24)</f>
        <v/>
      </c>
      <c r="C31" s="31" t="str">
        <f ca="1">IF(ISNA(Lists!$J9),"",IF(INDIRECT("'"&amp;Lists!$J9&amp;"'!"&amp;"B"&amp;C$23)="","",(INDIRECT("'"&amp;Lists!$J9&amp;"'!"&amp;"B"&amp;C$23))))</f>
        <v/>
      </c>
      <c r="D31" s="31" t="str">
        <f ca="1">IF(ISNA(Lists!$J9),"",IF(INDIRECT("'"&amp;Lists!$J9&amp;"'!"&amp;"B"&amp;D$23)="","",(INDIRECT("'"&amp;Lists!$J9&amp;"'!"&amp;"B"&amp;D$23))))</f>
        <v/>
      </c>
      <c r="E31" s="31" t="str">
        <f ca="1">IF(ISNA(Lists!$J9),"",IF(INDIRECT("'"&amp;Lists!$J9&amp;"'!"&amp;"B"&amp;E$23)="","",(INDIRECT("'"&amp;Lists!$J9&amp;"'!"&amp;"B"&amp;E$23))))</f>
        <v/>
      </c>
      <c r="F31" s="31" t="str">
        <f ca="1">IF(ISNA(Lists!$J9),"",IF(INDIRECT("'"&amp;Lists!$J9&amp;"'!"&amp;"B"&amp;F$23)="","",(INDIRECT("'"&amp;Lists!$J9&amp;"'!"&amp;"B"&amp;F$23))))</f>
        <v/>
      </c>
      <c r="G31" s="31" t="str">
        <f ca="1">IF(ISNA(Lists!$J9),"",IF(INDIRECT("'"&amp;Lists!$J9&amp;"'!"&amp;"B"&amp;G$23)="","",(INDIRECT("'"&amp;Lists!$J9&amp;"'!"&amp;"B"&amp;G$23))))</f>
        <v/>
      </c>
      <c r="H31" s="31" t="str">
        <f ca="1">IF(ISNA(Lists!$J9),"",IF((INDIRECT("'"&amp;Lists!$J9&amp;"'!"&amp;Lists!$K9&amp;H$23))="","",(INDIRECT("'"&amp;Lists!$J9&amp;"'!"&amp;Lists!$K9&amp;H$23))))</f>
        <v/>
      </c>
      <c r="I31" s="31" t="str">
        <f ca="1">IF(ISNA(Lists!$J9),"",IF((INDIRECT("'"&amp;Lists!$J9&amp;"'!"&amp;Lists!$K9&amp;I$23))="","",(INDIRECT("'"&amp;Lists!$J9&amp;"'!"&amp;Lists!$K9&amp;I$23))))</f>
        <v/>
      </c>
      <c r="J31" s="31" t="str">
        <f ca="1">IF(ISNA(Lists!$J9),"",IF((INDIRECT("'"&amp;Lists!$J9&amp;"'!"&amp;Lists!$K9&amp;J$23))="","",(INDIRECT("'"&amp;Lists!$J9&amp;"'!"&amp;Lists!$K9&amp;J$23))))</f>
        <v/>
      </c>
      <c r="K31" s="31" t="str">
        <f ca="1">IF(ISNA(Lists!$J9),"",IF((INDIRECT("'"&amp;Lists!$J9&amp;"'!"&amp;Lists!$K9&amp;K$23))="","",(INDIRECT("'"&amp;Lists!$J9&amp;"'!"&amp;Lists!$K9&amp;K$23))))</f>
        <v/>
      </c>
      <c r="L31" s="31" t="str">
        <f ca="1">IF(ISNA(Lists!$J9),"",IF((INDIRECT("'"&amp;Lists!$J9&amp;"'!"&amp;Lists!$K9&amp;L$23))="","",(INDIRECT("'"&amp;Lists!$J9&amp;"'!"&amp;Lists!$K9&amp;L$23))))</f>
        <v/>
      </c>
      <c r="M31" s="31" t="str">
        <f ca="1">IF(ISNA(Lists!$J9),"",IF((INDIRECT("'"&amp;Lists!$J9&amp;"'!"&amp;Lists!$K9&amp;M$23))="","",(INDIRECT("'"&amp;Lists!$J9&amp;"'!"&amp;Lists!$K9&amp;M$23))))</f>
        <v/>
      </c>
      <c r="N31" s="31" t="str">
        <f ca="1">IF(ISNA(Lists!$J9),"",IF((INDIRECT("'"&amp;Lists!$J9&amp;"'!"&amp;Lists!$K9&amp;N$23))="","",(INDIRECT("'"&amp;Lists!$J9&amp;"'!"&amp;Lists!$K9&amp;N$23))))</f>
        <v/>
      </c>
      <c r="O31" s="31" t="str">
        <f ca="1">IF(ISNA(Lists!$J9),"",IF((INDIRECT("'"&amp;Lists!$J9&amp;"'!"&amp;Lists!$K9&amp;O$23))="","",(INDIRECT("'"&amp;Lists!$J9&amp;"'!"&amp;Lists!$K9&amp;O$23))))</f>
        <v/>
      </c>
      <c r="P31" s="31" t="str">
        <f ca="1">IF(ISNA(Lists!$J9),"",IF((INDIRECT("'"&amp;Lists!$J9&amp;"'!"&amp;Lists!$K9&amp;P$23))="","",(INDIRECT("'"&amp;Lists!$J9&amp;"'!"&amp;Lists!$K9&amp;P$23))))</f>
        <v/>
      </c>
      <c r="Q31" s="31" t="str">
        <f ca="1">IF(ISNA(Lists!$J9),"",IF((INDIRECT("'"&amp;Lists!$J9&amp;"'!"&amp;Lists!$K9&amp;Q$23))="","",(INDIRECT("'"&amp;Lists!$J9&amp;"'!"&amp;Lists!$K9&amp;Q$23))))</f>
        <v/>
      </c>
      <c r="R31" s="31" t="str">
        <f ca="1">IF(ISNA(Lists!$J9),"",IF((INDIRECT("'"&amp;Lists!$J9&amp;"'!"&amp;Lists!$K9&amp;R$23))="","",(INDIRECT("'"&amp;Lists!$J9&amp;"'!"&amp;Lists!$K9&amp;R$23))))</f>
        <v/>
      </c>
      <c r="S31" s="31" t="str">
        <f ca="1">IF(ISNA(Lists!$J9),"",IF((INDIRECT("'"&amp;Lists!$J9&amp;"'!"&amp;Lists!$K9&amp;S$23))="","",(INDIRECT("'"&amp;Lists!$J9&amp;"'!"&amp;Lists!$K9&amp;S$23))))</f>
        <v/>
      </c>
      <c r="T31" s="278" t="str">
        <f ca="1">IF(ISNA(Lists!$J9),"",IF((INDIRECT("'"&amp;Lists!$J9&amp;"'!"&amp;Lists!$K9&amp;T$23))="","",(INDIRECT("'"&amp;Lists!$J9&amp;"'!"&amp;Lists!$K9&amp;T$23))))</f>
        <v/>
      </c>
      <c r="U31" s="31" t="str">
        <f ca="1">IF(ISNA(Lists!$J9),"",IF((INDIRECT("'"&amp;Lists!$J9&amp;"'!"&amp;Lists!$K9&amp;U$23))="","",(INDIRECT("'"&amp;Lists!$J9&amp;"'!"&amp;Lists!$K9&amp;U$23))))</f>
        <v/>
      </c>
      <c r="V31" s="31" t="str">
        <f ca="1">IF(ISNA(Lists!$J9),"",IF((INDIRECT("'"&amp;Lists!$J9&amp;"'!"&amp;Lists!$L9&amp;V$23))="","",(INDIRECT("'"&amp;Lists!$J9&amp;"'!"&amp;Lists!$L9&amp;V$23))))</f>
        <v/>
      </c>
      <c r="W31" s="31" t="str">
        <f ca="1">IF(ISNA(Lists!$J9),"",IF((INDIRECT("'"&amp;Lists!$J9&amp;"'!"&amp;Lists!$L9&amp;W$23))="","",(INDIRECT("'"&amp;Lists!$J9&amp;"'!"&amp;Lists!$L9&amp;W$23))))</f>
        <v/>
      </c>
      <c r="X31" s="31" t="str">
        <f ca="1">IF(ISNA(Lists!$J9),"",IF((INDIRECT("'"&amp;Lists!$J9&amp;"'!"&amp;Lists!$L9&amp;X$23))="","",(INDIRECT("'"&amp;Lists!$J9&amp;"'!"&amp;Lists!$L9&amp;X$23))))</f>
        <v/>
      </c>
      <c r="Y31" s="31" t="str">
        <f ca="1">IF(ISNA(Lists!$J9),"",IF((INDIRECT("'"&amp;Lists!$J9&amp;"'!"&amp;Lists!$L9&amp;Y$23))="","",(INDIRECT("'"&amp;Lists!$J9&amp;"'!"&amp;Lists!$L9&amp;Y$23))))</f>
        <v/>
      </c>
      <c r="Z31" s="31" t="str">
        <f ca="1">IF(ISNA(Lists!$J9),"",IF((INDIRECT("'"&amp;Lists!$J9&amp;"'!"&amp;Lists!$L9&amp;Z$23))="","",(INDIRECT("'"&amp;Lists!$J9&amp;"'!"&amp;Lists!$L9&amp;Z$23))))</f>
        <v/>
      </c>
      <c r="AA31" s="31" t="str">
        <f ca="1">IF(ISNA(Lists!$J9),"",IF((INDIRECT("'"&amp;Lists!$J9&amp;"'!"&amp;Lists!$L9&amp;AA$23))="","",(INDIRECT("'"&amp;Lists!$J9&amp;"'!"&amp;Lists!$L9&amp;AA$23))))</f>
        <v/>
      </c>
      <c r="AB31" s="31" t="str">
        <f ca="1">IF(ISNA(Lists!$J9),"",IF((INDIRECT("'"&amp;Lists!$J9&amp;"'!"&amp;Lists!$L9&amp;AB$23))="","",(INDIRECT("'"&amp;Lists!$J9&amp;"'!"&amp;Lists!$L9&amp;AB$23))))</f>
        <v/>
      </c>
      <c r="AC31" s="31" t="str">
        <f ca="1">IF(ISNA(Lists!$J9),"",IF((INDIRECT("'"&amp;Lists!$J9&amp;"'!"&amp;Lists!$K9&amp;AC$23))="","",(INDIRECT("'"&amp;Lists!$J9&amp;"'!"&amp;Lists!$K9&amp;AC$23))))</f>
        <v/>
      </c>
      <c r="AD31" s="31" t="str">
        <f ca="1">IF(ISNA(Lists!$J9),"",IF((INDIRECT("'"&amp;Lists!$J9&amp;"'!"&amp;Lists!$L9&amp;AD$23))="","",(INDIRECT("'"&amp;Lists!$J9&amp;"'!"&amp;Lists!$L9&amp;AD$23))))</f>
        <v/>
      </c>
      <c r="AE31" s="31" t="str">
        <f ca="1">IF(ISNA(Lists!$J9),"",IF((INDIRECT("'"&amp;Lists!$J9&amp;"'!"&amp;Lists!$K9&amp;AE$23))="","",(INDIRECT("'"&amp;Lists!$J9&amp;"'!"&amp;Lists!$K9&amp;AE$23))))</f>
        <v/>
      </c>
      <c r="AF31" s="31" t="str">
        <f ca="1">IF(ISNA(Lists!$J9),"",IF((INDIRECT("'"&amp;Lists!$J9&amp;"'!"&amp;Lists!$K9&amp;AF$23))="","",(INDIRECT("'"&amp;Lists!$J9&amp;"'!"&amp;Lists!$K9&amp;AF$23))))</f>
        <v/>
      </c>
      <c r="AG31" s="31" t="str">
        <f ca="1">IF(ISNA(Lists!$J9),"",IF((INDIRECT("'"&amp;Lists!$J9&amp;"'!"&amp;Lists!$K9&amp;AG$23))="","",(INDIRECT("'"&amp;Lists!$J9&amp;"'!"&amp;Lists!$K9&amp;AG$23))))</f>
        <v/>
      </c>
      <c r="AH31" s="31" t="str">
        <f ca="1">IF(ISNA(Lists!$J9),"",IF((INDIRECT("'"&amp;Lists!$J9&amp;"'!"&amp;Lists!$K9&amp;AH$23))="","",(INDIRECT("'"&amp;Lists!$J9&amp;"'!"&amp;Lists!$K9&amp;AH$23))))</f>
        <v/>
      </c>
      <c r="AI31" s="31" t="str">
        <f ca="1">IF(ISNA(Lists!$J9),"",IF((INDIRECT("'"&amp;Lists!$J9&amp;"'!"&amp;Lists!$K9&amp;AI$23))="","",(INDIRECT("'"&amp;Lists!$J9&amp;"'!"&amp;Lists!$K9&amp;AI$23))))</f>
        <v/>
      </c>
      <c r="AJ31" s="31" t="str">
        <f ca="1">IF(ISNA(Lists!$J9),"",IF((INDIRECT("'"&amp;Lists!$J9&amp;"'!"&amp;Lists!$K9&amp;AJ$23))="","",(INDIRECT("'"&amp;Lists!$J9&amp;"'!"&amp;Lists!$K9&amp;AJ$23))))</f>
        <v/>
      </c>
      <c r="AK31" s="31" t="str">
        <f ca="1">IF(ISNA(Lists!$J9),"",IF((INDIRECT("'"&amp;Lists!$J9&amp;"'!"&amp;Lists!$K9&amp;AK$23))="","",(INDIRECT("'"&amp;Lists!$J9&amp;"'!"&amp;Lists!$K9&amp;AK$23))))</f>
        <v/>
      </c>
      <c r="AL31" s="274" t="str">
        <f ca="1">IF(ISNA(Lists!$J9),"",IF((INDIRECT("'"&amp;Lists!$J9&amp;"'!"&amp;Lists!$K9&amp;AL$23))="","",(INDIRECT("'"&amp;Lists!$J9&amp;"'!"&amp;Lists!$K9&amp;AL$23))))</f>
        <v/>
      </c>
      <c r="AM31" s="31" t="str">
        <f ca="1">IF(ISNA(Lists!$J9),"",IF((INDIRECT("'"&amp;Lists!$J9&amp;"'!"&amp;Lists!$K9&amp;AM$23))="","",(INDIRECT("'"&amp;Lists!$J9&amp;"'!"&amp;Lists!$K9&amp;AM$23))))</f>
        <v/>
      </c>
      <c r="AN31" s="31" t="str">
        <f ca="1">IF(ISNA(Lists!$J9),"",IF((INDIRECT("'"&amp;Lists!$J9&amp;"'!"&amp;Lists!$K9&amp;AN$23))="","",(INDIRECT("'"&amp;Lists!$J9&amp;"'!"&amp;Lists!$K9&amp;AN$23))))</f>
        <v/>
      </c>
      <c r="AO31" s="485" t="str">
        <f ca="1">IF(ISNA(Lists!$J9),"",IF((INDIRECT("'"&amp;Lists!$J9&amp;"'!"&amp;Lists!$K9&amp;AO$23))="","",(INDIRECT("'"&amp;Lists!$J9&amp;"'!"&amp;Lists!$K9&amp;AO$23))))</f>
        <v/>
      </c>
    </row>
    <row r="32" spans="2:41" x14ac:dyDescent="0.25">
      <c r="B32" s="279" t="str">
        <f ca="1">IF(C32="","",Facility_Info_upload!$B$24)</f>
        <v/>
      </c>
      <c r="C32" s="31" t="str">
        <f ca="1">IF(ISNA(Lists!$J10),"",IF(INDIRECT("'"&amp;Lists!$J10&amp;"'!"&amp;"B"&amp;C$23)="","",(INDIRECT("'"&amp;Lists!$J10&amp;"'!"&amp;"B"&amp;C$23))))</f>
        <v/>
      </c>
      <c r="D32" s="31" t="str">
        <f ca="1">IF(ISNA(Lists!$J10),"",IF(INDIRECT("'"&amp;Lists!$J10&amp;"'!"&amp;"B"&amp;D$23)="","",(INDIRECT("'"&amp;Lists!$J10&amp;"'!"&amp;"B"&amp;D$23))))</f>
        <v/>
      </c>
      <c r="E32" s="31" t="str">
        <f ca="1">IF(ISNA(Lists!$J10),"",IF(INDIRECT("'"&amp;Lists!$J10&amp;"'!"&amp;"B"&amp;E$23)="","",(INDIRECT("'"&amp;Lists!$J10&amp;"'!"&amp;"B"&amp;E$23))))</f>
        <v/>
      </c>
      <c r="F32" s="31" t="str">
        <f ca="1">IF(ISNA(Lists!$J10),"",IF(INDIRECT("'"&amp;Lists!$J10&amp;"'!"&amp;"B"&amp;F$23)="","",(INDIRECT("'"&amp;Lists!$J10&amp;"'!"&amp;"B"&amp;F$23))))</f>
        <v/>
      </c>
      <c r="G32" s="31" t="str">
        <f ca="1">IF(ISNA(Lists!$J10),"",IF(INDIRECT("'"&amp;Lists!$J10&amp;"'!"&amp;"B"&amp;G$23)="","",(INDIRECT("'"&amp;Lists!$J10&amp;"'!"&amp;"B"&amp;G$23))))</f>
        <v/>
      </c>
      <c r="H32" s="31" t="str">
        <f ca="1">IF(ISNA(Lists!$J10),"",IF((INDIRECT("'"&amp;Lists!$J10&amp;"'!"&amp;Lists!$K10&amp;H$23))="","",(INDIRECT("'"&amp;Lists!$J10&amp;"'!"&amp;Lists!$K10&amp;H$23))))</f>
        <v/>
      </c>
      <c r="I32" s="31" t="str">
        <f ca="1">IF(ISNA(Lists!$J10),"",IF((INDIRECT("'"&amp;Lists!$J10&amp;"'!"&amp;Lists!$K10&amp;I$23))="","",(INDIRECT("'"&amp;Lists!$J10&amp;"'!"&amp;Lists!$K10&amp;I$23))))</f>
        <v/>
      </c>
      <c r="J32" s="31" t="str">
        <f ca="1">IF(ISNA(Lists!$J10),"",IF((INDIRECT("'"&amp;Lists!$J10&amp;"'!"&amp;Lists!$K10&amp;J$23))="","",(INDIRECT("'"&amp;Lists!$J10&amp;"'!"&amp;Lists!$K10&amp;J$23))))</f>
        <v/>
      </c>
      <c r="K32" s="31" t="str">
        <f ca="1">IF(ISNA(Lists!$J10),"",IF((INDIRECT("'"&amp;Lists!$J10&amp;"'!"&amp;Lists!$K10&amp;K$23))="","",(INDIRECT("'"&amp;Lists!$J10&amp;"'!"&amp;Lists!$K10&amp;K$23))))</f>
        <v/>
      </c>
      <c r="L32" s="31" t="str">
        <f ca="1">IF(ISNA(Lists!$J10),"",IF((INDIRECT("'"&amp;Lists!$J10&amp;"'!"&amp;Lists!$K10&amp;L$23))="","",(INDIRECT("'"&amp;Lists!$J10&amp;"'!"&amp;Lists!$K10&amp;L$23))))</f>
        <v/>
      </c>
      <c r="M32" s="31" t="str">
        <f ca="1">IF(ISNA(Lists!$J10),"",IF((INDIRECT("'"&amp;Lists!$J10&amp;"'!"&amp;Lists!$K10&amp;M$23))="","",(INDIRECT("'"&amp;Lists!$J10&amp;"'!"&amp;Lists!$K10&amp;M$23))))</f>
        <v/>
      </c>
      <c r="N32" s="31" t="str">
        <f ca="1">IF(ISNA(Lists!$J10),"",IF((INDIRECT("'"&amp;Lists!$J10&amp;"'!"&amp;Lists!$K10&amp;N$23))="","",(INDIRECT("'"&amp;Lists!$J10&amp;"'!"&amp;Lists!$K10&amp;N$23))))</f>
        <v/>
      </c>
      <c r="O32" s="31" t="str">
        <f ca="1">IF(ISNA(Lists!$J10),"",IF((INDIRECT("'"&amp;Lists!$J10&amp;"'!"&amp;Lists!$K10&amp;O$23))="","",(INDIRECT("'"&amp;Lists!$J10&amp;"'!"&amp;Lists!$K10&amp;O$23))))</f>
        <v/>
      </c>
      <c r="P32" s="31" t="str">
        <f ca="1">IF(ISNA(Lists!$J10),"",IF((INDIRECT("'"&amp;Lists!$J10&amp;"'!"&amp;Lists!$K10&amp;P$23))="","",(INDIRECT("'"&amp;Lists!$J10&amp;"'!"&amp;Lists!$K10&amp;P$23))))</f>
        <v/>
      </c>
      <c r="Q32" s="31" t="str">
        <f ca="1">IF(ISNA(Lists!$J10),"",IF((INDIRECT("'"&amp;Lists!$J10&amp;"'!"&amp;Lists!$K10&amp;Q$23))="","",(INDIRECT("'"&amp;Lists!$J10&amp;"'!"&amp;Lists!$K10&amp;Q$23))))</f>
        <v/>
      </c>
      <c r="R32" s="31" t="str">
        <f ca="1">IF(ISNA(Lists!$J10),"",IF((INDIRECT("'"&amp;Lists!$J10&amp;"'!"&amp;Lists!$K10&amp;R$23))="","",(INDIRECT("'"&amp;Lists!$J10&amp;"'!"&amp;Lists!$K10&amp;R$23))))</f>
        <v/>
      </c>
      <c r="S32" s="31" t="str">
        <f ca="1">IF(ISNA(Lists!$J10),"",IF((INDIRECT("'"&amp;Lists!$J10&amp;"'!"&amp;Lists!$K10&amp;S$23))="","",(INDIRECT("'"&amp;Lists!$J10&amp;"'!"&amp;Lists!$K10&amp;S$23))))</f>
        <v/>
      </c>
      <c r="T32" s="278" t="str">
        <f ca="1">IF(ISNA(Lists!$J10),"",IF((INDIRECT("'"&amp;Lists!$J10&amp;"'!"&amp;Lists!$K10&amp;T$23))="","",(INDIRECT("'"&amp;Lists!$J10&amp;"'!"&amp;Lists!$K10&amp;T$23))))</f>
        <v/>
      </c>
      <c r="U32" s="31" t="str">
        <f ca="1">IF(ISNA(Lists!$J10),"",IF((INDIRECT("'"&amp;Lists!$J10&amp;"'!"&amp;Lists!$K10&amp;U$23))="","",(INDIRECT("'"&amp;Lists!$J10&amp;"'!"&amp;Lists!$K10&amp;U$23))))</f>
        <v/>
      </c>
      <c r="V32" s="31" t="str">
        <f ca="1">IF(ISNA(Lists!$J10),"",IF((INDIRECT("'"&amp;Lists!$J10&amp;"'!"&amp;Lists!$L10&amp;V$23))="","",(INDIRECT("'"&amp;Lists!$J10&amp;"'!"&amp;Lists!$L10&amp;V$23))))</f>
        <v/>
      </c>
      <c r="W32" s="31" t="str">
        <f ca="1">IF(ISNA(Lists!$J10),"",IF((INDIRECT("'"&amp;Lists!$J10&amp;"'!"&amp;Lists!$L10&amp;W$23))="","",(INDIRECT("'"&amp;Lists!$J10&amp;"'!"&amp;Lists!$L10&amp;W$23))))</f>
        <v/>
      </c>
      <c r="X32" s="31" t="str">
        <f ca="1">IF(ISNA(Lists!$J10),"",IF((INDIRECT("'"&amp;Lists!$J10&amp;"'!"&amp;Lists!$L10&amp;X$23))="","",(INDIRECT("'"&amp;Lists!$J10&amp;"'!"&amp;Lists!$L10&amp;X$23))))</f>
        <v/>
      </c>
      <c r="Y32" s="31" t="str">
        <f ca="1">IF(ISNA(Lists!$J10),"",IF((INDIRECT("'"&amp;Lists!$J10&amp;"'!"&amp;Lists!$L10&amp;Y$23))="","",(INDIRECT("'"&amp;Lists!$J10&amp;"'!"&amp;Lists!$L10&amp;Y$23))))</f>
        <v/>
      </c>
      <c r="Z32" s="31" t="str">
        <f ca="1">IF(ISNA(Lists!$J10),"",IF((INDIRECT("'"&amp;Lists!$J10&amp;"'!"&amp;Lists!$L10&amp;Z$23))="","",(INDIRECT("'"&amp;Lists!$J10&amp;"'!"&amp;Lists!$L10&amp;Z$23))))</f>
        <v/>
      </c>
      <c r="AA32" s="31" t="str">
        <f ca="1">IF(ISNA(Lists!$J10),"",IF((INDIRECT("'"&amp;Lists!$J10&amp;"'!"&amp;Lists!$L10&amp;AA$23))="","",(INDIRECT("'"&amp;Lists!$J10&amp;"'!"&amp;Lists!$L10&amp;AA$23))))</f>
        <v/>
      </c>
      <c r="AB32" s="31" t="str">
        <f ca="1">IF(ISNA(Lists!$J10),"",IF((INDIRECT("'"&amp;Lists!$J10&amp;"'!"&amp;Lists!$L10&amp;AB$23))="","",(INDIRECT("'"&amp;Lists!$J10&amp;"'!"&amp;Lists!$L10&amp;AB$23))))</f>
        <v/>
      </c>
      <c r="AC32" s="31" t="str">
        <f ca="1">IF(ISNA(Lists!$J10),"",IF((INDIRECT("'"&amp;Lists!$J10&amp;"'!"&amp;Lists!$K10&amp;AC$23))="","",(INDIRECT("'"&amp;Lists!$J10&amp;"'!"&amp;Lists!$K10&amp;AC$23))))</f>
        <v/>
      </c>
      <c r="AD32" s="31" t="str">
        <f ca="1">IF(ISNA(Lists!$J10),"",IF((INDIRECT("'"&amp;Lists!$J10&amp;"'!"&amp;Lists!$L10&amp;AD$23))="","",(INDIRECT("'"&amp;Lists!$J10&amp;"'!"&amp;Lists!$L10&amp;AD$23))))</f>
        <v/>
      </c>
      <c r="AE32" s="31" t="str">
        <f ca="1">IF(ISNA(Lists!$J10),"",IF((INDIRECT("'"&amp;Lists!$J10&amp;"'!"&amp;Lists!$K10&amp;AE$23))="","",(INDIRECT("'"&amp;Lists!$J10&amp;"'!"&amp;Lists!$K10&amp;AE$23))))</f>
        <v/>
      </c>
      <c r="AF32" s="31" t="str">
        <f ca="1">IF(ISNA(Lists!$J10),"",IF((INDIRECT("'"&amp;Lists!$J10&amp;"'!"&amp;Lists!$K10&amp;AF$23))="","",(INDIRECT("'"&amp;Lists!$J10&amp;"'!"&amp;Lists!$K10&amp;AF$23))))</f>
        <v/>
      </c>
      <c r="AG32" s="31" t="str">
        <f ca="1">IF(ISNA(Lists!$J10),"",IF((INDIRECT("'"&amp;Lists!$J10&amp;"'!"&amp;Lists!$K10&amp;AG$23))="","",(INDIRECT("'"&amp;Lists!$J10&amp;"'!"&amp;Lists!$K10&amp;AG$23))))</f>
        <v/>
      </c>
      <c r="AH32" s="31" t="str">
        <f ca="1">IF(ISNA(Lists!$J10),"",IF((INDIRECT("'"&amp;Lists!$J10&amp;"'!"&amp;Lists!$K10&amp;AH$23))="","",(INDIRECT("'"&amp;Lists!$J10&amp;"'!"&amp;Lists!$K10&amp;AH$23))))</f>
        <v/>
      </c>
      <c r="AI32" s="31" t="str">
        <f ca="1">IF(ISNA(Lists!$J10),"",IF((INDIRECT("'"&amp;Lists!$J10&amp;"'!"&amp;Lists!$K10&amp;AI$23))="","",(INDIRECT("'"&amp;Lists!$J10&amp;"'!"&amp;Lists!$K10&amp;AI$23))))</f>
        <v/>
      </c>
      <c r="AJ32" s="31" t="str">
        <f ca="1">IF(ISNA(Lists!$J10),"",IF((INDIRECT("'"&amp;Lists!$J10&amp;"'!"&amp;Lists!$K10&amp;AJ$23))="","",(INDIRECT("'"&amp;Lists!$J10&amp;"'!"&amp;Lists!$K10&amp;AJ$23))))</f>
        <v/>
      </c>
      <c r="AK32" s="31" t="str">
        <f ca="1">IF(ISNA(Lists!$J10),"",IF((INDIRECT("'"&amp;Lists!$J10&amp;"'!"&amp;Lists!$K10&amp;AK$23))="","",(INDIRECT("'"&amp;Lists!$J10&amp;"'!"&amp;Lists!$K10&amp;AK$23))))</f>
        <v/>
      </c>
      <c r="AL32" s="274" t="str">
        <f ca="1">IF(ISNA(Lists!$J10),"",IF((INDIRECT("'"&amp;Lists!$J10&amp;"'!"&amp;Lists!$K10&amp;AL$23))="","",(INDIRECT("'"&amp;Lists!$J10&amp;"'!"&amp;Lists!$K10&amp;AL$23))))</f>
        <v/>
      </c>
      <c r="AM32" s="31" t="str">
        <f ca="1">IF(ISNA(Lists!$J10),"",IF((INDIRECT("'"&amp;Lists!$J10&amp;"'!"&amp;Lists!$K10&amp;AM$23))="","",(INDIRECT("'"&amp;Lists!$J10&amp;"'!"&amp;Lists!$K10&amp;AM$23))))</f>
        <v/>
      </c>
      <c r="AN32" s="31" t="str">
        <f ca="1">IF(ISNA(Lists!$J10),"",IF((INDIRECT("'"&amp;Lists!$J10&amp;"'!"&amp;Lists!$K10&amp;AN$23))="","",(INDIRECT("'"&amp;Lists!$J10&amp;"'!"&amp;Lists!$K10&amp;AN$23))))</f>
        <v/>
      </c>
      <c r="AO32" s="485" t="str">
        <f ca="1">IF(ISNA(Lists!$J10),"",IF((INDIRECT("'"&amp;Lists!$J10&amp;"'!"&amp;Lists!$K10&amp;AO$23))="","",(INDIRECT("'"&amp;Lists!$J10&amp;"'!"&amp;Lists!$K10&amp;AO$23))))</f>
        <v/>
      </c>
    </row>
    <row r="33" spans="2:41" x14ac:dyDescent="0.25">
      <c r="B33" s="279" t="str">
        <f ca="1">IF(C33="","",Facility_Info_upload!$B$24)</f>
        <v/>
      </c>
      <c r="C33" s="31" t="str">
        <f ca="1">IF(ISNA(Lists!$J11),"",IF(INDIRECT("'"&amp;Lists!$J11&amp;"'!"&amp;"B"&amp;C$23)="","",(INDIRECT("'"&amp;Lists!$J11&amp;"'!"&amp;"B"&amp;C$23))))</f>
        <v/>
      </c>
      <c r="D33" s="31" t="str">
        <f ca="1">IF(ISNA(Lists!$J11),"",IF(INDIRECT("'"&amp;Lists!$J11&amp;"'!"&amp;"B"&amp;D$23)="","",(INDIRECT("'"&amp;Lists!$J11&amp;"'!"&amp;"B"&amp;D$23))))</f>
        <v/>
      </c>
      <c r="E33" s="31" t="str">
        <f ca="1">IF(ISNA(Lists!$J11),"",IF(INDIRECT("'"&amp;Lists!$J11&amp;"'!"&amp;"B"&amp;E$23)="","",(INDIRECT("'"&amp;Lists!$J11&amp;"'!"&amp;"B"&amp;E$23))))</f>
        <v/>
      </c>
      <c r="F33" s="31" t="str">
        <f ca="1">IF(ISNA(Lists!$J11),"",IF(INDIRECT("'"&amp;Lists!$J11&amp;"'!"&amp;"B"&amp;F$23)="","",(INDIRECT("'"&amp;Lists!$J11&amp;"'!"&amp;"B"&amp;F$23))))</f>
        <v/>
      </c>
      <c r="G33" s="31" t="str">
        <f ca="1">IF(ISNA(Lists!$J11),"",IF(INDIRECT("'"&amp;Lists!$J11&amp;"'!"&amp;"B"&amp;G$23)="","",(INDIRECT("'"&amp;Lists!$J11&amp;"'!"&amp;"B"&amp;G$23))))</f>
        <v/>
      </c>
      <c r="H33" s="31" t="str">
        <f ca="1">IF(ISNA(Lists!$J11),"",IF((INDIRECT("'"&amp;Lists!$J11&amp;"'!"&amp;Lists!$K11&amp;H$23))="","",(INDIRECT("'"&amp;Lists!$J11&amp;"'!"&amp;Lists!$K11&amp;H$23))))</f>
        <v/>
      </c>
      <c r="I33" s="31" t="str">
        <f ca="1">IF(ISNA(Lists!$J11),"",IF((INDIRECT("'"&amp;Lists!$J11&amp;"'!"&amp;Lists!$K11&amp;I$23))="","",(INDIRECT("'"&amp;Lists!$J11&amp;"'!"&amp;Lists!$K11&amp;I$23))))</f>
        <v/>
      </c>
      <c r="J33" s="31" t="str">
        <f ca="1">IF(ISNA(Lists!$J11),"",IF((INDIRECT("'"&amp;Lists!$J11&amp;"'!"&amp;Lists!$K11&amp;J$23))="","",(INDIRECT("'"&amp;Lists!$J11&amp;"'!"&amp;Lists!$K11&amp;J$23))))</f>
        <v/>
      </c>
      <c r="K33" s="31" t="str">
        <f ca="1">IF(ISNA(Lists!$J11),"",IF((INDIRECT("'"&amp;Lists!$J11&amp;"'!"&amp;Lists!$K11&amp;K$23))="","",(INDIRECT("'"&amp;Lists!$J11&amp;"'!"&amp;Lists!$K11&amp;K$23))))</f>
        <v/>
      </c>
      <c r="L33" s="31" t="str">
        <f ca="1">IF(ISNA(Lists!$J11),"",IF((INDIRECT("'"&amp;Lists!$J11&amp;"'!"&amp;Lists!$K11&amp;L$23))="","",(INDIRECT("'"&amp;Lists!$J11&amp;"'!"&amp;Lists!$K11&amp;L$23))))</f>
        <v/>
      </c>
      <c r="M33" s="31" t="str">
        <f ca="1">IF(ISNA(Lists!$J11),"",IF((INDIRECT("'"&amp;Lists!$J11&amp;"'!"&amp;Lists!$K11&amp;M$23))="","",(INDIRECT("'"&amp;Lists!$J11&amp;"'!"&amp;Lists!$K11&amp;M$23))))</f>
        <v/>
      </c>
      <c r="N33" s="31" t="str">
        <f ca="1">IF(ISNA(Lists!$J11),"",IF((INDIRECT("'"&amp;Lists!$J11&amp;"'!"&amp;Lists!$K11&amp;N$23))="","",(INDIRECT("'"&amp;Lists!$J11&amp;"'!"&amp;Lists!$K11&amp;N$23))))</f>
        <v/>
      </c>
      <c r="O33" s="31" t="str">
        <f ca="1">IF(ISNA(Lists!$J11),"",IF((INDIRECT("'"&amp;Lists!$J11&amp;"'!"&amp;Lists!$K11&amp;O$23))="","",(INDIRECT("'"&amp;Lists!$J11&amp;"'!"&amp;Lists!$K11&amp;O$23))))</f>
        <v/>
      </c>
      <c r="P33" s="31" t="str">
        <f ca="1">IF(ISNA(Lists!$J11),"",IF((INDIRECT("'"&amp;Lists!$J11&amp;"'!"&amp;Lists!$K11&amp;P$23))="","",(INDIRECT("'"&amp;Lists!$J11&amp;"'!"&amp;Lists!$K11&amp;P$23))))</f>
        <v/>
      </c>
      <c r="Q33" s="31" t="str">
        <f ca="1">IF(ISNA(Lists!$J11),"",IF((INDIRECT("'"&amp;Lists!$J11&amp;"'!"&amp;Lists!$K11&amp;Q$23))="","",(INDIRECT("'"&amp;Lists!$J11&amp;"'!"&amp;Lists!$K11&amp;Q$23))))</f>
        <v/>
      </c>
      <c r="R33" s="31" t="str">
        <f ca="1">IF(ISNA(Lists!$J11),"",IF((INDIRECT("'"&amp;Lists!$J11&amp;"'!"&amp;Lists!$K11&amp;R$23))="","",(INDIRECT("'"&amp;Lists!$J11&amp;"'!"&amp;Lists!$K11&amp;R$23))))</f>
        <v/>
      </c>
      <c r="S33" s="31" t="str">
        <f ca="1">IF(ISNA(Lists!$J11),"",IF((INDIRECT("'"&amp;Lists!$J11&amp;"'!"&amp;Lists!$K11&amp;S$23))="","",(INDIRECT("'"&amp;Lists!$J11&amp;"'!"&amp;Lists!$K11&amp;S$23))))</f>
        <v/>
      </c>
      <c r="T33" s="278" t="str">
        <f ca="1">IF(ISNA(Lists!$J11),"",IF((INDIRECT("'"&amp;Lists!$J11&amp;"'!"&amp;Lists!$K11&amp;T$23))="","",(INDIRECT("'"&amp;Lists!$J11&amp;"'!"&amp;Lists!$K11&amp;T$23))))</f>
        <v/>
      </c>
      <c r="U33" s="31" t="str">
        <f ca="1">IF(ISNA(Lists!$J11),"",IF((INDIRECT("'"&amp;Lists!$J11&amp;"'!"&amp;Lists!$K11&amp;U$23))="","",(INDIRECT("'"&amp;Lists!$J11&amp;"'!"&amp;Lists!$K11&amp;U$23))))</f>
        <v/>
      </c>
      <c r="V33" s="31" t="str">
        <f ca="1">IF(ISNA(Lists!$J11),"",IF((INDIRECT("'"&amp;Lists!$J11&amp;"'!"&amp;Lists!$L11&amp;V$23))="","",(INDIRECT("'"&amp;Lists!$J11&amp;"'!"&amp;Lists!$L11&amp;V$23))))</f>
        <v/>
      </c>
      <c r="W33" s="31" t="str">
        <f ca="1">IF(ISNA(Lists!$J11),"",IF((INDIRECT("'"&amp;Lists!$J11&amp;"'!"&amp;Lists!$L11&amp;W$23))="","",(INDIRECT("'"&amp;Lists!$J11&amp;"'!"&amp;Lists!$L11&amp;W$23))))</f>
        <v/>
      </c>
      <c r="X33" s="31" t="str">
        <f ca="1">IF(ISNA(Lists!$J11),"",IF((INDIRECT("'"&amp;Lists!$J11&amp;"'!"&amp;Lists!$L11&amp;X$23))="","",(INDIRECT("'"&amp;Lists!$J11&amp;"'!"&amp;Lists!$L11&amp;X$23))))</f>
        <v/>
      </c>
      <c r="Y33" s="31" t="str">
        <f ca="1">IF(ISNA(Lists!$J11),"",IF((INDIRECT("'"&amp;Lists!$J11&amp;"'!"&amp;Lists!$L11&amp;Y$23))="","",(INDIRECT("'"&amp;Lists!$J11&amp;"'!"&amp;Lists!$L11&amp;Y$23))))</f>
        <v/>
      </c>
      <c r="Z33" s="31" t="str">
        <f ca="1">IF(ISNA(Lists!$J11),"",IF((INDIRECT("'"&amp;Lists!$J11&amp;"'!"&amp;Lists!$L11&amp;Z$23))="","",(INDIRECT("'"&amp;Lists!$J11&amp;"'!"&amp;Lists!$L11&amp;Z$23))))</f>
        <v/>
      </c>
      <c r="AA33" s="31" t="str">
        <f ca="1">IF(ISNA(Lists!$J11),"",IF((INDIRECT("'"&amp;Lists!$J11&amp;"'!"&amp;Lists!$L11&amp;AA$23))="","",(INDIRECT("'"&amp;Lists!$J11&amp;"'!"&amp;Lists!$L11&amp;AA$23))))</f>
        <v/>
      </c>
      <c r="AB33" s="31" t="str">
        <f ca="1">IF(ISNA(Lists!$J11),"",IF((INDIRECT("'"&amp;Lists!$J11&amp;"'!"&amp;Lists!$L11&amp;AB$23))="","",(INDIRECT("'"&amp;Lists!$J11&amp;"'!"&amp;Lists!$L11&amp;AB$23))))</f>
        <v/>
      </c>
      <c r="AC33" s="31" t="str">
        <f ca="1">IF(ISNA(Lists!$J11),"",IF((INDIRECT("'"&amp;Lists!$J11&amp;"'!"&amp;Lists!$K11&amp;AC$23))="","",(INDIRECT("'"&amp;Lists!$J11&amp;"'!"&amp;Lists!$K11&amp;AC$23))))</f>
        <v/>
      </c>
      <c r="AD33" s="31" t="str">
        <f ca="1">IF(ISNA(Lists!$J11),"",IF((INDIRECT("'"&amp;Lists!$J11&amp;"'!"&amp;Lists!$L11&amp;AD$23))="","",(INDIRECT("'"&amp;Lists!$J11&amp;"'!"&amp;Lists!$L11&amp;AD$23))))</f>
        <v/>
      </c>
      <c r="AE33" s="31" t="str">
        <f ca="1">IF(ISNA(Lists!$J11),"",IF((INDIRECT("'"&amp;Lists!$J11&amp;"'!"&amp;Lists!$K11&amp;AE$23))="","",(INDIRECT("'"&amp;Lists!$J11&amp;"'!"&amp;Lists!$K11&amp;AE$23))))</f>
        <v/>
      </c>
      <c r="AF33" s="31" t="str">
        <f ca="1">IF(ISNA(Lists!$J11),"",IF((INDIRECT("'"&amp;Lists!$J11&amp;"'!"&amp;Lists!$K11&amp;AF$23))="","",(INDIRECT("'"&amp;Lists!$J11&amp;"'!"&amp;Lists!$K11&amp;AF$23))))</f>
        <v/>
      </c>
      <c r="AG33" s="31" t="str">
        <f ca="1">IF(ISNA(Lists!$J11),"",IF((INDIRECT("'"&amp;Lists!$J11&amp;"'!"&amp;Lists!$K11&amp;AG$23))="","",(INDIRECT("'"&amp;Lists!$J11&amp;"'!"&amp;Lists!$K11&amp;AG$23))))</f>
        <v/>
      </c>
      <c r="AH33" s="31" t="str">
        <f ca="1">IF(ISNA(Lists!$J11),"",IF((INDIRECT("'"&amp;Lists!$J11&amp;"'!"&amp;Lists!$K11&amp;AH$23))="","",(INDIRECT("'"&amp;Lists!$J11&amp;"'!"&amp;Lists!$K11&amp;AH$23))))</f>
        <v/>
      </c>
      <c r="AI33" s="31" t="str">
        <f ca="1">IF(ISNA(Lists!$J11),"",IF((INDIRECT("'"&amp;Lists!$J11&amp;"'!"&amp;Lists!$K11&amp;AI$23))="","",(INDIRECT("'"&amp;Lists!$J11&amp;"'!"&amp;Lists!$K11&amp;AI$23))))</f>
        <v/>
      </c>
      <c r="AJ33" s="31" t="str">
        <f ca="1">IF(ISNA(Lists!$J11),"",IF((INDIRECT("'"&amp;Lists!$J11&amp;"'!"&amp;Lists!$K11&amp;AJ$23))="","",(INDIRECT("'"&amp;Lists!$J11&amp;"'!"&amp;Lists!$K11&amp;AJ$23))))</f>
        <v/>
      </c>
      <c r="AK33" s="31" t="str">
        <f ca="1">IF(ISNA(Lists!$J11),"",IF((INDIRECT("'"&amp;Lists!$J11&amp;"'!"&amp;Lists!$K11&amp;AK$23))="","",(INDIRECT("'"&amp;Lists!$J11&amp;"'!"&amp;Lists!$K11&amp;AK$23))))</f>
        <v/>
      </c>
      <c r="AL33" s="274" t="str">
        <f ca="1">IF(ISNA(Lists!$J11),"",IF((INDIRECT("'"&amp;Lists!$J11&amp;"'!"&amp;Lists!$K11&amp;AL$23))="","",(INDIRECT("'"&amp;Lists!$J11&amp;"'!"&amp;Lists!$K11&amp;AL$23))))</f>
        <v/>
      </c>
      <c r="AM33" s="31" t="str">
        <f ca="1">IF(ISNA(Lists!$J11),"",IF((INDIRECT("'"&amp;Lists!$J11&amp;"'!"&amp;Lists!$K11&amp;AM$23))="","",(INDIRECT("'"&amp;Lists!$J11&amp;"'!"&amp;Lists!$K11&amp;AM$23))))</f>
        <v/>
      </c>
      <c r="AN33" s="31" t="str">
        <f ca="1">IF(ISNA(Lists!$J11),"",IF((INDIRECT("'"&amp;Lists!$J11&amp;"'!"&amp;Lists!$K11&amp;AN$23))="","",(INDIRECT("'"&amp;Lists!$J11&amp;"'!"&amp;Lists!$K11&amp;AN$23))))</f>
        <v/>
      </c>
      <c r="AO33" s="485" t="str">
        <f ca="1">IF(ISNA(Lists!$J11),"",IF((INDIRECT("'"&amp;Lists!$J11&amp;"'!"&amp;Lists!$K11&amp;AO$23))="","",(INDIRECT("'"&amp;Lists!$J11&amp;"'!"&amp;Lists!$K11&amp;AO$23))))</f>
        <v/>
      </c>
    </row>
    <row r="34" spans="2:41" x14ac:dyDescent="0.25">
      <c r="B34" s="279" t="str">
        <f ca="1">IF(C34="","",Facility_Info_upload!$B$24)</f>
        <v/>
      </c>
      <c r="C34" s="31" t="str">
        <f ca="1">IF(ISNA(Lists!$J12),"",IF(INDIRECT("'"&amp;Lists!$J12&amp;"'!"&amp;"B"&amp;C$23)="","",(INDIRECT("'"&amp;Lists!$J12&amp;"'!"&amp;"B"&amp;C$23))))</f>
        <v/>
      </c>
      <c r="D34" s="31" t="str">
        <f ca="1">IF(ISNA(Lists!$J12),"",IF(INDIRECT("'"&amp;Lists!$J12&amp;"'!"&amp;"B"&amp;D$23)="","",(INDIRECT("'"&amp;Lists!$J12&amp;"'!"&amp;"B"&amp;D$23))))</f>
        <v/>
      </c>
      <c r="E34" s="31" t="str">
        <f ca="1">IF(ISNA(Lists!$J12),"",IF(INDIRECT("'"&amp;Lists!$J12&amp;"'!"&amp;"B"&amp;E$23)="","",(INDIRECT("'"&amp;Lists!$J12&amp;"'!"&amp;"B"&amp;E$23))))</f>
        <v/>
      </c>
      <c r="F34" s="31" t="str">
        <f ca="1">IF(ISNA(Lists!$J12),"",IF(INDIRECT("'"&amp;Lists!$J12&amp;"'!"&amp;"B"&amp;F$23)="","",(INDIRECT("'"&amp;Lists!$J12&amp;"'!"&amp;"B"&amp;F$23))))</f>
        <v/>
      </c>
      <c r="G34" s="31" t="str">
        <f ca="1">IF(ISNA(Lists!$J12),"",IF(INDIRECT("'"&amp;Lists!$J12&amp;"'!"&amp;"B"&amp;G$23)="","",(INDIRECT("'"&amp;Lists!$J12&amp;"'!"&amp;"B"&amp;G$23))))</f>
        <v/>
      </c>
      <c r="H34" s="31" t="str">
        <f ca="1">IF(ISNA(Lists!$J12),"",IF((INDIRECT("'"&amp;Lists!$J12&amp;"'!"&amp;Lists!$K12&amp;H$23))="","",(INDIRECT("'"&amp;Lists!$J12&amp;"'!"&amp;Lists!$K12&amp;H$23))))</f>
        <v/>
      </c>
      <c r="I34" s="31" t="str">
        <f ca="1">IF(ISNA(Lists!$J12),"",IF((INDIRECT("'"&amp;Lists!$J12&amp;"'!"&amp;Lists!$K12&amp;I$23))="","",(INDIRECT("'"&amp;Lists!$J12&amp;"'!"&amp;Lists!$K12&amp;I$23))))</f>
        <v/>
      </c>
      <c r="J34" s="31" t="str">
        <f ca="1">IF(ISNA(Lists!$J12),"",IF((INDIRECT("'"&amp;Lists!$J12&amp;"'!"&amp;Lists!$K12&amp;J$23))="","",(INDIRECT("'"&amp;Lists!$J12&amp;"'!"&amp;Lists!$K12&amp;J$23))))</f>
        <v/>
      </c>
      <c r="K34" s="31" t="str">
        <f ca="1">IF(ISNA(Lists!$J12),"",IF((INDIRECT("'"&amp;Lists!$J12&amp;"'!"&amp;Lists!$K12&amp;K$23))="","",(INDIRECT("'"&amp;Lists!$J12&amp;"'!"&amp;Lists!$K12&amp;K$23))))</f>
        <v/>
      </c>
      <c r="L34" s="31" t="str">
        <f ca="1">IF(ISNA(Lists!$J12),"",IF((INDIRECT("'"&amp;Lists!$J12&amp;"'!"&amp;Lists!$K12&amp;L$23))="","",(INDIRECT("'"&amp;Lists!$J12&amp;"'!"&amp;Lists!$K12&amp;L$23))))</f>
        <v/>
      </c>
      <c r="M34" s="31" t="str">
        <f ca="1">IF(ISNA(Lists!$J12),"",IF((INDIRECT("'"&amp;Lists!$J12&amp;"'!"&amp;Lists!$K12&amp;M$23))="","",(INDIRECT("'"&amp;Lists!$J12&amp;"'!"&amp;Lists!$K12&amp;M$23))))</f>
        <v/>
      </c>
      <c r="N34" s="31" t="str">
        <f ca="1">IF(ISNA(Lists!$J12),"",IF((INDIRECT("'"&amp;Lists!$J12&amp;"'!"&amp;Lists!$K12&amp;N$23))="","",(INDIRECT("'"&amp;Lists!$J12&amp;"'!"&amp;Lists!$K12&amp;N$23))))</f>
        <v/>
      </c>
      <c r="O34" s="31" t="str">
        <f ca="1">IF(ISNA(Lists!$J12),"",IF((INDIRECT("'"&amp;Lists!$J12&amp;"'!"&amp;Lists!$K12&amp;O$23))="","",(INDIRECT("'"&amp;Lists!$J12&amp;"'!"&amp;Lists!$K12&amp;O$23))))</f>
        <v/>
      </c>
      <c r="P34" s="31" t="str">
        <f ca="1">IF(ISNA(Lists!$J12),"",IF((INDIRECT("'"&amp;Lists!$J12&amp;"'!"&amp;Lists!$K12&amp;P$23))="","",(INDIRECT("'"&amp;Lists!$J12&amp;"'!"&amp;Lists!$K12&amp;P$23))))</f>
        <v/>
      </c>
      <c r="Q34" s="31" t="str">
        <f ca="1">IF(ISNA(Lists!$J12),"",IF((INDIRECT("'"&amp;Lists!$J12&amp;"'!"&amp;Lists!$K12&amp;Q$23))="","",(INDIRECT("'"&amp;Lists!$J12&amp;"'!"&amp;Lists!$K12&amp;Q$23))))</f>
        <v/>
      </c>
      <c r="R34" s="31" t="str">
        <f ca="1">IF(ISNA(Lists!$J12),"",IF((INDIRECT("'"&amp;Lists!$J12&amp;"'!"&amp;Lists!$K12&amp;R$23))="","",(INDIRECT("'"&amp;Lists!$J12&amp;"'!"&amp;Lists!$K12&amp;R$23))))</f>
        <v/>
      </c>
      <c r="S34" s="31" t="str">
        <f ca="1">IF(ISNA(Lists!$J12),"",IF((INDIRECT("'"&amp;Lists!$J12&amp;"'!"&amp;Lists!$K12&amp;S$23))="","",(INDIRECT("'"&amp;Lists!$J12&amp;"'!"&amp;Lists!$K12&amp;S$23))))</f>
        <v/>
      </c>
      <c r="T34" s="278" t="str">
        <f ca="1">IF(ISNA(Lists!$J12),"",IF((INDIRECT("'"&amp;Lists!$J12&amp;"'!"&amp;Lists!$K12&amp;T$23))="","",(INDIRECT("'"&amp;Lists!$J12&amp;"'!"&amp;Lists!$K12&amp;T$23))))</f>
        <v/>
      </c>
      <c r="U34" s="31" t="str">
        <f ca="1">IF(ISNA(Lists!$J12),"",IF((INDIRECT("'"&amp;Lists!$J12&amp;"'!"&amp;Lists!$K12&amp;U$23))="","",(INDIRECT("'"&amp;Lists!$J12&amp;"'!"&amp;Lists!$K12&amp;U$23))))</f>
        <v/>
      </c>
      <c r="V34" s="31" t="str">
        <f ca="1">IF(ISNA(Lists!$J12),"",IF((INDIRECT("'"&amp;Lists!$J12&amp;"'!"&amp;Lists!$L12&amp;V$23))="","",(INDIRECT("'"&amp;Lists!$J12&amp;"'!"&amp;Lists!$L12&amp;V$23))))</f>
        <v/>
      </c>
      <c r="W34" s="31" t="str">
        <f ca="1">IF(ISNA(Lists!$J12),"",IF((INDIRECT("'"&amp;Lists!$J12&amp;"'!"&amp;Lists!$L12&amp;W$23))="","",(INDIRECT("'"&amp;Lists!$J12&amp;"'!"&amp;Lists!$L12&amp;W$23))))</f>
        <v/>
      </c>
      <c r="X34" s="31" t="str">
        <f ca="1">IF(ISNA(Lists!$J12),"",IF((INDIRECT("'"&amp;Lists!$J12&amp;"'!"&amp;Lists!$L12&amp;X$23))="","",(INDIRECT("'"&amp;Lists!$J12&amp;"'!"&amp;Lists!$L12&amp;X$23))))</f>
        <v/>
      </c>
      <c r="Y34" s="31" t="str">
        <f ca="1">IF(ISNA(Lists!$J12),"",IF((INDIRECT("'"&amp;Lists!$J12&amp;"'!"&amp;Lists!$L12&amp;Y$23))="","",(INDIRECT("'"&amp;Lists!$J12&amp;"'!"&amp;Lists!$L12&amp;Y$23))))</f>
        <v/>
      </c>
      <c r="Z34" s="31" t="str">
        <f ca="1">IF(ISNA(Lists!$J12),"",IF((INDIRECT("'"&amp;Lists!$J12&amp;"'!"&amp;Lists!$L12&amp;Z$23))="","",(INDIRECT("'"&amp;Lists!$J12&amp;"'!"&amp;Lists!$L12&amp;Z$23))))</f>
        <v/>
      </c>
      <c r="AA34" s="31" t="str">
        <f ca="1">IF(ISNA(Lists!$J12),"",IF((INDIRECT("'"&amp;Lists!$J12&amp;"'!"&amp;Lists!$L12&amp;AA$23))="","",(INDIRECT("'"&amp;Lists!$J12&amp;"'!"&amp;Lists!$L12&amp;AA$23))))</f>
        <v/>
      </c>
      <c r="AB34" s="31" t="str">
        <f ca="1">IF(ISNA(Lists!$J12),"",IF((INDIRECT("'"&amp;Lists!$J12&amp;"'!"&amp;Lists!$L12&amp;AB$23))="","",(INDIRECT("'"&amp;Lists!$J12&amp;"'!"&amp;Lists!$L12&amp;AB$23))))</f>
        <v/>
      </c>
      <c r="AC34" s="31" t="str">
        <f ca="1">IF(ISNA(Lists!$J12),"",IF((INDIRECT("'"&amp;Lists!$J12&amp;"'!"&amp;Lists!$K12&amp;AC$23))="","",(INDIRECT("'"&amp;Lists!$J12&amp;"'!"&amp;Lists!$K12&amp;AC$23))))</f>
        <v/>
      </c>
      <c r="AD34" s="31" t="str">
        <f ca="1">IF(ISNA(Lists!$J12),"",IF((INDIRECT("'"&amp;Lists!$J12&amp;"'!"&amp;Lists!$L12&amp;AD$23))="","",(INDIRECT("'"&amp;Lists!$J12&amp;"'!"&amp;Lists!$L12&amp;AD$23))))</f>
        <v/>
      </c>
      <c r="AE34" s="31" t="str">
        <f ca="1">IF(ISNA(Lists!$J12),"",IF((INDIRECT("'"&amp;Lists!$J12&amp;"'!"&amp;Lists!$K12&amp;AE$23))="","",(INDIRECT("'"&amp;Lists!$J12&amp;"'!"&amp;Lists!$K12&amp;AE$23))))</f>
        <v/>
      </c>
      <c r="AF34" s="31" t="str">
        <f ca="1">IF(ISNA(Lists!$J12),"",IF((INDIRECT("'"&amp;Lists!$J12&amp;"'!"&amp;Lists!$K12&amp;AF$23))="","",(INDIRECT("'"&amp;Lists!$J12&amp;"'!"&amp;Lists!$K12&amp;AF$23))))</f>
        <v/>
      </c>
      <c r="AG34" s="31" t="str">
        <f ca="1">IF(ISNA(Lists!$J12),"",IF((INDIRECT("'"&amp;Lists!$J12&amp;"'!"&amp;Lists!$K12&amp;AG$23))="","",(INDIRECT("'"&amp;Lists!$J12&amp;"'!"&amp;Lists!$K12&amp;AG$23))))</f>
        <v/>
      </c>
      <c r="AH34" s="31" t="str">
        <f ca="1">IF(ISNA(Lists!$J12),"",IF((INDIRECT("'"&amp;Lists!$J12&amp;"'!"&amp;Lists!$K12&amp;AH$23))="","",(INDIRECT("'"&amp;Lists!$J12&amp;"'!"&amp;Lists!$K12&amp;AH$23))))</f>
        <v/>
      </c>
      <c r="AI34" s="31" t="str">
        <f ca="1">IF(ISNA(Lists!$J12),"",IF((INDIRECT("'"&amp;Lists!$J12&amp;"'!"&amp;Lists!$K12&amp;AI$23))="","",(INDIRECT("'"&amp;Lists!$J12&amp;"'!"&amp;Lists!$K12&amp;AI$23))))</f>
        <v/>
      </c>
      <c r="AJ34" s="31" t="str">
        <f ca="1">IF(ISNA(Lists!$J12),"",IF((INDIRECT("'"&amp;Lists!$J12&amp;"'!"&amp;Lists!$K12&amp;AJ$23))="","",(INDIRECT("'"&amp;Lists!$J12&amp;"'!"&amp;Lists!$K12&amp;AJ$23))))</f>
        <v/>
      </c>
      <c r="AK34" s="31" t="str">
        <f ca="1">IF(ISNA(Lists!$J12),"",IF((INDIRECT("'"&amp;Lists!$J12&amp;"'!"&amp;Lists!$K12&amp;AK$23))="","",(INDIRECT("'"&amp;Lists!$J12&amp;"'!"&amp;Lists!$K12&amp;AK$23))))</f>
        <v/>
      </c>
      <c r="AL34" s="274" t="str">
        <f ca="1">IF(ISNA(Lists!$J12),"",IF((INDIRECT("'"&amp;Lists!$J12&amp;"'!"&amp;Lists!$K12&amp;AL$23))="","",(INDIRECT("'"&amp;Lists!$J12&amp;"'!"&amp;Lists!$K12&amp;AL$23))))</f>
        <v/>
      </c>
      <c r="AM34" s="31" t="str">
        <f ca="1">IF(ISNA(Lists!$J12),"",IF((INDIRECT("'"&amp;Lists!$J12&amp;"'!"&amp;Lists!$K12&amp;AM$23))="","",(INDIRECT("'"&amp;Lists!$J12&amp;"'!"&amp;Lists!$K12&amp;AM$23))))</f>
        <v/>
      </c>
      <c r="AN34" s="31" t="str">
        <f ca="1">IF(ISNA(Lists!$J12),"",IF((INDIRECT("'"&amp;Lists!$J12&amp;"'!"&amp;Lists!$K12&amp;AN$23))="","",(INDIRECT("'"&amp;Lists!$J12&amp;"'!"&amp;Lists!$K12&amp;AN$23))))</f>
        <v/>
      </c>
      <c r="AO34" s="485" t="str">
        <f ca="1">IF(ISNA(Lists!$J12),"",IF((INDIRECT("'"&amp;Lists!$J12&amp;"'!"&amp;Lists!$K12&amp;AO$23))="","",(INDIRECT("'"&amp;Lists!$J12&amp;"'!"&amp;Lists!$K12&amp;AO$23))))</f>
        <v/>
      </c>
    </row>
    <row r="35" spans="2:41" x14ac:dyDescent="0.25">
      <c r="B35" s="279" t="str">
        <f ca="1">IF(C35="","",Facility_Info_upload!$B$24)</f>
        <v/>
      </c>
      <c r="C35" s="31" t="str">
        <f ca="1">IF(ISNA(Lists!$J13),"",IF(INDIRECT("'"&amp;Lists!$J13&amp;"'!"&amp;"B"&amp;C$23)="","",(INDIRECT("'"&amp;Lists!$J13&amp;"'!"&amp;"B"&amp;C$23))))</f>
        <v/>
      </c>
      <c r="D35" s="31" t="str">
        <f ca="1">IF(ISNA(Lists!$J13),"",IF(INDIRECT("'"&amp;Lists!$J13&amp;"'!"&amp;"B"&amp;D$23)="","",(INDIRECT("'"&amp;Lists!$J13&amp;"'!"&amp;"B"&amp;D$23))))</f>
        <v/>
      </c>
      <c r="E35" s="31" t="str">
        <f ca="1">IF(ISNA(Lists!$J13),"",IF(INDIRECT("'"&amp;Lists!$J13&amp;"'!"&amp;"B"&amp;E$23)="","",(INDIRECT("'"&amp;Lists!$J13&amp;"'!"&amp;"B"&amp;E$23))))</f>
        <v/>
      </c>
      <c r="F35" s="31" t="str">
        <f ca="1">IF(ISNA(Lists!$J13),"",IF(INDIRECT("'"&amp;Lists!$J13&amp;"'!"&amp;"B"&amp;F$23)="","",(INDIRECT("'"&amp;Lists!$J13&amp;"'!"&amp;"B"&amp;F$23))))</f>
        <v/>
      </c>
      <c r="G35" s="31" t="str">
        <f ca="1">IF(ISNA(Lists!$J13),"",IF(INDIRECT("'"&amp;Lists!$J13&amp;"'!"&amp;"B"&amp;G$23)="","",(INDIRECT("'"&amp;Lists!$J13&amp;"'!"&amp;"B"&amp;G$23))))</f>
        <v/>
      </c>
      <c r="H35" s="31" t="str">
        <f ca="1">IF(ISNA(Lists!$J13),"",IF((INDIRECT("'"&amp;Lists!$J13&amp;"'!"&amp;Lists!$K13&amp;H$23))="","",(INDIRECT("'"&amp;Lists!$J13&amp;"'!"&amp;Lists!$K13&amp;H$23))))</f>
        <v/>
      </c>
      <c r="I35" s="31" t="str">
        <f ca="1">IF(ISNA(Lists!$J13),"",IF((INDIRECT("'"&amp;Lists!$J13&amp;"'!"&amp;Lists!$K13&amp;I$23))="","",(INDIRECT("'"&amp;Lists!$J13&amp;"'!"&amp;Lists!$K13&amp;I$23))))</f>
        <v/>
      </c>
      <c r="J35" s="31" t="str">
        <f ca="1">IF(ISNA(Lists!$J13),"",IF((INDIRECT("'"&amp;Lists!$J13&amp;"'!"&amp;Lists!$K13&amp;J$23))="","",(INDIRECT("'"&amp;Lists!$J13&amp;"'!"&amp;Lists!$K13&amp;J$23))))</f>
        <v/>
      </c>
      <c r="K35" s="31" t="str">
        <f ca="1">IF(ISNA(Lists!$J13),"",IF((INDIRECT("'"&amp;Lists!$J13&amp;"'!"&amp;Lists!$K13&amp;K$23))="","",(INDIRECT("'"&amp;Lists!$J13&amp;"'!"&amp;Lists!$K13&amp;K$23))))</f>
        <v/>
      </c>
      <c r="L35" s="31" t="str">
        <f ca="1">IF(ISNA(Lists!$J13),"",IF((INDIRECT("'"&amp;Lists!$J13&amp;"'!"&amp;Lists!$K13&amp;L$23))="","",(INDIRECT("'"&amp;Lists!$J13&amp;"'!"&amp;Lists!$K13&amp;L$23))))</f>
        <v/>
      </c>
      <c r="M35" s="31" t="str">
        <f ca="1">IF(ISNA(Lists!$J13),"",IF((INDIRECT("'"&amp;Lists!$J13&amp;"'!"&amp;Lists!$K13&amp;M$23))="","",(INDIRECT("'"&amp;Lists!$J13&amp;"'!"&amp;Lists!$K13&amp;M$23))))</f>
        <v/>
      </c>
      <c r="N35" s="31" t="str">
        <f ca="1">IF(ISNA(Lists!$J13),"",IF((INDIRECT("'"&amp;Lists!$J13&amp;"'!"&amp;Lists!$K13&amp;N$23))="","",(INDIRECT("'"&amp;Lists!$J13&amp;"'!"&amp;Lists!$K13&amp;N$23))))</f>
        <v/>
      </c>
      <c r="O35" s="31" t="str">
        <f ca="1">IF(ISNA(Lists!$J13),"",IF((INDIRECT("'"&amp;Lists!$J13&amp;"'!"&amp;Lists!$K13&amp;O$23))="","",(INDIRECT("'"&amp;Lists!$J13&amp;"'!"&amp;Lists!$K13&amp;O$23))))</f>
        <v/>
      </c>
      <c r="P35" s="31" t="str">
        <f ca="1">IF(ISNA(Lists!$J13),"",IF((INDIRECT("'"&amp;Lists!$J13&amp;"'!"&amp;Lists!$K13&amp;P$23))="","",(INDIRECT("'"&amp;Lists!$J13&amp;"'!"&amp;Lists!$K13&amp;P$23))))</f>
        <v/>
      </c>
      <c r="Q35" s="31" t="str">
        <f ca="1">IF(ISNA(Lists!$J13),"",IF((INDIRECT("'"&amp;Lists!$J13&amp;"'!"&amp;Lists!$K13&amp;Q$23))="","",(INDIRECT("'"&amp;Lists!$J13&amp;"'!"&amp;Lists!$K13&amp;Q$23))))</f>
        <v/>
      </c>
      <c r="R35" s="31" t="str">
        <f ca="1">IF(ISNA(Lists!$J13),"",IF((INDIRECT("'"&amp;Lists!$J13&amp;"'!"&amp;Lists!$K13&amp;R$23))="","",(INDIRECT("'"&amp;Lists!$J13&amp;"'!"&amp;Lists!$K13&amp;R$23))))</f>
        <v/>
      </c>
      <c r="S35" s="31" t="str">
        <f ca="1">IF(ISNA(Lists!$J13),"",IF((INDIRECT("'"&amp;Lists!$J13&amp;"'!"&amp;Lists!$K13&amp;S$23))="","",(INDIRECT("'"&amp;Lists!$J13&amp;"'!"&amp;Lists!$K13&amp;S$23))))</f>
        <v/>
      </c>
      <c r="T35" s="278" t="str">
        <f ca="1">IF(ISNA(Lists!$J13),"",IF((INDIRECT("'"&amp;Lists!$J13&amp;"'!"&amp;Lists!$K13&amp;T$23))="","",(INDIRECT("'"&amp;Lists!$J13&amp;"'!"&amp;Lists!$K13&amp;T$23))))</f>
        <v/>
      </c>
      <c r="U35" s="31" t="str">
        <f ca="1">IF(ISNA(Lists!$J13),"",IF((INDIRECT("'"&amp;Lists!$J13&amp;"'!"&amp;Lists!$K13&amp;U$23))="","",(INDIRECT("'"&amp;Lists!$J13&amp;"'!"&amp;Lists!$K13&amp;U$23))))</f>
        <v/>
      </c>
      <c r="V35" s="31" t="str">
        <f ca="1">IF(ISNA(Lists!$J13),"",IF((INDIRECT("'"&amp;Lists!$J13&amp;"'!"&amp;Lists!$L13&amp;V$23))="","",(INDIRECT("'"&amp;Lists!$J13&amp;"'!"&amp;Lists!$L13&amp;V$23))))</f>
        <v/>
      </c>
      <c r="W35" s="31" t="str">
        <f ca="1">IF(ISNA(Lists!$J13),"",IF((INDIRECT("'"&amp;Lists!$J13&amp;"'!"&amp;Lists!$L13&amp;W$23))="","",(INDIRECT("'"&amp;Lists!$J13&amp;"'!"&amp;Lists!$L13&amp;W$23))))</f>
        <v/>
      </c>
      <c r="X35" s="31" t="str">
        <f ca="1">IF(ISNA(Lists!$J13),"",IF((INDIRECT("'"&amp;Lists!$J13&amp;"'!"&amp;Lists!$L13&amp;X$23))="","",(INDIRECT("'"&amp;Lists!$J13&amp;"'!"&amp;Lists!$L13&amp;X$23))))</f>
        <v/>
      </c>
      <c r="Y35" s="31" t="str">
        <f ca="1">IF(ISNA(Lists!$J13),"",IF((INDIRECT("'"&amp;Lists!$J13&amp;"'!"&amp;Lists!$L13&amp;Y$23))="","",(INDIRECT("'"&amp;Lists!$J13&amp;"'!"&amp;Lists!$L13&amp;Y$23))))</f>
        <v/>
      </c>
      <c r="Z35" s="31" t="str">
        <f ca="1">IF(ISNA(Lists!$J13),"",IF((INDIRECT("'"&amp;Lists!$J13&amp;"'!"&amp;Lists!$L13&amp;Z$23))="","",(INDIRECT("'"&amp;Lists!$J13&amp;"'!"&amp;Lists!$L13&amp;Z$23))))</f>
        <v/>
      </c>
      <c r="AA35" s="31" t="str">
        <f ca="1">IF(ISNA(Lists!$J13),"",IF((INDIRECT("'"&amp;Lists!$J13&amp;"'!"&amp;Lists!$L13&amp;AA$23))="","",(INDIRECT("'"&amp;Lists!$J13&amp;"'!"&amp;Lists!$L13&amp;AA$23))))</f>
        <v/>
      </c>
      <c r="AB35" s="31" t="str">
        <f ca="1">IF(ISNA(Lists!$J13),"",IF((INDIRECT("'"&amp;Lists!$J13&amp;"'!"&amp;Lists!$L13&amp;AB$23))="","",(INDIRECT("'"&amp;Lists!$J13&amp;"'!"&amp;Lists!$L13&amp;AB$23))))</f>
        <v/>
      </c>
      <c r="AC35" s="31" t="str">
        <f ca="1">IF(ISNA(Lists!$J13),"",IF((INDIRECT("'"&amp;Lists!$J13&amp;"'!"&amp;Lists!$K13&amp;AC$23))="","",(INDIRECT("'"&amp;Lists!$J13&amp;"'!"&amp;Lists!$K13&amp;AC$23))))</f>
        <v/>
      </c>
      <c r="AD35" s="31" t="str">
        <f ca="1">IF(ISNA(Lists!$J13),"",IF((INDIRECT("'"&amp;Lists!$J13&amp;"'!"&amp;Lists!$L13&amp;AD$23))="","",(INDIRECT("'"&amp;Lists!$J13&amp;"'!"&amp;Lists!$L13&amp;AD$23))))</f>
        <v/>
      </c>
      <c r="AE35" s="31" t="str">
        <f ca="1">IF(ISNA(Lists!$J13),"",IF((INDIRECT("'"&amp;Lists!$J13&amp;"'!"&amp;Lists!$K13&amp;AE$23))="","",(INDIRECT("'"&amp;Lists!$J13&amp;"'!"&amp;Lists!$K13&amp;AE$23))))</f>
        <v/>
      </c>
      <c r="AF35" s="31" t="str">
        <f ca="1">IF(ISNA(Lists!$J13),"",IF((INDIRECT("'"&amp;Lists!$J13&amp;"'!"&amp;Lists!$K13&amp;AF$23))="","",(INDIRECT("'"&amp;Lists!$J13&amp;"'!"&amp;Lists!$K13&amp;AF$23))))</f>
        <v/>
      </c>
      <c r="AG35" s="31" t="str">
        <f ca="1">IF(ISNA(Lists!$J13),"",IF((INDIRECT("'"&amp;Lists!$J13&amp;"'!"&amp;Lists!$K13&amp;AG$23))="","",(INDIRECT("'"&amp;Lists!$J13&amp;"'!"&amp;Lists!$K13&amp;AG$23))))</f>
        <v/>
      </c>
      <c r="AH35" s="31" t="str">
        <f ca="1">IF(ISNA(Lists!$J13),"",IF((INDIRECT("'"&amp;Lists!$J13&amp;"'!"&amp;Lists!$K13&amp;AH$23))="","",(INDIRECT("'"&amp;Lists!$J13&amp;"'!"&amp;Lists!$K13&amp;AH$23))))</f>
        <v/>
      </c>
      <c r="AI35" s="31" t="str">
        <f ca="1">IF(ISNA(Lists!$J13),"",IF((INDIRECT("'"&amp;Lists!$J13&amp;"'!"&amp;Lists!$K13&amp;AI$23))="","",(INDIRECT("'"&amp;Lists!$J13&amp;"'!"&amp;Lists!$K13&amp;AI$23))))</f>
        <v/>
      </c>
      <c r="AJ35" s="31" t="str">
        <f ca="1">IF(ISNA(Lists!$J13),"",IF((INDIRECT("'"&amp;Lists!$J13&amp;"'!"&amp;Lists!$K13&amp;AJ$23))="","",(INDIRECT("'"&amp;Lists!$J13&amp;"'!"&amp;Lists!$K13&amp;AJ$23))))</f>
        <v/>
      </c>
      <c r="AK35" s="31" t="str">
        <f ca="1">IF(ISNA(Lists!$J13),"",IF((INDIRECT("'"&amp;Lists!$J13&amp;"'!"&amp;Lists!$K13&amp;AK$23))="","",(INDIRECT("'"&amp;Lists!$J13&amp;"'!"&amp;Lists!$K13&amp;AK$23))))</f>
        <v/>
      </c>
      <c r="AL35" s="274" t="str">
        <f ca="1">IF(ISNA(Lists!$J13),"",IF((INDIRECT("'"&amp;Lists!$J13&amp;"'!"&amp;Lists!$K13&amp;AL$23))="","",(INDIRECT("'"&amp;Lists!$J13&amp;"'!"&amp;Lists!$K13&amp;AL$23))))</f>
        <v/>
      </c>
      <c r="AM35" s="31" t="str">
        <f ca="1">IF(ISNA(Lists!$J13),"",IF((INDIRECT("'"&amp;Lists!$J13&amp;"'!"&amp;Lists!$K13&amp;AM$23))="","",(INDIRECT("'"&amp;Lists!$J13&amp;"'!"&amp;Lists!$K13&amp;AM$23))))</f>
        <v/>
      </c>
      <c r="AN35" s="31" t="str">
        <f ca="1">IF(ISNA(Lists!$J13),"",IF((INDIRECT("'"&amp;Lists!$J13&amp;"'!"&amp;Lists!$K13&amp;AN$23))="","",(INDIRECT("'"&amp;Lists!$J13&amp;"'!"&amp;Lists!$K13&amp;AN$23))))</f>
        <v/>
      </c>
      <c r="AO35" s="485" t="str">
        <f ca="1">IF(ISNA(Lists!$J13),"",IF((INDIRECT("'"&amp;Lists!$J13&amp;"'!"&amp;Lists!$K13&amp;AO$23))="","",(INDIRECT("'"&amp;Lists!$J13&amp;"'!"&amp;Lists!$K13&amp;AO$23))))</f>
        <v/>
      </c>
    </row>
    <row r="36" spans="2:41" x14ac:dyDescent="0.25">
      <c r="B36" s="279" t="str">
        <f ca="1">IF(C36="","",Facility_Info_upload!$B$24)</f>
        <v/>
      </c>
      <c r="C36" s="31" t="str">
        <f ca="1">IF(ISNA(Lists!$J14),"",IF(INDIRECT("'"&amp;Lists!$J14&amp;"'!"&amp;"B"&amp;C$23)="","",(INDIRECT("'"&amp;Lists!$J14&amp;"'!"&amp;"B"&amp;C$23))))</f>
        <v/>
      </c>
      <c r="D36" s="31" t="str">
        <f ca="1">IF(ISNA(Lists!$J14),"",IF(INDIRECT("'"&amp;Lists!$J14&amp;"'!"&amp;"B"&amp;D$23)="","",(INDIRECT("'"&amp;Lists!$J14&amp;"'!"&amp;"B"&amp;D$23))))</f>
        <v/>
      </c>
      <c r="E36" s="31" t="str">
        <f ca="1">IF(ISNA(Lists!$J14),"",IF(INDIRECT("'"&amp;Lists!$J14&amp;"'!"&amp;"B"&amp;E$23)="","",(INDIRECT("'"&amp;Lists!$J14&amp;"'!"&amp;"B"&amp;E$23))))</f>
        <v/>
      </c>
      <c r="F36" s="31" t="str">
        <f ca="1">IF(ISNA(Lists!$J14),"",IF(INDIRECT("'"&amp;Lists!$J14&amp;"'!"&amp;"B"&amp;F$23)="","",(INDIRECT("'"&amp;Lists!$J14&amp;"'!"&amp;"B"&amp;F$23))))</f>
        <v/>
      </c>
      <c r="G36" s="31" t="str">
        <f ca="1">IF(ISNA(Lists!$J14),"",IF(INDIRECT("'"&amp;Lists!$J14&amp;"'!"&amp;"B"&amp;G$23)="","",(INDIRECT("'"&amp;Lists!$J14&amp;"'!"&amp;"B"&amp;G$23))))</f>
        <v/>
      </c>
      <c r="H36" s="31" t="str">
        <f ca="1">IF(ISNA(Lists!$J14),"",IF((INDIRECT("'"&amp;Lists!$J14&amp;"'!"&amp;Lists!$K14&amp;H$23))="","",(INDIRECT("'"&amp;Lists!$J14&amp;"'!"&amp;Lists!$K14&amp;H$23))))</f>
        <v/>
      </c>
      <c r="I36" s="31" t="str">
        <f ca="1">IF(ISNA(Lists!$J14),"",IF((INDIRECT("'"&amp;Lists!$J14&amp;"'!"&amp;Lists!$K14&amp;I$23))="","",(INDIRECT("'"&amp;Lists!$J14&amp;"'!"&amp;Lists!$K14&amp;I$23))))</f>
        <v/>
      </c>
      <c r="J36" s="31" t="str">
        <f ca="1">IF(ISNA(Lists!$J14),"",IF((INDIRECT("'"&amp;Lists!$J14&amp;"'!"&amp;Lists!$K14&amp;J$23))="","",(INDIRECT("'"&amp;Lists!$J14&amp;"'!"&amp;Lists!$K14&amp;J$23))))</f>
        <v/>
      </c>
      <c r="K36" s="31" t="str">
        <f ca="1">IF(ISNA(Lists!$J14),"",IF((INDIRECT("'"&amp;Lists!$J14&amp;"'!"&amp;Lists!$K14&amp;K$23))="","",(INDIRECT("'"&amp;Lists!$J14&amp;"'!"&amp;Lists!$K14&amp;K$23))))</f>
        <v/>
      </c>
      <c r="L36" s="31" t="str">
        <f ca="1">IF(ISNA(Lists!$J14),"",IF((INDIRECT("'"&amp;Lists!$J14&amp;"'!"&amp;Lists!$K14&amp;L$23))="","",(INDIRECT("'"&amp;Lists!$J14&amp;"'!"&amp;Lists!$K14&amp;L$23))))</f>
        <v/>
      </c>
      <c r="M36" s="31" t="str">
        <f ca="1">IF(ISNA(Lists!$J14),"",IF((INDIRECT("'"&amp;Lists!$J14&amp;"'!"&amp;Lists!$K14&amp;M$23))="","",(INDIRECT("'"&amp;Lists!$J14&amp;"'!"&amp;Lists!$K14&amp;M$23))))</f>
        <v/>
      </c>
      <c r="N36" s="31" t="str">
        <f ca="1">IF(ISNA(Lists!$J14),"",IF((INDIRECT("'"&amp;Lists!$J14&amp;"'!"&amp;Lists!$K14&amp;N$23))="","",(INDIRECT("'"&amp;Lists!$J14&amp;"'!"&amp;Lists!$K14&amp;N$23))))</f>
        <v/>
      </c>
      <c r="O36" s="31" t="str">
        <f ca="1">IF(ISNA(Lists!$J14),"",IF((INDIRECT("'"&amp;Lists!$J14&amp;"'!"&amp;Lists!$K14&amp;O$23))="","",(INDIRECT("'"&amp;Lists!$J14&amp;"'!"&amp;Lists!$K14&amp;O$23))))</f>
        <v/>
      </c>
      <c r="P36" s="31" t="str">
        <f ca="1">IF(ISNA(Lists!$J14),"",IF((INDIRECT("'"&amp;Lists!$J14&amp;"'!"&amp;Lists!$K14&amp;P$23))="","",(INDIRECT("'"&amp;Lists!$J14&amp;"'!"&amp;Lists!$K14&amp;P$23))))</f>
        <v/>
      </c>
      <c r="Q36" s="31" t="str">
        <f ca="1">IF(ISNA(Lists!$J14),"",IF((INDIRECT("'"&amp;Lists!$J14&amp;"'!"&amp;Lists!$K14&amp;Q$23))="","",(INDIRECT("'"&amp;Lists!$J14&amp;"'!"&amp;Lists!$K14&amp;Q$23))))</f>
        <v/>
      </c>
      <c r="R36" s="31" t="str">
        <f ca="1">IF(ISNA(Lists!$J14),"",IF((INDIRECT("'"&amp;Lists!$J14&amp;"'!"&amp;Lists!$K14&amp;R$23))="","",(INDIRECT("'"&amp;Lists!$J14&amp;"'!"&amp;Lists!$K14&amp;R$23))))</f>
        <v/>
      </c>
      <c r="S36" s="31" t="str">
        <f ca="1">IF(ISNA(Lists!$J14),"",IF((INDIRECT("'"&amp;Lists!$J14&amp;"'!"&amp;Lists!$K14&amp;S$23))="","",(INDIRECT("'"&amp;Lists!$J14&amp;"'!"&amp;Lists!$K14&amp;S$23))))</f>
        <v/>
      </c>
      <c r="T36" s="278" t="str">
        <f ca="1">IF(ISNA(Lists!$J14),"",IF((INDIRECT("'"&amp;Lists!$J14&amp;"'!"&amp;Lists!$K14&amp;T$23))="","",(INDIRECT("'"&amp;Lists!$J14&amp;"'!"&amp;Lists!$K14&amp;T$23))))</f>
        <v/>
      </c>
      <c r="U36" s="31" t="str">
        <f ca="1">IF(ISNA(Lists!$J14),"",IF((INDIRECT("'"&amp;Lists!$J14&amp;"'!"&amp;Lists!$K14&amp;U$23))="","",(INDIRECT("'"&amp;Lists!$J14&amp;"'!"&amp;Lists!$K14&amp;U$23))))</f>
        <v/>
      </c>
      <c r="V36" s="31" t="str">
        <f ca="1">IF(ISNA(Lists!$J14),"",IF((INDIRECT("'"&amp;Lists!$J14&amp;"'!"&amp;Lists!$L14&amp;V$23))="","",(INDIRECT("'"&amp;Lists!$J14&amp;"'!"&amp;Lists!$L14&amp;V$23))))</f>
        <v/>
      </c>
      <c r="W36" s="31" t="str">
        <f ca="1">IF(ISNA(Lists!$J14),"",IF((INDIRECT("'"&amp;Lists!$J14&amp;"'!"&amp;Lists!$L14&amp;W$23))="","",(INDIRECT("'"&amp;Lists!$J14&amp;"'!"&amp;Lists!$L14&amp;W$23))))</f>
        <v/>
      </c>
      <c r="X36" s="31" t="str">
        <f ca="1">IF(ISNA(Lists!$J14),"",IF((INDIRECT("'"&amp;Lists!$J14&amp;"'!"&amp;Lists!$L14&amp;X$23))="","",(INDIRECT("'"&amp;Lists!$J14&amp;"'!"&amp;Lists!$L14&amp;X$23))))</f>
        <v/>
      </c>
      <c r="Y36" s="31" t="str">
        <f ca="1">IF(ISNA(Lists!$J14),"",IF((INDIRECT("'"&amp;Lists!$J14&amp;"'!"&amp;Lists!$L14&amp;Y$23))="","",(INDIRECT("'"&amp;Lists!$J14&amp;"'!"&amp;Lists!$L14&amp;Y$23))))</f>
        <v/>
      </c>
      <c r="Z36" s="31" t="str">
        <f ca="1">IF(ISNA(Lists!$J14),"",IF((INDIRECT("'"&amp;Lists!$J14&amp;"'!"&amp;Lists!$L14&amp;Z$23))="","",(INDIRECT("'"&amp;Lists!$J14&amp;"'!"&amp;Lists!$L14&amp;Z$23))))</f>
        <v/>
      </c>
      <c r="AA36" s="31" t="str">
        <f ca="1">IF(ISNA(Lists!$J14),"",IF((INDIRECT("'"&amp;Lists!$J14&amp;"'!"&amp;Lists!$L14&amp;AA$23))="","",(INDIRECT("'"&amp;Lists!$J14&amp;"'!"&amp;Lists!$L14&amp;AA$23))))</f>
        <v/>
      </c>
      <c r="AB36" s="31" t="str">
        <f ca="1">IF(ISNA(Lists!$J14),"",IF((INDIRECT("'"&amp;Lists!$J14&amp;"'!"&amp;Lists!$L14&amp;AB$23))="","",(INDIRECT("'"&amp;Lists!$J14&amp;"'!"&amp;Lists!$L14&amp;AB$23))))</f>
        <v/>
      </c>
      <c r="AC36" s="31" t="str">
        <f ca="1">IF(ISNA(Lists!$J14),"",IF((INDIRECT("'"&amp;Lists!$J14&amp;"'!"&amp;Lists!$K14&amp;AC$23))="","",(INDIRECT("'"&amp;Lists!$J14&amp;"'!"&amp;Lists!$K14&amp;AC$23))))</f>
        <v/>
      </c>
      <c r="AD36" s="31" t="str">
        <f ca="1">IF(ISNA(Lists!$J14),"",IF((INDIRECT("'"&amp;Lists!$J14&amp;"'!"&amp;Lists!$L14&amp;AD$23))="","",(INDIRECT("'"&amp;Lists!$J14&amp;"'!"&amp;Lists!$L14&amp;AD$23))))</f>
        <v/>
      </c>
      <c r="AE36" s="31" t="str">
        <f ca="1">IF(ISNA(Lists!$J14),"",IF((INDIRECT("'"&amp;Lists!$J14&amp;"'!"&amp;Lists!$K14&amp;AE$23))="","",(INDIRECT("'"&amp;Lists!$J14&amp;"'!"&amp;Lists!$K14&amp;AE$23))))</f>
        <v/>
      </c>
      <c r="AF36" s="31" t="str">
        <f ca="1">IF(ISNA(Lists!$J14),"",IF((INDIRECT("'"&amp;Lists!$J14&amp;"'!"&amp;Lists!$K14&amp;AF$23))="","",(INDIRECT("'"&amp;Lists!$J14&amp;"'!"&amp;Lists!$K14&amp;AF$23))))</f>
        <v/>
      </c>
      <c r="AG36" s="31" t="str">
        <f ca="1">IF(ISNA(Lists!$J14),"",IF((INDIRECT("'"&amp;Lists!$J14&amp;"'!"&amp;Lists!$K14&amp;AG$23))="","",(INDIRECT("'"&amp;Lists!$J14&amp;"'!"&amp;Lists!$K14&amp;AG$23))))</f>
        <v/>
      </c>
      <c r="AH36" s="31" t="str">
        <f ca="1">IF(ISNA(Lists!$J14),"",IF((INDIRECT("'"&amp;Lists!$J14&amp;"'!"&amp;Lists!$K14&amp;AH$23))="","",(INDIRECT("'"&amp;Lists!$J14&amp;"'!"&amp;Lists!$K14&amp;AH$23))))</f>
        <v/>
      </c>
      <c r="AI36" s="31" t="str">
        <f ca="1">IF(ISNA(Lists!$J14),"",IF((INDIRECT("'"&amp;Lists!$J14&amp;"'!"&amp;Lists!$K14&amp;AI$23))="","",(INDIRECT("'"&amp;Lists!$J14&amp;"'!"&amp;Lists!$K14&amp;AI$23))))</f>
        <v/>
      </c>
      <c r="AJ36" s="31" t="str">
        <f ca="1">IF(ISNA(Lists!$J14),"",IF((INDIRECT("'"&amp;Lists!$J14&amp;"'!"&amp;Lists!$K14&amp;AJ$23))="","",(INDIRECT("'"&amp;Lists!$J14&amp;"'!"&amp;Lists!$K14&amp;AJ$23))))</f>
        <v/>
      </c>
      <c r="AK36" s="31" t="str">
        <f ca="1">IF(ISNA(Lists!$J14),"",IF((INDIRECT("'"&amp;Lists!$J14&amp;"'!"&amp;Lists!$K14&amp;AK$23))="","",(INDIRECT("'"&amp;Lists!$J14&amp;"'!"&amp;Lists!$K14&amp;AK$23))))</f>
        <v/>
      </c>
      <c r="AL36" s="274" t="str">
        <f ca="1">IF(ISNA(Lists!$J14),"",IF((INDIRECT("'"&amp;Lists!$J14&amp;"'!"&amp;Lists!$K14&amp;AL$23))="","",(INDIRECT("'"&amp;Lists!$J14&amp;"'!"&amp;Lists!$K14&amp;AL$23))))</f>
        <v/>
      </c>
      <c r="AM36" s="31" t="str">
        <f ca="1">IF(ISNA(Lists!$J14),"",IF((INDIRECT("'"&amp;Lists!$J14&amp;"'!"&amp;Lists!$K14&amp;AM$23))="","",(INDIRECT("'"&amp;Lists!$J14&amp;"'!"&amp;Lists!$K14&amp;AM$23))))</f>
        <v/>
      </c>
      <c r="AN36" s="31" t="str">
        <f ca="1">IF(ISNA(Lists!$J14),"",IF((INDIRECT("'"&amp;Lists!$J14&amp;"'!"&amp;Lists!$K14&amp;AN$23))="","",(INDIRECT("'"&amp;Lists!$J14&amp;"'!"&amp;Lists!$K14&amp;AN$23))))</f>
        <v/>
      </c>
      <c r="AO36" s="485" t="str">
        <f ca="1">IF(ISNA(Lists!$J14),"",IF((INDIRECT("'"&amp;Lists!$J14&amp;"'!"&amp;Lists!$K14&amp;AO$23))="","",(INDIRECT("'"&amp;Lists!$J14&amp;"'!"&amp;Lists!$K14&amp;AO$23))))</f>
        <v/>
      </c>
    </row>
    <row r="37" spans="2:41" x14ac:dyDescent="0.25">
      <c r="B37" s="279" t="str">
        <f ca="1">IF(C37="","",Facility_Info_upload!$B$24)</f>
        <v/>
      </c>
      <c r="C37" s="31" t="str">
        <f ca="1">IF(ISNA(Lists!$J15),"",IF(INDIRECT("'"&amp;Lists!$J15&amp;"'!"&amp;"B"&amp;C$23)="","",(INDIRECT("'"&amp;Lists!$J15&amp;"'!"&amp;"B"&amp;C$23))))</f>
        <v/>
      </c>
      <c r="D37" s="31" t="str">
        <f ca="1">IF(ISNA(Lists!$J15),"",IF(INDIRECT("'"&amp;Lists!$J15&amp;"'!"&amp;"B"&amp;D$23)="","",(INDIRECT("'"&amp;Lists!$J15&amp;"'!"&amp;"B"&amp;D$23))))</f>
        <v/>
      </c>
      <c r="E37" s="31" t="str">
        <f ca="1">IF(ISNA(Lists!$J15),"",IF(INDIRECT("'"&amp;Lists!$J15&amp;"'!"&amp;"B"&amp;E$23)="","",(INDIRECT("'"&amp;Lists!$J15&amp;"'!"&amp;"B"&amp;E$23))))</f>
        <v/>
      </c>
      <c r="F37" s="31" t="str">
        <f ca="1">IF(ISNA(Lists!$J15),"",IF(INDIRECT("'"&amp;Lists!$J15&amp;"'!"&amp;"B"&amp;F$23)="","",(INDIRECT("'"&amp;Lists!$J15&amp;"'!"&amp;"B"&amp;F$23))))</f>
        <v/>
      </c>
      <c r="G37" s="31" t="str">
        <f ca="1">IF(ISNA(Lists!$J15),"",IF(INDIRECT("'"&amp;Lists!$J15&amp;"'!"&amp;"B"&amp;G$23)="","",(INDIRECT("'"&amp;Lists!$J15&amp;"'!"&amp;"B"&amp;G$23))))</f>
        <v/>
      </c>
      <c r="H37" s="31" t="str">
        <f ca="1">IF(ISNA(Lists!$J15),"",IF((INDIRECT("'"&amp;Lists!$J15&amp;"'!"&amp;Lists!$K15&amp;H$23))="","",(INDIRECT("'"&amp;Lists!$J15&amp;"'!"&amp;Lists!$K15&amp;H$23))))</f>
        <v/>
      </c>
      <c r="I37" s="31" t="str">
        <f ca="1">IF(ISNA(Lists!$J15),"",IF((INDIRECT("'"&amp;Lists!$J15&amp;"'!"&amp;Lists!$K15&amp;I$23))="","",(INDIRECT("'"&amp;Lists!$J15&amp;"'!"&amp;Lists!$K15&amp;I$23))))</f>
        <v/>
      </c>
      <c r="J37" s="31" t="str">
        <f ca="1">IF(ISNA(Lists!$J15),"",IF((INDIRECT("'"&amp;Lists!$J15&amp;"'!"&amp;Lists!$K15&amp;J$23))="","",(INDIRECT("'"&amp;Lists!$J15&amp;"'!"&amp;Lists!$K15&amp;J$23))))</f>
        <v/>
      </c>
      <c r="K37" s="31" t="str">
        <f ca="1">IF(ISNA(Lists!$J15),"",IF((INDIRECT("'"&amp;Lists!$J15&amp;"'!"&amp;Lists!$K15&amp;K$23))="","",(INDIRECT("'"&amp;Lists!$J15&amp;"'!"&amp;Lists!$K15&amp;K$23))))</f>
        <v/>
      </c>
      <c r="L37" s="31" t="str">
        <f ca="1">IF(ISNA(Lists!$J15),"",IF((INDIRECT("'"&amp;Lists!$J15&amp;"'!"&amp;Lists!$K15&amp;L$23))="","",(INDIRECT("'"&amp;Lists!$J15&amp;"'!"&amp;Lists!$K15&amp;L$23))))</f>
        <v/>
      </c>
      <c r="M37" s="31" t="str">
        <f ca="1">IF(ISNA(Lists!$J15),"",IF((INDIRECT("'"&amp;Lists!$J15&amp;"'!"&amp;Lists!$K15&amp;M$23))="","",(INDIRECT("'"&amp;Lists!$J15&amp;"'!"&amp;Lists!$K15&amp;M$23))))</f>
        <v/>
      </c>
      <c r="N37" s="31" t="str">
        <f ca="1">IF(ISNA(Lists!$J15),"",IF((INDIRECT("'"&amp;Lists!$J15&amp;"'!"&amp;Lists!$K15&amp;N$23))="","",(INDIRECT("'"&amp;Lists!$J15&amp;"'!"&amp;Lists!$K15&amp;N$23))))</f>
        <v/>
      </c>
      <c r="O37" s="31" t="str">
        <f ca="1">IF(ISNA(Lists!$J15),"",IF((INDIRECT("'"&amp;Lists!$J15&amp;"'!"&amp;Lists!$K15&amp;O$23))="","",(INDIRECT("'"&amp;Lists!$J15&amp;"'!"&amp;Lists!$K15&amp;O$23))))</f>
        <v/>
      </c>
      <c r="P37" s="31" t="str">
        <f ca="1">IF(ISNA(Lists!$J15),"",IF((INDIRECT("'"&amp;Lists!$J15&amp;"'!"&amp;Lists!$K15&amp;P$23))="","",(INDIRECT("'"&amp;Lists!$J15&amp;"'!"&amp;Lists!$K15&amp;P$23))))</f>
        <v/>
      </c>
      <c r="Q37" s="31" t="str">
        <f ca="1">IF(ISNA(Lists!$J15),"",IF((INDIRECT("'"&amp;Lists!$J15&amp;"'!"&amp;Lists!$K15&amp;Q$23))="","",(INDIRECT("'"&amp;Lists!$J15&amp;"'!"&amp;Lists!$K15&amp;Q$23))))</f>
        <v/>
      </c>
      <c r="R37" s="31" t="str">
        <f ca="1">IF(ISNA(Lists!$J15),"",IF((INDIRECT("'"&amp;Lists!$J15&amp;"'!"&amp;Lists!$K15&amp;R$23))="","",(INDIRECT("'"&amp;Lists!$J15&amp;"'!"&amp;Lists!$K15&amp;R$23))))</f>
        <v/>
      </c>
      <c r="S37" s="31" t="str">
        <f ca="1">IF(ISNA(Lists!$J15),"",IF((INDIRECT("'"&amp;Lists!$J15&amp;"'!"&amp;Lists!$K15&amp;S$23))="","",(INDIRECT("'"&amp;Lists!$J15&amp;"'!"&amp;Lists!$K15&amp;S$23))))</f>
        <v/>
      </c>
      <c r="T37" s="278" t="str">
        <f ca="1">IF(ISNA(Lists!$J15),"",IF((INDIRECT("'"&amp;Lists!$J15&amp;"'!"&amp;Lists!$K15&amp;T$23))="","",(INDIRECT("'"&amp;Lists!$J15&amp;"'!"&amp;Lists!$K15&amp;T$23))))</f>
        <v/>
      </c>
      <c r="U37" s="31" t="str">
        <f ca="1">IF(ISNA(Lists!$J15),"",IF((INDIRECT("'"&amp;Lists!$J15&amp;"'!"&amp;Lists!$K15&amp;U$23))="","",(INDIRECT("'"&amp;Lists!$J15&amp;"'!"&amp;Lists!$K15&amp;U$23))))</f>
        <v/>
      </c>
      <c r="V37" s="31" t="str">
        <f ca="1">IF(ISNA(Lists!$J15),"",IF((INDIRECT("'"&amp;Lists!$J15&amp;"'!"&amp;Lists!$L15&amp;V$23))="","",(INDIRECT("'"&amp;Lists!$J15&amp;"'!"&amp;Lists!$L15&amp;V$23))))</f>
        <v/>
      </c>
      <c r="W37" s="31" t="str">
        <f ca="1">IF(ISNA(Lists!$J15),"",IF((INDIRECT("'"&amp;Lists!$J15&amp;"'!"&amp;Lists!$L15&amp;W$23))="","",(INDIRECT("'"&amp;Lists!$J15&amp;"'!"&amp;Lists!$L15&amp;W$23))))</f>
        <v/>
      </c>
      <c r="X37" s="31" t="str">
        <f ca="1">IF(ISNA(Lists!$J15),"",IF((INDIRECT("'"&amp;Lists!$J15&amp;"'!"&amp;Lists!$L15&amp;X$23))="","",(INDIRECT("'"&amp;Lists!$J15&amp;"'!"&amp;Lists!$L15&amp;X$23))))</f>
        <v/>
      </c>
      <c r="Y37" s="31" t="str">
        <f ca="1">IF(ISNA(Lists!$J15),"",IF((INDIRECT("'"&amp;Lists!$J15&amp;"'!"&amp;Lists!$L15&amp;Y$23))="","",(INDIRECT("'"&amp;Lists!$J15&amp;"'!"&amp;Lists!$L15&amp;Y$23))))</f>
        <v/>
      </c>
      <c r="Z37" s="31" t="str">
        <f ca="1">IF(ISNA(Lists!$J15),"",IF((INDIRECT("'"&amp;Lists!$J15&amp;"'!"&amp;Lists!$L15&amp;Z$23))="","",(INDIRECT("'"&amp;Lists!$J15&amp;"'!"&amp;Lists!$L15&amp;Z$23))))</f>
        <v/>
      </c>
      <c r="AA37" s="31" t="str">
        <f ca="1">IF(ISNA(Lists!$J15),"",IF((INDIRECT("'"&amp;Lists!$J15&amp;"'!"&amp;Lists!$L15&amp;AA$23))="","",(INDIRECT("'"&amp;Lists!$J15&amp;"'!"&amp;Lists!$L15&amp;AA$23))))</f>
        <v/>
      </c>
      <c r="AB37" s="31" t="str">
        <f ca="1">IF(ISNA(Lists!$J15),"",IF((INDIRECT("'"&amp;Lists!$J15&amp;"'!"&amp;Lists!$L15&amp;AB$23))="","",(INDIRECT("'"&amp;Lists!$J15&amp;"'!"&amp;Lists!$L15&amp;AB$23))))</f>
        <v/>
      </c>
      <c r="AC37" s="31" t="str">
        <f ca="1">IF(ISNA(Lists!$J15),"",IF((INDIRECT("'"&amp;Lists!$J15&amp;"'!"&amp;Lists!$K15&amp;AC$23))="","",(INDIRECT("'"&amp;Lists!$J15&amp;"'!"&amp;Lists!$K15&amp;AC$23))))</f>
        <v/>
      </c>
      <c r="AD37" s="31" t="str">
        <f ca="1">IF(ISNA(Lists!$J15),"",IF((INDIRECT("'"&amp;Lists!$J15&amp;"'!"&amp;Lists!$L15&amp;AD$23))="","",(INDIRECT("'"&amp;Lists!$J15&amp;"'!"&amp;Lists!$L15&amp;AD$23))))</f>
        <v/>
      </c>
      <c r="AE37" s="31" t="str">
        <f ca="1">IF(ISNA(Lists!$J15),"",IF((INDIRECT("'"&amp;Lists!$J15&amp;"'!"&amp;Lists!$K15&amp;AE$23))="","",(INDIRECT("'"&amp;Lists!$J15&amp;"'!"&amp;Lists!$K15&amp;AE$23))))</f>
        <v/>
      </c>
      <c r="AF37" s="31" t="str">
        <f ca="1">IF(ISNA(Lists!$J15),"",IF((INDIRECT("'"&amp;Lists!$J15&amp;"'!"&amp;Lists!$K15&amp;AF$23))="","",(INDIRECT("'"&amp;Lists!$J15&amp;"'!"&amp;Lists!$K15&amp;AF$23))))</f>
        <v/>
      </c>
      <c r="AG37" s="31" t="str">
        <f ca="1">IF(ISNA(Lists!$J15),"",IF((INDIRECT("'"&amp;Lists!$J15&amp;"'!"&amp;Lists!$K15&amp;AG$23))="","",(INDIRECT("'"&amp;Lists!$J15&amp;"'!"&amp;Lists!$K15&amp;AG$23))))</f>
        <v/>
      </c>
      <c r="AH37" s="31" t="str">
        <f ca="1">IF(ISNA(Lists!$J15),"",IF((INDIRECT("'"&amp;Lists!$J15&amp;"'!"&amp;Lists!$K15&amp;AH$23))="","",(INDIRECT("'"&amp;Lists!$J15&amp;"'!"&amp;Lists!$K15&amp;AH$23))))</f>
        <v/>
      </c>
      <c r="AI37" s="31" t="str">
        <f ca="1">IF(ISNA(Lists!$J15),"",IF((INDIRECT("'"&amp;Lists!$J15&amp;"'!"&amp;Lists!$K15&amp;AI$23))="","",(INDIRECT("'"&amp;Lists!$J15&amp;"'!"&amp;Lists!$K15&amp;AI$23))))</f>
        <v/>
      </c>
      <c r="AJ37" s="31" t="str">
        <f ca="1">IF(ISNA(Lists!$J15),"",IF((INDIRECT("'"&amp;Lists!$J15&amp;"'!"&amp;Lists!$K15&amp;AJ$23))="","",(INDIRECT("'"&amp;Lists!$J15&amp;"'!"&amp;Lists!$K15&amp;AJ$23))))</f>
        <v/>
      </c>
      <c r="AK37" s="31" t="str">
        <f ca="1">IF(ISNA(Lists!$J15),"",IF((INDIRECT("'"&amp;Lists!$J15&amp;"'!"&amp;Lists!$K15&amp;AK$23))="","",(INDIRECT("'"&amp;Lists!$J15&amp;"'!"&amp;Lists!$K15&amp;AK$23))))</f>
        <v/>
      </c>
      <c r="AL37" s="274" t="str">
        <f ca="1">IF(ISNA(Lists!$J15),"",IF((INDIRECT("'"&amp;Lists!$J15&amp;"'!"&amp;Lists!$K15&amp;AL$23))="","",(INDIRECT("'"&amp;Lists!$J15&amp;"'!"&amp;Lists!$K15&amp;AL$23))))</f>
        <v/>
      </c>
      <c r="AM37" s="31" t="str">
        <f ca="1">IF(ISNA(Lists!$J15),"",IF((INDIRECT("'"&amp;Lists!$J15&amp;"'!"&amp;Lists!$K15&amp;AM$23))="","",(INDIRECT("'"&amp;Lists!$J15&amp;"'!"&amp;Lists!$K15&amp;AM$23))))</f>
        <v/>
      </c>
      <c r="AN37" s="31" t="str">
        <f ca="1">IF(ISNA(Lists!$J15),"",IF((INDIRECT("'"&amp;Lists!$J15&amp;"'!"&amp;Lists!$K15&amp;AN$23))="","",(INDIRECT("'"&amp;Lists!$J15&amp;"'!"&amp;Lists!$K15&amp;AN$23))))</f>
        <v/>
      </c>
      <c r="AO37" s="485" t="str">
        <f ca="1">IF(ISNA(Lists!$J15),"",IF((INDIRECT("'"&amp;Lists!$J15&amp;"'!"&amp;Lists!$K15&amp;AO$23))="","",(INDIRECT("'"&amp;Lists!$J15&amp;"'!"&amp;Lists!$K15&amp;AO$23))))</f>
        <v/>
      </c>
    </row>
    <row r="38" spans="2:41" x14ac:dyDescent="0.25">
      <c r="B38" s="279" t="str">
        <f ca="1">IF(C38="","",Facility_Info_upload!$B$24)</f>
        <v/>
      </c>
      <c r="C38" s="31" t="str">
        <f ca="1">IF(ISNA(Lists!$J16),"",IF(INDIRECT("'"&amp;Lists!$J16&amp;"'!"&amp;"B"&amp;C$23)="","",(INDIRECT("'"&amp;Lists!$J16&amp;"'!"&amp;"B"&amp;C$23))))</f>
        <v/>
      </c>
      <c r="D38" s="31" t="str">
        <f ca="1">IF(ISNA(Lists!$J16),"",IF(INDIRECT("'"&amp;Lists!$J16&amp;"'!"&amp;"B"&amp;D$23)="","",(INDIRECT("'"&amp;Lists!$J16&amp;"'!"&amp;"B"&amp;D$23))))</f>
        <v/>
      </c>
      <c r="E38" s="31" t="str">
        <f ca="1">IF(ISNA(Lists!$J16),"",IF(INDIRECT("'"&amp;Lists!$J16&amp;"'!"&amp;"B"&amp;E$23)="","",(INDIRECT("'"&amp;Lists!$J16&amp;"'!"&amp;"B"&amp;E$23))))</f>
        <v/>
      </c>
      <c r="F38" s="31" t="str">
        <f ca="1">IF(ISNA(Lists!$J16),"",IF(INDIRECT("'"&amp;Lists!$J16&amp;"'!"&amp;"B"&amp;F$23)="","",(INDIRECT("'"&amp;Lists!$J16&amp;"'!"&amp;"B"&amp;F$23))))</f>
        <v/>
      </c>
      <c r="G38" s="31" t="str">
        <f ca="1">IF(ISNA(Lists!$J16),"",IF(INDIRECT("'"&amp;Lists!$J16&amp;"'!"&amp;"B"&amp;G$23)="","",(INDIRECT("'"&amp;Lists!$J16&amp;"'!"&amp;"B"&amp;G$23))))</f>
        <v/>
      </c>
      <c r="H38" s="31" t="str">
        <f ca="1">IF(ISNA(Lists!$J16),"",IF((INDIRECT("'"&amp;Lists!$J16&amp;"'!"&amp;Lists!$K16&amp;H$23))="","",(INDIRECT("'"&amp;Lists!$J16&amp;"'!"&amp;Lists!$K16&amp;H$23))))</f>
        <v/>
      </c>
      <c r="I38" s="31" t="str">
        <f ca="1">IF(ISNA(Lists!$J16),"",IF((INDIRECT("'"&amp;Lists!$J16&amp;"'!"&amp;Lists!$K16&amp;I$23))="","",(INDIRECT("'"&amp;Lists!$J16&amp;"'!"&amp;Lists!$K16&amp;I$23))))</f>
        <v/>
      </c>
      <c r="J38" s="31" t="str">
        <f ca="1">IF(ISNA(Lists!$J16),"",IF((INDIRECT("'"&amp;Lists!$J16&amp;"'!"&amp;Lists!$K16&amp;J$23))="","",(INDIRECT("'"&amp;Lists!$J16&amp;"'!"&amp;Lists!$K16&amp;J$23))))</f>
        <v/>
      </c>
      <c r="K38" s="31" t="str">
        <f ca="1">IF(ISNA(Lists!$J16),"",IF((INDIRECT("'"&amp;Lists!$J16&amp;"'!"&amp;Lists!$K16&amp;K$23))="","",(INDIRECT("'"&amp;Lists!$J16&amp;"'!"&amp;Lists!$K16&amp;K$23))))</f>
        <v/>
      </c>
      <c r="L38" s="31" t="str">
        <f ca="1">IF(ISNA(Lists!$J16),"",IF((INDIRECT("'"&amp;Lists!$J16&amp;"'!"&amp;Lists!$K16&amp;L$23))="","",(INDIRECT("'"&amp;Lists!$J16&amp;"'!"&amp;Lists!$K16&amp;L$23))))</f>
        <v/>
      </c>
      <c r="M38" s="31" t="str">
        <f ca="1">IF(ISNA(Lists!$J16),"",IF((INDIRECT("'"&amp;Lists!$J16&amp;"'!"&amp;Lists!$K16&amp;M$23))="","",(INDIRECT("'"&amp;Lists!$J16&amp;"'!"&amp;Lists!$K16&amp;M$23))))</f>
        <v/>
      </c>
      <c r="N38" s="31" t="str">
        <f ca="1">IF(ISNA(Lists!$J16),"",IF((INDIRECT("'"&amp;Lists!$J16&amp;"'!"&amp;Lists!$K16&amp;N$23))="","",(INDIRECT("'"&amp;Lists!$J16&amp;"'!"&amp;Lists!$K16&amp;N$23))))</f>
        <v/>
      </c>
      <c r="O38" s="31" t="str">
        <f ca="1">IF(ISNA(Lists!$J16),"",IF((INDIRECT("'"&amp;Lists!$J16&amp;"'!"&amp;Lists!$K16&amp;O$23))="","",(INDIRECT("'"&amp;Lists!$J16&amp;"'!"&amp;Lists!$K16&amp;O$23))))</f>
        <v/>
      </c>
      <c r="P38" s="31" t="str">
        <f ca="1">IF(ISNA(Lists!$J16),"",IF((INDIRECT("'"&amp;Lists!$J16&amp;"'!"&amp;Lists!$K16&amp;P$23))="","",(INDIRECT("'"&amp;Lists!$J16&amp;"'!"&amp;Lists!$K16&amp;P$23))))</f>
        <v/>
      </c>
      <c r="Q38" s="31" t="str">
        <f ca="1">IF(ISNA(Lists!$J16),"",IF((INDIRECT("'"&amp;Lists!$J16&amp;"'!"&amp;Lists!$K16&amp;Q$23))="","",(INDIRECT("'"&amp;Lists!$J16&amp;"'!"&amp;Lists!$K16&amp;Q$23))))</f>
        <v/>
      </c>
      <c r="R38" s="31" t="str">
        <f ca="1">IF(ISNA(Lists!$J16),"",IF((INDIRECT("'"&amp;Lists!$J16&amp;"'!"&amp;Lists!$K16&amp;R$23))="","",(INDIRECT("'"&amp;Lists!$J16&amp;"'!"&amp;Lists!$K16&amp;R$23))))</f>
        <v/>
      </c>
      <c r="S38" s="31" t="str">
        <f ca="1">IF(ISNA(Lists!$J16),"",IF((INDIRECT("'"&amp;Lists!$J16&amp;"'!"&amp;Lists!$K16&amp;S$23))="","",(INDIRECT("'"&amp;Lists!$J16&amp;"'!"&amp;Lists!$K16&amp;S$23))))</f>
        <v/>
      </c>
      <c r="T38" s="278" t="str">
        <f ca="1">IF(ISNA(Lists!$J16),"",IF((INDIRECT("'"&amp;Lists!$J16&amp;"'!"&amp;Lists!$K16&amp;T$23))="","",(INDIRECT("'"&amp;Lists!$J16&amp;"'!"&amp;Lists!$K16&amp;T$23))))</f>
        <v/>
      </c>
      <c r="U38" s="31" t="str">
        <f ca="1">IF(ISNA(Lists!$J16),"",IF((INDIRECT("'"&amp;Lists!$J16&amp;"'!"&amp;Lists!$K16&amp;U$23))="","",(INDIRECT("'"&amp;Lists!$J16&amp;"'!"&amp;Lists!$K16&amp;U$23))))</f>
        <v/>
      </c>
      <c r="V38" s="31" t="str">
        <f ca="1">IF(ISNA(Lists!$J16),"",IF((INDIRECT("'"&amp;Lists!$J16&amp;"'!"&amp;Lists!$L16&amp;V$23))="","",(INDIRECT("'"&amp;Lists!$J16&amp;"'!"&amp;Lists!$L16&amp;V$23))))</f>
        <v/>
      </c>
      <c r="W38" s="31" t="str">
        <f ca="1">IF(ISNA(Lists!$J16),"",IF((INDIRECT("'"&amp;Lists!$J16&amp;"'!"&amp;Lists!$L16&amp;W$23))="","",(INDIRECT("'"&amp;Lists!$J16&amp;"'!"&amp;Lists!$L16&amp;W$23))))</f>
        <v/>
      </c>
      <c r="X38" s="31" t="str">
        <f ca="1">IF(ISNA(Lists!$J16),"",IF((INDIRECT("'"&amp;Lists!$J16&amp;"'!"&amp;Lists!$L16&amp;X$23))="","",(INDIRECT("'"&amp;Lists!$J16&amp;"'!"&amp;Lists!$L16&amp;X$23))))</f>
        <v/>
      </c>
      <c r="Y38" s="31" t="str">
        <f ca="1">IF(ISNA(Lists!$J16),"",IF((INDIRECT("'"&amp;Lists!$J16&amp;"'!"&amp;Lists!$L16&amp;Y$23))="","",(INDIRECT("'"&amp;Lists!$J16&amp;"'!"&amp;Lists!$L16&amp;Y$23))))</f>
        <v/>
      </c>
      <c r="Z38" s="31" t="str">
        <f ca="1">IF(ISNA(Lists!$J16),"",IF((INDIRECT("'"&amp;Lists!$J16&amp;"'!"&amp;Lists!$L16&amp;Z$23))="","",(INDIRECT("'"&amp;Lists!$J16&amp;"'!"&amp;Lists!$L16&amp;Z$23))))</f>
        <v/>
      </c>
      <c r="AA38" s="31" t="str">
        <f ca="1">IF(ISNA(Lists!$J16),"",IF((INDIRECT("'"&amp;Lists!$J16&amp;"'!"&amp;Lists!$L16&amp;AA$23))="","",(INDIRECT("'"&amp;Lists!$J16&amp;"'!"&amp;Lists!$L16&amp;AA$23))))</f>
        <v/>
      </c>
      <c r="AB38" s="31" t="str">
        <f ca="1">IF(ISNA(Lists!$J16),"",IF((INDIRECT("'"&amp;Lists!$J16&amp;"'!"&amp;Lists!$L16&amp;AB$23))="","",(INDIRECT("'"&amp;Lists!$J16&amp;"'!"&amp;Lists!$L16&amp;AB$23))))</f>
        <v/>
      </c>
      <c r="AC38" s="31" t="str">
        <f ca="1">IF(ISNA(Lists!$J16),"",IF((INDIRECT("'"&amp;Lists!$J16&amp;"'!"&amp;Lists!$K16&amp;AC$23))="","",(INDIRECT("'"&amp;Lists!$J16&amp;"'!"&amp;Lists!$K16&amp;AC$23))))</f>
        <v/>
      </c>
      <c r="AD38" s="31" t="str">
        <f ca="1">IF(ISNA(Lists!$J16),"",IF((INDIRECT("'"&amp;Lists!$J16&amp;"'!"&amp;Lists!$L16&amp;AD$23))="","",(INDIRECT("'"&amp;Lists!$J16&amp;"'!"&amp;Lists!$L16&amp;AD$23))))</f>
        <v/>
      </c>
      <c r="AE38" s="31" t="str">
        <f ca="1">IF(ISNA(Lists!$J16),"",IF((INDIRECT("'"&amp;Lists!$J16&amp;"'!"&amp;Lists!$K16&amp;AE$23))="","",(INDIRECT("'"&amp;Lists!$J16&amp;"'!"&amp;Lists!$K16&amp;AE$23))))</f>
        <v/>
      </c>
      <c r="AF38" s="31" t="str">
        <f ca="1">IF(ISNA(Lists!$J16),"",IF((INDIRECT("'"&amp;Lists!$J16&amp;"'!"&amp;Lists!$K16&amp;AF$23))="","",(INDIRECT("'"&amp;Lists!$J16&amp;"'!"&amp;Lists!$K16&amp;AF$23))))</f>
        <v/>
      </c>
      <c r="AG38" s="31" t="str">
        <f ca="1">IF(ISNA(Lists!$J16),"",IF((INDIRECT("'"&amp;Lists!$J16&amp;"'!"&amp;Lists!$K16&amp;AG$23))="","",(INDIRECT("'"&amp;Lists!$J16&amp;"'!"&amp;Lists!$K16&amp;AG$23))))</f>
        <v/>
      </c>
      <c r="AH38" s="31" t="str">
        <f ca="1">IF(ISNA(Lists!$J16),"",IF((INDIRECT("'"&amp;Lists!$J16&amp;"'!"&amp;Lists!$K16&amp;AH$23))="","",(INDIRECT("'"&amp;Lists!$J16&amp;"'!"&amp;Lists!$K16&amp;AH$23))))</f>
        <v/>
      </c>
      <c r="AI38" s="31" t="str">
        <f ca="1">IF(ISNA(Lists!$J16),"",IF((INDIRECT("'"&amp;Lists!$J16&amp;"'!"&amp;Lists!$K16&amp;AI$23))="","",(INDIRECT("'"&amp;Lists!$J16&amp;"'!"&amp;Lists!$K16&amp;AI$23))))</f>
        <v/>
      </c>
      <c r="AJ38" s="31" t="str">
        <f ca="1">IF(ISNA(Lists!$J16),"",IF((INDIRECT("'"&amp;Lists!$J16&amp;"'!"&amp;Lists!$K16&amp;AJ$23))="","",(INDIRECT("'"&amp;Lists!$J16&amp;"'!"&amp;Lists!$K16&amp;AJ$23))))</f>
        <v/>
      </c>
      <c r="AK38" s="31" t="str">
        <f ca="1">IF(ISNA(Lists!$J16),"",IF((INDIRECT("'"&amp;Lists!$J16&amp;"'!"&amp;Lists!$K16&amp;AK$23))="","",(INDIRECT("'"&amp;Lists!$J16&amp;"'!"&amp;Lists!$K16&amp;AK$23))))</f>
        <v/>
      </c>
      <c r="AL38" s="274" t="str">
        <f ca="1">IF(ISNA(Lists!$J16),"",IF((INDIRECT("'"&amp;Lists!$J16&amp;"'!"&amp;Lists!$K16&amp;AL$23))="","",(INDIRECT("'"&amp;Lists!$J16&amp;"'!"&amp;Lists!$K16&amp;AL$23))))</f>
        <v/>
      </c>
      <c r="AM38" s="31" t="str">
        <f ca="1">IF(ISNA(Lists!$J16),"",IF((INDIRECT("'"&amp;Lists!$J16&amp;"'!"&amp;Lists!$K16&amp;AM$23))="","",(INDIRECT("'"&amp;Lists!$J16&amp;"'!"&amp;Lists!$K16&amp;AM$23))))</f>
        <v/>
      </c>
      <c r="AN38" s="31" t="str">
        <f ca="1">IF(ISNA(Lists!$J16),"",IF((INDIRECT("'"&amp;Lists!$J16&amp;"'!"&amp;Lists!$K16&amp;AN$23))="","",(INDIRECT("'"&amp;Lists!$J16&amp;"'!"&amp;Lists!$K16&amp;AN$23))))</f>
        <v/>
      </c>
      <c r="AO38" s="485" t="str">
        <f ca="1">IF(ISNA(Lists!$J16),"",IF((INDIRECT("'"&amp;Lists!$J16&amp;"'!"&amp;Lists!$K16&amp;AO$23))="","",(INDIRECT("'"&amp;Lists!$J16&amp;"'!"&amp;Lists!$K16&amp;AO$23))))</f>
        <v/>
      </c>
    </row>
    <row r="39" spans="2:41" x14ac:dyDescent="0.25">
      <c r="B39" s="279" t="str">
        <f ca="1">IF(C39="","",Facility_Info_upload!$B$24)</f>
        <v/>
      </c>
      <c r="C39" s="31" t="str">
        <f ca="1">IF(ISNA(Lists!$J17),"",IF(INDIRECT("'"&amp;Lists!$J17&amp;"'!"&amp;"B"&amp;C$23)="","",(INDIRECT("'"&amp;Lists!$J17&amp;"'!"&amp;"B"&amp;C$23))))</f>
        <v/>
      </c>
      <c r="D39" s="31" t="str">
        <f ca="1">IF(ISNA(Lists!$J17),"",IF(INDIRECT("'"&amp;Lists!$J17&amp;"'!"&amp;"B"&amp;D$23)="","",(INDIRECT("'"&amp;Lists!$J17&amp;"'!"&amp;"B"&amp;D$23))))</f>
        <v/>
      </c>
      <c r="E39" s="31" t="str">
        <f ca="1">IF(ISNA(Lists!$J17),"",IF(INDIRECT("'"&amp;Lists!$J17&amp;"'!"&amp;"B"&amp;E$23)="","",(INDIRECT("'"&amp;Lists!$J17&amp;"'!"&amp;"B"&amp;E$23))))</f>
        <v/>
      </c>
      <c r="F39" s="31" t="str">
        <f ca="1">IF(ISNA(Lists!$J17),"",IF(INDIRECT("'"&amp;Lists!$J17&amp;"'!"&amp;"B"&amp;F$23)="","",(INDIRECT("'"&amp;Lists!$J17&amp;"'!"&amp;"B"&amp;F$23))))</f>
        <v/>
      </c>
      <c r="G39" s="31" t="str">
        <f ca="1">IF(ISNA(Lists!$J17),"",IF(INDIRECT("'"&amp;Lists!$J17&amp;"'!"&amp;"B"&amp;G$23)="","",(INDIRECT("'"&amp;Lists!$J17&amp;"'!"&amp;"B"&amp;G$23))))</f>
        <v/>
      </c>
      <c r="H39" s="31" t="str">
        <f ca="1">IF(ISNA(Lists!$J17),"",IF((INDIRECT("'"&amp;Lists!$J17&amp;"'!"&amp;Lists!$K17&amp;H$23))="","",(INDIRECT("'"&amp;Lists!$J17&amp;"'!"&amp;Lists!$K17&amp;H$23))))</f>
        <v/>
      </c>
      <c r="I39" s="31" t="str">
        <f ca="1">IF(ISNA(Lists!$J17),"",IF((INDIRECT("'"&amp;Lists!$J17&amp;"'!"&amp;Lists!$K17&amp;I$23))="","",(INDIRECT("'"&amp;Lists!$J17&amp;"'!"&amp;Lists!$K17&amp;I$23))))</f>
        <v/>
      </c>
      <c r="J39" s="31" t="str">
        <f ca="1">IF(ISNA(Lists!$J17),"",IF((INDIRECT("'"&amp;Lists!$J17&amp;"'!"&amp;Lists!$K17&amp;J$23))="","",(INDIRECT("'"&amp;Lists!$J17&amp;"'!"&amp;Lists!$K17&amp;J$23))))</f>
        <v/>
      </c>
      <c r="K39" s="31" t="str">
        <f ca="1">IF(ISNA(Lists!$J17),"",IF((INDIRECT("'"&amp;Lists!$J17&amp;"'!"&amp;Lists!$K17&amp;K$23))="","",(INDIRECT("'"&amp;Lists!$J17&amp;"'!"&amp;Lists!$K17&amp;K$23))))</f>
        <v/>
      </c>
      <c r="L39" s="31" t="str">
        <f ca="1">IF(ISNA(Lists!$J17),"",IF((INDIRECT("'"&amp;Lists!$J17&amp;"'!"&amp;Lists!$K17&amp;L$23))="","",(INDIRECT("'"&amp;Lists!$J17&amp;"'!"&amp;Lists!$K17&amp;L$23))))</f>
        <v/>
      </c>
      <c r="M39" s="31" t="str">
        <f ca="1">IF(ISNA(Lists!$J17),"",IF((INDIRECT("'"&amp;Lists!$J17&amp;"'!"&amp;Lists!$K17&amp;M$23))="","",(INDIRECT("'"&amp;Lists!$J17&amp;"'!"&amp;Lists!$K17&amp;M$23))))</f>
        <v/>
      </c>
      <c r="N39" s="31" t="str">
        <f ca="1">IF(ISNA(Lists!$J17),"",IF((INDIRECT("'"&amp;Lists!$J17&amp;"'!"&amp;Lists!$K17&amp;N$23))="","",(INDIRECT("'"&amp;Lists!$J17&amp;"'!"&amp;Lists!$K17&amp;N$23))))</f>
        <v/>
      </c>
      <c r="O39" s="31" t="str">
        <f ca="1">IF(ISNA(Lists!$J17),"",IF((INDIRECT("'"&amp;Lists!$J17&amp;"'!"&amp;Lists!$K17&amp;O$23))="","",(INDIRECT("'"&amp;Lists!$J17&amp;"'!"&amp;Lists!$K17&amp;O$23))))</f>
        <v/>
      </c>
      <c r="P39" s="31" t="str">
        <f ca="1">IF(ISNA(Lists!$J17),"",IF((INDIRECT("'"&amp;Lists!$J17&amp;"'!"&amp;Lists!$K17&amp;P$23))="","",(INDIRECT("'"&amp;Lists!$J17&amp;"'!"&amp;Lists!$K17&amp;P$23))))</f>
        <v/>
      </c>
      <c r="Q39" s="31" t="str">
        <f ca="1">IF(ISNA(Lists!$J17),"",IF((INDIRECT("'"&amp;Lists!$J17&amp;"'!"&amp;Lists!$K17&amp;Q$23))="","",(INDIRECT("'"&amp;Lists!$J17&amp;"'!"&amp;Lists!$K17&amp;Q$23))))</f>
        <v/>
      </c>
      <c r="R39" s="31" t="str">
        <f ca="1">IF(ISNA(Lists!$J17),"",IF((INDIRECT("'"&amp;Lists!$J17&amp;"'!"&amp;Lists!$K17&amp;R$23))="","",(INDIRECT("'"&amp;Lists!$J17&amp;"'!"&amp;Lists!$K17&amp;R$23))))</f>
        <v/>
      </c>
      <c r="S39" s="31" t="str">
        <f ca="1">IF(ISNA(Lists!$J17),"",IF((INDIRECT("'"&amp;Lists!$J17&amp;"'!"&amp;Lists!$K17&amp;S$23))="","",(INDIRECT("'"&amp;Lists!$J17&amp;"'!"&amp;Lists!$K17&amp;S$23))))</f>
        <v/>
      </c>
      <c r="T39" s="278" t="str">
        <f ca="1">IF(ISNA(Lists!$J17),"",IF((INDIRECT("'"&amp;Lists!$J17&amp;"'!"&amp;Lists!$K17&amp;T$23))="","",(INDIRECT("'"&amp;Lists!$J17&amp;"'!"&amp;Lists!$K17&amp;T$23))))</f>
        <v/>
      </c>
      <c r="U39" s="31" t="str">
        <f ca="1">IF(ISNA(Lists!$J17),"",IF((INDIRECT("'"&amp;Lists!$J17&amp;"'!"&amp;Lists!$K17&amp;U$23))="","",(INDIRECT("'"&amp;Lists!$J17&amp;"'!"&amp;Lists!$K17&amp;U$23))))</f>
        <v/>
      </c>
      <c r="V39" s="31" t="str">
        <f ca="1">IF(ISNA(Lists!$J17),"",IF((INDIRECT("'"&amp;Lists!$J17&amp;"'!"&amp;Lists!$L17&amp;V$23))="","",(INDIRECT("'"&amp;Lists!$J17&amp;"'!"&amp;Lists!$L17&amp;V$23))))</f>
        <v/>
      </c>
      <c r="W39" s="31" t="str">
        <f ca="1">IF(ISNA(Lists!$J17),"",IF((INDIRECT("'"&amp;Lists!$J17&amp;"'!"&amp;Lists!$L17&amp;W$23))="","",(INDIRECT("'"&amp;Lists!$J17&amp;"'!"&amp;Lists!$L17&amp;W$23))))</f>
        <v/>
      </c>
      <c r="X39" s="31" t="str">
        <f ca="1">IF(ISNA(Lists!$J17),"",IF((INDIRECT("'"&amp;Lists!$J17&amp;"'!"&amp;Lists!$L17&amp;X$23))="","",(INDIRECT("'"&amp;Lists!$J17&amp;"'!"&amp;Lists!$L17&amp;X$23))))</f>
        <v/>
      </c>
      <c r="Y39" s="31" t="str">
        <f ca="1">IF(ISNA(Lists!$J17),"",IF((INDIRECT("'"&amp;Lists!$J17&amp;"'!"&amp;Lists!$L17&amp;Y$23))="","",(INDIRECT("'"&amp;Lists!$J17&amp;"'!"&amp;Lists!$L17&amp;Y$23))))</f>
        <v/>
      </c>
      <c r="Z39" s="31" t="str">
        <f ca="1">IF(ISNA(Lists!$J17),"",IF((INDIRECT("'"&amp;Lists!$J17&amp;"'!"&amp;Lists!$L17&amp;Z$23))="","",(INDIRECT("'"&amp;Lists!$J17&amp;"'!"&amp;Lists!$L17&amp;Z$23))))</f>
        <v/>
      </c>
      <c r="AA39" s="31" t="str">
        <f ca="1">IF(ISNA(Lists!$J17),"",IF((INDIRECT("'"&amp;Lists!$J17&amp;"'!"&amp;Lists!$L17&amp;AA$23))="","",(INDIRECT("'"&amp;Lists!$J17&amp;"'!"&amp;Lists!$L17&amp;AA$23))))</f>
        <v/>
      </c>
      <c r="AB39" s="31" t="str">
        <f ca="1">IF(ISNA(Lists!$J17),"",IF((INDIRECT("'"&amp;Lists!$J17&amp;"'!"&amp;Lists!$L17&amp;AB$23))="","",(INDIRECT("'"&amp;Lists!$J17&amp;"'!"&amp;Lists!$L17&amp;AB$23))))</f>
        <v/>
      </c>
      <c r="AC39" s="31" t="str">
        <f ca="1">IF(ISNA(Lists!$J17),"",IF((INDIRECT("'"&amp;Lists!$J17&amp;"'!"&amp;Lists!$K17&amp;AC$23))="","",(INDIRECT("'"&amp;Lists!$J17&amp;"'!"&amp;Lists!$K17&amp;AC$23))))</f>
        <v/>
      </c>
      <c r="AD39" s="31" t="str">
        <f ca="1">IF(ISNA(Lists!$J17),"",IF((INDIRECT("'"&amp;Lists!$J17&amp;"'!"&amp;Lists!$L17&amp;AD$23))="","",(INDIRECT("'"&amp;Lists!$J17&amp;"'!"&amp;Lists!$L17&amp;AD$23))))</f>
        <v/>
      </c>
      <c r="AE39" s="31" t="str">
        <f ca="1">IF(ISNA(Lists!$J17),"",IF((INDIRECT("'"&amp;Lists!$J17&amp;"'!"&amp;Lists!$K17&amp;AE$23))="","",(INDIRECT("'"&amp;Lists!$J17&amp;"'!"&amp;Lists!$K17&amp;AE$23))))</f>
        <v/>
      </c>
      <c r="AF39" s="31" t="str">
        <f ca="1">IF(ISNA(Lists!$J17),"",IF((INDIRECT("'"&amp;Lists!$J17&amp;"'!"&amp;Lists!$K17&amp;AF$23))="","",(INDIRECT("'"&amp;Lists!$J17&amp;"'!"&amp;Lists!$K17&amp;AF$23))))</f>
        <v/>
      </c>
      <c r="AG39" s="31" t="str">
        <f ca="1">IF(ISNA(Lists!$J17),"",IF((INDIRECT("'"&amp;Lists!$J17&amp;"'!"&amp;Lists!$K17&amp;AG$23))="","",(INDIRECT("'"&amp;Lists!$J17&amp;"'!"&amp;Lists!$K17&amp;AG$23))))</f>
        <v/>
      </c>
      <c r="AH39" s="31" t="str">
        <f ca="1">IF(ISNA(Lists!$J17),"",IF((INDIRECT("'"&amp;Lists!$J17&amp;"'!"&amp;Lists!$K17&amp;AH$23))="","",(INDIRECT("'"&amp;Lists!$J17&amp;"'!"&amp;Lists!$K17&amp;AH$23))))</f>
        <v/>
      </c>
      <c r="AI39" s="31" t="str">
        <f ca="1">IF(ISNA(Lists!$J17),"",IF((INDIRECT("'"&amp;Lists!$J17&amp;"'!"&amp;Lists!$K17&amp;AI$23))="","",(INDIRECT("'"&amp;Lists!$J17&amp;"'!"&amp;Lists!$K17&amp;AI$23))))</f>
        <v/>
      </c>
      <c r="AJ39" s="31" t="str">
        <f ca="1">IF(ISNA(Lists!$J17),"",IF((INDIRECT("'"&amp;Lists!$J17&amp;"'!"&amp;Lists!$K17&amp;AJ$23))="","",(INDIRECT("'"&amp;Lists!$J17&amp;"'!"&amp;Lists!$K17&amp;AJ$23))))</f>
        <v/>
      </c>
      <c r="AK39" s="31" t="str">
        <f ca="1">IF(ISNA(Lists!$J17),"",IF((INDIRECT("'"&amp;Lists!$J17&amp;"'!"&amp;Lists!$K17&amp;AK$23))="","",(INDIRECT("'"&amp;Lists!$J17&amp;"'!"&amp;Lists!$K17&amp;AK$23))))</f>
        <v/>
      </c>
      <c r="AL39" s="274" t="str">
        <f ca="1">IF(ISNA(Lists!$J17),"",IF((INDIRECT("'"&amp;Lists!$J17&amp;"'!"&amp;Lists!$K17&amp;AL$23))="","",(INDIRECT("'"&amp;Lists!$J17&amp;"'!"&amp;Lists!$K17&amp;AL$23))))</f>
        <v/>
      </c>
      <c r="AM39" s="31" t="str">
        <f ca="1">IF(ISNA(Lists!$J17),"",IF((INDIRECT("'"&amp;Lists!$J17&amp;"'!"&amp;Lists!$K17&amp;AM$23))="","",(INDIRECT("'"&amp;Lists!$J17&amp;"'!"&amp;Lists!$K17&amp;AM$23))))</f>
        <v/>
      </c>
      <c r="AN39" s="31" t="str">
        <f ca="1">IF(ISNA(Lists!$J17),"",IF((INDIRECT("'"&amp;Lists!$J17&amp;"'!"&amp;Lists!$K17&amp;AN$23))="","",(INDIRECT("'"&amp;Lists!$J17&amp;"'!"&amp;Lists!$K17&amp;AN$23))))</f>
        <v/>
      </c>
      <c r="AO39" s="485" t="str">
        <f ca="1">IF(ISNA(Lists!$J17),"",IF((INDIRECT("'"&amp;Lists!$J17&amp;"'!"&amp;Lists!$K17&amp;AO$23))="","",(INDIRECT("'"&amp;Lists!$J17&amp;"'!"&amp;Lists!$K17&amp;AO$23))))</f>
        <v/>
      </c>
    </row>
    <row r="40" spans="2:41" x14ac:dyDescent="0.25">
      <c r="B40" s="279" t="str">
        <f ca="1">IF(C40="","",Facility_Info_upload!$B$24)</f>
        <v/>
      </c>
      <c r="C40" s="31" t="str">
        <f ca="1">IF(ISNA(Lists!$J18),"",IF(INDIRECT("'"&amp;Lists!$J18&amp;"'!"&amp;"B"&amp;C$23)="","",(INDIRECT("'"&amp;Lists!$J18&amp;"'!"&amp;"B"&amp;C$23))))</f>
        <v/>
      </c>
      <c r="D40" s="31" t="str">
        <f ca="1">IF(ISNA(Lists!$J18),"",IF(INDIRECT("'"&amp;Lists!$J18&amp;"'!"&amp;"B"&amp;D$23)="","",(INDIRECT("'"&amp;Lists!$J18&amp;"'!"&amp;"B"&amp;D$23))))</f>
        <v/>
      </c>
      <c r="E40" s="31" t="str">
        <f ca="1">IF(ISNA(Lists!$J18),"",IF(INDIRECT("'"&amp;Lists!$J18&amp;"'!"&amp;"B"&amp;E$23)="","",(INDIRECT("'"&amp;Lists!$J18&amp;"'!"&amp;"B"&amp;E$23))))</f>
        <v/>
      </c>
      <c r="F40" s="31" t="str">
        <f ca="1">IF(ISNA(Lists!$J18),"",IF(INDIRECT("'"&amp;Lists!$J18&amp;"'!"&amp;"B"&amp;F$23)="","",(INDIRECT("'"&amp;Lists!$J18&amp;"'!"&amp;"B"&amp;F$23))))</f>
        <v/>
      </c>
      <c r="G40" s="31" t="str">
        <f ca="1">IF(ISNA(Lists!$J18),"",IF(INDIRECT("'"&amp;Lists!$J18&amp;"'!"&amp;"B"&amp;G$23)="","",(INDIRECT("'"&amp;Lists!$J18&amp;"'!"&amp;"B"&amp;G$23))))</f>
        <v/>
      </c>
      <c r="H40" s="31" t="str">
        <f ca="1">IF(ISNA(Lists!$J18),"",IF((INDIRECT("'"&amp;Lists!$J18&amp;"'!"&amp;Lists!$K18&amp;H$23))="","",(INDIRECT("'"&amp;Lists!$J18&amp;"'!"&amp;Lists!$K18&amp;H$23))))</f>
        <v/>
      </c>
      <c r="I40" s="31" t="str">
        <f ca="1">IF(ISNA(Lists!$J18),"",IF((INDIRECT("'"&amp;Lists!$J18&amp;"'!"&amp;Lists!$K18&amp;I$23))="","",(INDIRECT("'"&amp;Lists!$J18&amp;"'!"&amp;Lists!$K18&amp;I$23))))</f>
        <v/>
      </c>
      <c r="J40" s="31" t="str">
        <f ca="1">IF(ISNA(Lists!$J18),"",IF((INDIRECT("'"&amp;Lists!$J18&amp;"'!"&amp;Lists!$K18&amp;J$23))="","",(INDIRECT("'"&amp;Lists!$J18&amp;"'!"&amp;Lists!$K18&amp;J$23))))</f>
        <v/>
      </c>
      <c r="K40" s="31" t="str">
        <f ca="1">IF(ISNA(Lists!$J18),"",IF((INDIRECT("'"&amp;Lists!$J18&amp;"'!"&amp;Lists!$K18&amp;K$23))="","",(INDIRECT("'"&amp;Lists!$J18&amp;"'!"&amp;Lists!$K18&amp;K$23))))</f>
        <v/>
      </c>
      <c r="L40" s="31" t="str">
        <f ca="1">IF(ISNA(Lists!$J18),"",IF((INDIRECT("'"&amp;Lists!$J18&amp;"'!"&amp;Lists!$K18&amp;L$23))="","",(INDIRECT("'"&amp;Lists!$J18&amp;"'!"&amp;Lists!$K18&amp;L$23))))</f>
        <v/>
      </c>
      <c r="M40" s="31" t="str">
        <f ca="1">IF(ISNA(Lists!$J18),"",IF((INDIRECT("'"&amp;Lists!$J18&amp;"'!"&amp;Lists!$K18&amp;M$23))="","",(INDIRECT("'"&amp;Lists!$J18&amp;"'!"&amp;Lists!$K18&amp;M$23))))</f>
        <v/>
      </c>
      <c r="N40" s="31" t="str">
        <f ca="1">IF(ISNA(Lists!$J18),"",IF((INDIRECT("'"&amp;Lists!$J18&amp;"'!"&amp;Lists!$K18&amp;N$23))="","",(INDIRECT("'"&amp;Lists!$J18&amp;"'!"&amp;Lists!$K18&amp;N$23))))</f>
        <v/>
      </c>
      <c r="O40" s="31" t="str">
        <f ca="1">IF(ISNA(Lists!$J18),"",IF((INDIRECT("'"&amp;Lists!$J18&amp;"'!"&amp;Lists!$K18&amp;O$23))="","",(INDIRECT("'"&amp;Lists!$J18&amp;"'!"&amp;Lists!$K18&amp;O$23))))</f>
        <v/>
      </c>
      <c r="P40" s="31" t="str">
        <f ca="1">IF(ISNA(Lists!$J18),"",IF((INDIRECT("'"&amp;Lists!$J18&amp;"'!"&amp;Lists!$K18&amp;P$23))="","",(INDIRECT("'"&amp;Lists!$J18&amp;"'!"&amp;Lists!$K18&amp;P$23))))</f>
        <v/>
      </c>
      <c r="Q40" s="31" t="str">
        <f ca="1">IF(ISNA(Lists!$J18),"",IF((INDIRECT("'"&amp;Lists!$J18&amp;"'!"&amp;Lists!$K18&amp;Q$23))="","",(INDIRECT("'"&amp;Lists!$J18&amp;"'!"&amp;Lists!$K18&amp;Q$23))))</f>
        <v/>
      </c>
      <c r="R40" s="31" t="str">
        <f ca="1">IF(ISNA(Lists!$J18),"",IF((INDIRECT("'"&amp;Lists!$J18&amp;"'!"&amp;Lists!$K18&amp;R$23))="","",(INDIRECT("'"&amp;Lists!$J18&amp;"'!"&amp;Lists!$K18&amp;R$23))))</f>
        <v/>
      </c>
      <c r="S40" s="31" t="str">
        <f ca="1">IF(ISNA(Lists!$J18),"",IF((INDIRECT("'"&amp;Lists!$J18&amp;"'!"&amp;Lists!$K18&amp;S$23))="","",(INDIRECT("'"&amp;Lists!$J18&amp;"'!"&amp;Lists!$K18&amp;S$23))))</f>
        <v/>
      </c>
      <c r="T40" s="278" t="str">
        <f ca="1">IF(ISNA(Lists!$J18),"",IF((INDIRECT("'"&amp;Lists!$J18&amp;"'!"&amp;Lists!$K18&amp;T$23))="","",(INDIRECT("'"&amp;Lists!$J18&amp;"'!"&amp;Lists!$K18&amp;T$23))))</f>
        <v/>
      </c>
      <c r="U40" s="31" t="str">
        <f ca="1">IF(ISNA(Lists!$J18),"",IF((INDIRECT("'"&amp;Lists!$J18&amp;"'!"&amp;Lists!$K18&amp;U$23))="","",(INDIRECT("'"&amp;Lists!$J18&amp;"'!"&amp;Lists!$K18&amp;U$23))))</f>
        <v/>
      </c>
      <c r="V40" s="31" t="str">
        <f ca="1">IF(ISNA(Lists!$J18),"",IF((INDIRECT("'"&amp;Lists!$J18&amp;"'!"&amp;Lists!$L18&amp;V$23))="","",(INDIRECT("'"&amp;Lists!$J18&amp;"'!"&amp;Lists!$L18&amp;V$23))))</f>
        <v/>
      </c>
      <c r="W40" s="31" t="str">
        <f ca="1">IF(ISNA(Lists!$J18),"",IF((INDIRECT("'"&amp;Lists!$J18&amp;"'!"&amp;Lists!$L18&amp;W$23))="","",(INDIRECT("'"&amp;Lists!$J18&amp;"'!"&amp;Lists!$L18&amp;W$23))))</f>
        <v/>
      </c>
      <c r="X40" s="31" t="str">
        <f ca="1">IF(ISNA(Lists!$J18),"",IF((INDIRECT("'"&amp;Lists!$J18&amp;"'!"&amp;Lists!$L18&amp;X$23))="","",(INDIRECT("'"&amp;Lists!$J18&amp;"'!"&amp;Lists!$L18&amp;X$23))))</f>
        <v/>
      </c>
      <c r="Y40" s="31" t="str">
        <f ca="1">IF(ISNA(Lists!$J18),"",IF((INDIRECT("'"&amp;Lists!$J18&amp;"'!"&amp;Lists!$L18&amp;Y$23))="","",(INDIRECT("'"&amp;Lists!$J18&amp;"'!"&amp;Lists!$L18&amp;Y$23))))</f>
        <v/>
      </c>
      <c r="Z40" s="31" t="str">
        <f ca="1">IF(ISNA(Lists!$J18),"",IF((INDIRECT("'"&amp;Lists!$J18&amp;"'!"&amp;Lists!$L18&amp;Z$23))="","",(INDIRECT("'"&amp;Lists!$J18&amp;"'!"&amp;Lists!$L18&amp;Z$23))))</f>
        <v/>
      </c>
      <c r="AA40" s="31" t="str">
        <f ca="1">IF(ISNA(Lists!$J18),"",IF((INDIRECT("'"&amp;Lists!$J18&amp;"'!"&amp;Lists!$L18&amp;AA$23))="","",(INDIRECT("'"&amp;Lists!$J18&amp;"'!"&amp;Lists!$L18&amp;AA$23))))</f>
        <v/>
      </c>
      <c r="AB40" s="31" t="str">
        <f ca="1">IF(ISNA(Lists!$J18),"",IF((INDIRECT("'"&amp;Lists!$J18&amp;"'!"&amp;Lists!$L18&amp;AB$23))="","",(INDIRECT("'"&amp;Lists!$J18&amp;"'!"&amp;Lists!$L18&amp;AB$23))))</f>
        <v/>
      </c>
      <c r="AC40" s="31" t="str">
        <f ca="1">IF(ISNA(Lists!$J18),"",IF((INDIRECT("'"&amp;Lists!$J18&amp;"'!"&amp;Lists!$K18&amp;AC$23))="","",(INDIRECT("'"&amp;Lists!$J18&amp;"'!"&amp;Lists!$K18&amp;AC$23))))</f>
        <v/>
      </c>
      <c r="AD40" s="31" t="str">
        <f ca="1">IF(ISNA(Lists!$J18),"",IF((INDIRECT("'"&amp;Lists!$J18&amp;"'!"&amp;Lists!$L18&amp;AD$23))="","",(INDIRECT("'"&amp;Lists!$J18&amp;"'!"&amp;Lists!$L18&amp;AD$23))))</f>
        <v/>
      </c>
      <c r="AE40" s="31" t="str">
        <f ca="1">IF(ISNA(Lists!$J18),"",IF((INDIRECT("'"&amp;Lists!$J18&amp;"'!"&amp;Lists!$K18&amp;AE$23))="","",(INDIRECT("'"&amp;Lists!$J18&amp;"'!"&amp;Lists!$K18&amp;AE$23))))</f>
        <v/>
      </c>
      <c r="AF40" s="31" t="str">
        <f ca="1">IF(ISNA(Lists!$J18),"",IF((INDIRECT("'"&amp;Lists!$J18&amp;"'!"&amp;Lists!$K18&amp;AF$23))="","",(INDIRECT("'"&amp;Lists!$J18&amp;"'!"&amp;Lists!$K18&amp;AF$23))))</f>
        <v/>
      </c>
      <c r="AG40" s="31" t="str">
        <f ca="1">IF(ISNA(Lists!$J18),"",IF((INDIRECT("'"&amp;Lists!$J18&amp;"'!"&amp;Lists!$K18&amp;AG$23))="","",(INDIRECT("'"&amp;Lists!$J18&amp;"'!"&amp;Lists!$K18&amp;AG$23))))</f>
        <v/>
      </c>
      <c r="AH40" s="31" t="str">
        <f ca="1">IF(ISNA(Lists!$J18),"",IF((INDIRECT("'"&amp;Lists!$J18&amp;"'!"&amp;Lists!$K18&amp;AH$23))="","",(INDIRECT("'"&amp;Lists!$J18&amp;"'!"&amp;Lists!$K18&amp;AH$23))))</f>
        <v/>
      </c>
      <c r="AI40" s="31" t="str">
        <f ca="1">IF(ISNA(Lists!$J18),"",IF((INDIRECT("'"&amp;Lists!$J18&amp;"'!"&amp;Lists!$K18&amp;AI$23))="","",(INDIRECT("'"&amp;Lists!$J18&amp;"'!"&amp;Lists!$K18&amp;AI$23))))</f>
        <v/>
      </c>
      <c r="AJ40" s="31" t="str">
        <f ca="1">IF(ISNA(Lists!$J18),"",IF((INDIRECT("'"&amp;Lists!$J18&amp;"'!"&amp;Lists!$K18&amp;AJ$23))="","",(INDIRECT("'"&amp;Lists!$J18&amp;"'!"&amp;Lists!$K18&amp;AJ$23))))</f>
        <v/>
      </c>
      <c r="AK40" s="31" t="str">
        <f ca="1">IF(ISNA(Lists!$J18),"",IF((INDIRECT("'"&amp;Lists!$J18&amp;"'!"&amp;Lists!$K18&amp;AK$23))="","",(INDIRECT("'"&amp;Lists!$J18&amp;"'!"&amp;Lists!$K18&amp;AK$23))))</f>
        <v/>
      </c>
      <c r="AL40" s="274" t="str">
        <f ca="1">IF(ISNA(Lists!$J18),"",IF((INDIRECT("'"&amp;Lists!$J18&amp;"'!"&amp;Lists!$K18&amp;AL$23))="","",(INDIRECT("'"&amp;Lists!$J18&amp;"'!"&amp;Lists!$K18&amp;AL$23))))</f>
        <v/>
      </c>
      <c r="AM40" s="31" t="str">
        <f ca="1">IF(ISNA(Lists!$J18),"",IF((INDIRECT("'"&amp;Lists!$J18&amp;"'!"&amp;Lists!$K18&amp;AM$23))="","",(INDIRECT("'"&amp;Lists!$J18&amp;"'!"&amp;Lists!$K18&amp;AM$23))))</f>
        <v/>
      </c>
      <c r="AN40" s="31" t="str">
        <f ca="1">IF(ISNA(Lists!$J18),"",IF((INDIRECT("'"&amp;Lists!$J18&amp;"'!"&amp;Lists!$K18&amp;AN$23))="","",(INDIRECT("'"&amp;Lists!$J18&amp;"'!"&amp;Lists!$K18&amp;AN$23))))</f>
        <v/>
      </c>
      <c r="AO40" s="485" t="str">
        <f ca="1">IF(ISNA(Lists!$J18),"",IF((INDIRECT("'"&amp;Lists!$J18&amp;"'!"&amp;Lists!$K18&amp;AO$23))="","",(INDIRECT("'"&amp;Lists!$J18&amp;"'!"&amp;Lists!$K18&amp;AO$23))))</f>
        <v/>
      </c>
    </row>
    <row r="41" spans="2:41" x14ac:dyDescent="0.25">
      <c r="B41" s="279" t="str">
        <f ca="1">IF(C41="","",Facility_Info_upload!$B$24)</f>
        <v/>
      </c>
      <c r="C41" s="31" t="str">
        <f ca="1">IF(ISNA(Lists!$J19),"",IF(INDIRECT("'"&amp;Lists!$J19&amp;"'!"&amp;"B"&amp;C$23)="","",(INDIRECT("'"&amp;Lists!$J19&amp;"'!"&amp;"B"&amp;C$23))))</f>
        <v/>
      </c>
      <c r="D41" s="31" t="str">
        <f ca="1">IF(ISNA(Lists!$J19),"",IF(INDIRECT("'"&amp;Lists!$J19&amp;"'!"&amp;"B"&amp;D$23)="","",(INDIRECT("'"&amp;Lists!$J19&amp;"'!"&amp;"B"&amp;D$23))))</f>
        <v/>
      </c>
      <c r="E41" s="31" t="str">
        <f ca="1">IF(ISNA(Lists!$J19),"",IF(INDIRECT("'"&amp;Lists!$J19&amp;"'!"&amp;"B"&amp;E$23)="","",(INDIRECT("'"&amp;Lists!$J19&amp;"'!"&amp;"B"&amp;E$23))))</f>
        <v/>
      </c>
      <c r="F41" s="31" t="str">
        <f ca="1">IF(ISNA(Lists!$J19),"",IF(INDIRECT("'"&amp;Lists!$J19&amp;"'!"&amp;"B"&amp;F$23)="","",(INDIRECT("'"&amp;Lists!$J19&amp;"'!"&amp;"B"&amp;F$23))))</f>
        <v/>
      </c>
      <c r="G41" s="31" t="str">
        <f ca="1">IF(ISNA(Lists!$J19),"",IF(INDIRECT("'"&amp;Lists!$J19&amp;"'!"&amp;"B"&amp;G$23)="","",(INDIRECT("'"&amp;Lists!$J19&amp;"'!"&amp;"B"&amp;G$23))))</f>
        <v/>
      </c>
      <c r="H41" s="31" t="str">
        <f ca="1">IF(ISNA(Lists!$J19),"",IF((INDIRECT("'"&amp;Lists!$J19&amp;"'!"&amp;Lists!$K19&amp;H$23))="","",(INDIRECT("'"&amp;Lists!$J19&amp;"'!"&amp;Lists!$K19&amp;H$23))))</f>
        <v/>
      </c>
      <c r="I41" s="31" t="str">
        <f ca="1">IF(ISNA(Lists!$J19),"",IF((INDIRECT("'"&amp;Lists!$J19&amp;"'!"&amp;Lists!$K19&amp;I$23))="","",(INDIRECT("'"&amp;Lists!$J19&amp;"'!"&amp;Lists!$K19&amp;I$23))))</f>
        <v/>
      </c>
      <c r="J41" s="31" t="str">
        <f ca="1">IF(ISNA(Lists!$J19),"",IF((INDIRECT("'"&amp;Lists!$J19&amp;"'!"&amp;Lists!$K19&amp;J$23))="","",(INDIRECT("'"&amp;Lists!$J19&amp;"'!"&amp;Lists!$K19&amp;J$23))))</f>
        <v/>
      </c>
      <c r="K41" s="31" t="str">
        <f ca="1">IF(ISNA(Lists!$J19),"",IF((INDIRECT("'"&amp;Lists!$J19&amp;"'!"&amp;Lists!$K19&amp;K$23))="","",(INDIRECT("'"&amp;Lists!$J19&amp;"'!"&amp;Lists!$K19&amp;K$23))))</f>
        <v/>
      </c>
      <c r="L41" s="31" t="str">
        <f ca="1">IF(ISNA(Lists!$J19),"",IF((INDIRECT("'"&amp;Lists!$J19&amp;"'!"&amp;Lists!$K19&amp;L$23))="","",(INDIRECT("'"&amp;Lists!$J19&amp;"'!"&amp;Lists!$K19&amp;L$23))))</f>
        <v/>
      </c>
      <c r="M41" s="31" t="str">
        <f ca="1">IF(ISNA(Lists!$J19),"",IF((INDIRECT("'"&amp;Lists!$J19&amp;"'!"&amp;Lists!$K19&amp;M$23))="","",(INDIRECT("'"&amp;Lists!$J19&amp;"'!"&amp;Lists!$K19&amp;M$23))))</f>
        <v/>
      </c>
      <c r="N41" s="31" t="str">
        <f ca="1">IF(ISNA(Lists!$J19),"",IF((INDIRECT("'"&amp;Lists!$J19&amp;"'!"&amp;Lists!$K19&amp;N$23))="","",(INDIRECT("'"&amp;Lists!$J19&amp;"'!"&amp;Lists!$K19&amp;N$23))))</f>
        <v/>
      </c>
      <c r="O41" s="31" t="str">
        <f ca="1">IF(ISNA(Lists!$J19),"",IF((INDIRECT("'"&amp;Lists!$J19&amp;"'!"&amp;Lists!$K19&amp;O$23))="","",(INDIRECT("'"&amp;Lists!$J19&amp;"'!"&amp;Lists!$K19&amp;O$23))))</f>
        <v/>
      </c>
      <c r="P41" s="31" t="str">
        <f ca="1">IF(ISNA(Lists!$J19),"",IF((INDIRECT("'"&amp;Lists!$J19&amp;"'!"&amp;Lists!$K19&amp;P$23))="","",(INDIRECT("'"&amp;Lists!$J19&amp;"'!"&amp;Lists!$K19&amp;P$23))))</f>
        <v/>
      </c>
      <c r="Q41" s="31" t="str">
        <f ca="1">IF(ISNA(Lists!$J19),"",IF((INDIRECT("'"&amp;Lists!$J19&amp;"'!"&amp;Lists!$K19&amp;Q$23))="","",(INDIRECT("'"&amp;Lists!$J19&amp;"'!"&amp;Lists!$K19&amp;Q$23))))</f>
        <v/>
      </c>
      <c r="R41" s="31" t="str">
        <f ca="1">IF(ISNA(Lists!$J19),"",IF((INDIRECT("'"&amp;Lists!$J19&amp;"'!"&amp;Lists!$K19&amp;R$23))="","",(INDIRECT("'"&amp;Lists!$J19&amp;"'!"&amp;Lists!$K19&amp;R$23))))</f>
        <v/>
      </c>
      <c r="S41" s="31" t="str">
        <f ca="1">IF(ISNA(Lists!$J19),"",IF((INDIRECT("'"&amp;Lists!$J19&amp;"'!"&amp;Lists!$K19&amp;S$23))="","",(INDIRECT("'"&amp;Lists!$J19&amp;"'!"&amp;Lists!$K19&amp;S$23))))</f>
        <v/>
      </c>
      <c r="T41" s="278" t="str">
        <f ca="1">IF(ISNA(Lists!$J19),"",IF((INDIRECT("'"&amp;Lists!$J19&amp;"'!"&amp;Lists!$K19&amp;T$23))="","",(INDIRECT("'"&amp;Lists!$J19&amp;"'!"&amp;Lists!$K19&amp;T$23))))</f>
        <v/>
      </c>
      <c r="U41" s="31" t="str">
        <f ca="1">IF(ISNA(Lists!$J19),"",IF((INDIRECT("'"&amp;Lists!$J19&amp;"'!"&amp;Lists!$K19&amp;U$23))="","",(INDIRECT("'"&amp;Lists!$J19&amp;"'!"&amp;Lists!$K19&amp;U$23))))</f>
        <v/>
      </c>
      <c r="V41" s="31" t="str">
        <f ca="1">IF(ISNA(Lists!$J19),"",IF((INDIRECT("'"&amp;Lists!$J19&amp;"'!"&amp;Lists!$L19&amp;V$23))="","",(INDIRECT("'"&amp;Lists!$J19&amp;"'!"&amp;Lists!$L19&amp;V$23))))</f>
        <v/>
      </c>
      <c r="W41" s="31" t="str">
        <f ca="1">IF(ISNA(Lists!$J19),"",IF((INDIRECT("'"&amp;Lists!$J19&amp;"'!"&amp;Lists!$L19&amp;W$23))="","",(INDIRECT("'"&amp;Lists!$J19&amp;"'!"&amp;Lists!$L19&amp;W$23))))</f>
        <v/>
      </c>
      <c r="X41" s="31" t="str">
        <f ca="1">IF(ISNA(Lists!$J19),"",IF((INDIRECT("'"&amp;Lists!$J19&amp;"'!"&amp;Lists!$L19&amp;X$23))="","",(INDIRECT("'"&amp;Lists!$J19&amp;"'!"&amp;Lists!$L19&amp;X$23))))</f>
        <v/>
      </c>
      <c r="Y41" s="31" t="str">
        <f ca="1">IF(ISNA(Lists!$J19),"",IF((INDIRECT("'"&amp;Lists!$J19&amp;"'!"&amp;Lists!$L19&amp;Y$23))="","",(INDIRECT("'"&amp;Lists!$J19&amp;"'!"&amp;Lists!$L19&amp;Y$23))))</f>
        <v/>
      </c>
      <c r="Z41" s="31" t="str">
        <f ca="1">IF(ISNA(Lists!$J19),"",IF((INDIRECT("'"&amp;Lists!$J19&amp;"'!"&amp;Lists!$L19&amp;Z$23))="","",(INDIRECT("'"&amp;Lists!$J19&amp;"'!"&amp;Lists!$L19&amp;Z$23))))</f>
        <v/>
      </c>
      <c r="AA41" s="31" t="str">
        <f ca="1">IF(ISNA(Lists!$J19),"",IF((INDIRECT("'"&amp;Lists!$J19&amp;"'!"&amp;Lists!$L19&amp;AA$23))="","",(INDIRECT("'"&amp;Lists!$J19&amp;"'!"&amp;Lists!$L19&amp;AA$23))))</f>
        <v/>
      </c>
      <c r="AB41" s="31" t="str">
        <f ca="1">IF(ISNA(Lists!$J19),"",IF((INDIRECT("'"&amp;Lists!$J19&amp;"'!"&amp;Lists!$L19&amp;AB$23))="","",(INDIRECT("'"&amp;Lists!$J19&amp;"'!"&amp;Lists!$L19&amp;AB$23))))</f>
        <v/>
      </c>
      <c r="AC41" s="31" t="str">
        <f ca="1">IF(ISNA(Lists!$J19),"",IF((INDIRECT("'"&amp;Lists!$J19&amp;"'!"&amp;Lists!$K19&amp;AC$23))="","",(INDIRECT("'"&amp;Lists!$J19&amp;"'!"&amp;Lists!$K19&amp;AC$23))))</f>
        <v/>
      </c>
      <c r="AD41" s="31" t="str">
        <f ca="1">IF(ISNA(Lists!$J19),"",IF((INDIRECT("'"&amp;Lists!$J19&amp;"'!"&amp;Lists!$L19&amp;AD$23))="","",(INDIRECT("'"&amp;Lists!$J19&amp;"'!"&amp;Lists!$L19&amp;AD$23))))</f>
        <v/>
      </c>
      <c r="AE41" s="31" t="str">
        <f ca="1">IF(ISNA(Lists!$J19),"",IF((INDIRECT("'"&amp;Lists!$J19&amp;"'!"&amp;Lists!$K19&amp;AE$23))="","",(INDIRECT("'"&amp;Lists!$J19&amp;"'!"&amp;Lists!$K19&amp;AE$23))))</f>
        <v/>
      </c>
      <c r="AF41" s="31" t="str">
        <f ca="1">IF(ISNA(Lists!$J19),"",IF((INDIRECT("'"&amp;Lists!$J19&amp;"'!"&amp;Lists!$K19&amp;AF$23))="","",(INDIRECT("'"&amp;Lists!$J19&amp;"'!"&amp;Lists!$K19&amp;AF$23))))</f>
        <v/>
      </c>
      <c r="AG41" s="31" t="str">
        <f ca="1">IF(ISNA(Lists!$J19),"",IF((INDIRECT("'"&amp;Lists!$J19&amp;"'!"&amp;Lists!$K19&amp;AG$23))="","",(INDIRECT("'"&amp;Lists!$J19&amp;"'!"&amp;Lists!$K19&amp;AG$23))))</f>
        <v/>
      </c>
      <c r="AH41" s="31" t="str">
        <f ca="1">IF(ISNA(Lists!$J19),"",IF((INDIRECT("'"&amp;Lists!$J19&amp;"'!"&amp;Lists!$K19&amp;AH$23))="","",(INDIRECT("'"&amp;Lists!$J19&amp;"'!"&amp;Lists!$K19&amp;AH$23))))</f>
        <v/>
      </c>
      <c r="AI41" s="31" t="str">
        <f ca="1">IF(ISNA(Lists!$J19),"",IF((INDIRECT("'"&amp;Lists!$J19&amp;"'!"&amp;Lists!$K19&amp;AI$23))="","",(INDIRECT("'"&amp;Lists!$J19&amp;"'!"&amp;Lists!$K19&amp;AI$23))))</f>
        <v/>
      </c>
      <c r="AJ41" s="31" t="str">
        <f ca="1">IF(ISNA(Lists!$J19),"",IF((INDIRECT("'"&amp;Lists!$J19&amp;"'!"&amp;Lists!$K19&amp;AJ$23))="","",(INDIRECT("'"&amp;Lists!$J19&amp;"'!"&amp;Lists!$K19&amp;AJ$23))))</f>
        <v/>
      </c>
      <c r="AK41" s="31" t="str">
        <f ca="1">IF(ISNA(Lists!$J19),"",IF((INDIRECT("'"&amp;Lists!$J19&amp;"'!"&amp;Lists!$K19&amp;AK$23))="","",(INDIRECT("'"&amp;Lists!$J19&amp;"'!"&amp;Lists!$K19&amp;AK$23))))</f>
        <v/>
      </c>
      <c r="AL41" s="274" t="str">
        <f ca="1">IF(ISNA(Lists!$J19),"",IF((INDIRECT("'"&amp;Lists!$J19&amp;"'!"&amp;Lists!$K19&amp;AL$23))="","",(INDIRECT("'"&amp;Lists!$J19&amp;"'!"&amp;Lists!$K19&amp;AL$23))))</f>
        <v/>
      </c>
      <c r="AM41" s="31" t="str">
        <f ca="1">IF(ISNA(Lists!$J19),"",IF((INDIRECT("'"&amp;Lists!$J19&amp;"'!"&amp;Lists!$K19&amp;AM$23))="","",(INDIRECT("'"&amp;Lists!$J19&amp;"'!"&amp;Lists!$K19&amp;AM$23))))</f>
        <v/>
      </c>
      <c r="AN41" s="31" t="str">
        <f ca="1">IF(ISNA(Lists!$J19),"",IF((INDIRECT("'"&amp;Lists!$J19&amp;"'!"&amp;Lists!$K19&amp;AN$23))="","",(INDIRECT("'"&amp;Lists!$J19&amp;"'!"&amp;Lists!$K19&amp;AN$23))))</f>
        <v/>
      </c>
      <c r="AO41" s="485" t="str">
        <f ca="1">IF(ISNA(Lists!$J19),"",IF((INDIRECT("'"&amp;Lists!$J19&amp;"'!"&amp;Lists!$K19&amp;AO$23))="","",(INDIRECT("'"&amp;Lists!$J19&amp;"'!"&amp;Lists!$K19&amp;AO$23))))</f>
        <v/>
      </c>
    </row>
    <row r="42" spans="2:41" x14ac:dyDescent="0.25">
      <c r="B42" s="279" t="str">
        <f ca="1">IF(C42="","",Facility_Info_upload!$B$24)</f>
        <v/>
      </c>
      <c r="C42" s="31" t="str">
        <f ca="1">IF(ISNA(Lists!$J20),"",IF(INDIRECT("'"&amp;Lists!$J20&amp;"'!"&amp;"B"&amp;C$23)="","",(INDIRECT("'"&amp;Lists!$J20&amp;"'!"&amp;"B"&amp;C$23))))</f>
        <v/>
      </c>
      <c r="D42" s="31" t="str">
        <f ca="1">IF(ISNA(Lists!$J20),"",IF(INDIRECT("'"&amp;Lists!$J20&amp;"'!"&amp;"B"&amp;D$23)="","",(INDIRECT("'"&amp;Lists!$J20&amp;"'!"&amp;"B"&amp;D$23))))</f>
        <v/>
      </c>
      <c r="E42" s="31" t="str">
        <f ca="1">IF(ISNA(Lists!$J20),"",IF(INDIRECT("'"&amp;Lists!$J20&amp;"'!"&amp;"B"&amp;E$23)="","",(INDIRECT("'"&amp;Lists!$J20&amp;"'!"&amp;"B"&amp;E$23))))</f>
        <v/>
      </c>
      <c r="F42" s="31" t="str">
        <f ca="1">IF(ISNA(Lists!$J20),"",IF(INDIRECT("'"&amp;Lists!$J20&amp;"'!"&amp;"B"&amp;F$23)="","",(INDIRECT("'"&amp;Lists!$J20&amp;"'!"&amp;"B"&amp;F$23))))</f>
        <v/>
      </c>
      <c r="G42" s="31" t="str">
        <f ca="1">IF(ISNA(Lists!$J20),"",IF(INDIRECT("'"&amp;Lists!$J20&amp;"'!"&amp;"B"&amp;G$23)="","",(INDIRECT("'"&amp;Lists!$J20&amp;"'!"&amp;"B"&amp;G$23))))</f>
        <v/>
      </c>
      <c r="H42" s="31" t="str">
        <f ca="1">IF(ISNA(Lists!$J20),"",IF((INDIRECT("'"&amp;Lists!$J20&amp;"'!"&amp;Lists!$K20&amp;H$23))="","",(INDIRECT("'"&amp;Lists!$J20&amp;"'!"&amp;Lists!$K20&amp;H$23))))</f>
        <v/>
      </c>
      <c r="I42" s="31" t="str">
        <f ca="1">IF(ISNA(Lists!$J20),"",IF((INDIRECT("'"&amp;Lists!$J20&amp;"'!"&amp;Lists!$K20&amp;I$23))="","",(INDIRECT("'"&amp;Lists!$J20&amp;"'!"&amp;Lists!$K20&amp;I$23))))</f>
        <v/>
      </c>
      <c r="J42" s="31" t="str">
        <f ca="1">IF(ISNA(Lists!$J20),"",IF((INDIRECT("'"&amp;Lists!$J20&amp;"'!"&amp;Lists!$K20&amp;J$23))="","",(INDIRECT("'"&amp;Lists!$J20&amp;"'!"&amp;Lists!$K20&amp;J$23))))</f>
        <v/>
      </c>
      <c r="K42" s="31" t="str">
        <f ca="1">IF(ISNA(Lists!$J20),"",IF((INDIRECT("'"&amp;Lists!$J20&amp;"'!"&amp;Lists!$K20&amp;K$23))="","",(INDIRECT("'"&amp;Lists!$J20&amp;"'!"&amp;Lists!$K20&amp;K$23))))</f>
        <v/>
      </c>
      <c r="L42" s="31" t="str">
        <f ca="1">IF(ISNA(Lists!$J20),"",IF((INDIRECT("'"&amp;Lists!$J20&amp;"'!"&amp;Lists!$K20&amp;L$23))="","",(INDIRECT("'"&amp;Lists!$J20&amp;"'!"&amp;Lists!$K20&amp;L$23))))</f>
        <v/>
      </c>
      <c r="M42" s="31" t="str">
        <f ca="1">IF(ISNA(Lists!$J20),"",IF((INDIRECT("'"&amp;Lists!$J20&amp;"'!"&amp;Lists!$K20&amp;M$23))="","",(INDIRECT("'"&amp;Lists!$J20&amp;"'!"&amp;Lists!$K20&amp;M$23))))</f>
        <v/>
      </c>
      <c r="N42" s="31" t="str">
        <f ca="1">IF(ISNA(Lists!$J20),"",IF((INDIRECT("'"&amp;Lists!$J20&amp;"'!"&amp;Lists!$K20&amp;N$23))="","",(INDIRECT("'"&amp;Lists!$J20&amp;"'!"&amp;Lists!$K20&amp;N$23))))</f>
        <v/>
      </c>
      <c r="O42" s="31" t="str">
        <f ca="1">IF(ISNA(Lists!$J20),"",IF((INDIRECT("'"&amp;Lists!$J20&amp;"'!"&amp;Lists!$K20&amp;O$23))="","",(INDIRECT("'"&amp;Lists!$J20&amp;"'!"&amp;Lists!$K20&amp;O$23))))</f>
        <v/>
      </c>
      <c r="P42" s="31" t="str">
        <f ca="1">IF(ISNA(Lists!$J20),"",IF((INDIRECT("'"&amp;Lists!$J20&amp;"'!"&amp;Lists!$K20&amp;P$23))="","",(INDIRECT("'"&amp;Lists!$J20&amp;"'!"&amp;Lists!$K20&amp;P$23))))</f>
        <v/>
      </c>
      <c r="Q42" s="31" t="str">
        <f ca="1">IF(ISNA(Lists!$J20),"",IF((INDIRECT("'"&amp;Lists!$J20&amp;"'!"&amp;Lists!$K20&amp;Q$23))="","",(INDIRECT("'"&amp;Lists!$J20&amp;"'!"&amp;Lists!$K20&amp;Q$23))))</f>
        <v/>
      </c>
      <c r="R42" s="31" t="str">
        <f ca="1">IF(ISNA(Lists!$J20),"",IF((INDIRECT("'"&amp;Lists!$J20&amp;"'!"&amp;Lists!$K20&amp;R$23))="","",(INDIRECT("'"&amp;Lists!$J20&amp;"'!"&amp;Lists!$K20&amp;R$23))))</f>
        <v/>
      </c>
      <c r="S42" s="31" t="str">
        <f ca="1">IF(ISNA(Lists!$J20),"",IF((INDIRECT("'"&amp;Lists!$J20&amp;"'!"&amp;Lists!$K20&amp;S$23))="","",(INDIRECT("'"&amp;Lists!$J20&amp;"'!"&amp;Lists!$K20&amp;S$23))))</f>
        <v/>
      </c>
      <c r="T42" s="278" t="str">
        <f ca="1">IF(ISNA(Lists!$J20),"",IF((INDIRECT("'"&amp;Lists!$J20&amp;"'!"&amp;Lists!$K20&amp;T$23))="","",(INDIRECT("'"&amp;Lists!$J20&amp;"'!"&amp;Lists!$K20&amp;T$23))))</f>
        <v/>
      </c>
      <c r="U42" s="31" t="str">
        <f ca="1">IF(ISNA(Lists!$J20),"",IF((INDIRECT("'"&amp;Lists!$J20&amp;"'!"&amp;Lists!$K20&amp;U$23))="","",(INDIRECT("'"&amp;Lists!$J20&amp;"'!"&amp;Lists!$K20&amp;U$23))))</f>
        <v/>
      </c>
      <c r="V42" s="31" t="str">
        <f ca="1">IF(ISNA(Lists!$J20),"",IF((INDIRECT("'"&amp;Lists!$J20&amp;"'!"&amp;Lists!$L20&amp;V$23))="","",(INDIRECT("'"&amp;Lists!$J20&amp;"'!"&amp;Lists!$L20&amp;V$23))))</f>
        <v/>
      </c>
      <c r="W42" s="31" t="str">
        <f ca="1">IF(ISNA(Lists!$J20),"",IF((INDIRECT("'"&amp;Lists!$J20&amp;"'!"&amp;Lists!$L20&amp;W$23))="","",(INDIRECT("'"&amp;Lists!$J20&amp;"'!"&amp;Lists!$L20&amp;W$23))))</f>
        <v/>
      </c>
      <c r="X42" s="31" t="str">
        <f ca="1">IF(ISNA(Lists!$J20),"",IF((INDIRECT("'"&amp;Lists!$J20&amp;"'!"&amp;Lists!$L20&amp;X$23))="","",(INDIRECT("'"&amp;Lists!$J20&amp;"'!"&amp;Lists!$L20&amp;X$23))))</f>
        <v/>
      </c>
      <c r="Y42" s="31" t="str">
        <f ca="1">IF(ISNA(Lists!$J20),"",IF((INDIRECT("'"&amp;Lists!$J20&amp;"'!"&amp;Lists!$L20&amp;Y$23))="","",(INDIRECT("'"&amp;Lists!$J20&amp;"'!"&amp;Lists!$L20&amp;Y$23))))</f>
        <v/>
      </c>
      <c r="Z42" s="31" t="str">
        <f ca="1">IF(ISNA(Lists!$J20),"",IF((INDIRECT("'"&amp;Lists!$J20&amp;"'!"&amp;Lists!$L20&amp;Z$23))="","",(INDIRECT("'"&amp;Lists!$J20&amp;"'!"&amp;Lists!$L20&amp;Z$23))))</f>
        <v/>
      </c>
      <c r="AA42" s="31" t="str">
        <f ca="1">IF(ISNA(Lists!$J20),"",IF((INDIRECT("'"&amp;Lists!$J20&amp;"'!"&amp;Lists!$L20&amp;AA$23))="","",(INDIRECT("'"&amp;Lists!$J20&amp;"'!"&amp;Lists!$L20&amp;AA$23))))</f>
        <v/>
      </c>
      <c r="AB42" s="31" t="str">
        <f ca="1">IF(ISNA(Lists!$J20),"",IF((INDIRECT("'"&amp;Lists!$J20&amp;"'!"&amp;Lists!$L20&amp;AB$23))="","",(INDIRECT("'"&amp;Lists!$J20&amp;"'!"&amp;Lists!$L20&amp;AB$23))))</f>
        <v/>
      </c>
      <c r="AC42" s="31" t="str">
        <f ca="1">IF(ISNA(Lists!$J20),"",IF((INDIRECT("'"&amp;Lists!$J20&amp;"'!"&amp;Lists!$K20&amp;AC$23))="","",(INDIRECT("'"&amp;Lists!$J20&amp;"'!"&amp;Lists!$K20&amp;AC$23))))</f>
        <v/>
      </c>
      <c r="AD42" s="31" t="str">
        <f ca="1">IF(ISNA(Lists!$J20),"",IF((INDIRECT("'"&amp;Lists!$J20&amp;"'!"&amp;Lists!$L20&amp;AD$23))="","",(INDIRECT("'"&amp;Lists!$J20&amp;"'!"&amp;Lists!$L20&amp;AD$23))))</f>
        <v/>
      </c>
      <c r="AE42" s="31" t="str">
        <f ca="1">IF(ISNA(Lists!$J20),"",IF((INDIRECT("'"&amp;Lists!$J20&amp;"'!"&amp;Lists!$K20&amp;AE$23))="","",(INDIRECT("'"&amp;Lists!$J20&amp;"'!"&amp;Lists!$K20&amp;AE$23))))</f>
        <v/>
      </c>
      <c r="AF42" s="31" t="str">
        <f ca="1">IF(ISNA(Lists!$J20),"",IF((INDIRECT("'"&amp;Lists!$J20&amp;"'!"&amp;Lists!$K20&amp;AF$23))="","",(INDIRECT("'"&amp;Lists!$J20&amp;"'!"&amp;Lists!$K20&amp;AF$23))))</f>
        <v/>
      </c>
      <c r="AG42" s="31" t="str">
        <f ca="1">IF(ISNA(Lists!$J20),"",IF((INDIRECT("'"&amp;Lists!$J20&amp;"'!"&amp;Lists!$K20&amp;AG$23))="","",(INDIRECT("'"&amp;Lists!$J20&amp;"'!"&amp;Lists!$K20&amp;AG$23))))</f>
        <v/>
      </c>
      <c r="AH42" s="31" t="str">
        <f ca="1">IF(ISNA(Lists!$J20),"",IF((INDIRECT("'"&amp;Lists!$J20&amp;"'!"&amp;Lists!$K20&amp;AH$23))="","",(INDIRECT("'"&amp;Lists!$J20&amp;"'!"&amp;Lists!$K20&amp;AH$23))))</f>
        <v/>
      </c>
      <c r="AI42" s="31" t="str">
        <f ca="1">IF(ISNA(Lists!$J20),"",IF((INDIRECT("'"&amp;Lists!$J20&amp;"'!"&amp;Lists!$K20&amp;AI$23))="","",(INDIRECT("'"&amp;Lists!$J20&amp;"'!"&amp;Lists!$K20&amp;AI$23))))</f>
        <v/>
      </c>
      <c r="AJ42" s="31" t="str">
        <f ca="1">IF(ISNA(Lists!$J20),"",IF((INDIRECT("'"&amp;Lists!$J20&amp;"'!"&amp;Lists!$K20&amp;AJ$23))="","",(INDIRECT("'"&amp;Lists!$J20&amp;"'!"&amp;Lists!$K20&amp;AJ$23))))</f>
        <v/>
      </c>
      <c r="AK42" s="31" t="str">
        <f ca="1">IF(ISNA(Lists!$J20),"",IF((INDIRECT("'"&amp;Lists!$J20&amp;"'!"&amp;Lists!$K20&amp;AK$23))="","",(INDIRECT("'"&amp;Lists!$J20&amp;"'!"&amp;Lists!$K20&amp;AK$23))))</f>
        <v/>
      </c>
      <c r="AL42" s="274" t="str">
        <f ca="1">IF(ISNA(Lists!$J20),"",IF((INDIRECT("'"&amp;Lists!$J20&amp;"'!"&amp;Lists!$K20&amp;AL$23))="","",(INDIRECT("'"&amp;Lists!$J20&amp;"'!"&amp;Lists!$K20&amp;AL$23))))</f>
        <v/>
      </c>
      <c r="AM42" s="31" t="str">
        <f ca="1">IF(ISNA(Lists!$J20),"",IF((INDIRECT("'"&amp;Lists!$J20&amp;"'!"&amp;Lists!$K20&amp;AM$23))="","",(INDIRECT("'"&amp;Lists!$J20&amp;"'!"&amp;Lists!$K20&amp;AM$23))))</f>
        <v/>
      </c>
      <c r="AN42" s="31" t="str">
        <f ca="1">IF(ISNA(Lists!$J20),"",IF((INDIRECT("'"&amp;Lists!$J20&amp;"'!"&amp;Lists!$K20&amp;AN$23))="","",(INDIRECT("'"&amp;Lists!$J20&amp;"'!"&amp;Lists!$K20&amp;AN$23))))</f>
        <v/>
      </c>
      <c r="AO42" s="485" t="str">
        <f ca="1">IF(ISNA(Lists!$J20),"",IF((INDIRECT("'"&amp;Lists!$J20&amp;"'!"&amp;Lists!$K20&amp;AO$23))="","",(INDIRECT("'"&amp;Lists!$J20&amp;"'!"&amp;Lists!$K20&amp;AO$23))))</f>
        <v/>
      </c>
    </row>
    <row r="43" spans="2:41" x14ac:dyDescent="0.25">
      <c r="B43" s="279" t="str">
        <f ca="1">IF(C43="","",Facility_Info_upload!$B$24)</f>
        <v/>
      </c>
      <c r="C43" s="31" t="str">
        <f ca="1">IF(ISNA(Lists!$J21),"",IF(INDIRECT("'"&amp;Lists!$J21&amp;"'!"&amp;"B"&amp;C$23)="","",(INDIRECT("'"&amp;Lists!$J21&amp;"'!"&amp;"B"&amp;C$23))))</f>
        <v/>
      </c>
      <c r="D43" s="31" t="str">
        <f ca="1">IF(ISNA(Lists!$J21),"",IF(INDIRECT("'"&amp;Lists!$J21&amp;"'!"&amp;"B"&amp;D$23)="","",(INDIRECT("'"&amp;Lists!$J21&amp;"'!"&amp;"B"&amp;D$23))))</f>
        <v/>
      </c>
      <c r="E43" s="31" t="str">
        <f ca="1">IF(ISNA(Lists!$J21),"",IF(INDIRECT("'"&amp;Lists!$J21&amp;"'!"&amp;"B"&amp;E$23)="","",(INDIRECT("'"&amp;Lists!$J21&amp;"'!"&amp;"B"&amp;E$23))))</f>
        <v/>
      </c>
      <c r="F43" s="31" t="str">
        <f ca="1">IF(ISNA(Lists!$J21),"",IF(INDIRECT("'"&amp;Lists!$J21&amp;"'!"&amp;"B"&amp;F$23)="","",(INDIRECT("'"&amp;Lists!$J21&amp;"'!"&amp;"B"&amp;F$23))))</f>
        <v/>
      </c>
      <c r="G43" s="31" t="str">
        <f ca="1">IF(ISNA(Lists!$J21),"",IF(INDIRECT("'"&amp;Lists!$J21&amp;"'!"&amp;"B"&amp;G$23)="","",(INDIRECT("'"&amp;Lists!$J21&amp;"'!"&amp;"B"&amp;G$23))))</f>
        <v/>
      </c>
      <c r="H43" s="31" t="str">
        <f ca="1">IF(ISNA(Lists!$J21),"",IF((INDIRECT("'"&amp;Lists!$J21&amp;"'!"&amp;Lists!$K21&amp;H$23))="","",(INDIRECT("'"&amp;Lists!$J21&amp;"'!"&amp;Lists!$K21&amp;H$23))))</f>
        <v/>
      </c>
      <c r="I43" s="31" t="str">
        <f ca="1">IF(ISNA(Lists!$J21),"",IF((INDIRECT("'"&amp;Lists!$J21&amp;"'!"&amp;Lists!$K21&amp;I$23))="","",(INDIRECT("'"&amp;Lists!$J21&amp;"'!"&amp;Lists!$K21&amp;I$23))))</f>
        <v/>
      </c>
      <c r="J43" s="31" t="str">
        <f ca="1">IF(ISNA(Lists!$J21),"",IF((INDIRECT("'"&amp;Lists!$J21&amp;"'!"&amp;Lists!$K21&amp;J$23))="","",(INDIRECT("'"&amp;Lists!$J21&amp;"'!"&amp;Lists!$K21&amp;J$23))))</f>
        <v/>
      </c>
      <c r="K43" s="31" t="str">
        <f ca="1">IF(ISNA(Lists!$J21),"",IF((INDIRECT("'"&amp;Lists!$J21&amp;"'!"&amp;Lists!$K21&amp;K$23))="","",(INDIRECT("'"&amp;Lists!$J21&amp;"'!"&amp;Lists!$K21&amp;K$23))))</f>
        <v/>
      </c>
      <c r="L43" s="31" t="str">
        <f ca="1">IF(ISNA(Lists!$J21),"",IF((INDIRECT("'"&amp;Lists!$J21&amp;"'!"&amp;Lists!$K21&amp;L$23))="","",(INDIRECT("'"&amp;Lists!$J21&amp;"'!"&amp;Lists!$K21&amp;L$23))))</f>
        <v/>
      </c>
      <c r="M43" s="31" t="str">
        <f ca="1">IF(ISNA(Lists!$J21),"",IF((INDIRECT("'"&amp;Lists!$J21&amp;"'!"&amp;Lists!$K21&amp;M$23))="","",(INDIRECT("'"&amp;Lists!$J21&amp;"'!"&amp;Lists!$K21&amp;M$23))))</f>
        <v/>
      </c>
      <c r="N43" s="31" t="str">
        <f ca="1">IF(ISNA(Lists!$J21),"",IF((INDIRECT("'"&amp;Lists!$J21&amp;"'!"&amp;Lists!$K21&amp;N$23))="","",(INDIRECT("'"&amp;Lists!$J21&amp;"'!"&amp;Lists!$K21&amp;N$23))))</f>
        <v/>
      </c>
      <c r="O43" s="31" t="str">
        <f ca="1">IF(ISNA(Lists!$J21),"",IF((INDIRECT("'"&amp;Lists!$J21&amp;"'!"&amp;Lists!$K21&amp;O$23))="","",(INDIRECT("'"&amp;Lists!$J21&amp;"'!"&amp;Lists!$K21&amp;O$23))))</f>
        <v/>
      </c>
      <c r="P43" s="31" t="str">
        <f ca="1">IF(ISNA(Lists!$J21),"",IF((INDIRECT("'"&amp;Lists!$J21&amp;"'!"&amp;Lists!$K21&amp;P$23))="","",(INDIRECT("'"&amp;Lists!$J21&amp;"'!"&amp;Lists!$K21&amp;P$23))))</f>
        <v/>
      </c>
      <c r="Q43" s="31" t="str">
        <f ca="1">IF(ISNA(Lists!$J21),"",IF((INDIRECT("'"&amp;Lists!$J21&amp;"'!"&amp;Lists!$K21&amp;Q$23))="","",(INDIRECT("'"&amp;Lists!$J21&amp;"'!"&amp;Lists!$K21&amp;Q$23))))</f>
        <v/>
      </c>
      <c r="R43" s="31" t="str">
        <f ca="1">IF(ISNA(Lists!$J21),"",IF((INDIRECT("'"&amp;Lists!$J21&amp;"'!"&amp;Lists!$K21&amp;R$23))="","",(INDIRECT("'"&amp;Lists!$J21&amp;"'!"&amp;Lists!$K21&amp;R$23))))</f>
        <v/>
      </c>
      <c r="S43" s="31" t="str">
        <f ca="1">IF(ISNA(Lists!$J21),"",IF((INDIRECT("'"&amp;Lists!$J21&amp;"'!"&amp;Lists!$K21&amp;S$23))="","",(INDIRECT("'"&amp;Lists!$J21&amp;"'!"&amp;Lists!$K21&amp;S$23))))</f>
        <v/>
      </c>
      <c r="T43" s="278" t="str">
        <f ca="1">IF(ISNA(Lists!$J21),"",IF((INDIRECT("'"&amp;Lists!$J21&amp;"'!"&amp;Lists!$K21&amp;T$23))="","",(INDIRECT("'"&amp;Lists!$J21&amp;"'!"&amp;Lists!$K21&amp;T$23))))</f>
        <v/>
      </c>
      <c r="U43" s="31" t="str">
        <f ca="1">IF(ISNA(Lists!$J21),"",IF((INDIRECT("'"&amp;Lists!$J21&amp;"'!"&amp;Lists!$K21&amp;U$23))="","",(INDIRECT("'"&amp;Lists!$J21&amp;"'!"&amp;Lists!$K21&amp;U$23))))</f>
        <v/>
      </c>
      <c r="V43" s="31" t="str">
        <f ca="1">IF(ISNA(Lists!$J21),"",IF((INDIRECT("'"&amp;Lists!$J21&amp;"'!"&amp;Lists!$L21&amp;V$23))="","",(INDIRECT("'"&amp;Lists!$J21&amp;"'!"&amp;Lists!$L21&amp;V$23))))</f>
        <v/>
      </c>
      <c r="W43" s="31" t="str">
        <f ca="1">IF(ISNA(Lists!$J21),"",IF((INDIRECT("'"&amp;Lists!$J21&amp;"'!"&amp;Lists!$L21&amp;W$23))="","",(INDIRECT("'"&amp;Lists!$J21&amp;"'!"&amp;Lists!$L21&amp;W$23))))</f>
        <v/>
      </c>
      <c r="X43" s="31" t="str">
        <f ca="1">IF(ISNA(Lists!$J21),"",IF((INDIRECT("'"&amp;Lists!$J21&amp;"'!"&amp;Lists!$L21&amp;X$23))="","",(INDIRECT("'"&amp;Lists!$J21&amp;"'!"&amp;Lists!$L21&amp;X$23))))</f>
        <v/>
      </c>
      <c r="Y43" s="31" t="str">
        <f ca="1">IF(ISNA(Lists!$J21),"",IF((INDIRECT("'"&amp;Lists!$J21&amp;"'!"&amp;Lists!$L21&amp;Y$23))="","",(INDIRECT("'"&amp;Lists!$J21&amp;"'!"&amp;Lists!$L21&amp;Y$23))))</f>
        <v/>
      </c>
      <c r="Z43" s="31" t="str">
        <f ca="1">IF(ISNA(Lists!$J21),"",IF((INDIRECT("'"&amp;Lists!$J21&amp;"'!"&amp;Lists!$L21&amp;Z$23))="","",(INDIRECT("'"&amp;Lists!$J21&amp;"'!"&amp;Lists!$L21&amp;Z$23))))</f>
        <v/>
      </c>
      <c r="AA43" s="31" t="str">
        <f ca="1">IF(ISNA(Lists!$J21),"",IF((INDIRECT("'"&amp;Lists!$J21&amp;"'!"&amp;Lists!$L21&amp;AA$23))="","",(INDIRECT("'"&amp;Lists!$J21&amp;"'!"&amp;Lists!$L21&amp;AA$23))))</f>
        <v/>
      </c>
      <c r="AB43" s="31" t="str">
        <f ca="1">IF(ISNA(Lists!$J21),"",IF((INDIRECT("'"&amp;Lists!$J21&amp;"'!"&amp;Lists!$L21&amp;AB$23))="","",(INDIRECT("'"&amp;Lists!$J21&amp;"'!"&amp;Lists!$L21&amp;AB$23))))</f>
        <v/>
      </c>
      <c r="AC43" s="31" t="str">
        <f ca="1">IF(ISNA(Lists!$J21),"",IF((INDIRECT("'"&amp;Lists!$J21&amp;"'!"&amp;Lists!$K21&amp;AC$23))="","",(INDIRECT("'"&amp;Lists!$J21&amp;"'!"&amp;Lists!$K21&amp;AC$23))))</f>
        <v/>
      </c>
      <c r="AD43" s="31" t="str">
        <f ca="1">IF(ISNA(Lists!$J21),"",IF((INDIRECT("'"&amp;Lists!$J21&amp;"'!"&amp;Lists!$L21&amp;AD$23))="","",(INDIRECT("'"&amp;Lists!$J21&amp;"'!"&amp;Lists!$L21&amp;AD$23))))</f>
        <v/>
      </c>
      <c r="AE43" s="31" t="str">
        <f ca="1">IF(ISNA(Lists!$J21),"",IF((INDIRECT("'"&amp;Lists!$J21&amp;"'!"&amp;Lists!$K21&amp;AE$23))="","",(INDIRECT("'"&amp;Lists!$J21&amp;"'!"&amp;Lists!$K21&amp;AE$23))))</f>
        <v/>
      </c>
      <c r="AF43" s="31" t="str">
        <f ca="1">IF(ISNA(Lists!$J21),"",IF((INDIRECT("'"&amp;Lists!$J21&amp;"'!"&amp;Lists!$K21&amp;AF$23))="","",(INDIRECT("'"&amp;Lists!$J21&amp;"'!"&amp;Lists!$K21&amp;AF$23))))</f>
        <v/>
      </c>
      <c r="AG43" s="31" t="str">
        <f ca="1">IF(ISNA(Lists!$J21),"",IF((INDIRECT("'"&amp;Lists!$J21&amp;"'!"&amp;Lists!$K21&amp;AG$23))="","",(INDIRECT("'"&amp;Lists!$J21&amp;"'!"&amp;Lists!$K21&amp;AG$23))))</f>
        <v/>
      </c>
      <c r="AH43" s="31" t="str">
        <f ca="1">IF(ISNA(Lists!$J21),"",IF((INDIRECT("'"&amp;Lists!$J21&amp;"'!"&amp;Lists!$K21&amp;AH$23))="","",(INDIRECT("'"&amp;Lists!$J21&amp;"'!"&amp;Lists!$K21&amp;AH$23))))</f>
        <v/>
      </c>
      <c r="AI43" s="31" t="str">
        <f ca="1">IF(ISNA(Lists!$J21),"",IF((INDIRECT("'"&amp;Lists!$J21&amp;"'!"&amp;Lists!$K21&amp;AI$23))="","",(INDIRECT("'"&amp;Lists!$J21&amp;"'!"&amp;Lists!$K21&amp;AI$23))))</f>
        <v/>
      </c>
      <c r="AJ43" s="31" t="str">
        <f ca="1">IF(ISNA(Lists!$J21),"",IF((INDIRECT("'"&amp;Lists!$J21&amp;"'!"&amp;Lists!$K21&amp;AJ$23))="","",(INDIRECT("'"&amp;Lists!$J21&amp;"'!"&amp;Lists!$K21&amp;AJ$23))))</f>
        <v/>
      </c>
      <c r="AK43" s="31" t="str">
        <f ca="1">IF(ISNA(Lists!$J21),"",IF((INDIRECT("'"&amp;Lists!$J21&amp;"'!"&amp;Lists!$K21&amp;AK$23))="","",(INDIRECT("'"&amp;Lists!$J21&amp;"'!"&amp;Lists!$K21&amp;AK$23))))</f>
        <v/>
      </c>
      <c r="AL43" s="274" t="str">
        <f ca="1">IF(ISNA(Lists!$J21),"",IF((INDIRECT("'"&amp;Lists!$J21&amp;"'!"&amp;Lists!$K21&amp;AL$23))="","",(INDIRECT("'"&amp;Lists!$J21&amp;"'!"&amp;Lists!$K21&amp;AL$23))))</f>
        <v/>
      </c>
      <c r="AM43" s="31" t="str">
        <f ca="1">IF(ISNA(Lists!$J21),"",IF((INDIRECT("'"&amp;Lists!$J21&amp;"'!"&amp;Lists!$K21&amp;AM$23))="","",(INDIRECT("'"&amp;Lists!$J21&amp;"'!"&amp;Lists!$K21&amp;AM$23))))</f>
        <v/>
      </c>
      <c r="AN43" s="31" t="str">
        <f ca="1">IF(ISNA(Lists!$J21),"",IF((INDIRECT("'"&amp;Lists!$J21&amp;"'!"&amp;Lists!$K21&amp;AN$23))="","",(INDIRECT("'"&amp;Lists!$J21&amp;"'!"&amp;Lists!$K21&amp;AN$23))))</f>
        <v/>
      </c>
      <c r="AO43" s="485" t="str">
        <f ca="1">IF(ISNA(Lists!$J21),"",IF((INDIRECT("'"&amp;Lists!$J21&amp;"'!"&amp;Lists!$K21&amp;AO$23))="","",(INDIRECT("'"&amp;Lists!$J21&amp;"'!"&amp;Lists!$K21&amp;AO$23))))</f>
        <v/>
      </c>
    </row>
    <row r="44" spans="2:41" x14ac:dyDescent="0.25">
      <c r="B44" s="279" t="str">
        <f ca="1">IF(C44="","",Facility_Info_upload!$B$24)</f>
        <v/>
      </c>
      <c r="C44" s="31" t="str">
        <f ca="1">IF(ISNA(Lists!$J22),"",IF(INDIRECT("'"&amp;Lists!$J22&amp;"'!"&amp;"B"&amp;C$23)="","",(INDIRECT("'"&amp;Lists!$J22&amp;"'!"&amp;"B"&amp;C$23))))</f>
        <v/>
      </c>
      <c r="D44" s="31" t="str">
        <f ca="1">IF(ISNA(Lists!$J22),"",IF(INDIRECT("'"&amp;Lists!$J22&amp;"'!"&amp;"B"&amp;D$23)="","",(INDIRECT("'"&amp;Lists!$J22&amp;"'!"&amp;"B"&amp;D$23))))</f>
        <v/>
      </c>
      <c r="E44" s="31" t="str">
        <f ca="1">IF(ISNA(Lists!$J22),"",IF(INDIRECT("'"&amp;Lists!$J22&amp;"'!"&amp;"B"&amp;E$23)="","",(INDIRECT("'"&amp;Lists!$J22&amp;"'!"&amp;"B"&amp;E$23))))</f>
        <v/>
      </c>
      <c r="F44" s="31" t="str">
        <f ca="1">IF(ISNA(Lists!$J22),"",IF(INDIRECT("'"&amp;Lists!$J22&amp;"'!"&amp;"B"&amp;F$23)="","",(INDIRECT("'"&amp;Lists!$J22&amp;"'!"&amp;"B"&amp;F$23))))</f>
        <v/>
      </c>
      <c r="G44" s="31" t="str">
        <f ca="1">IF(ISNA(Lists!$J22),"",IF(INDIRECT("'"&amp;Lists!$J22&amp;"'!"&amp;"B"&amp;G$23)="","",(INDIRECT("'"&amp;Lists!$J22&amp;"'!"&amp;"B"&amp;G$23))))</f>
        <v/>
      </c>
      <c r="H44" s="31" t="str">
        <f ca="1">IF(ISNA(Lists!$J22),"",IF((INDIRECT("'"&amp;Lists!$J22&amp;"'!"&amp;Lists!$K22&amp;H$23))="","",(INDIRECT("'"&amp;Lists!$J22&amp;"'!"&amp;Lists!$K22&amp;H$23))))</f>
        <v/>
      </c>
      <c r="I44" s="31" t="str">
        <f ca="1">IF(ISNA(Lists!$J22),"",IF((INDIRECT("'"&amp;Lists!$J22&amp;"'!"&amp;Lists!$K22&amp;I$23))="","",(INDIRECT("'"&amp;Lists!$J22&amp;"'!"&amp;Lists!$K22&amp;I$23))))</f>
        <v/>
      </c>
      <c r="J44" s="31" t="str">
        <f ca="1">IF(ISNA(Lists!$J22),"",IF((INDIRECT("'"&amp;Lists!$J22&amp;"'!"&amp;Lists!$K22&amp;J$23))="","",(INDIRECT("'"&amp;Lists!$J22&amp;"'!"&amp;Lists!$K22&amp;J$23))))</f>
        <v/>
      </c>
      <c r="K44" s="31" t="str">
        <f ca="1">IF(ISNA(Lists!$J22),"",IF((INDIRECT("'"&amp;Lists!$J22&amp;"'!"&amp;Lists!$K22&amp;K$23))="","",(INDIRECT("'"&amp;Lists!$J22&amp;"'!"&amp;Lists!$K22&amp;K$23))))</f>
        <v/>
      </c>
      <c r="L44" s="31" t="str">
        <f ca="1">IF(ISNA(Lists!$J22),"",IF((INDIRECT("'"&amp;Lists!$J22&amp;"'!"&amp;Lists!$K22&amp;L$23))="","",(INDIRECT("'"&amp;Lists!$J22&amp;"'!"&amp;Lists!$K22&amp;L$23))))</f>
        <v/>
      </c>
      <c r="M44" s="31" t="str">
        <f ca="1">IF(ISNA(Lists!$J22),"",IF((INDIRECT("'"&amp;Lists!$J22&amp;"'!"&amp;Lists!$K22&amp;M$23))="","",(INDIRECT("'"&amp;Lists!$J22&amp;"'!"&amp;Lists!$K22&amp;M$23))))</f>
        <v/>
      </c>
      <c r="N44" s="31" t="str">
        <f ca="1">IF(ISNA(Lists!$J22),"",IF((INDIRECT("'"&amp;Lists!$J22&amp;"'!"&amp;Lists!$K22&amp;N$23))="","",(INDIRECT("'"&amp;Lists!$J22&amp;"'!"&amp;Lists!$K22&amp;N$23))))</f>
        <v/>
      </c>
      <c r="O44" s="31" t="str">
        <f ca="1">IF(ISNA(Lists!$J22),"",IF((INDIRECT("'"&amp;Lists!$J22&amp;"'!"&amp;Lists!$K22&amp;O$23))="","",(INDIRECT("'"&amp;Lists!$J22&amp;"'!"&amp;Lists!$K22&amp;O$23))))</f>
        <v/>
      </c>
      <c r="P44" s="31" t="str">
        <f ca="1">IF(ISNA(Lists!$J22),"",IF((INDIRECT("'"&amp;Lists!$J22&amp;"'!"&amp;Lists!$K22&amp;P$23))="","",(INDIRECT("'"&amp;Lists!$J22&amp;"'!"&amp;Lists!$K22&amp;P$23))))</f>
        <v/>
      </c>
      <c r="Q44" s="31" t="str">
        <f ca="1">IF(ISNA(Lists!$J22),"",IF((INDIRECT("'"&amp;Lists!$J22&amp;"'!"&amp;Lists!$K22&amp;Q$23))="","",(INDIRECT("'"&amp;Lists!$J22&amp;"'!"&amp;Lists!$K22&amp;Q$23))))</f>
        <v/>
      </c>
      <c r="R44" s="31" t="str">
        <f ca="1">IF(ISNA(Lists!$J22),"",IF((INDIRECT("'"&amp;Lists!$J22&amp;"'!"&amp;Lists!$K22&amp;R$23))="","",(INDIRECT("'"&amp;Lists!$J22&amp;"'!"&amp;Lists!$K22&amp;R$23))))</f>
        <v/>
      </c>
      <c r="S44" s="31" t="str">
        <f ca="1">IF(ISNA(Lists!$J22),"",IF((INDIRECT("'"&amp;Lists!$J22&amp;"'!"&amp;Lists!$K22&amp;S$23))="","",(INDIRECT("'"&amp;Lists!$J22&amp;"'!"&amp;Lists!$K22&amp;S$23))))</f>
        <v/>
      </c>
      <c r="T44" s="278" t="str">
        <f ca="1">IF(ISNA(Lists!$J22),"",IF((INDIRECT("'"&amp;Lists!$J22&amp;"'!"&amp;Lists!$K22&amp;T$23))="","",(INDIRECT("'"&amp;Lists!$J22&amp;"'!"&amp;Lists!$K22&amp;T$23))))</f>
        <v/>
      </c>
      <c r="U44" s="31" t="str">
        <f ca="1">IF(ISNA(Lists!$J22),"",IF((INDIRECT("'"&amp;Lists!$J22&amp;"'!"&amp;Lists!$K22&amp;U$23))="","",(INDIRECT("'"&amp;Lists!$J22&amp;"'!"&amp;Lists!$K22&amp;U$23))))</f>
        <v/>
      </c>
      <c r="V44" s="31" t="str">
        <f ca="1">IF(ISNA(Lists!$J22),"",IF((INDIRECT("'"&amp;Lists!$J22&amp;"'!"&amp;Lists!$L22&amp;V$23))="","",(INDIRECT("'"&amp;Lists!$J22&amp;"'!"&amp;Lists!$L22&amp;V$23))))</f>
        <v/>
      </c>
      <c r="W44" s="31" t="str">
        <f ca="1">IF(ISNA(Lists!$J22),"",IF((INDIRECT("'"&amp;Lists!$J22&amp;"'!"&amp;Lists!$L22&amp;W$23))="","",(INDIRECT("'"&amp;Lists!$J22&amp;"'!"&amp;Lists!$L22&amp;W$23))))</f>
        <v/>
      </c>
      <c r="X44" s="31" t="str">
        <f ca="1">IF(ISNA(Lists!$J22),"",IF((INDIRECT("'"&amp;Lists!$J22&amp;"'!"&amp;Lists!$L22&amp;X$23))="","",(INDIRECT("'"&amp;Lists!$J22&amp;"'!"&amp;Lists!$L22&amp;X$23))))</f>
        <v/>
      </c>
      <c r="Y44" s="31" t="str">
        <f ca="1">IF(ISNA(Lists!$J22),"",IF((INDIRECT("'"&amp;Lists!$J22&amp;"'!"&amp;Lists!$L22&amp;Y$23))="","",(INDIRECT("'"&amp;Lists!$J22&amp;"'!"&amp;Lists!$L22&amp;Y$23))))</f>
        <v/>
      </c>
      <c r="Z44" s="31" t="str">
        <f ca="1">IF(ISNA(Lists!$J22),"",IF((INDIRECT("'"&amp;Lists!$J22&amp;"'!"&amp;Lists!$L22&amp;Z$23))="","",(INDIRECT("'"&amp;Lists!$J22&amp;"'!"&amp;Lists!$L22&amp;Z$23))))</f>
        <v/>
      </c>
      <c r="AA44" s="31" t="str">
        <f ca="1">IF(ISNA(Lists!$J22),"",IF((INDIRECT("'"&amp;Lists!$J22&amp;"'!"&amp;Lists!$L22&amp;AA$23))="","",(INDIRECT("'"&amp;Lists!$J22&amp;"'!"&amp;Lists!$L22&amp;AA$23))))</f>
        <v/>
      </c>
      <c r="AB44" s="31" t="str">
        <f ca="1">IF(ISNA(Lists!$J22),"",IF((INDIRECT("'"&amp;Lists!$J22&amp;"'!"&amp;Lists!$L22&amp;AB$23))="","",(INDIRECT("'"&amp;Lists!$J22&amp;"'!"&amp;Lists!$L22&amp;AB$23))))</f>
        <v/>
      </c>
      <c r="AC44" s="31" t="str">
        <f ca="1">IF(ISNA(Lists!$J22),"",IF((INDIRECT("'"&amp;Lists!$J22&amp;"'!"&amp;Lists!$K22&amp;AC$23))="","",(INDIRECT("'"&amp;Lists!$J22&amp;"'!"&amp;Lists!$K22&amp;AC$23))))</f>
        <v/>
      </c>
      <c r="AD44" s="31" t="str">
        <f ca="1">IF(ISNA(Lists!$J22),"",IF((INDIRECT("'"&amp;Lists!$J22&amp;"'!"&amp;Lists!$L22&amp;AD$23))="","",(INDIRECT("'"&amp;Lists!$J22&amp;"'!"&amp;Lists!$L22&amp;AD$23))))</f>
        <v/>
      </c>
      <c r="AE44" s="31" t="str">
        <f ca="1">IF(ISNA(Lists!$J22),"",IF((INDIRECT("'"&amp;Lists!$J22&amp;"'!"&amp;Lists!$K22&amp;AE$23))="","",(INDIRECT("'"&amp;Lists!$J22&amp;"'!"&amp;Lists!$K22&amp;AE$23))))</f>
        <v/>
      </c>
      <c r="AF44" s="31" t="str">
        <f ca="1">IF(ISNA(Lists!$J22),"",IF((INDIRECT("'"&amp;Lists!$J22&amp;"'!"&amp;Lists!$K22&amp;AF$23))="","",(INDIRECT("'"&amp;Lists!$J22&amp;"'!"&amp;Lists!$K22&amp;AF$23))))</f>
        <v/>
      </c>
      <c r="AG44" s="31" t="str">
        <f ca="1">IF(ISNA(Lists!$J22),"",IF((INDIRECT("'"&amp;Lists!$J22&amp;"'!"&amp;Lists!$K22&amp;AG$23))="","",(INDIRECT("'"&amp;Lists!$J22&amp;"'!"&amp;Lists!$K22&amp;AG$23))))</f>
        <v/>
      </c>
      <c r="AH44" s="31" t="str">
        <f ca="1">IF(ISNA(Lists!$J22),"",IF((INDIRECT("'"&amp;Lists!$J22&amp;"'!"&amp;Lists!$K22&amp;AH$23))="","",(INDIRECT("'"&amp;Lists!$J22&amp;"'!"&amp;Lists!$K22&amp;AH$23))))</f>
        <v/>
      </c>
      <c r="AI44" s="31" t="str">
        <f ca="1">IF(ISNA(Lists!$J22),"",IF((INDIRECT("'"&amp;Lists!$J22&amp;"'!"&amp;Lists!$K22&amp;AI$23))="","",(INDIRECT("'"&amp;Lists!$J22&amp;"'!"&amp;Lists!$K22&amp;AI$23))))</f>
        <v/>
      </c>
      <c r="AJ44" s="31" t="str">
        <f ca="1">IF(ISNA(Lists!$J22),"",IF((INDIRECT("'"&amp;Lists!$J22&amp;"'!"&amp;Lists!$K22&amp;AJ$23))="","",(INDIRECT("'"&amp;Lists!$J22&amp;"'!"&amp;Lists!$K22&amp;AJ$23))))</f>
        <v/>
      </c>
      <c r="AK44" s="31" t="str">
        <f ca="1">IF(ISNA(Lists!$J22),"",IF((INDIRECT("'"&amp;Lists!$J22&amp;"'!"&amp;Lists!$K22&amp;AK$23))="","",(INDIRECT("'"&amp;Lists!$J22&amp;"'!"&amp;Lists!$K22&amp;AK$23))))</f>
        <v/>
      </c>
      <c r="AL44" s="274" t="str">
        <f ca="1">IF(ISNA(Lists!$J22),"",IF((INDIRECT("'"&amp;Lists!$J22&amp;"'!"&amp;Lists!$K22&amp;AL$23))="","",(INDIRECT("'"&amp;Lists!$J22&amp;"'!"&amp;Lists!$K22&amp;AL$23))))</f>
        <v/>
      </c>
      <c r="AM44" s="31" t="str">
        <f ca="1">IF(ISNA(Lists!$J22),"",IF((INDIRECT("'"&amp;Lists!$J22&amp;"'!"&amp;Lists!$K22&amp;AM$23))="","",(INDIRECT("'"&amp;Lists!$J22&amp;"'!"&amp;Lists!$K22&amp;AM$23))))</f>
        <v/>
      </c>
      <c r="AN44" s="31" t="str">
        <f ca="1">IF(ISNA(Lists!$J22),"",IF((INDIRECT("'"&amp;Lists!$J22&amp;"'!"&amp;Lists!$K22&amp;AN$23))="","",(INDIRECT("'"&amp;Lists!$J22&amp;"'!"&amp;Lists!$K22&amp;AN$23))))</f>
        <v/>
      </c>
      <c r="AO44" s="485" t="str">
        <f ca="1">IF(ISNA(Lists!$J22),"",IF((INDIRECT("'"&amp;Lists!$J22&amp;"'!"&amp;Lists!$K22&amp;AO$23))="","",(INDIRECT("'"&amp;Lists!$J22&amp;"'!"&amp;Lists!$K22&amp;AO$23))))</f>
        <v/>
      </c>
    </row>
    <row r="45" spans="2:41" x14ac:dyDescent="0.25">
      <c r="B45" s="279" t="str">
        <f ca="1">IF(C45="","",Facility_Info_upload!$B$24)</f>
        <v/>
      </c>
      <c r="C45" s="31" t="str">
        <f ca="1">IF(ISNA(Lists!$J23),"",IF(INDIRECT("'"&amp;Lists!$J23&amp;"'!"&amp;"B"&amp;C$23)="","",(INDIRECT("'"&amp;Lists!$J23&amp;"'!"&amp;"B"&amp;C$23))))</f>
        <v/>
      </c>
      <c r="D45" s="31" t="str">
        <f ca="1">IF(ISNA(Lists!$J23),"",IF(INDIRECT("'"&amp;Lists!$J23&amp;"'!"&amp;"B"&amp;D$23)="","",(INDIRECT("'"&amp;Lists!$J23&amp;"'!"&amp;"B"&amp;D$23))))</f>
        <v/>
      </c>
      <c r="E45" s="31" t="str">
        <f ca="1">IF(ISNA(Lists!$J23),"",IF(INDIRECT("'"&amp;Lists!$J23&amp;"'!"&amp;"B"&amp;E$23)="","",(INDIRECT("'"&amp;Lists!$J23&amp;"'!"&amp;"B"&amp;E$23))))</f>
        <v/>
      </c>
      <c r="F45" s="31" t="str">
        <f ca="1">IF(ISNA(Lists!$J23),"",IF(INDIRECT("'"&amp;Lists!$J23&amp;"'!"&amp;"B"&amp;F$23)="","",(INDIRECT("'"&amp;Lists!$J23&amp;"'!"&amp;"B"&amp;F$23))))</f>
        <v/>
      </c>
      <c r="G45" s="31" t="str">
        <f ca="1">IF(ISNA(Lists!$J23),"",IF(INDIRECT("'"&amp;Lists!$J23&amp;"'!"&amp;"B"&amp;G$23)="","",(INDIRECT("'"&amp;Lists!$J23&amp;"'!"&amp;"B"&amp;G$23))))</f>
        <v/>
      </c>
      <c r="H45" s="31" t="str">
        <f ca="1">IF(ISNA(Lists!$J23),"",IF((INDIRECT("'"&amp;Lists!$J23&amp;"'!"&amp;Lists!$K23&amp;H$23))="","",(INDIRECT("'"&amp;Lists!$J23&amp;"'!"&amp;Lists!$K23&amp;H$23))))</f>
        <v/>
      </c>
      <c r="I45" s="31" t="str">
        <f ca="1">IF(ISNA(Lists!$J23),"",IF((INDIRECT("'"&amp;Lists!$J23&amp;"'!"&amp;Lists!$K23&amp;I$23))="","",(INDIRECT("'"&amp;Lists!$J23&amp;"'!"&amp;Lists!$K23&amp;I$23))))</f>
        <v/>
      </c>
      <c r="J45" s="31" t="str">
        <f ca="1">IF(ISNA(Lists!$J23),"",IF((INDIRECT("'"&amp;Lists!$J23&amp;"'!"&amp;Lists!$K23&amp;J$23))="","",(INDIRECT("'"&amp;Lists!$J23&amp;"'!"&amp;Lists!$K23&amp;J$23))))</f>
        <v/>
      </c>
      <c r="K45" s="31" t="str">
        <f ca="1">IF(ISNA(Lists!$J23),"",IF((INDIRECT("'"&amp;Lists!$J23&amp;"'!"&amp;Lists!$K23&amp;K$23))="","",(INDIRECT("'"&amp;Lists!$J23&amp;"'!"&amp;Lists!$K23&amp;K$23))))</f>
        <v/>
      </c>
      <c r="L45" s="31" t="str">
        <f ca="1">IF(ISNA(Lists!$J23),"",IF((INDIRECT("'"&amp;Lists!$J23&amp;"'!"&amp;Lists!$K23&amp;L$23))="","",(INDIRECT("'"&amp;Lists!$J23&amp;"'!"&amp;Lists!$K23&amp;L$23))))</f>
        <v/>
      </c>
      <c r="M45" s="31" t="str">
        <f ca="1">IF(ISNA(Lists!$J23),"",IF((INDIRECT("'"&amp;Lists!$J23&amp;"'!"&amp;Lists!$K23&amp;M$23))="","",(INDIRECT("'"&amp;Lists!$J23&amp;"'!"&amp;Lists!$K23&amp;M$23))))</f>
        <v/>
      </c>
      <c r="N45" s="31" t="str">
        <f ca="1">IF(ISNA(Lists!$J23),"",IF((INDIRECT("'"&amp;Lists!$J23&amp;"'!"&amp;Lists!$K23&amp;N$23))="","",(INDIRECT("'"&amp;Lists!$J23&amp;"'!"&amp;Lists!$K23&amp;N$23))))</f>
        <v/>
      </c>
      <c r="O45" s="31" t="str">
        <f ca="1">IF(ISNA(Lists!$J23),"",IF((INDIRECT("'"&amp;Lists!$J23&amp;"'!"&amp;Lists!$K23&amp;O$23))="","",(INDIRECT("'"&amp;Lists!$J23&amp;"'!"&amp;Lists!$K23&amp;O$23))))</f>
        <v/>
      </c>
      <c r="P45" s="31" t="str">
        <f ca="1">IF(ISNA(Lists!$J23),"",IF((INDIRECT("'"&amp;Lists!$J23&amp;"'!"&amp;Lists!$K23&amp;P$23))="","",(INDIRECT("'"&amp;Lists!$J23&amp;"'!"&amp;Lists!$K23&amp;P$23))))</f>
        <v/>
      </c>
      <c r="Q45" s="31" t="str">
        <f ca="1">IF(ISNA(Lists!$J23),"",IF((INDIRECT("'"&amp;Lists!$J23&amp;"'!"&amp;Lists!$K23&amp;Q$23))="","",(INDIRECT("'"&amp;Lists!$J23&amp;"'!"&amp;Lists!$K23&amp;Q$23))))</f>
        <v/>
      </c>
      <c r="R45" s="31" t="str">
        <f ca="1">IF(ISNA(Lists!$J23),"",IF((INDIRECT("'"&amp;Lists!$J23&amp;"'!"&amp;Lists!$K23&amp;R$23))="","",(INDIRECT("'"&amp;Lists!$J23&amp;"'!"&amp;Lists!$K23&amp;R$23))))</f>
        <v/>
      </c>
      <c r="S45" s="31" t="str">
        <f ca="1">IF(ISNA(Lists!$J23),"",IF((INDIRECT("'"&amp;Lists!$J23&amp;"'!"&amp;Lists!$K23&amp;S$23))="","",(INDIRECT("'"&amp;Lists!$J23&amp;"'!"&amp;Lists!$K23&amp;S$23))))</f>
        <v/>
      </c>
      <c r="T45" s="278" t="str">
        <f ca="1">IF(ISNA(Lists!$J23),"",IF((INDIRECT("'"&amp;Lists!$J23&amp;"'!"&amp;Lists!$K23&amp;T$23))="","",(INDIRECT("'"&amp;Lists!$J23&amp;"'!"&amp;Lists!$K23&amp;T$23))))</f>
        <v/>
      </c>
      <c r="U45" s="31" t="str">
        <f ca="1">IF(ISNA(Lists!$J23),"",IF((INDIRECT("'"&amp;Lists!$J23&amp;"'!"&amp;Lists!$K23&amp;U$23))="","",(INDIRECT("'"&amp;Lists!$J23&amp;"'!"&amp;Lists!$K23&amp;U$23))))</f>
        <v/>
      </c>
      <c r="V45" s="31" t="str">
        <f ca="1">IF(ISNA(Lists!$J23),"",IF((INDIRECT("'"&amp;Lists!$J23&amp;"'!"&amp;Lists!$L23&amp;V$23))="","",(INDIRECT("'"&amp;Lists!$J23&amp;"'!"&amp;Lists!$L23&amp;V$23))))</f>
        <v/>
      </c>
      <c r="W45" s="31" t="str">
        <f ca="1">IF(ISNA(Lists!$J23),"",IF((INDIRECT("'"&amp;Lists!$J23&amp;"'!"&amp;Lists!$L23&amp;W$23))="","",(INDIRECT("'"&amp;Lists!$J23&amp;"'!"&amp;Lists!$L23&amp;W$23))))</f>
        <v/>
      </c>
      <c r="X45" s="31" t="str">
        <f ca="1">IF(ISNA(Lists!$J23),"",IF((INDIRECT("'"&amp;Lists!$J23&amp;"'!"&amp;Lists!$L23&amp;X$23))="","",(INDIRECT("'"&amp;Lists!$J23&amp;"'!"&amp;Lists!$L23&amp;X$23))))</f>
        <v/>
      </c>
      <c r="Y45" s="31" t="str">
        <f ca="1">IF(ISNA(Lists!$J23),"",IF((INDIRECT("'"&amp;Lists!$J23&amp;"'!"&amp;Lists!$L23&amp;Y$23))="","",(INDIRECT("'"&amp;Lists!$J23&amp;"'!"&amp;Lists!$L23&amp;Y$23))))</f>
        <v/>
      </c>
      <c r="Z45" s="31" t="str">
        <f ca="1">IF(ISNA(Lists!$J23),"",IF((INDIRECT("'"&amp;Lists!$J23&amp;"'!"&amp;Lists!$L23&amp;Z$23))="","",(INDIRECT("'"&amp;Lists!$J23&amp;"'!"&amp;Lists!$L23&amp;Z$23))))</f>
        <v/>
      </c>
      <c r="AA45" s="31" t="str">
        <f ca="1">IF(ISNA(Lists!$J23),"",IF((INDIRECT("'"&amp;Lists!$J23&amp;"'!"&amp;Lists!$L23&amp;AA$23))="","",(INDIRECT("'"&amp;Lists!$J23&amp;"'!"&amp;Lists!$L23&amp;AA$23))))</f>
        <v/>
      </c>
      <c r="AB45" s="31" t="str">
        <f ca="1">IF(ISNA(Lists!$J23),"",IF((INDIRECT("'"&amp;Lists!$J23&amp;"'!"&amp;Lists!$L23&amp;AB$23))="","",(INDIRECT("'"&amp;Lists!$J23&amp;"'!"&amp;Lists!$L23&amp;AB$23))))</f>
        <v/>
      </c>
      <c r="AC45" s="31" t="str">
        <f ca="1">IF(ISNA(Lists!$J23),"",IF((INDIRECT("'"&amp;Lists!$J23&amp;"'!"&amp;Lists!$K23&amp;AC$23))="","",(INDIRECT("'"&amp;Lists!$J23&amp;"'!"&amp;Lists!$K23&amp;AC$23))))</f>
        <v/>
      </c>
      <c r="AD45" s="31" t="str">
        <f ca="1">IF(ISNA(Lists!$J23),"",IF((INDIRECT("'"&amp;Lists!$J23&amp;"'!"&amp;Lists!$L23&amp;AD$23))="","",(INDIRECT("'"&amp;Lists!$J23&amp;"'!"&amp;Lists!$L23&amp;AD$23))))</f>
        <v/>
      </c>
      <c r="AE45" s="31" t="str">
        <f ca="1">IF(ISNA(Lists!$J23),"",IF((INDIRECT("'"&amp;Lists!$J23&amp;"'!"&amp;Lists!$K23&amp;AE$23))="","",(INDIRECT("'"&amp;Lists!$J23&amp;"'!"&amp;Lists!$K23&amp;AE$23))))</f>
        <v/>
      </c>
      <c r="AF45" s="31" t="str">
        <f ca="1">IF(ISNA(Lists!$J23),"",IF((INDIRECT("'"&amp;Lists!$J23&amp;"'!"&amp;Lists!$K23&amp;AF$23))="","",(INDIRECT("'"&amp;Lists!$J23&amp;"'!"&amp;Lists!$K23&amp;AF$23))))</f>
        <v/>
      </c>
      <c r="AG45" s="31" t="str">
        <f ca="1">IF(ISNA(Lists!$J23),"",IF((INDIRECT("'"&amp;Lists!$J23&amp;"'!"&amp;Lists!$K23&amp;AG$23))="","",(INDIRECT("'"&amp;Lists!$J23&amp;"'!"&amp;Lists!$K23&amp;AG$23))))</f>
        <v/>
      </c>
      <c r="AH45" s="31" t="str">
        <f ca="1">IF(ISNA(Lists!$J23),"",IF((INDIRECT("'"&amp;Lists!$J23&amp;"'!"&amp;Lists!$K23&amp;AH$23))="","",(INDIRECT("'"&amp;Lists!$J23&amp;"'!"&amp;Lists!$K23&amp;AH$23))))</f>
        <v/>
      </c>
      <c r="AI45" s="31" t="str">
        <f ca="1">IF(ISNA(Lists!$J23),"",IF((INDIRECT("'"&amp;Lists!$J23&amp;"'!"&amp;Lists!$K23&amp;AI$23))="","",(INDIRECT("'"&amp;Lists!$J23&amp;"'!"&amp;Lists!$K23&amp;AI$23))))</f>
        <v/>
      </c>
      <c r="AJ45" s="31" t="str">
        <f ca="1">IF(ISNA(Lists!$J23),"",IF((INDIRECT("'"&amp;Lists!$J23&amp;"'!"&amp;Lists!$K23&amp;AJ$23))="","",(INDIRECT("'"&amp;Lists!$J23&amp;"'!"&amp;Lists!$K23&amp;AJ$23))))</f>
        <v/>
      </c>
      <c r="AK45" s="31" t="str">
        <f ca="1">IF(ISNA(Lists!$J23),"",IF((INDIRECT("'"&amp;Lists!$J23&amp;"'!"&amp;Lists!$K23&amp;AK$23))="","",(INDIRECT("'"&amp;Lists!$J23&amp;"'!"&amp;Lists!$K23&amp;AK$23))))</f>
        <v/>
      </c>
      <c r="AL45" s="274" t="str">
        <f ca="1">IF(ISNA(Lists!$J23),"",IF((INDIRECT("'"&amp;Lists!$J23&amp;"'!"&amp;Lists!$K23&amp;AL$23))="","",(INDIRECT("'"&amp;Lists!$J23&amp;"'!"&amp;Lists!$K23&amp;AL$23))))</f>
        <v/>
      </c>
      <c r="AM45" s="31" t="str">
        <f ca="1">IF(ISNA(Lists!$J23),"",IF((INDIRECT("'"&amp;Lists!$J23&amp;"'!"&amp;Lists!$K23&amp;AM$23))="","",(INDIRECT("'"&amp;Lists!$J23&amp;"'!"&amp;Lists!$K23&amp;AM$23))))</f>
        <v/>
      </c>
      <c r="AN45" s="31" t="str">
        <f ca="1">IF(ISNA(Lists!$J23),"",IF((INDIRECT("'"&amp;Lists!$J23&amp;"'!"&amp;Lists!$K23&amp;AN$23))="","",(INDIRECT("'"&amp;Lists!$J23&amp;"'!"&amp;Lists!$K23&amp;AN$23))))</f>
        <v/>
      </c>
      <c r="AO45" s="485" t="str">
        <f ca="1">IF(ISNA(Lists!$J23),"",IF((INDIRECT("'"&amp;Lists!$J23&amp;"'!"&amp;Lists!$K23&amp;AO$23))="","",(INDIRECT("'"&amp;Lists!$J23&amp;"'!"&amp;Lists!$K23&amp;AO$23))))</f>
        <v/>
      </c>
    </row>
    <row r="46" spans="2:41" x14ac:dyDescent="0.25">
      <c r="B46" s="279" t="str">
        <f ca="1">IF(C46="","",Facility_Info_upload!$B$24)</f>
        <v/>
      </c>
      <c r="C46" s="31" t="str">
        <f ca="1">IF(ISNA(Lists!$J24),"",IF(INDIRECT("'"&amp;Lists!$J24&amp;"'!"&amp;"B"&amp;C$23)="","",(INDIRECT("'"&amp;Lists!$J24&amp;"'!"&amp;"B"&amp;C$23))))</f>
        <v/>
      </c>
      <c r="D46" s="31" t="str">
        <f ca="1">IF(ISNA(Lists!$J24),"",IF(INDIRECT("'"&amp;Lists!$J24&amp;"'!"&amp;"B"&amp;D$23)="","",(INDIRECT("'"&amp;Lists!$J24&amp;"'!"&amp;"B"&amp;D$23))))</f>
        <v/>
      </c>
      <c r="E46" s="31" t="str">
        <f ca="1">IF(ISNA(Lists!$J24),"",IF(INDIRECT("'"&amp;Lists!$J24&amp;"'!"&amp;"B"&amp;E$23)="","",(INDIRECT("'"&amp;Lists!$J24&amp;"'!"&amp;"B"&amp;E$23))))</f>
        <v/>
      </c>
      <c r="F46" s="31" t="str">
        <f ca="1">IF(ISNA(Lists!$J24),"",IF(INDIRECT("'"&amp;Lists!$J24&amp;"'!"&amp;"B"&amp;F$23)="","",(INDIRECT("'"&amp;Lists!$J24&amp;"'!"&amp;"B"&amp;F$23))))</f>
        <v/>
      </c>
      <c r="G46" s="31" t="str">
        <f ca="1">IF(ISNA(Lists!$J24),"",IF(INDIRECT("'"&amp;Lists!$J24&amp;"'!"&amp;"B"&amp;G$23)="","",(INDIRECT("'"&amp;Lists!$J24&amp;"'!"&amp;"B"&amp;G$23))))</f>
        <v/>
      </c>
      <c r="H46" s="31" t="str">
        <f ca="1">IF(ISNA(Lists!$J24),"",IF((INDIRECT("'"&amp;Lists!$J24&amp;"'!"&amp;Lists!$K24&amp;H$23))="","",(INDIRECT("'"&amp;Lists!$J24&amp;"'!"&amp;Lists!$K24&amp;H$23))))</f>
        <v/>
      </c>
      <c r="I46" s="31" t="str">
        <f ca="1">IF(ISNA(Lists!$J24),"",IF((INDIRECT("'"&amp;Lists!$J24&amp;"'!"&amp;Lists!$K24&amp;I$23))="","",(INDIRECT("'"&amp;Lists!$J24&amp;"'!"&amp;Lists!$K24&amp;I$23))))</f>
        <v/>
      </c>
      <c r="J46" s="31" t="str">
        <f ca="1">IF(ISNA(Lists!$J24),"",IF((INDIRECT("'"&amp;Lists!$J24&amp;"'!"&amp;Lists!$K24&amp;J$23))="","",(INDIRECT("'"&amp;Lists!$J24&amp;"'!"&amp;Lists!$K24&amp;J$23))))</f>
        <v/>
      </c>
      <c r="K46" s="31" t="str">
        <f ca="1">IF(ISNA(Lists!$J24),"",IF((INDIRECT("'"&amp;Lists!$J24&amp;"'!"&amp;Lists!$K24&amp;K$23))="","",(INDIRECT("'"&amp;Lists!$J24&amp;"'!"&amp;Lists!$K24&amp;K$23))))</f>
        <v/>
      </c>
      <c r="L46" s="31" t="str">
        <f ca="1">IF(ISNA(Lists!$J24),"",IF((INDIRECT("'"&amp;Lists!$J24&amp;"'!"&amp;Lists!$K24&amp;L$23))="","",(INDIRECT("'"&amp;Lists!$J24&amp;"'!"&amp;Lists!$K24&amp;L$23))))</f>
        <v/>
      </c>
      <c r="M46" s="31" t="str">
        <f ca="1">IF(ISNA(Lists!$J24),"",IF((INDIRECT("'"&amp;Lists!$J24&amp;"'!"&amp;Lists!$K24&amp;M$23))="","",(INDIRECT("'"&amp;Lists!$J24&amp;"'!"&amp;Lists!$K24&amp;M$23))))</f>
        <v/>
      </c>
      <c r="N46" s="31" t="str">
        <f ca="1">IF(ISNA(Lists!$J24),"",IF((INDIRECT("'"&amp;Lists!$J24&amp;"'!"&amp;Lists!$K24&amp;N$23))="","",(INDIRECT("'"&amp;Lists!$J24&amp;"'!"&amp;Lists!$K24&amp;N$23))))</f>
        <v/>
      </c>
      <c r="O46" s="31" t="str">
        <f ca="1">IF(ISNA(Lists!$J24),"",IF((INDIRECT("'"&amp;Lists!$J24&amp;"'!"&amp;Lists!$K24&amp;O$23))="","",(INDIRECT("'"&amp;Lists!$J24&amp;"'!"&amp;Lists!$K24&amp;O$23))))</f>
        <v/>
      </c>
      <c r="P46" s="31" t="str">
        <f ca="1">IF(ISNA(Lists!$J24),"",IF((INDIRECT("'"&amp;Lists!$J24&amp;"'!"&amp;Lists!$K24&amp;P$23))="","",(INDIRECT("'"&amp;Lists!$J24&amp;"'!"&amp;Lists!$K24&amp;P$23))))</f>
        <v/>
      </c>
      <c r="Q46" s="31" t="str">
        <f ca="1">IF(ISNA(Lists!$J24),"",IF((INDIRECT("'"&amp;Lists!$J24&amp;"'!"&amp;Lists!$K24&amp;Q$23))="","",(INDIRECT("'"&amp;Lists!$J24&amp;"'!"&amp;Lists!$K24&amp;Q$23))))</f>
        <v/>
      </c>
      <c r="R46" s="31" t="str">
        <f ca="1">IF(ISNA(Lists!$J24),"",IF((INDIRECT("'"&amp;Lists!$J24&amp;"'!"&amp;Lists!$K24&amp;R$23))="","",(INDIRECT("'"&amp;Lists!$J24&amp;"'!"&amp;Lists!$K24&amp;R$23))))</f>
        <v/>
      </c>
      <c r="S46" s="31" t="str">
        <f ca="1">IF(ISNA(Lists!$J24),"",IF((INDIRECT("'"&amp;Lists!$J24&amp;"'!"&amp;Lists!$K24&amp;S$23))="","",(INDIRECT("'"&amp;Lists!$J24&amp;"'!"&amp;Lists!$K24&amp;S$23))))</f>
        <v/>
      </c>
      <c r="T46" s="278" t="str">
        <f ca="1">IF(ISNA(Lists!$J24),"",IF((INDIRECT("'"&amp;Lists!$J24&amp;"'!"&amp;Lists!$K24&amp;T$23))="","",(INDIRECT("'"&amp;Lists!$J24&amp;"'!"&amp;Lists!$K24&amp;T$23))))</f>
        <v/>
      </c>
      <c r="U46" s="31" t="str">
        <f ca="1">IF(ISNA(Lists!$J24),"",IF((INDIRECT("'"&amp;Lists!$J24&amp;"'!"&amp;Lists!$K24&amp;U$23))="","",(INDIRECT("'"&amp;Lists!$J24&amp;"'!"&amp;Lists!$K24&amp;U$23))))</f>
        <v/>
      </c>
      <c r="V46" s="31" t="str">
        <f ca="1">IF(ISNA(Lists!$J24),"",IF((INDIRECT("'"&amp;Lists!$J24&amp;"'!"&amp;Lists!$L24&amp;V$23))="","",(INDIRECT("'"&amp;Lists!$J24&amp;"'!"&amp;Lists!$L24&amp;V$23))))</f>
        <v/>
      </c>
      <c r="W46" s="31" t="str">
        <f ca="1">IF(ISNA(Lists!$J24),"",IF((INDIRECT("'"&amp;Lists!$J24&amp;"'!"&amp;Lists!$L24&amp;W$23))="","",(INDIRECT("'"&amp;Lists!$J24&amp;"'!"&amp;Lists!$L24&amp;W$23))))</f>
        <v/>
      </c>
      <c r="X46" s="31" t="str">
        <f ca="1">IF(ISNA(Lists!$J24),"",IF((INDIRECT("'"&amp;Lists!$J24&amp;"'!"&amp;Lists!$L24&amp;X$23))="","",(INDIRECT("'"&amp;Lists!$J24&amp;"'!"&amp;Lists!$L24&amp;X$23))))</f>
        <v/>
      </c>
      <c r="Y46" s="31" t="str">
        <f ca="1">IF(ISNA(Lists!$J24),"",IF((INDIRECT("'"&amp;Lists!$J24&amp;"'!"&amp;Lists!$L24&amp;Y$23))="","",(INDIRECT("'"&amp;Lists!$J24&amp;"'!"&amp;Lists!$L24&amp;Y$23))))</f>
        <v/>
      </c>
      <c r="Z46" s="31" t="str">
        <f ca="1">IF(ISNA(Lists!$J24),"",IF((INDIRECT("'"&amp;Lists!$J24&amp;"'!"&amp;Lists!$L24&amp;Z$23))="","",(INDIRECT("'"&amp;Lists!$J24&amp;"'!"&amp;Lists!$L24&amp;Z$23))))</f>
        <v/>
      </c>
      <c r="AA46" s="31" t="str">
        <f ca="1">IF(ISNA(Lists!$J24),"",IF((INDIRECT("'"&amp;Lists!$J24&amp;"'!"&amp;Lists!$L24&amp;AA$23))="","",(INDIRECT("'"&amp;Lists!$J24&amp;"'!"&amp;Lists!$L24&amp;AA$23))))</f>
        <v/>
      </c>
      <c r="AB46" s="31" t="str">
        <f ca="1">IF(ISNA(Lists!$J24),"",IF((INDIRECT("'"&amp;Lists!$J24&amp;"'!"&amp;Lists!$L24&amp;AB$23))="","",(INDIRECT("'"&amp;Lists!$J24&amp;"'!"&amp;Lists!$L24&amp;AB$23))))</f>
        <v/>
      </c>
      <c r="AC46" s="31" t="str">
        <f ca="1">IF(ISNA(Lists!$J24),"",IF((INDIRECT("'"&amp;Lists!$J24&amp;"'!"&amp;Lists!$K24&amp;AC$23))="","",(INDIRECT("'"&amp;Lists!$J24&amp;"'!"&amp;Lists!$K24&amp;AC$23))))</f>
        <v/>
      </c>
      <c r="AD46" s="31" t="str">
        <f ca="1">IF(ISNA(Lists!$J24),"",IF((INDIRECT("'"&amp;Lists!$J24&amp;"'!"&amp;Lists!$L24&amp;AD$23))="","",(INDIRECT("'"&amp;Lists!$J24&amp;"'!"&amp;Lists!$L24&amp;AD$23))))</f>
        <v/>
      </c>
      <c r="AE46" s="31" t="str">
        <f ca="1">IF(ISNA(Lists!$J24),"",IF((INDIRECT("'"&amp;Lists!$J24&amp;"'!"&amp;Lists!$K24&amp;AE$23))="","",(INDIRECT("'"&amp;Lists!$J24&amp;"'!"&amp;Lists!$K24&amp;AE$23))))</f>
        <v/>
      </c>
      <c r="AF46" s="31" t="str">
        <f ca="1">IF(ISNA(Lists!$J24),"",IF((INDIRECT("'"&amp;Lists!$J24&amp;"'!"&amp;Lists!$K24&amp;AF$23))="","",(INDIRECT("'"&amp;Lists!$J24&amp;"'!"&amp;Lists!$K24&amp;AF$23))))</f>
        <v/>
      </c>
      <c r="AG46" s="31" t="str">
        <f ca="1">IF(ISNA(Lists!$J24),"",IF((INDIRECT("'"&amp;Lists!$J24&amp;"'!"&amp;Lists!$K24&amp;AG$23))="","",(INDIRECT("'"&amp;Lists!$J24&amp;"'!"&amp;Lists!$K24&amp;AG$23))))</f>
        <v/>
      </c>
      <c r="AH46" s="31" t="str">
        <f ca="1">IF(ISNA(Lists!$J24),"",IF((INDIRECT("'"&amp;Lists!$J24&amp;"'!"&amp;Lists!$K24&amp;AH$23))="","",(INDIRECT("'"&amp;Lists!$J24&amp;"'!"&amp;Lists!$K24&amp;AH$23))))</f>
        <v/>
      </c>
      <c r="AI46" s="31" t="str">
        <f ca="1">IF(ISNA(Lists!$J24),"",IF((INDIRECT("'"&amp;Lists!$J24&amp;"'!"&amp;Lists!$K24&amp;AI$23))="","",(INDIRECT("'"&amp;Lists!$J24&amp;"'!"&amp;Lists!$K24&amp;AI$23))))</f>
        <v/>
      </c>
      <c r="AJ46" s="31" t="str">
        <f ca="1">IF(ISNA(Lists!$J24),"",IF((INDIRECT("'"&amp;Lists!$J24&amp;"'!"&amp;Lists!$K24&amp;AJ$23))="","",(INDIRECT("'"&amp;Lists!$J24&amp;"'!"&amp;Lists!$K24&amp;AJ$23))))</f>
        <v/>
      </c>
      <c r="AK46" s="31" t="str">
        <f ca="1">IF(ISNA(Lists!$J24),"",IF((INDIRECT("'"&amp;Lists!$J24&amp;"'!"&amp;Lists!$K24&amp;AK$23))="","",(INDIRECT("'"&amp;Lists!$J24&amp;"'!"&amp;Lists!$K24&amp;AK$23))))</f>
        <v/>
      </c>
      <c r="AL46" s="274" t="str">
        <f ca="1">IF(ISNA(Lists!$J24),"",IF((INDIRECT("'"&amp;Lists!$J24&amp;"'!"&amp;Lists!$K24&amp;AL$23))="","",(INDIRECT("'"&amp;Lists!$J24&amp;"'!"&amp;Lists!$K24&amp;AL$23))))</f>
        <v/>
      </c>
      <c r="AM46" s="31" t="str">
        <f ca="1">IF(ISNA(Lists!$J24),"",IF((INDIRECT("'"&amp;Lists!$J24&amp;"'!"&amp;Lists!$K24&amp;AM$23))="","",(INDIRECT("'"&amp;Lists!$J24&amp;"'!"&amp;Lists!$K24&amp;AM$23))))</f>
        <v/>
      </c>
      <c r="AN46" s="31" t="str">
        <f ca="1">IF(ISNA(Lists!$J24),"",IF((INDIRECT("'"&amp;Lists!$J24&amp;"'!"&amp;Lists!$K24&amp;AN$23))="","",(INDIRECT("'"&amp;Lists!$J24&amp;"'!"&amp;Lists!$K24&amp;AN$23))))</f>
        <v/>
      </c>
      <c r="AO46" s="485" t="str">
        <f ca="1">IF(ISNA(Lists!$J24),"",IF((INDIRECT("'"&amp;Lists!$J24&amp;"'!"&amp;Lists!$K24&amp;AO$23))="","",(INDIRECT("'"&amp;Lists!$J24&amp;"'!"&amp;Lists!$K24&amp;AO$23))))</f>
        <v/>
      </c>
    </row>
    <row r="47" spans="2:41" x14ac:dyDescent="0.25">
      <c r="B47" s="279" t="str">
        <f ca="1">IF(C47="","",Facility_Info_upload!$B$24)</f>
        <v/>
      </c>
      <c r="C47" s="31" t="str">
        <f ca="1">IF(ISNA(Lists!$J25),"",IF(INDIRECT("'"&amp;Lists!$J25&amp;"'!"&amp;"B"&amp;C$23)="","",(INDIRECT("'"&amp;Lists!$J25&amp;"'!"&amp;"B"&amp;C$23))))</f>
        <v/>
      </c>
      <c r="D47" s="31" t="str">
        <f ca="1">IF(ISNA(Lists!$J25),"",IF(INDIRECT("'"&amp;Lists!$J25&amp;"'!"&amp;"B"&amp;D$23)="","",(INDIRECT("'"&amp;Lists!$J25&amp;"'!"&amp;"B"&amp;D$23))))</f>
        <v/>
      </c>
      <c r="E47" s="31" t="str">
        <f ca="1">IF(ISNA(Lists!$J25),"",IF(INDIRECT("'"&amp;Lists!$J25&amp;"'!"&amp;"B"&amp;E$23)="","",(INDIRECT("'"&amp;Lists!$J25&amp;"'!"&amp;"B"&amp;E$23))))</f>
        <v/>
      </c>
      <c r="F47" s="31" t="str">
        <f ca="1">IF(ISNA(Lists!$J25),"",IF(INDIRECT("'"&amp;Lists!$J25&amp;"'!"&amp;"B"&amp;F$23)="","",(INDIRECT("'"&amp;Lists!$J25&amp;"'!"&amp;"B"&amp;F$23))))</f>
        <v/>
      </c>
      <c r="G47" s="31" t="str">
        <f ca="1">IF(ISNA(Lists!$J25),"",IF(INDIRECT("'"&amp;Lists!$J25&amp;"'!"&amp;"B"&amp;G$23)="","",(INDIRECT("'"&amp;Lists!$J25&amp;"'!"&amp;"B"&amp;G$23))))</f>
        <v/>
      </c>
      <c r="H47" s="31" t="str">
        <f ca="1">IF(ISNA(Lists!$J25),"",IF((INDIRECT("'"&amp;Lists!$J25&amp;"'!"&amp;Lists!$K25&amp;H$23))="","",(INDIRECT("'"&amp;Lists!$J25&amp;"'!"&amp;Lists!$K25&amp;H$23))))</f>
        <v/>
      </c>
      <c r="I47" s="31" t="str">
        <f ca="1">IF(ISNA(Lists!$J25),"",IF((INDIRECT("'"&amp;Lists!$J25&amp;"'!"&amp;Lists!$K25&amp;I$23))="","",(INDIRECT("'"&amp;Lists!$J25&amp;"'!"&amp;Lists!$K25&amp;I$23))))</f>
        <v/>
      </c>
      <c r="J47" s="31" t="str">
        <f ca="1">IF(ISNA(Lists!$J25),"",IF((INDIRECT("'"&amp;Lists!$J25&amp;"'!"&amp;Lists!$K25&amp;J$23))="","",(INDIRECT("'"&amp;Lists!$J25&amp;"'!"&amp;Lists!$K25&amp;J$23))))</f>
        <v/>
      </c>
      <c r="K47" s="31" t="str">
        <f ca="1">IF(ISNA(Lists!$J25),"",IF((INDIRECT("'"&amp;Lists!$J25&amp;"'!"&amp;Lists!$K25&amp;K$23))="","",(INDIRECT("'"&amp;Lists!$J25&amp;"'!"&amp;Lists!$K25&amp;K$23))))</f>
        <v/>
      </c>
      <c r="L47" s="31" t="str">
        <f ca="1">IF(ISNA(Lists!$J25),"",IF((INDIRECT("'"&amp;Lists!$J25&amp;"'!"&amp;Lists!$K25&amp;L$23))="","",(INDIRECT("'"&amp;Lists!$J25&amp;"'!"&amp;Lists!$K25&amp;L$23))))</f>
        <v/>
      </c>
      <c r="M47" s="31" t="str">
        <f ca="1">IF(ISNA(Lists!$J25),"",IF((INDIRECT("'"&amp;Lists!$J25&amp;"'!"&amp;Lists!$K25&amp;M$23))="","",(INDIRECT("'"&amp;Lists!$J25&amp;"'!"&amp;Lists!$K25&amp;M$23))))</f>
        <v/>
      </c>
      <c r="N47" s="31" t="str">
        <f ca="1">IF(ISNA(Lists!$J25),"",IF((INDIRECT("'"&amp;Lists!$J25&amp;"'!"&amp;Lists!$K25&amp;N$23))="","",(INDIRECT("'"&amp;Lists!$J25&amp;"'!"&amp;Lists!$K25&amp;N$23))))</f>
        <v/>
      </c>
      <c r="O47" s="31" t="str">
        <f ca="1">IF(ISNA(Lists!$J25),"",IF((INDIRECT("'"&amp;Lists!$J25&amp;"'!"&amp;Lists!$K25&amp;O$23))="","",(INDIRECT("'"&amp;Lists!$J25&amp;"'!"&amp;Lists!$K25&amp;O$23))))</f>
        <v/>
      </c>
      <c r="P47" s="31" t="str">
        <f ca="1">IF(ISNA(Lists!$J25),"",IF((INDIRECT("'"&amp;Lists!$J25&amp;"'!"&amp;Lists!$K25&amp;P$23))="","",(INDIRECT("'"&amp;Lists!$J25&amp;"'!"&amp;Lists!$K25&amp;P$23))))</f>
        <v/>
      </c>
      <c r="Q47" s="31" t="str">
        <f ca="1">IF(ISNA(Lists!$J25),"",IF((INDIRECT("'"&amp;Lists!$J25&amp;"'!"&amp;Lists!$K25&amp;Q$23))="","",(INDIRECT("'"&amp;Lists!$J25&amp;"'!"&amp;Lists!$K25&amp;Q$23))))</f>
        <v/>
      </c>
      <c r="R47" s="31" t="str">
        <f ca="1">IF(ISNA(Lists!$J25),"",IF((INDIRECT("'"&amp;Lists!$J25&amp;"'!"&amp;Lists!$K25&amp;R$23))="","",(INDIRECT("'"&amp;Lists!$J25&amp;"'!"&amp;Lists!$K25&amp;R$23))))</f>
        <v/>
      </c>
      <c r="S47" s="31" t="str">
        <f ca="1">IF(ISNA(Lists!$J25),"",IF((INDIRECT("'"&amp;Lists!$J25&amp;"'!"&amp;Lists!$K25&amp;S$23))="","",(INDIRECT("'"&amp;Lists!$J25&amp;"'!"&amp;Lists!$K25&amp;S$23))))</f>
        <v/>
      </c>
      <c r="T47" s="278" t="str">
        <f ca="1">IF(ISNA(Lists!$J25),"",IF((INDIRECT("'"&amp;Lists!$J25&amp;"'!"&amp;Lists!$K25&amp;T$23))="","",(INDIRECT("'"&amp;Lists!$J25&amp;"'!"&amp;Lists!$K25&amp;T$23))))</f>
        <v/>
      </c>
      <c r="U47" s="31" t="str">
        <f ca="1">IF(ISNA(Lists!$J25),"",IF((INDIRECT("'"&amp;Lists!$J25&amp;"'!"&amp;Lists!$K25&amp;U$23))="","",(INDIRECT("'"&amp;Lists!$J25&amp;"'!"&amp;Lists!$K25&amp;U$23))))</f>
        <v/>
      </c>
      <c r="V47" s="31" t="str">
        <f ca="1">IF(ISNA(Lists!$J25),"",IF((INDIRECT("'"&amp;Lists!$J25&amp;"'!"&amp;Lists!$L25&amp;V$23))="","",(INDIRECT("'"&amp;Lists!$J25&amp;"'!"&amp;Lists!$L25&amp;V$23))))</f>
        <v/>
      </c>
      <c r="W47" s="31" t="str">
        <f ca="1">IF(ISNA(Lists!$J25),"",IF((INDIRECT("'"&amp;Lists!$J25&amp;"'!"&amp;Lists!$L25&amp;W$23))="","",(INDIRECT("'"&amp;Lists!$J25&amp;"'!"&amp;Lists!$L25&amp;W$23))))</f>
        <v/>
      </c>
      <c r="X47" s="31" t="str">
        <f ca="1">IF(ISNA(Lists!$J25),"",IF((INDIRECT("'"&amp;Lists!$J25&amp;"'!"&amp;Lists!$L25&amp;X$23))="","",(INDIRECT("'"&amp;Lists!$J25&amp;"'!"&amp;Lists!$L25&amp;X$23))))</f>
        <v/>
      </c>
      <c r="Y47" s="31" t="str">
        <f ca="1">IF(ISNA(Lists!$J25),"",IF((INDIRECT("'"&amp;Lists!$J25&amp;"'!"&amp;Lists!$L25&amp;Y$23))="","",(INDIRECT("'"&amp;Lists!$J25&amp;"'!"&amp;Lists!$L25&amp;Y$23))))</f>
        <v/>
      </c>
      <c r="Z47" s="31" t="str">
        <f ca="1">IF(ISNA(Lists!$J25),"",IF((INDIRECT("'"&amp;Lists!$J25&amp;"'!"&amp;Lists!$L25&amp;Z$23))="","",(INDIRECT("'"&amp;Lists!$J25&amp;"'!"&amp;Lists!$L25&amp;Z$23))))</f>
        <v/>
      </c>
      <c r="AA47" s="31" t="str">
        <f ca="1">IF(ISNA(Lists!$J25),"",IF((INDIRECT("'"&amp;Lists!$J25&amp;"'!"&amp;Lists!$L25&amp;AA$23))="","",(INDIRECT("'"&amp;Lists!$J25&amp;"'!"&amp;Lists!$L25&amp;AA$23))))</f>
        <v/>
      </c>
      <c r="AB47" s="31" t="str">
        <f ca="1">IF(ISNA(Lists!$J25),"",IF((INDIRECT("'"&amp;Lists!$J25&amp;"'!"&amp;Lists!$L25&amp;AB$23))="","",(INDIRECT("'"&amp;Lists!$J25&amp;"'!"&amp;Lists!$L25&amp;AB$23))))</f>
        <v/>
      </c>
      <c r="AC47" s="31" t="str">
        <f ca="1">IF(ISNA(Lists!$J25),"",IF((INDIRECT("'"&amp;Lists!$J25&amp;"'!"&amp;Lists!$K25&amp;AC$23))="","",(INDIRECT("'"&amp;Lists!$J25&amp;"'!"&amp;Lists!$K25&amp;AC$23))))</f>
        <v/>
      </c>
      <c r="AD47" s="31" t="str">
        <f ca="1">IF(ISNA(Lists!$J25),"",IF((INDIRECT("'"&amp;Lists!$J25&amp;"'!"&amp;Lists!$L25&amp;AD$23))="","",(INDIRECT("'"&amp;Lists!$J25&amp;"'!"&amp;Lists!$L25&amp;AD$23))))</f>
        <v/>
      </c>
      <c r="AE47" s="31" t="str">
        <f ca="1">IF(ISNA(Lists!$J25),"",IF((INDIRECT("'"&amp;Lists!$J25&amp;"'!"&amp;Lists!$K25&amp;AE$23))="","",(INDIRECT("'"&amp;Lists!$J25&amp;"'!"&amp;Lists!$K25&amp;AE$23))))</f>
        <v/>
      </c>
      <c r="AF47" s="31" t="str">
        <f ca="1">IF(ISNA(Lists!$J25),"",IF((INDIRECT("'"&amp;Lists!$J25&amp;"'!"&amp;Lists!$K25&amp;AF$23))="","",(INDIRECT("'"&amp;Lists!$J25&amp;"'!"&amp;Lists!$K25&amp;AF$23))))</f>
        <v/>
      </c>
      <c r="AG47" s="31" t="str">
        <f ca="1">IF(ISNA(Lists!$J25),"",IF((INDIRECT("'"&amp;Lists!$J25&amp;"'!"&amp;Lists!$K25&amp;AG$23))="","",(INDIRECT("'"&amp;Lists!$J25&amp;"'!"&amp;Lists!$K25&amp;AG$23))))</f>
        <v/>
      </c>
      <c r="AH47" s="31" t="str">
        <f ca="1">IF(ISNA(Lists!$J25),"",IF((INDIRECT("'"&amp;Lists!$J25&amp;"'!"&amp;Lists!$K25&amp;AH$23))="","",(INDIRECT("'"&amp;Lists!$J25&amp;"'!"&amp;Lists!$K25&amp;AH$23))))</f>
        <v/>
      </c>
      <c r="AI47" s="31" t="str">
        <f ca="1">IF(ISNA(Lists!$J25),"",IF((INDIRECT("'"&amp;Lists!$J25&amp;"'!"&amp;Lists!$K25&amp;AI$23))="","",(INDIRECT("'"&amp;Lists!$J25&amp;"'!"&amp;Lists!$K25&amp;AI$23))))</f>
        <v/>
      </c>
      <c r="AJ47" s="31" t="str">
        <f ca="1">IF(ISNA(Lists!$J25),"",IF((INDIRECT("'"&amp;Lists!$J25&amp;"'!"&amp;Lists!$K25&amp;AJ$23))="","",(INDIRECT("'"&amp;Lists!$J25&amp;"'!"&amp;Lists!$K25&amp;AJ$23))))</f>
        <v/>
      </c>
      <c r="AK47" s="31" t="str">
        <f ca="1">IF(ISNA(Lists!$J25),"",IF((INDIRECT("'"&amp;Lists!$J25&amp;"'!"&amp;Lists!$K25&amp;AK$23))="","",(INDIRECT("'"&amp;Lists!$J25&amp;"'!"&amp;Lists!$K25&amp;AK$23))))</f>
        <v/>
      </c>
      <c r="AL47" s="274" t="str">
        <f ca="1">IF(ISNA(Lists!$J25),"",IF((INDIRECT("'"&amp;Lists!$J25&amp;"'!"&amp;Lists!$K25&amp;AL$23))="","",(INDIRECT("'"&amp;Lists!$J25&amp;"'!"&amp;Lists!$K25&amp;AL$23))))</f>
        <v/>
      </c>
      <c r="AM47" s="31" t="str">
        <f ca="1">IF(ISNA(Lists!$J25),"",IF((INDIRECT("'"&amp;Lists!$J25&amp;"'!"&amp;Lists!$K25&amp;AM$23))="","",(INDIRECT("'"&amp;Lists!$J25&amp;"'!"&amp;Lists!$K25&amp;AM$23))))</f>
        <v/>
      </c>
      <c r="AN47" s="31" t="str">
        <f ca="1">IF(ISNA(Lists!$J25),"",IF((INDIRECT("'"&amp;Lists!$J25&amp;"'!"&amp;Lists!$K25&amp;AN$23))="","",(INDIRECT("'"&amp;Lists!$J25&amp;"'!"&amp;Lists!$K25&amp;AN$23))))</f>
        <v/>
      </c>
      <c r="AO47" s="485" t="str">
        <f ca="1">IF(ISNA(Lists!$J25),"",IF((INDIRECT("'"&amp;Lists!$J25&amp;"'!"&amp;Lists!$K25&amp;AO$23))="","",(INDIRECT("'"&amp;Lists!$J25&amp;"'!"&amp;Lists!$K25&amp;AO$23))))</f>
        <v/>
      </c>
    </row>
    <row r="48" spans="2:41" x14ac:dyDescent="0.25">
      <c r="B48" s="279" t="str">
        <f ca="1">IF(C48="","",Facility_Info_upload!$B$24)</f>
        <v/>
      </c>
      <c r="C48" s="31" t="str">
        <f ca="1">IF(ISNA(Lists!$J26),"",IF(INDIRECT("'"&amp;Lists!$J26&amp;"'!"&amp;"B"&amp;C$23)="","",(INDIRECT("'"&amp;Lists!$J26&amp;"'!"&amp;"B"&amp;C$23))))</f>
        <v/>
      </c>
      <c r="D48" s="31" t="str">
        <f ca="1">IF(ISNA(Lists!$J26),"",IF(INDIRECT("'"&amp;Lists!$J26&amp;"'!"&amp;"B"&amp;D$23)="","",(INDIRECT("'"&amp;Lists!$J26&amp;"'!"&amp;"B"&amp;D$23))))</f>
        <v/>
      </c>
      <c r="E48" s="31" t="str">
        <f ca="1">IF(ISNA(Lists!$J26),"",IF(INDIRECT("'"&amp;Lists!$J26&amp;"'!"&amp;"B"&amp;E$23)="","",(INDIRECT("'"&amp;Lists!$J26&amp;"'!"&amp;"B"&amp;E$23))))</f>
        <v/>
      </c>
      <c r="F48" s="31" t="str">
        <f ca="1">IF(ISNA(Lists!$J26),"",IF(INDIRECT("'"&amp;Lists!$J26&amp;"'!"&amp;"B"&amp;F$23)="","",(INDIRECT("'"&amp;Lists!$J26&amp;"'!"&amp;"B"&amp;F$23))))</f>
        <v/>
      </c>
      <c r="G48" s="31" t="str">
        <f ca="1">IF(ISNA(Lists!$J26),"",IF(INDIRECT("'"&amp;Lists!$J26&amp;"'!"&amp;"B"&amp;G$23)="","",(INDIRECT("'"&amp;Lists!$J26&amp;"'!"&amp;"B"&amp;G$23))))</f>
        <v/>
      </c>
      <c r="H48" s="31" t="str">
        <f ca="1">IF(ISNA(Lists!$J26),"",IF((INDIRECT("'"&amp;Lists!$J26&amp;"'!"&amp;Lists!$K26&amp;H$23))="","",(INDIRECT("'"&amp;Lists!$J26&amp;"'!"&amp;Lists!$K26&amp;H$23))))</f>
        <v/>
      </c>
      <c r="I48" s="31" t="str">
        <f ca="1">IF(ISNA(Lists!$J26),"",IF((INDIRECT("'"&amp;Lists!$J26&amp;"'!"&amp;Lists!$K26&amp;I$23))="","",(INDIRECT("'"&amp;Lists!$J26&amp;"'!"&amp;Lists!$K26&amp;I$23))))</f>
        <v/>
      </c>
      <c r="J48" s="31" t="str">
        <f ca="1">IF(ISNA(Lists!$J26),"",IF((INDIRECT("'"&amp;Lists!$J26&amp;"'!"&amp;Lists!$K26&amp;J$23))="","",(INDIRECT("'"&amp;Lists!$J26&amp;"'!"&amp;Lists!$K26&amp;J$23))))</f>
        <v/>
      </c>
      <c r="K48" s="31" t="str">
        <f ca="1">IF(ISNA(Lists!$J26),"",IF((INDIRECT("'"&amp;Lists!$J26&amp;"'!"&amp;Lists!$K26&amp;K$23))="","",(INDIRECT("'"&amp;Lists!$J26&amp;"'!"&amp;Lists!$K26&amp;K$23))))</f>
        <v/>
      </c>
      <c r="L48" s="31" t="str">
        <f ca="1">IF(ISNA(Lists!$J26),"",IF((INDIRECT("'"&amp;Lists!$J26&amp;"'!"&amp;Lists!$K26&amp;L$23))="","",(INDIRECT("'"&amp;Lists!$J26&amp;"'!"&amp;Lists!$K26&amp;L$23))))</f>
        <v/>
      </c>
      <c r="M48" s="31" t="str">
        <f ca="1">IF(ISNA(Lists!$J26),"",IF((INDIRECT("'"&amp;Lists!$J26&amp;"'!"&amp;Lists!$K26&amp;M$23))="","",(INDIRECT("'"&amp;Lists!$J26&amp;"'!"&amp;Lists!$K26&amp;M$23))))</f>
        <v/>
      </c>
      <c r="N48" s="31" t="str">
        <f ca="1">IF(ISNA(Lists!$J26),"",IF((INDIRECT("'"&amp;Lists!$J26&amp;"'!"&amp;Lists!$K26&amp;N$23))="","",(INDIRECT("'"&amp;Lists!$J26&amp;"'!"&amp;Lists!$K26&amp;N$23))))</f>
        <v/>
      </c>
      <c r="O48" s="31" t="str">
        <f ca="1">IF(ISNA(Lists!$J26),"",IF((INDIRECT("'"&amp;Lists!$J26&amp;"'!"&amp;Lists!$K26&amp;O$23))="","",(INDIRECT("'"&amp;Lists!$J26&amp;"'!"&amp;Lists!$K26&amp;O$23))))</f>
        <v/>
      </c>
      <c r="P48" s="31" t="str">
        <f ca="1">IF(ISNA(Lists!$J26),"",IF((INDIRECT("'"&amp;Lists!$J26&amp;"'!"&amp;Lists!$K26&amp;P$23))="","",(INDIRECT("'"&amp;Lists!$J26&amp;"'!"&amp;Lists!$K26&amp;P$23))))</f>
        <v/>
      </c>
      <c r="Q48" s="31" t="str">
        <f ca="1">IF(ISNA(Lists!$J26),"",IF((INDIRECT("'"&amp;Lists!$J26&amp;"'!"&amp;Lists!$K26&amp;Q$23))="","",(INDIRECT("'"&amp;Lists!$J26&amp;"'!"&amp;Lists!$K26&amp;Q$23))))</f>
        <v/>
      </c>
      <c r="R48" s="31" t="str">
        <f ca="1">IF(ISNA(Lists!$J26),"",IF((INDIRECT("'"&amp;Lists!$J26&amp;"'!"&amp;Lists!$K26&amp;R$23))="","",(INDIRECT("'"&amp;Lists!$J26&amp;"'!"&amp;Lists!$K26&amp;R$23))))</f>
        <v/>
      </c>
      <c r="S48" s="31" t="str">
        <f ca="1">IF(ISNA(Lists!$J26),"",IF((INDIRECT("'"&amp;Lists!$J26&amp;"'!"&amp;Lists!$K26&amp;S$23))="","",(INDIRECT("'"&amp;Lists!$J26&amp;"'!"&amp;Lists!$K26&amp;S$23))))</f>
        <v/>
      </c>
      <c r="T48" s="278" t="str">
        <f ca="1">IF(ISNA(Lists!$J26),"",IF((INDIRECT("'"&amp;Lists!$J26&amp;"'!"&amp;Lists!$K26&amp;T$23))="","",(INDIRECT("'"&amp;Lists!$J26&amp;"'!"&amp;Lists!$K26&amp;T$23))))</f>
        <v/>
      </c>
      <c r="U48" s="31" t="str">
        <f ca="1">IF(ISNA(Lists!$J26),"",IF((INDIRECT("'"&amp;Lists!$J26&amp;"'!"&amp;Lists!$K26&amp;U$23))="","",(INDIRECT("'"&amp;Lists!$J26&amp;"'!"&amp;Lists!$K26&amp;U$23))))</f>
        <v/>
      </c>
      <c r="V48" s="31" t="str">
        <f ca="1">IF(ISNA(Lists!$J26),"",IF((INDIRECT("'"&amp;Lists!$J26&amp;"'!"&amp;Lists!$L26&amp;V$23))="","",(INDIRECT("'"&amp;Lists!$J26&amp;"'!"&amp;Lists!$L26&amp;V$23))))</f>
        <v/>
      </c>
      <c r="W48" s="31" t="str">
        <f ca="1">IF(ISNA(Lists!$J26),"",IF((INDIRECT("'"&amp;Lists!$J26&amp;"'!"&amp;Lists!$L26&amp;W$23))="","",(INDIRECT("'"&amp;Lists!$J26&amp;"'!"&amp;Lists!$L26&amp;W$23))))</f>
        <v/>
      </c>
      <c r="X48" s="31" t="str">
        <f ca="1">IF(ISNA(Lists!$J26),"",IF((INDIRECT("'"&amp;Lists!$J26&amp;"'!"&amp;Lists!$L26&amp;X$23))="","",(INDIRECT("'"&amp;Lists!$J26&amp;"'!"&amp;Lists!$L26&amp;X$23))))</f>
        <v/>
      </c>
      <c r="Y48" s="31" t="str">
        <f ca="1">IF(ISNA(Lists!$J26),"",IF((INDIRECT("'"&amp;Lists!$J26&amp;"'!"&amp;Lists!$L26&amp;Y$23))="","",(INDIRECT("'"&amp;Lists!$J26&amp;"'!"&amp;Lists!$L26&amp;Y$23))))</f>
        <v/>
      </c>
      <c r="Z48" s="31" t="str">
        <f ca="1">IF(ISNA(Lists!$J26),"",IF((INDIRECT("'"&amp;Lists!$J26&amp;"'!"&amp;Lists!$L26&amp;Z$23))="","",(INDIRECT("'"&amp;Lists!$J26&amp;"'!"&amp;Lists!$L26&amp;Z$23))))</f>
        <v/>
      </c>
      <c r="AA48" s="31" t="str">
        <f ca="1">IF(ISNA(Lists!$J26),"",IF((INDIRECT("'"&amp;Lists!$J26&amp;"'!"&amp;Lists!$L26&amp;AA$23))="","",(INDIRECT("'"&amp;Lists!$J26&amp;"'!"&amp;Lists!$L26&amp;AA$23))))</f>
        <v/>
      </c>
      <c r="AB48" s="31" t="str">
        <f ca="1">IF(ISNA(Lists!$J26),"",IF((INDIRECT("'"&amp;Lists!$J26&amp;"'!"&amp;Lists!$L26&amp;AB$23))="","",(INDIRECT("'"&amp;Lists!$J26&amp;"'!"&amp;Lists!$L26&amp;AB$23))))</f>
        <v/>
      </c>
      <c r="AC48" s="31" t="str">
        <f ca="1">IF(ISNA(Lists!$J26),"",IF((INDIRECT("'"&amp;Lists!$J26&amp;"'!"&amp;Lists!$K26&amp;AC$23))="","",(INDIRECT("'"&amp;Lists!$J26&amp;"'!"&amp;Lists!$K26&amp;AC$23))))</f>
        <v/>
      </c>
      <c r="AD48" s="31" t="str">
        <f ca="1">IF(ISNA(Lists!$J26),"",IF((INDIRECT("'"&amp;Lists!$J26&amp;"'!"&amp;Lists!$L26&amp;AD$23))="","",(INDIRECT("'"&amp;Lists!$J26&amp;"'!"&amp;Lists!$L26&amp;AD$23))))</f>
        <v/>
      </c>
      <c r="AE48" s="31" t="str">
        <f ca="1">IF(ISNA(Lists!$J26),"",IF((INDIRECT("'"&amp;Lists!$J26&amp;"'!"&amp;Lists!$K26&amp;AE$23))="","",(INDIRECT("'"&amp;Lists!$J26&amp;"'!"&amp;Lists!$K26&amp;AE$23))))</f>
        <v/>
      </c>
      <c r="AF48" s="31" t="str">
        <f ca="1">IF(ISNA(Lists!$J26),"",IF((INDIRECT("'"&amp;Lists!$J26&amp;"'!"&amp;Lists!$K26&amp;AF$23))="","",(INDIRECT("'"&amp;Lists!$J26&amp;"'!"&amp;Lists!$K26&amp;AF$23))))</f>
        <v/>
      </c>
      <c r="AG48" s="31" t="str">
        <f ca="1">IF(ISNA(Lists!$J26),"",IF((INDIRECT("'"&amp;Lists!$J26&amp;"'!"&amp;Lists!$K26&amp;AG$23))="","",(INDIRECT("'"&amp;Lists!$J26&amp;"'!"&amp;Lists!$K26&amp;AG$23))))</f>
        <v/>
      </c>
      <c r="AH48" s="31" t="str">
        <f ca="1">IF(ISNA(Lists!$J26),"",IF((INDIRECT("'"&amp;Lists!$J26&amp;"'!"&amp;Lists!$K26&amp;AH$23))="","",(INDIRECT("'"&amp;Lists!$J26&amp;"'!"&amp;Lists!$K26&amp;AH$23))))</f>
        <v/>
      </c>
      <c r="AI48" s="31" t="str">
        <f ca="1">IF(ISNA(Lists!$J26),"",IF((INDIRECT("'"&amp;Lists!$J26&amp;"'!"&amp;Lists!$K26&amp;AI$23))="","",(INDIRECT("'"&amp;Lists!$J26&amp;"'!"&amp;Lists!$K26&amp;AI$23))))</f>
        <v/>
      </c>
      <c r="AJ48" s="31" t="str">
        <f ca="1">IF(ISNA(Lists!$J26),"",IF((INDIRECT("'"&amp;Lists!$J26&amp;"'!"&amp;Lists!$K26&amp;AJ$23))="","",(INDIRECT("'"&amp;Lists!$J26&amp;"'!"&amp;Lists!$K26&amp;AJ$23))))</f>
        <v/>
      </c>
      <c r="AK48" s="31" t="str">
        <f ca="1">IF(ISNA(Lists!$J26),"",IF((INDIRECT("'"&amp;Lists!$J26&amp;"'!"&amp;Lists!$K26&amp;AK$23))="","",(INDIRECT("'"&amp;Lists!$J26&amp;"'!"&amp;Lists!$K26&amp;AK$23))))</f>
        <v/>
      </c>
      <c r="AL48" s="274" t="str">
        <f ca="1">IF(ISNA(Lists!$J26),"",IF((INDIRECT("'"&amp;Lists!$J26&amp;"'!"&amp;Lists!$K26&amp;AL$23))="","",(INDIRECT("'"&amp;Lists!$J26&amp;"'!"&amp;Lists!$K26&amp;AL$23))))</f>
        <v/>
      </c>
      <c r="AM48" s="31" t="str">
        <f ca="1">IF(ISNA(Lists!$J26),"",IF((INDIRECT("'"&amp;Lists!$J26&amp;"'!"&amp;Lists!$K26&amp;AM$23))="","",(INDIRECT("'"&amp;Lists!$J26&amp;"'!"&amp;Lists!$K26&amp;AM$23))))</f>
        <v/>
      </c>
      <c r="AN48" s="31" t="str">
        <f ca="1">IF(ISNA(Lists!$J26),"",IF((INDIRECT("'"&amp;Lists!$J26&amp;"'!"&amp;Lists!$K26&amp;AN$23))="","",(INDIRECT("'"&amp;Lists!$J26&amp;"'!"&amp;Lists!$K26&amp;AN$23))))</f>
        <v/>
      </c>
      <c r="AO48" s="485" t="str">
        <f ca="1">IF(ISNA(Lists!$J26),"",IF((INDIRECT("'"&amp;Lists!$J26&amp;"'!"&amp;Lists!$K26&amp;AO$23))="","",(INDIRECT("'"&amp;Lists!$J26&amp;"'!"&amp;Lists!$K26&amp;AO$23))))</f>
        <v/>
      </c>
    </row>
    <row r="49" spans="2:41" x14ac:dyDescent="0.25">
      <c r="B49" s="279" t="str">
        <f ca="1">IF(C49="","",Facility_Info_upload!$B$24)</f>
        <v/>
      </c>
      <c r="C49" s="31" t="str">
        <f ca="1">IF(ISNA(Lists!$J27),"",IF(INDIRECT("'"&amp;Lists!$J27&amp;"'!"&amp;"B"&amp;C$23)="","",(INDIRECT("'"&amp;Lists!$J27&amp;"'!"&amp;"B"&amp;C$23))))</f>
        <v/>
      </c>
      <c r="D49" s="31" t="str">
        <f ca="1">IF(ISNA(Lists!$J27),"",IF(INDIRECT("'"&amp;Lists!$J27&amp;"'!"&amp;"B"&amp;D$23)="","",(INDIRECT("'"&amp;Lists!$J27&amp;"'!"&amp;"B"&amp;D$23))))</f>
        <v/>
      </c>
      <c r="E49" s="31" t="str">
        <f ca="1">IF(ISNA(Lists!$J27),"",IF(INDIRECT("'"&amp;Lists!$J27&amp;"'!"&amp;"B"&amp;E$23)="","",(INDIRECT("'"&amp;Lists!$J27&amp;"'!"&amp;"B"&amp;E$23))))</f>
        <v/>
      </c>
      <c r="F49" s="31" t="str">
        <f ca="1">IF(ISNA(Lists!$J27),"",IF(INDIRECT("'"&amp;Lists!$J27&amp;"'!"&amp;"B"&amp;F$23)="","",(INDIRECT("'"&amp;Lists!$J27&amp;"'!"&amp;"B"&amp;F$23))))</f>
        <v/>
      </c>
      <c r="G49" s="31" t="str">
        <f ca="1">IF(ISNA(Lists!$J27),"",IF(INDIRECT("'"&amp;Lists!$J27&amp;"'!"&amp;"B"&amp;G$23)="","",(INDIRECT("'"&amp;Lists!$J27&amp;"'!"&amp;"B"&amp;G$23))))</f>
        <v/>
      </c>
      <c r="H49" s="31" t="str">
        <f ca="1">IF(ISNA(Lists!$J27),"",IF((INDIRECT("'"&amp;Lists!$J27&amp;"'!"&amp;Lists!$K27&amp;H$23))="","",(INDIRECT("'"&amp;Lists!$J27&amp;"'!"&amp;Lists!$K27&amp;H$23))))</f>
        <v/>
      </c>
      <c r="I49" s="31" t="str">
        <f ca="1">IF(ISNA(Lists!$J27),"",IF((INDIRECT("'"&amp;Lists!$J27&amp;"'!"&amp;Lists!$K27&amp;I$23))="","",(INDIRECT("'"&amp;Lists!$J27&amp;"'!"&amp;Lists!$K27&amp;I$23))))</f>
        <v/>
      </c>
      <c r="J49" s="31" t="str">
        <f ca="1">IF(ISNA(Lists!$J27),"",IF((INDIRECT("'"&amp;Lists!$J27&amp;"'!"&amp;Lists!$K27&amp;J$23))="","",(INDIRECT("'"&amp;Lists!$J27&amp;"'!"&amp;Lists!$K27&amp;J$23))))</f>
        <v/>
      </c>
      <c r="K49" s="31" t="str">
        <f ca="1">IF(ISNA(Lists!$J27),"",IF((INDIRECT("'"&amp;Lists!$J27&amp;"'!"&amp;Lists!$K27&amp;K$23))="","",(INDIRECT("'"&amp;Lists!$J27&amp;"'!"&amp;Lists!$K27&amp;K$23))))</f>
        <v/>
      </c>
      <c r="L49" s="31" t="str">
        <f ca="1">IF(ISNA(Lists!$J27),"",IF((INDIRECT("'"&amp;Lists!$J27&amp;"'!"&amp;Lists!$K27&amp;L$23))="","",(INDIRECT("'"&amp;Lists!$J27&amp;"'!"&amp;Lists!$K27&amp;L$23))))</f>
        <v/>
      </c>
      <c r="M49" s="31" t="str">
        <f ca="1">IF(ISNA(Lists!$J27),"",IF((INDIRECT("'"&amp;Lists!$J27&amp;"'!"&amp;Lists!$K27&amp;M$23))="","",(INDIRECT("'"&amp;Lists!$J27&amp;"'!"&amp;Lists!$K27&amp;M$23))))</f>
        <v/>
      </c>
      <c r="N49" s="31" t="str">
        <f ca="1">IF(ISNA(Lists!$J27),"",IF((INDIRECT("'"&amp;Lists!$J27&amp;"'!"&amp;Lists!$K27&amp;N$23))="","",(INDIRECT("'"&amp;Lists!$J27&amp;"'!"&amp;Lists!$K27&amp;N$23))))</f>
        <v/>
      </c>
      <c r="O49" s="31" t="str">
        <f ca="1">IF(ISNA(Lists!$J27),"",IF((INDIRECT("'"&amp;Lists!$J27&amp;"'!"&amp;Lists!$K27&amp;O$23))="","",(INDIRECT("'"&amp;Lists!$J27&amp;"'!"&amp;Lists!$K27&amp;O$23))))</f>
        <v/>
      </c>
      <c r="P49" s="31" t="str">
        <f ca="1">IF(ISNA(Lists!$J27),"",IF((INDIRECT("'"&amp;Lists!$J27&amp;"'!"&amp;Lists!$K27&amp;P$23))="","",(INDIRECT("'"&amp;Lists!$J27&amp;"'!"&amp;Lists!$K27&amp;P$23))))</f>
        <v/>
      </c>
      <c r="Q49" s="31" t="str">
        <f ca="1">IF(ISNA(Lists!$J27),"",IF((INDIRECT("'"&amp;Lists!$J27&amp;"'!"&amp;Lists!$K27&amp;Q$23))="","",(INDIRECT("'"&amp;Lists!$J27&amp;"'!"&amp;Lists!$K27&amp;Q$23))))</f>
        <v/>
      </c>
      <c r="R49" s="31" t="str">
        <f ca="1">IF(ISNA(Lists!$J27),"",IF((INDIRECT("'"&amp;Lists!$J27&amp;"'!"&amp;Lists!$K27&amp;R$23))="","",(INDIRECT("'"&amp;Lists!$J27&amp;"'!"&amp;Lists!$K27&amp;R$23))))</f>
        <v/>
      </c>
      <c r="S49" s="31" t="str">
        <f ca="1">IF(ISNA(Lists!$J27),"",IF((INDIRECT("'"&amp;Lists!$J27&amp;"'!"&amp;Lists!$K27&amp;S$23))="","",(INDIRECT("'"&amp;Lists!$J27&amp;"'!"&amp;Lists!$K27&amp;S$23))))</f>
        <v/>
      </c>
      <c r="T49" s="278" t="str">
        <f ca="1">IF(ISNA(Lists!$J27),"",IF((INDIRECT("'"&amp;Lists!$J27&amp;"'!"&amp;Lists!$K27&amp;T$23))="","",(INDIRECT("'"&amp;Lists!$J27&amp;"'!"&amp;Lists!$K27&amp;T$23))))</f>
        <v/>
      </c>
      <c r="U49" s="31" t="str">
        <f ca="1">IF(ISNA(Lists!$J27),"",IF((INDIRECT("'"&amp;Lists!$J27&amp;"'!"&amp;Lists!$K27&amp;U$23))="","",(INDIRECT("'"&amp;Lists!$J27&amp;"'!"&amp;Lists!$K27&amp;U$23))))</f>
        <v/>
      </c>
      <c r="V49" s="31" t="str">
        <f ca="1">IF(ISNA(Lists!$J27),"",IF((INDIRECT("'"&amp;Lists!$J27&amp;"'!"&amp;Lists!$L27&amp;V$23))="","",(INDIRECT("'"&amp;Lists!$J27&amp;"'!"&amp;Lists!$L27&amp;V$23))))</f>
        <v/>
      </c>
      <c r="W49" s="31" t="str">
        <f ca="1">IF(ISNA(Lists!$J27),"",IF((INDIRECT("'"&amp;Lists!$J27&amp;"'!"&amp;Lists!$L27&amp;W$23))="","",(INDIRECT("'"&amp;Lists!$J27&amp;"'!"&amp;Lists!$L27&amp;W$23))))</f>
        <v/>
      </c>
      <c r="X49" s="31" t="str">
        <f ca="1">IF(ISNA(Lists!$J27),"",IF((INDIRECT("'"&amp;Lists!$J27&amp;"'!"&amp;Lists!$L27&amp;X$23))="","",(INDIRECT("'"&amp;Lists!$J27&amp;"'!"&amp;Lists!$L27&amp;X$23))))</f>
        <v/>
      </c>
      <c r="Y49" s="31" t="str">
        <f ca="1">IF(ISNA(Lists!$J27),"",IF((INDIRECT("'"&amp;Lists!$J27&amp;"'!"&amp;Lists!$L27&amp;Y$23))="","",(INDIRECT("'"&amp;Lists!$J27&amp;"'!"&amp;Lists!$L27&amp;Y$23))))</f>
        <v/>
      </c>
      <c r="Z49" s="31" t="str">
        <f ca="1">IF(ISNA(Lists!$J27),"",IF((INDIRECT("'"&amp;Lists!$J27&amp;"'!"&amp;Lists!$L27&amp;Z$23))="","",(INDIRECT("'"&amp;Lists!$J27&amp;"'!"&amp;Lists!$L27&amp;Z$23))))</f>
        <v/>
      </c>
      <c r="AA49" s="31" t="str">
        <f ca="1">IF(ISNA(Lists!$J27),"",IF((INDIRECT("'"&amp;Lists!$J27&amp;"'!"&amp;Lists!$L27&amp;AA$23))="","",(INDIRECT("'"&amp;Lists!$J27&amp;"'!"&amp;Lists!$L27&amp;AA$23))))</f>
        <v/>
      </c>
      <c r="AB49" s="31" t="str">
        <f ca="1">IF(ISNA(Lists!$J27),"",IF((INDIRECT("'"&amp;Lists!$J27&amp;"'!"&amp;Lists!$L27&amp;AB$23))="","",(INDIRECT("'"&amp;Lists!$J27&amp;"'!"&amp;Lists!$L27&amp;AB$23))))</f>
        <v/>
      </c>
      <c r="AC49" s="31" t="str">
        <f ca="1">IF(ISNA(Lists!$J27),"",IF((INDIRECT("'"&amp;Lists!$J27&amp;"'!"&amp;Lists!$K27&amp;AC$23))="","",(INDIRECT("'"&amp;Lists!$J27&amp;"'!"&amp;Lists!$K27&amp;AC$23))))</f>
        <v/>
      </c>
      <c r="AD49" s="31" t="str">
        <f ca="1">IF(ISNA(Lists!$J27),"",IF((INDIRECT("'"&amp;Lists!$J27&amp;"'!"&amp;Lists!$L27&amp;AD$23))="","",(INDIRECT("'"&amp;Lists!$J27&amp;"'!"&amp;Lists!$L27&amp;AD$23))))</f>
        <v/>
      </c>
      <c r="AE49" s="31" t="str">
        <f ca="1">IF(ISNA(Lists!$J27),"",IF((INDIRECT("'"&amp;Lists!$J27&amp;"'!"&amp;Lists!$K27&amp;AE$23))="","",(INDIRECT("'"&amp;Lists!$J27&amp;"'!"&amp;Lists!$K27&amp;AE$23))))</f>
        <v/>
      </c>
      <c r="AF49" s="31" t="str">
        <f ca="1">IF(ISNA(Lists!$J27),"",IF((INDIRECT("'"&amp;Lists!$J27&amp;"'!"&amp;Lists!$K27&amp;AF$23))="","",(INDIRECT("'"&amp;Lists!$J27&amp;"'!"&amp;Lists!$K27&amp;AF$23))))</f>
        <v/>
      </c>
      <c r="AG49" s="31" t="str">
        <f ca="1">IF(ISNA(Lists!$J27),"",IF((INDIRECT("'"&amp;Lists!$J27&amp;"'!"&amp;Lists!$K27&amp;AG$23))="","",(INDIRECT("'"&amp;Lists!$J27&amp;"'!"&amp;Lists!$K27&amp;AG$23))))</f>
        <v/>
      </c>
      <c r="AH49" s="31" t="str">
        <f ca="1">IF(ISNA(Lists!$J27),"",IF((INDIRECT("'"&amp;Lists!$J27&amp;"'!"&amp;Lists!$K27&amp;AH$23))="","",(INDIRECT("'"&amp;Lists!$J27&amp;"'!"&amp;Lists!$K27&amp;AH$23))))</f>
        <v/>
      </c>
      <c r="AI49" s="31" t="str">
        <f ca="1">IF(ISNA(Lists!$J27),"",IF((INDIRECT("'"&amp;Lists!$J27&amp;"'!"&amp;Lists!$K27&amp;AI$23))="","",(INDIRECT("'"&amp;Lists!$J27&amp;"'!"&amp;Lists!$K27&amp;AI$23))))</f>
        <v/>
      </c>
      <c r="AJ49" s="31" t="str">
        <f ca="1">IF(ISNA(Lists!$J27),"",IF((INDIRECT("'"&amp;Lists!$J27&amp;"'!"&amp;Lists!$K27&amp;AJ$23))="","",(INDIRECT("'"&amp;Lists!$J27&amp;"'!"&amp;Lists!$K27&amp;AJ$23))))</f>
        <v/>
      </c>
      <c r="AK49" s="31" t="str">
        <f ca="1">IF(ISNA(Lists!$J27),"",IF((INDIRECT("'"&amp;Lists!$J27&amp;"'!"&amp;Lists!$K27&amp;AK$23))="","",(INDIRECT("'"&amp;Lists!$J27&amp;"'!"&amp;Lists!$K27&amp;AK$23))))</f>
        <v/>
      </c>
      <c r="AL49" s="274" t="str">
        <f ca="1">IF(ISNA(Lists!$J27),"",IF((INDIRECT("'"&amp;Lists!$J27&amp;"'!"&amp;Lists!$K27&amp;AL$23))="","",(INDIRECT("'"&amp;Lists!$J27&amp;"'!"&amp;Lists!$K27&amp;AL$23))))</f>
        <v/>
      </c>
      <c r="AM49" s="31" t="str">
        <f ca="1">IF(ISNA(Lists!$J27),"",IF((INDIRECT("'"&amp;Lists!$J27&amp;"'!"&amp;Lists!$K27&amp;AM$23))="","",(INDIRECT("'"&amp;Lists!$J27&amp;"'!"&amp;Lists!$K27&amp;AM$23))))</f>
        <v/>
      </c>
      <c r="AN49" s="31" t="str">
        <f ca="1">IF(ISNA(Lists!$J27),"",IF((INDIRECT("'"&amp;Lists!$J27&amp;"'!"&amp;Lists!$K27&amp;AN$23))="","",(INDIRECT("'"&amp;Lists!$J27&amp;"'!"&amp;Lists!$K27&amp;AN$23))))</f>
        <v/>
      </c>
      <c r="AO49" s="485" t="str">
        <f ca="1">IF(ISNA(Lists!$J27),"",IF((INDIRECT("'"&amp;Lists!$J27&amp;"'!"&amp;Lists!$K27&amp;AO$23))="","",(INDIRECT("'"&amp;Lists!$J27&amp;"'!"&amp;Lists!$K27&amp;AO$23))))</f>
        <v/>
      </c>
    </row>
    <row r="50" spans="2:41" x14ac:dyDescent="0.25">
      <c r="B50" s="279" t="str">
        <f ca="1">IF(C50="","",Facility_Info_upload!$B$24)</f>
        <v/>
      </c>
      <c r="C50" s="31" t="str">
        <f ca="1">IF(ISNA(Lists!$J28),"",IF(INDIRECT("'"&amp;Lists!$J28&amp;"'!"&amp;"B"&amp;C$23)="","",(INDIRECT("'"&amp;Lists!$J28&amp;"'!"&amp;"B"&amp;C$23))))</f>
        <v/>
      </c>
      <c r="D50" s="31" t="str">
        <f ca="1">IF(ISNA(Lists!$J28),"",IF(INDIRECT("'"&amp;Lists!$J28&amp;"'!"&amp;"B"&amp;D$23)="","",(INDIRECT("'"&amp;Lists!$J28&amp;"'!"&amp;"B"&amp;D$23))))</f>
        <v/>
      </c>
      <c r="E50" s="31" t="str">
        <f ca="1">IF(ISNA(Lists!$J28),"",IF(INDIRECT("'"&amp;Lists!$J28&amp;"'!"&amp;"B"&amp;E$23)="","",(INDIRECT("'"&amp;Lists!$J28&amp;"'!"&amp;"B"&amp;E$23))))</f>
        <v/>
      </c>
      <c r="F50" s="31" t="str">
        <f ca="1">IF(ISNA(Lists!$J28),"",IF(INDIRECT("'"&amp;Lists!$J28&amp;"'!"&amp;"B"&amp;F$23)="","",(INDIRECT("'"&amp;Lists!$J28&amp;"'!"&amp;"B"&amp;F$23))))</f>
        <v/>
      </c>
      <c r="G50" s="31" t="str">
        <f ca="1">IF(ISNA(Lists!$J28),"",IF(INDIRECT("'"&amp;Lists!$J28&amp;"'!"&amp;"B"&amp;G$23)="","",(INDIRECT("'"&amp;Lists!$J28&amp;"'!"&amp;"B"&amp;G$23))))</f>
        <v/>
      </c>
      <c r="H50" s="31" t="str">
        <f ca="1">IF(ISNA(Lists!$J28),"",IF((INDIRECT("'"&amp;Lists!$J28&amp;"'!"&amp;Lists!$K28&amp;H$23))="","",(INDIRECT("'"&amp;Lists!$J28&amp;"'!"&amp;Lists!$K28&amp;H$23))))</f>
        <v/>
      </c>
      <c r="I50" s="31" t="str">
        <f ca="1">IF(ISNA(Lists!$J28),"",IF((INDIRECT("'"&amp;Lists!$J28&amp;"'!"&amp;Lists!$K28&amp;I$23))="","",(INDIRECT("'"&amp;Lists!$J28&amp;"'!"&amp;Lists!$K28&amp;I$23))))</f>
        <v/>
      </c>
      <c r="J50" s="31" t="str">
        <f ca="1">IF(ISNA(Lists!$J28),"",IF((INDIRECT("'"&amp;Lists!$J28&amp;"'!"&amp;Lists!$K28&amp;J$23))="","",(INDIRECT("'"&amp;Lists!$J28&amp;"'!"&amp;Lists!$K28&amp;J$23))))</f>
        <v/>
      </c>
      <c r="K50" s="31" t="str">
        <f ca="1">IF(ISNA(Lists!$J28),"",IF((INDIRECT("'"&amp;Lists!$J28&amp;"'!"&amp;Lists!$K28&amp;K$23))="","",(INDIRECT("'"&amp;Lists!$J28&amp;"'!"&amp;Lists!$K28&amp;K$23))))</f>
        <v/>
      </c>
      <c r="L50" s="31" t="str">
        <f ca="1">IF(ISNA(Lists!$J28),"",IF((INDIRECT("'"&amp;Lists!$J28&amp;"'!"&amp;Lists!$K28&amp;L$23))="","",(INDIRECT("'"&amp;Lists!$J28&amp;"'!"&amp;Lists!$K28&amp;L$23))))</f>
        <v/>
      </c>
      <c r="M50" s="31" t="str">
        <f ca="1">IF(ISNA(Lists!$J28),"",IF((INDIRECT("'"&amp;Lists!$J28&amp;"'!"&amp;Lists!$K28&amp;M$23))="","",(INDIRECT("'"&amp;Lists!$J28&amp;"'!"&amp;Lists!$K28&amp;M$23))))</f>
        <v/>
      </c>
      <c r="N50" s="31" t="str">
        <f ca="1">IF(ISNA(Lists!$J28),"",IF((INDIRECT("'"&amp;Lists!$J28&amp;"'!"&amp;Lists!$K28&amp;N$23))="","",(INDIRECT("'"&amp;Lists!$J28&amp;"'!"&amp;Lists!$K28&amp;N$23))))</f>
        <v/>
      </c>
      <c r="O50" s="31" t="str">
        <f ca="1">IF(ISNA(Lists!$J28),"",IF((INDIRECT("'"&amp;Lists!$J28&amp;"'!"&amp;Lists!$K28&amp;O$23))="","",(INDIRECT("'"&amp;Lists!$J28&amp;"'!"&amp;Lists!$K28&amp;O$23))))</f>
        <v/>
      </c>
      <c r="P50" s="31" t="str">
        <f ca="1">IF(ISNA(Lists!$J28),"",IF((INDIRECT("'"&amp;Lists!$J28&amp;"'!"&amp;Lists!$K28&amp;P$23))="","",(INDIRECT("'"&amp;Lists!$J28&amp;"'!"&amp;Lists!$K28&amp;P$23))))</f>
        <v/>
      </c>
      <c r="Q50" s="31" t="str">
        <f ca="1">IF(ISNA(Lists!$J28),"",IF((INDIRECT("'"&amp;Lists!$J28&amp;"'!"&amp;Lists!$K28&amp;Q$23))="","",(INDIRECT("'"&amp;Lists!$J28&amp;"'!"&amp;Lists!$K28&amp;Q$23))))</f>
        <v/>
      </c>
      <c r="R50" s="31" t="str">
        <f ca="1">IF(ISNA(Lists!$J28),"",IF((INDIRECT("'"&amp;Lists!$J28&amp;"'!"&amp;Lists!$K28&amp;R$23))="","",(INDIRECT("'"&amp;Lists!$J28&amp;"'!"&amp;Lists!$K28&amp;R$23))))</f>
        <v/>
      </c>
      <c r="S50" s="31" t="str">
        <f ca="1">IF(ISNA(Lists!$J28),"",IF((INDIRECT("'"&amp;Lists!$J28&amp;"'!"&amp;Lists!$K28&amp;S$23))="","",(INDIRECT("'"&amp;Lists!$J28&amp;"'!"&amp;Lists!$K28&amp;S$23))))</f>
        <v/>
      </c>
      <c r="T50" s="278" t="str">
        <f ca="1">IF(ISNA(Lists!$J28),"",IF((INDIRECT("'"&amp;Lists!$J28&amp;"'!"&amp;Lists!$K28&amp;T$23))="","",(INDIRECT("'"&amp;Lists!$J28&amp;"'!"&amp;Lists!$K28&amp;T$23))))</f>
        <v/>
      </c>
      <c r="U50" s="31" t="str">
        <f ca="1">IF(ISNA(Lists!$J28),"",IF((INDIRECT("'"&amp;Lists!$J28&amp;"'!"&amp;Lists!$K28&amp;U$23))="","",(INDIRECT("'"&amp;Lists!$J28&amp;"'!"&amp;Lists!$K28&amp;U$23))))</f>
        <v/>
      </c>
      <c r="V50" s="31" t="str">
        <f ca="1">IF(ISNA(Lists!$J28),"",IF((INDIRECT("'"&amp;Lists!$J28&amp;"'!"&amp;Lists!$L28&amp;V$23))="","",(INDIRECT("'"&amp;Lists!$J28&amp;"'!"&amp;Lists!$L28&amp;V$23))))</f>
        <v/>
      </c>
      <c r="W50" s="31" t="str">
        <f ca="1">IF(ISNA(Lists!$J28),"",IF((INDIRECT("'"&amp;Lists!$J28&amp;"'!"&amp;Lists!$L28&amp;W$23))="","",(INDIRECT("'"&amp;Lists!$J28&amp;"'!"&amp;Lists!$L28&amp;W$23))))</f>
        <v/>
      </c>
      <c r="X50" s="31" t="str">
        <f ca="1">IF(ISNA(Lists!$J28),"",IF((INDIRECT("'"&amp;Lists!$J28&amp;"'!"&amp;Lists!$L28&amp;X$23))="","",(INDIRECT("'"&amp;Lists!$J28&amp;"'!"&amp;Lists!$L28&amp;X$23))))</f>
        <v/>
      </c>
      <c r="Y50" s="31" t="str">
        <f ca="1">IF(ISNA(Lists!$J28),"",IF((INDIRECT("'"&amp;Lists!$J28&amp;"'!"&amp;Lists!$L28&amp;Y$23))="","",(INDIRECT("'"&amp;Lists!$J28&amp;"'!"&amp;Lists!$L28&amp;Y$23))))</f>
        <v/>
      </c>
      <c r="Z50" s="31" t="str">
        <f ca="1">IF(ISNA(Lists!$J28),"",IF((INDIRECT("'"&amp;Lists!$J28&amp;"'!"&amp;Lists!$L28&amp;Z$23))="","",(INDIRECT("'"&amp;Lists!$J28&amp;"'!"&amp;Lists!$L28&amp;Z$23))))</f>
        <v/>
      </c>
      <c r="AA50" s="31" t="str">
        <f ca="1">IF(ISNA(Lists!$J28),"",IF((INDIRECT("'"&amp;Lists!$J28&amp;"'!"&amp;Lists!$L28&amp;AA$23))="","",(INDIRECT("'"&amp;Lists!$J28&amp;"'!"&amp;Lists!$L28&amp;AA$23))))</f>
        <v/>
      </c>
      <c r="AB50" s="31" t="str">
        <f ca="1">IF(ISNA(Lists!$J28),"",IF((INDIRECT("'"&amp;Lists!$J28&amp;"'!"&amp;Lists!$L28&amp;AB$23))="","",(INDIRECT("'"&amp;Lists!$J28&amp;"'!"&amp;Lists!$L28&amp;AB$23))))</f>
        <v/>
      </c>
      <c r="AC50" s="31" t="str">
        <f ca="1">IF(ISNA(Lists!$J28),"",IF((INDIRECT("'"&amp;Lists!$J28&amp;"'!"&amp;Lists!$K28&amp;AC$23))="","",(INDIRECT("'"&amp;Lists!$J28&amp;"'!"&amp;Lists!$K28&amp;AC$23))))</f>
        <v/>
      </c>
      <c r="AD50" s="31" t="str">
        <f ca="1">IF(ISNA(Lists!$J28),"",IF((INDIRECT("'"&amp;Lists!$J28&amp;"'!"&amp;Lists!$L28&amp;AD$23))="","",(INDIRECT("'"&amp;Lists!$J28&amp;"'!"&amp;Lists!$L28&amp;AD$23))))</f>
        <v/>
      </c>
      <c r="AE50" s="31" t="str">
        <f ca="1">IF(ISNA(Lists!$J28),"",IF((INDIRECT("'"&amp;Lists!$J28&amp;"'!"&amp;Lists!$K28&amp;AE$23))="","",(INDIRECT("'"&amp;Lists!$J28&amp;"'!"&amp;Lists!$K28&amp;AE$23))))</f>
        <v/>
      </c>
      <c r="AF50" s="31" t="str">
        <f ca="1">IF(ISNA(Lists!$J28),"",IF((INDIRECT("'"&amp;Lists!$J28&amp;"'!"&amp;Lists!$K28&amp;AF$23))="","",(INDIRECT("'"&amp;Lists!$J28&amp;"'!"&amp;Lists!$K28&amp;AF$23))))</f>
        <v/>
      </c>
      <c r="AG50" s="31" t="str">
        <f ca="1">IF(ISNA(Lists!$J28),"",IF((INDIRECT("'"&amp;Lists!$J28&amp;"'!"&amp;Lists!$K28&amp;AG$23))="","",(INDIRECT("'"&amp;Lists!$J28&amp;"'!"&amp;Lists!$K28&amp;AG$23))))</f>
        <v/>
      </c>
      <c r="AH50" s="31" t="str">
        <f ca="1">IF(ISNA(Lists!$J28),"",IF((INDIRECT("'"&amp;Lists!$J28&amp;"'!"&amp;Lists!$K28&amp;AH$23))="","",(INDIRECT("'"&amp;Lists!$J28&amp;"'!"&amp;Lists!$K28&amp;AH$23))))</f>
        <v/>
      </c>
      <c r="AI50" s="31" t="str">
        <f ca="1">IF(ISNA(Lists!$J28),"",IF((INDIRECT("'"&amp;Lists!$J28&amp;"'!"&amp;Lists!$K28&amp;AI$23))="","",(INDIRECT("'"&amp;Lists!$J28&amp;"'!"&amp;Lists!$K28&amp;AI$23))))</f>
        <v/>
      </c>
      <c r="AJ50" s="31" t="str">
        <f ca="1">IF(ISNA(Lists!$J28),"",IF((INDIRECT("'"&amp;Lists!$J28&amp;"'!"&amp;Lists!$K28&amp;AJ$23))="","",(INDIRECT("'"&amp;Lists!$J28&amp;"'!"&amp;Lists!$K28&amp;AJ$23))))</f>
        <v/>
      </c>
      <c r="AK50" s="31" t="str">
        <f ca="1">IF(ISNA(Lists!$J28),"",IF((INDIRECT("'"&amp;Lists!$J28&amp;"'!"&amp;Lists!$K28&amp;AK$23))="","",(INDIRECT("'"&amp;Lists!$J28&amp;"'!"&amp;Lists!$K28&amp;AK$23))))</f>
        <v/>
      </c>
      <c r="AL50" s="274" t="str">
        <f ca="1">IF(ISNA(Lists!$J28),"",IF((INDIRECT("'"&amp;Lists!$J28&amp;"'!"&amp;Lists!$K28&amp;AL$23))="","",(INDIRECT("'"&amp;Lists!$J28&amp;"'!"&amp;Lists!$K28&amp;AL$23))))</f>
        <v/>
      </c>
      <c r="AM50" s="31" t="str">
        <f ca="1">IF(ISNA(Lists!$J28),"",IF((INDIRECT("'"&amp;Lists!$J28&amp;"'!"&amp;Lists!$K28&amp;AM$23))="","",(INDIRECT("'"&amp;Lists!$J28&amp;"'!"&amp;Lists!$K28&amp;AM$23))))</f>
        <v/>
      </c>
      <c r="AN50" s="31" t="str">
        <f ca="1">IF(ISNA(Lists!$J28),"",IF((INDIRECT("'"&amp;Lists!$J28&amp;"'!"&amp;Lists!$K28&amp;AN$23))="","",(INDIRECT("'"&amp;Lists!$J28&amp;"'!"&amp;Lists!$K28&amp;AN$23))))</f>
        <v/>
      </c>
      <c r="AO50" s="485" t="str">
        <f ca="1">IF(ISNA(Lists!$J28),"",IF((INDIRECT("'"&amp;Lists!$J28&amp;"'!"&amp;Lists!$K28&amp;AO$23))="","",(INDIRECT("'"&amp;Lists!$J28&amp;"'!"&amp;Lists!$K28&amp;AO$23))))</f>
        <v/>
      </c>
    </row>
    <row r="51" spans="2:41" x14ac:dyDescent="0.25">
      <c r="B51" s="279" t="str">
        <f ca="1">IF(C51="","",Facility_Info_upload!$B$24)</f>
        <v/>
      </c>
      <c r="C51" s="31" t="str">
        <f ca="1">IF(ISNA(Lists!$J29),"",IF(INDIRECT("'"&amp;Lists!$J29&amp;"'!"&amp;"B"&amp;C$23)="","",(INDIRECT("'"&amp;Lists!$J29&amp;"'!"&amp;"B"&amp;C$23))))</f>
        <v/>
      </c>
      <c r="D51" s="31" t="str">
        <f ca="1">IF(ISNA(Lists!$J29),"",IF(INDIRECT("'"&amp;Lists!$J29&amp;"'!"&amp;"B"&amp;D$23)="","",(INDIRECT("'"&amp;Lists!$J29&amp;"'!"&amp;"B"&amp;D$23))))</f>
        <v/>
      </c>
      <c r="E51" s="31" t="str">
        <f ca="1">IF(ISNA(Lists!$J29),"",IF(INDIRECT("'"&amp;Lists!$J29&amp;"'!"&amp;"B"&amp;E$23)="","",(INDIRECT("'"&amp;Lists!$J29&amp;"'!"&amp;"B"&amp;E$23))))</f>
        <v/>
      </c>
      <c r="F51" s="31" t="str">
        <f ca="1">IF(ISNA(Lists!$J29),"",IF(INDIRECT("'"&amp;Lists!$J29&amp;"'!"&amp;"B"&amp;F$23)="","",(INDIRECT("'"&amp;Lists!$J29&amp;"'!"&amp;"B"&amp;F$23))))</f>
        <v/>
      </c>
      <c r="G51" s="31" t="str">
        <f ca="1">IF(ISNA(Lists!$J29),"",IF(INDIRECT("'"&amp;Lists!$J29&amp;"'!"&amp;"B"&amp;G$23)="","",(INDIRECT("'"&amp;Lists!$J29&amp;"'!"&amp;"B"&amp;G$23))))</f>
        <v/>
      </c>
      <c r="H51" s="31" t="str">
        <f ca="1">IF(ISNA(Lists!$J29),"",IF((INDIRECT("'"&amp;Lists!$J29&amp;"'!"&amp;Lists!$K29&amp;H$23))="","",(INDIRECT("'"&amp;Lists!$J29&amp;"'!"&amp;Lists!$K29&amp;H$23))))</f>
        <v/>
      </c>
      <c r="I51" s="31" t="str">
        <f ca="1">IF(ISNA(Lists!$J29),"",IF((INDIRECT("'"&amp;Lists!$J29&amp;"'!"&amp;Lists!$K29&amp;I$23))="","",(INDIRECT("'"&amp;Lists!$J29&amp;"'!"&amp;Lists!$K29&amp;I$23))))</f>
        <v/>
      </c>
      <c r="J51" s="31" t="str">
        <f ca="1">IF(ISNA(Lists!$J29),"",IF((INDIRECT("'"&amp;Lists!$J29&amp;"'!"&amp;Lists!$K29&amp;J$23))="","",(INDIRECT("'"&amp;Lists!$J29&amp;"'!"&amp;Lists!$K29&amp;J$23))))</f>
        <v/>
      </c>
      <c r="K51" s="31" t="str">
        <f ca="1">IF(ISNA(Lists!$J29),"",IF((INDIRECT("'"&amp;Lists!$J29&amp;"'!"&amp;Lists!$K29&amp;K$23))="","",(INDIRECT("'"&amp;Lists!$J29&amp;"'!"&amp;Lists!$K29&amp;K$23))))</f>
        <v/>
      </c>
      <c r="L51" s="31" t="str">
        <f ca="1">IF(ISNA(Lists!$J29),"",IF((INDIRECT("'"&amp;Lists!$J29&amp;"'!"&amp;Lists!$K29&amp;L$23))="","",(INDIRECT("'"&amp;Lists!$J29&amp;"'!"&amp;Lists!$K29&amp;L$23))))</f>
        <v/>
      </c>
      <c r="M51" s="31" t="str">
        <f ca="1">IF(ISNA(Lists!$J29),"",IF((INDIRECT("'"&amp;Lists!$J29&amp;"'!"&amp;Lists!$K29&amp;M$23))="","",(INDIRECT("'"&amp;Lists!$J29&amp;"'!"&amp;Lists!$K29&amp;M$23))))</f>
        <v/>
      </c>
      <c r="N51" s="31" t="str">
        <f ca="1">IF(ISNA(Lists!$J29),"",IF((INDIRECT("'"&amp;Lists!$J29&amp;"'!"&amp;Lists!$K29&amp;N$23))="","",(INDIRECT("'"&amp;Lists!$J29&amp;"'!"&amp;Lists!$K29&amp;N$23))))</f>
        <v/>
      </c>
      <c r="O51" s="31" t="str">
        <f ca="1">IF(ISNA(Lists!$J29),"",IF((INDIRECT("'"&amp;Lists!$J29&amp;"'!"&amp;Lists!$K29&amp;O$23))="","",(INDIRECT("'"&amp;Lists!$J29&amp;"'!"&amp;Lists!$K29&amp;O$23))))</f>
        <v/>
      </c>
      <c r="P51" s="31" t="str">
        <f ca="1">IF(ISNA(Lists!$J29),"",IF((INDIRECT("'"&amp;Lists!$J29&amp;"'!"&amp;Lists!$K29&amp;P$23))="","",(INDIRECT("'"&amp;Lists!$J29&amp;"'!"&amp;Lists!$K29&amp;P$23))))</f>
        <v/>
      </c>
      <c r="Q51" s="31" t="str">
        <f ca="1">IF(ISNA(Lists!$J29),"",IF((INDIRECT("'"&amp;Lists!$J29&amp;"'!"&amp;Lists!$K29&amp;Q$23))="","",(INDIRECT("'"&amp;Lists!$J29&amp;"'!"&amp;Lists!$K29&amp;Q$23))))</f>
        <v/>
      </c>
      <c r="R51" s="31" t="str">
        <f ca="1">IF(ISNA(Lists!$J29),"",IF((INDIRECT("'"&amp;Lists!$J29&amp;"'!"&amp;Lists!$K29&amp;R$23))="","",(INDIRECT("'"&amp;Lists!$J29&amp;"'!"&amp;Lists!$K29&amp;R$23))))</f>
        <v/>
      </c>
      <c r="S51" s="31" t="str">
        <f ca="1">IF(ISNA(Lists!$J29),"",IF((INDIRECT("'"&amp;Lists!$J29&amp;"'!"&amp;Lists!$K29&amp;S$23))="","",(INDIRECT("'"&amp;Lists!$J29&amp;"'!"&amp;Lists!$K29&amp;S$23))))</f>
        <v/>
      </c>
      <c r="T51" s="278" t="str">
        <f ca="1">IF(ISNA(Lists!$J29),"",IF((INDIRECT("'"&amp;Lists!$J29&amp;"'!"&amp;Lists!$K29&amp;T$23))="","",(INDIRECT("'"&amp;Lists!$J29&amp;"'!"&amp;Lists!$K29&amp;T$23))))</f>
        <v/>
      </c>
      <c r="U51" s="31" t="str">
        <f ca="1">IF(ISNA(Lists!$J29),"",IF((INDIRECT("'"&amp;Lists!$J29&amp;"'!"&amp;Lists!$K29&amp;U$23))="","",(INDIRECT("'"&amp;Lists!$J29&amp;"'!"&amp;Lists!$K29&amp;U$23))))</f>
        <v/>
      </c>
      <c r="V51" s="31" t="str">
        <f ca="1">IF(ISNA(Lists!$J29),"",IF((INDIRECT("'"&amp;Lists!$J29&amp;"'!"&amp;Lists!$L29&amp;V$23))="","",(INDIRECT("'"&amp;Lists!$J29&amp;"'!"&amp;Lists!$L29&amp;V$23))))</f>
        <v/>
      </c>
      <c r="W51" s="31" t="str">
        <f ca="1">IF(ISNA(Lists!$J29),"",IF((INDIRECT("'"&amp;Lists!$J29&amp;"'!"&amp;Lists!$L29&amp;W$23))="","",(INDIRECT("'"&amp;Lists!$J29&amp;"'!"&amp;Lists!$L29&amp;W$23))))</f>
        <v/>
      </c>
      <c r="X51" s="31" t="str">
        <f ca="1">IF(ISNA(Lists!$J29),"",IF((INDIRECT("'"&amp;Lists!$J29&amp;"'!"&amp;Lists!$L29&amp;X$23))="","",(INDIRECT("'"&amp;Lists!$J29&amp;"'!"&amp;Lists!$L29&amp;X$23))))</f>
        <v/>
      </c>
      <c r="Y51" s="31" t="str">
        <f ca="1">IF(ISNA(Lists!$J29),"",IF((INDIRECT("'"&amp;Lists!$J29&amp;"'!"&amp;Lists!$L29&amp;Y$23))="","",(INDIRECT("'"&amp;Lists!$J29&amp;"'!"&amp;Lists!$L29&amp;Y$23))))</f>
        <v/>
      </c>
      <c r="Z51" s="31" t="str">
        <f ca="1">IF(ISNA(Lists!$J29),"",IF((INDIRECT("'"&amp;Lists!$J29&amp;"'!"&amp;Lists!$L29&amp;Z$23))="","",(INDIRECT("'"&amp;Lists!$J29&amp;"'!"&amp;Lists!$L29&amp;Z$23))))</f>
        <v/>
      </c>
      <c r="AA51" s="31" t="str">
        <f ca="1">IF(ISNA(Lists!$J29),"",IF((INDIRECT("'"&amp;Lists!$J29&amp;"'!"&amp;Lists!$L29&amp;AA$23))="","",(INDIRECT("'"&amp;Lists!$J29&amp;"'!"&amp;Lists!$L29&amp;AA$23))))</f>
        <v/>
      </c>
      <c r="AB51" s="31" t="str">
        <f ca="1">IF(ISNA(Lists!$J29),"",IF((INDIRECT("'"&amp;Lists!$J29&amp;"'!"&amp;Lists!$L29&amp;AB$23))="","",(INDIRECT("'"&amp;Lists!$J29&amp;"'!"&amp;Lists!$L29&amp;AB$23))))</f>
        <v/>
      </c>
      <c r="AC51" s="31" t="str">
        <f ca="1">IF(ISNA(Lists!$J29),"",IF((INDIRECT("'"&amp;Lists!$J29&amp;"'!"&amp;Lists!$K29&amp;AC$23))="","",(INDIRECT("'"&amp;Lists!$J29&amp;"'!"&amp;Lists!$K29&amp;AC$23))))</f>
        <v/>
      </c>
      <c r="AD51" s="31" t="str">
        <f ca="1">IF(ISNA(Lists!$J29),"",IF((INDIRECT("'"&amp;Lists!$J29&amp;"'!"&amp;Lists!$L29&amp;AD$23))="","",(INDIRECT("'"&amp;Lists!$J29&amp;"'!"&amp;Lists!$L29&amp;AD$23))))</f>
        <v/>
      </c>
      <c r="AE51" s="31" t="str">
        <f ca="1">IF(ISNA(Lists!$J29),"",IF((INDIRECT("'"&amp;Lists!$J29&amp;"'!"&amp;Lists!$K29&amp;AE$23))="","",(INDIRECT("'"&amp;Lists!$J29&amp;"'!"&amp;Lists!$K29&amp;AE$23))))</f>
        <v/>
      </c>
      <c r="AF51" s="31" t="str">
        <f ca="1">IF(ISNA(Lists!$J29),"",IF((INDIRECT("'"&amp;Lists!$J29&amp;"'!"&amp;Lists!$K29&amp;AF$23))="","",(INDIRECT("'"&amp;Lists!$J29&amp;"'!"&amp;Lists!$K29&amp;AF$23))))</f>
        <v/>
      </c>
      <c r="AG51" s="31" t="str">
        <f ca="1">IF(ISNA(Lists!$J29),"",IF((INDIRECT("'"&amp;Lists!$J29&amp;"'!"&amp;Lists!$K29&amp;AG$23))="","",(INDIRECT("'"&amp;Lists!$J29&amp;"'!"&amp;Lists!$K29&amp;AG$23))))</f>
        <v/>
      </c>
      <c r="AH51" s="31" t="str">
        <f ca="1">IF(ISNA(Lists!$J29),"",IF((INDIRECT("'"&amp;Lists!$J29&amp;"'!"&amp;Lists!$K29&amp;AH$23))="","",(INDIRECT("'"&amp;Lists!$J29&amp;"'!"&amp;Lists!$K29&amp;AH$23))))</f>
        <v/>
      </c>
      <c r="AI51" s="31" t="str">
        <f ca="1">IF(ISNA(Lists!$J29),"",IF((INDIRECT("'"&amp;Lists!$J29&amp;"'!"&amp;Lists!$K29&amp;AI$23))="","",(INDIRECT("'"&amp;Lists!$J29&amp;"'!"&amp;Lists!$K29&amp;AI$23))))</f>
        <v/>
      </c>
      <c r="AJ51" s="31" t="str">
        <f ca="1">IF(ISNA(Lists!$J29),"",IF((INDIRECT("'"&amp;Lists!$J29&amp;"'!"&amp;Lists!$K29&amp;AJ$23))="","",(INDIRECT("'"&amp;Lists!$J29&amp;"'!"&amp;Lists!$K29&amp;AJ$23))))</f>
        <v/>
      </c>
      <c r="AK51" s="31" t="str">
        <f ca="1">IF(ISNA(Lists!$J29),"",IF((INDIRECT("'"&amp;Lists!$J29&amp;"'!"&amp;Lists!$K29&amp;AK$23))="","",(INDIRECT("'"&amp;Lists!$J29&amp;"'!"&amp;Lists!$K29&amp;AK$23))))</f>
        <v/>
      </c>
      <c r="AL51" s="274" t="str">
        <f ca="1">IF(ISNA(Lists!$J29),"",IF((INDIRECT("'"&amp;Lists!$J29&amp;"'!"&amp;Lists!$K29&amp;AL$23))="","",(INDIRECT("'"&amp;Lists!$J29&amp;"'!"&amp;Lists!$K29&amp;AL$23))))</f>
        <v/>
      </c>
      <c r="AM51" s="31" t="str">
        <f ca="1">IF(ISNA(Lists!$J29),"",IF((INDIRECT("'"&amp;Lists!$J29&amp;"'!"&amp;Lists!$K29&amp;AM$23))="","",(INDIRECT("'"&amp;Lists!$J29&amp;"'!"&amp;Lists!$K29&amp;AM$23))))</f>
        <v/>
      </c>
      <c r="AN51" s="31" t="str">
        <f ca="1">IF(ISNA(Lists!$J29),"",IF((INDIRECT("'"&amp;Lists!$J29&amp;"'!"&amp;Lists!$K29&amp;AN$23))="","",(INDIRECT("'"&amp;Lists!$J29&amp;"'!"&amp;Lists!$K29&amp;AN$23))))</f>
        <v/>
      </c>
      <c r="AO51" s="485" t="str">
        <f ca="1">IF(ISNA(Lists!$J29),"",IF((INDIRECT("'"&amp;Lists!$J29&amp;"'!"&amp;Lists!$K29&amp;AO$23))="","",(INDIRECT("'"&amp;Lists!$J29&amp;"'!"&amp;Lists!$K29&amp;AO$23))))</f>
        <v/>
      </c>
    </row>
    <row r="52" spans="2:41" x14ac:dyDescent="0.25">
      <c r="B52" s="279" t="str">
        <f ca="1">IF(C52="","",Facility_Info_upload!$B$24)</f>
        <v/>
      </c>
      <c r="C52" s="31" t="str">
        <f ca="1">IF(ISNA(Lists!$J30),"",IF(INDIRECT("'"&amp;Lists!$J30&amp;"'!"&amp;"B"&amp;C$23)="","",(INDIRECT("'"&amp;Lists!$J30&amp;"'!"&amp;"B"&amp;C$23))))</f>
        <v/>
      </c>
      <c r="D52" s="31" t="str">
        <f ca="1">IF(ISNA(Lists!$J30),"",IF(INDIRECT("'"&amp;Lists!$J30&amp;"'!"&amp;"B"&amp;D$23)="","",(INDIRECT("'"&amp;Lists!$J30&amp;"'!"&amp;"B"&amp;D$23))))</f>
        <v/>
      </c>
      <c r="E52" s="31" t="str">
        <f ca="1">IF(ISNA(Lists!$J30),"",IF(INDIRECT("'"&amp;Lists!$J30&amp;"'!"&amp;"B"&amp;E$23)="","",(INDIRECT("'"&amp;Lists!$J30&amp;"'!"&amp;"B"&amp;E$23))))</f>
        <v/>
      </c>
      <c r="F52" s="31" t="str">
        <f ca="1">IF(ISNA(Lists!$J30),"",IF(INDIRECT("'"&amp;Lists!$J30&amp;"'!"&amp;"B"&amp;F$23)="","",(INDIRECT("'"&amp;Lists!$J30&amp;"'!"&amp;"B"&amp;F$23))))</f>
        <v/>
      </c>
      <c r="G52" s="31" t="str">
        <f ca="1">IF(ISNA(Lists!$J30),"",IF(INDIRECT("'"&amp;Lists!$J30&amp;"'!"&amp;"B"&amp;G$23)="","",(INDIRECT("'"&amp;Lists!$J30&amp;"'!"&amp;"B"&amp;G$23))))</f>
        <v/>
      </c>
      <c r="H52" s="31" t="str">
        <f ca="1">IF(ISNA(Lists!$J30),"",IF((INDIRECT("'"&amp;Lists!$J30&amp;"'!"&amp;Lists!$K30&amp;H$23))="","",(INDIRECT("'"&amp;Lists!$J30&amp;"'!"&amp;Lists!$K30&amp;H$23))))</f>
        <v/>
      </c>
      <c r="I52" s="31" t="str">
        <f ca="1">IF(ISNA(Lists!$J30),"",IF((INDIRECT("'"&amp;Lists!$J30&amp;"'!"&amp;Lists!$K30&amp;I$23))="","",(INDIRECT("'"&amp;Lists!$J30&amp;"'!"&amp;Lists!$K30&amp;I$23))))</f>
        <v/>
      </c>
      <c r="J52" s="31" t="str">
        <f ca="1">IF(ISNA(Lists!$J30),"",IF((INDIRECT("'"&amp;Lists!$J30&amp;"'!"&amp;Lists!$K30&amp;J$23))="","",(INDIRECT("'"&amp;Lists!$J30&amp;"'!"&amp;Lists!$K30&amp;J$23))))</f>
        <v/>
      </c>
      <c r="K52" s="31" t="str">
        <f ca="1">IF(ISNA(Lists!$J30),"",IF((INDIRECT("'"&amp;Lists!$J30&amp;"'!"&amp;Lists!$K30&amp;K$23))="","",(INDIRECT("'"&amp;Lists!$J30&amp;"'!"&amp;Lists!$K30&amp;K$23))))</f>
        <v/>
      </c>
      <c r="L52" s="31" t="str">
        <f ca="1">IF(ISNA(Lists!$J30),"",IF((INDIRECT("'"&amp;Lists!$J30&amp;"'!"&amp;Lists!$K30&amp;L$23))="","",(INDIRECT("'"&amp;Lists!$J30&amp;"'!"&amp;Lists!$K30&amp;L$23))))</f>
        <v/>
      </c>
      <c r="M52" s="31" t="str">
        <f ca="1">IF(ISNA(Lists!$J30),"",IF((INDIRECT("'"&amp;Lists!$J30&amp;"'!"&amp;Lists!$K30&amp;M$23))="","",(INDIRECT("'"&amp;Lists!$J30&amp;"'!"&amp;Lists!$K30&amp;M$23))))</f>
        <v/>
      </c>
      <c r="N52" s="31" t="str">
        <f ca="1">IF(ISNA(Lists!$J30),"",IF((INDIRECT("'"&amp;Lists!$J30&amp;"'!"&amp;Lists!$K30&amp;N$23))="","",(INDIRECT("'"&amp;Lists!$J30&amp;"'!"&amp;Lists!$K30&amp;N$23))))</f>
        <v/>
      </c>
      <c r="O52" s="31" t="str">
        <f ca="1">IF(ISNA(Lists!$J30),"",IF((INDIRECT("'"&amp;Lists!$J30&amp;"'!"&amp;Lists!$K30&amp;O$23))="","",(INDIRECT("'"&amp;Lists!$J30&amp;"'!"&amp;Lists!$K30&amp;O$23))))</f>
        <v/>
      </c>
      <c r="P52" s="31" t="str">
        <f ca="1">IF(ISNA(Lists!$J30),"",IF((INDIRECT("'"&amp;Lists!$J30&amp;"'!"&amp;Lists!$K30&amp;P$23))="","",(INDIRECT("'"&amp;Lists!$J30&amp;"'!"&amp;Lists!$K30&amp;P$23))))</f>
        <v/>
      </c>
      <c r="Q52" s="31" t="str">
        <f ca="1">IF(ISNA(Lists!$J30),"",IF((INDIRECT("'"&amp;Lists!$J30&amp;"'!"&amp;Lists!$K30&amp;Q$23))="","",(INDIRECT("'"&amp;Lists!$J30&amp;"'!"&amp;Lists!$K30&amp;Q$23))))</f>
        <v/>
      </c>
      <c r="R52" s="31" t="str">
        <f ca="1">IF(ISNA(Lists!$J30),"",IF((INDIRECT("'"&amp;Lists!$J30&amp;"'!"&amp;Lists!$K30&amp;R$23))="","",(INDIRECT("'"&amp;Lists!$J30&amp;"'!"&amp;Lists!$K30&amp;R$23))))</f>
        <v/>
      </c>
      <c r="S52" s="31" t="str">
        <f ca="1">IF(ISNA(Lists!$J30),"",IF((INDIRECT("'"&amp;Lists!$J30&amp;"'!"&amp;Lists!$K30&amp;S$23))="","",(INDIRECT("'"&amp;Lists!$J30&amp;"'!"&amp;Lists!$K30&amp;S$23))))</f>
        <v/>
      </c>
      <c r="T52" s="278" t="str">
        <f ca="1">IF(ISNA(Lists!$J30),"",IF((INDIRECT("'"&amp;Lists!$J30&amp;"'!"&amp;Lists!$K30&amp;T$23))="","",(INDIRECT("'"&amp;Lists!$J30&amp;"'!"&amp;Lists!$K30&amp;T$23))))</f>
        <v/>
      </c>
      <c r="U52" s="31" t="str">
        <f ca="1">IF(ISNA(Lists!$J30),"",IF((INDIRECT("'"&amp;Lists!$J30&amp;"'!"&amp;Lists!$K30&amp;U$23))="","",(INDIRECT("'"&amp;Lists!$J30&amp;"'!"&amp;Lists!$K30&amp;U$23))))</f>
        <v/>
      </c>
      <c r="V52" s="31" t="str">
        <f ca="1">IF(ISNA(Lists!$J30),"",IF((INDIRECT("'"&amp;Lists!$J30&amp;"'!"&amp;Lists!$L30&amp;V$23))="","",(INDIRECT("'"&amp;Lists!$J30&amp;"'!"&amp;Lists!$L30&amp;V$23))))</f>
        <v/>
      </c>
      <c r="W52" s="31" t="str">
        <f ca="1">IF(ISNA(Lists!$J30),"",IF((INDIRECT("'"&amp;Lists!$J30&amp;"'!"&amp;Lists!$L30&amp;W$23))="","",(INDIRECT("'"&amp;Lists!$J30&amp;"'!"&amp;Lists!$L30&amp;W$23))))</f>
        <v/>
      </c>
      <c r="X52" s="31" t="str">
        <f ca="1">IF(ISNA(Lists!$J30),"",IF((INDIRECT("'"&amp;Lists!$J30&amp;"'!"&amp;Lists!$L30&amp;X$23))="","",(INDIRECT("'"&amp;Lists!$J30&amp;"'!"&amp;Lists!$L30&amp;X$23))))</f>
        <v/>
      </c>
      <c r="Y52" s="31" t="str">
        <f ca="1">IF(ISNA(Lists!$J30),"",IF((INDIRECT("'"&amp;Lists!$J30&amp;"'!"&amp;Lists!$L30&amp;Y$23))="","",(INDIRECT("'"&amp;Lists!$J30&amp;"'!"&amp;Lists!$L30&amp;Y$23))))</f>
        <v/>
      </c>
      <c r="Z52" s="31" t="str">
        <f ca="1">IF(ISNA(Lists!$J30),"",IF((INDIRECT("'"&amp;Lists!$J30&amp;"'!"&amp;Lists!$L30&amp;Z$23))="","",(INDIRECT("'"&amp;Lists!$J30&amp;"'!"&amp;Lists!$L30&amp;Z$23))))</f>
        <v/>
      </c>
      <c r="AA52" s="31" t="str">
        <f ca="1">IF(ISNA(Lists!$J30),"",IF((INDIRECT("'"&amp;Lists!$J30&amp;"'!"&amp;Lists!$L30&amp;AA$23))="","",(INDIRECT("'"&amp;Lists!$J30&amp;"'!"&amp;Lists!$L30&amp;AA$23))))</f>
        <v/>
      </c>
      <c r="AB52" s="31" t="str">
        <f ca="1">IF(ISNA(Lists!$J30),"",IF((INDIRECT("'"&amp;Lists!$J30&amp;"'!"&amp;Lists!$L30&amp;AB$23))="","",(INDIRECT("'"&amp;Lists!$J30&amp;"'!"&amp;Lists!$L30&amp;AB$23))))</f>
        <v/>
      </c>
      <c r="AC52" s="31" t="str">
        <f ca="1">IF(ISNA(Lists!$J30),"",IF((INDIRECT("'"&amp;Lists!$J30&amp;"'!"&amp;Lists!$K30&amp;AC$23))="","",(INDIRECT("'"&amp;Lists!$J30&amp;"'!"&amp;Lists!$K30&amp;AC$23))))</f>
        <v/>
      </c>
      <c r="AD52" s="31" t="str">
        <f ca="1">IF(ISNA(Lists!$J30),"",IF((INDIRECT("'"&amp;Lists!$J30&amp;"'!"&amp;Lists!$L30&amp;AD$23))="","",(INDIRECT("'"&amp;Lists!$J30&amp;"'!"&amp;Lists!$L30&amp;AD$23))))</f>
        <v/>
      </c>
      <c r="AE52" s="31" t="str">
        <f ca="1">IF(ISNA(Lists!$J30),"",IF((INDIRECT("'"&amp;Lists!$J30&amp;"'!"&amp;Lists!$K30&amp;AE$23))="","",(INDIRECT("'"&amp;Lists!$J30&amp;"'!"&amp;Lists!$K30&amp;AE$23))))</f>
        <v/>
      </c>
      <c r="AF52" s="31" t="str">
        <f ca="1">IF(ISNA(Lists!$J30),"",IF((INDIRECT("'"&amp;Lists!$J30&amp;"'!"&amp;Lists!$K30&amp;AF$23))="","",(INDIRECT("'"&amp;Lists!$J30&amp;"'!"&amp;Lists!$K30&amp;AF$23))))</f>
        <v/>
      </c>
      <c r="AG52" s="31" t="str">
        <f ca="1">IF(ISNA(Lists!$J30),"",IF((INDIRECT("'"&amp;Lists!$J30&amp;"'!"&amp;Lists!$K30&amp;AG$23))="","",(INDIRECT("'"&amp;Lists!$J30&amp;"'!"&amp;Lists!$K30&amp;AG$23))))</f>
        <v/>
      </c>
      <c r="AH52" s="31" t="str">
        <f ca="1">IF(ISNA(Lists!$J30),"",IF((INDIRECT("'"&amp;Lists!$J30&amp;"'!"&amp;Lists!$K30&amp;AH$23))="","",(INDIRECT("'"&amp;Lists!$J30&amp;"'!"&amp;Lists!$K30&amp;AH$23))))</f>
        <v/>
      </c>
      <c r="AI52" s="31" t="str">
        <f ca="1">IF(ISNA(Lists!$J30),"",IF((INDIRECT("'"&amp;Lists!$J30&amp;"'!"&amp;Lists!$K30&amp;AI$23))="","",(INDIRECT("'"&amp;Lists!$J30&amp;"'!"&amp;Lists!$K30&amp;AI$23))))</f>
        <v/>
      </c>
      <c r="AJ52" s="31" t="str">
        <f ca="1">IF(ISNA(Lists!$J30),"",IF((INDIRECT("'"&amp;Lists!$J30&amp;"'!"&amp;Lists!$K30&amp;AJ$23))="","",(INDIRECT("'"&amp;Lists!$J30&amp;"'!"&amp;Lists!$K30&amp;AJ$23))))</f>
        <v/>
      </c>
      <c r="AK52" s="31" t="str">
        <f ca="1">IF(ISNA(Lists!$J30),"",IF((INDIRECT("'"&amp;Lists!$J30&amp;"'!"&amp;Lists!$K30&amp;AK$23))="","",(INDIRECT("'"&amp;Lists!$J30&amp;"'!"&amp;Lists!$K30&amp;AK$23))))</f>
        <v/>
      </c>
      <c r="AL52" s="274" t="str">
        <f ca="1">IF(ISNA(Lists!$J30),"",IF((INDIRECT("'"&amp;Lists!$J30&amp;"'!"&amp;Lists!$K30&amp;AL$23))="","",(INDIRECT("'"&amp;Lists!$J30&amp;"'!"&amp;Lists!$K30&amp;AL$23))))</f>
        <v/>
      </c>
      <c r="AM52" s="31" t="str">
        <f ca="1">IF(ISNA(Lists!$J30),"",IF((INDIRECT("'"&amp;Lists!$J30&amp;"'!"&amp;Lists!$K30&amp;AM$23))="","",(INDIRECT("'"&amp;Lists!$J30&amp;"'!"&amp;Lists!$K30&amp;AM$23))))</f>
        <v/>
      </c>
      <c r="AN52" s="31" t="str">
        <f ca="1">IF(ISNA(Lists!$J30),"",IF((INDIRECT("'"&amp;Lists!$J30&amp;"'!"&amp;Lists!$K30&amp;AN$23))="","",(INDIRECT("'"&amp;Lists!$J30&amp;"'!"&amp;Lists!$K30&amp;AN$23))))</f>
        <v/>
      </c>
      <c r="AO52" s="485" t="str">
        <f ca="1">IF(ISNA(Lists!$J30),"",IF((INDIRECT("'"&amp;Lists!$J30&amp;"'!"&amp;Lists!$K30&amp;AO$23))="","",(INDIRECT("'"&amp;Lists!$J30&amp;"'!"&amp;Lists!$K30&amp;AO$23))))</f>
        <v/>
      </c>
    </row>
    <row r="53" spans="2:41" x14ac:dyDescent="0.25">
      <c r="B53" s="279" t="str">
        <f ca="1">IF(C53="","",Facility_Info_upload!$B$24)</f>
        <v/>
      </c>
      <c r="C53" s="31" t="str">
        <f ca="1">IF(ISNA(Lists!$J31),"",IF(INDIRECT("'"&amp;Lists!$J31&amp;"'!"&amp;"B"&amp;C$23)="","",(INDIRECT("'"&amp;Lists!$J31&amp;"'!"&amp;"B"&amp;C$23))))</f>
        <v/>
      </c>
      <c r="D53" s="31" t="str">
        <f ca="1">IF(ISNA(Lists!$J31),"",IF(INDIRECT("'"&amp;Lists!$J31&amp;"'!"&amp;"B"&amp;D$23)="","",(INDIRECT("'"&amp;Lists!$J31&amp;"'!"&amp;"B"&amp;D$23))))</f>
        <v/>
      </c>
      <c r="E53" s="31" t="str">
        <f ca="1">IF(ISNA(Lists!$J31),"",IF(INDIRECT("'"&amp;Lists!$J31&amp;"'!"&amp;"B"&amp;E$23)="","",(INDIRECT("'"&amp;Lists!$J31&amp;"'!"&amp;"B"&amp;E$23))))</f>
        <v/>
      </c>
      <c r="F53" s="31" t="str">
        <f ca="1">IF(ISNA(Lists!$J31),"",IF(INDIRECT("'"&amp;Lists!$J31&amp;"'!"&amp;"B"&amp;F$23)="","",(INDIRECT("'"&amp;Lists!$J31&amp;"'!"&amp;"B"&amp;F$23))))</f>
        <v/>
      </c>
      <c r="G53" s="31" t="str">
        <f ca="1">IF(ISNA(Lists!$J31),"",IF(INDIRECT("'"&amp;Lists!$J31&amp;"'!"&amp;"B"&amp;G$23)="","",(INDIRECT("'"&amp;Lists!$J31&amp;"'!"&amp;"B"&amp;G$23))))</f>
        <v/>
      </c>
      <c r="H53" s="31" t="str">
        <f ca="1">IF(ISNA(Lists!$J31),"",IF((INDIRECT("'"&amp;Lists!$J31&amp;"'!"&amp;Lists!$K31&amp;H$23))="","",(INDIRECT("'"&amp;Lists!$J31&amp;"'!"&amp;Lists!$K31&amp;H$23))))</f>
        <v/>
      </c>
      <c r="I53" s="31" t="str">
        <f ca="1">IF(ISNA(Lists!$J31),"",IF((INDIRECT("'"&amp;Lists!$J31&amp;"'!"&amp;Lists!$K31&amp;I$23))="","",(INDIRECT("'"&amp;Lists!$J31&amp;"'!"&amp;Lists!$K31&amp;I$23))))</f>
        <v/>
      </c>
      <c r="J53" s="31" t="str">
        <f ca="1">IF(ISNA(Lists!$J31),"",IF((INDIRECT("'"&amp;Lists!$J31&amp;"'!"&amp;Lists!$K31&amp;J$23))="","",(INDIRECT("'"&amp;Lists!$J31&amp;"'!"&amp;Lists!$K31&amp;J$23))))</f>
        <v/>
      </c>
      <c r="K53" s="31" t="str">
        <f ca="1">IF(ISNA(Lists!$J31),"",IF((INDIRECT("'"&amp;Lists!$J31&amp;"'!"&amp;Lists!$K31&amp;K$23))="","",(INDIRECT("'"&amp;Lists!$J31&amp;"'!"&amp;Lists!$K31&amp;K$23))))</f>
        <v/>
      </c>
      <c r="L53" s="31" t="str">
        <f ca="1">IF(ISNA(Lists!$J31),"",IF((INDIRECT("'"&amp;Lists!$J31&amp;"'!"&amp;Lists!$K31&amp;L$23))="","",(INDIRECT("'"&amp;Lists!$J31&amp;"'!"&amp;Lists!$K31&amp;L$23))))</f>
        <v/>
      </c>
      <c r="M53" s="31" t="str">
        <f ca="1">IF(ISNA(Lists!$J31),"",IF((INDIRECT("'"&amp;Lists!$J31&amp;"'!"&amp;Lists!$K31&amp;M$23))="","",(INDIRECT("'"&amp;Lists!$J31&amp;"'!"&amp;Lists!$K31&amp;M$23))))</f>
        <v/>
      </c>
      <c r="N53" s="31" t="str">
        <f ca="1">IF(ISNA(Lists!$J31),"",IF((INDIRECT("'"&amp;Lists!$J31&amp;"'!"&amp;Lists!$K31&amp;N$23))="","",(INDIRECT("'"&amp;Lists!$J31&amp;"'!"&amp;Lists!$K31&amp;N$23))))</f>
        <v/>
      </c>
      <c r="O53" s="31" t="str">
        <f ca="1">IF(ISNA(Lists!$J31),"",IF((INDIRECT("'"&amp;Lists!$J31&amp;"'!"&amp;Lists!$K31&amp;O$23))="","",(INDIRECT("'"&amp;Lists!$J31&amp;"'!"&amp;Lists!$K31&amp;O$23))))</f>
        <v/>
      </c>
      <c r="P53" s="31" t="str">
        <f ca="1">IF(ISNA(Lists!$J31),"",IF((INDIRECT("'"&amp;Lists!$J31&amp;"'!"&amp;Lists!$K31&amp;P$23))="","",(INDIRECT("'"&amp;Lists!$J31&amp;"'!"&amp;Lists!$K31&amp;P$23))))</f>
        <v/>
      </c>
      <c r="Q53" s="31" t="str">
        <f ca="1">IF(ISNA(Lists!$J31),"",IF((INDIRECT("'"&amp;Lists!$J31&amp;"'!"&amp;Lists!$K31&amp;Q$23))="","",(INDIRECT("'"&amp;Lists!$J31&amp;"'!"&amp;Lists!$K31&amp;Q$23))))</f>
        <v/>
      </c>
      <c r="R53" s="31" t="str">
        <f ca="1">IF(ISNA(Lists!$J31),"",IF((INDIRECT("'"&amp;Lists!$J31&amp;"'!"&amp;Lists!$K31&amp;R$23))="","",(INDIRECT("'"&amp;Lists!$J31&amp;"'!"&amp;Lists!$K31&amp;R$23))))</f>
        <v/>
      </c>
      <c r="S53" s="31" t="str">
        <f ca="1">IF(ISNA(Lists!$J31),"",IF((INDIRECT("'"&amp;Lists!$J31&amp;"'!"&amp;Lists!$K31&amp;S$23))="","",(INDIRECT("'"&amp;Lists!$J31&amp;"'!"&amp;Lists!$K31&amp;S$23))))</f>
        <v/>
      </c>
      <c r="T53" s="278" t="str">
        <f ca="1">IF(ISNA(Lists!$J31),"",IF((INDIRECT("'"&amp;Lists!$J31&amp;"'!"&amp;Lists!$K31&amp;T$23))="","",(INDIRECT("'"&amp;Lists!$J31&amp;"'!"&amp;Lists!$K31&amp;T$23))))</f>
        <v/>
      </c>
      <c r="U53" s="31" t="str">
        <f ca="1">IF(ISNA(Lists!$J31),"",IF((INDIRECT("'"&amp;Lists!$J31&amp;"'!"&amp;Lists!$K31&amp;U$23))="","",(INDIRECT("'"&amp;Lists!$J31&amp;"'!"&amp;Lists!$K31&amp;U$23))))</f>
        <v/>
      </c>
      <c r="V53" s="31" t="str">
        <f ca="1">IF(ISNA(Lists!$J31),"",IF((INDIRECT("'"&amp;Lists!$J31&amp;"'!"&amp;Lists!$L31&amp;V$23))="","",(INDIRECT("'"&amp;Lists!$J31&amp;"'!"&amp;Lists!$L31&amp;V$23))))</f>
        <v/>
      </c>
      <c r="W53" s="31" t="str">
        <f ca="1">IF(ISNA(Lists!$J31),"",IF((INDIRECT("'"&amp;Lists!$J31&amp;"'!"&amp;Lists!$L31&amp;W$23))="","",(INDIRECT("'"&amp;Lists!$J31&amp;"'!"&amp;Lists!$L31&amp;W$23))))</f>
        <v/>
      </c>
      <c r="X53" s="31" t="str">
        <f ca="1">IF(ISNA(Lists!$J31),"",IF((INDIRECT("'"&amp;Lists!$J31&amp;"'!"&amp;Lists!$L31&amp;X$23))="","",(INDIRECT("'"&amp;Lists!$J31&amp;"'!"&amp;Lists!$L31&amp;X$23))))</f>
        <v/>
      </c>
      <c r="Y53" s="31" t="str">
        <f ca="1">IF(ISNA(Lists!$J31),"",IF((INDIRECT("'"&amp;Lists!$J31&amp;"'!"&amp;Lists!$L31&amp;Y$23))="","",(INDIRECT("'"&amp;Lists!$J31&amp;"'!"&amp;Lists!$L31&amp;Y$23))))</f>
        <v/>
      </c>
      <c r="Z53" s="31" t="str">
        <f ca="1">IF(ISNA(Lists!$J31),"",IF((INDIRECT("'"&amp;Lists!$J31&amp;"'!"&amp;Lists!$L31&amp;Z$23))="","",(INDIRECT("'"&amp;Lists!$J31&amp;"'!"&amp;Lists!$L31&amp;Z$23))))</f>
        <v/>
      </c>
      <c r="AA53" s="31" t="str">
        <f ca="1">IF(ISNA(Lists!$J31),"",IF((INDIRECT("'"&amp;Lists!$J31&amp;"'!"&amp;Lists!$L31&amp;AA$23))="","",(INDIRECT("'"&amp;Lists!$J31&amp;"'!"&amp;Lists!$L31&amp;AA$23))))</f>
        <v/>
      </c>
      <c r="AB53" s="31" t="str">
        <f ca="1">IF(ISNA(Lists!$J31),"",IF((INDIRECT("'"&amp;Lists!$J31&amp;"'!"&amp;Lists!$L31&amp;AB$23))="","",(INDIRECT("'"&amp;Lists!$J31&amp;"'!"&amp;Lists!$L31&amp;AB$23))))</f>
        <v/>
      </c>
      <c r="AC53" s="31" t="str">
        <f ca="1">IF(ISNA(Lists!$J31),"",IF((INDIRECT("'"&amp;Lists!$J31&amp;"'!"&amp;Lists!$K31&amp;AC$23))="","",(INDIRECT("'"&amp;Lists!$J31&amp;"'!"&amp;Lists!$K31&amp;AC$23))))</f>
        <v/>
      </c>
      <c r="AD53" s="31" t="str">
        <f ca="1">IF(ISNA(Lists!$J31),"",IF((INDIRECT("'"&amp;Lists!$J31&amp;"'!"&amp;Lists!$L31&amp;AD$23))="","",(INDIRECT("'"&amp;Lists!$J31&amp;"'!"&amp;Lists!$L31&amp;AD$23))))</f>
        <v/>
      </c>
      <c r="AE53" s="31" t="str">
        <f ca="1">IF(ISNA(Lists!$J31),"",IF((INDIRECT("'"&amp;Lists!$J31&amp;"'!"&amp;Lists!$K31&amp;AE$23))="","",(INDIRECT("'"&amp;Lists!$J31&amp;"'!"&amp;Lists!$K31&amp;AE$23))))</f>
        <v/>
      </c>
      <c r="AF53" s="31" t="str">
        <f ca="1">IF(ISNA(Lists!$J31),"",IF((INDIRECT("'"&amp;Lists!$J31&amp;"'!"&amp;Lists!$K31&amp;AF$23))="","",(INDIRECT("'"&amp;Lists!$J31&amp;"'!"&amp;Lists!$K31&amp;AF$23))))</f>
        <v/>
      </c>
      <c r="AG53" s="31" t="str">
        <f ca="1">IF(ISNA(Lists!$J31),"",IF((INDIRECT("'"&amp;Lists!$J31&amp;"'!"&amp;Lists!$K31&amp;AG$23))="","",(INDIRECT("'"&amp;Lists!$J31&amp;"'!"&amp;Lists!$K31&amp;AG$23))))</f>
        <v/>
      </c>
      <c r="AH53" s="31" t="str">
        <f ca="1">IF(ISNA(Lists!$J31),"",IF((INDIRECT("'"&amp;Lists!$J31&amp;"'!"&amp;Lists!$K31&amp;AH$23))="","",(INDIRECT("'"&amp;Lists!$J31&amp;"'!"&amp;Lists!$K31&amp;AH$23))))</f>
        <v/>
      </c>
      <c r="AI53" s="31" t="str">
        <f ca="1">IF(ISNA(Lists!$J31),"",IF((INDIRECT("'"&amp;Lists!$J31&amp;"'!"&amp;Lists!$K31&amp;AI$23))="","",(INDIRECT("'"&amp;Lists!$J31&amp;"'!"&amp;Lists!$K31&amp;AI$23))))</f>
        <v/>
      </c>
      <c r="AJ53" s="31" t="str">
        <f ca="1">IF(ISNA(Lists!$J31),"",IF((INDIRECT("'"&amp;Lists!$J31&amp;"'!"&amp;Lists!$K31&amp;AJ$23))="","",(INDIRECT("'"&amp;Lists!$J31&amp;"'!"&amp;Lists!$K31&amp;AJ$23))))</f>
        <v/>
      </c>
      <c r="AK53" s="31" t="str">
        <f ca="1">IF(ISNA(Lists!$J31),"",IF((INDIRECT("'"&amp;Lists!$J31&amp;"'!"&amp;Lists!$K31&amp;AK$23))="","",(INDIRECT("'"&amp;Lists!$J31&amp;"'!"&amp;Lists!$K31&amp;AK$23))))</f>
        <v/>
      </c>
      <c r="AL53" s="274" t="str">
        <f ca="1">IF(ISNA(Lists!$J31),"",IF((INDIRECT("'"&amp;Lists!$J31&amp;"'!"&amp;Lists!$K31&amp;AL$23))="","",(INDIRECT("'"&amp;Lists!$J31&amp;"'!"&amp;Lists!$K31&amp;AL$23))))</f>
        <v/>
      </c>
      <c r="AM53" s="31" t="str">
        <f ca="1">IF(ISNA(Lists!$J31),"",IF((INDIRECT("'"&amp;Lists!$J31&amp;"'!"&amp;Lists!$K31&amp;AM$23))="","",(INDIRECT("'"&amp;Lists!$J31&amp;"'!"&amp;Lists!$K31&amp;AM$23))))</f>
        <v/>
      </c>
      <c r="AN53" s="31" t="str">
        <f ca="1">IF(ISNA(Lists!$J31),"",IF((INDIRECT("'"&amp;Lists!$J31&amp;"'!"&amp;Lists!$K31&amp;AN$23))="","",(INDIRECT("'"&amp;Lists!$J31&amp;"'!"&amp;Lists!$K31&amp;AN$23))))</f>
        <v/>
      </c>
      <c r="AO53" s="485" t="str">
        <f ca="1">IF(ISNA(Lists!$J31),"",IF((INDIRECT("'"&amp;Lists!$J31&amp;"'!"&amp;Lists!$K31&amp;AO$23))="","",(INDIRECT("'"&amp;Lists!$J31&amp;"'!"&amp;Lists!$K31&amp;AO$23))))</f>
        <v/>
      </c>
    </row>
    <row r="54" spans="2:41" x14ac:dyDescent="0.25">
      <c r="B54" s="279" t="str">
        <f ca="1">IF(C54="","",Facility_Info_upload!$B$24)</f>
        <v/>
      </c>
      <c r="C54" s="31" t="str">
        <f ca="1">IF(ISNA(Lists!$J32),"",IF(INDIRECT("'"&amp;Lists!$J32&amp;"'!"&amp;"B"&amp;C$23)="","",(INDIRECT("'"&amp;Lists!$J32&amp;"'!"&amp;"B"&amp;C$23))))</f>
        <v/>
      </c>
      <c r="D54" s="31" t="str">
        <f ca="1">IF(ISNA(Lists!$J32),"",IF(INDIRECT("'"&amp;Lists!$J32&amp;"'!"&amp;"B"&amp;D$23)="","",(INDIRECT("'"&amp;Lists!$J32&amp;"'!"&amp;"B"&amp;D$23))))</f>
        <v/>
      </c>
      <c r="E54" s="31" t="str">
        <f ca="1">IF(ISNA(Lists!$J32),"",IF(INDIRECT("'"&amp;Lists!$J32&amp;"'!"&amp;"B"&amp;E$23)="","",(INDIRECT("'"&amp;Lists!$J32&amp;"'!"&amp;"B"&amp;E$23))))</f>
        <v/>
      </c>
      <c r="F54" s="31" t="str">
        <f ca="1">IF(ISNA(Lists!$J32),"",IF(INDIRECT("'"&amp;Lists!$J32&amp;"'!"&amp;"B"&amp;F$23)="","",(INDIRECT("'"&amp;Lists!$J32&amp;"'!"&amp;"B"&amp;F$23))))</f>
        <v/>
      </c>
      <c r="G54" s="31" t="str">
        <f ca="1">IF(ISNA(Lists!$J32),"",IF(INDIRECT("'"&amp;Lists!$J32&amp;"'!"&amp;"B"&amp;G$23)="","",(INDIRECT("'"&amp;Lists!$J32&amp;"'!"&amp;"B"&amp;G$23))))</f>
        <v/>
      </c>
      <c r="H54" s="31" t="str">
        <f ca="1">IF(ISNA(Lists!$J32),"",IF((INDIRECT("'"&amp;Lists!$J32&amp;"'!"&amp;Lists!$K32&amp;H$23))="","",(INDIRECT("'"&amp;Lists!$J32&amp;"'!"&amp;Lists!$K32&amp;H$23))))</f>
        <v/>
      </c>
      <c r="I54" s="31" t="str">
        <f ca="1">IF(ISNA(Lists!$J32),"",IF((INDIRECT("'"&amp;Lists!$J32&amp;"'!"&amp;Lists!$K32&amp;I$23))="","",(INDIRECT("'"&amp;Lists!$J32&amp;"'!"&amp;Lists!$K32&amp;I$23))))</f>
        <v/>
      </c>
      <c r="J54" s="31" t="str">
        <f ca="1">IF(ISNA(Lists!$J32),"",IF((INDIRECT("'"&amp;Lists!$J32&amp;"'!"&amp;Lists!$K32&amp;J$23))="","",(INDIRECT("'"&amp;Lists!$J32&amp;"'!"&amp;Lists!$K32&amp;J$23))))</f>
        <v/>
      </c>
      <c r="K54" s="31" t="str">
        <f ca="1">IF(ISNA(Lists!$J32),"",IF((INDIRECT("'"&amp;Lists!$J32&amp;"'!"&amp;Lists!$K32&amp;K$23))="","",(INDIRECT("'"&amp;Lists!$J32&amp;"'!"&amp;Lists!$K32&amp;K$23))))</f>
        <v/>
      </c>
      <c r="L54" s="31" t="str">
        <f ca="1">IF(ISNA(Lists!$J32),"",IF((INDIRECT("'"&amp;Lists!$J32&amp;"'!"&amp;Lists!$K32&amp;L$23))="","",(INDIRECT("'"&amp;Lists!$J32&amp;"'!"&amp;Lists!$K32&amp;L$23))))</f>
        <v/>
      </c>
      <c r="M54" s="31" t="str">
        <f ca="1">IF(ISNA(Lists!$J32),"",IF((INDIRECT("'"&amp;Lists!$J32&amp;"'!"&amp;Lists!$K32&amp;M$23))="","",(INDIRECT("'"&amp;Lists!$J32&amp;"'!"&amp;Lists!$K32&amp;M$23))))</f>
        <v/>
      </c>
      <c r="N54" s="31" t="str">
        <f ca="1">IF(ISNA(Lists!$J32),"",IF((INDIRECT("'"&amp;Lists!$J32&amp;"'!"&amp;Lists!$K32&amp;N$23))="","",(INDIRECT("'"&amp;Lists!$J32&amp;"'!"&amp;Lists!$K32&amp;N$23))))</f>
        <v/>
      </c>
      <c r="O54" s="31" t="str">
        <f ca="1">IF(ISNA(Lists!$J32),"",IF((INDIRECT("'"&amp;Lists!$J32&amp;"'!"&amp;Lists!$K32&amp;O$23))="","",(INDIRECT("'"&amp;Lists!$J32&amp;"'!"&amp;Lists!$K32&amp;O$23))))</f>
        <v/>
      </c>
      <c r="P54" s="31" t="str">
        <f ca="1">IF(ISNA(Lists!$J32),"",IF((INDIRECT("'"&amp;Lists!$J32&amp;"'!"&amp;Lists!$K32&amp;P$23))="","",(INDIRECT("'"&amp;Lists!$J32&amp;"'!"&amp;Lists!$K32&amp;P$23))))</f>
        <v/>
      </c>
      <c r="Q54" s="31" t="str">
        <f ca="1">IF(ISNA(Lists!$J32),"",IF((INDIRECT("'"&amp;Lists!$J32&amp;"'!"&amp;Lists!$K32&amp;Q$23))="","",(INDIRECT("'"&amp;Lists!$J32&amp;"'!"&amp;Lists!$K32&amp;Q$23))))</f>
        <v/>
      </c>
      <c r="R54" s="31" t="str">
        <f ca="1">IF(ISNA(Lists!$J32),"",IF((INDIRECT("'"&amp;Lists!$J32&amp;"'!"&amp;Lists!$K32&amp;R$23))="","",(INDIRECT("'"&amp;Lists!$J32&amp;"'!"&amp;Lists!$K32&amp;R$23))))</f>
        <v/>
      </c>
      <c r="S54" s="31" t="str">
        <f ca="1">IF(ISNA(Lists!$J32),"",IF((INDIRECT("'"&amp;Lists!$J32&amp;"'!"&amp;Lists!$K32&amp;S$23))="","",(INDIRECT("'"&amp;Lists!$J32&amp;"'!"&amp;Lists!$K32&amp;S$23))))</f>
        <v/>
      </c>
      <c r="T54" s="278" t="str">
        <f ca="1">IF(ISNA(Lists!$J32),"",IF((INDIRECT("'"&amp;Lists!$J32&amp;"'!"&amp;Lists!$K32&amp;T$23))="","",(INDIRECT("'"&amp;Lists!$J32&amp;"'!"&amp;Lists!$K32&amp;T$23))))</f>
        <v/>
      </c>
      <c r="U54" s="31" t="str">
        <f ca="1">IF(ISNA(Lists!$J32),"",IF((INDIRECT("'"&amp;Lists!$J32&amp;"'!"&amp;Lists!$K32&amp;U$23))="","",(INDIRECT("'"&amp;Lists!$J32&amp;"'!"&amp;Lists!$K32&amp;U$23))))</f>
        <v/>
      </c>
      <c r="V54" s="31" t="str">
        <f ca="1">IF(ISNA(Lists!$J32),"",IF((INDIRECT("'"&amp;Lists!$J32&amp;"'!"&amp;Lists!$L32&amp;V$23))="","",(INDIRECT("'"&amp;Lists!$J32&amp;"'!"&amp;Lists!$L32&amp;V$23))))</f>
        <v/>
      </c>
      <c r="W54" s="31" t="str">
        <f ca="1">IF(ISNA(Lists!$J32),"",IF((INDIRECT("'"&amp;Lists!$J32&amp;"'!"&amp;Lists!$L32&amp;W$23))="","",(INDIRECT("'"&amp;Lists!$J32&amp;"'!"&amp;Lists!$L32&amp;W$23))))</f>
        <v/>
      </c>
      <c r="X54" s="31" t="str">
        <f ca="1">IF(ISNA(Lists!$J32),"",IF((INDIRECT("'"&amp;Lists!$J32&amp;"'!"&amp;Lists!$L32&amp;X$23))="","",(INDIRECT("'"&amp;Lists!$J32&amp;"'!"&amp;Lists!$L32&amp;X$23))))</f>
        <v/>
      </c>
      <c r="Y54" s="31" t="str">
        <f ca="1">IF(ISNA(Lists!$J32),"",IF((INDIRECT("'"&amp;Lists!$J32&amp;"'!"&amp;Lists!$L32&amp;Y$23))="","",(INDIRECT("'"&amp;Lists!$J32&amp;"'!"&amp;Lists!$L32&amp;Y$23))))</f>
        <v/>
      </c>
      <c r="Z54" s="31" t="str">
        <f ca="1">IF(ISNA(Lists!$J32),"",IF((INDIRECT("'"&amp;Lists!$J32&amp;"'!"&amp;Lists!$L32&amp;Z$23))="","",(INDIRECT("'"&amp;Lists!$J32&amp;"'!"&amp;Lists!$L32&amp;Z$23))))</f>
        <v/>
      </c>
      <c r="AA54" s="31" t="str">
        <f ca="1">IF(ISNA(Lists!$J32),"",IF((INDIRECT("'"&amp;Lists!$J32&amp;"'!"&amp;Lists!$L32&amp;AA$23))="","",(INDIRECT("'"&amp;Lists!$J32&amp;"'!"&amp;Lists!$L32&amp;AA$23))))</f>
        <v/>
      </c>
      <c r="AB54" s="31" t="str">
        <f ca="1">IF(ISNA(Lists!$J32),"",IF((INDIRECT("'"&amp;Lists!$J32&amp;"'!"&amp;Lists!$L32&amp;AB$23))="","",(INDIRECT("'"&amp;Lists!$J32&amp;"'!"&amp;Lists!$L32&amp;AB$23))))</f>
        <v/>
      </c>
      <c r="AC54" s="31" t="str">
        <f ca="1">IF(ISNA(Lists!$J32),"",IF((INDIRECT("'"&amp;Lists!$J32&amp;"'!"&amp;Lists!$K32&amp;AC$23))="","",(INDIRECT("'"&amp;Lists!$J32&amp;"'!"&amp;Lists!$K32&amp;AC$23))))</f>
        <v/>
      </c>
      <c r="AD54" s="31" t="str">
        <f ca="1">IF(ISNA(Lists!$J32),"",IF((INDIRECT("'"&amp;Lists!$J32&amp;"'!"&amp;Lists!$L32&amp;AD$23))="","",(INDIRECT("'"&amp;Lists!$J32&amp;"'!"&amp;Lists!$L32&amp;AD$23))))</f>
        <v/>
      </c>
      <c r="AE54" s="31" t="str">
        <f ca="1">IF(ISNA(Lists!$J32),"",IF((INDIRECT("'"&amp;Lists!$J32&amp;"'!"&amp;Lists!$K32&amp;AE$23))="","",(INDIRECT("'"&amp;Lists!$J32&amp;"'!"&amp;Lists!$K32&amp;AE$23))))</f>
        <v/>
      </c>
      <c r="AF54" s="31" t="str">
        <f ca="1">IF(ISNA(Lists!$J32),"",IF((INDIRECT("'"&amp;Lists!$J32&amp;"'!"&amp;Lists!$K32&amp;AF$23))="","",(INDIRECT("'"&amp;Lists!$J32&amp;"'!"&amp;Lists!$K32&amp;AF$23))))</f>
        <v/>
      </c>
      <c r="AG54" s="31" t="str">
        <f ca="1">IF(ISNA(Lists!$J32),"",IF((INDIRECT("'"&amp;Lists!$J32&amp;"'!"&amp;Lists!$K32&amp;AG$23))="","",(INDIRECT("'"&amp;Lists!$J32&amp;"'!"&amp;Lists!$K32&amp;AG$23))))</f>
        <v/>
      </c>
      <c r="AH54" s="31" t="str">
        <f ca="1">IF(ISNA(Lists!$J32),"",IF((INDIRECT("'"&amp;Lists!$J32&amp;"'!"&amp;Lists!$K32&amp;AH$23))="","",(INDIRECT("'"&amp;Lists!$J32&amp;"'!"&amp;Lists!$K32&amp;AH$23))))</f>
        <v/>
      </c>
      <c r="AI54" s="31" t="str">
        <f ca="1">IF(ISNA(Lists!$J32),"",IF((INDIRECT("'"&amp;Lists!$J32&amp;"'!"&amp;Lists!$K32&amp;AI$23))="","",(INDIRECT("'"&amp;Lists!$J32&amp;"'!"&amp;Lists!$K32&amp;AI$23))))</f>
        <v/>
      </c>
      <c r="AJ54" s="31" t="str">
        <f ca="1">IF(ISNA(Lists!$J32),"",IF((INDIRECT("'"&amp;Lists!$J32&amp;"'!"&amp;Lists!$K32&amp;AJ$23))="","",(INDIRECT("'"&amp;Lists!$J32&amp;"'!"&amp;Lists!$K32&amp;AJ$23))))</f>
        <v/>
      </c>
      <c r="AK54" s="31" t="str">
        <f ca="1">IF(ISNA(Lists!$J32),"",IF((INDIRECT("'"&amp;Lists!$J32&amp;"'!"&amp;Lists!$K32&amp;AK$23))="","",(INDIRECT("'"&amp;Lists!$J32&amp;"'!"&amp;Lists!$K32&amp;AK$23))))</f>
        <v/>
      </c>
      <c r="AL54" s="274" t="str">
        <f ca="1">IF(ISNA(Lists!$J32),"",IF((INDIRECT("'"&amp;Lists!$J32&amp;"'!"&amp;Lists!$K32&amp;AL$23))="","",(INDIRECT("'"&amp;Lists!$J32&amp;"'!"&amp;Lists!$K32&amp;AL$23))))</f>
        <v/>
      </c>
      <c r="AM54" s="31" t="str">
        <f ca="1">IF(ISNA(Lists!$J32),"",IF((INDIRECT("'"&amp;Lists!$J32&amp;"'!"&amp;Lists!$K32&amp;AM$23))="","",(INDIRECT("'"&amp;Lists!$J32&amp;"'!"&amp;Lists!$K32&amp;AM$23))))</f>
        <v/>
      </c>
      <c r="AN54" s="31" t="str">
        <f ca="1">IF(ISNA(Lists!$J32),"",IF((INDIRECT("'"&amp;Lists!$J32&amp;"'!"&amp;Lists!$K32&amp;AN$23))="","",(INDIRECT("'"&amp;Lists!$J32&amp;"'!"&amp;Lists!$K32&amp;AN$23))))</f>
        <v/>
      </c>
      <c r="AO54" s="485" t="str">
        <f ca="1">IF(ISNA(Lists!$J32),"",IF((INDIRECT("'"&amp;Lists!$J32&amp;"'!"&amp;Lists!$K32&amp;AO$23))="","",(INDIRECT("'"&amp;Lists!$J32&amp;"'!"&amp;Lists!$K32&amp;AO$23))))</f>
        <v/>
      </c>
    </row>
    <row r="55" spans="2:41" x14ac:dyDescent="0.25">
      <c r="B55" s="279" t="str">
        <f ca="1">IF(C55="","",Facility_Info_upload!$B$24)</f>
        <v/>
      </c>
      <c r="C55" s="31" t="str">
        <f ca="1">IF(ISNA(Lists!$J33),"",IF(INDIRECT("'"&amp;Lists!$J33&amp;"'!"&amp;"B"&amp;C$23)="","",(INDIRECT("'"&amp;Lists!$J33&amp;"'!"&amp;"B"&amp;C$23))))</f>
        <v/>
      </c>
      <c r="D55" s="31" t="str">
        <f ca="1">IF(ISNA(Lists!$J33),"",IF(INDIRECT("'"&amp;Lists!$J33&amp;"'!"&amp;"B"&amp;D$23)="","",(INDIRECT("'"&amp;Lists!$J33&amp;"'!"&amp;"B"&amp;D$23))))</f>
        <v/>
      </c>
      <c r="E55" s="31" t="str">
        <f ca="1">IF(ISNA(Lists!$J33),"",IF(INDIRECT("'"&amp;Lists!$J33&amp;"'!"&amp;"B"&amp;E$23)="","",(INDIRECT("'"&amp;Lists!$J33&amp;"'!"&amp;"B"&amp;E$23))))</f>
        <v/>
      </c>
      <c r="F55" s="31" t="str">
        <f ca="1">IF(ISNA(Lists!$J33),"",IF(INDIRECT("'"&amp;Lists!$J33&amp;"'!"&amp;"B"&amp;F$23)="","",(INDIRECT("'"&amp;Lists!$J33&amp;"'!"&amp;"B"&amp;F$23))))</f>
        <v/>
      </c>
      <c r="G55" s="31" t="str">
        <f ca="1">IF(ISNA(Lists!$J33),"",IF(INDIRECT("'"&amp;Lists!$J33&amp;"'!"&amp;"B"&amp;G$23)="","",(INDIRECT("'"&amp;Lists!$J33&amp;"'!"&amp;"B"&amp;G$23))))</f>
        <v/>
      </c>
      <c r="H55" s="31" t="str">
        <f ca="1">IF(ISNA(Lists!$J33),"",IF((INDIRECT("'"&amp;Lists!$J33&amp;"'!"&amp;Lists!$K33&amp;H$23))="","",(INDIRECT("'"&amp;Lists!$J33&amp;"'!"&amp;Lists!$K33&amp;H$23))))</f>
        <v/>
      </c>
      <c r="I55" s="31" t="str">
        <f ca="1">IF(ISNA(Lists!$J33),"",IF((INDIRECT("'"&amp;Lists!$J33&amp;"'!"&amp;Lists!$K33&amp;I$23))="","",(INDIRECT("'"&amp;Lists!$J33&amp;"'!"&amp;Lists!$K33&amp;I$23))))</f>
        <v/>
      </c>
      <c r="J55" s="31" t="str">
        <f ca="1">IF(ISNA(Lists!$J33),"",IF((INDIRECT("'"&amp;Lists!$J33&amp;"'!"&amp;Lists!$K33&amp;J$23))="","",(INDIRECT("'"&amp;Lists!$J33&amp;"'!"&amp;Lists!$K33&amp;J$23))))</f>
        <v/>
      </c>
      <c r="K55" s="31" t="str">
        <f ca="1">IF(ISNA(Lists!$J33),"",IF((INDIRECT("'"&amp;Lists!$J33&amp;"'!"&amp;Lists!$K33&amp;K$23))="","",(INDIRECT("'"&amp;Lists!$J33&amp;"'!"&amp;Lists!$K33&amp;K$23))))</f>
        <v/>
      </c>
      <c r="L55" s="31" t="str">
        <f ca="1">IF(ISNA(Lists!$J33),"",IF((INDIRECT("'"&amp;Lists!$J33&amp;"'!"&amp;Lists!$K33&amp;L$23))="","",(INDIRECT("'"&amp;Lists!$J33&amp;"'!"&amp;Lists!$K33&amp;L$23))))</f>
        <v/>
      </c>
      <c r="M55" s="31" t="str">
        <f ca="1">IF(ISNA(Lists!$J33),"",IF((INDIRECT("'"&amp;Lists!$J33&amp;"'!"&amp;Lists!$K33&amp;M$23))="","",(INDIRECT("'"&amp;Lists!$J33&amp;"'!"&amp;Lists!$K33&amp;M$23))))</f>
        <v/>
      </c>
      <c r="N55" s="31" t="str">
        <f ca="1">IF(ISNA(Lists!$J33),"",IF((INDIRECT("'"&amp;Lists!$J33&amp;"'!"&amp;Lists!$K33&amp;N$23))="","",(INDIRECT("'"&amp;Lists!$J33&amp;"'!"&amp;Lists!$K33&amp;N$23))))</f>
        <v/>
      </c>
      <c r="O55" s="31" t="str">
        <f ca="1">IF(ISNA(Lists!$J33),"",IF((INDIRECT("'"&amp;Lists!$J33&amp;"'!"&amp;Lists!$K33&amp;O$23))="","",(INDIRECT("'"&amp;Lists!$J33&amp;"'!"&amp;Lists!$K33&amp;O$23))))</f>
        <v/>
      </c>
      <c r="P55" s="31" t="str">
        <f ca="1">IF(ISNA(Lists!$J33),"",IF((INDIRECT("'"&amp;Lists!$J33&amp;"'!"&amp;Lists!$K33&amp;P$23))="","",(INDIRECT("'"&amp;Lists!$J33&amp;"'!"&amp;Lists!$K33&amp;P$23))))</f>
        <v/>
      </c>
      <c r="Q55" s="31" t="str">
        <f ca="1">IF(ISNA(Lists!$J33),"",IF((INDIRECT("'"&amp;Lists!$J33&amp;"'!"&amp;Lists!$K33&amp;Q$23))="","",(INDIRECT("'"&amp;Lists!$J33&amp;"'!"&amp;Lists!$K33&amp;Q$23))))</f>
        <v/>
      </c>
      <c r="R55" s="31" t="str">
        <f ca="1">IF(ISNA(Lists!$J33),"",IF((INDIRECT("'"&amp;Lists!$J33&amp;"'!"&amp;Lists!$K33&amp;R$23))="","",(INDIRECT("'"&amp;Lists!$J33&amp;"'!"&amp;Lists!$K33&amp;R$23))))</f>
        <v/>
      </c>
      <c r="S55" s="31" t="str">
        <f ca="1">IF(ISNA(Lists!$J33),"",IF((INDIRECT("'"&amp;Lists!$J33&amp;"'!"&amp;Lists!$K33&amp;S$23))="","",(INDIRECT("'"&amp;Lists!$J33&amp;"'!"&amp;Lists!$K33&amp;S$23))))</f>
        <v/>
      </c>
      <c r="T55" s="278" t="str">
        <f ca="1">IF(ISNA(Lists!$J33),"",IF((INDIRECT("'"&amp;Lists!$J33&amp;"'!"&amp;Lists!$K33&amp;T$23))="","",(INDIRECT("'"&amp;Lists!$J33&amp;"'!"&amp;Lists!$K33&amp;T$23))))</f>
        <v/>
      </c>
      <c r="U55" s="31" t="str">
        <f ca="1">IF(ISNA(Lists!$J33),"",IF((INDIRECT("'"&amp;Lists!$J33&amp;"'!"&amp;Lists!$K33&amp;U$23))="","",(INDIRECT("'"&amp;Lists!$J33&amp;"'!"&amp;Lists!$K33&amp;U$23))))</f>
        <v/>
      </c>
      <c r="V55" s="31" t="str">
        <f ca="1">IF(ISNA(Lists!$J33),"",IF((INDIRECT("'"&amp;Lists!$J33&amp;"'!"&amp;Lists!$L33&amp;V$23))="","",(INDIRECT("'"&amp;Lists!$J33&amp;"'!"&amp;Lists!$L33&amp;V$23))))</f>
        <v/>
      </c>
      <c r="W55" s="31" t="str">
        <f ca="1">IF(ISNA(Lists!$J33),"",IF((INDIRECT("'"&amp;Lists!$J33&amp;"'!"&amp;Lists!$L33&amp;W$23))="","",(INDIRECT("'"&amp;Lists!$J33&amp;"'!"&amp;Lists!$L33&amp;W$23))))</f>
        <v/>
      </c>
      <c r="X55" s="31" t="str">
        <f ca="1">IF(ISNA(Lists!$J33),"",IF((INDIRECT("'"&amp;Lists!$J33&amp;"'!"&amp;Lists!$L33&amp;X$23))="","",(INDIRECT("'"&amp;Lists!$J33&amp;"'!"&amp;Lists!$L33&amp;X$23))))</f>
        <v/>
      </c>
      <c r="Y55" s="31" t="str">
        <f ca="1">IF(ISNA(Lists!$J33),"",IF((INDIRECT("'"&amp;Lists!$J33&amp;"'!"&amp;Lists!$L33&amp;Y$23))="","",(INDIRECT("'"&amp;Lists!$J33&amp;"'!"&amp;Lists!$L33&amp;Y$23))))</f>
        <v/>
      </c>
      <c r="Z55" s="31" t="str">
        <f ca="1">IF(ISNA(Lists!$J33),"",IF((INDIRECT("'"&amp;Lists!$J33&amp;"'!"&amp;Lists!$L33&amp;Z$23))="","",(INDIRECT("'"&amp;Lists!$J33&amp;"'!"&amp;Lists!$L33&amp;Z$23))))</f>
        <v/>
      </c>
      <c r="AA55" s="31" t="str">
        <f ca="1">IF(ISNA(Lists!$J33),"",IF((INDIRECT("'"&amp;Lists!$J33&amp;"'!"&amp;Lists!$L33&amp;AA$23))="","",(INDIRECT("'"&amp;Lists!$J33&amp;"'!"&amp;Lists!$L33&amp;AA$23))))</f>
        <v/>
      </c>
      <c r="AB55" s="31" t="str">
        <f ca="1">IF(ISNA(Lists!$J33),"",IF((INDIRECT("'"&amp;Lists!$J33&amp;"'!"&amp;Lists!$L33&amp;AB$23))="","",(INDIRECT("'"&amp;Lists!$J33&amp;"'!"&amp;Lists!$L33&amp;AB$23))))</f>
        <v/>
      </c>
      <c r="AC55" s="31" t="str">
        <f ca="1">IF(ISNA(Lists!$J33),"",IF((INDIRECT("'"&amp;Lists!$J33&amp;"'!"&amp;Lists!$K33&amp;AC$23))="","",(INDIRECT("'"&amp;Lists!$J33&amp;"'!"&amp;Lists!$K33&amp;AC$23))))</f>
        <v/>
      </c>
      <c r="AD55" s="31" t="str">
        <f ca="1">IF(ISNA(Lists!$J33),"",IF((INDIRECT("'"&amp;Lists!$J33&amp;"'!"&amp;Lists!$L33&amp;AD$23))="","",(INDIRECT("'"&amp;Lists!$J33&amp;"'!"&amp;Lists!$L33&amp;AD$23))))</f>
        <v/>
      </c>
      <c r="AE55" s="31" t="str">
        <f ca="1">IF(ISNA(Lists!$J33),"",IF((INDIRECT("'"&amp;Lists!$J33&amp;"'!"&amp;Lists!$K33&amp;AE$23))="","",(INDIRECT("'"&amp;Lists!$J33&amp;"'!"&amp;Lists!$K33&amp;AE$23))))</f>
        <v/>
      </c>
      <c r="AF55" s="31" t="str">
        <f ca="1">IF(ISNA(Lists!$J33),"",IF((INDIRECT("'"&amp;Lists!$J33&amp;"'!"&amp;Lists!$K33&amp;AF$23))="","",(INDIRECT("'"&amp;Lists!$J33&amp;"'!"&amp;Lists!$K33&amp;AF$23))))</f>
        <v/>
      </c>
      <c r="AG55" s="31" t="str">
        <f ca="1">IF(ISNA(Lists!$J33),"",IF((INDIRECT("'"&amp;Lists!$J33&amp;"'!"&amp;Lists!$K33&amp;AG$23))="","",(INDIRECT("'"&amp;Lists!$J33&amp;"'!"&amp;Lists!$K33&amp;AG$23))))</f>
        <v/>
      </c>
      <c r="AH55" s="31" t="str">
        <f ca="1">IF(ISNA(Lists!$J33),"",IF((INDIRECT("'"&amp;Lists!$J33&amp;"'!"&amp;Lists!$K33&amp;AH$23))="","",(INDIRECT("'"&amp;Lists!$J33&amp;"'!"&amp;Lists!$K33&amp;AH$23))))</f>
        <v/>
      </c>
      <c r="AI55" s="31" t="str">
        <f ca="1">IF(ISNA(Lists!$J33),"",IF((INDIRECT("'"&amp;Lists!$J33&amp;"'!"&amp;Lists!$K33&amp;AI$23))="","",(INDIRECT("'"&amp;Lists!$J33&amp;"'!"&amp;Lists!$K33&amp;AI$23))))</f>
        <v/>
      </c>
      <c r="AJ55" s="31" t="str">
        <f ca="1">IF(ISNA(Lists!$J33),"",IF((INDIRECT("'"&amp;Lists!$J33&amp;"'!"&amp;Lists!$K33&amp;AJ$23))="","",(INDIRECT("'"&amp;Lists!$J33&amp;"'!"&amp;Lists!$K33&amp;AJ$23))))</f>
        <v/>
      </c>
      <c r="AK55" s="31" t="str">
        <f ca="1">IF(ISNA(Lists!$J33),"",IF((INDIRECT("'"&amp;Lists!$J33&amp;"'!"&amp;Lists!$K33&amp;AK$23))="","",(INDIRECT("'"&amp;Lists!$J33&amp;"'!"&amp;Lists!$K33&amp;AK$23))))</f>
        <v/>
      </c>
      <c r="AL55" s="274" t="str">
        <f ca="1">IF(ISNA(Lists!$J33),"",IF((INDIRECT("'"&amp;Lists!$J33&amp;"'!"&amp;Lists!$K33&amp;AL$23))="","",(INDIRECT("'"&amp;Lists!$J33&amp;"'!"&amp;Lists!$K33&amp;AL$23))))</f>
        <v/>
      </c>
      <c r="AM55" s="31" t="str">
        <f ca="1">IF(ISNA(Lists!$J33),"",IF((INDIRECT("'"&amp;Lists!$J33&amp;"'!"&amp;Lists!$K33&amp;AM$23))="","",(INDIRECT("'"&amp;Lists!$J33&amp;"'!"&amp;Lists!$K33&amp;AM$23))))</f>
        <v/>
      </c>
      <c r="AN55" s="31" t="str">
        <f ca="1">IF(ISNA(Lists!$J33),"",IF((INDIRECT("'"&amp;Lists!$J33&amp;"'!"&amp;Lists!$K33&amp;AN$23))="","",(INDIRECT("'"&amp;Lists!$J33&amp;"'!"&amp;Lists!$K33&amp;AN$23))))</f>
        <v/>
      </c>
      <c r="AO55" s="485" t="str">
        <f ca="1">IF(ISNA(Lists!$J33),"",IF((INDIRECT("'"&amp;Lists!$J33&amp;"'!"&amp;Lists!$K33&amp;AO$23))="","",(INDIRECT("'"&amp;Lists!$J33&amp;"'!"&amp;Lists!$K33&amp;AO$23))))</f>
        <v/>
      </c>
    </row>
    <row r="56" spans="2:41" x14ac:dyDescent="0.25">
      <c r="B56" s="279" t="str">
        <f ca="1">IF(C56="","",Facility_Info_upload!$B$24)</f>
        <v/>
      </c>
      <c r="C56" s="31" t="str">
        <f ca="1">IF(ISNA(Lists!$J34),"",IF(INDIRECT("'"&amp;Lists!$J34&amp;"'!"&amp;"B"&amp;C$23)="","",(INDIRECT("'"&amp;Lists!$J34&amp;"'!"&amp;"B"&amp;C$23))))</f>
        <v/>
      </c>
      <c r="D56" s="31" t="str">
        <f ca="1">IF(ISNA(Lists!$J34),"",IF(INDIRECT("'"&amp;Lists!$J34&amp;"'!"&amp;"B"&amp;D$23)="","",(INDIRECT("'"&amp;Lists!$J34&amp;"'!"&amp;"B"&amp;D$23))))</f>
        <v/>
      </c>
      <c r="E56" s="31" t="str">
        <f ca="1">IF(ISNA(Lists!$J34),"",IF(INDIRECT("'"&amp;Lists!$J34&amp;"'!"&amp;"B"&amp;E$23)="","",(INDIRECT("'"&amp;Lists!$J34&amp;"'!"&amp;"B"&amp;E$23))))</f>
        <v/>
      </c>
      <c r="F56" s="31" t="str">
        <f ca="1">IF(ISNA(Lists!$J34),"",IF(INDIRECT("'"&amp;Lists!$J34&amp;"'!"&amp;"B"&amp;F$23)="","",(INDIRECT("'"&amp;Lists!$J34&amp;"'!"&amp;"B"&amp;F$23))))</f>
        <v/>
      </c>
      <c r="G56" s="31" t="str">
        <f ca="1">IF(ISNA(Lists!$J34),"",IF(INDIRECT("'"&amp;Lists!$J34&amp;"'!"&amp;"B"&amp;G$23)="","",(INDIRECT("'"&amp;Lists!$J34&amp;"'!"&amp;"B"&amp;G$23))))</f>
        <v/>
      </c>
      <c r="H56" s="31" t="str">
        <f ca="1">IF(ISNA(Lists!$J34),"",IF((INDIRECT("'"&amp;Lists!$J34&amp;"'!"&amp;Lists!$K34&amp;H$23))="","",(INDIRECT("'"&amp;Lists!$J34&amp;"'!"&amp;Lists!$K34&amp;H$23))))</f>
        <v/>
      </c>
      <c r="I56" s="31" t="str">
        <f ca="1">IF(ISNA(Lists!$J34),"",IF((INDIRECT("'"&amp;Lists!$J34&amp;"'!"&amp;Lists!$K34&amp;I$23))="","",(INDIRECT("'"&amp;Lists!$J34&amp;"'!"&amp;Lists!$K34&amp;I$23))))</f>
        <v/>
      </c>
      <c r="J56" s="31" t="str">
        <f ca="1">IF(ISNA(Lists!$J34),"",IF((INDIRECT("'"&amp;Lists!$J34&amp;"'!"&amp;Lists!$K34&amp;J$23))="","",(INDIRECT("'"&amp;Lists!$J34&amp;"'!"&amp;Lists!$K34&amp;J$23))))</f>
        <v/>
      </c>
      <c r="K56" s="31" t="str">
        <f ca="1">IF(ISNA(Lists!$J34),"",IF((INDIRECT("'"&amp;Lists!$J34&amp;"'!"&amp;Lists!$K34&amp;K$23))="","",(INDIRECT("'"&amp;Lists!$J34&amp;"'!"&amp;Lists!$K34&amp;K$23))))</f>
        <v/>
      </c>
      <c r="L56" s="31" t="str">
        <f ca="1">IF(ISNA(Lists!$J34),"",IF((INDIRECT("'"&amp;Lists!$J34&amp;"'!"&amp;Lists!$K34&amp;L$23))="","",(INDIRECT("'"&amp;Lists!$J34&amp;"'!"&amp;Lists!$K34&amp;L$23))))</f>
        <v/>
      </c>
      <c r="M56" s="31" t="str">
        <f ca="1">IF(ISNA(Lists!$J34),"",IF((INDIRECT("'"&amp;Lists!$J34&amp;"'!"&amp;Lists!$K34&amp;M$23))="","",(INDIRECT("'"&amp;Lists!$J34&amp;"'!"&amp;Lists!$K34&amp;M$23))))</f>
        <v/>
      </c>
      <c r="N56" s="31" t="str">
        <f ca="1">IF(ISNA(Lists!$J34),"",IF((INDIRECT("'"&amp;Lists!$J34&amp;"'!"&amp;Lists!$K34&amp;N$23))="","",(INDIRECT("'"&amp;Lists!$J34&amp;"'!"&amp;Lists!$K34&amp;N$23))))</f>
        <v/>
      </c>
      <c r="O56" s="31" t="str">
        <f ca="1">IF(ISNA(Lists!$J34),"",IF((INDIRECT("'"&amp;Lists!$J34&amp;"'!"&amp;Lists!$K34&amp;O$23))="","",(INDIRECT("'"&amp;Lists!$J34&amp;"'!"&amp;Lists!$K34&amp;O$23))))</f>
        <v/>
      </c>
      <c r="P56" s="31" t="str">
        <f ca="1">IF(ISNA(Lists!$J34),"",IF((INDIRECT("'"&amp;Lists!$J34&amp;"'!"&amp;Lists!$K34&amp;P$23))="","",(INDIRECT("'"&amp;Lists!$J34&amp;"'!"&amp;Lists!$K34&amp;P$23))))</f>
        <v/>
      </c>
      <c r="Q56" s="31" t="str">
        <f ca="1">IF(ISNA(Lists!$J34),"",IF((INDIRECT("'"&amp;Lists!$J34&amp;"'!"&amp;Lists!$K34&amp;Q$23))="","",(INDIRECT("'"&amp;Lists!$J34&amp;"'!"&amp;Lists!$K34&amp;Q$23))))</f>
        <v/>
      </c>
      <c r="R56" s="31" t="str">
        <f ca="1">IF(ISNA(Lists!$J34),"",IF((INDIRECT("'"&amp;Lists!$J34&amp;"'!"&amp;Lists!$K34&amp;R$23))="","",(INDIRECT("'"&amp;Lists!$J34&amp;"'!"&amp;Lists!$K34&amp;R$23))))</f>
        <v/>
      </c>
      <c r="S56" s="31" t="str">
        <f ca="1">IF(ISNA(Lists!$J34),"",IF((INDIRECT("'"&amp;Lists!$J34&amp;"'!"&amp;Lists!$K34&amp;S$23))="","",(INDIRECT("'"&amp;Lists!$J34&amp;"'!"&amp;Lists!$K34&amp;S$23))))</f>
        <v/>
      </c>
      <c r="T56" s="278" t="str">
        <f ca="1">IF(ISNA(Lists!$J34),"",IF((INDIRECT("'"&amp;Lists!$J34&amp;"'!"&amp;Lists!$K34&amp;T$23))="","",(INDIRECT("'"&amp;Lists!$J34&amp;"'!"&amp;Lists!$K34&amp;T$23))))</f>
        <v/>
      </c>
      <c r="U56" s="31" t="str">
        <f ca="1">IF(ISNA(Lists!$J34),"",IF((INDIRECT("'"&amp;Lists!$J34&amp;"'!"&amp;Lists!$K34&amp;U$23))="","",(INDIRECT("'"&amp;Lists!$J34&amp;"'!"&amp;Lists!$K34&amp;U$23))))</f>
        <v/>
      </c>
      <c r="V56" s="31" t="str">
        <f ca="1">IF(ISNA(Lists!$J34),"",IF((INDIRECT("'"&amp;Lists!$J34&amp;"'!"&amp;Lists!$L34&amp;V$23))="","",(INDIRECT("'"&amp;Lists!$J34&amp;"'!"&amp;Lists!$L34&amp;V$23))))</f>
        <v/>
      </c>
      <c r="W56" s="31" t="str">
        <f ca="1">IF(ISNA(Lists!$J34),"",IF((INDIRECT("'"&amp;Lists!$J34&amp;"'!"&amp;Lists!$L34&amp;W$23))="","",(INDIRECT("'"&amp;Lists!$J34&amp;"'!"&amp;Lists!$L34&amp;W$23))))</f>
        <v/>
      </c>
      <c r="X56" s="31" t="str">
        <f ca="1">IF(ISNA(Lists!$J34),"",IF((INDIRECT("'"&amp;Lists!$J34&amp;"'!"&amp;Lists!$L34&amp;X$23))="","",(INDIRECT("'"&amp;Lists!$J34&amp;"'!"&amp;Lists!$L34&amp;X$23))))</f>
        <v/>
      </c>
      <c r="Y56" s="31" t="str">
        <f ca="1">IF(ISNA(Lists!$J34),"",IF((INDIRECT("'"&amp;Lists!$J34&amp;"'!"&amp;Lists!$L34&amp;Y$23))="","",(INDIRECT("'"&amp;Lists!$J34&amp;"'!"&amp;Lists!$L34&amp;Y$23))))</f>
        <v/>
      </c>
      <c r="Z56" s="31" t="str">
        <f ca="1">IF(ISNA(Lists!$J34),"",IF((INDIRECT("'"&amp;Lists!$J34&amp;"'!"&amp;Lists!$L34&amp;Z$23))="","",(INDIRECT("'"&amp;Lists!$J34&amp;"'!"&amp;Lists!$L34&amp;Z$23))))</f>
        <v/>
      </c>
      <c r="AA56" s="31" t="str">
        <f ca="1">IF(ISNA(Lists!$J34),"",IF((INDIRECT("'"&amp;Lists!$J34&amp;"'!"&amp;Lists!$L34&amp;AA$23))="","",(INDIRECT("'"&amp;Lists!$J34&amp;"'!"&amp;Lists!$L34&amp;AA$23))))</f>
        <v/>
      </c>
      <c r="AB56" s="31" t="str">
        <f ca="1">IF(ISNA(Lists!$J34),"",IF((INDIRECT("'"&amp;Lists!$J34&amp;"'!"&amp;Lists!$L34&amp;AB$23))="","",(INDIRECT("'"&amp;Lists!$J34&amp;"'!"&amp;Lists!$L34&amp;AB$23))))</f>
        <v/>
      </c>
      <c r="AC56" s="31" t="str">
        <f ca="1">IF(ISNA(Lists!$J34),"",IF((INDIRECT("'"&amp;Lists!$J34&amp;"'!"&amp;Lists!$K34&amp;AC$23))="","",(INDIRECT("'"&amp;Lists!$J34&amp;"'!"&amp;Lists!$K34&amp;AC$23))))</f>
        <v/>
      </c>
      <c r="AD56" s="31" t="str">
        <f ca="1">IF(ISNA(Lists!$J34),"",IF((INDIRECT("'"&amp;Lists!$J34&amp;"'!"&amp;Lists!$L34&amp;AD$23))="","",(INDIRECT("'"&amp;Lists!$J34&amp;"'!"&amp;Lists!$L34&amp;AD$23))))</f>
        <v/>
      </c>
      <c r="AE56" s="31" t="str">
        <f ca="1">IF(ISNA(Lists!$J34),"",IF((INDIRECT("'"&amp;Lists!$J34&amp;"'!"&amp;Lists!$K34&amp;AE$23))="","",(INDIRECT("'"&amp;Lists!$J34&amp;"'!"&amp;Lists!$K34&amp;AE$23))))</f>
        <v/>
      </c>
      <c r="AF56" s="31" t="str">
        <f ca="1">IF(ISNA(Lists!$J34),"",IF((INDIRECT("'"&amp;Lists!$J34&amp;"'!"&amp;Lists!$K34&amp;AF$23))="","",(INDIRECT("'"&amp;Lists!$J34&amp;"'!"&amp;Lists!$K34&amp;AF$23))))</f>
        <v/>
      </c>
      <c r="AG56" s="31" t="str">
        <f ca="1">IF(ISNA(Lists!$J34),"",IF((INDIRECT("'"&amp;Lists!$J34&amp;"'!"&amp;Lists!$K34&amp;AG$23))="","",(INDIRECT("'"&amp;Lists!$J34&amp;"'!"&amp;Lists!$K34&amp;AG$23))))</f>
        <v/>
      </c>
      <c r="AH56" s="31" t="str">
        <f ca="1">IF(ISNA(Lists!$J34),"",IF((INDIRECT("'"&amp;Lists!$J34&amp;"'!"&amp;Lists!$K34&amp;AH$23))="","",(INDIRECT("'"&amp;Lists!$J34&amp;"'!"&amp;Lists!$K34&amp;AH$23))))</f>
        <v/>
      </c>
      <c r="AI56" s="31" t="str">
        <f ca="1">IF(ISNA(Lists!$J34),"",IF((INDIRECT("'"&amp;Lists!$J34&amp;"'!"&amp;Lists!$K34&amp;AI$23))="","",(INDIRECT("'"&amp;Lists!$J34&amp;"'!"&amp;Lists!$K34&amp;AI$23))))</f>
        <v/>
      </c>
      <c r="AJ56" s="31" t="str">
        <f ca="1">IF(ISNA(Lists!$J34),"",IF((INDIRECT("'"&amp;Lists!$J34&amp;"'!"&amp;Lists!$K34&amp;AJ$23))="","",(INDIRECT("'"&amp;Lists!$J34&amp;"'!"&amp;Lists!$K34&amp;AJ$23))))</f>
        <v/>
      </c>
      <c r="AK56" s="31" t="str">
        <f ca="1">IF(ISNA(Lists!$J34),"",IF((INDIRECT("'"&amp;Lists!$J34&amp;"'!"&amp;Lists!$K34&amp;AK$23))="","",(INDIRECT("'"&amp;Lists!$J34&amp;"'!"&amp;Lists!$K34&amp;AK$23))))</f>
        <v/>
      </c>
      <c r="AL56" s="274" t="str">
        <f ca="1">IF(ISNA(Lists!$J34),"",IF((INDIRECT("'"&amp;Lists!$J34&amp;"'!"&amp;Lists!$K34&amp;AL$23))="","",(INDIRECT("'"&amp;Lists!$J34&amp;"'!"&amp;Lists!$K34&amp;AL$23))))</f>
        <v/>
      </c>
      <c r="AM56" s="31" t="str">
        <f ca="1">IF(ISNA(Lists!$J34),"",IF((INDIRECT("'"&amp;Lists!$J34&amp;"'!"&amp;Lists!$K34&amp;AM$23))="","",(INDIRECT("'"&amp;Lists!$J34&amp;"'!"&amp;Lists!$K34&amp;AM$23))))</f>
        <v/>
      </c>
      <c r="AN56" s="31" t="str">
        <f ca="1">IF(ISNA(Lists!$J34),"",IF((INDIRECT("'"&amp;Lists!$J34&amp;"'!"&amp;Lists!$K34&amp;AN$23))="","",(INDIRECT("'"&amp;Lists!$J34&amp;"'!"&amp;Lists!$K34&amp;AN$23))))</f>
        <v/>
      </c>
      <c r="AO56" s="485" t="str">
        <f ca="1">IF(ISNA(Lists!$J34),"",IF((INDIRECT("'"&amp;Lists!$J34&amp;"'!"&amp;Lists!$K34&amp;AO$23))="","",(INDIRECT("'"&amp;Lists!$J34&amp;"'!"&amp;Lists!$K34&amp;AO$23))))</f>
        <v/>
      </c>
    </row>
    <row r="57" spans="2:41" x14ac:dyDescent="0.25">
      <c r="B57" s="279" t="str">
        <f ca="1">IF(C57="","",Facility_Info_upload!$B$24)</f>
        <v/>
      </c>
      <c r="C57" s="31" t="str">
        <f ca="1">IF(ISNA(Lists!$J35),"",IF(INDIRECT("'"&amp;Lists!$J35&amp;"'!"&amp;"B"&amp;C$23)="","",(INDIRECT("'"&amp;Lists!$J35&amp;"'!"&amp;"B"&amp;C$23))))</f>
        <v/>
      </c>
      <c r="D57" s="31" t="str">
        <f ca="1">IF(ISNA(Lists!$J35),"",IF(INDIRECT("'"&amp;Lists!$J35&amp;"'!"&amp;"B"&amp;D$23)="","",(INDIRECT("'"&amp;Lists!$J35&amp;"'!"&amp;"B"&amp;D$23))))</f>
        <v/>
      </c>
      <c r="E57" s="31" t="str">
        <f ca="1">IF(ISNA(Lists!$J35),"",IF(INDIRECT("'"&amp;Lists!$J35&amp;"'!"&amp;"B"&amp;E$23)="","",(INDIRECT("'"&amp;Lists!$J35&amp;"'!"&amp;"B"&amp;E$23))))</f>
        <v/>
      </c>
      <c r="F57" s="31" t="str">
        <f ca="1">IF(ISNA(Lists!$J35),"",IF(INDIRECT("'"&amp;Lists!$J35&amp;"'!"&amp;"B"&amp;F$23)="","",(INDIRECT("'"&amp;Lists!$J35&amp;"'!"&amp;"B"&amp;F$23))))</f>
        <v/>
      </c>
      <c r="G57" s="31" t="str">
        <f ca="1">IF(ISNA(Lists!$J35),"",IF(INDIRECT("'"&amp;Lists!$J35&amp;"'!"&amp;"B"&amp;G$23)="","",(INDIRECT("'"&amp;Lists!$J35&amp;"'!"&amp;"B"&amp;G$23))))</f>
        <v/>
      </c>
      <c r="H57" s="31" t="str">
        <f ca="1">IF(ISNA(Lists!$J35),"",IF((INDIRECT("'"&amp;Lists!$J35&amp;"'!"&amp;Lists!$K35&amp;H$23))="","",(INDIRECT("'"&amp;Lists!$J35&amp;"'!"&amp;Lists!$K35&amp;H$23))))</f>
        <v/>
      </c>
      <c r="I57" s="31" t="str">
        <f ca="1">IF(ISNA(Lists!$J35),"",IF((INDIRECT("'"&amp;Lists!$J35&amp;"'!"&amp;Lists!$K35&amp;I$23))="","",(INDIRECT("'"&amp;Lists!$J35&amp;"'!"&amp;Lists!$K35&amp;I$23))))</f>
        <v/>
      </c>
      <c r="J57" s="31" t="str">
        <f ca="1">IF(ISNA(Lists!$J35),"",IF((INDIRECT("'"&amp;Lists!$J35&amp;"'!"&amp;Lists!$K35&amp;J$23))="","",(INDIRECT("'"&amp;Lists!$J35&amp;"'!"&amp;Lists!$K35&amp;J$23))))</f>
        <v/>
      </c>
      <c r="K57" s="31" t="str">
        <f ca="1">IF(ISNA(Lists!$J35),"",IF((INDIRECT("'"&amp;Lists!$J35&amp;"'!"&amp;Lists!$K35&amp;K$23))="","",(INDIRECT("'"&amp;Lists!$J35&amp;"'!"&amp;Lists!$K35&amp;K$23))))</f>
        <v/>
      </c>
      <c r="L57" s="31" t="str">
        <f ca="1">IF(ISNA(Lists!$J35),"",IF((INDIRECT("'"&amp;Lists!$J35&amp;"'!"&amp;Lists!$K35&amp;L$23))="","",(INDIRECT("'"&amp;Lists!$J35&amp;"'!"&amp;Lists!$K35&amp;L$23))))</f>
        <v/>
      </c>
      <c r="M57" s="31" t="str">
        <f ca="1">IF(ISNA(Lists!$J35),"",IF((INDIRECT("'"&amp;Lists!$J35&amp;"'!"&amp;Lists!$K35&amp;M$23))="","",(INDIRECT("'"&amp;Lists!$J35&amp;"'!"&amp;Lists!$K35&amp;M$23))))</f>
        <v/>
      </c>
      <c r="N57" s="31" t="str">
        <f ca="1">IF(ISNA(Lists!$J35),"",IF((INDIRECT("'"&amp;Lists!$J35&amp;"'!"&amp;Lists!$K35&amp;N$23))="","",(INDIRECT("'"&amp;Lists!$J35&amp;"'!"&amp;Lists!$K35&amp;N$23))))</f>
        <v/>
      </c>
      <c r="O57" s="31" t="str">
        <f ca="1">IF(ISNA(Lists!$J35),"",IF((INDIRECT("'"&amp;Lists!$J35&amp;"'!"&amp;Lists!$K35&amp;O$23))="","",(INDIRECT("'"&amp;Lists!$J35&amp;"'!"&amp;Lists!$K35&amp;O$23))))</f>
        <v/>
      </c>
      <c r="P57" s="31" t="str">
        <f ca="1">IF(ISNA(Lists!$J35),"",IF((INDIRECT("'"&amp;Lists!$J35&amp;"'!"&amp;Lists!$K35&amp;P$23))="","",(INDIRECT("'"&amp;Lists!$J35&amp;"'!"&amp;Lists!$K35&amp;P$23))))</f>
        <v/>
      </c>
      <c r="Q57" s="31" t="str">
        <f ca="1">IF(ISNA(Lists!$J35),"",IF((INDIRECT("'"&amp;Lists!$J35&amp;"'!"&amp;Lists!$K35&amp;Q$23))="","",(INDIRECT("'"&amp;Lists!$J35&amp;"'!"&amp;Lists!$K35&amp;Q$23))))</f>
        <v/>
      </c>
      <c r="R57" s="31" t="str">
        <f ca="1">IF(ISNA(Lists!$J35),"",IF((INDIRECT("'"&amp;Lists!$J35&amp;"'!"&amp;Lists!$K35&amp;R$23))="","",(INDIRECT("'"&amp;Lists!$J35&amp;"'!"&amp;Lists!$K35&amp;R$23))))</f>
        <v/>
      </c>
      <c r="S57" s="31" t="str">
        <f ca="1">IF(ISNA(Lists!$J35),"",IF((INDIRECT("'"&amp;Lists!$J35&amp;"'!"&amp;Lists!$K35&amp;S$23))="","",(INDIRECT("'"&amp;Lists!$J35&amp;"'!"&amp;Lists!$K35&amp;S$23))))</f>
        <v/>
      </c>
      <c r="T57" s="278" t="str">
        <f ca="1">IF(ISNA(Lists!$J35),"",IF((INDIRECT("'"&amp;Lists!$J35&amp;"'!"&amp;Lists!$K35&amp;T$23))="","",(INDIRECT("'"&amp;Lists!$J35&amp;"'!"&amp;Lists!$K35&amp;T$23))))</f>
        <v/>
      </c>
      <c r="U57" s="31" t="str">
        <f ca="1">IF(ISNA(Lists!$J35),"",IF((INDIRECT("'"&amp;Lists!$J35&amp;"'!"&amp;Lists!$K35&amp;U$23))="","",(INDIRECT("'"&amp;Lists!$J35&amp;"'!"&amp;Lists!$K35&amp;U$23))))</f>
        <v/>
      </c>
      <c r="V57" s="31" t="str">
        <f ca="1">IF(ISNA(Lists!$J35),"",IF((INDIRECT("'"&amp;Lists!$J35&amp;"'!"&amp;Lists!$L35&amp;V$23))="","",(INDIRECT("'"&amp;Lists!$J35&amp;"'!"&amp;Lists!$L35&amp;V$23))))</f>
        <v/>
      </c>
      <c r="W57" s="31" t="str">
        <f ca="1">IF(ISNA(Lists!$J35),"",IF((INDIRECT("'"&amp;Lists!$J35&amp;"'!"&amp;Lists!$L35&amp;W$23))="","",(INDIRECT("'"&amp;Lists!$J35&amp;"'!"&amp;Lists!$L35&amp;W$23))))</f>
        <v/>
      </c>
      <c r="X57" s="31" t="str">
        <f ca="1">IF(ISNA(Lists!$J35),"",IF((INDIRECT("'"&amp;Lists!$J35&amp;"'!"&amp;Lists!$L35&amp;X$23))="","",(INDIRECT("'"&amp;Lists!$J35&amp;"'!"&amp;Lists!$L35&amp;X$23))))</f>
        <v/>
      </c>
      <c r="Y57" s="31" t="str">
        <f ca="1">IF(ISNA(Lists!$J35),"",IF((INDIRECT("'"&amp;Lists!$J35&amp;"'!"&amp;Lists!$L35&amp;Y$23))="","",(INDIRECT("'"&amp;Lists!$J35&amp;"'!"&amp;Lists!$L35&amp;Y$23))))</f>
        <v/>
      </c>
      <c r="Z57" s="31" t="str">
        <f ca="1">IF(ISNA(Lists!$J35),"",IF((INDIRECT("'"&amp;Lists!$J35&amp;"'!"&amp;Lists!$L35&amp;Z$23))="","",(INDIRECT("'"&amp;Lists!$J35&amp;"'!"&amp;Lists!$L35&amp;Z$23))))</f>
        <v/>
      </c>
      <c r="AA57" s="31" t="str">
        <f ca="1">IF(ISNA(Lists!$J35),"",IF((INDIRECT("'"&amp;Lists!$J35&amp;"'!"&amp;Lists!$L35&amp;AA$23))="","",(INDIRECT("'"&amp;Lists!$J35&amp;"'!"&amp;Lists!$L35&amp;AA$23))))</f>
        <v/>
      </c>
      <c r="AB57" s="31" t="str">
        <f ca="1">IF(ISNA(Lists!$J35),"",IF((INDIRECT("'"&amp;Lists!$J35&amp;"'!"&amp;Lists!$L35&amp;AB$23))="","",(INDIRECT("'"&amp;Lists!$J35&amp;"'!"&amp;Lists!$L35&amp;AB$23))))</f>
        <v/>
      </c>
      <c r="AC57" s="31" t="str">
        <f ca="1">IF(ISNA(Lists!$J35),"",IF((INDIRECT("'"&amp;Lists!$J35&amp;"'!"&amp;Lists!$K35&amp;AC$23))="","",(INDIRECT("'"&amp;Lists!$J35&amp;"'!"&amp;Lists!$K35&amp;AC$23))))</f>
        <v/>
      </c>
      <c r="AD57" s="31" t="str">
        <f ca="1">IF(ISNA(Lists!$J35),"",IF((INDIRECT("'"&amp;Lists!$J35&amp;"'!"&amp;Lists!$L35&amp;AD$23))="","",(INDIRECT("'"&amp;Lists!$J35&amp;"'!"&amp;Lists!$L35&amp;AD$23))))</f>
        <v/>
      </c>
      <c r="AE57" s="31" t="str">
        <f ca="1">IF(ISNA(Lists!$J35),"",IF((INDIRECT("'"&amp;Lists!$J35&amp;"'!"&amp;Lists!$K35&amp;AE$23))="","",(INDIRECT("'"&amp;Lists!$J35&amp;"'!"&amp;Lists!$K35&amp;AE$23))))</f>
        <v/>
      </c>
      <c r="AF57" s="31" t="str">
        <f ca="1">IF(ISNA(Lists!$J35),"",IF((INDIRECT("'"&amp;Lists!$J35&amp;"'!"&amp;Lists!$K35&amp;AF$23))="","",(INDIRECT("'"&amp;Lists!$J35&amp;"'!"&amp;Lists!$K35&amp;AF$23))))</f>
        <v/>
      </c>
      <c r="AG57" s="31" t="str">
        <f ca="1">IF(ISNA(Lists!$J35),"",IF((INDIRECT("'"&amp;Lists!$J35&amp;"'!"&amp;Lists!$K35&amp;AG$23))="","",(INDIRECT("'"&amp;Lists!$J35&amp;"'!"&amp;Lists!$K35&amp;AG$23))))</f>
        <v/>
      </c>
      <c r="AH57" s="31" t="str">
        <f ca="1">IF(ISNA(Lists!$J35),"",IF((INDIRECT("'"&amp;Lists!$J35&amp;"'!"&amp;Lists!$K35&amp;AH$23))="","",(INDIRECT("'"&amp;Lists!$J35&amp;"'!"&amp;Lists!$K35&amp;AH$23))))</f>
        <v/>
      </c>
      <c r="AI57" s="31" t="str">
        <f ca="1">IF(ISNA(Lists!$J35),"",IF((INDIRECT("'"&amp;Lists!$J35&amp;"'!"&amp;Lists!$K35&amp;AI$23))="","",(INDIRECT("'"&amp;Lists!$J35&amp;"'!"&amp;Lists!$K35&amp;AI$23))))</f>
        <v/>
      </c>
      <c r="AJ57" s="31" t="str">
        <f ca="1">IF(ISNA(Lists!$J35),"",IF((INDIRECT("'"&amp;Lists!$J35&amp;"'!"&amp;Lists!$K35&amp;AJ$23))="","",(INDIRECT("'"&amp;Lists!$J35&amp;"'!"&amp;Lists!$K35&amp;AJ$23))))</f>
        <v/>
      </c>
      <c r="AK57" s="31" t="str">
        <f ca="1">IF(ISNA(Lists!$J35),"",IF((INDIRECT("'"&amp;Lists!$J35&amp;"'!"&amp;Lists!$K35&amp;AK$23))="","",(INDIRECT("'"&amp;Lists!$J35&amp;"'!"&amp;Lists!$K35&amp;AK$23))))</f>
        <v/>
      </c>
      <c r="AL57" s="274" t="str">
        <f ca="1">IF(ISNA(Lists!$J35),"",IF((INDIRECT("'"&amp;Lists!$J35&amp;"'!"&amp;Lists!$K35&amp;AL$23))="","",(INDIRECT("'"&amp;Lists!$J35&amp;"'!"&amp;Lists!$K35&amp;AL$23))))</f>
        <v/>
      </c>
      <c r="AM57" s="31" t="str">
        <f ca="1">IF(ISNA(Lists!$J35),"",IF((INDIRECT("'"&amp;Lists!$J35&amp;"'!"&amp;Lists!$K35&amp;AM$23))="","",(INDIRECT("'"&amp;Lists!$J35&amp;"'!"&amp;Lists!$K35&amp;AM$23))))</f>
        <v/>
      </c>
      <c r="AN57" s="31" t="str">
        <f ca="1">IF(ISNA(Lists!$J35),"",IF((INDIRECT("'"&amp;Lists!$J35&amp;"'!"&amp;Lists!$K35&amp;AN$23))="","",(INDIRECT("'"&amp;Lists!$J35&amp;"'!"&amp;Lists!$K35&amp;AN$23))))</f>
        <v/>
      </c>
      <c r="AO57" s="485" t="str">
        <f ca="1">IF(ISNA(Lists!$J35),"",IF((INDIRECT("'"&amp;Lists!$J35&amp;"'!"&amp;Lists!$K35&amp;AO$23))="","",(INDIRECT("'"&amp;Lists!$J35&amp;"'!"&amp;Lists!$K35&amp;AO$23))))</f>
        <v/>
      </c>
    </row>
    <row r="58" spans="2:41" x14ac:dyDescent="0.25">
      <c r="B58" s="279" t="str">
        <f ca="1">IF(C58="","",Facility_Info_upload!$B$24)</f>
        <v/>
      </c>
      <c r="C58" s="31" t="str">
        <f ca="1">IF(ISNA(Lists!$J36),"",IF(INDIRECT("'"&amp;Lists!$J36&amp;"'!"&amp;"B"&amp;C$23)="","",(INDIRECT("'"&amp;Lists!$J36&amp;"'!"&amp;"B"&amp;C$23))))</f>
        <v/>
      </c>
      <c r="D58" s="31" t="str">
        <f ca="1">IF(ISNA(Lists!$J36),"",IF(INDIRECT("'"&amp;Lists!$J36&amp;"'!"&amp;"B"&amp;D$23)="","",(INDIRECT("'"&amp;Lists!$J36&amp;"'!"&amp;"B"&amp;D$23))))</f>
        <v/>
      </c>
      <c r="E58" s="31" t="str">
        <f ca="1">IF(ISNA(Lists!$J36),"",IF(INDIRECT("'"&amp;Lists!$J36&amp;"'!"&amp;"B"&amp;E$23)="","",(INDIRECT("'"&amp;Lists!$J36&amp;"'!"&amp;"B"&amp;E$23))))</f>
        <v/>
      </c>
      <c r="F58" s="31" t="str">
        <f ca="1">IF(ISNA(Lists!$J36),"",IF(INDIRECT("'"&amp;Lists!$J36&amp;"'!"&amp;"B"&amp;F$23)="","",(INDIRECT("'"&amp;Lists!$J36&amp;"'!"&amp;"B"&amp;F$23))))</f>
        <v/>
      </c>
      <c r="G58" s="31" t="str">
        <f ca="1">IF(ISNA(Lists!$J36),"",IF(INDIRECT("'"&amp;Lists!$J36&amp;"'!"&amp;"B"&amp;G$23)="","",(INDIRECT("'"&amp;Lists!$J36&amp;"'!"&amp;"B"&amp;G$23))))</f>
        <v/>
      </c>
      <c r="H58" s="31" t="str">
        <f ca="1">IF(ISNA(Lists!$J36),"",IF((INDIRECT("'"&amp;Lists!$J36&amp;"'!"&amp;Lists!$K36&amp;H$23))="","",(INDIRECT("'"&amp;Lists!$J36&amp;"'!"&amp;Lists!$K36&amp;H$23))))</f>
        <v/>
      </c>
      <c r="I58" s="31" t="str">
        <f ca="1">IF(ISNA(Lists!$J36),"",IF((INDIRECT("'"&amp;Lists!$J36&amp;"'!"&amp;Lists!$K36&amp;I$23))="","",(INDIRECT("'"&amp;Lists!$J36&amp;"'!"&amp;Lists!$K36&amp;I$23))))</f>
        <v/>
      </c>
      <c r="J58" s="31" t="str">
        <f ca="1">IF(ISNA(Lists!$J36),"",IF((INDIRECT("'"&amp;Lists!$J36&amp;"'!"&amp;Lists!$K36&amp;J$23))="","",(INDIRECT("'"&amp;Lists!$J36&amp;"'!"&amp;Lists!$K36&amp;J$23))))</f>
        <v/>
      </c>
      <c r="K58" s="31" t="str">
        <f ca="1">IF(ISNA(Lists!$J36),"",IF((INDIRECT("'"&amp;Lists!$J36&amp;"'!"&amp;Lists!$K36&amp;K$23))="","",(INDIRECT("'"&amp;Lists!$J36&amp;"'!"&amp;Lists!$K36&amp;K$23))))</f>
        <v/>
      </c>
      <c r="L58" s="31" t="str">
        <f ca="1">IF(ISNA(Lists!$J36),"",IF((INDIRECT("'"&amp;Lists!$J36&amp;"'!"&amp;Lists!$K36&amp;L$23))="","",(INDIRECT("'"&amp;Lists!$J36&amp;"'!"&amp;Lists!$K36&amp;L$23))))</f>
        <v/>
      </c>
      <c r="M58" s="31" t="str">
        <f ca="1">IF(ISNA(Lists!$J36),"",IF((INDIRECT("'"&amp;Lists!$J36&amp;"'!"&amp;Lists!$K36&amp;M$23))="","",(INDIRECT("'"&amp;Lists!$J36&amp;"'!"&amp;Lists!$K36&amp;M$23))))</f>
        <v/>
      </c>
      <c r="N58" s="31" t="str">
        <f ca="1">IF(ISNA(Lists!$J36),"",IF((INDIRECT("'"&amp;Lists!$J36&amp;"'!"&amp;Lists!$K36&amp;N$23))="","",(INDIRECT("'"&amp;Lists!$J36&amp;"'!"&amp;Lists!$K36&amp;N$23))))</f>
        <v/>
      </c>
      <c r="O58" s="31" t="str">
        <f ca="1">IF(ISNA(Lists!$J36),"",IF((INDIRECT("'"&amp;Lists!$J36&amp;"'!"&amp;Lists!$K36&amp;O$23))="","",(INDIRECT("'"&amp;Lists!$J36&amp;"'!"&amp;Lists!$K36&amp;O$23))))</f>
        <v/>
      </c>
      <c r="P58" s="31" t="str">
        <f ca="1">IF(ISNA(Lists!$J36),"",IF((INDIRECT("'"&amp;Lists!$J36&amp;"'!"&amp;Lists!$K36&amp;P$23))="","",(INDIRECT("'"&amp;Lists!$J36&amp;"'!"&amp;Lists!$K36&amp;P$23))))</f>
        <v/>
      </c>
      <c r="Q58" s="31" t="str">
        <f ca="1">IF(ISNA(Lists!$J36),"",IF((INDIRECT("'"&amp;Lists!$J36&amp;"'!"&amp;Lists!$K36&amp;Q$23))="","",(INDIRECT("'"&amp;Lists!$J36&amp;"'!"&amp;Lists!$K36&amp;Q$23))))</f>
        <v/>
      </c>
      <c r="R58" s="31" t="str">
        <f ca="1">IF(ISNA(Lists!$J36),"",IF((INDIRECT("'"&amp;Lists!$J36&amp;"'!"&amp;Lists!$K36&amp;R$23))="","",(INDIRECT("'"&amp;Lists!$J36&amp;"'!"&amp;Lists!$K36&amp;R$23))))</f>
        <v/>
      </c>
      <c r="S58" s="31" t="str">
        <f ca="1">IF(ISNA(Lists!$J36),"",IF((INDIRECT("'"&amp;Lists!$J36&amp;"'!"&amp;Lists!$K36&amp;S$23))="","",(INDIRECT("'"&amp;Lists!$J36&amp;"'!"&amp;Lists!$K36&amp;S$23))))</f>
        <v/>
      </c>
      <c r="T58" s="278" t="str">
        <f ca="1">IF(ISNA(Lists!$J36),"",IF((INDIRECT("'"&amp;Lists!$J36&amp;"'!"&amp;Lists!$K36&amp;T$23))="","",(INDIRECT("'"&amp;Lists!$J36&amp;"'!"&amp;Lists!$K36&amp;T$23))))</f>
        <v/>
      </c>
      <c r="U58" s="31" t="str">
        <f ca="1">IF(ISNA(Lists!$J36),"",IF((INDIRECT("'"&amp;Lists!$J36&amp;"'!"&amp;Lists!$K36&amp;U$23))="","",(INDIRECT("'"&amp;Lists!$J36&amp;"'!"&amp;Lists!$K36&amp;U$23))))</f>
        <v/>
      </c>
      <c r="V58" s="31" t="str">
        <f ca="1">IF(ISNA(Lists!$J36),"",IF((INDIRECT("'"&amp;Lists!$J36&amp;"'!"&amp;Lists!$L36&amp;V$23))="","",(INDIRECT("'"&amp;Lists!$J36&amp;"'!"&amp;Lists!$L36&amp;V$23))))</f>
        <v/>
      </c>
      <c r="W58" s="31" t="str">
        <f ca="1">IF(ISNA(Lists!$J36),"",IF((INDIRECT("'"&amp;Lists!$J36&amp;"'!"&amp;Lists!$L36&amp;W$23))="","",(INDIRECT("'"&amp;Lists!$J36&amp;"'!"&amp;Lists!$L36&amp;W$23))))</f>
        <v/>
      </c>
      <c r="X58" s="31" t="str">
        <f ca="1">IF(ISNA(Lists!$J36),"",IF((INDIRECT("'"&amp;Lists!$J36&amp;"'!"&amp;Lists!$L36&amp;X$23))="","",(INDIRECT("'"&amp;Lists!$J36&amp;"'!"&amp;Lists!$L36&amp;X$23))))</f>
        <v/>
      </c>
      <c r="Y58" s="31" t="str">
        <f ca="1">IF(ISNA(Lists!$J36),"",IF((INDIRECT("'"&amp;Lists!$J36&amp;"'!"&amp;Lists!$L36&amp;Y$23))="","",(INDIRECT("'"&amp;Lists!$J36&amp;"'!"&amp;Lists!$L36&amp;Y$23))))</f>
        <v/>
      </c>
      <c r="Z58" s="31" t="str">
        <f ca="1">IF(ISNA(Lists!$J36),"",IF((INDIRECT("'"&amp;Lists!$J36&amp;"'!"&amp;Lists!$L36&amp;Z$23))="","",(INDIRECT("'"&amp;Lists!$J36&amp;"'!"&amp;Lists!$L36&amp;Z$23))))</f>
        <v/>
      </c>
      <c r="AA58" s="31" t="str">
        <f ca="1">IF(ISNA(Lists!$J36),"",IF((INDIRECT("'"&amp;Lists!$J36&amp;"'!"&amp;Lists!$L36&amp;AA$23))="","",(INDIRECT("'"&amp;Lists!$J36&amp;"'!"&amp;Lists!$L36&amp;AA$23))))</f>
        <v/>
      </c>
      <c r="AB58" s="31" t="str">
        <f ca="1">IF(ISNA(Lists!$J36),"",IF((INDIRECT("'"&amp;Lists!$J36&amp;"'!"&amp;Lists!$L36&amp;AB$23))="","",(INDIRECT("'"&amp;Lists!$J36&amp;"'!"&amp;Lists!$L36&amp;AB$23))))</f>
        <v/>
      </c>
      <c r="AC58" s="31" t="str">
        <f ca="1">IF(ISNA(Lists!$J36),"",IF((INDIRECT("'"&amp;Lists!$J36&amp;"'!"&amp;Lists!$K36&amp;AC$23))="","",(INDIRECT("'"&amp;Lists!$J36&amp;"'!"&amp;Lists!$K36&amp;AC$23))))</f>
        <v/>
      </c>
      <c r="AD58" s="31" t="str">
        <f ca="1">IF(ISNA(Lists!$J36),"",IF((INDIRECT("'"&amp;Lists!$J36&amp;"'!"&amp;Lists!$L36&amp;AD$23))="","",(INDIRECT("'"&amp;Lists!$J36&amp;"'!"&amp;Lists!$L36&amp;AD$23))))</f>
        <v/>
      </c>
      <c r="AE58" s="31" t="str">
        <f ca="1">IF(ISNA(Lists!$J36),"",IF((INDIRECT("'"&amp;Lists!$J36&amp;"'!"&amp;Lists!$K36&amp;AE$23))="","",(INDIRECT("'"&amp;Lists!$J36&amp;"'!"&amp;Lists!$K36&amp;AE$23))))</f>
        <v/>
      </c>
      <c r="AF58" s="31" t="str">
        <f ca="1">IF(ISNA(Lists!$J36),"",IF((INDIRECT("'"&amp;Lists!$J36&amp;"'!"&amp;Lists!$K36&amp;AF$23))="","",(INDIRECT("'"&amp;Lists!$J36&amp;"'!"&amp;Lists!$K36&amp;AF$23))))</f>
        <v/>
      </c>
      <c r="AG58" s="31" t="str">
        <f ca="1">IF(ISNA(Lists!$J36),"",IF((INDIRECT("'"&amp;Lists!$J36&amp;"'!"&amp;Lists!$K36&amp;AG$23))="","",(INDIRECT("'"&amp;Lists!$J36&amp;"'!"&amp;Lists!$K36&amp;AG$23))))</f>
        <v/>
      </c>
      <c r="AH58" s="31" t="str">
        <f ca="1">IF(ISNA(Lists!$J36),"",IF((INDIRECT("'"&amp;Lists!$J36&amp;"'!"&amp;Lists!$K36&amp;AH$23))="","",(INDIRECT("'"&amp;Lists!$J36&amp;"'!"&amp;Lists!$K36&amp;AH$23))))</f>
        <v/>
      </c>
      <c r="AI58" s="31" t="str">
        <f ca="1">IF(ISNA(Lists!$J36),"",IF((INDIRECT("'"&amp;Lists!$J36&amp;"'!"&amp;Lists!$K36&amp;AI$23))="","",(INDIRECT("'"&amp;Lists!$J36&amp;"'!"&amp;Lists!$K36&amp;AI$23))))</f>
        <v/>
      </c>
      <c r="AJ58" s="31" t="str">
        <f ca="1">IF(ISNA(Lists!$J36),"",IF((INDIRECT("'"&amp;Lists!$J36&amp;"'!"&amp;Lists!$K36&amp;AJ$23))="","",(INDIRECT("'"&amp;Lists!$J36&amp;"'!"&amp;Lists!$K36&amp;AJ$23))))</f>
        <v/>
      </c>
      <c r="AK58" s="31" t="str">
        <f ca="1">IF(ISNA(Lists!$J36),"",IF((INDIRECT("'"&amp;Lists!$J36&amp;"'!"&amp;Lists!$K36&amp;AK$23))="","",(INDIRECT("'"&amp;Lists!$J36&amp;"'!"&amp;Lists!$K36&amp;AK$23))))</f>
        <v/>
      </c>
      <c r="AL58" s="274" t="str">
        <f ca="1">IF(ISNA(Lists!$J36),"",IF((INDIRECT("'"&amp;Lists!$J36&amp;"'!"&amp;Lists!$K36&amp;AL$23))="","",(INDIRECT("'"&amp;Lists!$J36&amp;"'!"&amp;Lists!$K36&amp;AL$23))))</f>
        <v/>
      </c>
      <c r="AM58" s="31" t="str">
        <f ca="1">IF(ISNA(Lists!$J36),"",IF((INDIRECT("'"&amp;Lists!$J36&amp;"'!"&amp;Lists!$K36&amp;AM$23))="","",(INDIRECT("'"&amp;Lists!$J36&amp;"'!"&amp;Lists!$K36&amp;AM$23))))</f>
        <v/>
      </c>
      <c r="AN58" s="31" t="str">
        <f ca="1">IF(ISNA(Lists!$J36),"",IF((INDIRECT("'"&amp;Lists!$J36&amp;"'!"&amp;Lists!$K36&amp;AN$23))="","",(INDIRECT("'"&amp;Lists!$J36&amp;"'!"&amp;Lists!$K36&amp;AN$23))))</f>
        <v/>
      </c>
      <c r="AO58" s="485" t="str">
        <f ca="1">IF(ISNA(Lists!$J36),"",IF((INDIRECT("'"&amp;Lists!$J36&amp;"'!"&amp;Lists!$K36&amp;AO$23))="","",(INDIRECT("'"&amp;Lists!$J36&amp;"'!"&amp;Lists!$K36&amp;AO$23))))</f>
        <v/>
      </c>
    </row>
    <row r="59" spans="2:41" x14ac:dyDescent="0.25">
      <c r="B59" s="279" t="str">
        <f ca="1">IF(C59="","",Facility_Info_upload!$B$24)</f>
        <v/>
      </c>
      <c r="C59" s="31" t="str">
        <f ca="1">IF(ISNA(Lists!$J37),"",IF(INDIRECT("'"&amp;Lists!$J37&amp;"'!"&amp;"B"&amp;C$23)="","",(INDIRECT("'"&amp;Lists!$J37&amp;"'!"&amp;"B"&amp;C$23))))</f>
        <v/>
      </c>
      <c r="D59" s="31" t="str">
        <f ca="1">IF(ISNA(Lists!$J37),"",IF(INDIRECT("'"&amp;Lists!$J37&amp;"'!"&amp;"B"&amp;D$23)="","",(INDIRECT("'"&amp;Lists!$J37&amp;"'!"&amp;"B"&amp;D$23))))</f>
        <v/>
      </c>
      <c r="E59" s="31" t="str">
        <f ca="1">IF(ISNA(Lists!$J37),"",IF(INDIRECT("'"&amp;Lists!$J37&amp;"'!"&amp;"B"&amp;E$23)="","",(INDIRECT("'"&amp;Lists!$J37&amp;"'!"&amp;"B"&amp;E$23))))</f>
        <v/>
      </c>
      <c r="F59" s="31" t="str">
        <f ca="1">IF(ISNA(Lists!$J37),"",IF(INDIRECT("'"&amp;Lists!$J37&amp;"'!"&amp;"B"&amp;F$23)="","",(INDIRECT("'"&amp;Lists!$J37&amp;"'!"&amp;"B"&amp;F$23))))</f>
        <v/>
      </c>
      <c r="G59" s="31" t="str">
        <f ca="1">IF(ISNA(Lists!$J37),"",IF(INDIRECT("'"&amp;Lists!$J37&amp;"'!"&amp;"B"&amp;G$23)="","",(INDIRECT("'"&amp;Lists!$J37&amp;"'!"&amp;"B"&amp;G$23))))</f>
        <v/>
      </c>
      <c r="H59" s="31" t="str">
        <f ca="1">IF(ISNA(Lists!$J37),"",IF((INDIRECT("'"&amp;Lists!$J37&amp;"'!"&amp;Lists!$K37&amp;H$23))="","",(INDIRECT("'"&amp;Lists!$J37&amp;"'!"&amp;Lists!$K37&amp;H$23))))</f>
        <v/>
      </c>
      <c r="I59" s="31" t="str">
        <f ca="1">IF(ISNA(Lists!$J37),"",IF((INDIRECT("'"&amp;Lists!$J37&amp;"'!"&amp;Lists!$K37&amp;I$23))="","",(INDIRECT("'"&amp;Lists!$J37&amp;"'!"&amp;Lists!$K37&amp;I$23))))</f>
        <v/>
      </c>
      <c r="J59" s="31" t="str">
        <f ca="1">IF(ISNA(Lists!$J37),"",IF((INDIRECT("'"&amp;Lists!$J37&amp;"'!"&amp;Lists!$K37&amp;J$23))="","",(INDIRECT("'"&amp;Lists!$J37&amp;"'!"&amp;Lists!$K37&amp;J$23))))</f>
        <v/>
      </c>
      <c r="K59" s="31" t="str">
        <f ca="1">IF(ISNA(Lists!$J37),"",IF((INDIRECT("'"&amp;Lists!$J37&amp;"'!"&amp;Lists!$K37&amp;K$23))="","",(INDIRECT("'"&amp;Lists!$J37&amp;"'!"&amp;Lists!$K37&amp;K$23))))</f>
        <v/>
      </c>
      <c r="L59" s="31" t="str">
        <f ca="1">IF(ISNA(Lists!$J37),"",IF((INDIRECT("'"&amp;Lists!$J37&amp;"'!"&amp;Lists!$K37&amp;L$23))="","",(INDIRECT("'"&amp;Lists!$J37&amp;"'!"&amp;Lists!$K37&amp;L$23))))</f>
        <v/>
      </c>
      <c r="M59" s="31" t="str">
        <f ca="1">IF(ISNA(Lists!$J37),"",IF((INDIRECT("'"&amp;Lists!$J37&amp;"'!"&amp;Lists!$K37&amp;M$23))="","",(INDIRECT("'"&amp;Lists!$J37&amp;"'!"&amp;Lists!$K37&amp;M$23))))</f>
        <v/>
      </c>
      <c r="N59" s="31" t="str">
        <f ca="1">IF(ISNA(Lists!$J37),"",IF((INDIRECT("'"&amp;Lists!$J37&amp;"'!"&amp;Lists!$K37&amp;N$23))="","",(INDIRECT("'"&amp;Lists!$J37&amp;"'!"&amp;Lists!$K37&amp;N$23))))</f>
        <v/>
      </c>
      <c r="O59" s="31" t="str">
        <f ca="1">IF(ISNA(Lists!$J37),"",IF((INDIRECT("'"&amp;Lists!$J37&amp;"'!"&amp;Lists!$K37&amp;O$23))="","",(INDIRECT("'"&amp;Lists!$J37&amp;"'!"&amp;Lists!$K37&amp;O$23))))</f>
        <v/>
      </c>
      <c r="P59" s="31" t="str">
        <f ca="1">IF(ISNA(Lists!$J37),"",IF((INDIRECT("'"&amp;Lists!$J37&amp;"'!"&amp;Lists!$K37&amp;P$23))="","",(INDIRECT("'"&amp;Lists!$J37&amp;"'!"&amp;Lists!$K37&amp;P$23))))</f>
        <v/>
      </c>
      <c r="Q59" s="31" t="str">
        <f ca="1">IF(ISNA(Lists!$J37),"",IF((INDIRECT("'"&amp;Lists!$J37&amp;"'!"&amp;Lists!$K37&amp;Q$23))="","",(INDIRECT("'"&amp;Lists!$J37&amp;"'!"&amp;Lists!$K37&amp;Q$23))))</f>
        <v/>
      </c>
      <c r="R59" s="31" t="str">
        <f ca="1">IF(ISNA(Lists!$J37),"",IF((INDIRECT("'"&amp;Lists!$J37&amp;"'!"&amp;Lists!$K37&amp;R$23))="","",(INDIRECT("'"&amp;Lists!$J37&amp;"'!"&amp;Lists!$K37&amp;R$23))))</f>
        <v/>
      </c>
      <c r="S59" s="31" t="str">
        <f ca="1">IF(ISNA(Lists!$J37),"",IF((INDIRECT("'"&amp;Lists!$J37&amp;"'!"&amp;Lists!$K37&amp;S$23))="","",(INDIRECT("'"&amp;Lists!$J37&amp;"'!"&amp;Lists!$K37&amp;S$23))))</f>
        <v/>
      </c>
      <c r="T59" s="278" t="str">
        <f ca="1">IF(ISNA(Lists!$J37),"",IF((INDIRECT("'"&amp;Lists!$J37&amp;"'!"&amp;Lists!$K37&amp;T$23))="","",(INDIRECT("'"&amp;Lists!$J37&amp;"'!"&amp;Lists!$K37&amp;T$23))))</f>
        <v/>
      </c>
      <c r="U59" s="31" t="str">
        <f ca="1">IF(ISNA(Lists!$J37),"",IF((INDIRECT("'"&amp;Lists!$J37&amp;"'!"&amp;Lists!$K37&amp;U$23))="","",(INDIRECT("'"&amp;Lists!$J37&amp;"'!"&amp;Lists!$K37&amp;U$23))))</f>
        <v/>
      </c>
      <c r="V59" s="31" t="str">
        <f ca="1">IF(ISNA(Lists!$J37),"",IF((INDIRECT("'"&amp;Lists!$J37&amp;"'!"&amp;Lists!$L37&amp;V$23))="","",(INDIRECT("'"&amp;Lists!$J37&amp;"'!"&amp;Lists!$L37&amp;V$23))))</f>
        <v/>
      </c>
      <c r="W59" s="31" t="str">
        <f ca="1">IF(ISNA(Lists!$J37),"",IF((INDIRECT("'"&amp;Lists!$J37&amp;"'!"&amp;Lists!$L37&amp;W$23))="","",(INDIRECT("'"&amp;Lists!$J37&amp;"'!"&amp;Lists!$L37&amp;W$23))))</f>
        <v/>
      </c>
      <c r="X59" s="31" t="str">
        <f ca="1">IF(ISNA(Lists!$J37),"",IF((INDIRECT("'"&amp;Lists!$J37&amp;"'!"&amp;Lists!$L37&amp;X$23))="","",(INDIRECT("'"&amp;Lists!$J37&amp;"'!"&amp;Lists!$L37&amp;X$23))))</f>
        <v/>
      </c>
      <c r="Y59" s="31" t="str">
        <f ca="1">IF(ISNA(Lists!$J37),"",IF((INDIRECT("'"&amp;Lists!$J37&amp;"'!"&amp;Lists!$L37&amp;Y$23))="","",(INDIRECT("'"&amp;Lists!$J37&amp;"'!"&amp;Lists!$L37&amp;Y$23))))</f>
        <v/>
      </c>
      <c r="Z59" s="31" t="str">
        <f ca="1">IF(ISNA(Lists!$J37),"",IF((INDIRECT("'"&amp;Lists!$J37&amp;"'!"&amp;Lists!$L37&amp;Z$23))="","",(INDIRECT("'"&amp;Lists!$J37&amp;"'!"&amp;Lists!$L37&amp;Z$23))))</f>
        <v/>
      </c>
      <c r="AA59" s="31" t="str">
        <f ca="1">IF(ISNA(Lists!$J37),"",IF((INDIRECT("'"&amp;Lists!$J37&amp;"'!"&amp;Lists!$L37&amp;AA$23))="","",(INDIRECT("'"&amp;Lists!$J37&amp;"'!"&amp;Lists!$L37&amp;AA$23))))</f>
        <v/>
      </c>
      <c r="AB59" s="31" t="str">
        <f ca="1">IF(ISNA(Lists!$J37),"",IF((INDIRECT("'"&amp;Lists!$J37&amp;"'!"&amp;Lists!$L37&amp;AB$23))="","",(INDIRECT("'"&amp;Lists!$J37&amp;"'!"&amp;Lists!$L37&amp;AB$23))))</f>
        <v/>
      </c>
      <c r="AC59" s="31" t="str">
        <f ca="1">IF(ISNA(Lists!$J37),"",IF((INDIRECT("'"&amp;Lists!$J37&amp;"'!"&amp;Lists!$K37&amp;AC$23))="","",(INDIRECT("'"&amp;Lists!$J37&amp;"'!"&amp;Lists!$K37&amp;AC$23))))</f>
        <v/>
      </c>
      <c r="AD59" s="31" t="str">
        <f ca="1">IF(ISNA(Lists!$J37),"",IF((INDIRECT("'"&amp;Lists!$J37&amp;"'!"&amp;Lists!$L37&amp;AD$23))="","",(INDIRECT("'"&amp;Lists!$J37&amp;"'!"&amp;Lists!$L37&amp;AD$23))))</f>
        <v/>
      </c>
      <c r="AE59" s="31" t="str">
        <f ca="1">IF(ISNA(Lists!$J37),"",IF((INDIRECT("'"&amp;Lists!$J37&amp;"'!"&amp;Lists!$K37&amp;AE$23))="","",(INDIRECT("'"&amp;Lists!$J37&amp;"'!"&amp;Lists!$K37&amp;AE$23))))</f>
        <v/>
      </c>
      <c r="AF59" s="31" t="str">
        <f ca="1">IF(ISNA(Lists!$J37),"",IF((INDIRECT("'"&amp;Lists!$J37&amp;"'!"&amp;Lists!$K37&amp;AF$23))="","",(INDIRECT("'"&amp;Lists!$J37&amp;"'!"&amp;Lists!$K37&amp;AF$23))))</f>
        <v/>
      </c>
      <c r="AG59" s="31" t="str">
        <f ca="1">IF(ISNA(Lists!$J37),"",IF((INDIRECT("'"&amp;Lists!$J37&amp;"'!"&amp;Lists!$K37&amp;AG$23))="","",(INDIRECT("'"&amp;Lists!$J37&amp;"'!"&amp;Lists!$K37&amp;AG$23))))</f>
        <v/>
      </c>
      <c r="AH59" s="31" t="str">
        <f ca="1">IF(ISNA(Lists!$J37),"",IF((INDIRECT("'"&amp;Lists!$J37&amp;"'!"&amp;Lists!$K37&amp;AH$23))="","",(INDIRECT("'"&amp;Lists!$J37&amp;"'!"&amp;Lists!$K37&amp;AH$23))))</f>
        <v/>
      </c>
      <c r="AI59" s="31" t="str">
        <f ca="1">IF(ISNA(Lists!$J37),"",IF((INDIRECT("'"&amp;Lists!$J37&amp;"'!"&amp;Lists!$K37&amp;AI$23))="","",(INDIRECT("'"&amp;Lists!$J37&amp;"'!"&amp;Lists!$K37&amp;AI$23))))</f>
        <v/>
      </c>
      <c r="AJ59" s="31" t="str">
        <f ca="1">IF(ISNA(Lists!$J37),"",IF((INDIRECT("'"&amp;Lists!$J37&amp;"'!"&amp;Lists!$K37&amp;AJ$23))="","",(INDIRECT("'"&amp;Lists!$J37&amp;"'!"&amp;Lists!$K37&amp;AJ$23))))</f>
        <v/>
      </c>
      <c r="AK59" s="31" t="str">
        <f ca="1">IF(ISNA(Lists!$J37),"",IF((INDIRECT("'"&amp;Lists!$J37&amp;"'!"&amp;Lists!$K37&amp;AK$23))="","",(INDIRECT("'"&amp;Lists!$J37&amp;"'!"&amp;Lists!$K37&amp;AK$23))))</f>
        <v/>
      </c>
      <c r="AL59" s="274" t="str">
        <f ca="1">IF(ISNA(Lists!$J37),"",IF((INDIRECT("'"&amp;Lists!$J37&amp;"'!"&amp;Lists!$K37&amp;AL$23))="","",(INDIRECT("'"&amp;Lists!$J37&amp;"'!"&amp;Lists!$K37&amp;AL$23))))</f>
        <v/>
      </c>
      <c r="AM59" s="31" t="str">
        <f ca="1">IF(ISNA(Lists!$J37),"",IF((INDIRECT("'"&amp;Lists!$J37&amp;"'!"&amp;Lists!$K37&amp;AM$23))="","",(INDIRECT("'"&amp;Lists!$J37&amp;"'!"&amp;Lists!$K37&amp;AM$23))))</f>
        <v/>
      </c>
      <c r="AN59" s="31" t="str">
        <f ca="1">IF(ISNA(Lists!$J37),"",IF((INDIRECT("'"&amp;Lists!$J37&amp;"'!"&amp;Lists!$K37&amp;AN$23))="","",(INDIRECT("'"&amp;Lists!$J37&amp;"'!"&amp;Lists!$K37&amp;AN$23))))</f>
        <v/>
      </c>
      <c r="AO59" s="485" t="str">
        <f ca="1">IF(ISNA(Lists!$J37),"",IF((INDIRECT("'"&amp;Lists!$J37&amp;"'!"&amp;Lists!$K37&amp;AO$23))="","",(INDIRECT("'"&amp;Lists!$J37&amp;"'!"&amp;Lists!$K37&amp;AO$23))))</f>
        <v/>
      </c>
    </row>
    <row r="60" spans="2:41" x14ac:dyDescent="0.25">
      <c r="B60" s="279" t="str">
        <f ca="1">IF(C60="","",Facility_Info_upload!$B$24)</f>
        <v/>
      </c>
      <c r="C60" s="31" t="str">
        <f ca="1">IF(ISNA(Lists!$J38),"",IF(INDIRECT("'"&amp;Lists!$J38&amp;"'!"&amp;"B"&amp;C$23)="","",(INDIRECT("'"&amp;Lists!$J38&amp;"'!"&amp;"B"&amp;C$23))))</f>
        <v/>
      </c>
      <c r="D60" s="31" t="str">
        <f ca="1">IF(ISNA(Lists!$J38),"",IF(INDIRECT("'"&amp;Lists!$J38&amp;"'!"&amp;"B"&amp;D$23)="","",(INDIRECT("'"&amp;Lists!$J38&amp;"'!"&amp;"B"&amp;D$23))))</f>
        <v/>
      </c>
      <c r="E60" s="31" t="str">
        <f ca="1">IF(ISNA(Lists!$J38),"",IF(INDIRECT("'"&amp;Lists!$J38&amp;"'!"&amp;"B"&amp;E$23)="","",(INDIRECT("'"&amp;Lists!$J38&amp;"'!"&amp;"B"&amp;E$23))))</f>
        <v/>
      </c>
      <c r="F60" s="31" t="str">
        <f ca="1">IF(ISNA(Lists!$J38),"",IF(INDIRECT("'"&amp;Lists!$J38&amp;"'!"&amp;"B"&amp;F$23)="","",(INDIRECT("'"&amp;Lists!$J38&amp;"'!"&amp;"B"&amp;F$23))))</f>
        <v/>
      </c>
      <c r="G60" s="31" t="str">
        <f ca="1">IF(ISNA(Lists!$J38),"",IF(INDIRECT("'"&amp;Lists!$J38&amp;"'!"&amp;"B"&amp;G$23)="","",(INDIRECT("'"&amp;Lists!$J38&amp;"'!"&amp;"B"&amp;G$23))))</f>
        <v/>
      </c>
      <c r="H60" s="31" t="str">
        <f ca="1">IF(ISNA(Lists!$J38),"",IF((INDIRECT("'"&amp;Lists!$J38&amp;"'!"&amp;Lists!$K38&amp;H$23))="","",(INDIRECT("'"&amp;Lists!$J38&amp;"'!"&amp;Lists!$K38&amp;H$23))))</f>
        <v/>
      </c>
      <c r="I60" s="31" t="str">
        <f ca="1">IF(ISNA(Lists!$J38),"",IF((INDIRECT("'"&amp;Lists!$J38&amp;"'!"&amp;Lists!$K38&amp;I$23))="","",(INDIRECT("'"&amp;Lists!$J38&amp;"'!"&amp;Lists!$K38&amp;I$23))))</f>
        <v/>
      </c>
      <c r="J60" s="31" t="str">
        <f ca="1">IF(ISNA(Lists!$J38),"",IF((INDIRECT("'"&amp;Lists!$J38&amp;"'!"&amp;Lists!$K38&amp;J$23))="","",(INDIRECT("'"&amp;Lists!$J38&amp;"'!"&amp;Lists!$K38&amp;J$23))))</f>
        <v/>
      </c>
      <c r="K60" s="31" t="str">
        <f ca="1">IF(ISNA(Lists!$J38),"",IF((INDIRECT("'"&amp;Lists!$J38&amp;"'!"&amp;Lists!$K38&amp;K$23))="","",(INDIRECT("'"&amp;Lists!$J38&amp;"'!"&amp;Lists!$K38&amp;K$23))))</f>
        <v/>
      </c>
      <c r="L60" s="31" t="str">
        <f ca="1">IF(ISNA(Lists!$J38),"",IF((INDIRECT("'"&amp;Lists!$J38&amp;"'!"&amp;Lists!$K38&amp;L$23))="","",(INDIRECT("'"&amp;Lists!$J38&amp;"'!"&amp;Lists!$K38&amp;L$23))))</f>
        <v/>
      </c>
      <c r="M60" s="31" t="str">
        <f ca="1">IF(ISNA(Lists!$J38),"",IF((INDIRECT("'"&amp;Lists!$J38&amp;"'!"&amp;Lists!$K38&amp;M$23))="","",(INDIRECT("'"&amp;Lists!$J38&amp;"'!"&amp;Lists!$K38&amp;M$23))))</f>
        <v/>
      </c>
      <c r="N60" s="31" t="str">
        <f ca="1">IF(ISNA(Lists!$J38),"",IF((INDIRECT("'"&amp;Lists!$J38&amp;"'!"&amp;Lists!$K38&amp;N$23))="","",(INDIRECT("'"&amp;Lists!$J38&amp;"'!"&amp;Lists!$K38&amp;N$23))))</f>
        <v/>
      </c>
      <c r="O60" s="31" t="str">
        <f ca="1">IF(ISNA(Lists!$J38),"",IF((INDIRECT("'"&amp;Lists!$J38&amp;"'!"&amp;Lists!$K38&amp;O$23))="","",(INDIRECT("'"&amp;Lists!$J38&amp;"'!"&amp;Lists!$K38&amp;O$23))))</f>
        <v/>
      </c>
      <c r="P60" s="31" t="str">
        <f ca="1">IF(ISNA(Lists!$J38),"",IF((INDIRECT("'"&amp;Lists!$J38&amp;"'!"&amp;Lists!$K38&amp;P$23))="","",(INDIRECT("'"&amp;Lists!$J38&amp;"'!"&amp;Lists!$K38&amp;P$23))))</f>
        <v/>
      </c>
      <c r="Q60" s="31" t="str">
        <f ca="1">IF(ISNA(Lists!$J38),"",IF((INDIRECT("'"&amp;Lists!$J38&amp;"'!"&amp;Lists!$K38&amp;Q$23))="","",(INDIRECT("'"&amp;Lists!$J38&amp;"'!"&amp;Lists!$K38&amp;Q$23))))</f>
        <v/>
      </c>
      <c r="R60" s="31" t="str">
        <f ca="1">IF(ISNA(Lists!$J38),"",IF((INDIRECT("'"&amp;Lists!$J38&amp;"'!"&amp;Lists!$K38&amp;R$23))="","",(INDIRECT("'"&amp;Lists!$J38&amp;"'!"&amp;Lists!$K38&amp;R$23))))</f>
        <v/>
      </c>
      <c r="S60" s="31" t="str">
        <f ca="1">IF(ISNA(Lists!$J38),"",IF((INDIRECT("'"&amp;Lists!$J38&amp;"'!"&amp;Lists!$K38&amp;S$23))="","",(INDIRECT("'"&amp;Lists!$J38&amp;"'!"&amp;Lists!$K38&amp;S$23))))</f>
        <v/>
      </c>
      <c r="T60" s="278" t="str">
        <f ca="1">IF(ISNA(Lists!$J38),"",IF((INDIRECT("'"&amp;Lists!$J38&amp;"'!"&amp;Lists!$K38&amp;T$23))="","",(INDIRECT("'"&amp;Lists!$J38&amp;"'!"&amp;Lists!$K38&amp;T$23))))</f>
        <v/>
      </c>
      <c r="U60" s="31" t="str">
        <f ca="1">IF(ISNA(Lists!$J38),"",IF((INDIRECT("'"&amp;Lists!$J38&amp;"'!"&amp;Lists!$K38&amp;U$23))="","",(INDIRECT("'"&amp;Lists!$J38&amp;"'!"&amp;Lists!$K38&amp;U$23))))</f>
        <v/>
      </c>
      <c r="V60" s="31" t="str">
        <f ca="1">IF(ISNA(Lists!$J38),"",IF((INDIRECT("'"&amp;Lists!$J38&amp;"'!"&amp;Lists!$L38&amp;V$23))="","",(INDIRECT("'"&amp;Lists!$J38&amp;"'!"&amp;Lists!$L38&amp;V$23))))</f>
        <v/>
      </c>
      <c r="W60" s="31" t="str">
        <f ca="1">IF(ISNA(Lists!$J38),"",IF((INDIRECT("'"&amp;Lists!$J38&amp;"'!"&amp;Lists!$L38&amp;W$23))="","",(INDIRECT("'"&amp;Lists!$J38&amp;"'!"&amp;Lists!$L38&amp;W$23))))</f>
        <v/>
      </c>
      <c r="X60" s="31" t="str">
        <f ca="1">IF(ISNA(Lists!$J38),"",IF((INDIRECT("'"&amp;Lists!$J38&amp;"'!"&amp;Lists!$L38&amp;X$23))="","",(INDIRECT("'"&amp;Lists!$J38&amp;"'!"&amp;Lists!$L38&amp;X$23))))</f>
        <v/>
      </c>
      <c r="Y60" s="31" t="str">
        <f ca="1">IF(ISNA(Lists!$J38),"",IF((INDIRECT("'"&amp;Lists!$J38&amp;"'!"&amp;Lists!$L38&amp;Y$23))="","",(INDIRECT("'"&amp;Lists!$J38&amp;"'!"&amp;Lists!$L38&amp;Y$23))))</f>
        <v/>
      </c>
      <c r="Z60" s="31" t="str">
        <f ca="1">IF(ISNA(Lists!$J38),"",IF((INDIRECT("'"&amp;Lists!$J38&amp;"'!"&amp;Lists!$L38&amp;Z$23))="","",(INDIRECT("'"&amp;Lists!$J38&amp;"'!"&amp;Lists!$L38&amp;Z$23))))</f>
        <v/>
      </c>
      <c r="AA60" s="31" t="str">
        <f ca="1">IF(ISNA(Lists!$J38),"",IF((INDIRECT("'"&amp;Lists!$J38&amp;"'!"&amp;Lists!$L38&amp;AA$23))="","",(INDIRECT("'"&amp;Lists!$J38&amp;"'!"&amp;Lists!$L38&amp;AA$23))))</f>
        <v/>
      </c>
      <c r="AB60" s="31" t="str">
        <f ca="1">IF(ISNA(Lists!$J38),"",IF((INDIRECT("'"&amp;Lists!$J38&amp;"'!"&amp;Lists!$L38&amp;AB$23))="","",(INDIRECT("'"&amp;Lists!$J38&amp;"'!"&amp;Lists!$L38&amp;AB$23))))</f>
        <v/>
      </c>
      <c r="AC60" s="31" t="str">
        <f ca="1">IF(ISNA(Lists!$J38),"",IF((INDIRECT("'"&amp;Lists!$J38&amp;"'!"&amp;Lists!$K38&amp;AC$23))="","",(INDIRECT("'"&amp;Lists!$J38&amp;"'!"&amp;Lists!$K38&amp;AC$23))))</f>
        <v/>
      </c>
      <c r="AD60" s="31" t="str">
        <f ca="1">IF(ISNA(Lists!$J38),"",IF((INDIRECT("'"&amp;Lists!$J38&amp;"'!"&amp;Lists!$L38&amp;AD$23))="","",(INDIRECT("'"&amp;Lists!$J38&amp;"'!"&amp;Lists!$L38&amp;AD$23))))</f>
        <v/>
      </c>
      <c r="AE60" s="31" t="str">
        <f ca="1">IF(ISNA(Lists!$J38),"",IF((INDIRECT("'"&amp;Lists!$J38&amp;"'!"&amp;Lists!$K38&amp;AE$23))="","",(INDIRECT("'"&amp;Lists!$J38&amp;"'!"&amp;Lists!$K38&amp;AE$23))))</f>
        <v/>
      </c>
      <c r="AF60" s="31" t="str">
        <f ca="1">IF(ISNA(Lists!$J38),"",IF((INDIRECT("'"&amp;Lists!$J38&amp;"'!"&amp;Lists!$K38&amp;AF$23))="","",(INDIRECT("'"&amp;Lists!$J38&amp;"'!"&amp;Lists!$K38&amp;AF$23))))</f>
        <v/>
      </c>
      <c r="AG60" s="31" t="str">
        <f ca="1">IF(ISNA(Lists!$J38),"",IF((INDIRECT("'"&amp;Lists!$J38&amp;"'!"&amp;Lists!$K38&amp;AG$23))="","",(INDIRECT("'"&amp;Lists!$J38&amp;"'!"&amp;Lists!$K38&amp;AG$23))))</f>
        <v/>
      </c>
      <c r="AH60" s="31" t="str">
        <f ca="1">IF(ISNA(Lists!$J38),"",IF((INDIRECT("'"&amp;Lists!$J38&amp;"'!"&amp;Lists!$K38&amp;AH$23))="","",(INDIRECT("'"&amp;Lists!$J38&amp;"'!"&amp;Lists!$K38&amp;AH$23))))</f>
        <v/>
      </c>
      <c r="AI60" s="31" t="str">
        <f ca="1">IF(ISNA(Lists!$J38),"",IF((INDIRECT("'"&amp;Lists!$J38&amp;"'!"&amp;Lists!$K38&amp;AI$23))="","",(INDIRECT("'"&amp;Lists!$J38&amp;"'!"&amp;Lists!$K38&amp;AI$23))))</f>
        <v/>
      </c>
      <c r="AJ60" s="31" t="str">
        <f ca="1">IF(ISNA(Lists!$J38),"",IF((INDIRECT("'"&amp;Lists!$J38&amp;"'!"&amp;Lists!$K38&amp;AJ$23))="","",(INDIRECT("'"&amp;Lists!$J38&amp;"'!"&amp;Lists!$K38&amp;AJ$23))))</f>
        <v/>
      </c>
      <c r="AK60" s="31" t="str">
        <f ca="1">IF(ISNA(Lists!$J38),"",IF((INDIRECT("'"&amp;Lists!$J38&amp;"'!"&amp;Lists!$K38&amp;AK$23))="","",(INDIRECT("'"&amp;Lists!$J38&amp;"'!"&amp;Lists!$K38&amp;AK$23))))</f>
        <v/>
      </c>
      <c r="AL60" s="274" t="str">
        <f ca="1">IF(ISNA(Lists!$J38),"",IF((INDIRECT("'"&amp;Lists!$J38&amp;"'!"&amp;Lists!$K38&amp;AL$23))="","",(INDIRECT("'"&amp;Lists!$J38&amp;"'!"&amp;Lists!$K38&amp;AL$23))))</f>
        <v/>
      </c>
      <c r="AM60" s="31" t="str">
        <f ca="1">IF(ISNA(Lists!$J38),"",IF((INDIRECT("'"&amp;Lists!$J38&amp;"'!"&amp;Lists!$K38&amp;AM$23))="","",(INDIRECT("'"&amp;Lists!$J38&amp;"'!"&amp;Lists!$K38&amp;AM$23))))</f>
        <v/>
      </c>
      <c r="AN60" s="31" t="str">
        <f ca="1">IF(ISNA(Lists!$J38),"",IF((INDIRECT("'"&amp;Lists!$J38&amp;"'!"&amp;Lists!$K38&amp;AN$23))="","",(INDIRECT("'"&amp;Lists!$J38&amp;"'!"&amp;Lists!$K38&amp;AN$23))))</f>
        <v/>
      </c>
      <c r="AO60" s="485" t="str">
        <f ca="1">IF(ISNA(Lists!$J38),"",IF((INDIRECT("'"&amp;Lists!$J38&amp;"'!"&amp;Lists!$K38&amp;AO$23))="","",(INDIRECT("'"&amp;Lists!$J38&amp;"'!"&amp;Lists!$K38&amp;AO$23))))</f>
        <v/>
      </c>
    </row>
    <row r="61" spans="2:41" x14ac:dyDescent="0.25">
      <c r="B61" s="279" t="str">
        <f ca="1">IF(C61="","",Facility_Info_upload!$B$24)</f>
        <v/>
      </c>
      <c r="C61" s="31" t="str">
        <f ca="1">IF(ISNA(Lists!$J39),"",IF(INDIRECT("'"&amp;Lists!$J39&amp;"'!"&amp;"B"&amp;C$23)="","",(INDIRECT("'"&amp;Lists!$J39&amp;"'!"&amp;"B"&amp;C$23))))</f>
        <v/>
      </c>
      <c r="D61" s="31" t="str">
        <f ca="1">IF(ISNA(Lists!$J39),"",IF(INDIRECT("'"&amp;Lists!$J39&amp;"'!"&amp;"B"&amp;D$23)="","",(INDIRECT("'"&amp;Lists!$J39&amp;"'!"&amp;"B"&amp;D$23))))</f>
        <v/>
      </c>
      <c r="E61" s="31" t="str">
        <f ca="1">IF(ISNA(Lists!$J39),"",IF(INDIRECT("'"&amp;Lists!$J39&amp;"'!"&amp;"B"&amp;E$23)="","",(INDIRECT("'"&amp;Lists!$J39&amp;"'!"&amp;"B"&amp;E$23))))</f>
        <v/>
      </c>
      <c r="F61" s="31" t="str">
        <f ca="1">IF(ISNA(Lists!$J39),"",IF(INDIRECT("'"&amp;Lists!$J39&amp;"'!"&amp;"B"&amp;F$23)="","",(INDIRECT("'"&amp;Lists!$J39&amp;"'!"&amp;"B"&amp;F$23))))</f>
        <v/>
      </c>
      <c r="G61" s="31" t="str">
        <f ca="1">IF(ISNA(Lists!$J39),"",IF(INDIRECT("'"&amp;Lists!$J39&amp;"'!"&amp;"B"&amp;G$23)="","",(INDIRECT("'"&amp;Lists!$J39&amp;"'!"&amp;"B"&amp;G$23))))</f>
        <v/>
      </c>
      <c r="H61" s="31" t="str">
        <f ca="1">IF(ISNA(Lists!$J39),"",IF((INDIRECT("'"&amp;Lists!$J39&amp;"'!"&amp;Lists!$K39&amp;H$23))="","",(INDIRECT("'"&amp;Lists!$J39&amp;"'!"&amp;Lists!$K39&amp;H$23))))</f>
        <v/>
      </c>
      <c r="I61" s="31" t="str">
        <f ca="1">IF(ISNA(Lists!$J39),"",IF((INDIRECT("'"&amp;Lists!$J39&amp;"'!"&amp;Lists!$K39&amp;I$23))="","",(INDIRECT("'"&amp;Lists!$J39&amp;"'!"&amp;Lists!$K39&amp;I$23))))</f>
        <v/>
      </c>
      <c r="J61" s="31" t="str">
        <f ca="1">IF(ISNA(Lists!$J39),"",IF((INDIRECT("'"&amp;Lists!$J39&amp;"'!"&amp;Lists!$K39&amp;J$23))="","",(INDIRECT("'"&amp;Lists!$J39&amp;"'!"&amp;Lists!$K39&amp;J$23))))</f>
        <v/>
      </c>
      <c r="K61" s="31" t="str">
        <f ca="1">IF(ISNA(Lists!$J39),"",IF((INDIRECT("'"&amp;Lists!$J39&amp;"'!"&amp;Lists!$K39&amp;K$23))="","",(INDIRECT("'"&amp;Lists!$J39&amp;"'!"&amp;Lists!$K39&amp;K$23))))</f>
        <v/>
      </c>
      <c r="L61" s="31" t="str">
        <f ca="1">IF(ISNA(Lists!$J39),"",IF((INDIRECT("'"&amp;Lists!$J39&amp;"'!"&amp;Lists!$K39&amp;L$23))="","",(INDIRECT("'"&amp;Lists!$J39&amp;"'!"&amp;Lists!$K39&amp;L$23))))</f>
        <v/>
      </c>
      <c r="M61" s="31" t="str">
        <f ca="1">IF(ISNA(Lists!$J39),"",IF((INDIRECT("'"&amp;Lists!$J39&amp;"'!"&amp;Lists!$K39&amp;M$23))="","",(INDIRECT("'"&amp;Lists!$J39&amp;"'!"&amp;Lists!$K39&amp;M$23))))</f>
        <v/>
      </c>
      <c r="N61" s="31" t="str">
        <f ca="1">IF(ISNA(Lists!$J39),"",IF((INDIRECT("'"&amp;Lists!$J39&amp;"'!"&amp;Lists!$K39&amp;N$23))="","",(INDIRECT("'"&amp;Lists!$J39&amp;"'!"&amp;Lists!$K39&amp;N$23))))</f>
        <v/>
      </c>
      <c r="O61" s="31" t="str">
        <f ca="1">IF(ISNA(Lists!$J39),"",IF((INDIRECT("'"&amp;Lists!$J39&amp;"'!"&amp;Lists!$K39&amp;O$23))="","",(INDIRECT("'"&amp;Lists!$J39&amp;"'!"&amp;Lists!$K39&amp;O$23))))</f>
        <v/>
      </c>
      <c r="P61" s="31" t="str">
        <f ca="1">IF(ISNA(Lists!$J39),"",IF((INDIRECT("'"&amp;Lists!$J39&amp;"'!"&amp;Lists!$K39&amp;P$23))="","",(INDIRECT("'"&amp;Lists!$J39&amp;"'!"&amp;Lists!$K39&amp;P$23))))</f>
        <v/>
      </c>
      <c r="Q61" s="31" t="str">
        <f ca="1">IF(ISNA(Lists!$J39),"",IF((INDIRECT("'"&amp;Lists!$J39&amp;"'!"&amp;Lists!$K39&amp;Q$23))="","",(INDIRECT("'"&amp;Lists!$J39&amp;"'!"&amp;Lists!$K39&amp;Q$23))))</f>
        <v/>
      </c>
      <c r="R61" s="31" t="str">
        <f ca="1">IF(ISNA(Lists!$J39),"",IF((INDIRECT("'"&amp;Lists!$J39&amp;"'!"&amp;Lists!$K39&amp;R$23))="","",(INDIRECT("'"&amp;Lists!$J39&amp;"'!"&amp;Lists!$K39&amp;R$23))))</f>
        <v/>
      </c>
      <c r="S61" s="31" t="str">
        <f ca="1">IF(ISNA(Lists!$J39),"",IF((INDIRECT("'"&amp;Lists!$J39&amp;"'!"&amp;Lists!$K39&amp;S$23))="","",(INDIRECT("'"&amp;Lists!$J39&amp;"'!"&amp;Lists!$K39&amp;S$23))))</f>
        <v/>
      </c>
      <c r="T61" s="278" t="str">
        <f ca="1">IF(ISNA(Lists!$J39),"",IF((INDIRECT("'"&amp;Lists!$J39&amp;"'!"&amp;Lists!$K39&amp;T$23))="","",(INDIRECT("'"&amp;Lists!$J39&amp;"'!"&amp;Lists!$K39&amp;T$23))))</f>
        <v/>
      </c>
      <c r="U61" s="31" t="str">
        <f ca="1">IF(ISNA(Lists!$J39),"",IF((INDIRECT("'"&amp;Lists!$J39&amp;"'!"&amp;Lists!$K39&amp;U$23))="","",(INDIRECT("'"&amp;Lists!$J39&amp;"'!"&amp;Lists!$K39&amp;U$23))))</f>
        <v/>
      </c>
      <c r="V61" s="31" t="str">
        <f ca="1">IF(ISNA(Lists!$J39),"",IF((INDIRECT("'"&amp;Lists!$J39&amp;"'!"&amp;Lists!$L39&amp;V$23))="","",(INDIRECT("'"&amp;Lists!$J39&amp;"'!"&amp;Lists!$L39&amp;V$23))))</f>
        <v/>
      </c>
      <c r="W61" s="31" t="str">
        <f ca="1">IF(ISNA(Lists!$J39),"",IF((INDIRECT("'"&amp;Lists!$J39&amp;"'!"&amp;Lists!$L39&amp;W$23))="","",(INDIRECT("'"&amp;Lists!$J39&amp;"'!"&amp;Lists!$L39&amp;W$23))))</f>
        <v/>
      </c>
      <c r="X61" s="31" t="str">
        <f ca="1">IF(ISNA(Lists!$J39),"",IF((INDIRECT("'"&amp;Lists!$J39&amp;"'!"&amp;Lists!$L39&amp;X$23))="","",(INDIRECT("'"&amp;Lists!$J39&amp;"'!"&amp;Lists!$L39&amp;X$23))))</f>
        <v/>
      </c>
      <c r="Y61" s="31" t="str">
        <f ca="1">IF(ISNA(Lists!$J39),"",IF((INDIRECT("'"&amp;Lists!$J39&amp;"'!"&amp;Lists!$L39&amp;Y$23))="","",(INDIRECT("'"&amp;Lists!$J39&amp;"'!"&amp;Lists!$L39&amp;Y$23))))</f>
        <v/>
      </c>
      <c r="Z61" s="31" t="str">
        <f ca="1">IF(ISNA(Lists!$J39),"",IF((INDIRECT("'"&amp;Lists!$J39&amp;"'!"&amp;Lists!$L39&amp;Z$23))="","",(INDIRECT("'"&amp;Lists!$J39&amp;"'!"&amp;Lists!$L39&amp;Z$23))))</f>
        <v/>
      </c>
      <c r="AA61" s="31" t="str">
        <f ca="1">IF(ISNA(Lists!$J39),"",IF((INDIRECT("'"&amp;Lists!$J39&amp;"'!"&amp;Lists!$L39&amp;AA$23))="","",(INDIRECT("'"&amp;Lists!$J39&amp;"'!"&amp;Lists!$L39&amp;AA$23))))</f>
        <v/>
      </c>
      <c r="AB61" s="31" t="str">
        <f ca="1">IF(ISNA(Lists!$J39),"",IF((INDIRECT("'"&amp;Lists!$J39&amp;"'!"&amp;Lists!$L39&amp;AB$23))="","",(INDIRECT("'"&amp;Lists!$J39&amp;"'!"&amp;Lists!$L39&amp;AB$23))))</f>
        <v/>
      </c>
      <c r="AC61" s="31" t="str">
        <f ca="1">IF(ISNA(Lists!$J39),"",IF((INDIRECT("'"&amp;Lists!$J39&amp;"'!"&amp;Lists!$K39&amp;AC$23))="","",(INDIRECT("'"&amp;Lists!$J39&amp;"'!"&amp;Lists!$K39&amp;AC$23))))</f>
        <v/>
      </c>
      <c r="AD61" s="31" t="str">
        <f ca="1">IF(ISNA(Lists!$J39),"",IF((INDIRECT("'"&amp;Lists!$J39&amp;"'!"&amp;Lists!$L39&amp;AD$23))="","",(INDIRECT("'"&amp;Lists!$J39&amp;"'!"&amp;Lists!$L39&amp;AD$23))))</f>
        <v/>
      </c>
      <c r="AE61" s="31" t="str">
        <f ca="1">IF(ISNA(Lists!$J39),"",IF((INDIRECT("'"&amp;Lists!$J39&amp;"'!"&amp;Lists!$K39&amp;AE$23))="","",(INDIRECT("'"&amp;Lists!$J39&amp;"'!"&amp;Lists!$K39&amp;AE$23))))</f>
        <v/>
      </c>
      <c r="AF61" s="31" t="str">
        <f ca="1">IF(ISNA(Lists!$J39),"",IF((INDIRECT("'"&amp;Lists!$J39&amp;"'!"&amp;Lists!$K39&amp;AF$23))="","",(INDIRECT("'"&amp;Lists!$J39&amp;"'!"&amp;Lists!$K39&amp;AF$23))))</f>
        <v/>
      </c>
      <c r="AG61" s="31" t="str">
        <f ca="1">IF(ISNA(Lists!$J39),"",IF((INDIRECT("'"&amp;Lists!$J39&amp;"'!"&amp;Lists!$K39&amp;AG$23))="","",(INDIRECT("'"&amp;Lists!$J39&amp;"'!"&amp;Lists!$K39&amp;AG$23))))</f>
        <v/>
      </c>
      <c r="AH61" s="31" t="str">
        <f ca="1">IF(ISNA(Lists!$J39),"",IF((INDIRECT("'"&amp;Lists!$J39&amp;"'!"&amp;Lists!$K39&amp;AH$23))="","",(INDIRECT("'"&amp;Lists!$J39&amp;"'!"&amp;Lists!$K39&amp;AH$23))))</f>
        <v/>
      </c>
      <c r="AI61" s="31" t="str">
        <f ca="1">IF(ISNA(Lists!$J39),"",IF((INDIRECT("'"&amp;Lists!$J39&amp;"'!"&amp;Lists!$K39&amp;AI$23))="","",(INDIRECT("'"&amp;Lists!$J39&amp;"'!"&amp;Lists!$K39&amp;AI$23))))</f>
        <v/>
      </c>
      <c r="AJ61" s="31" t="str">
        <f ca="1">IF(ISNA(Lists!$J39),"",IF((INDIRECT("'"&amp;Lists!$J39&amp;"'!"&amp;Lists!$K39&amp;AJ$23))="","",(INDIRECT("'"&amp;Lists!$J39&amp;"'!"&amp;Lists!$K39&amp;AJ$23))))</f>
        <v/>
      </c>
      <c r="AK61" s="31" t="str">
        <f ca="1">IF(ISNA(Lists!$J39),"",IF((INDIRECT("'"&amp;Lists!$J39&amp;"'!"&amp;Lists!$K39&amp;AK$23))="","",(INDIRECT("'"&amp;Lists!$J39&amp;"'!"&amp;Lists!$K39&amp;AK$23))))</f>
        <v/>
      </c>
      <c r="AL61" s="274" t="str">
        <f ca="1">IF(ISNA(Lists!$J39),"",IF((INDIRECT("'"&amp;Lists!$J39&amp;"'!"&amp;Lists!$K39&amp;AL$23))="","",(INDIRECT("'"&amp;Lists!$J39&amp;"'!"&amp;Lists!$K39&amp;AL$23))))</f>
        <v/>
      </c>
      <c r="AM61" s="31" t="str">
        <f ca="1">IF(ISNA(Lists!$J39),"",IF((INDIRECT("'"&amp;Lists!$J39&amp;"'!"&amp;Lists!$K39&amp;AM$23))="","",(INDIRECT("'"&amp;Lists!$J39&amp;"'!"&amp;Lists!$K39&amp;AM$23))))</f>
        <v/>
      </c>
      <c r="AN61" s="31" t="str">
        <f ca="1">IF(ISNA(Lists!$J39),"",IF((INDIRECT("'"&amp;Lists!$J39&amp;"'!"&amp;Lists!$K39&amp;AN$23))="","",(INDIRECT("'"&amp;Lists!$J39&amp;"'!"&amp;Lists!$K39&amp;AN$23))))</f>
        <v/>
      </c>
      <c r="AO61" s="485" t="str">
        <f ca="1">IF(ISNA(Lists!$J39),"",IF((INDIRECT("'"&amp;Lists!$J39&amp;"'!"&amp;Lists!$K39&amp;AO$23))="","",(INDIRECT("'"&amp;Lists!$J39&amp;"'!"&amp;Lists!$K39&amp;AO$23))))</f>
        <v/>
      </c>
    </row>
    <row r="62" spans="2:41" x14ac:dyDescent="0.25">
      <c r="B62" s="279" t="str">
        <f ca="1">IF(C62="","",Facility_Info_upload!$B$24)</f>
        <v/>
      </c>
      <c r="C62" s="31" t="str">
        <f ca="1">IF(ISNA(Lists!$J40),"",IF(INDIRECT("'"&amp;Lists!$J40&amp;"'!"&amp;"B"&amp;C$23)="","",(INDIRECT("'"&amp;Lists!$J40&amp;"'!"&amp;"B"&amp;C$23))))</f>
        <v/>
      </c>
      <c r="D62" s="31" t="str">
        <f ca="1">IF(ISNA(Lists!$J40),"",IF(INDIRECT("'"&amp;Lists!$J40&amp;"'!"&amp;"B"&amp;D$23)="","",(INDIRECT("'"&amp;Lists!$J40&amp;"'!"&amp;"B"&amp;D$23))))</f>
        <v/>
      </c>
      <c r="E62" s="31" t="str">
        <f ca="1">IF(ISNA(Lists!$J40),"",IF(INDIRECT("'"&amp;Lists!$J40&amp;"'!"&amp;"B"&amp;E$23)="","",(INDIRECT("'"&amp;Lists!$J40&amp;"'!"&amp;"B"&amp;E$23))))</f>
        <v/>
      </c>
      <c r="F62" s="31" t="str">
        <f ca="1">IF(ISNA(Lists!$J40),"",IF(INDIRECT("'"&amp;Lists!$J40&amp;"'!"&amp;"B"&amp;F$23)="","",(INDIRECT("'"&amp;Lists!$J40&amp;"'!"&amp;"B"&amp;F$23))))</f>
        <v/>
      </c>
      <c r="G62" s="31" t="str">
        <f ca="1">IF(ISNA(Lists!$J40),"",IF(INDIRECT("'"&amp;Lists!$J40&amp;"'!"&amp;"B"&amp;G$23)="","",(INDIRECT("'"&amp;Lists!$J40&amp;"'!"&amp;"B"&amp;G$23))))</f>
        <v/>
      </c>
      <c r="H62" s="31" t="str">
        <f ca="1">IF(ISNA(Lists!$J40),"",IF((INDIRECT("'"&amp;Lists!$J40&amp;"'!"&amp;Lists!$K40&amp;H$23))="","",(INDIRECT("'"&amp;Lists!$J40&amp;"'!"&amp;Lists!$K40&amp;H$23))))</f>
        <v/>
      </c>
      <c r="I62" s="31" t="str">
        <f ca="1">IF(ISNA(Lists!$J40),"",IF((INDIRECT("'"&amp;Lists!$J40&amp;"'!"&amp;Lists!$K40&amp;I$23))="","",(INDIRECT("'"&amp;Lists!$J40&amp;"'!"&amp;Lists!$K40&amp;I$23))))</f>
        <v/>
      </c>
      <c r="J62" s="31" t="str">
        <f ca="1">IF(ISNA(Lists!$J40),"",IF((INDIRECT("'"&amp;Lists!$J40&amp;"'!"&amp;Lists!$K40&amp;J$23))="","",(INDIRECT("'"&amp;Lists!$J40&amp;"'!"&amp;Lists!$K40&amp;J$23))))</f>
        <v/>
      </c>
      <c r="K62" s="31" t="str">
        <f ca="1">IF(ISNA(Lists!$J40),"",IF((INDIRECT("'"&amp;Lists!$J40&amp;"'!"&amp;Lists!$K40&amp;K$23))="","",(INDIRECT("'"&amp;Lists!$J40&amp;"'!"&amp;Lists!$K40&amp;K$23))))</f>
        <v/>
      </c>
      <c r="L62" s="31" t="str">
        <f ca="1">IF(ISNA(Lists!$J40),"",IF((INDIRECT("'"&amp;Lists!$J40&amp;"'!"&amp;Lists!$K40&amp;L$23))="","",(INDIRECT("'"&amp;Lists!$J40&amp;"'!"&amp;Lists!$K40&amp;L$23))))</f>
        <v/>
      </c>
      <c r="M62" s="31" t="str">
        <f ca="1">IF(ISNA(Lists!$J40),"",IF((INDIRECT("'"&amp;Lists!$J40&amp;"'!"&amp;Lists!$K40&amp;M$23))="","",(INDIRECT("'"&amp;Lists!$J40&amp;"'!"&amp;Lists!$K40&amp;M$23))))</f>
        <v/>
      </c>
      <c r="N62" s="31" t="str">
        <f ca="1">IF(ISNA(Lists!$J40),"",IF((INDIRECT("'"&amp;Lists!$J40&amp;"'!"&amp;Lists!$K40&amp;N$23))="","",(INDIRECT("'"&amp;Lists!$J40&amp;"'!"&amp;Lists!$K40&amp;N$23))))</f>
        <v/>
      </c>
      <c r="O62" s="31" t="str">
        <f ca="1">IF(ISNA(Lists!$J40),"",IF((INDIRECT("'"&amp;Lists!$J40&amp;"'!"&amp;Lists!$K40&amp;O$23))="","",(INDIRECT("'"&amp;Lists!$J40&amp;"'!"&amp;Lists!$K40&amp;O$23))))</f>
        <v/>
      </c>
      <c r="P62" s="31" t="str">
        <f ca="1">IF(ISNA(Lists!$J40),"",IF((INDIRECT("'"&amp;Lists!$J40&amp;"'!"&amp;Lists!$K40&amp;P$23))="","",(INDIRECT("'"&amp;Lists!$J40&amp;"'!"&amp;Lists!$K40&amp;P$23))))</f>
        <v/>
      </c>
      <c r="Q62" s="31" t="str">
        <f ca="1">IF(ISNA(Lists!$J40),"",IF((INDIRECT("'"&amp;Lists!$J40&amp;"'!"&amp;Lists!$K40&amp;Q$23))="","",(INDIRECT("'"&amp;Lists!$J40&amp;"'!"&amp;Lists!$K40&amp;Q$23))))</f>
        <v/>
      </c>
      <c r="R62" s="31" t="str">
        <f ca="1">IF(ISNA(Lists!$J40),"",IF((INDIRECT("'"&amp;Lists!$J40&amp;"'!"&amp;Lists!$K40&amp;R$23))="","",(INDIRECT("'"&amp;Lists!$J40&amp;"'!"&amp;Lists!$K40&amp;R$23))))</f>
        <v/>
      </c>
      <c r="S62" s="31" t="str">
        <f ca="1">IF(ISNA(Lists!$J40),"",IF((INDIRECT("'"&amp;Lists!$J40&amp;"'!"&amp;Lists!$K40&amp;S$23))="","",(INDIRECT("'"&amp;Lists!$J40&amp;"'!"&amp;Lists!$K40&amp;S$23))))</f>
        <v/>
      </c>
      <c r="T62" s="278" t="str">
        <f ca="1">IF(ISNA(Lists!$J40),"",IF((INDIRECT("'"&amp;Lists!$J40&amp;"'!"&amp;Lists!$K40&amp;T$23))="","",(INDIRECT("'"&amp;Lists!$J40&amp;"'!"&amp;Lists!$K40&amp;T$23))))</f>
        <v/>
      </c>
      <c r="U62" s="31" t="str">
        <f ca="1">IF(ISNA(Lists!$J40),"",IF((INDIRECT("'"&amp;Lists!$J40&amp;"'!"&amp;Lists!$K40&amp;U$23))="","",(INDIRECT("'"&amp;Lists!$J40&amp;"'!"&amp;Lists!$K40&amp;U$23))))</f>
        <v/>
      </c>
      <c r="V62" s="31" t="str">
        <f ca="1">IF(ISNA(Lists!$J40),"",IF((INDIRECT("'"&amp;Lists!$J40&amp;"'!"&amp;Lists!$L40&amp;V$23))="","",(INDIRECT("'"&amp;Lists!$J40&amp;"'!"&amp;Lists!$L40&amp;V$23))))</f>
        <v/>
      </c>
      <c r="W62" s="31" t="str">
        <f ca="1">IF(ISNA(Lists!$J40),"",IF((INDIRECT("'"&amp;Lists!$J40&amp;"'!"&amp;Lists!$L40&amp;W$23))="","",(INDIRECT("'"&amp;Lists!$J40&amp;"'!"&amp;Lists!$L40&amp;W$23))))</f>
        <v/>
      </c>
      <c r="X62" s="31" t="str">
        <f ca="1">IF(ISNA(Lists!$J40),"",IF((INDIRECT("'"&amp;Lists!$J40&amp;"'!"&amp;Lists!$L40&amp;X$23))="","",(INDIRECT("'"&amp;Lists!$J40&amp;"'!"&amp;Lists!$L40&amp;X$23))))</f>
        <v/>
      </c>
      <c r="Y62" s="31" t="str">
        <f ca="1">IF(ISNA(Lists!$J40),"",IF((INDIRECT("'"&amp;Lists!$J40&amp;"'!"&amp;Lists!$L40&amp;Y$23))="","",(INDIRECT("'"&amp;Lists!$J40&amp;"'!"&amp;Lists!$L40&amp;Y$23))))</f>
        <v/>
      </c>
      <c r="Z62" s="31" t="str">
        <f ca="1">IF(ISNA(Lists!$J40),"",IF((INDIRECT("'"&amp;Lists!$J40&amp;"'!"&amp;Lists!$L40&amp;Z$23))="","",(INDIRECT("'"&amp;Lists!$J40&amp;"'!"&amp;Lists!$L40&amp;Z$23))))</f>
        <v/>
      </c>
      <c r="AA62" s="31" t="str">
        <f ca="1">IF(ISNA(Lists!$J40),"",IF((INDIRECT("'"&amp;Lists!$J40&amp;"'!"&amp;Lists!$L40&amp;AA$23))="","",(INDIRECT("'"&amp;Lists!$J40&amp;"'!"&amp;Lists!$L40&amp;AA$23))))</f>
        <v/>
      </c>
      <c r="AB62" s="31" t="str">
        <f ca="1">IF(ISNA(Lists!$J40),"",IF((INDIRECT("'"&amp;Lists!$J40&amp;"'!"&amp;Lists!$L40&amp;AB$23))="","",(INDIRECT("'"&amp;Lists!$J40&amp;"'!"&amp;Lists!$L40&amp;AB$23))))</f>
        <v/>
      </c>
      <c r="AC62" s="31" t="str">
        <f ca="1">IF(ISNA(Lists!$J40),"",IF((INDIRECT("'"&amp;Lists!$J40&amp;"'!"&amp;Lists!$K40&amp;AC$23))="","",(INDIRECT("'"&amp;Lists!$J40&amp;"'!"&amp;Lists!$K40&amp;AC$23))))</f>
        <v/>
      </c>
      <c r="AD62" s="31" t="str">
        <f ca="1">IF(ISNA(Lists!$J40),"",IF((INDIRECT("'"&amp;Lists!$J40&amp;"'!"&amp;Lists!$L40&amp;AD$23))="","",(INDIRECT("'"&amp;Lists!$J40&amp;"'!"&amp;Lists!$L40&amp;AD$23))))</f>
        <v/>
      </c>
      <c r="AE62" s="31" t="str">
        <f ca="1">IF(ISNA(Lists!$J40),"",IF((INDIRECT("'"&amp;Lists!$J40&amp;"'!"&amp;Lists!$K40&amp;AE$23))="","",(INDIRECT("'"&amp;Lists!$J40&amp;"'!"&amp;Lists!$K40&amp;AE$23))))</f>
        <v/>
      </c>
      <c r="AF62" s="31" t="str">
        <f ca="1">IF(ISNA(Lists!$J40),"",IF((INDIRECT("'"&amp;Lists!$J40&amp;"'!"&amp;Lists!$K40&amp;AF$23))="","",(INDIRECT("'"&amp;Lists!$J40&amp;"'!"&amp;Lists!$K40&amp;AF$23))))</f>
        <v/>
      </c>
      <c r="AG62" s="31" t="str">
        <f ca="1">IF(ISNA(Lists!$J40),"",IF((INDIRECT("'"&amp;Lists!$J40&amp;"'!"&amp;Lists!$K40&amp;AG$23))="","",(INDIRECT("'"&amp;Lists!$J40&amp;"'!"&amp;Lists!$K40&amp;AG$23))))</f>
        <v/>
      </c>
      <c r="AH62" s="31" t="str">
        <f ca="1">IF(ISNA(Lists!$J40),"",IF((INDIRECT("'"&amp;Lists!$J40&amp;"'!"&amp;Lists!$K40&amp;AH$23))="","",(INDIRECT("'"&amp;Lists!$J40&amp;"'!"&amp;Lists!$K40&amp;AH$23))))</f>
        <v/>
      </c>
      <c r="AI62" s="31" t="str">
        <f ca="1">IF(ISNA(Lists!$J40),"",IF((INDIRECT("'"&amp;Lists!$J40&amp;"'!"&amp;Lists!$K40&amp;AI$23))="","",(INDIRECT("'"&amp;Lists!$J40&amp;"'!"&amp;Lists!$K40&amp;AI$23))))</f>
        <v/>
      </c>
      <c r="AJ62" s="31" t="str">
        <f ca="1">IF(ISNA(Lists!$J40),"",IF((INDIRECT("'"&amp;Lists!$J40&amp;"'!"&amp;Lists!$K40&amp;AJ$23))="","",(INDIRECT("'"&amp;Lists!$J40&amp;"'!"&amp;Lists!$K40&amp;AJ$23))))</f>
        <v/>
      </c>
      <c r="AK62" s="31" t="str">
        <f ca="1">IF(ISNA(Lists!$J40),"",IF((INDIRECT("'"&amp;Lists!$J40&amp;"'!"&amp;Lists!$K40&amp;AK$23))="","",(INDIRECT("'"&amp;Lists!$J40&amp;"'!"&amp;Lists!$K40&amp;AK$23))))</f>
        <v/>
      </c>
      <c r="AL62" s="274" t="str">
        <f ca="1">IF(ISNA(Lists!$J40),"",IF((INDIRECT("'"&amp;Lists!$J40&amp;"'!"&amp;Lists!$K40&amp;AL$23))="","",(INDIRECT("'"&amp;Lists!$J40&amp;"'!"&amp;Lists!$K40&amp;AL$23))))</f>
        <v/>
      </c>
      <c r="AM62" s="31" t="str">
        <f ca="1">IF(ISNA(Lists!$J40),"",IF((INDIRECT("'"&amp;Lists!$J40&amp;"'!"&amp;Lists!$K40&amp;AM$23))="","",(INDIRECT("'"&amp;Lists!$J40&amp;"'!"&amp;Lists!$K40&amp;AM$23))))</f>
        <v/>
      </c>
      <c r="AN62" s="31" t="str">
        <f ca="1">IF(ISNA(Lists!$J40),"",IF((INDIRECT("'"&amp;Lists!$J40&amp;"'!"&amp;Lists!$K40&amp;AN$23))="","",(INDIRECT("'"&amp;Lists!$J40&amp;"'!"&amp;Lists!$K40&amp;AN$23))))</f>
        <v/>
      </c>
      <c r="AO62" s="485" t="str">
        <f ca="1">IF(ISNA(Lists!$J40),"",IF((INDIRECT("'"&amp;Lists!$J40&amp;"'!"&amp;Lists!$K40&amp;AO$23))="","",(INDIRECT("'"&amp;Lists!$J40&amp;"'!"&amp;Lists!$K40&amp;AO$23))))</f>
        <v/>
      </c>
    </row>
    <row r="63" spans="2:41" x14ac:dyDescent="0.25">
      <c r="B63" s="279" t="str">
        <f ca="1">IF(C63="","",Facility_Info_upload!$B$24)</f>
        <v/>
      </c>
      <c r="C63" s="31" t="str">
        <f ca="1">IF(ISNA(Lists!$J41),"",IF(INDIRECT("'"&amp;Lists!$J41&amp;"'!"&amp;"B"&amp;C$23)="","",(INDIRECT("'"&amp;Lists!$J41&amp;"'!"&amp;"B"&amp;C$23))))</f>
        <v/>
      </c>
      <c r="D63" s="31" t="str">
        <f ca="1">IF(ISNA(Lists!$J41),"",IF(INDIRECT("'"&amp;Lists!$J41&amp;"'!"&amp;"B"&amp;D$23)="","",(INDIRECT("'"&amp;Lists!$J41&amp;"'!"&amp;"B"&amp;D$23))))</f>
        <v/>
      </c>
      <c r="E63" s="31" t="str">
        <f ca="1">IF(ISNA(Lists!$J41),"",IF(INDIRECT("'"&amp;Lists!$J41&amp;"'!"&amp;"B"&amp;E$23)="","",(INDIRECT("'"&amp;Lists!$J41&amp;"'!"&amp;"B"&amp;E$23))))</f>
        <v/>
      </c>
      <c r="F63" s="31" t="str">
        <f ca="1">IF(ISNA(Lists!$J41),"",IF(INDIRECT("'"&amp;Lists!$J41&amp;"'!"&amp;"B"&amp;F$23)="","",(INDIRECT("'"&amp;Lists!$J41&amp;"'!"&amp;"B"&amp;F$23))))</f>
        <v/>
      </c>
      <c r="G63" s="31" t="str">
        <f ca="1">IF(ISNA(Lists!$J41),"",IF(INDIRECT("'"&amp;Lists!$J41&amp;"'!"&amp;"B"&amp;G$23)="","",(INDIRECT("'"&amp;Lists!$J41&amp;"'!"&amp;"B"&amp;G$23))))</f>
        <v/>
      </c>
      <c r="H63" s="31" t="str">
        <f ca="1">IF(ISNA(Lists!$J41),"",IF((INDIRECT("'"&amp;Lists!$J41&amp;"'!"&amp;Lists!$K41&amp;H$23))="","",(INDIRECT("'"&amp;Lists!$J41&amp;"'!"&amp;Lists!$K41&amp;H$23))))</f>
        <v/>
      </c>
      <c r="I63" s="31" t="str">
        <f ca="1">IF(ISNA(Lists!$J41),"",IF((INDIRECT("'"&amp;Lists!$J41&amp;"'!"&amp;Lists!$K41&amp;I$23))="","",(INDIRECT("'"&amp;Lists!$J41&amp;"'!"&amp;Lists!$K41&amp;I$23))))</f>
        <v/>
      </c>
      <c r="J63" s="31" t="str">
        <f ca="1">IF(ISNA(Lists!$J41),"",IF((INDIRECT("'"&amp;Lists!$J41&amp;"'!"&amp;Lists!$K41&amp;J$23))="","",(INDIRECT("'"&amp;Lists!$J41&amp;"'!"&amp;Lists!$K41&amp;J$23))))</f>
        <v/>
      </c>
      <c r="K63" s="31" t="str">
        <f ca="1">IF(ISNA(Lists!$J41),"",IF((INDIRECT("'"&amp;Lists!$J41&amp;"'!"&amp;Lists!$K41&amp;K$23))="","",(INDIRECT("'"&amp;Lists!$J41&amp;"'!"&amp;Lists!$K41&amp;K$23))))</f>
        <v/>
      </c>
      <c r="L63" s="31" t="str">
        <f ca="1">IF(ISNA(Lists!$J41),"",IF((INDIRECT("'"&amp;Lists!$J41&amp;"'!"&amp;Lists!$K41&amp;L$23))="","",(INDIRECT("'"&amp;Lists!$J41&amp;"'!"&amp;Lists!$K41&amp;L$23))))</f>
        <v/>
      </c>
      <c r="M63" s="31" t="str">
        <f ca="1">IF(ISNA(Lists!$J41),"",IF((INDIRECT("'"&amp;Lists!$J41&amp;"'!"&amp;Lists!$K41&amp;M$23))="","",(INDIRECT("'"&amp;Lists!$J41&amp;"'!"&amp;Lists!$K41&amp;M$23))))</f>
        <v/>
      </c>
      <c r="N63" s="31" t="str">
        <f ca="1">IF(ISNA(Lists!$J41),"",IF((INDIRECT("'"&amp;Lists!$J41&amp;"'!"&amp;Lists!$K41&amp;N$23))="","",(INDIRECT("'"&amp;Lists!$J41&amp;"'!"&amp;Lists!$K41&amp;N$23))))</f>
        <v/>
      </c>
      <c r="O63" s="31" t="str">
        <f ca="1">IF(ISNA(Lists!$J41),"",IF((INDIRECT("'"&amp;Lists!$J41&amp;"'!"&amp;Lists!$K41&amp;O$23))="","",(INDIRECT("'"&amp;Lists!$J41&amp;"'!"&amp;Lists!$K41&amp;O$23))))</f>
        <v/>
      </c>
      <c r="P63" s="31" t="str">
        <f ca="1">IF(ISNA(Lists!$J41),"",IF((INDIRECT("'"&amp;Lists!$J41&amp;"'!"&amp;Lists!$K41&amp;P$23))="","",(INDIRECT("'"&amp;Lists!$J41&amp;"'!"&amp;Lists!$K41&amp;P$23))))</f>
        <v/>
      </c>
      <c r="Q63" s="31" t="str">
        <f ca="1">IF(ISNA(Lists!$J41),"",IF((INDIRECT("'"&amp;Lists!$J41&amp;"'!"&amp;Lists!$K41&amp;Q$23))="","",(INDIRECT("'"&amp;Lists!$J41&amp;"'!"&amp;Lists!$K41&amp;Q$23))))</f>
        <v/>
      </c>
      <c r="R63" s="31" t="str">
        <f ca="1">IF(ISNA(Lists!$J41),"",IF((INDIRECT("'"&amp;Lists!$J41&amp;"'!"&amp;Lists!$K41&amp;R$23))="","",(INDIRECT("'"&amp;Lists!$J41&amp;"'!"&amp;Lists!$K41&amp;R$23))))</f>
        <v/>
      </c>
      <c r="S63" s="31" t="str">
        <f ca="1">IF(ISNA(Lists!$J41),"",IF((INDIRECT("'"&amp;Lists!$J41&amp;"'!"&amp;Lists!$K41&amp;S$23))="","",(INDIRECT("'"&amp;Lists!$J41&amp;"'!"&amp;Lists!$K41&amp;S$23))))</f>
        <v/>
      </c>
      <c r="T63" s="278" t="str">
        <f ca="1">IF(ISNA(Lists!$J41),"",IF((INDIRECT("'"&amp;Lists!$J41&amp;"'!"&amp;Lists!$K41&amp;T$23))="","",(INDIRECT("'"&amp;Lists!$J41&amp;"'!"&amp;Lists!$K41&amp;T$23))))</f>
        <v/>
      </c>
      <c r="U63" s="31" t="str">
        <f ca="1">IF(ISNA(Lists!$J41),"",IF((INDIRECT("'"&amp;Lists!$J41&amp;"'!"&amp;Lists!$K41&amp;U$23))="","",(INDIRECT("'"&amp;Lists!$J41&amp;"'!"&amp;Lists!$K41&amp;U$23))))</f>
        <v/>
      </c>
      <c r="V63" s="31" t="str">
        <f ca="1">IF(ISNA(Lists!$J41),"",IF((INDIRECT("'"&amp;Lists!$J41&amp;"'!"&amp;Lists!$L41&amp;V$23))="","",(INDIRECT("'"&amp;Lists!$J41&amp;"'!"&amp;Lists!$L41&amp;V$23))))</f>
        <v/>
      </c>
      <c r="W63" s="31" t="str">
        <f ca="1">IF(ISNA(Lists!$J41),"",IF((INDIRECT("'"&amp;Lists!$J41&amp;"'!"&amp;Lists!$L41&amp;W$23))="","",(INDIRECT("'"&amp;Lists!$J41&amp;"'!"&amp;Lists!$L41&amp;W$23))))</f>
        <v/>
      </c>
      <c r="X63" s="31" t="str">
        <f ca="1">IF(ISNA(Lists!$J41),"",IF((INDIRECT("'"&amp;Lists!$J41&amp;"'!"&amp;Lists!$L41&amp;X$23))="","",(INDIRECT("'"&amp;Lists!$J41&amp;"'!"&amp;Lists!$L41&amp;X$23))))</f>
        <v/>
      </c>
      <c r="Y63" s="31" t="str">
        <f ca="1">IF(ISNA(Lists!$J41),"",IF((INDIRECT("'"&amp;Lists!$J41&amp;"'!"&amp;Lists!$L41&amp;Y$23))="","",(INDIRECT("'"&amp;Lists!$J41&amp;"'!"&amp;Lists!$L41&amp;Y$23))))</f>
        <v/>
      </c>
      <c r="Z63" s="31" t="str">
        <f ca="1">IF(ISNA(Lists!$J41),"",IF((INDIRECT("'"&amp;Lists!$J41&amp;"'!"&amp;Lists!$L41&amp;Z$23))="","",(INDIRECT("'"&amp;Lists!$J41&amp;"'!"&amp;Lists!$L41&amp;Z$23))))</f>
        <v/>
      </c>
      <c r="AA63" s="31" t="str">
        <f ca="1">IF(ISNA(Lists!$J41),"",IF((INDIRECT("'"&amp;Lists!$J41&amp;"'!"&amp;Lists!$L41&amp;AA$23))="","",(INDIRECT("'"&amp;Lists!$J41&amp;"'!"&amp;Lists!$L41&amp;AA$23))))</f>
        <v/>
      </c>
      <c r="AB63" s="31" t="str">
        <f ca="1">IF(ISNA(Lists!$J41),"",IF((INDIRECT("'"&amp;Lists!$J41&amp;"'!"&amp;Lists!$L41&amp;AB$23))="","",(INDIRECT("'"&amp;Lists!$J41&amp;"'!"&amp;Lists!$L41&amp;AB$23))))</f>
        <v/>
      </c>
      <c r="AC63" s="31" t="str">
        <f ca="1">IF(ISNA(Lists!$J41),"",IF((INDIRECT("'"&amp;Lists!$J41&amp;"'!"&amp;Lists!$K41&amp;AC$23))="","",(INDIRECT("'"&amp;Lists!$J41&amp;"'!"&amp;Lists!$K41&amp;AC$23))))</f>
        <v/>
      </c>
      <c r="AD63" s="31" t="str">
        <f ca="1">IF(ISNA(Lists!$J41),"",IF((INDIRECT("'"&amp;Lists!$J41&amp;"'!"&amp;Lists!$L41&amp;AD$23))="","",(INDIRECT("'"&amp;Lists!$J41&amp;"'!"&amp;Lists!$L41&amp;AD$23))))</f>
        <v/>
      </c>
      <c r="AE63" s="31" t="str">
        <f ca="1">IF(ISNA(Lists!$J41),"",IF((INDIRECT("'"&amp;Lists!$J41&amp;"'!"&amp;Lists!$K41&amp;AE$23))="","",(INDIRECT("'"&amp;Lists!$J41&amp;"'!"&amp;Lists!$K41&amp;AE$23))))</f>
        <v/>
      </c>
      <c r="AF63" s="31" t="str">
        <f ca="1">IF(ISNA(Lists!$J41),"",IF((INDIRECT("'"&amp;Lists!$J41&amp;"'!"&amp;Lists!$K41&amp;AF$23))="","",(INDIRECT("'"&amp;Lists!$J41&amp;"'!"&amp;Lists!$K41&amp;AF$23))))</f>
        <v/>
      </c>
      <c r="AG63" s="31" t="str">
        <f ca="1">IF(ISNA(Lists!$J41),"",IF((INDIRECT("'"&amp;Lists!$J41&amp;"'!"&amp;Lists!$K41&amp;AG$23))="","",(INDIRECT("'"&amp;Lists!$J41&amp;"'!"&amp;Lists!$K41&amp;AG$23))))</f>
        <v/>
      </c>
      <c r="AH63" s="31" t="str">
        <f ca="1">IF(ISNA(Lists!$J41),"",IF((INDIRECT("'"&amp;Lists!$J41&amp;"'!"&amp;Lists!$K41&amp;AH$23))="","",(INDIRECT("'"&amp;Lists!$J41&amp;"'!"&amp;Lists!$K41&amp;AH$23))))</f>
        <v/>
      </c>
      <c r="AI63" s="31" t="str">
        <f ca="1">IF(ISNA(Lists!$J41),"",IF((INDIRECT("'"&amp;Lists!$J41&amp;"'!"&amp;Lists!$K41&amp;AI$23))="","",(INDIRECT("'"&amp;Lists!$J41&amp;"'!"&amp;Lists!$K41&amp;AI$23))))</f>
        <v/>
      </c>
      <c r="AJ63" s="31" t="str">
        <f ca="1">IF(ISNA(Lists!$J41),"",IF((INDIRECT("'"&amp;Lists!$J41&amp;"'!"&amp;Lists!$K41&amp;AJ$23))="","",(INDIRECT("'"&amp;Lists!$J41&amp;"'!"&amp;Lists!$K41&amp;AJ$23))))</f>
        <v/>
      </c>
      <c r="AK63" s="31" t="str">
        <f ca="1">IF(ISNA(Lists!$J41),"",IF((INDIRECT("'"&amp;Lists!$J41&amp;"'!"&amp;Lists!$K41&amp;AK$23))="","",(INDIRECT("'"&amp;Lists!$J41&amp;"'!"&amp;Lists!$K41&amp;AK$23))))</f>
        <v/>
      </c>
      <c r="AL63" s="274" t="str">
        <f ca="1">IF(ISNA(Lists!$J41),"",IF((INDIRECT("'"&amp;Lists!$J41&amp;"'!"&amp;Lists!$K41&amp;AL$23))="","",(INDIRECT("'"&amp;Lists!$J41&amp;"'!"&amp;Lists!$K41&amp;AL$23))))</f>
        <v/>
      </c>
      <c r="AM63" s="31" t="str">
        <f ca="1">IF(ISNA(Lists!$J41),"",IF((INDIRECT("'"&amp;Lists!$J41&amp;"'!"&amp;Lists!$K41&amp;AM$23))="","",(INDIRECT("'"&amp;Lists!$J41&amp;"'!"&amp;Lists!$K41&amp;AM$23))))</f>
        <v/>
      </c>
      <c r="AN63" s="31" t="str">
        <f ca="1">IF(ISNA(Lists!$J41),"",IF((INDIRECT("'"&amp;Lists!$J41&amp;"'!"&amp;Lists!$K41&amp;AN$23))="","",(INDIRECT("'"&amp;Lists!$J41&amp;"'!"&amp;Lists!$K41&amp;AN$23))))</f>
        <v/>
      </c>
      <c r="AO63" s="485" t="str">
        <f ca="1">IF(ISNA(Lists!$J41),"",IF((INDIRECT("'"&amp;Lists!$J41&amp;"'!"&amp;Lists!$K41&amp;AO$23))="","",(INDIRECT("'"&amp;Lists!$J41&amp;"'!"&amp;Lists!$K41&amp;AO$23))))</f>
        <v/>
      </c>
    </row>
    <row r="64" spans="2:41" x14ac:dyDescent="0.25">
      <c r="B64" s="279" t="str">
        <f ca="1">IF(C64="","",Facility_Info_upload!$B$24)</f>
        <v/>
      </c>
      <c r="C64" s="31" t="str">
        <f ca="1">IF(ISNA(Lists!$J42),"",IF(INDIRECT("'"&amp;Lists!$J42&amp;"'!"&amp;"B"&amp;C$23)="","",(INDIRECT("'"&amp;Lists!$J42&amp;"'!"&amp;"B"&amp;C$23))))</f>
        <v/>
      </c>
      <c r="D64" s="31" t="str">
        <f ca="1">IF(ISNA(Lists!$J42),"",IF(INDIRECT("'"&amp;Lists!$J42&amp;"'!"&amp;"B"&amp;D$23)="","",(INDIRECT("'"&amp;Lists!$J42&amp;"'!"&amp;"B"&amp;D$23))))</f>
        <v/>
      </c>
      <c r="E64" s="31" t="str">
        <f ca="1">IF(ISNA(Lists!$J42),"",IF(INDIRECT("'"&amp;Lists!$J42&amp;"'!"&amp;"B"&amp;E$23)="","",(INDIRECT("'"&amp;Lists!$J42&amp;"'!"&amp;"B"&amp;E$23))))</f>
        <v/>
      </c>
      <c r="F64" s="31" t="str">
        <f ca="1">IF(ISNA(Lists!$J42),"",IF(INDIRECT("'"&amp;Lists!$J42&amp;"'!"&amp;"B"&amp;F$23)="","",(INDIRECT("'"&amp;Lists!$J42&amp;"'!"&amp;"B"&amp;F$23))))</f>
        <v/>
      </c>
      <c r="G64" s="31" t="str">
        <f ca="1">IF(ISNA(Lists!$J42),"",IF(INDIRECT("'"&amp;Lists!$J42&amp;"'!"&amp;"B"&amp;G$23)="","",(INDIRECT("'"&amp;Lists!$J42&amp;"'!"&amp;"B"&amp;G$23))))</f>
        <v/>
      </c>
      <c r="H64" s="31" t="str">
        <f ca="1">IF(ISNA(Lists!$J42),"",IF((INDIRECT("'"&amp;Lists!$J42&amp;"'!"&amp;Lists!$K42&amp;H$23))="","",(INDIRECT("'"&amp;Lists!$J42&amp;"'!"&amp;Lists!$K42&amp;H$23))))</f>
        <v/>
      </c>
      <c r="I64" s="31" t="str">
        <f ca="1">IF(ISNA(Lists!$J42),"",IF((INDIRECT("'"&amp;Lists!$J42&amp;"'!"&amp;Lists!$K42&amp;I$23))="","",(INDIRECT("'"&amp;Lists!$J42&amp;"'!"&amp;Lists!$K42&amp;I$23))))</f>
        <v/>
      </c>
      <c r="J64" s="31" t="str">
        <f ca="1">IF(ISNA(Lists!$J42),"",IF((INDIRECT("'"&amp;Lists!$J42&amp;"'!"&amp;Lists!$K42&amp;J$23))="","",(INDIRECT("'"&amp;Lists!$J42&amp;"'!"&amp;Lists!$K42&amp;J$23))))</f>
        <v/>
      </c>
      <c r="K64" s="31" t="str">
        <f ca="1">IF(ISNA(Lists!$J42),"",IF((INDIRECT("'"&amp;Lists!$J42&amp;"'!"&amp;Lists!$K42&amp;K$23))="","",(INDIRECT("'"&amp;Lists!$J42&amp;"'!"&amp;Lists!$K42&amp;K$23))))</f>
        <v/>
      </c>
      <c r="L64" s="31" t="str">
        <f ca="1">IF(ISNA(Lists!$J42),"",IF((INDIRECT("'"&amp;Lists!$J42&amp;"'!"&amp;Lists!$K42&amp;L$23))="","",(INDIRECT("'"&amp;Lists!$J42&amp;"'!"&amp;Lists!$K42&amp;L$23))))</f>
        <v/>
      </c>
      <c r="M64" s="31" t="str">
        <f ca="1">IF(ISNA(Lists!$J42),"",IF((INDIRECT("'"&amp;Lists!$J42&amp;"'!"&amp;Lists!$K42&amp;M$23))="","",(INDIRECT("'"&amp;Lists!$J42&amp;"'!"&amp;Lists!$K42&amp;M$23))))</f>
        <v/>
      </c>
      <c r="N64" s="31" t="str">
        <f ca="1">IF(ISNA(Lists!$J42),"",IF((INDIRECT("'"&amp;Lists!$J42&amp;"'!"&amp;Lists!$K42&amp;N$23))="","",(INDIRECT("'"&amp;Lists!$J42&amp;"'!"&amp;Lists!$K42&amp;N$23))))</f>
        <v/>
      </c>
      <c r="O64" s="31" t="str">
        <f ca="1">IF(ISNA(Lists!$J42),"",IF((INDIRECT("'"&amp;Lists!$J42&amp;"'!"&amp;Lists!$K42&amp;O$23))="","",(INDIRECT("'"&amp;Lists!$J42&amp;"'!"&amp;Lists!$K42&amp;O$23))))</f>
        <v/>
      </c>
      <c r="P64" s="31" t="str">
        <f ca="1">IF(ISNA(Lists!$J42),"",IF((INDIRECT("'"&amp;Lists!$J42&amp;"'!"&amp;Lists!$K42&amp;P$23))="","",(INDIRECT("'"&amp;Lists!$J42&amp;"'!"&amp;Lists!$K42&amp;P$23))))</f>
        <v/>
      </c>
      <c r="Q64" s="31" t="str">
        <f ca="1">IF(ISNA(Lists!$J42),"",IF((INDIRECT("'"&amp;Lists!$J42&amp;"'!"&amp;Lists!$K42&amp;Q$23))="","",(INDIRECT("'"&amp;Lists!$J42&amp;"'!"&amp;Lists!$K42&amp;Q$23))))</f>
        <v/>
      </c>
      <c r="R64" s="31" t="str">
        <f ca="1">IF(ISNA(Lists!$J42),"",IF((INDIRECT("'"&amp;Lists!$J42&amp;"'!"&amp;Lists!$K42&amp;R$23))="","",(INDIRECT("'"&amp;Lists!$J42&amp;"'!"&amp;Lists!$K42&amp;R$23))))</f>
        <v/>
      </c>
      <c r="S64" s="31" t="str">
        <f ca="1">IF(ISNA(Lists!$J42),"",IF((INDIRECT("'"&amp;Lists!$J42&amp;"'!"&amp;Lists!$K42&amp;S$23))="","",(INDIRECT("'"&amp;Lists!$J42&amp;"'!"&amp;Lists!$K42&amp;S$23))))</f>
        <v/>
      </c>
      <c r="T64" s="278" t="str">
        <f ca="1">IF(ISNA(Lists!$J42),"",IF((INDIRECT("'"&amp;Lists!$J42&amp;"'!"&amp;Lists!$K42&amp;T$23))="","",(INDIRECT("'"&amp;Lists!$J42&amp;"'!"&amp;Lists!$K42&amp;T$23))))</f>
        <v/>
      </c>
      <c r="U64" s="31" t="str">
        <f ca="1">IF(ISNA(Lists!$J42),"",IF((INDIRECT("'"&amp;Lists!$J42&amp;"'!"&amp;Lists!$K42&amp;U$23))="","",(INDIRECT("'"&amp;Lists!$J42&amp;"'!"&amp;Lists!$K42&amp;U$23))))</f>
        <v/>
      </c>
      <c r="V64" s="31" t="str">
        <f ca="1">IF(ISNA(Lists!$J42),"",IF((INDIRECT("'"&amp;Lists!$J42&amp;"'!"&amp;Lists!$L42&amp;V$23))="","",(INDIRECT("'"&amp;Lists!$J42&amp;"'!"&amp;Lists!$L42&amp;V$23))))</f>
        <v/>
      </c>
      <c r="W64" s="31" t="str">
        <f ca="1">IF(ISNA(Lists!$J42),"",IF((INDIRECT("'"&amp;Lists!$J42&amp;"'!"&amp;Lists!$L42&amp;W$23))="","",(INDIRECT("'"&amp;Lists!$J42&amp;"'!"&amp;Lists!$L42&amp;W$23))))</f>
        <v/>
      </c>
      <c r="X64" s="31" t="str">
        <f ca="1">IF(ISNA(Lists!$J42),"",IF((INDIRECT("'"&amp;Lists!$J42&amp;"'!"&amp;Lists!$L42&amp;X$23))="","",(INDIRECT("'"&amp;Lists!$J42&amp;"'!"&amp;Lists!$L42&amp;X$23))))</f>
        <v/>
      </c>
      <c r="Y64" s="31" t="str">
        <f ca="1">IF(ISNA(Lists!$J42),"",IF((INDIRECT("'"&amp;Lists!$J42&amp;"'!"&amp;Lists!$L42&amp;Y$23))="","",(INDIRECT("'"&amp;Lists!$J42&amp;"'!"&amp;Lists!$L42&amp;Y$23))))</f>
        <v/>
      </c>
      <c r="Z64" s="31" t="str">
        <f ca="1">IF(ISNA(Lists!$J42),"",IF((INDIRECT("'"&amp;Lists!$J42&amp;"'!"&amp;Lists!$L42&amp;Z$23))="","",(INDIRECT("'"&amp;Lists!$J42&amp;"'!"&amp;Lists!$L42&amp;Z$23))))</f>
        <v/>
      </c>
      <c r="AA64" s="31" t="str">
        <f ca="1">IF(ISNA(Lists!$J42),"",IF((INDIRECT("'"&amp;Lists!$J42&amp;"'!"&amp;Lists!$L42&amp;AA$23))="","",(INDIRECT("'"&amp;Lists!$J42&amp;"'!"&amp;Lists!$L42&amp;AA$23))))</f>
        <v/>
      </c>
      <c r="AB64" s="31" t="str">
        <f ca="1">IF(ISNA(Lists!$J42),"",IF((INDIRECT("'"&amp;Lists!$J42&amp;"'!"&amp;Lists!$L42&amp;AB$23))="","",(INDIRECT("'"&amp;Lists!$J42&amp;"'!"&amp;Lists!$L42&amp;AB$23))))</f>
        <v/>
      </c>
      <c r="AC64" s="31" t="str">
        <f ca="1">IF(ISNA(Lists!$J42),"",IF((INDIRECT("'"&amp;Lists!$J42&amp;"'!"&amp;Lists!$K42&amp;AC$23))="","",(INDIRECT("'"&amp;Lists!$J42&amp;"'!"&amp;Lists!$K42&amp;AC$23))))</f>
        <v/>
      </c>
      <c r="AD64" s="31" t="str">
        <f ca="1">IF(ISNA(Lists!$J42),"",IF((INDIRECT("'"&amp;Lists!$J42&amp;"'!"&amp;Lists!$L42&amp;AD$23))="","",(INDIRECT("'"&amp;Lists!$J42&amp;"'!"&amp;Lists!$L42&amp;AD$23))))</f>
        <v/>
      </c>
      <c r="AE64" s="31" t="str">
        <f ca="1">IF(ISNA(Lists!$J42),"",IF((INDIRECT("'"&amp;Lists!$J42&amp;"'!"&amp;Lists!$K42&amp;AE$23))="","",(INDIRECT("'"&amp;Lists!$J42&amp;"'!"&amp;Lists!$K42&amp;AE$23))))</f>
        <v/>
      </c>
      <c r="AF64" s="31" t="str">
        <f ca="1">IF(ISNA(Lists!$J42),"",IF((INDIRECT("'"&amp;Lists!$J42&amp;"'!"&amp;Lists!$K42&amp;AF$23))="","",(INDIRECT("'"&amp;Lists!$J42&amp;"'!"&amp;Lists!$K42&amp;AF$23))))</f>
        <v/>
      </c>
      <c r="AG64" s="31" t="str">
        <f ca="1">IF(ISNA(Lists!$J42),"",IF((INDIRECT("'"&amp;Lists!$J42&amp;"'!"&amp;Lists!$K42&amp;AG$23))="","",(INDIRECT("'"&amp;Lists!$J42&amp;"'!"&amp;Lists!$K42&amp;AG$23))))</f>
        <v/>
      </c>
      <c r="AH64" s="31" t="str">
        <f ca="1">IF(ISNA(Lists!$J42),"",IF((INDIRECT("'"&amp;Lists!$J42&amp;"'!"&amp;Lists!$K42&amp;AH$23))="","",(INDIRECT("'"&amp;Lists!$J42&amp;"'!"&amp;Lists!$K42&amp;AH$23))))</f>
        <v/>
      </c>
      <c r="AI64" s="31" t="str">
        <f ca="1">IF(ISNA(Lists!$J42),"",IF((INDIRECT("'"&amp;Lists!$J42&amp;"'!"&amp;Lists!$K42&amp;AI$23))="","",(INDIRECT("'"&amp;Lists!$J42&amp;"'!"&amp;Lists!$K42&amp;AI$23))))</f>
        <v/>
      </c>
      <c r="AJ64" s="31" t="str">
        <f ca="1">IF(ISNA(Lists!$J42),"",IF((INDIRECT("'"&amp;Lists!$J42&amp;"'!"&amp;Lists!$K42&amp;AJ$23))="","",(INDIRECT("'"&amp;Lists!$J42&amp;"'!"&amp;Lists!$K42&amp;AJ$23))))</f>
        <v/>
      </c>
      <c r="AK64" s="31" t="str">
        <f ca="1">IF(ISNA(Lists!$J42),"",IF((INDIRECT("'"&amp;Lists!$J42&amp;"'!"&amp;Lists!$K42&amp;AK$23))="","",(INDIRECT("'"&amp;Lists!$J42&amp;"'!"&amp;Lists!$K42&amp;AK$23))))</f>
        <v/>
      </c>
      <c r="AL64" s="274" t="str">
        <f ca="1">IF(ISNA(Lists!$J42),"",IF((INDIRECT("'"&amp;Lists!$J42&amp;"'!"&amp;Lists!$K42&amp;AL$23))="","",(INDIRECT("'"&amp;Lists!$J42&amp;"'!"&amp;Lists!$K42&amp;AL$23))))</f>
        <v/>
      </c>
      <c r="AM64" s="31" t="str">
        <f ca="1">IF(ISNA(Lists!$J42),"",IF((INDIRECT("'"&amp;Lists!$J42&amp;"'!"&amp;Lists!$K42&amp;AM$23))="","",(INDIRECT("'"&amp;Lists!$J42&amp;"'!"&amp;Lists!$K42&amp;AM$23))))</f>
        <v/>
      </c>
      <c r="AN64" s="31" t="str">
        <f ca="1">IF(ISNA(Lists!$J42),"",IF((INDIRECT("'"&amp;Lists!$J42&amp;"'!"&amp;Lists!$K42&amp;AN$23))="","",(INDIRECT("'"&amp;Lists!$J42&amp;"'!"&amp;Lists!$K42&amp;AN$23))))</f>
        <v/>
      </c>
      <c r="AO64" s="485" t="str">
        <f ca="1">IF(ISNA(Lists!$J42),"",IF((INDIRECT("'"&amp;Lists!$J42&amp;"'!"&amp;Lists!$K42&amp;AO$23))="","",(INDIRECT("'"&amp;Lists!$J42&amp;"'!"&amp;Lists!$K42&amp;AO$23))))</f>
        <v/>
      </c>
    </row>
    <row r="65" spans="2:41" x14ac:dyDescent="0.25">
      <c r="B65" s="279" t="str">
        <f ca="1">IF(C65="","",Facility_Info_upload!$B$24)</f>
        <v/>
      </c>
      <c r="C65" s="31" t="str">
        <f ca="1">IF(ISNA(Lists!$J43),"",IF(INDIRECT("'"&amp;Lists!$J43&amp;"'!"&amp;"B"&amp;C$23)="","",(INDIRECT("'"&amp;Lists!$J43&amp;"'!"&amp;"B"&amp;C$23))))</f>
        <v/>
      </c>
      <c r="D65" s="31" t="str">
        <f ca="1">IF(ISNA(Lists!$J43),"",IF(INDIRECT("'"&amp;Lists!$J43&amp;"'!"&amp;"B"&amp;D$23)="","",(INDIRECT("'"&amp;Lists!$J43&amp;"'!"&amp;"B"&amp;D$23))))</f>
        <v/>
      </c>
      <c r="E65" s="31" t="str">
        <f ca="1">IF(ISNA(Lists!$J43),"",IF(INDIRECT("'"&amp;Lists!$J43&amp;"'!"&amp;"B"&amp;E$23)="","",(INDIRECT("'"&amp;Lists!$J43&amp;"'!"&amp;"B"&amp;E$23))))</f>
        <v/>
      </c>
      <c r="F65" s="31" t="str">
        <f ca="1">IF(ISNA(Lists!$J43),"",IF(INDIRECT("'"&amp;Lists!$J43&amp;"'!"&amp;"B"&amp;F$23)="","",(INDIRECT("'"&amp;Lists!$J43&amp;"'!"&amp;"B"&amp;F$23))))</f>
        <v/>
      </c>
      <c r="G65" s="31" t="str">
        <f ca="1">IF(ISNA(Lists!$J43),"",IF(INDIRECT("'"&amp;Lists!$J43&amp;"'!"&amp;"B"&amp;G$23)="","",(INDIRECT("'"&amp;Lists!$J43&amp;"'!"&amp;"B"&amp;G$23))))</f>
        <v/>
      </c>
      <c r="H65" s="31" t="str">
        <f ca="1">IF(ISNA(Lists!$J43),"",IF((INDIRECT("'"&amp;Lists!$J43&amp;"'!"&amp;Lists!$K43&amp;H$23))="","",(INDIRECT("'"&amp;Lists!$J43&amp;"'!"&amp;Lists!$K43&amp;H$23))))</f>
        <v/>
      </c>
      <c r="I65" s="31" t="str">
        <f ca="1">IF(ISNA(Lists!$J43),"",IF((INDIRECT("'"&amp;Lists!$J43&amp;"'!"&amp;Lists!$K43&amp;I$23))="","",(INDIRECT("'"&amp;Lists!$J43&amp;"'!"&amp;Lists!$K43&amp;I$23))))</f>
        <v/>
      </c>
      <c r="J65" s="31" t="str">
        <f ca="1">IF(ISNA(Lists!$J43),"",IF((INDIRECT("'"&amp;Lists!$J43&amp;"'!"&amp;Lists!$K43&amp;J$23))="","",(INDIRECT("'"&amp;Lists!$J43&amp;"'!"&amp;Lists!$K43&amp;J$23))))</f>
        <v/>
      </c>
      <c r="K65" s="31" t="str">
        <f ca="1">IF(ISNA(Lists!$J43),"",IF((INDIRECT("'"&amp;Lists!$J43&amp;"'!"&amp;Lists!$K43&amp;K$23))="","",(INDIRECT("'"&amp;Lists!$J43&amp;"'!"&amp;Lists!$K43&amp;K$23))))</f>
        <v/>
      </c>
      <c r="L65" s="31" t="str">
        <f ca="1">IF(ISNA(Lists!$J43),"",IF((INDIRECT("'"&amp;Lists!$J43&amp;"'!"&amp;Lists!$K43&amp;L$23))="","",(INDIRECT("'"&amp;Lists!$J43&amp;"'!"&amp;Lists!$K43&amp;L$23))))</f>
        <v/>
      </c>
      <c r="M65" s="31" t="str">
        <f ca="1">IF(ISNA(Lists!$J43),"",IF((INDIRECT("'"&amp;Lists!$J43&amp;"'!"&amp;Lists!$K43&amp;M$23))="","",(INDIRECT("'"&amp;Lists!$J43&amp;"'!"&amp;Lists!$K43&amp;M$23))))</f>
        <v/>
      </c>
      <c r="N65" s="31" t="str">
        <f ca="1">IF(ISNA(Lists!$J43),"",IF((INDIRECT("'"&amp;Lists!$J43&amp;"'!"&amp;Lists!$K43&amp;N$23))="","",(INDIRECT("'"&amp;Lists!$J43&amp;"'!"&amp;Lists!$K43&amp;N$23))))</f>
        <v/>
      </c>
      <c r="O65" s="31" t="str">
        <f ca="1">IF(ISNA(Lists!$J43),"",IF((INDIRECT("'"&amp;Lists!$J43&amp;"'!"&amp;Lists!$K43&amp;O$23))="","",(INDIRECT("'"&amp;Lists!$J43&amp;"'!"&amp;Lists!$K43&amp;O$23))))</f>
        <v/>
      </c>
      <c r="P65" s="31" t="str">
        <f ca="1">IF(ISNA(Lists!$J43),"",IF((INDIRECT("'"&amp;Lists!$J43&amp;"'!"&amp;Lists!$K43&amp;P$23))="","",(INDIRECT("'"&amp;Lists!$J43&amp;"'!"&amp;Lists!$K43&amp;P$23))))</f>
        <v/>
      </c>
      <c r="Q65" s="31" t="str">
        <f ca="1">IF(ISNA(Lists!$J43),"",IF((INDIRECT("'"&amp;Lists!$J43&amp;"'!"&amp;Lists!$K43&amp;Q$23))="","",(INDIRECT("'"&amp;Lists!$J43&amp;"'!"&amp;Lists!$K43&amp;Q$23))))</f>
        <v/>
      </c>
      <c r="R65" s="31" t="str">
        <f ca="1">IF(ISNA(Lists!$J43),"",IF((INDIRECT("'"&amp;Lists!$J43&amp;"'!"&amp;Lists!$K43&amp;R$23))="","",(INDIRECT("'"&amp;Lists!$J43&amp;"'!"&amp;Lists!$K43&amp;R$23))))</f>
        <v/>
      </c>
      <c r="S65" s="31" t="str">
        <f ca="1">IF(ISNA(Lists!$J43),"",IF((INDIRECT("'"&amp;Lists!$J43&amp;"'!"&amp;Lists!$K43&amp;S$23))="","",(INDIRECT("'"&amp;Lists!$J43&amp;"'!"&amp;Lists!$K43&amp;S$23))))</f>
        <v/>
      </c>
      <c r="T65" s="278" t="str">
        <f ca="1">IF(ISNA(Lists!$J43),"",IF((INDIRECT("'"&amp;Lists!$J43&amp;"'!"&amp;Lists!$K43&amp;T$23))="","",(INDIRECT("'"&amp;Lists!$J43&amp;"'!"&amp;Lists!$K43&amp;T$23))))</f>
        <v/>
      </c>
      <c r="U65" s="31" t="str">
        <f ca="1">IF(ISNA(Lists!$J43),"",IF((INDIRECT("'"&amp;Lists!$J43&amp;"'!"&amp;Lists!$K43&amp;U$23))="","",(INDIRECT("'"&amp;Lists!$J43&amp;"'!"&amp;Lists!$K43&amp;U$23))))</f>
        <v/>
      </c>
      <c r="V65" s="31" t="str">
        <f ca="1">IF(ISNA(Lists!$J43),"",IF((INDIRECT("'"&amp;Lists!$J43&amp;"'!"&amp;Lists!$L43&amp;V$23))="","",(INDIRECT("'"&amp;Lists!$J43&amp;"'!"&amp;Lists!$L43&amp;V$23))))</f>
        <v/>
      </c>
      <c r="W65" s="31" t="str">
        <f ca="1">IF(ISNA(Lists!$J43),"",IF((INDIRECT("'"&amp;Lists!$J43&amp;"'!"&amp;Lists!$L43&amp;W$23))="","",(INDIRECT("'"&amp;Lists!$J43&amp;"'!"&amp;Lists!$L43&amp;W$23))))</f>
        <v/>
      </c>
      <c r="X65" s="31" t="str">
        <f ca="1">IF(ISNA(Lists!$J43),"",IF((INDIRECT("'"&amp;Lists!$J43&amp;"'!"&amp;Lists!$L43&amp;X$23))="","",(INDIRECT("'"&amp;Lists!$J43&amp;"'!"&amp;Lists!$L43&amp;X$23))))</f>
        <v/>
      </c>
      <c r="Y65" s="31" t="str">
        <f ca="1">IF(ISNA(Lists!$J43),"",IF((INDIRECT("'"&amp;Lists!$J43&amp;"'!"&amp;Lists!$L43&amp;Y$23))="","",(INDIRECT("'"&amp;Lists!$J43&amp;"'!"&amp;Lists!$L43&amp;Y$23))))</f>
        <v/>
      </c>
      <c r="Z65" s="31" t="str">
        <f ca="1">IF(ISNA(Lists!$J43),"",IF((INDIRECT("'"&amp;Lists!$J43&amp;"'!"&amp;Lists!$L43&amp;Z$23))="","",(INDIRECT("'"&amp;Lists!$J43&amp;"'!"&amp;Lists!$L43&amp;Z$23))))</f>
        <v/>
      </c>
      <c r="AA65" s="31" t="str">
        <f ca="1">IF(ISNA(Lists!$J43),"",IF((INDIRECT("'"&amp;Lists!$J43&amp;"'!"&amp;Lists!$L43&amp;AA$23))="","",(INDIRECT("'"&amp;Lists!$J43&amp;"'!"&amp;Lists!$L43&amp;AA$23))))</f>
        <v/>
      </c>
      <c r="AB65" s="31" t="str">
        <f ca="1">IF(ISNA(Lists!$J43),"",IF((INDIRECT("'"&amp;Lists!$J43&amp;"'!"&amp;Lists!$L43&amp;AB$23))="","",(INDIRECT("'"&amp;Lists!$J43&amp;"'!"&amp;Lists!$L43&amp;AB$23))))</f>
        <v/>
      </c>
      <c r="AC65" s="31" t="str">
        <f ca="1">IF(ISNA(Lists!$J43),"",IF((INDIRECT("'"&amp;Lists!$J43&amp;"'!"&amp;Lists!$K43&amp;AC$23))="","",(INDIRECT("'"&amp;Lists!$J43&amp;"'!"&amp;Lists!$K43&amp;AC$23))))</f>
        <v/>
      </c>
      <c r="AD65" s="31" t="str">
        <f ca="1">IF(ISNA(Lists!$J43),"",IF((INDIRECT("'"&amp;Lists!$J43&amp;"'!"&amp;Lists!$L43&amp;AD$23))="","",(INDIRECT("'"&amp;Lists!$J43&amp;"'!"&amp;Lists!$L43&amp;AD$23))))</f>
        <v/>
      </c>
      <c r="AE65" s="31" t="str">
        <f ca="1">IF(ISNA(Lists!$J43),"",IF((INDIRECT("'"&amp;Lists!$J43&amp;"'!"&amp;Lists!$K43&amp;AE$23))="","",(INDIRECT("'"&amp;Lists!$J43&amp;"'!"&amp;Lists!$K43&amp;AE$23))))</f>
        <v/>
      </c>
      <c r="AF65" s="31" t="str">
        <f ca="1">IF(ISNA(Lists!$J43),"",IF((INDIRECT("'"&amp;Lists!$J43&amp;"'!"&amp;Lists!$K43&amp;AF$23))="","",(INDIRECT("'"&amp;Lists!$J43&amp;"'!"&amp;Lists!$K43&amp;AF$23))))</f>
        <v/>
      </c>
      <c r="AG65" s="31" t="str">
        <f ca="1">IF(ISNA(Lists!$J43),"",IF((INDIRECT("'"&amp;Lists!$J43&amp;"'!"&amp;Lists!$K43&amp;AG$23))="","",(INDIRECT("'"&amp;Lists!$J43&amp;"'!"&amp;Lists!$K43&amp;AG$23))))</f>
        <v/>
      </c>
      <c r="AH65" s="31" t="str">
        <f ca="1">IF(ISNA(Lists!$J43),"",IF((INDIRECT("'"&amp;Lists!$J43&amp;"'!"&amp;Lists!$K43&amp;AH$23))="","",(INDIRECT("'"&amp;Lists!$J43&amp;"'!"&amp;Lists!$K43&amp;AH$23))))</f>
        <v/>
      </c>
      <c r="AI65" s="31" t="str">
        <f ca="1">IF(ISNA(Lists!$J43),"",IF((INDIRECT("'"&amp;Lists!$J43&amp;"'!"&amp;Lists!$K43&amp;AI$23))="","",(INDIRECT("'"&amp;Lists!$J43&amp;"'!"&amp;Lists!$K43&amp;AI$23))))</f>
        <v/>
      </c>
      <c r="AJ65" s="31" t="str">
        <f ca="1">IF(ISNA(Lists!$J43),"",IF((INDIRECT("'"&amp;Lists!$J43&amp;"'!"&amp;Lists!$K43&amp;AJ$23))="","",(INDIRECT("'"&amp;Lists!$J43&amp;"'!"&amp;Lists!$K43&amp;AJ$23))))</f>
        <v/>
      </c>
      <c r="AK65" s="31" t="str">
        <f ca="1">IF(ISNA(Lists!$J43),"",IF((INDIRECT("'"&amp;Lists!$J43&amp;"'!"&amp;Lists!$K43&amp;AK$23))="","",(INDIRECT("'"&amp;Lists!$J43&amp;"'!"&amp;Lists!$K43&amp;AK$23))))</f>
        <v/>
      </c>
      <c r="AL65" s="274" t="str">
        <f ca="1">IF(ISNA(Lists!$J43),"",IF((INDIRECT("'"&amp;Lists!$J43&amp;"'!"&amp;Lists!$K43&amp;AL$23))="","",(INDIRECT("'"&amp;Lists!$J43&amp;"'!"&amp;Lists!$K43&amp;AL$23))))</f>
        <v/>
      </c>
      <c r="AM65" s="31" t="str">
        <f ca="1">IF(ISNA(Lists!$J43),"",IF((INDIRECT("'"&amp;Lists!$J43&amp;"'!"&amp;Lists!$K43&amp;AM$23))="","",(INDIRECT("'"&amp;Lists!$J43&amp;"'!"&amp;Lists!$K43&amp;AM$23))))</f>
        <v/>
      </c>
      <c r="AN65" s="31" t="str">
        <f ca="1">IF(ISNA(Lists!$J43),"",IF((INDIRECT("'"&amp;Lists!$J43&amp;"'!"&amp;Lists!$K43&amp;AN$23))="","",(INDIRECT("'"&amp;Lists!$J43&amp;"'!"&amp;Lists!$K43&amp;AN$23))))</f>
        <v/>
      </c>
      <c r="AO65" s="485" t="str">
        <f ca="1">IF(ISNA(Lists!$J43),"",IF((INDIRECT("'"&amp;Lists!$J43&amp;"'!"&amp;Lists!$K43&amp;AO$23))="","",(INDIRECT("'"&amp;Lists!$J43&amp;"'!"&amp;Lists!$K43&amp;AO$23))))</f>
        <v/>
      </c>
    </row>
    <row r="66" spans="2:41" x14ac:dyDescent="0.25">
      <c r="B66" s="279" t="str">
        <f ca="1">IF(C66="","",Facility_Info_upload!$B$24)</f>
        <v/>
      </c>
      <c r="C66" s="31" t="str">
        <f ca="1">IF(ISNA(Lists!$J44),"",IF(INDIRECT("'"&amp;Lists!$J44&amp;"'!"&amp;"B"&amp;C$23)="","",(INDIRECT("'"&amp;Lists!$J44&amp;"'!"&amp;"B"&amp;C$23))))</f>
        <v/>
      </c>
      <c r="D66" s="31" t="str">
        <f ca="1">IF(ISNA(Lists!$J44),"",IF(INDIRECT("'"&amp;Lists!$J44&amp;"'!"&amp;"B"&amp;D$23)="","",(INDIRECT("'"&amp;Lists!$J44&amp;"'!"&amp;"B"&amp;D$23))))</f>
        <v/>
      </c>
      <c r="E66" s="31" t="str">
        <f ca="1">IF(ISNA(Lists!$J44),"",IF(INDIRECT("'"&amp;Lists!$J44&amp;"'!"&amp;"B"&amp;E$23)="","",(INDIRECT("'"&amp;Lists!$J44&amp;"'!"&amp;"B"&amp;E$23))))</f>
        <v/>
      </c>
      <c r="F66" s="31" t="str">
        <f ca="1">IF(ISNA(Lists!$J44),"",IF(INDIRECT("'"&amp;Lists!$J44&amp;"'!"&amp;"B"&amp;F$23)="","",(INDIRECT("'"&amp;Lists!$J44&amp;"'!"&amp;"B"&amp;F$23))))</f>
        <v/>
      </c>
      <c r="G66" s="31" t="str">
        <f ca="1">IF(ISNA(Lists!$J44),"",IF(INDIRECT("'"&amp;Lists!$J44&amp;"'!"&amp;"B"&amp;G$23)="","",(INDIRECT("'"&amp;Lists!$J44&amp;"'!"&amp;"B"&amp;G$23))))</f>
        <v/>
      </c>
      <c r="H66" s="31" t="str">
        <f ca="1">IF(ISNA(Lists!$J44),"",IF((INDIRECT("'"&amp;Lists!$J44&amp;"'!"&amp;Lists!$K44&amp;H$23))="","",(INDIRECT("'"&amp;Lists!$J44&amp;"'!"&amp;Lists!$K44&amp;H$23))))</f>
        <v/>
      </c>
      <c r="I66" s="31" t="str">
        <f ca="1">IF(ISNA(Lists!$J44),"",IF((INDIRECT("'"&amp;Lists!$J44&amp;"'!"&amp;Lists!$K44&amp;I$23))="","",(INDIRECT("'"&amp;Lists!$J44&amp;"'!"&amp;Lists!$K44&amp;I$23))))</f>
        <v/>
      </c>
      <c r="J66" s="31" t="str">
        <f ca="1">IF(ISNA(Lists!$J44),"",IF((INDIRECT("'"&amp;Lists!$J44&amp;"'!"&amp;Lists!$K44&amp;J$23))="","",(INDIRECT("'"&amp;Lists!$J44&amp;"'!"&amp;Lists!$K44&amp;J$23))))</f>
        <v/>
      </c>
      <c r="K66" s="31" t="str">
        <f ca="1">IF(ISNA(Lists!$J44),"",IF((INDIRECT("'"&amp;Lists!$J44&amp;"'!"&amp;Lists!$K44&amp;K$23))="","",(INDIRECT("'"&amp;Lists!$J44&amp;"'!"&amp;Lists!$K44&amp;K$23))))</f>
        <v/>
      </c>
      <c r="L66" s="31" t="str">
        <f ca="1">IF(ISNA(Lists!$J44),"",IF((INDIRECT("'"&amp;Lists!$J44&amp;"'!"&amp;Lists!$K44&amp;L$23))="","",(INDIRECT("'"&amp;Lists!$J44&amp;"'!"&amp;Lists!$K44&amp;L$23))))</f>
        <v/>
      </c>
      <c r="M66" s="31" t="str">
        <f ca="1">IF(ISNA(Lists!$J44),"",IF((INDIRECT("'"&amp;Lists!$J44&amp;"'!"&amp;Lists!$K44&amp;M$23))="","",(INDIRECT("'"&amp;Lists!$J44&amp;"'!"&amp;Lists!$K44&amp;M$23))))</f>
        <v/>
      </c>
      <c r="N66" s="31" t="str">
        <f ca="1">IF(ISNA(Lists!$J44),"",IF((INDIRECT("'"&amp;Lists!$J44&amp;"'!"&amp;Lists!$K44&amp;N$23))="","",(INDIRECT("'"&amp;Lists!$J44&amp;"'!"&amp;Lists!$K44&amp;N$23))))</f>
        <v/>
      </c>
      <c r="O66" s="31" t="str">
        <f ca="1">IF(ISNA(Lists!$J44),"",IF((INDIRECT("'"&amp;Lists!$J44&amp;"'!"&amp;Lists!$K44&amp;O$23))="","",(INDIRECT("'"&amp;Lists!$J44&amp;"'!"&amp;Lists!$K44&amp;O$23))))</f>
        <v/>
      </c>
      <c r="P66" s="31" t="str">
        <f ca="1">IF(ISNA(Lists!$J44),"",IF((INDIRECT("'"&amp;Lists!$J44&amp;"'!"&amp;Lists!$K44&amp;P$23))="","",(INDIRECT("'"&amp;Lists!$J44&amp;"'!"&amp;Lists!$K44&amp;P$23))))</f>
        <v/>
      </c>
      <c r="Q66" s="31" t="str">
        <f ca="1">IF(ISNA(Lists!$J44),"",IF((INDIRECT("'"&amp;Lists!$J44&amp;"'!"&amp;Lists!$K44&amp;Q$23))="","",(INDIRECT("'"&amp;Lists!$J44&amp;"'!"&amp;Lists!$K44&amp;Q$23))))</f>
        <v/>
      </c>
      <c r="R66" s="31" t="str">
        <f ca="1">IF(ISNA(Lists!$J44),"",IF((INDIRECT("'"&amp;Lists!$J44&amp;"'!"&amp;Lists!$K44&amp;R$23))="","",(INDIRECT("'"&amp;Lists!$J44&amp;"'!"&amp;Lists!$K44&amp;R$23))))</f>
        <v/>
      </c>
      <c r="S66" s="31" t="str">
        <f ca="1">IF(ISNA(Lists!$J44),"",IF((INDIRECT("'"&amp;Lists!$J44&amp;"'!"&amp;Lists!$K44&amp;S$23))="","",(INDIRECT("'"&amp;Lists!$J44&amp;"'!"&amp;Lists!$K44&amp;S$23))))</f>
        <v/>
      </c>
      <c r="T66" s="278" t="str">
        <f ca="1">IF(ISNA(Lists!$J44),"",IF((INDIRECT("'"&amp;Lists!$J44&amp;"'!"&amp;Lists!$K44&amp;T$23))="","",(INDIRECT("'"&amp;Lists!$J44&amp;"'!"&amp;Lists!$K44&amp;T$23))))</f>
        <v/>
      </c>
      <c r="U66" s="31" t="str">
        <f ca="1">IF(ISNA(Lists!$J44),"",IF((INDIRECT("'"&amp;Lists!$J44&amp;"'!"&amp;Lists!$K44&amp;U$23))="","",(INDIRECT("'"&amp;Lists!$J44&amp;"'!"&amp;Lists!$K44&amp;U$23))))</f>
        <v/>
      </c>
      <c r="V66" s="31" t="str">
        <f ca="1">IF(ISNA(Lists!$J44),"",IF((INDIRECT("'"&amp;Lists!$J44&amp;"'!"&amp;Lists!$L44&amp;V$23))="","",(INDIRECT("'"&amp;Lists!$J44&amp;"'!"&amp;Lists!$L44&amp;V$23))))</f>
        <v/>
      </c>
      <c r="W66" s="31" t="str">
        <f ca="1">IF(ISNA(Lists!$J44),"",IF((INDIRECT("'"&amp;Lists!$J44&amp;"'!"&amp;Lists!$L44&amp;W$23))="","",(INDIRECT("'"&amp;Lists!$J44&amp;"'!"&amp;Lists!$L44&amp;W$23))))</f>
        <v/>
      </c>
      <c r="X66" s="31" t="str">
        <f ca="1">IF(ISNA(Lists!$J44),"",IF((INDIRECT("'"&amp;Lists!$J44&amp;"'!"&amp;Lists!$L44&amp;X$23))="","",(INDIRECT("'"&amp;Lists!$J44&amp;"'!"&amp;Lists!$L44&amp;X$23))))</f>
        <v/>
      </c>
      <c r="Y66" s="31" t="str">
        <f ca="1">IF(ISNA(Lists!$J44),"",IF((INDIRECT("'"&amp;Lists!$J44&amp;"'!"&amp;Lists!$L44&amp;Y$23))="","",(INDIRECT("'"&amp;Lists!$J44&amp;"'!"&amp;Lists!$L44&amp;Y$23))))</f>
        <v/>
      </c>
      <c r="Z66" s="31" t="str">
        <f ca="1">IF(ISNA(Lists!$J44),"",IF((INDIRECT("'"&amp;Lists!$J44&amp;"'!"&amp;Lists!$L44&amp;Z$23))="","",(INDIRECT("'"&amp;Lists!$J44&amp;"'!"&amp;Lists!$L44&amp;Z$23))))</f>
        <v/>
      </c>
      <c r="AA66" s="31" t="str">
        <f ca="1">IF(ISNA(Lists!$J44),"",IF((INDIRECT("'"&amp;Lists!$J44&amp;"'!"&amp;Lists!$L44&amp;AA$23))="","",(INDIRECT("'"&amp;Lists!$J44&amp;"'!"&amp;Lists!$L44&amp;AA$23))))</f>
        <v/>
      </c>
      <c r="AB66" s="31" t="str">
        <f ca="1">IF(ISNA(Lists!$J44),"",IF((INDIRECT("'"&amp;Lists!$J44&amp;"'!"&amp;Lists!$L44&amp;AB$23))="","",(INDIRECT("'"&amp;Lists!$J44&amp;"'!"&amp;Lists!$L44&amp;AB$23))))</f>
        <v/>
      </c>
      <c r="AC66" s="31" t="str">
        <f ca="1">IF(ISNA(Lists!$J44),"",IF((INDIRECT("'"&amp;Lists!$J44&amp;"'!"&amp;Lists!$K44&amp;AC$23))="","",(INDIRECT("'"&amp;Lists!$J44&amp;"'!"&amp;Lists!$K44&amp;AC$23))))</f>
        <v/>
      </c>
      <c r="AD66" s="31" t="str">
        <f ca="1">IF(ISNA(Lists!$J44),"",IF((INDIRECT("'"&amp;Lists!$J44&amp;"'!"&amp;Lists!$L44&amp;AD$23))="","",(INDIRECT("'"&amp;Lists!$J44&amp;"'!"&amp;Lists!$L44&amp;AD$23))))</f>
        <v/>
      </c>
      <c r="AE66" s="31" t="str">
        <f ca="1">IF(ISNA(Lists!$J44),"",IF((INDIRECT("'"&amp;Lists!$J44&amp;"'!"&amp;Lists!$K44&amp;AE$23))="","",(INDIRECT("'"&amp;Lists!$J44&amp;"'!"&amp;Lists!$K44&amp;AE$23))))</f>
        <v/>
      </c>
      <c r="AF66" s="31" t="str">
        <f ca="1">IF(ISNA(Lists!$J44),"",IF((INDIRECT("'"&amp;Lists!$J44&amp;"'!"&amp;Lists!$K44&amp;AF$23))="","",(INDIRECT("'"&amp;Lists!$J44&amp;"'!"&amp;Lists!$K44&amp;AF$23))))</f>
        <v/>
      </c>
      <c r="AG66" s="31" t="str">
        <f ca="1">IF(ISNA(Lists!$J44),"",IF((INDIRECT("'"&amp;Lists!$J44&amp;"'!"&amp;Lists!$K44&amp;AG$23))="","",(INDIRECT("'"&amp;Lists!$J44&amp;"'!"&amp;Lists!$K44&amp;AG$23))))</f>
        <v/>
      </c>
      <c r="AH66" s="31" t="str">
        <f ca="1">IF(ISNA(Lists!$J44),"",IF((INDIRECT("'"&amp;Lists!$J44&amp;"'!"&amp;Lists!$K44&amp;AH$23))="","",(INDIRECT("'"&amp;Lists!$J44&amp;"'!"&amp;Lists!$K44&amp;AH$23))))</f>
        <v/>
      </c>
      <c r="AI66" s="31" t="str">
        <f ca="1">IF(ISNA(Lists!$J44),"",IF((INDIRECT("'"&amp;Lists!$J44&amp;"'!"&amp;Lists!$K44&amp;AI$23))="","",(INDIRECT("'"&amp;Lists!$J44&amp;"'!"&amp;Lists!$K44&amp;AI$23))))</f>
        <v/>
      </c>
      <c r="AJ66" s="31" t="str">
        <f ca="1">IF(ISNA(Lists!$J44),"",IF((INDIRECT("'"&amp;Lists!$J44&amp;"'!"&amp;Lists!$K44&amp;AJ$23))="","",(INDIRECT("'"&amp;Lists!$J44&amp;"'!"&amp;Lists!$K44&amp;AJ$23))))</f>
        <v/>
      </c>
      <c r="AK66" s="31" t="str">
        <f ca="1">IF(ISNA(Lists!$J44),"",IF((INDIRECT("'"&amp;Lists!$J44&amp;"'!"&amp;Lists!$K44&amp;AK$23))="","",(INDIRECT("'"&amp;Lists!$J44&amp;"'!"&amp;Lists!$K44&amp;AK$23))))</f>
        <v/>
      </c>
      <c r="AL66" s="274" t="str">
        <f ca="1">IF(ISNA(Lists!$J44),"",IF((INDIRECT("'"&amp;Lists!$J44&amp;"'!"&amp;Lists!$K44&amp;AL$23))="","",(INDIRECT("'"&amp;Lists!$J44&amp;"'!"&amp;Lists!$K44&amp;AL$23))))</f>
        <v/>
      </c>
      <c r="AM66" s="31" t="str">
        <f ca="1">IF(ISNA(Lists!$J44),"",IF((INDIRECT("'"&amp;Lists!$J44&amp;"'!"&amp;Lists!$K44&amp;AM$23))="","",(INDIRECT("'"&amp;Lists!$J44&amp;"'!"&amp;Lists!$K44&amp;AM$23))))</f>
        <v/>
      </c>
      <c r="AN66" s="31" t="str">
        <f ca="1">IF(ISNA(Lists!$J44),"",IF((INDIRECT("'"&amp;Lists!$J44&amp;"'!"&amp;Lists!$K44&amp;AN$23))="","",(INDIRECT("'"&amp;Lists!$J44&amp;"'!"&amp;Lists!$K44&amp;AN$23))))</f>
        <v/>
      </c>
      <c r="AO66" s="485" t="str">
        <f ca="1">IF(ISNA(Lists!$J44),"",IF((INDIRECT("'"&amp;Lists!$J44&amp;"'!"&amp;Lists!$K44&amp;AO$23))="","",(INDIRECT("'"&amp;Lists!$J44&amp;"'!"&amp;Lists!$K44&amp;AO$23))))</f>
        <v/>
      </c>
    </row>
    <row r="67" spans="2:41" x14ac:dyDescent="0.25">
      <c r="B67" s="279" t="str">
        <f ca="1">IF(C67="","",Facility_Info_upload!$B$24)</f>
        <v/>
      </c>
      <c r="C67" s="31" t="str">
        <f ca="1">IF(ISNA(Lists!$J45),"",IF(INDIRECT("'"&amp;Lists!$J45&amp;"'!"&amp;"B"&amp;C$23)="","",(INDIRECT("'"&amp;Lists!$J45&amp;"'!"&amp;"B"&amp;C$23))))</f>
        <v/>
      </c>
      <c r="D67" s="31" t="str">
        <f ca="1">IF(ISNA(Lists!$J45),"",IF(INDIRECT("'"&amp;Lists!$J45&amp;"'!"&amp;"B"&amp;D$23)="","",(INDIRECT("'"&amp;Lists!$J45&amp;"'!"&amp;"B"&amp;D$23))))</f>
        <v/>
      </c>
      <c r="E67" s="31" t="str">
        <f ca="1">IF(ISNA(Lists!$J45),"",IF(INDIRECT("'"&amp;Lists!$J45&amp;"'!"&amp;"B"&amp;E$23)="","",(INDIRECT("'"&amp;Lists!$J45&amp;"'!"&amp;"B"&amp;E$23))))</f>
        <v/>
      </c>
      <c r="F67" s="31" t="str">
        <f ca="1">IF(ISNA(Lists!$J45),"",IF(INDIRECT("'"&amp;Lists!$J45&amp;"'!"&amp;"B"&amp;F$23)="","",(INDIRECT("'"&amp;Lists!$J45&amp;"'!"&amp;"B"&amp;F$23))))</f>
        <v/>
      </c>
      <c r="G67" s="31" t="str">
        <f ca="1">IF(ISNA(Lists!$J45),"",IF(INDIRECT("'"&amp;Lists!$J45&amp;"'!"&amp;"B"&amp;G$23)="","",(INDIRECT("'"&amp;Lists!$J45&amp;"'!"&amp;"B"&amp;G$23))))</f>
        <v/>
      </c>
      <c r="H67" s="31" t="str">
        <f ca="1">IF(ISNA(Lists!$J45),"",IF((INDIRECT("'"&amp;Lists!$J45&amp;"'!"&amp;Lists!$K45&amp;H$23))="","",(INDIRECT("'"&amp;Lists!$J45&amp;"'!"&amp;Lists!$K45&amp;H$23))))</f>
        <v/>
      </c>
      <c r="I67" s="31" t="str">
        <f ca="1">IF(ISNA(Lists!$J45),"",IF((INDIRECT("'"&amp;Lists!$J45&amp;"'!"&amp;Lists!$K45&amp;I$23))="","",(INDIRECT("'"&amp;Lists!$J45&amp;"'!"&amp;Lists!$K45&amp;I$23))))</f>
        <v/>
      </c>
      <c r="J67" s="31" t="str">
        <f ca="1">IF(ISNA(Lists!$J45),"",IF((INDIRECT("'"&amp;Lists!$J45&amp;"'!"&amp;Lists!$K45&amp;J$23))="","",(INDIRECT("'"&amp;Lists!$J45&amp;"'!"&amp;Lists!$K45&amp;J$23))))</f>
        <v/>
      </c>
      <c r="K67" s="31" t="str">
        <f ca="1">IF(ISNA(Lists!$J45),"",IF((INDIRECT("'"&amp;Lists!$J45&amp;"'!"&amp;Lists!$K45&amp;K$23))="","",(INDIRECT("'"&amp;Lists!$J45&amp;"'!"&amp;Lists!$K45&amp;K$23))))</f>
        <v/>
      </c>
      <c r="L67" s="31" t="str">
        <f ca="1">IF(ISNA(Lists!$J45),"",IF((INDIRECT("'"&amp;Lists!$J45&amp;"'!"&amp;Lists!$K45&amp;L$23))="","",(INDIRECT("'"&amp;Lists!$J45&amp;"'!"&amp;Lists!$K45&amp;L$23))))</f>
        <v/>
      </c>
      <c r="M67" s="31" t="str">
        <f ca="1">IF(ISNA(Lists!$J45),"",IF((INDIRECT("'"&amp;Lists!$J45&amp;"'!"&amp;Lists!$K45&amp;M$23))="","",(INDIRECT("'"&amp;Lists!$J45&amp;"'!"&amp;Lists!$K45&amp;M$23))))</f>
        <v/>
      </c>
      <c r="N67" s="31" t="str">
        <f ca="1">IF(ISNA(Lists!$J45),"",IF((INDIRECT("'"&amp;Lists!$J45&amp;"'!"&amp;Lists!$K45&amp;N$23))="","",(INDIRECT("'"&amp;Lists!$J45&amp;"'!"&amp;Lists!$K45&amp;N$23))))</f>
        <v/>
      </c>
      <c r="O67" s="31" t="str">
        <f ca="1">IF(ISNA(Lists!$J45),"",IF((INDIRECT("'"&amp;Lists!$J45&amp;"'!"&amp;Lists!$K45&amp;O$23))="","",(INDIRECT("'"&amp;Lists!$J45&amp;"'!"&amp;Lists!$K45&amp;O$23))))</f>
        <v/>
      </c>
      <c r="P67" s="31" t="str">
        <f ca="1">IF(ISNA(Lists!$J45),"",IF((INDIRECT("'"&amp;Lists!$J45&amp;"'!"&amp;Lists!$K45&amp;P$23))="","",(INDIRECT("'"&amp;Lists!$J45&amp;"'!"&amp;Lists!$K45&amp;P$23))))</f>
        <v/>
      </c>
      <c r="Q67" s="31" t="str">
        <f ca="1">IF(ISNA(Lists!$J45),"",IF((INDIRECT("'"&amp;Lists!$J45&amp;"'!"&amp;Lists!$K45&amp;Q$23))="","",(INDIRECT("'"&amp;Lists!$J45&amp;"'!"&amp;Lists!$K45&amp;Q$23))))</f>
        <v/>
      </c>
      <c r="R67" s="31" t="str">
        <f ca="1">IF(ISNA(Lists!$J45),"",IF((INDIRECT("'"&amp;Lists!$J45&amp;"'!"&amp;Lists!$K45&amp;R$23))="","",(INDIRECT("'"&amp;Lists!$J45&amp;"'!"&amp;Lists!$K45&amp;R$23))))</f>
        <v/>
      </c>
      <c r="S67" s="31" t="str">
        <f ca="1">IF(ISNA(Lists!$J45),"",IF((INDIRECT("'"&amp;Lists!$J45&amp;"'!"&amp;Lists!$K45&amp;S$23))="","",(INDIRECT("'"&amp;Lists!$J45&amp;"'!"&amp;Lists!$K45&amp;S$23))))</f>
        <v/>
      </c>
      <c r="T67" s="278" t="str">
        <f ca="1">IF(ISNA(Lists!$J45),"",IF((INDIRECT("'"&amp;Lists!$J45&amp;"'!"&amp;Lists!$K45&amp;T$23))="","",(INDIRECT("'"&amp;Lists!$J45&amp;"'!"&amp;Lists!$K45&amp;T$23))))</f>
        <v/>
      </c>
      <c r="U67" s="31" t="str">
        <f ca="1">IF(ISNA(Lists!$J45),"",IF((INDIRECT("'"&amp;Lists!$J45&amp;"'!"&amp;Lists!$K45&amp;U$23))="","",(INDIRECT("'"&amp;Lists!$J45&amp;"'!"&amp;Lists!$K45&amp;U$23))))</f>
        <v/>
      </c>
      <c r="V67" s="31" t="str">
        <f ca="1">IF(ISNA(Lists!$J45),"",IF((INDIRECT("'"&amp;Lists!$J45&amp;"'!"&amp;Lists!$L45&amp;V$23))="","",(INDIRECT("'"&amp;Lists!$J45&amp;"'!"&amp;Lists!$L45&amp;V$23))))</f>
        <v/>
      </c>
      <c r="W67" s="31" t="str">
        <f ca="1">IF(ISNA(Lists!$J45),"",IF((INDIRECT("'"&amp;Lists!$J45&amp;"'!"&amp;Lists!$L45&amp;W$23))="","",(INDIRECT("'"&amp;Lists!$J45&amp;"'!"&amp;Lists!$L45&amp;W$23))))</f>
        <v/>
      </c>
      <c r="X67" s="31" t="str">
        <f ca="1">IF(ISNA(Lists!$J45),"",IF((INDIRECT("'"&amp;Lists!$J45&amp;"'!"&amp;Lists!$L45&amp;X$23))="","",(INDIRECT("'"&amp;Lists!$J45&amp;"'!"&amp;Lists!$L45&amp;X$23))))</f>
        <v/>
      </c>
      <c r="Y67" s="31" t="str">
        <f ca="1">IF(ISNA(Lists!$J45),"",IF((INDIRECT("'"&amp;Lists!$J45&amp;"'!"&amp;Lists!$L45&amp;Y$23))="","",(INDIRECT("'"&amp;Lists!$J45&amp;"'!"&amp;Lists!$L45&amp;Y$23))))</f>
        <v/>
      </c>
      <c r="Z67" s="31" t="str">
        <f ca="1">IF(ISNA(Lists!$J45),"",IF((INDIRECT("'"&amp;Lists!$J45&amp;"'!"&amp;Lists!$L45&amp;Z$23))="","",(INDIRECT("'"&amp;Lists!$J45&amp;"'!"&amp;Lists!$L45&amp;Z$23))))</f>
        <v/>
      </c>
      <c r="AA67" s="31" t="str">
        <f ca="1">IF(ISNA(Lists!$J45),"",IF((INDIRECT("'"&amp;Lists!$J45&amp;"'!"&amp;Lists!$L45&amp;AA$23))="","",(INDIRECT("'"&amp;Lists!$J45&amp;"'!"&amp;Lists!$L45&amp;AA$23))))</f>
        <v/>
      </c>
      <c r="AB67" s="31" t="str">
        <f ca="1">IF(ISNA(Lists!$J45),"",IF((INDIRECT("'"&amp;Lists!$J45&amp;"'!"&amp;Lists!$L45&amp;AB$23))="","",(INDIRECT("'"&amp;Lists!$J45&amp;"'!"&amp;Lists!$L45&amp;AB$23))))</f>
        <v/>
      </c>
      <c r="AC67" s="31" t="str">
        <f ca="1">IF(ISNA(Lists!$J45),"",IF((INDIRECT("'"&amp;Lists!$J45&amp;"'!"&amp;Lists!$K45&amp;AC$23))="","",(INDIRECT("'"&amp;Lists!$J45&amp;"'!"&amp;Lists!$K45&amp;AC$23))))</f>
        <v/>
      </c>
      <c r="AD67" s="31" t="str">
        <f ca="1">IF(ISNA(Lists!$J45),"",IF((INDIRECT("'"&amp;Lists!$J45&amp;"'!"&amp;Lists!$L45&amp;AD$23))="","",(INDIRECT("'"&amp;Lists!$J45&amp;"'!"&amp;Lists!$L45&amp;AD$23))))</f>
        <v/>
      </c>
      <c r="AE67" s="31" t="str">
        <f ca="1">IF(ISNA(Lists!$J45),"",IF((INDIRECT("'"&amp;Lists!$J45&amp;"'!"&amp;Lists!$K45&amp;AE$23))="","",(INDIRECT("'"&amp;Lists!$J45&amp;"'!"&amp;Lists!$K45&amp;AE$23))))</f>
        <v/>
      </c>
      <c r="AF67" s="31" t="str">
        <f ca="1">IF(ISNA(Lists!$J45),"",IF((INDIRECT("'"&amp;Lists!$J45&amp;"'!"&amp;Lists!$K45&amp;AF$23))="","",(INDIRECT("'"&amp;Lists!$J45&amp;"'!"&amp;Lists!$K45&amp;AF$23))))</f>
        <v/>
      </c>
      <c r="AG67" s="31" t="str">
        <f ca="1">IF(ISNA(Lists!$J45),"",IF((INDIRECT("'"&amp;Lists!$J45&amp;"'!"&amp;Lists!$K45&amp;AG$23))="","",(INDIRECT("'"&amp;Lists!$J45&amp;"'!"&amp;Lists!$K45&amp;AG$23))))</f>
        <v/>
      </c>
      <c r="AH67" s="31" t="str">
        <f ca="1">IF(ISNA(Lists!$J45),"",IF((INDIRECT("'"&amp;Lists!$J45&amp;"'!"&amp;Lists!$K45&amp;AH$23))="","",(INDIRECT("'"&amp;Lists!$J45&amp;"'!"&amp;Lists!$K45&amp;AH$23))))</f>
        <v/>
      </c>
      <c r="AI67" s="31" t="str">
        <f ca="1">IF(ISNA(Lists!$J45),"",IF((INDIRECT("'"&amp;Lists!$J45&amp;"'!"&amp;Lists!$K45&amp;AI$23))="","",(INDIRECT("'"&amp;Lists!$J45&amp;"'!"&amp;Lists!$K45&amp;AI$23))))</f>
        <v/>
      </c>
      <c r="AJ67" s="31" t="str">
        <f ca="1">IF(ISNA(Lists!$J45),"",IF((INDIRECT("'"&amp;Lists!$J45&amp;"'!"&amp;Lists!$K45&amp;AJ$23))="","",(INDIRECT("'"&amp;Lists!$J45&amp;"'!"&amp;Lists!$K45&amp;AJ$23))))</f>
        <v/>
      </c>
      <c r="AK67" s="31" t="str">
        <f ca="1">IF(ISNA(Lists!$J45),"",IF((INDIRECT("'"&amp;Lists!$J45&amp;"'!"&amp;Lists!$K45&amp;AK$23))="","",(INDIRECT("'"&amp;Lists!$J45&amp;"'!"&amp;Lists!$K45&amp;AK$23))))</f>
        <v/>
      </c>
      <c r="AL67" s="274" t="str">
        <f ca="1">IF(ISNA(Lists!$J45),"",IF((INDIRECT("'"&amp;Lists!$J45&amp;"'!"&amp;Lists!$K45&amp;AL$23))="","",(INDIRECT("'"&amp;Lists!$J45&amp;"'!"&amp;Lists!$K45&amp;AL$23))))</f>
        <v/>
      </c>
      <c r="AM67" s="31" t="str">
        <f ca="1">IF(ISNA(Lists!$J45),"",IF((INDIRECT("'"&amp;Lists!$J45&amp;"'!"&amp;Lists!$K45&amp;AM$23))="","",(INDIRECT("'"&amp;Lists!$J45&amp;"'!"&amp;Lists!$K45&amp;AM$23))))</f>
        <v/>
      </c>
      <c r="AN67" s="31" t="str">
        <f ca="1">IF(ISNA(Lists!$J45),"",IF((INDIRECT("'"&amp;Lists!$J45&amp;"'!"&amp;Lists!$K45&amp;AN$23))="","",(INDIRECT("'"&amp;Lists!$J45&amp;"'!"&amp;Lists!$K45&amp;AN$23))))</f>
        <v/>
      </c>
      <c r="AO67" s="485" t="str">
        <f ca="1">IF(ISNA(Lists!$J45),"",IF((INDIRECT("'"&amp;Lists!$J45&amp;"'!"&amp;Lists!$K45&amp;AO$23))="","",(INDIRECT("'"&amp;Lists!$J45&amp;"'!"&amp;Lists!$K45&amp;AO$23))))</f>
        <v/>
      </c>
    </row>
    <row r="68" spans="2:41" x14ac:dyDescent="0.25">
      <c r="B68" s="279" t="str">
        <f ca="1">IF(C68="","",Facility_Info_upload!$B$24)</f>
        <v/>
      </c>
      <c r="C68" s="31" t="str">
        <f ca="1">IF(ISNA(Lists!$J46),"",IF(INDIRECT("'"&amp;Lists!$J46&amp;"'!"&amp;"B"&amp;C$23)="","",(INDIRECT("'"&amp;Lists!$J46&amp;"'!"&amp;"B"&amp;C$23))))</f>
        <v/>
      </c>
      <c r="D68" s="31" t="str">
        <f ca="1">IF(ISNA(Lists!$J46),"",IF(INDIRECT("'"&amp;Lists!$J46&amp;"'!"&amp;"B"&amp;D$23)="","",(INDIRECT("'"&amp;Lists!$J46&amp;"'!"&amp;"B"&amp;D$23))))</f>
        <v/>
      </c>
      <c r="E68" s="31" t="str">
        <f ca="1">IF(ISNA(Lists!$J46),"",IF(INDIRECT("'"&amp;Lists!$J46&amp;"'!"&amp;"B"&amp;E$23)="","",(INDIRECT("'"&amp;Lists!$J46&amp;"'!"&amp;"B"&amp;E$23))))</f>
        <v/>
      </c>
      <c r="F68" s="31" t="str">
        <f ca="1">IF(ISNA(Lists!$J46),"",IF(INDIRECT("'"&amp;Lists!$J46&amp;"'!"&amp;"B"&amp;F$23)="","",(INDIRECT("'"&amp;Lists!$J46&amp;"'!"&amp;"B"&amp;F$23))))</f>
        <v/>
      </c>
      <c r="G68" s="31" t="str">
        <f ca="1">IF(ISNA(Lists!$J46),"",IF(INDIRECT("'"&amp;Lists!$J46&amp;"'!"&amp;"B"&amp;G$23)="","",(INDIRECT("'"&amp;Lists!$J46&amp;"'!"&amp;"B"&amp;G$23))))</f>
        <v/>
      </c>
      <c r="H68" s="31" t="str">
        <f ca="1">IF(ISNA(Lists!$J46),"",IF((INDIRECT("'"&amp;Lists!$J46&amp;"'!"&amp;Lists!$K46&amp;H$23))="","",(INDIRECT("'"&amp;Lists!$J46&amp;"'!"&amp;Lists!$K46&amp;H$23))))</f>
        <v/>
      </c>
      <c r="I68" s="31" t="str">
        <f ca="1">IF(ISNA(Lists!$J46),"",IF((INDIRECT("'"&amp;Lists!$J46&amp;"'!"&amp;Lists!$K46&amp;I$23))="","",(INDIRECT("'"&amp;Lists!$J46&amp;"'!"&amp;Lists!$K46&amp;I$23))))</f>
        <v/>
      </c>
      <c r="J68" s="31" t="str">
        <f ca="1">IF(ISNA(Lists!$J46),"",IF((INDIRECT("'"&amp;Lists!$J46&amp;"'!"&amp;Lists!$K46&amp;J$23))="","",(INDIRECT("'"&amp;Lists!$J46&amp;"'!"&amp;Lists!$K46&amp;J$23))))</f>
        <v/>
      </c>
      <c r="K68" s="31" t="str">
        <f ca="1">IF(ISNA(Lists!$J46),"",IF((INDIRECT("'"&amp;Lists!$J46&amp;"'!"&amp;Lists!$K46&amp;K$23))="","",(INDIRECT("'"&amp;Lists!$J46&amp;"'!"&amp;Lists!$K46&amp;K$23))))</f>
        <v/>
      </c>
      <c r="L68" s="31" t="str">
        <f ca="1">IF(ISNA(Lists!$J46),"",IF((INDIRECT("'"&amp;Lists!$J46&amp;"'!"&amp;Lists!$K46&amp;L$23))="","",(INDIRECT("'"&amp;Lists!$J46&amp;"'!"&amp;Lists!$K46&amp;L$23))))</f>
        <v/>
      </c>
      <c r="M68" s="31" t="str">
        <f ca="1">IF(ISNA(Lists!$J46),"",IF((INDIRECT("'"&amp;Lists!$J46&amp;"'!"&amp;Lists!$K46&amp;M$23))="","",(INDIRECT("'"&amp;Lists!$J46&amp;"'!"&amp;Lists!$K46&amp;M$23))))</f>
        <v/>
      </c>
      <c r="N68" s="31" t="str">
        <f ca="1">IF(ISNA(Lists!$J46),"",IF((INDIRECT("'"&amp;Lists!$J46&amp;"'!"&amp;Lists!$K46&amp;N$23))="","",(INDIRECT("'"&amp;Lists!$J46&amp;"'!"&amp;Lists!$K46&amp;N$23))))</f>
        <v/>
      </c>
      <c r="O68" s="31" t="str">
        <f ca="1">IF(ISNA(Lists!$J46),"",IF((INDIRECT("'"&amp;Lists!$J46&amp;"'!"&amp;Lists!$K46&amp;O$23))="","",(INDIRECT("'"&amp;Lists!$J46&amp;"'!"&amp;Lists!$K46&amp;O$23))))</f>
        <v/>
      </c>
      <c r="P68" s="31" t="str">
        <f ca="1">IF(ISNA(Lists!$J46),"",IF((INDIRECT("'"&amp;Lists!$J46&amp;"'!"&amp;Lists!$K46&amp;P$23))="","",(INDIRECT("'"&amp;Lists!$J46&amp;"'!"&amp;Lists!$K46&amp;P$23))))</f>
        <v/>
      </c>
      <c r="Q68" s="31" t="str">
        <f ca="1">IF(ISNA(Lists!$J46),"",IF((INDIRECT("'"&amp;Lists!$J46&amp;"'!"&amp;Lists!$K46&amp;Q$23))="","",(INDIRECT("'"&amp;Lists!$J46&amp;"'!"&amp;Lists!$K46&amp;Q$23))))</f>
        <v/>
      </c>
      <c r="R68" s="31" t="str">
        <f ca="1">IF(ISNA(Lists!$J46),"",IF((INDIRECT("'"&amp;Lists!$J46&amp;"'!"&amp;Lists!$K46&amp;R$23))="","",(INDIRECT("'"&amp;Lists!$J46&amp;"'!"&amp;Lists!$K46&amp;R$23))))</f>
        <v/>
      </c>
      <c r="S68" s="31" t="str">
        <f ca="1">IF(ISNA(Lists!$J46),"",IF((INDIRECT("'"&amp;Lists!$J46&amp;"'!"&amp;Lists!$K46&amp;S$23))="","",(INDIRECT("'"&amp;Lists!$J46&amp;"'!"&amp;Lists!$K46&amp;S$23))))</f>
        <v/>
      </c>
      <c r="T68" s="278" t="str">
        <f ca="1">IF(ISNA(Lists!$J46),"",IF((INDIRECT("'"&amp;Lists!$J46&amp;"'!"&amp;Lists!$K46&amp;T$23))="","",(INDIRECT("'"&amp;Lists!$J46&amp;"'!"&amp;Lists!$K46&amp;T$23))))</f>
        <v/>
      </c>
      <c r="U68" s="31" t="str">
        <f ca="1">IF(ISNA(Lists!$J46),"",IF((INDIRECT("'"&amp;Lists!$J46&amp;"'!"&amp;Lists!$K46&amp;U$23))="","",(INDIRECT("'"&amp;Lists!$J46&amp;"'!"&amp;Lists!$K46&amp;U$23))))</f>
        <v/>
      </c>
      <c r="V68" s="31" t="str">
        <f ca="1">IF(ISNA(Lists!$J46),"",IF((INDIRECT("'"&amp;Lists!$J46&amp;"'!"&amp;Lists!$L46&amp;V$23))="","",(INDIRECT("'"&amp;Lists!$J46&amp;"'!"&amp;Lists!$L46&amp;V$23))))</f>
        <v/>
      </c>
      <c r="W68" s="31" t="str">
        <f ca="1">IF(ISNA(Lists!$J46),"",IF((INDIRECT("'"&amp;Lists!$J46&amp;"'!"&amp;Lists!$L46&amp;W$23))="","",(INDIRECT("'"&amp;Lists!$J46&amp;"'!"&amp;Lists!$L46&amp;W$23))))</f>
        <v/>
      </c>
      <c r="X68" s="31" t="str">
        <f ca="1">IF(ISNA(Lists!$J46),"",IF((INDIRECT("'"&amp;Lists!$J46&amp;"'!"&amp;Lists!$L46&amp;X$23))="","",(INDIRECT("'"&amp;Lists!$J46&amp;"'!"&amp;Lists!$L46&amp;X$23))))</f>
        <v/>
      </c>
      <c r="Y68" s="31" t="str">
        <f ca="1">IF(ISNA(Lists!$J46),"",IF((INDIRECT("'"&amp;Lists!$J46&amp;"'!"&amp;Lists!$L46&amp;Y$23))="","",(INDIRECT("'"&amp;Lists!$J46&amp;"'!"&amp;Lists!$L46&amp;Y$23))))</f>
        <v/>
      </c>
      <c r="Z68" s="31" t="str">
        <f ca="1">IF(ISNA(Lists!$J46),"",IF((INDIRECT("'"&amp;Lists!$J46&amp;"'!"&amp;Lists!$L46&amp;Z$23))="","",(INDIRECT("'"&amp;Lists!$J46&amp;"'!"&amp;Lists!$L46&amp;Z$23))))</f>
        <v/>
      </c>
      <c r="AA68" s="31" t="str">
        <f ca="1">IF(ISNA(Lists!$J46),"",IF((INDIRECT("'"&amp;Lists!$J46&amp;"'!"&amp;Lists!$L46&amp;AA$23))="","",(INDIRECT("'"&amp;Lists!$J46&amp;"'!"&amp;Lists!$L46&amp;AA$23))))</f>
        <v/>
      </c>
      <c r="AB68" s="31" t="str">
        <f ca="1">IF(ISNA(Lists!$J46),"",IF((INDIRECT("'"&amp;Lists!$J46&amp;"'!"&amp;Lists!$L46&amp;AB$23))="","",(INDIRECT("'"&amp;Lists!$J46&amp;"'!"&amp;Lists!$L46&amp;AB$23))))</f>
        <v/>
      </c>
      <c r="AC68" s="31" t="str">
        <f ca="1">IF(ISNA(Lists!$J46),"",IF((INDIRECT("'"&amp;Lists!$J46&amp;"'!"&amp;Lists!$K46&amp;AC$23))="","",(INDIRECT("'"&amp;Lists!$J46&amp;"'!"&amp;Lists!$K46&amp;AC$23))))</f>
        <v/>
      </c>
      <c r="AD68" s="31" t="str">
        <f ca="1">IF(ISNA(Lists!$J46),"",IF((INDIRECT("'"&amp;Lists!$J46&amp;"'!"&amp;Lists!$L46&amp;AD$23))="","",(INDIRECT("'"&amp;Lists!$J46&amp;"'!"&amp;Lists!$L46&amp;AD$23))))</f>
        <v/>
      </c>
      <c r="AE68" s="31" t="str">
        <f ca="1">IF(ISNA(Lists!$J46),"",IF((INDIRECT("'"&amp;Lists!$J46&amp;"'!"&amp;Lists!$K46&amp;AE$23))="","",(INDIRECT("'"&amp;Lists!$J46&amp;"'!"&amp;Lists!$K46&amp;AE$23))))</f>
        <v/>
      </c>
      <c r="AF68" s="31" t="str">
        <f ca="1">IF(ISNA(Lists!$J46),"",IF((INDIRECT("'"&amp;Lists!$J46&amp;"'!"&amp;Lists!$K46&amp;AF$23))="","",(INDIRECT("'"&amp;Lists!$J46&amp;"'!"&amp;Lists!$K46&amp;AF$23))))</f>
        <v/>
      </c>
      <c r="AG68" s="31" t="str">
        <f ca="1">IF(ISNA(Lists!$J46),"",IF((INDIRECT("'"&amp;Lists!$J46&amp;"'!"&amp;Lists!$K46&amp;AG$23))="","",(INDIRECT("'"&amp;Lists!$J46&amp;"'!"&amp;Lists!$K46&amp;AG$23))))</f>
        <v/>
      </c>
      <c r="AH68" s="31" t="str">
        <f ca="1">IF(ISNA(Lists!$J46),"",IF((INDIRECT("'"&amp;Lists!$J46&amp;"'!"&amp;Lists!$K46&amp;AH$23))="","",(INDIRECT("'"&amp;Lists!$J46&amp;"'!"&amp;Lists!$K46&amp;AH$23))))</f>
        <v/>
      </c>
      <c r="AI68" s="31" t="str">
        <f ca="1">IF(ISNA(Lists!$J46),"",IF((INDIRECT("'"&amp;Lists!$J46&amp;"'!"&amp;Lists!$K46&amp;AI$23))="","",(INDIRECT("'"&amp;Lists!$J46&amp;"'!"&amp;Lists!$K46&amp;AI$23))))</f>
        <v/>
      </c>
      <c r="AJ68" s="31" t="str">
        <f ca="1">IF(ISNA(Lists!$J46),"",IF((INDIRECT("'"&amp;Lists!$J46&amp;"'!"&amp;Lists!$K46&amp;AJ$23))="","",(INDIRECT("'"&amp;Lists!$J46&amp;"'!"&amp;Lists!$K46&amp;AJ$23))))</f>
        <v/>
      </c>
      <c r="AK68" s="31" t="str">
        <f ca="1">IF(ISNA(Lists!$J46),"",IF((INDIRECT("'"&amp;Lists!$J46&amp;"'!"&amp;Lists!$K46&amp;AK$23))="","",(INDIRECT("'"&amp;Lists!$J46&amp;"'!"&amp;Lists!$K46&amp;AK$23))))</f>
        <v/>
      </c>
      <c r="AL68" s="274" t="str">
        <f ca="1">IF(ISNA(Lists!$J46),"",IF((INDIRECT("'"&amp;Lists!$J46&amp;"'!"&amp;Lists!$K46&amp;AL$23))="","",(INDIRECT("'"&amp;Lists!$J46&amp;"'!"&amp;Lists!$K46&amp;AL$23))))</f>
        <v/>
      </c>
      <c r="AM68" s="31" t="str">
        <f ca="1">IF(ISNA(Lists!$J46),"",IF((INDIRECT("'"&amp;Lists!$J46&amp;"'!"&amp;Lists!$K46&amp;AM$23))="","",(INDIRECT("'"&amp;Lists!$J46&amp;"'!"&amp;Lists!$K46&amp;AM$23))))</f>
        <v/>
      </c>
      <c r="AN68" s="31" t="str">
        <f ca="1">IF(ISNA(Lists!$J46),"",IF((INDIRECT("'"&amp;Lists!$J46&amp;"'!"&amp;Lists!$K46&amp;AN$23))="","",(INDIRECT("'"&amp;Lists!$J46&amp;"'!"&amp;Lists!$K46&amp;AN$23))))</f>
        <v/>
      </c>
      <c r="AO68" s="485" t="str">
        <f ca="1">IF(ISNA(Lists!$J46),"",IF((INDIRECT("'"&amp;Lists!$J46&amp;"'!"&amp;Lists!$K46&amp;AO$23))="","",(INDIRECT("'"&amp;Lists!$J46&amp;"'!"&amp;Lists!$K46&amp;AO$23))))</f>
        <v/>
      </c>
    </row>
    <row r="69" spans="2:41" x14ac:dyDescent="0.25">
      <c r="B69" s="279" t="str">
        <f ca="1">IF(C69="","",Facility_Info_upload!$B$24)</f>
        <v/>
      </c>
      <c r="C69" s="31" t="str">
        <f ca="1">IF(ISNA(Lists!$J47),"",IF(INDIRECT("'"&amp;Lists!$J47&amp;"'!"&amp;"B"&amp;C$23)="","",(INDIRECT("'"&amp;Lists!$J47&amp;"'!"&amp;"B"&amp;C$23))))</f>
        <v/>
      </c>
      <c r="D69" s="31" t="str">
        <f ca="1">IF(ISNA(Lists!$J47),"",IF(INDIRECT("'"&amp;Lists!$J47&amp;"'!"&amp;"B"&amp;D$23)="","",(INDIRECT("'"&amp;Lists!$J47&amp;"'!"&amp;"B"&amp;D$23))))</f>
        <v/>
      </c>
      <c r="E69" s="31" t="str">
        <f ca="1">IF(ISNA(Lists!$J47),"",IF(INDIRECT("'"&amp;Lists!$J47&amp;"'!"&amp;"B"&amp;E$23)="","",(INDIRECT("'"&amp;Lists!$J47&amp;"'!"&amp;"B"&amp;E$23))))</f>
        <v/>
      </c>
      <c r="F69" s="31" t="str">
        <f ca="1">IF(ISNA(Lists!$J47),"",IF(INDIRECT("'"&amp;Lists!$J47&amp;"'!"&amp;"B"&amp;F$23)="","",(INDIRECT("'"&amp;Lists!$J47&amp;"'!"&amp;"B"&amp;F$23))))</f>
        <v/>
      </c>
      <c r="G69" s="31" t="str">
        <f ca="1">IF(ISNA(Lists!$J47),"",IF(INDIRECT("'"&amp;Lists!$J47&amp;"'!"&amp;"B"&amp;G$23)="","",(INDIRECT("'"&amp;Lists!$J47&amp;"'!"&amp;"B"&amp;G$23))))</f>
        <v/>
      </c>
      <c r="H69" s="31" t="str">
        <f ca="1">IF(ISNA(Lists!$J47),"",IF((INDIRECT("'"&amp;Lists!$J47&amp;"'!"&amp;Lists!$K47&amp;H$23))="","",(INDIRECT("'"&amp;Lists!$J47&amp;"'!"&amp;Lists!$K47&amp;H$23))))</f>
        <v/>
      </c>
      <c r="I69" s="31" t="str">
        <f ca="1">IF(ISNA(Lists!$J47),"",IF((INDIRECT("'"&amp;Lists!$J47&amp;"'!"&amp;Lists!$K47&amp;I$23))="","",(INDIRECT("'"&amp;Lists!$J47&amp;"'!"&amp;Lists!$K47&amp;I$23))))</f>
        <v/>
      </c>
      <c r="J69" s="31" t="str">
        <f ca="1">IF(ISNA(Lists!$J47),"",IF((INDIRECT("'"&amp;Lists!$J47&amp;"'!"&amp;Lists!$K47&amp;J$23))="","",(INDIRECT("'"&amp;Lists!$J47&amp;"'!"&amp;Lists!$K47&amp;J$23))))</f>
        <v/>
      </c>
      <c r="K69" s="31" t="str">
        <f ca="1">IF(ISNA(Lists!$J47),"",IF((INDIRECT("'"&amp;Lists!$J47&amp;"'!"&amp;Lists!$K47&amp;K$23))="","",(INDIRECT("'"&amp;Lists!$J47&amp;"'!"&amp;Lists!$K47&amp;K$23))))</f>
        <v/>
      </c>
      <c r="L69" s="31" t="str">
        <f ca="1">IF(ISNA(Lists!$J47),"",IF((INDIRECT("'"&amp;Lists!$J47&amp;"'!"&amp;Lists!$K47&amp;L$23))="","",(INDIRECT("'"&amp;Lists!$J47&amp;"'!"&amp;Lists!$K47&amp;L$23))))</f>
        <v/>
      </c>
      <c r="M69" s="31" t="str">
        <f ca="1">IF(ISNA(Lists!$J47),"",IF((INDIRECT("'"&amp;Lists!$J47&amp;"'!"&amp;Lists!$K47&amp;M$23))="","",(INDIRECT("'"&amp;Lists!$J47&amp;"'!"&amp;Lists!$K47&amp;M$23))))</f>
        <v/>
      </c>
      <c r="N69" s="31" t="str">
        <f ca="1">IF(ISNA(Lists!$J47),"",IF((INDIRECT("'"&amp;Lists!$J47&amp;"'!"&amp;Lists!$K47&amp;N$23))="","",(INDIRECT("'"&amp;Lists!$J47&amp;"'!"&amp;Lists!$K47&amp;N$23))))</f>
        <v/>
      </c>
      <c r="O69" s="31" t="str">
        <f ca="1">IF(ISNA(Lists!$J47),"",IF((INDIRECT("'"&amp;Lists!$J47&amp;"'!"&amp;Lists!$K47&amp;O$23))="","",(INDIRECT("'"&amp;Lists!$J47&amp;"'!"&amp;Lists!$K47&amp;O$23))))</f>
        <v/>
      </c>
      <c r="P69" s="31" t="str">
        <f ca="1">IF(ISNA(Lists!$J47),"",IF((INDIRECT("'"&amp;Lists!$J47&amp;"'!"&amp;Lists!$K47&amp;P$23))="","",(INDIRECT("'"&amp;Lists!$J47&amp;"'!"&amp;Lists!$K47&amp;P$23))))</f>
        <v/>
      </c>
      <c r="Q69" s="31" t="str">
        <f ca="1">IF(ISNA(Lists!$J47),"",IF((INDIRECT("'"&amp;Lists!$J47&amp;"'!"&amp;Lists!$K47&amp;Q$23))="","",(INDIRECT("'"&amp;Lists!$J47&amp;"'!"&amp;Lists!$K47&amp;Q$23))))</f>
        <v/>
      </c>
      <c r="R69" s="31" t="str">
        <f ca="1">IF(ISNA(Lists!$J47),"",IF((INDIRECT("'"&amp;Lists!$J47&amp;"'!"&amp;Lists!$K47&amp;R$23))="","",(INDIRECT("'"&amp;Lists!$J47&amp;"'!"&amp;Lists!$K47&amp;R$23))))</f>
        <v/>
      </c>
      <c r="S69" s="31" t="str">
        <f ca="1">IF(ISNA(Lists!$J47),"",IF((INDIRECT("'"&amp;Lists!$J47&amp;"'!"&amp;Lists!$K47&amp;S$23))="","",(INDIRECT("'"&amp;Lists!$J47&amp;"'!"&amp;Lists!$K47&amp;S$23))))</f>
        <v/>
      </c>
      <c r="T69" s="278" t="str">
        <f ca="1">IF(ISNA(Lists!$J47),"",IF((INDIRECT("'"&amp;Lists!$J47&amp;"'!"&amp;Lists!$K47&amp;T$23))="","",(INDIRECT("'"&amp;Lists!$J47&amp;"'!"&amp;Lists!$K47&amp;T$23))))</f>
        <v/>
      </c>
      <c r="U69" s="31" t="str">
        <f ca="1">IF(ISNA(Lists!$J47),"",IF((INDIRECT("'"&amp;Lists!$J47&amp;"'!"&amp;Lists!$K47&amp;U$23))="","",(INDIRECT("'"&amp;Lists!$J47&amp;"'!"&amp;Lists!$K47&amp;U$23))))</f>
        <v/>
      </c>
      <c r="V69" s="31" t="str">
        <f ca="1">IF(ISNA(Lists!$J47),"",IF((INDIRECT("'"&amp;Lists!$J47&amp;"'!"&amp;Lists!$L47&amp;V$23))="","",(INDIRECT("'"&amp;Lists!$J47&amp;"'!"&amp;Lists!$L47&amp;V$23))))</f>
        <v/>
      </c>
      <c r="W69" s="31" t="str">
        <f ca="1">IF(ISNA(Lists!$J47),"",IF((INDIRECT("'"&amp;Lists!$J47&amp;"'!"&amp;Lists!$L47&amp;W$23))="","",(INDIRECT("'"&amp;Lists!$J47&amp;"'!"&amp;Lists!$L47&amp;W$23))))</f>
        <v/>
      </c>
      <c r="X69" s="31" t="str">
        <f ca="1">IF(ISNA(Lists!$J47),"",IF((INDIRECT("'"&amp;Lists!$J47&amp;"'!"&amp;Lists!$L47&amp;X$23))="","",(INDIRECT("'"&amp;Lists!$J47&amp;"'!"&amp;Lists!$L47&amp;X$23))))</f>
        <v/>
      </c>
      <c r="Y69" s="31" t="str">
        <f ca="1">IF(ISNA(Lists!$J47),"",IF((INDIRECT("'"&amp;Lists!$J47&amp;"'!"&amp;Lists!$L47&amp;Y$23))="","",(INDIRECT("'"&amp;Lists!$J47&amp;"'!"&amp;Lists!$L47&amp;Y$23))))</f>
        <v/>
      </c>
      <c r="Z69" s="31" t="str">
        <f ca="1">IF(ISNA(Lists!$J47),"",IF((INDIRECT("'"&amp;Lists!$J47&amp;"'!"&amp;Lists!$L47&amp;Z$23))="","",(INDIRECT("'"&amp;Lists!$J47&amp;"'!"&amp;Lists!$L47&amp;Z$23))))</f>
        <v/>
      </c>
      <c r="AA69" s="31" t="str">
        <f ca="1">IF(ISNA(Lists!$J47),"",IF((INDIRECT("'"&amp;Lists!$J47&amp;"'!"&amp;Lists!$L47&amp;AA$23))="","",(INDIRECT("'"&amp;Lists!$J47&amp;"'!"&amp;Lists!$L47&amp;AA$23))))</f>
        <v/>
      </c>
      <c r="AB69" s="31" t="str">
        <f ca="1">IF(ISNA(Lists!$J47),"",IF((INDIRECT("'"&amp;Lists!$J47&amp;"'!"&amp;Lists!$L47&amp;AB$23))="","",(INDIRECT("'"&amp;Lists!$J47&amp;"'!"&amp;Lists!$L47&amp;AB$23))))</f>
        <v/>
      </c>
      <c r="AC69" s="31" t="str">
        <f ca="1">IF(ISNA(Lists!$J47),"",IF((INDIRECT("'"&amp;Lists!$J47&amp;"'!"&amp;Lists!$K47&amp;AC$23))="","",(INDIRECT("'"&amp;Lists!$J47&amp;"'!"&amp;Lists!$K47&amp;AC$23))))</f>
        <v/>
      </c>
      <c r="AD69" s="31" t="str">
        <f ca="1">IF(ISNA(Lists!$J47),"",IF((INDIRECT("'"&amp;Lists!$J47&amp;"'!"&amp;Lists!$L47&amp;AD$23))="","",(INDIRECT("'"&amp;Lists!$J47&amp;"'!"&amp;Lists!$L47&amp;AD$23))))</f>
        <v/>
      </c>
      <c r="AE69" s="31" t="str">
        <f ca="1">IF(ISNA(Lists!$J47),"",IF((INDIRECT("'"&amp;Lists!$J47&amp;"'!"&amp;Lists!$K47&amp;AE$23))="","",(INDIRECT("'"&amp;Lists!$J47&amp;"'!"&amp;Lists!$K47&amp;AE$23))))</f>
        <v/>
      </c>
      <c r="AF69" s="31" t="str">
        <f ca="1">IF(ISNA(Lists!$J47),"",IF((INDIRECT("'"&amp;Lists!$J47&amp;"'!"&amp;Lists!$K47&amp;AF$23))="","",(INDIRECT("'"&amp;Lists!$J47&amp;"'!"&amp;Lists!$K47&amp;AF$23))))</f>
        <v/>
      </c>
      <c r="AG69" s="31" t="str">
        <f ca="1">IF(ISNA(Lists!$J47),"",IF((INDIRECT("'"&amp;Lists!$J47&amp;"'!"&amp;Lists!$K47&amp;AG$23))="","",(INDIRECT("'"&amp;Lists!$J47&amp;"'!"&amp;Lists!$K47&amp;AG$23))))</f>
        <v/>
      </c>
      <c r="AH69" s="31" t="str">
        <f ca="1">IF(ISNA(Lists!$J47),"",IF((INDIRECT("'"&amp;Lists!$J47&amp;"'!"&amp;Lists!$K47&amp;AH$23))="","",(INDIRECT("'"&amp;Lists!$J47&amp;"'!"&amp;Lists!$K47&amp;AH$23))))</f>
        <v/>
      </c>
      <c r="AI69" s="31" t="str">
        <f ca="1">IF(ISNA(Lists!$J47),"",IF((INDIRECT("'"&amp;Lists!$J47&amp;"'!"&amp;Lists!$K47&amp;AI$23))="","",(INDIRECT("'"&amp;Lists!$J47&amp;"'!"&amp;Lists!$K47&amp;AI$23))))</f>
        <v/>
      </c>
      <c r="AJ69" s="31" t="str">
        <f ca="1">IF(ISNA(Lists!$J47),"",IF((INDIRECT("'"&amp;Lists!$J47&amp;"'!"&amp;Lists!$K47&amp;AJ$23))="","",(INDIRECT("'"&amp;Lists!$J47&amp;"'!"&amp;Lists!$K47&amp;AJ$23))))</f>
        <v/>
      </c>
      <c r="AK69" s="31" t="str">
        <f ca="1">IF(ISNA(Lists!$J47),"",IF((INDIRECT("'"&amp;Lists!$J47&amp;"'!"&amp;Lists!$K47&amp;AK$23))="","",(INDIRECT("'"&amp;Lists!$J47&amp;"'!"&amp;Lists!$K47&amp;AK$23))))</f>
        <v/>
      </c>
      <c r="AL69" s="274" t="str">
        <f ca="1">IF(ISNA(Lists!$J47),"",IF((INDIRECT("'"&amp;Lists!$J47&amp;"'!"&amp;Lists!$K47&amp;AL$23))="","",(INDIRECT("'"&amp;Lists!$J47&amp;"'!"&amp;Lists!$K47&amp;AL$23))))</f>
        <v/>
      </c>
      <c r="AM69" s="31" t="str">
        <f ca="1">IF(ISNA(Lists!$J47),"",IF((INDIRECT("'"&amp;Lists!$J47&amp;"'!"&amp;Lists!$K47&amp;AM$23))="","",(INDIRECT("'"&amp;Lists!$J47&amp;"'!"&amp;Lists!$K47&amp;AM$23))))</f>
        <v/>
      </c>
      <c r="AN69" s="31" t="str">
        <f ca="1">IF(ISNA(Lists!$J47),"",IF((INDIRECT("'"&amp;Lists!$J47&amp;"'!"&amp;Lists!$K47&amp;AN$23))="","",(INDIRECT("'"&amp;Lists!$J47&amp;"'!"&amp;Lists!$K47&amp;AN$23))))</f>
        <v/>
      </c>
      <c r="AO69" s="485" t="str">
        <f ca="1">IF(ISNA(Lists!$J47),"",IF((INDIRECT("'"&amp;Lists!$J47&amp;"'!"&amp;Lists!$K47&amp;AO$23))="","",(INDIRECT("'"&amp;Lists!$J47&amp;"'!"&amp;Lists!$K47&amp;AO$23))))</f>
        <v/>
      </c>
    </row>
    <row r="70" spans="2:41" x14ac:dyDescent="0.25">
      <c r="B70" s="279" t="str">
        <f ca="1">IF(C70="","",Facility_Info_upload!$B$24)</f>
        <v/>
      </c>
      <c r="C70" s="31" t="str">
        <f ca="1">IF(ISNA(Lists!$J48),"",IF(INDIRECT("'"&amp;Lists!$J48&amp;"'!"&amp;"B"&amp;C$23)="","",(INDIRECT("'"&amp;Lists!$J48&amp;"'!"&amp;"B"&amp;C$23))))</f>
        <v/>
      </c>
      <c r="D70" s="31" t="str">
        <f ca="1">IF(ISNA(Lists!$J48),"",IF(INDIRECT("'"&amp;Lists!$J48&amp;"'!"&amp;"B"&amp;D$23)="","",(INDIRECT("'"&amp;Lists!$J48&amp;"'!"&amp;"B"&amp;D$23))))</f>
        <v/>
      </c>
      <c r="E70" s="31" t="str">
        <f ca="1">IF(ISNA(Lists!$J48),"",IF(INDIRECT("'"&amp;Lists!$J48&amp;"'!"&amp;"B"&amp;E$23)="","",(INDIRECT("'"&amp;Lists!$J48&amp;"'!"&amp;"B"&amp;E$23))))</f>
        <v/>
      </c>
      <c r="F70" s="31" t="str">
        <f ca="1">IF(ISNA(Lists!$J48),"",IF(INDIRECT("'"&amp;Lists!$J48&amp;"'!"&amp;"B"&amp;F$23)="","",(INDIRECT("'"&amp;Lists!$J48&amp;"'!"&amp;"B"&amp;F$23))))</f>
        <v/>
      </c>
      <c r="G70" s="31" t="str">
        <f ca="1">IF(ISNA(Lists!$J48),"",IF(INDIRECT("'"&amp;Lists!$J48&amp;"'!"&amp;"B"&amp;G$23)="","",(INDIRECT("'"&amp;Lists!$J48&amp;"'!"&amp;"B"&amp;G$23))))</f>
        <v/>
      </c>
      <c r="H70" s="31" t="str">
        <f ca="1">IF(ISNA(Lists!$J48),"",IF((INDIRECT("'"&amp;Lists!$J48&amp;"'!"&amp;Lists!$K48&amp;H$23))="","",(INDIRECT("'"&amp;Lists!$J48&amp;"'!"&amp;Lists!$K48&amp;H$23))))</f>
        <v/>
      </c>
      <c r="I70" s="31" t="str">
        <f ca="1">IF(ISNA(Lists!$J48),"",IF((INDIRECT("'"&amp;Lists!$J48&amp;"'!"&amp;Lists!$K48&amp;I$23))="","",(INDIRECT("'"&amp;Lists!$J48&amp;"'!"&amp;Lists!$K48&amp;I$23))))</f>
        <v/>
      </c>
      <c r="J70" s="31" t="str">
        <f ca="1">IF(ISNA(Lists!$J48),"",IF((INDIRECT("'"&amp;Lists!$J48&amp;"'!"&amp;Lists!$K48&amp;J$23))="","",(INDIRECT("'"&amp;Lists!$J48&amp;"'!"&amp;Lists!$K48&amp;J$23))))</f>
        <v/>
      </c>
      <c r="K70" s="31" t="str">
        <f ca="1">IF(ISNA(Lists!$J48),"",IF((INDIRECT("'"&amp;Lists!$J48&amp;"'!"&amp;Lists!$K48&amp;K$23))="","",(INDIRECT("'"&amp;Lists!$J48&amp;"'!"&amp;Lists!$K48&amp;K$23))))</f>
        <v/>
      </c>
      <c r="L70" s="31" t="str">
        <f ca="1">IF(ISNA(Lists!$J48),"",IF((INDIRECT("'"&amp;Lists!$J48&amp;"'!"&amp;Lists!$K48&amp;L$23))="","",(INDIRECT("'"&amp;Lists!$J48&amp;"'!"&amp;Lists!$K48&amp;L$23))))</f>
        <v/>
      </c>
      <c r="M70" s="31" t="str">
        <f ca="1">IF(ISNA(Lists!$J48),"",IF((INDIRECT("'"&amp;Lists!$J48&amp;"'!"&amp;Lists!$K48&amp;M$23))="","",(INDIRECT("'"&amp;Lists!$J48&amp;"'!"&amp;Lists!$K48&amp;M$23))))</f>
        <v/>
      </c>
      <c r="N70" s="31" t="str">
        <f ca="1">IF(ISNA(Lists!$J48),"",IF((INDIRECT("'"&amp;Lists!$J48&amp;"'!"&amp;Lists!$K48&amp;N$23))="","",(INDIRECT("'"&amp;Lists!$J48&amp;"'!"&amp;Lists!$K48&amp;N$23))))</f>
        <v/>
      </c>
      <c r="O70" s="31" t="str">
        <f ca="1">IF(ISNA(Lists!$J48),"",IF((INDIRECT("'"&amp;Lists!$J48&amp;"'!"&amp;Lists!$K48&amp;O$23))="","",(INDIRECT("'"&amp;Lists!$J48&amp;"'!"&amp;Lists!$K48&amp;O$23))))</f>
        <v/>
      </c>
      <c r="P70" s="31" t="str">
        <f ca="1">IF(ISNA(Lists!$J48),"",IF((INDIRECT("'"&amp;Lists!$J48&amp;"'!"&amp;Lists!$K48&amp;P$23))="","",(INDIRECT("'"&amp;Lists!$J48&amp;"'!"&amp;Lists!$K48&amp;P$23))))</f>
        <v/>
      </c>
      <c r="Q70" s="31" t="str">
        <f ca="1">IF(ISNA(Lists!$J48),"",IF((INDIRECT("'"&amp;Lists!$J48&amp;"'!"&amp;Lists!$K48&amp;Q$23))="","",(INDIRECT("'"&amp;Lists!$J48&amp;"'!"&amp;Lists!$K48&amp;Q$23))))</f>
        <v/>
      </c>
      <c r="R70" s="31" t="str">
        <f ca="1">IF(ISNA(Lists!$J48),"",IF((INDIRECT("'"&amp;Lists!$J48&amp;"'!"&amp;Lists!$K48&amp;R$23))="","",(INDIRECT("'"&amp;Lists!$J48&amp;"'!"&amp;Lists!$K48&amp;R$23))))</f>
        <v/>
      </c>
      <c r="S70" s="31" t="str">
        <f ca="1">IF(ISNA(Lists!$J48),"",IF((INDIRECT("'"&amp;Lists!$J48&amp;"'!"&amp;Lists!$K48&amp;S$23))="","",(INDIRECT("'"&amp;Lists!$J48&amp;"'!"&amp;Lists!$K48&amp;S$23))))</f>
        <v/>
      </c>
      <c r="T70" s="278" t="str">
        <f ca="1">IF(ISNA(Lists!$J48),"",IF((INDIRECT("'"&amp;Lists!$J48&amp;"'!"&amp;Lists!$K48&amp;T$23))="","",(INDIRECT("'"&amp;Lists!$J48&amp;"'!"&amp;Lists!$K48&amp;T$23))))</f>
        <v/>
      </c>
      <c r="U70" s="31" t="str">
        <f ca="1">IF(ISNA(Lists!$J48),"",IF((INDIRECT("'"&amp;Lists!$J48&amp;"'!"&amp;Lists!$K48&amp;U$23))="","",(INDIRECT("'"&amp;Lists!$J48&amp;"'!"&amp;Lists!$K48&amp;U$23))))</f>
        <v/>
      </c>
      <c r="V70" s="31" t="str">
        <f ca="1">IF(ISNA(Lists!$J48),"",IF((INDIRECT("'"&amp;Lists!$J48&amp;"'!"&amp;Lists!$L48&amp;V$23))="","",(INDIRECT("'"&amp;Lists!$J48&amp;"'!"&amp;Lists!$L48&amp;V$23))))</f>
        <v/>
      </c>
      <c r="W70" s="31" t="str">
        <f ca="1">IF(ISNA(Lists!$J48),"",IF((INDIRECT("'"&amp;Lists!$J48&amp;"'!"&amp;Lists!$L48&amp;W$23))="","",(INDIRECT("'"&amp;Lists!$J48&amp;"'!"&amp;Lists!$L48&amp;W$23))))</f>
        <v/>
      </c>
      <c r="X70" s="31" t="str">
        <f ca="1">IF(ISNA(Lists!$J48),"",IF((INDIRECT("'"&amp;Lists!$J48&amp;"'!"&amp;Lists!$L48&amp;X$23))="","",(INDIRECT("'"&amp;Lists!$J48&amp;"'!"&amp;Lists!$L48&amp;X$23))))</f>
        <v/>
      </c>
      <c r="Y70" s="31" t="str">
        <f ca="1">IF(ISNA(Lists!$J48),"",IF((INDIRECT("'"&amp;Lists!$J48&amp;"'!"&amp;Lists!$L48&amp;Y$23))="","",(INDIRECT("'"&amp;Lists!$J48&amp;"'!"&amp;Lists!$L48&amp;Y$23))))</f>
        <v/>
      </c>
      <c r="Z70" s="31" t="str">
        <f ca="1">IF(ISNA(Lists!$J48),"",IF((INDIRECT("'"&amp;Lists!$J48&amp;"'!"&amp;Lists!$L48&amp;Z$23))="","",(INDIRECT("'"&amp;Lists!$J48&amp;"'!"&amp;Lists!$L48&amp;Z$23))))</f>
        <v/>
      </c>
      <c r="AA70" s="31" t="str">
        <f ca="1">IF(ISNA(Lists!$J48),"",IF((INDIRECT("'"&amp;Lists!$J48&amp;"'!"&amp;Lists!$L48&amp;AA$23))="","",(INDIRECT("'"&amp;Lists!$J48&amp;"'!"&amp;Lists!$L48&amp;AA$23))))</f>
        <v/>
      </c>
      <c r="AB70" s="31" t="str">
        <f ca="1">IF(ISNA(Lists!$J48),"",IF((INDIRECT("'"&amp;Lists!$J48&amp;"'!"&amp;Lists!$L48&amp;AB$23))="","",(INDIRECT("'"&amp;Lists!$J48&amp;"'!"&amp;Lists!$L48&amp;AB$23))))</f>
        <v/>
      </c>
      <c r="AC70" s="31" t="str">
        <f ca="1">IF(ISNA(Lists!$J48),"",IF((INDIRECT("'"&amp;Lists!$J48&amp;"'!"&amp;Lists!$K48&amp;AC$23))="","",(INDIRECT("'"&amp;Lists!$J48&amp;"'!"&amp;Lists!$K48&amp;AC$23))))</f>
        <v/>
      </c>
      <c r="AD70" s="31" t="str">
        <f ca="1">IF(ISNA(Lists!$J48),"",IF((INDIRECT("'"&amp;Lists!$J48&amp;"'!"&amp;Lists!$L48&amp;AD$23))="","",(INDIRECT("'"&amp;Lists!$J48&amp;"'!"&amp;Lists!$L48&amp;AD$23))))</f>
        <v/>
      </c>
      <c r="AE70" s="31" t="str">
        <f ca="1">IF(ISNA(Lists!$J48),"",IF((INDIRECT("'"&amp;Lists!$J48&amp;"'!"&amp;Lists!$K48&amp;AE$23))="","",(INDIRECT("'"&amp;Lists!$J48&amp;"'!"&amp;Lists!$K48&amp;AE$23))))</f>
        <v/>
      </c>
      <c r="AF70" s="31" t="str">
        <f ca="1">IF(ISNA(Lists!$J48),"",IF((INDIRECT("'"&amp;Lists!$J48&amp;"'!"&amp;Lists!$K48&amp;AF$23))="","",(INDIRECT("'"&amp;Lists!$J48&amp;"'!"&amp;Lists!$K48&amp;AF$23))))</f>
        <v/>
      </c>
      <c r="AG70" s="31" t="str">
        <f ca="1">IF(ISNA(Lists!$J48),"",IF((INDIRECT("'"&amp;Lists!$J48&amp;"'!"&amp;Lists!$K48&amp;AG$23))="","",(INDIRECT("'"&amp;Lists!$J48&amp;"'!"&amp;Lists!$K48&amp;AG$23))))</f>
        <v/>
      </c>
      <c r="AH70" s="31" t="str">
        <f ca="1">IF(ISNA(Lists!$J48),"",IF((INDIRECT("'"&amp;Lists!$J48&amp;"'!"&amp;Lists!$K48&amp;AH$23))="","",(INDIRECT("'"&amp;Lists!$J48&amp;"'!"&amp;Lists!$K48&amp;AH$23))))</f>
        <v/>
      </c>
      <c r="AI70" s="31" t="str">
        <f ca="1">IF(ISNA(Lists!$J48),"",IF((INDIRECT("'"&amp;Lists!$J48&amp;"'!"&amp;Lists!$K48&amp;AI$23))="","",(INDIRECT("'"&amp;Lists!$J48&amp;"'!"&amp;Lists!$K48&amp;AI$23))))</f>
        <v/>
      </c>
      <c r="AJ70" s="31" t="str">
        <f ca="1">IF(ISNA(Lists!$J48),"",IF((INDIRECT("'"&amp;Lists!$J48&amp;"'!"&amp;Lists!$K48&amp;AJ$23))="","",(INDIRECT("'"&amp;Lists!$J48&amp;"'!"&amp;Lists!$K48&amp;AJ$23))))</f>
        <v/>
      </c>
      <c r="AK70" s="31" t="str">
        <f ca="1">IF(ISNA(Lists!$J48),"",IF((INDIRECT("'"&amp;Lists!$J48&amp;"'!"&amp;Lists!$K48&amp;AK$23))="","",(INDIRECT("'"&amp;Lists!$J48&amp;"'!"&amp;Lists!$K48&amp;AK$23))))</f>
        <v/>
      </c>
      <c r="AL70" s="274" t="str">
        <f ca="1">IF(ISNA(Lists!$J48),"",IF((INDIRECT("'"&amp;Lists!$J48&amp;"'!"&amp;Lists!$K48&amp;AL$23))="","",(INDIRECT("'"&amp;Lists!$J48&amp;"'!"&amp;Lists!$K48&amp;AL$23))))</f>
        <v/>
      </c>
      <c r="AM70" s="31" t="str">
        <f ca="1">IF(ISNA(Lists!$J48),"",IF((INDIRECT("'"&amp;Lists!$J48&amp;"'!"&amp;Lists!$K48&amp;AM$23))="","",(INDIRECT("'"&amp;Lists!$J48&amp;"'!"&amp;Lists!$K48&amp;AM$23))))</f>
        <v/>
      </c>
      <c r="AN70" s="31" t="str">
        <f ca="1">IF(ISNA(Lists!$J48),"",IF((INDIRECT("'"&amp;Lists!$J48&amp;"'!"&amp;Lists!$K48&amp;AN$23))="","",(INDIRECT("'"&amp;Lists!$J48&amp;"'!"&amp;Lists!$K48&amp;AN$23))))</f>
        <v/>
      </c>
      <c r="AO70" s="485" t="str">
        <f ca="1">IF(ISNA(Lists!$J48),"",IF((INDIRECT("'"&amp;Lists!$J48&amp;"'!"&amp;Lists!$K48&amp;AO$23))="","",(INDIRECT("'"&amp;Lists!$J48&amp;"'!"&amp;Lists!$K48&amp;AO$23))))</f>
        <v/>
      </c>
    </row>
    <row r="71" spans="2:41" x14ac:dyDescent="0.25">
      <c r="B71" s="279" t="str">
        <f ca="1">IF(C71="","",Facility_Info_upload!$B$24)</f>
        <v/>
      </c>
      <c r="C71" s="31" t="str">
        <f ca="1">IF(ISNA(Lists!$J49),"",IF(INDIRECT("'"&amp;Lists!$J49&amp;"'!"&amp;"B"&amp;C$23)="","",(INDIRECT("'"&amp;Lists!$J49&amp;"'!"&amp;"B"&amp;C$23))))</f>
        <v/>
      </c>
      <c r="D71" s="31" t="str">
        <f ca="1">IF(ISNA(Lists!$J49),"",IF(INDIRECT("'"&amp;Lists!$J49&amp;"'!"&amp;"B"&amp;D$23)="","",(INDIRECT("'"&amp;Lists!$J49&amp;"'!"&amp;"B"&amp;D$23))))</f>
        <v/>
      </c>
      <c r="E71" s="31" t="str">
        <f ca="1">IF(ISNA(Lists!$J49),"",IF(INDIRECT("'"&amp;Lists!$J49&amp;"'!"&amp;"B"&amp;E$23)="","",(INDIRECT("'"&amp;Lists!$J49&amp;"'!"&amp;"B"&amp;E$23))))</f>
        <v/>
      </c>
      <c r="F71" s="31" t="str">
        <f ca="1">IF(ISNA(Lists!$J49),"",IF(INDIRECT("'"&amp;Lists!$J49&amp;"'!"&amp;"B"&amp;F$23)="","",(INDIRECT("'"&amp;Lists!$J49&amp;"'!"&amp;"B"&amp;F$23))))</f>
        <v/>
      </c>
      <c r="G71" s="31" t="str">
        <f ca="1">IF(ISNA(Lists!$J49),"",IF(INDIRECT("'"&amp;Lists!$J49&amp;"'!"&amp;"B"&amp;G$23)="","",(INDIRECT("'"&amp;Lists!$J49&amp;"'!"&amp;"B"&amp;G$23))))</f>
        <v/>
      </c>
      <c r="H71" s="31" t="str">
        <f ca="1">IF(ISNA(Lists!$J49),"",IF((INDIRECT("'"&amp;Lists!$J49&amp;"'!"&amp;Lists!$K49&amp;H$23))="","",(INDIRECT("'"&amp;Lists!$J49&amp;"'!"&amp;Lists!$K49&amp;H$23))))</f>
        <v/>
      </c>
      <c r="I71" s="31" t="str">
        <f ca="1">IF(ISNA(Lists!$J49),"",IF((INDIRECT("'"&amp;Lists!$J49&amp;"'!"&amp;Lists!$K49&amp;I$23))="","",(INDIRECT("'"&amp;Lists!$J49&amp;"'!"&amp;Lists!$K49&amp;I$23))))</f>
        <v/>
      </c>
      <c r="J71" s="31" t="str">
        <f ca="1">IF(ISNA(Lists!$J49),"",IF((INDIRECT("'"&amp;Lists!$J49&amp;"'!"&amp;Lists!$K49&amp;J$23))="","",(INDIRECT("'"&amp;Lists!$J49&amp;"'!"&amp;Lists!$K49&amp;J$23))))</f>
        <v/>
      </c>
      <c r="K71" s="31" t="str">
        <f ca="1">IF(ISNA(Lists!$J49),"",IF((INDIRECT("'"&amp;Lists!$J49&amp;"'!"&amp;Lists!$K49&amp;K$23))="","",(INDIRECT("'"&amp;Lists!$J49&amp;"'!"&amp;Lists!$K49&amp;K$23))))</f>
        <v/>
      </c>
      <c r="L71" s="31" t="str">
        <f ca="1">IF(ISNA(Lists!$J49),"",IF((INDIRECT("'"&amp;Lists!$J49&amp;"'!"&amp;Lists!$K49&amp;L$23))="","",(INDIRECT("'"&amp;Lists!$J49&amp;"'!"&amp;Lists!$K49&amp;L$23))))</f>
        <v/>
      </c>
      <c r="M71" s="31" t="str">
        <f ca="1">IF(ISNA(Lists!$J49),"",IF((INDIRECT("'"&amp;Lists!$J49&amp;"'!"&amp;Lists!$K49&amp;M$23))="","",(INDIRECT("'"&amp;Lists!$J49&amp;"'!"&amp;Lists!$K49&amp;M$23))))</f>
        <v/>
      </c>
      <c r="N71" s="31" t="str">
        <f ca="1">IF(ISNA(Lists!$J49),"",IF((INDIRECT("'"&amp;Lists!$J49&amp;"'!"&amp;Lists!$K49&amp;N$23))="","",(INDIRECT("'"&amp;Lists!$J49&amp;"'!"&amp;Lists!$K49&amp;N$23))))</f>
        <v/>
      </c>
      <c r="O71" s="31" t="str">
        <f ca="1">IF(ISNA(Lists!$J49),"",IF((INDIRECT("'"&amp;Lists!$J49&amp;"'!"&amp;Lists!$K49&amp;O$23))="","",(INDIRECT("'"&amp;Lists!$J49&amp;"'!"&amp;Lists!$K49&amp;O$23))))</f>
        <v/>
      </c>
      <c r="P71" s="31" t="str">
        <f ca="1">IF(ISNA(Lists!$J49),"",IF((INDIRECT("'"&amp;Lists!$J49&amp;"'!"&amp;Lists!$K49&amp;P$23))="","",(INDIRECT("'"&amp;Lists!$J49&amp;"'!"&amp;Lists!$K49&amp;P$23))))</f>
        <v/>
      </c>
      <c r="Q71" s="31" t="str">
        <f ca="1">IF(ISNA(Lists!$J49),"",IF((INDIRECT("'"&amp;Lists!$J49&amp;"'!"&amp;Lists!$K49&amp;Q$23))="","",(INDIRECT("'"&amp;Lists!$J49&amp;"'!"&amp;Lists!$K49&amp;Q$23))))</f>
        <v/>
      </c>
      <c r="R71" s="31" t="str">
        <f ca="1">IF(ISNA(Lists!$J49),"",IF((INDIRECT("'"&amp;Lists!$J49&amp;"'!"&amp;Lists!$K49&amp;R$23))="","",(INDIRECT("'"&amp;Lists!$J49&amp;"'!"&amp;Lists!$K49&amp;R$23))))</f>
        <v/>
      </c>
      <c r="S71" s="31" t="str">
        <f ca="1">IF(ISNA(Lists!$J49),"",IF((INDIRECT("'"&amp;Lists!$J49&amp;"'!"&amp;Lists!$K49&amp;S$23))="","",(INDIRECT("'"&amp;Lists!$J49&amp;"'!"&amp;Lists!$K49&amp;S$23))))</f>
        <v/>
      </c>
      <c r="T71" s="278" t="str">
        <f ca="1">IF(ISNA(Lists!$J49),"",IF((INDIRECT("'"&amp;Lists!$J49&amp;"'!"&amp;Lists!$K49&amp;T$23))="","",(INDIRECT("'"&amp;Lists!$J49&amp;"'!"&amp;Lists!$K49&amp;T$23))))</f>
        <v/>
      </c>
      <c r="U71" s="31" t="str">
        <f ca="1">IF(ISNA(Lists!$J49),"",IF((INDIRECT("'"&amp;Lists!$J49&amp;"'!"&amp;Lists!$K49&amp;U$23))="","",(INDIRECT("'"&amp;Lists!$J49&amp;"'!"&amp;Lists!$K49&amp;U$23))))</f>
        <v/>
      </c>
      <c r="V71" s="31" t="str">
        <f ca="1">IF(ISNA(Lists!$J49),"",IF((INDIRECT("'"&amp;Lists!$J49&amp;"'!"&amp;Lists!$L49&amp;V$23))="","",(INDIRECT("'"&amp;Lists!$J49&amp;"'!"&amp;Lists!$L49&amp;V$23))))</f>
        <v/>
      </c>
      <c r="W71" s="31" t="str">
        <f ca="1">IF(ISNA(Lists!$J49),"",IF((INDIRECT("'"&amp;Lists!$J49&amp;"'!"&amp;Lists!$L49&amp;W$23))="","",(INDIRECT("'"&amp;Lists!$J49&amp;"'!"&amp;Lists!$L49&amp;W$23))))</f>
        <v/>
      </c>
      <c r="X71" s="31" t="str">
        <f ca="1">IF(ISNA(Lists!$J49),"",IF((INDIRECT("'"&amp;Lists!$J49&amp;"'!"&amp;Lists!$L49&amp;X$23))="","",(INDIRECT("'"&amp;Lists!$J49&amp;"'!"&amp;Lists!$L49&amp;X$23))))</f>
        <v/>
      </c>
      <c r="Y71" s="31" t="str">
        <f ca="1">IF(ISNA(Lists!$J49),"",IF((INDIRECT("'"&amp;Lists!$J49&amp;"'!"&amp;Lists!$L49&amp;Y$23))="","",(INDIRECT("'"&amp;Lists!$J49&amp;"'!"&amp;Lists!$L49&amp;Y$23))))</f>
        <v/>
      </c>
      <c r="Z71" s="31" t="str">
        <f ca="1">IF(ISNA(Lists!$J49),"",IF((INDIRECT("'"&amp;Lists!$J49&amp;"'!"&amp;Lists!$L49&amp;Z$23))="","",(INDIRECT("'"&amp;Lists!$J49&amp;"'!"&amp;Lists!$L49&amp;Z$23))))</f>
        <v/>
      </c>
      <c r="AA71" s="31" t="str">
        <f ca="1">IF(ISNA(Lists!$J49),"",IF((INDIRECT("'"&amp;Lists!$J49&amp;"'!"&amp;Lists!$L49&amp;AA$23))="","",(INDIRECT("'"&amp;Lists!$J49&amp;"'!"&amp;Lists!$L49&amp;AA$23))))</f>
        <v/>
      </c>
      <c r="AB71" s="31" t="str">
        <f ca="1">IF(ISNA(Lists!$J49),"",IF((INDIRECT("'"&amp;Lists!$J49&amp;"'!"&amp;Lists!$L49&amp;AB$23))="","",(INDIRECT("'"&amp;Lists!$J49&amp;"'!"&amp;Lists!$L49&amp;AB$23))))</f>
        <v/>
      </c>
      <c r="AC71" s="31" t="str">
        <f ca="1">IF(ISNA(Lists!$J49),"",IF((INDIRECT("'"&amp;Lists!$J49&amp;"'!"&amp;Lists!$K49&amp;AC$23))="","",(INDIRECT("'"&amp;Lists!$J49&amp;"'!"&amp;Lists!$K49&amp;AC$23))))</f>
        <v/>
      </c>
      <c r="AD71" s="31" t="str">
        <f ca="1">IF(ISNA(Lists!$J49),"",IF((INDIRECT("'"&amp;Lists!$J49&amp;"'!"&amp;Lists!$L49&amp;AD$23))="","",(INDIRECT("'"&amp;Lists!$J49&amp;"'!"&amp;Lists!$L49&amp;AD$23))))</f>
        <v/>
      </c>
      <c r="AE71" s="31" t="str">
        <f ca="1">IF(ISNA(Lists!$J49),"",IF((INDIRECT("'"&amp;Lists!$J49&amp;"'!"&amp;Lists!$K49&amp;AE$23))="","",(INDIRECT("'"&amp;Lists!$J49&amp;"'!"&amp;Lists!$K49&amp;AE$23))))</f>
        <v/>
      </c>
      <c r="AF71" s="31" t="str">
        <f ca="1">IF(ISNA(Lists!$J49),"",IF((INDIRECT("'"&amp;Lists!$J49&amp;"'!"&amp;Lists!$K49&amp;AF$23))="","",(INDIRECT("'"&amp;Lists!$J49&amp;"'!"&amp;Lists!$K49&amp;AF$23))))</f>
        <v/>
      </c>
      <c r="AG71" s="31" t="str">
        <f ca="1">IF(ISNA(Lists!$J49),"",IF((INDIRECT("'"&amp;Lists!$J49&amp;"'!"&amp;Lists!$K49&amp;AG$23))="","",(INDIRECT("'"&amp;Lists!$J49&amp;"'!"&amp;Lists!$K49&amp;AG$23))))</f>
        <v/>
      </c>
      <c r="AH71" s="31" t="str">
        <f ca="1">IF(ISNA(Lists!$J49),"",IF((INDIRECT("'"&amp;Lists!$J49&amp;"'!"&amp;Lists!$K49&amp;AH$23))="","",(INDIRECT("'"&amp;Lists!$J49&amp;"'!"&amp;Lists!$K49&amp;AH$23))))</f>
        <v/>
      </c>
      <c r="AI71" s="31" t="str">
        <f ca="1">IF(ISNA(Lists!$J49),"",IF((INDIRECT("'"&amp;Lists!$J49&amp;"'!"&amp;Lists!$K49&amp;AI$23))="","",(INDIRECT("'"&amp;Lists!$J49&amp;"'!"&amp;Lists!$K49&amp;AI$23))))</f>
        <v/>
      </c>
      <c r="AJ71" s="31" t="str">
        <f ca="1">IF(ISNA(Lists!$J49),"",IF((INDIRECT("'"&amp;Lists!$J49&amp;"'!"&amp;Lists!$K49&amp;AJ$23))="","",(INDIRECT("'"&amp;Lists!$J49&amp;"'!"&amp;Lists!$K49&amp;AJ$23))))</f>
        <v/>
      </c>
      <c r="AK71" s="31" t="str">
        <f ca="1">IF(ISNA(Lists!$J49),"",IF((INDIRECT("'"&amp;Lists!$J49&amp;"'!"&amp;Lists!$K49&amp;AK$23))="","",(INDIRECT("'"&amp;Lists!$J49&amp;"'!"&amp;Lists!$K49&amp;AK$23))))</f>
        <v/>
      </c>
      <c r="AL71" s="274" t="str">
        <f ca="1">IF(ISNA(Lists!$J49),"",IF((INDIRECT("'"&amp;Lists!$J49&amp;"'!"&amp;Lists!$K49&amp;AL$23))="","",(INDIRECT("'"&amp;Lists!$J49&amp;"'!"&amp;Lists!$K49&amp;AL$23))))</f>
        <v/>
      </c>
      <c r="AM71" s="31" t="str">
        <f ca="1">IF(ISNA(Lists!$J49),"",IF((INDIRECT("'"&amp;Lists!$J49&amp;"'!"&amp;Lists!$K49&amp;AM$23))="","",(INDIRECT("'"&amp;Lists!$J49&amp;"'!"&amp;Lists!$K49&amp;AM$23))))</f>
        <v/>
      </c>
      <c r="AN71" s="31" t="str">
        <f ca="1">IF(ISNA(Lists!$J49),"",IF((INDIRECT("'"&amp;Lists!$J49&amp;"'!"&amp;Lists!$K49&amp;AN$23))="","",(INDIRECT("'"&amp;Lists!$J49&amp;"'!"&amp;Lists!$K49&amp;AN$23))))</f>
        <v/>
      </c>
      <c r="AO71" s="485" t="str">
        <f ca="1">IF(ISNA(Lists!$J49),"",IF((INDIRECT("'"&amp;Lists!$J49&amp;"'!"&amp;Lists!$K49&amp;AO$23))="","",(INDIRECT("'"&amp;Lists!$J49&amp;"'!"&amp;Lists!$K49&amp;AO$23))))</f>
        <v/>
      </c>
    </row>
    <row r="72" spans="2:41" x14ac:dyDescent="0.25">
      <c r="B72" s="279" t="str">
        <f ca="1">IF(C72="","",Facility_Info_upload!$B$24)</f>
        <v/>
      </c>
      <c r="C72" s="31" t="str">
        <f ca="1">IF(ISNA(Lists!$J50),"",IF(INDIRECT("'"&amp;Lists!$J50&amp;"'!"&amp;"B"&amp;C$23)="","",(INDIRECT("'"&amp;Lists!$J50&amp;"'!"&amp;"B"&amp;C$23))))</f>
        <v/>
      </c>
      <c r="D72" s="31" t="str">
        <f ca="1">IF(ISNA(Lists!$J50),"",IF(INDIRECT("'"&amp;Lists!$J50&amp;"'!"&amp;"B"&amp;D$23)="","",(INDIRECT("'"&amp;Lists!$J50&amp;"'!"&amp;"B"&amp;D$23))))</f>
        <v/>
      </c>
      <c r="E72" s="31" t="str">
        <f ca="1">IF(ISNA(Lists!$J50),"",IF(INDIRECT("'"&amp;Lists!$J50&amp;"'!"&amp;"B"&amp;E$23)="","",(INDIRECT("'"&amp;Lists!$J50&amp;"'!"&amp;"B"&amp;E$23))))</f>
        <v/>
      </c>
      <c r="F72" s="31" t="str">
        <f ca="1">IF(ISNA(Lists!$J50),"",IF(INDIRECT("'"&amp;Lists!$J50&amp;"'!"&amp;"B"&amp;F$23)="","",(INDIRECT("'"&amp;Lists!$J50&amp;"'!"&amp;"B"&amp;F$23))))</f>
        <v/>
      </c>
      <c r="G72" s="31" t="str">
        <f ca="1">IF(ISNA(Lists!$J50),"",IF(INDIRECT("'"&amp;Lists!$J50&amp;"'!"&amp;"B"&amp;G$23)="","",(INDIRECT("'"&amp;Lists!$J50&amp;"'!"&amp;"B"&amp;G$23))))</f>
        <v/>
      </c>
      <c r="H72" s="31" t="str">
        <f ca="1">IF(ISNA(Lists!$J50),"",IF((INDIRECT("'"&amp;Lists!$J50&amp;"'!"&amp;Lists!$K50&amp;H$23))="","",(INDIRECT("'"&amp;Lists!$J50&amp;"'!"&amp;Lists!$K50&amp;H$23))))</f>
        <v/>
      </c>
      <c r="I72" s="31" t="str">
        <f ca="1">IF(ISNA(Lists!$J50),"",IF((INDIRECT("'"&amp;Lists!$J50&amp;"'!"&amp;Lists!$K50&amp;I$23))="","",(INDIRECT("'"&amp;Lists!$J50&amp;"'!"&amp;Lists!$K50&amp;I$23))))</f>
        <v/>
      </c>
      <c r="J72" s="31" t="str">
        <f ca="1">IF(ISNA(Lists!$J50),"",IF((INDIRECT("'"&amp;Lists!$J50&amp;"'!"&amp;Lists!$K50&amp;J$23))="","",(INDIRECT("'"&amp;Lists!$J50&amp;"'!"&amp;Lists!$K50&amp;J$23))))</f>
        <v/>
      </c>
      <c r="K72" s="31" t="str">
        <f ca="1">IF(ISNA(Lists!$J50),"",IF((INDIRECT("'"&amp;Lists!$J50&amp;"'!"&amp;Lists!$K50&amp;K$23))="","",(INDIRECT("'"&amp;Lists!$J50&amp;"'!"&amp;Lists!$K50&amp;K$23))))</f>
        <v/>
      </c>
      <c r="L72" s="31" t="str">
        <f ca="1">IF(ISNA(Lists!$J50),"",IF((INDIRECT("'"&amp;Lists!$J50&amp;"'!"&amp;Lists!$K50&amp;L$23))="","",(INDIRECT("'"&amp;Lists!$J50&amp;"'!"&amp;Lists!$K50&amp;L$23))))</f>
        <v/>
      </c>
      <c r="M72" s="31" t="str">
        <f ca="1">IF(ISNA(Lists!$J50),"",IF((INDIRECT("'"&amp;Lists!$J50&amp;"'!"&amp;Lists!$K50&amp;M$23))="","",(INDIRECT("'"&amp;Lists!$J50&amp;"'!"&amp;Lists!$K50&amp;M$23))))</f>
        <v/>
      </c>
      <c r="N72" s="31" t="str">
        <f ca="1">IF(ISNA(Lists!$J50),"",IF((INDIRECT("'"&amp;Lists!$J50&amp;"'!"&amp;Lists!$K50&amp;N$23))="","",(INDIRECT("'"&amp;Lists!$J50&amp;"'!"&amp;Lists!$K50&amp;N$23))))</f>
        <v/>
      </c>
      <c r="O72" s="31" t="str">
        <f ca="1">IF(ISNA(Lists!$J50),"",IF((INDIRECT("'"&amp;Lists!$J50&amp;"'!"&amp;Lists!$K50&amp;O$23))="","",(INDIRECT("'"&amp;Lists!$J50&amp;"'!"&amp;Lists!$K50&amp;O$23))))</f>
        <v/>
      </c>
      <c r="P72" s="31" t="str">
        <f ca="1">IF(ISNA(Lists!$J50),"",IF((INDIRECT("'"&amp;Lists!$J50&amp;"'!"&amp;Lists!$K50&amp;P$23))="","",(INDIRECT("'"&amp;Lists!$J50&amp;"'!"&amp;Lists!$K50&amp;P$23))))</f>
        <v/>
      </c>
      <c r="Q72" s="31" t="str">
        <f ca="1">IF(ISNA(Lists!$J50),"",IF((INDIRECT("'"&amp;Lists!$J50&amp;"'!"&amp;Lists!$K50&amp;Q$23))="","",(INDIRECT("'"&amp;Lists!$J50&amp;"'!"&amp;Lists!$K50&amp;Q$23))))</f>
        <v/>
      </c>
      <c r="R72" s="31" t="str">
        <f ca="1">IF(ISNA(Lists!$J50),"",IF((INDIRECT("'"&amp;Lists!$J50&amp;"'!"&amp;Lists!$K50&amp;R$23))="","",(INDIRECT("'"&amp;Lists!$J50&amp;"'!"&amp;Lists!$K50&amp;R$23))))</f>
        <v/>
      </c>
      <c r="S72" s="31" t="str">
        <f ca="1">IF(ISNA(Lists!$J50),"",IF((INDIRECT("'"&amp;Lists!$J50&amp;"'!"&amp;Lists!$K50&amp;S$23))="","",(INDIRECT("'"&amp;Lists!$J50&amp;"'!"&amp;Lists!$K50&amp;S$23))))</f>
        <v/>
      </c>
      <c r="T72" s="278" t="str">
        <f ca="1">IF(ISNA(Lists!$J50),"",IF((INDIRECT("'"&amp;Lists!$J50&amp;"'!"&amp;Lists!$K50&amp;T$23))="","",(INDIRECT("'"&amp;Lists!$J50&amp;"'!"&amp;Lists!$K50&amp;T$23))))</f>
        <v/>
      </c>
      <c r="U72" s="31" t="str">
        <f ca="1">IF(ISNA(Lists!$J50),"",IF((INDIRECT("'"&amp;Lists!$J50&amp;"'!"&amp;Lists!$K50&amp;U$23))="","",(INDIRECT("'"&amp;Lists!$J50&amp;"'!"&amp;Lists!$K50&amp;U$23))))</f>
        <v/>
      </c>
      <c r="V72" s="31" t="str">
        <f ca="1">IF(ISNA(Lists!$J50),"",IF((INDIRECT("'"&amp;Lists!$J50&amp;"'!"&amp;Lists!$L50&amp;V$23))="","",(INDIRECT("'"&amp;Lists!$J50&amp;"'!"&amp;Lists!$L50&amp;V$23))))</f>
        <v/>
      </c>
      <c r="W72" s="31" t="str">
        <f ca="1">IF(ISNA(Lists!$J50),"",IF((INDIRECT("'"&amp;Lists!$J50&amp;"'!"&amp;Lists!$L50&amp;W$23))="","",(INDIRECT("'"&amp;Lists!$J50&amp;"'!"&amp;Lists!$L50&amp;W$23))))</f>
        <v/>
      </c>
      <c r="X72" s="31" t="str">
        <f ca="1">IF(ISNA(Lists!$J50),"",IF((INDIRECT("'"&amp;Lists!$J50&amp;"'!"&amp;Lists!$L50&amp;X$23))="","",(INDIRECT("'"&amp;Lists!$J50&amp;"'!"&amp;Lists!$L50&amp;X$23))))</f>
        <v/>
      </c>
      <c r="Y72" s="31" t="str">
        <f ca="1">IF(ISNA(Lists!$J50),"",IF((INDIRECT("'"&amp;Lists!$J50&amp;"'!"&amp;Lists!$L50&amp;Y$23))="","",(INDIRECT("'"&amp;Lists!$J50&amp;"'!"&amp;Lists!$L50&amp;Y$23))))</f>
        <v/>
      </c>
      <c r="Z72" s="31" t="str">
        <f ca="1">IF(ISNA(Lists!$J50),"",IF((INDIRECT("'"&amp;Lists!$J50&amp;"'!"&amp;Lists!$L50&amp;Z$23))="","",(INDIRECT("'"&amp;Lists!$J50&amp;"'!"&amp;Lists!$L50&amp;Z$23))))</f>
        <v/>
      </c>
      <c r="AA72" s="31" t="str">
        <f ca="1">IF(ISNA(Lists!$J50),"",IF((INDIRECT("'"&amp;Lists!$J50&amp;"'!"&amp;Lists!$L50&amp;AA$23))="","",(INDIRECT("'"&amp;Lists!$J50&amp;"'!"&amp;Lists!$L50&amp;AA$23))))</f>
        <v/>
      </c>
      <c r="AB72" s="31" t="str">
        <f ca="1">IF(ISNA(Lists!$J50),"",IF((INDIRECT("'"&amp;Lists!$J50&amp;"'!"&amp;Lists!$L50&amp;AB$23))="","",(INDIRECT("'"&amp;Lists!$J50&amp;"'!"&amp;Lists!$L50&amp;AB$23))))</f>
        <v/>
      </c>
      <c r="AC72" s="31" t="str">
        <f ca="1">IF(ISNA(Lists!$J50),"",IF((INDIRECT("'"&amp;Lists!$J50&amp;"'!"&amp;Lists!$K50&amp;AC$23))="","",(INDIRECT("'"&amp;Lists!$J50&amp;"'!"&amp;Lists!$K50&amp;AC$23))))</f>
        <v/>
      </c>
      <c r="AD72" s="31" t="str">
        <f ca="1">IF(ISNA(Lists!$J50),"",IF((INDIRECT("'"&amp;Lists!$J50&amp;"'!"&amp;Lists!$L50&amp;AD$23))="","",(INDIRECT("'"&amp;Lists!$J50&amp;"'!"&amp;Lists!$L50&amp;AD$23))))</f>
        <v/>
      </c>
      <c r="AE72" s="31" t="str">
        <f ca="1">IF(ISNA(Lists!$J50),"",IF((INDIRECT("'"&amp;Lists!$J50&amp;"'!"&amp;Lists!$K50&amp;AE$23))="","",(INDIRECT("'"&amp;Lists!$J50&amp;"'!"&amp;Lists!$K50&amp;AE$23))))</f>
        <v/>
      </c>
      <c r="AF72" s="31" t="str">
        <f ca="1">IF(ISNA(Lists!$J50),"",IF((INDIRECT("'"&amp;Lists!$J50&amp;"'!"&amp;Lists!$K50&amp;AF$23))="","",(INDIRECT("'"&amp;Lists!$J50&amp;"'!"&amp;Lists!$K50&amp;AF$23))))</f>
        <v/>
      </c>
      <c r="AG72" s="31" t="str">
        <f ca="1">IF(ISNA(Lists!$J50),"",IF((INDIRECT("'"&amp;Lists!$J50&amp;"'!"&amp;Lists!$K50&amp;AG$23))="","",(INDIRECT("'"&amp;Lists!$J50&amp;"'!"&amp;Lists!$K50&amp;AG$23))))</f>
        <v/>
      </c>
      <c r="AH72" s="31" t="str">
        <f ca="1">IF(ISNA(Lists!$J50),"",IF((INDIRECT("'"&amp;Lists!$J50&amp;"'!"&amp;Lists!$K50&amp;AH$23))="","",(INDIRECT("'"&amp;Lists!$J50&amp;"'!"&amp;Lists!$K50&amp;AH$23))))</f>
        <v/>
      </c>
      <c r="AI72" s="31" t="str">
        <f ca="1">IF(ISNA(Lists!$J50),"",IF((INDIRECT("'"&amp;Lists!$J50&amp;"'!"&amp;Lists!$K50&amp;AI$23))="","",(INDIRECT("'"&amp;Lists!$J50&amp;"'!"&amp;Lists!$K50&amp;AI$23))))</f>
        <v/>
      </c>
      <c r="AJ72" s="31" t="str">
        <f ca="1">IF(ISNA(Lists!$J50),"",IF((INDIRECT("'"&amp;Lists!$J50&amp;"'!"&amp;Lists!$K50&amp;AJ$23))="","",(INDIRECT("'"&amp;Lists!$J50&amp;"'!"&amp;Lists!$K50&amp;AJ$23))))</f>
        <v/>
      </c>
      <c r="AK72" s="31" t="str">
        <f ca="1">IF(ISNA(Lists!$J50),"",IF((INDIRECT("'"&amp;Lists!$J50&amp;"'!"&amp;Lists!$K50&amp;AK$23))="","",(INDIRECT("'"&amp;Lists!$J50&amp;"'!"&amp;Lists!$K50&amp;AK$23))))</f>
        <v/>
      </c>
      <c r="AL72" s="274" t="str">
        <f ca="1">IF(ISNA(Lists!$J50),"",IF((INDIRECT("'"&amp;Lists!$J50&amp;"'!"&amp;Lists!$K50&amp;AL$23))="","",(INDIRECT("'"&amp;Lists!$J50&amp;"'!"&amp;Lists!$K50&amp;AL$23))))</f>
        <v/>
      </c>
      <c r="AM72" s="31" t="str">
        <f ca="1">IF(ISNA(Lists!$J50),"",IF((INDIRECT("'"&amp;Lists!$J50&amp;"'!"&amp;Lists!$K50&amp;AM$23))="","",(INDIRECT("'"&amp;Lists!$J50&amp;"'!"&amp;Lists!$K50&amp;AM$23))))</f>
        <v/>
      </c>
      <c r="AN72" s="31" t="str">
        <f ca="1">IF(ISNA(Lists!$J50),"",IF((INDIRECT("'"&amp;Lists!$J50&amp;"'!"&amp;Lists!$K50&amp;AN$23))="","",(INDIRECT("'"&amp;Lists!$J50&amp;"'!"&amp;Lists!$K50&amp;AN$23))))</f>
        <v/>
      </c>
      <c r="AO72" s="485" t="str">
        <f ca="1">IF(ISNA(Lists!$J50),"",IF((INDIRECT("'"&amp;Lists!$J50&amp;"'!"&amp;Lists!$K50&amp;AO$23))="","",(INDIRECT("'"&amp;Lists!$J50&amp;"'!"&amp;Lists!$K50&amp;AO$23))))</f>
        <v/>
      </c>
    </row>
    <row r="73" spans="2:41" x14ac:dyDescent="0.25">
      <c r="B73" s="279" t="str">
        <f ca="1">IF(C73="","",Facility_Info_upload!$B$24)</f>
        <v/>
      </c>
      <c r="C73" s="31" t="str">
        <f ca="1">IF(ISNA(Lists!$J51),"",IF(INDIRECT("'"&amp;Lists!$J51&amp;"'!"&amp;"B"&amp;C$23)="","",(INDIRECT("'"&amp;Lists!$J51&amp;"'!"&amp;"B"&amp;C$23))))</f>
        <v/>
      </c>
      <c r="D73" s="31" t="str">
        <f ca="1">IF(ISNA(Lists!$J51),"",IF(INDIRECT("'"&amp;Lists!$J51&amp;"'!"&amp;"B"&amp;D$23)="","",(INDIRECT("'"&amp;Lists!$J51&amp;"'!"&amp;"B"&amp;D$23))))</f>
        <v/>
      </c>
      <c r="E73" s="31" t="str">
        <f ca="1">IF(ISNA(Lists!$J51),"",IF(INDIRECT("'"&amp;Lists!$J51&amp;"'!"&amp;"B"&amp;E$23)="","",(INDIRECT("'"&amp;Lists!$J51&amp;"'!"&amp;"B"&amp;E$23))))</f>
        <v/>
      </c>
      <c r="F73" s="31" t="str">
        <f ca="1">IF(ISNA(Lists!$J51),"",IF(INDIRECT("'"&amp;Lists!$J51&amp;"'!"&amp;"B"&amp;F$23)="","",(INDIRECT("'"&amp;Lists!$J51&amp;"'!"&amp;"B"&amp;F$23))))</f>
        <v/>
      </c>
      <c r="G73" s="31" t="str">
        <f ca="1">IF(ISNA(Lists!$J51),"",IF(INDIRECT("'"&amp;Lists!$J51&amp;"'!"&amp;"B"&amp;G$23)="","",(INDIRECT("'"&amp;Lists!$J51&amp;"'!"&amp;"B"&amp;G$23))))</f>
        <v/>
      </c>
      <c r="H73" s="31" t="str">
        <f ca="1">IF(ISNA(Lists!$J51),"",IF((INDIRECT("'"&amp;Lists!$J51&amp;"'!"&amp;Lists!$K51&amp;H$23))="","",(INDIRECT("'"&amp;Lists!$J51&amp;"'!"&amp;Lists!$K51&amp;H$23))))</f>
        <v/>
      </c>
      <c r="I73" s="31" t="str">
        <f ca="1">IF(ISNA(Lists!$J51),"",IF((INDIRECT("'"&amp;Lists!$J51&amp;"'!"&amp;Lists!$K51&amp;I$23))="","",(INDIRECT("'"&amp;Lists!$J51&amp;"'!"&amp;Lists!$K51&amp;I$23))))</f>
        <v/>
      </c>
      <c r="J73" s="31" t="str">
        <f ca="1">IF(ISNA(Lists!$J51),"",IF((INDIRECT("'"&amp;Lists!$J51&amp;"'!"&amp;Lists!$K51&amp;J$23))="","",(INDIRECT("'"&amp;Lists!$J51&amp;"'!"&amp;Lists!$K51&amp;J$23))))</f>
        <v/>
      </c>
      <c r="K73" s="31" t="str">
        <f ca="1">IF(ISNA(Lists!$J51),"",IF((INDIRECT("'"&amp;Lists!$J51&amp;"'!"&amp;Lists!$K51&amp;K$23))="","",(INDIRECT("'"&amp;Lists!$J51&amp;"'!"&amp;Lists!$K51&amp;K$23))))</f>
        <v/>
      </c>
      <c r="L73" s="31" t="str">
        <f ca="1">IF(ISNA(Lists!$J51),"",IF((INDIRECT("'"&amp;Lists!$J51&amp;"'!"&amp;Lists!$K51&amp;L$23))="","",(INDIRECT("'"&amp;Lists!$J51&amp;"'!"&amp;Lists!$K51&amp;L$23))))</f>
        <v/>
      </c>
      <c r="M73" s="31" t="str">
        <f ca="1">IF(ISNA(Lists!$J51),"",IF((INDIRECT("'"&amp;Lists!$J51&amp;"'!"&amp;Lists!$K51&amp;M$23))="","",(INDIRECT("'"&amp;Lists!$J51&amp;"'!"&amp;Lists!$K51&amp;M$23))))</f>
        <v/>
      </c>
      <c r="N73" s="31" t="str">
        <f ca="1">IF(ISNA(Lists!$J51),"",IF((INDIRECT("'"&amp;Lists!$J51&amp;"'!"&amp;Lists!$K51&amp;N$23))="","",(INDIRECT("'"&amp;Lists!$J51&amp;"'!"&amp;Lists!$K51&amp;N$23))))</f>
        <v/>
      </c>
      <c r="O73" s="31" t="str">
        <f ca="1">IF(ISNA(Lists!$J51),"",IF((INDIRECT("'"&amp;Lists!$J51&amp;"'!"&amp;Lists!$K51&amp;O$23))="","",(INDIRECT("'"&amp;Lists!$J51&amp;"'!"&amp;Lists!$K51&amp;O$23))))</f>
        <v/>
      </c>
      <c r="P73" s="31" t="str">
        <f ca="1">IF(ISNA(Lists!$J51),"",IF((INDIRECT("'"&amp;Lists!$J51&amp;"'!"&amp;Lists!$K51&amp;P$23))="","",(INDIRECT("'"&amp;Lists!$J51&amp;"'!"&amp;Lists!$K51&amp;P$23))))</f>
        <v/>
      </c>
      <c r="Q73" s="31" t="str">
        <f ca="1">IF(ISNA(Lists!$J51),"",IF((INDIRECT("'"&amp;Lists!$J51&amp;"'!"&amp;Lists!$K51&amp;Q$23))="","",(INDIRECT("'"&amp;Lists!$J51&amp;"'!"&amp;Lists!$K51&amp;Q$23))))</f>
        <v/>
      </c>
      <c r="R73" s="31" t="str">
        <f ca="1">IF(ISNA(Lists!$J51),"",IF((INDIRECT("'"&amp;Lists!$J51&amp;"'!"&amp;Lists!$K51&amp;R$23))="","",(INDIRECT("'"&amp;Lists!$J51&amp;"'!"&amp;Lists!$K51&amp;R$23))))</f>
        <v/>
      </c>
      <c r="S73" s="31" t="str">
        <f ca="1">IF(ISNA(Lists!$J51),"",IF((INDIRECT("'"&amp;Lists!$J51&amp;"'!"&amp;Lists!$K51&amp;S$23))="","",(INDIRECT("'"&amp;Lists!$J51&amp;"'!"&amp;Lists!$K51&amp;S$23))))</f>
        <v/>
      </c>
      <c r="T73" s="278" t="str">
        <f ca="1">IF(ISNA(Lists!$J51),"",IF((INDIRECT("'"&amp;Lists!$J51&amp;"'!"&amp;Lists!$K51&amp;T$23))="","",(INDIRECT("'"&amp;Lists!$J51&amp;"'!"&amp;Lists!$K51&amp;T$23))))</f>
        <v/>
      </c>
      <c r="U73" s="31" t="str">
        <f ca="1">IF(ISNA(Lists!$J51),"",IF((INDIRECT("'"&amp;Lists!$J51&amp;"'!"&amp;Lists!$K51&amp;U$23))="","",(INDIRECT("'"&amp;Lists!$J51&amp;"'!"&amp;Lists!$K51&amp;U$23))))</f>
        <v/>
      </c>
      <c r="V73" s="31" t="str">
        <f ca="1">IF(ISNA(Lists!$J51),"",IF((INDIRECT("'"&amp;Lists!$J51&amp;"'!"&amp;Lists!$L51&amp;V$23))="","",(INDIRECT("'"&amp;Lists!$J51&amp;"'!"&amp;Lists!$L51&amp;V$23))))</f>
        <v/>
      </c>
      <c r="W73" s="31" t="str">
        <f ca="1">IF(ISNA(Lists!$J51),"",IF((INDIRECT("'"&amp;Lists!$J51&amp;"'!"&amp;Lists!$L51&amp;W$23))="","",(INDIRECT("'"&amp;Lists!$J51&amp;"'!"&amp;Lists!$L51&amp;W$23))))</f>
        <v/>
      </c>
      <c r="X73" s="31" t="str">
        <f ca="1">IF(ISNA(Lists!$J51),"",IF((INDIRECT("'"&amp;Lists!$J51&amp;"'!"&amp;Lists!$L51&amp;X$23))="","",(INDIRECT("'"&amp;Lists!$J51&amp;"'!"&amp;Lists!$L51&amp;X$23))))</f>
        <v/>
      </c>
      <c r="Y73" s="31" t="str">
        <f ca="1">IF(ISNA(Lists!$J51),"",IF((INDIRECT("'"&amp;Lists!$J51&amp;"'!"&amp;Lists!$L51&amp;Y$23))="","",(INDIRECT("'"&amp;Lists!$J51&amp;"'!"&amp;Lists!$L51&amp;Y$23))))</f>
        <v/>
      </c>
      <c r="Z73" s="31" t="str">
        <f ca="1">IF(ISNA(Lists!$J51),"",IF((INDIRECT("'"&amp;Lists!$J51&amp;"'!"&amp;Lists!$L51&amp;Z$23))="","",(INDIRECT("'"&amp;Lists!$J51&amp;"'!"&amp;Lists!$L51&amp;Z$23))))</f>
        <v/>
      </c>
      <c r="AA73" s="31" t="str">
        <f ca="1">IF(ISNA(Lists!$J51),"",IF((INDIRECT("'"&amp;Lists!$J51&amp;"'!"&amp;Lists!$L51&amp;AA$23))="","",(INDIRECT("'"&amp;Lists!$J51&amp;"'!"&amp;Lists!$L51&amp;AA$23))))</f>
        <v/>
      </c>
      <c r="AB73" s="31" t="str">
        <f ca="1">IF(ISNA(Lists!$J51),"",IF((INDIRECT("'"&amp;Lists!$J51&amp;"'!"&amp;Lists!$L51&amp;AB$23))="","",(INDIRECT("'"&amp;Lists!$J51&amp;"'!"&amp;Lists!$L51&amp;AB$23))))</f>
        <v/>
      </c>
      <c r="AC73" s="31" t="str">
        <f ca="1">IF(ISNA(Lists!$J51),"",IF((INDIRECT("'"&amp;Lists!$J51&amp;"'!"&amp;Lists!$K51&amp;AC$23))="","",(INDIRECT("'"&amp;Lists!$J51&amp;"'!"&amp;Lists!$K51&amp;AC$23))))</f>
        <v/>
      </c>
      <c r="AD73" s="31" t="str">
        <f ca="1">IF(ISNA(Lists!$J51),"",IF((INDIRECT("'"&amp;Lists!$J51&amp;"'!"&amp;Lists!$L51&amp;AD$23))="","",(INDIRECT("'"&amp;Lists!$J51&amp;"'!"&amp;Lists!$L51&amp;AD$23))))</f>
        <v/>
      </c>
      <c r="AE73" s="31" t="str">
        <f ca="1">IF(ISNA(Lists!$J51),"",IF((INDIRECT("'"&amp;Lists!$J51&amp;"'!"&amp;Lists!$K51&amp;AE$23))="","",(INDIRECT("'"&amp;Lists!$J51&amp;"'!"&amp;Lists!$K51&amp;AE$23))))</f>
        <v/>
      </c>
      <c r="AF73" s="31" t="str">
        <f ca="1">IF(ISNA(Lists!$J51),"",IF((INDIRECT("'"&amp;Lists!$J51&amp;"'!"&amp;Lists!$K51&amp;AF$23))="","",(INDIRECT("'"&amp;Lists!$J51&amp;"'!"&amp;Lists!$K51&amp;AF$23))))</f>
        <v/>
      </c>
      <c r="AG73" s="31" t="str">
        <f ca="1">IF(ISNA(Lists!$J51),"",IF((INDIRECT("'"&amp;Lists!$J51&amp;"'!"&amp;Lists!$K51&amp;AG$23))="","",(INDIRECT("'"&amp;Lists!$J51&amp;"'!"&amp;Lists!$K51&amp;AG$23))))</f>
        <v/>
      </c>
      <c r="AH73" s="31" t="str">
        <f ca="1">IF(ISNA(Lists!$J51),"",IF((INDIRECT("'"&amp;Lists!$J51&amp;"'!"&amp;Lists!$K51&amp;AH$23))="","",(INDIRECT("'"&amp;Lists!$J51&amp;"'!"&amp;Lists!$K51&amp;AH$23))))</f>
        <v/>
      </c>
      <c r="AI73" s="31" t="str">
        <f ca="1">IF(ISNA(Lists!$J51),"",IF((INDIRECT("'"&amp;Lists!$J51&amp;"'!"&amp;Lists!$K51&amp;AI$23))="","",(INDIRECT("'"&amp;Lists!$J51&amp;"'!"&amp;Lists!$K51&amp;AI$23))))</f>
        <v/>
      </c>
      <c r="AJ73" s="31" t="str">
        <f ca="1">IF(ISNA(Lists!$J51),"",IF((INDIRECT("'"&amp;Lists!$J51&amp;"'!"&amp;Lists!$K51&amp;AJ$23))="","",(INDIRECT("'"&amp;Lists!$J51&amp;"'!"&amp;Lists!$K51&amp;AJ$23))))</f>
        <v/>
      </c>
      <c r="AK73" s="31" t="str">
        <f ca="1">IF(ISNA(Lists!$J51),"",IF((INDIRECT("'"&amp;Lists!$J51&amp;"'!"&amp;Lists!$K51&amp;AK$23))="","",(INDIRECT("'"&amp;Lists!$J51&amp;"'!"&amp;Lists!$K51&amp;AK$23))))</f>
        <v/>
      </c>
      <c r="AL73" s="274" t="str">
        <f ca="1">IF(ISNA(Lists!$J51),"",IF((INDIRECT("'"&amp;Lists!$J51&amp;"'!"&amp;Lists!$K51&amp;AL$23))="","",(INDIRECT("'"&amp;Lists!$J51&amp;"'!"&amp;Lists!$K51&amp;AL$23))))</f>
        <v/>
      </c>
      <c r="AM73" s="31" t="str">
        <f ca="1">IF(ISNA(Lists!$J51),"",IF((INDIRECT("'"&amp;Lists!$J51&amp;"'!"&amp;Lists!$K51&amp;AM$23))="","",(INDIRECT("'"&amp;Lists!$J51&amp;"'!"&amp;Lists!$K51&amp;AM$23))))</f>
        <v/>
      </c>
      <c r="AN73" s="31" t="str">
        <f ca="1">IF(ISNA(Lists!$J51),"",IF((INDIRECT("'"&amp;Lists!$J51&amp;"'!"&amp;Lists!$K51&amp;AN$23))="","",(INDIRECT("'"&amp;Lists!$J51&amp;"'!"&amp;Lists!$K51&amp;AN$23))))</f>
        <v/>
      </c>
      <c r="AO73" s="485" t="str">
        <f ca="1">IF(ISNA(Lists!$J51),"",IF((INDIRECT("'"&amp;Lists!$J51&amp;"'!"&amp;Lists!$K51&amp;AO$23))="","",(INDIRECT("'"&amp;Lists!$J51&amp;"'!"&amp;Lists!$K51&amp;AO$23))))</f>
        <v/>
      </c>
    </row>
    <row r="74" spans="2:41" x14ac:dyDescent="0.25">
      <c r="B74" s="279" t="str">
        <f ca="1">IF(C74="","",Facility_Info_upload!$B$24)</f>
        <v/>
      </c>
      <c r="C74" s="31" t="str">
        <f ca="1">IF(ISNA(Lists!$J52),"",IF(INDIRECT("'"&amp;Lists!$J52&amp;"'!"&amp;"B"&amp;C$23)="","",(INDIRECT("'"&amp;Lists!$J52&amp;"'!"&amp;"B"&amp;C$23))))</f>
        <v/>
      </c>
      <c r="D74" s="31" t="str">
        <f ca="1">IF(ISNA(Lists!$J52),"",IF(INDIRECT("'"&amp;Lists!$J52&amp;"'!"&amp;"B"&amp;D$23)="","",(INDIRECT("'"&amp;Lists!$J52&amp;"'!"&amp;"B"&amp;D$23))))</f>
        <v/>
      </c>
      <c r="E74" s="31" t="str">
        <f ca="1">IF(ISNA(Lists!$J52),"",IF(INDIRECT("'"&amp;Lists!$J52&amp;"'!"&amp;"B"&amp;E$23)="","",(INDIRECT("'"&amp;Lists!$J52&amp;"'!"&amp;"B"&amp;E$23))))</f>
        <v/>
      </c>
      <c r="F74" s="31" t="str">
        <f ca="1">IF(ISNA(Lists!$J52),"",IF(INDIRECT("'"&amp;Lists!$J52&amp;"'!"&amp;"B"&amp;F$23)="","",(INDIRECT("'"&amp;Lists!$J52&amp;"'!"&amp;"B"&amp;F$23))))</f>
        <v/>
      </c>
      <c r="G74" s="31" t="str">
        <f ca="1">IF(ISNA(Lists!$J52),"",IF(INDIRECT("'"&amp;Lists!$J52&amp;"'!"&amp;"B"&amp;G$23)="","",(INDIRECT("'"&amp;Lists!$J52&amp;"'!"&amp;"B"&amp;G$23))))</f>
        <v/>
      </c>
      <c r="H74" s="31" t="str">
        <f ca="1">IF(ISNA(Lists!$J52),"",IF((INDIRECT("'"&amp;Lists!$J52&amp;"'!"&amp;Lists!$K52&amp;H$23))="","",(INDIRECT("'"&amp;Lists!$J52&amp;"'!"&amp;Lists!$K52&amp;H$23))))</f>
        <v/>
      </c>
      <c r="I74" s="31" t="str">
        <f ca="1">IF(ISNA(Lists!$J52),"",IF((INDIRECT("'"&amp;Lists!$J52&amp;"'!"&amp;Lists!$K52&amp;I$23))="","",(INDIRECT("'"&amp;Lists!$J52&amp;"'!"&amp;Lists!$K52&amp;I$23))))</f>
        <v/>
      </c>
      <c r="J74" s="31" t="str">
        <f ca="1">IF(ISNA(Lists!$J52),"",IF((INDIRECT("'"&amp;Lists!$J52&amp;"'!"&amp;Lists!$K52&amp;J$23))="","",(INDIRECT("'"&amp;Lists!$J52&amp;"'!"&amp;Lists!$K52&amp;J$23))))</f>
        <v/>
      </c>
      <c r="K74" s="31" t="str">
        <f ca="1">IF(ISNA(Lists!$J52),"",IF((INDIRECT("'"&amp;Lists!$J52&amp;"'!"&amp;Lists!$K52&amp;K$23))="","",(INDIRECT("'"&amp;Lists!$J52&amp;"'!"&amp;Lists!$K52&amp;K$23))))</f>
        <v/>
      </c>
      <c r="L74" s="31" t="str">
        <f ca="1">IF(ISNA(Lists!$J52),"",IF((INDIRECT("'"&amp;Lists!$J52&amp;"'!"&amp;Lists!$K52&amp;L$23))="","",(INDIRECT("'"&amp;Lists!$J52&amp;"'!"&amp;Lists!$K52&amp;L$23))))</f>
        <v/>
      </c>
      <c r="M74" s="31" t="str">
        <f ca="1">IF(ISNA(Lists!$J52),"",IF((INDIRECT("'"&amp;Lists!$J52&amp;"'!"&amp;Lists!$K52&amp;M$23))="","",(INDIRECT("'"&amp;Lists!$J52&amp;"'!"&amp;Lists!$K52&amp;M$23))))</f>
        <v/>
      </c>
      <c r="N74" s="31" t="str">
        <f ca="1">IF(ISNA(Lists!$J52),"",IF((INDIRECT("'"&amp;Lists!$J52&amp;"'!"&amp;Lists!$K52&amp;N$23))="","",(INDIRECT("'"&amp;Lists!$J52&amp;"'!"&amp;Lists!$K52&amp;N$23))))</f>
        <v/>
      </c>
      <c r="O74" s="31" t="str">
        <f ca="1">IF(ISNA(Lists!$J52),"",IF((INDIRECT("'"&amp;Lists!$J52&amp;"'!"&amp;Lists!$K52&amp;O$23))="","",(INDIRECT("'"&amp;Lists!$J52&amp;"'!"&amp;Lists!$K52&amp;O$23))))</f>
        <v/>
      </c>
      <c r="P74" s="31" t="str">
        <f ca="1">IF(ISNA(Lists!$J52),"",IF((INDIRECT("'"&amp;Lists!$J52&amp;"'!"&amp;Lists!$K52&amp;P$23))="","",(INDIRECT("'"&amp;Lists!$J52&amp;"'!"&amp;Lists!$K52&amp;P$23))))</f>
        <v/>
      </c>
      <c r="Q74" s="31" t="str">
        <f ca="1">IF(ISNA(Lists!$J52),"",IF((INDIRECT("'"&amp;Lists!$J52&amp;"'!"&amp;Lists!$K52&amp;Q$23))="","",(INDIRECT("'"&amp;Lists!$J52&amp;"'!"&amp;Lists!$K52&amp;Q$23))))</f>
        <v/>
      </c>
      <c r="R74" s="31" t="str">
        <f ca="1">IF(ISNA(Lists!$J52),"",IF((INDIRECT("'"&amp;Lists!$J52&amp;"'!"&amp;Lists!$K52&amp;R$23))="","",(INDIRECT("'"&amp;Lists!$J52&amp;"'!"&amp;Lists!$K52&amp;R$23))))</f>
        <v/>
      </c>
      <c r="S74" s="31" t="str">
        <f ca="1">IF(ISNA(Lists!$J52),"",IF((INDIRECT("'"&amp;Lists!$J52&amp;"'!"&amp;Lists!$K52&amp;S$23))="","",(INDIRECT("'"&amp;Lists!$J52&amp;"'!"&amp;Lists!$K52&amp;S$23))))</f>
        <v/>
      </c>
      <c r="T74" s="278" t="str">
        <f ca="1">IF(ISNA(Lists!$J52),"",IF((INDIRECT("'"&amp;Lists!$J52&amp;"'!"&amp;Lists!$K52&amp;T$23))="","",(INDIRECT("'"&amp;Lists!$J52&amp;"'!"&amp;Lists!$K52&amp;T$23))))</f>
        <v/>
      </c>
      <c r="U74" s="31" t="str">
        <f ca="1">IF(ISNA(Lists!$J52),"",IF((INDIRECT("'"&amp;Lists!$J52&amp;"'!"&amp;Lists!$K52&amp;U$23))="","",(INDIRECT("'"&amp;Lists!$J52&amp;"'!"&amp;Lists!$K52&amp;U$23))))</f>
        <v/>
      </c>
      <c r="V74" s="31" t="str">
        <f ca="1">IF(ISNA(Lists!$J52),"",IF((INDIRECT("'"&amp;Lists!$J52&amp;"'!"&amp;Lists!$L52&amp;V$23))="","",(INDIRECT("'"&amp;Lists!$J52&amp;"'!"&amp;Lists!$L52&amp;V$23))))</f>
        <v/>
      </c>
      <c r="W74" s="31" t="str">
        <f ca="1">IF(ISNA(Lists!$J52),"",IF((INDIRECT("'"&amp;Lists!$J52&amp;"'!"&amp;Lists!$L52&amp;W$23))="","",(INDIRECT("'"&amp;Lists!$J52&amp;"'!"&amp;Lists!$L52&amp;W$23))))</f>
        <v/>
      </c>
      <c r="X74" s="31" t="str">
        <f ca="1">IF(ISNA(Lists!$J52),"",IF((INDIRECT("'"&amp;Lists!$J52&amp;"'!"&amp;Lists!$L52&amp;X$23))="","",(INDIRECT("'"&amp;Lists!$J52&amp;"'!"&amp;Lists!$L52&amp;X$23))))</f>
        <v/>
      </c>
      <c r="Y74" s="31" t="str">
        <f ca="1">IF(ISNA(Lists!$J52),"",IF((INDIRECT("'"&amp;Lists!$J52&amp;"'!"&amp;Lists!$L52&amp;Y$23))="","",(INDIRECT("'"&amp;Lists!$J52&amp;"'!"&amp;Lists!$L52&amp;Y$23))))</f>
        <v/>
      </c>
      <c r="Z74" s="31" t="str">
        <f ca="1">IF(ISNA(Lists!$J52),"",IF((INDIRECT("'"&amp;Lists!$J52&amp;"'!"&amp;Lists!$L52&amp;Z$23))="","",(INDIRECT("'"&amp;Lists!$J52&amp;"'!"&amp;Lists!$L52&amp;Z$23))))</f>
        <v/>
      </c>
      <c r="AA74" s="31" t="str">
        <f ca="1">IF(ISNA(Lists!$J52),"",IF((INDIRECT("'"&amp;Lists!$J52&amp;"'!"&amp;Lists!$L52&amp;AA$23))="","",(INDIRECT("'"&amp;Lists!$J52&amp;"'!"&amp;Lists!$L52&amp;AA$23))))</f>
        <v/>
      </c>
      <c r="AB74" s="31" t="str">
        <f ca="1">IF(ISNA(Lists!$J52),"",IF((INDIRECT("'"&amp;Lists!$J52&amp;"'!"&amp;Lists!$L52&amp;AB$23))="","",(INDIRECT("'"&amp;Lists!$J52&amp;"'!"&amp;Lists!$L52&amp;AB$23))))</f>
        <v/>
      </c>
      <c r="AC74" s="31" t="str">
        <f ca="1">IF(ISNA(Lists!$J52),"",IF((INDIRECT("'"&amp;Lists!$J52&amp;"'!"&amp;Lists!$K52&amp;AC$23))="","",(INDIRECT("'"&amp;Lists!$J52&amp;"'!"&amp;Lists!$K52&amp;AC$23))))</f>
        <v/>
      </c>
      <c r="AD74" s="31" t="str">
        <f ca="1">IF(ISNA(Lists!$J52),"",IF((INDIRECT("'"&amp;Lists!$J52&amp;"'!"&amp;Lists!$L52&amp;AD$23))="","",(INDIRECT("'"&amp;Lists!$J52&amp;"'!"&amp;Lists!$L52&amp;AD$23))))</f>
        <v/>
      </c>
      <c r="AE74" s="31" t="str">
        <f ca="1">IF(ISNA(Lists!$J52),"",IF((INDIRECT("'"&amp;Lists!$J52&amp;"'!"&amp;Lists!$K52&amp;AE$23))="","",(INDIRECT("'"&amp;Lists!$J52&amp;"'!"&amp;Lists!$K52&amp;AE$23))))</f>
        <v/>
      </c>
      <c r="AF74" s="31" t="str">
        <f ca="1">IF(ISNA(Lists!$J52),"",IF((INDIRECT("'"&amp;Lists!$J52&amp;"'!"&amp;Lists!$K52&amp;AF$23))="","",(INDIRECT("'"&amp;Lists!$J52&amp;"'!"&amp;Lists!$K52&amp;AF$23))))</f>
        <v/>
      </c>
      <c r="AG74" s="31" t="str">
        <f ca="1">IF(ISNA(Lists!$J52),"",IF((INDIRECT("'"&amp;Lists!$J52&amp;"'!"&amp;Lists!$K52&amp;AG$23))="","",(INDIRECT("'"&amp;Lists!$J52&amp;"'!"&amp;Lists!$K52&amp;AG$23))))</f>
        <v/>
      </c>
      <c r="AH74" s="31" t="str">
        <f ca="1">IF(ISNA(Lists!$J52),"",IF((INDIRECT("'"&amp;Lists!$J52&amp;"'!"&amp;Lists!$K52&amp;AH$23))="","",(INDIRECT("'"&amp;Lists!$J52&amp;"'!"&amp;Lists!$K52&amp;AH$23))))</f>
        <v/>
      </c>
      <c r="AI74" s="31" t="str">
        <f ca="1">IF(ISNA(Lists!$J52),"",IF((INDIRECT("'"&amp;Lists!$J52&amp;"'!"&amp;Lists!$K52&amp;AI$23))="","",(INDIRECT("'"&amp;Lists!$J52&amp;"'!"&amp;Lists!$K52&amp;AI$23))))</f>
        <v/>
      </c>
      <c r="AJ74" s="31" t="str">
        <f ca="1">IF(ISNA(Lists!$J52),"",IF((INDIRECT("'"&amp;Lists!$J52&amp;"'!"&amp;Lists!$K52&amp;AJ$23))="","",(INDIRECT("'"&amp;Lists!$J52&amp;"'!"&amp;Lists!$K52&amp;AJ$23))))</f>
        <v/>
      </c>
      <c r="AK74" s="31" t="str">
        <f ca="1">IF(ISNA(Lists!$J52),"",IF((INDIRECT("'"&amp;Lists!$J52&amp;"'!"&amp;Lists!$K52&amp;AK$23))="","",(INDIRECT("'"&amp;Lists!$J52&amp;"'!"&amp;Lists!$K52&amp;AK$23))))</f>
        <v/>
      </c>
      <c r="AL74" s="274" t="str">
        <f ca="1">IF(ISNA(Lists!$J52),"",IF((INDIRECT("'"&amp;Lists!$J52&amp;"'!"&amp;Lists!$K52&amp;AL$23))="","",(INDIRECT("'"&amp;Lists!$J52&amp;"'!"&amp;Lists!$K52&amp;AL$23))))</f>
        <v/>
      </c>
      <c r="AM74" s="31" t="str">
        <f ca="1">IF(ISNA(Lists!$J52),"",IF((INDIRECT("'"&amp;Lists!$J52&amp;"'!"&amp;Lists!$K52&amp;AM$23))="","",(INDIRECT("'"&amp;Lists!$J52&amp;"'!"&amp;Lists!$K52&amp;AM$23))))</f>
        <v/>
      </c>
      <c r="AN74" s="31" t="str">
        <f ca="1">IF(ISNA(Lists!$J52),"",IF((INDIRECT("'"&amp;Lists!$J52&amp;"'!"&amp;Lists!$K52&amp;AN$23))="","",(INDIRECT("'"&amp;Lists!$J52&amp;"'!"&amp;Lists!$K52&amp;AN$23))))</f>
        <v/>
      </c>
      <c r="AO74" s="485" t="str">
        <f ca="1">IF(ISNA(Lists!$J52),"",IF((INDIRECT("'"&amp;Lists!$J52&amp;"'!"&amp;Lists!$K52&amp;AO$23))="","",(INDIRECT("'"&amp;Lists!$J52&amp;"'!"&amp;Lists!$K52&amp;AO$23))))</f>
        <v/>
      </c>
    </row>
    <row r="75" spans="2:41" x14ac:dyDescent="0.25">
      <c r="B75" s="279" t="str">
        <f ca="1">IF(C75="","",Facility_Info_upload!$B$24)</f>
        <v/>
      </c>
      <c r="C75" s="31" t="str">
        <f ca="1">IF(ISNA(Lists!$J53),"",IF(INDIRECT("'"&amp;Lists!$J53&amp;"'!"&amp;"B"&amp;C$23)="","",(INDIRECT("'"&amp;Lists!$J53&amp;"'!"&amp;"B"&amp;C$23))))</f>
        <v/>
      </c>
      <c r="D75" s="31" t="str">
        <f ca="1">IF(ISNA(Lists!$J53),"",IF(INDIRECT("'"&amp;Lists!$J53&amp;"'!"&amp;"B"&amp;D$23)="","",(INDIRECT("'"&amp;Lists!$J53&amp;"'!"&amp;"B"&amp;D$23))))</f>
        <v/>
      </c>
      <c r="E75" s="31" t="str">
        <f ca="1">IF(ISNA(Lists!$J53),"",IF(INDIRECT("'"&amp;Lists!$J53&amp;"'!"&amp;"B"&amp;E$23)="","",(INDIRECT("'"&amp;Lists!$J53&amp;"'!"&amp;"B"&amp;E$23))))</f>
        <v/>
      </c>
      <c r="F75" s="31" t="str">
        <f ca="1">IF(ISNA(Lists!$J53),"",IF(INDIRECT("'"&amp;Lists!$J53&amp;"'!"&amp;"B"&amp;F$23)="","",(INDIRECT("'"&amp;Lists!$J53&amp;"'!"&amp;"B"&amp;F$23))))</f>
        <v/>
      </c>
      <c r="G75" s="31" t="str">
        <f ca="1">IF(ISNA(Lists!$J53),"",IF(INDIRECT("'"&amp;Lists!$J53&amp;"'!"&amp;"B"&amp;G$23)="","",(INDIRECT("'"&amp;Lists!$J53&amp;"'!"&amp;"B"&amp;G$23))))</f>
        <v/>
      </c>
      <c r="H75" s="31" t="str">
        <f ca="1">IF(ISNA(Lists!$J53),"",IF((INDIRECT("'"&amp;Lists!$J53&amp;"'!"&amp;Lists!$K53&amp;H$23))="","",(INDIRECT("'"&amp;Lists!$J53&amp;"'!"&amp;Lists!$K53&amp;H$23))))</f>
        <v/>
      </c>
      <c r="I75" s="31" t="str">
        <f ca="1">IF(ISNA(Lists!$J53),"",IF((INDIRECT("'"&amp;Lists!$J53&amp;"'!"&amp;Lists!$K53&amp;I$23))="","",(INDIRECT("'"&amp;Lists!$J53&amp;"'!"&amp;Lists!$K53&amp;I$23))))</f>
        <v/>
      </c>
      <c r="J75" s="31" t="str">
        <f ca="1">IF(ISNA(Lists!$J53),"",IF((INDIRECT("'"&amp;Lists!$J53&amp;"'!"&amp;Lists!$K53&amp;J$23))="","",(INDIRECT("'"&amp;Lists!$J53&amp;"'!"&amp;Lists!$K53&amp;J$23))))</f>
        <v/>
      </c>
      <c r="K75" s="31" t="str">
        <f ca="1">IF(ISNA(Lists!$J53),"",IF((INDIRECT("'"&amp;Lists!$J53&amp;"'!"&amp;Lists!$K53&amp;K$23))="","",(INDIRECT("'"&amp;Lists!$J53&amp;"'!"&amp;Lists!$K53&amp;K$23))))</f>
        <v/>
      </c>
      <c r="L75" s="31" t="str">
        <f ca="1">IF(ISNA(Lists!$J53),"",IF((INDIRECT("'"&amp;Lists!$J53&amp;"'!"&amp;Lists!$K53&amp;L$23))="","",(INDIRECT("'"&amp;Lists!$J53&amp;"'!"&amp;Lists!$K53&amp;L$23))))</f>
        <v/>
      </c>
      <c r="M75" s="31" t="str">
        <f ca="1">IF(ISNA(Lists!$J53),"",IF((INDIRECT("'"&amp;Lists!$J53&amp;"'!"&amp;Lists!$K53&amp;M$23))="","",(INDIRECT("'"&amp;Lists!$J53&amp;"'!"&amp;Lists!$K53&amp;M$23))))</f>
        <v/>
      </c>
      <c r="N75" s="31" t="str">
        <f ca="1">IF(ISNA(Lists!$J53),"",IF((INDIRECT("'"&amp;Lists!$J53&amp;"'!"&amp;Lists!$K53&amp;N$23))="","",(INDIRECT("'"&amp;Lists!$J53&amp;"'!"&amp;Lists!$K53&amp;N$23))))</f>
        <v/>
      </c>
      <c r="O75" s="31" t="str">
        <f ca="1">IF(ISNA(Lists!$J53),"",IF((INDIRECT("'"&amp;Lists!$J53&amp;"'!"&amp;Lists!$K53&amp;O$23))="","",(INDIRECT("'"&amp;Lists!$J53&amp;"'!"&amp;Lists!$K53&amp;O$23))))</f>
        <v/>
      </c>
      <c r="P75" s="31" t="str">
        <f ca="1">IF(ISNA(Lists!$J53),"",IF((INDIRECT("'"&amp;Lists!$J53&amp;"'!"&amp;Lists!$K53&amp;P$23))="","",(INDIRECT("'"&amp;Lists!$J53&amp;"'!"&amp;Lists!$K53&amp;P$23))))</f>
        <v/>
      </c>
      <c r="Q75" s="31" t="str">
        <f ca="1">IF(ISNA(Lists!$J53),"",IF((INDIRECT("'"&amp;Lists!$J53&amp;"'!"&amp;Lists!$K53&amp;Q$23))="","",(INDIRECT("'"&amp;Lists!$J53&amp;"'!"&amp;Lists!$K53&amp;Q$23))))</f>
        <v/>
      </c>
      <c r="R75" s="31" t="str">
        <f ca="1">IF(ISNA(Lists!$J53),"",IF((INDIRECT("'"&amp;Lists!$J53&amp;"'!"&amp;Lists!$K53&amp;R$23))="","",(INDIRECT("'"&amp;Lists!$J53&amp;"'!"&amp;Lists!$K53&amp;R$23))))</f>
        <v/>
      </c>
      <c r="S75" s="31" t="str">
        <f ca="1">IF(ISNA(Lists!$J53),"",IF((INDIRECT("'"&amp;Lists!$J53&amp;"'!"&amp;Lists!$K53&amp;S$23))="","",(INDIRECT("'"&amp;Lists!$J53&amp;"'!"&amp;Lists!$K53&amp;S$23))))</f>
        <v/>
      </c>
      <c r="T75" s="278" t="str">
        <f ca="1">IF(ISNA(Lists!$J53),"",IF((INDIRECT("'"&amp;Lists!$J53&amp;"'!"&amp;Lists!$K53&amp;T$23))="","",(INDIRECT("'"&amp;Lists!$J53&amp;"'!"&amp;Lists!$K53&amp;T$23))))</f>
        <v/>
      </c>
      <c r="U75" s="31" t="str">
        <f ca="1">IF(ISNA(Lists!$J53),"",IF((INDIRECT("'"&amp;Lists!$J53&amp;"'!"&amp;Lists!$K53&amp;U$23))="","",(INDIRECT("'"&amp;Lists!$J53&amp;"'!"&amp;Lists!$K53&amp;U$23))))</f>
        <v/>
      </c>
      <c r="V75" s="31" t="str">
        <f ca="1">IF(ISNA(Lists!$J53),"",IF((INDIRECT("'"&amp;Lists!$J53&amp;"'!"&amp;Lists!$L53&amp;V$23))="","",(INDIRECT("'"&amp;Lists!$J53&amp;"'!"&amp;Lists!$L53&amp;V$23))))</f>
        <v/>
      </c>
      <c r="W75" s="31" t="str">
        <f ca="1">IF(ISNA(Lists!$J53),"",IF((INDIRECT("'"&amp;Lists!$J53&amp;"'!"&amp;Lists!$L53&amp;W$23))="","",(INDIRECT("'"&amp;Lists!$J53&amp;"'!"&amp;Lists!$L53&amp;W$23))))</f>
        <v/>
      </c>
      <c r="X75" s="31" t="str">
        <f ca="1">IF(ISNA(Lists!$J53),"",IF((INDIRECT("'"&amp;Lists!$J53&amp;"'!"&amp;Lists!$L53&amp;X$23))="","",(INDIRECT("'"&amp;Lists!$J53&amp;"'!"&amp;Lists!$L53&amp;X$23))))</f>
        <v/>
      </c>
      <c r="Y75" s="31" t="str">
        <f ca="1">IF(ISNA(Lists!$J53),"",IF((INDIRECT("'"&amp;Lists!$J53&amp;"'!"&amp;Lists!$L53&amp;Y$23))="","",(INDIRECT("'"&amp;Lists!$J53&amp;"'!"&amp;Lists!$L53&amp;Y$23))))</f>
        <v/>
      </c>
      <c r="Z75" s="31" t="str">
        <f ca="1">IF(ISNA(Lists!$J53),"",IF((INDIRECT("'"&amp;Lists!$J53&amp;"'!"&amp;Lists!$L53&amp;Z$23))="","",(INDIRECT("'"&amp;Lists!$J53&amp;"'!"&amp;Lists!$L53&amp;Z$23))))</f>
        <v/>
      </c>
      <c r="AA75" s="31" t="str">
        <f ca="1">IF(ISNA(Lists!$J53),"",IF((INDIRECT("'"&amp;Lists!$J53&amp;"'!"&amp;Lists!$L53&amp;AA$23))="","",(INDIRECT("'"&amp;Lists!$J53&amp;"'!"&amp;Lists!$L53&amp;AA$23))))</f>
        <v/>
      </c>
      <c r="AB75" s="31" t="str">
        <f ca="1">IF(ISNA(Lists!$J53),"",IF((INDIRECT("'"&amp;Lists!$J53&amp;"'!"&amp;Lists!$L53&amp;AB$23))="","",(INDIRECT("'"&amp;Lists!$J53&amp;"'!"&amp;Lists!$L53&amp;AB$23))))</f>
        <v/>
      </c>
      <c r="AC75" s="31" t="str">
        <f ca="1">IF(ISNA(Lists!$J53),"",IF((INDIRECT("'"&amp;Lists!$J53&amp;"'!"&amp;Lists!$K53&amp;AC$23))="","",(INDIRECT("'"&amp;Lists!$J53&amp;"'!"&amp;Lists!$K53&amp;AC$23))))</f>
        <v/>
      </c>
      <c r="AD75" s="31" t="str">
        <f ca="1">IF(ISNA(Lists!$J53),"",IF((INDIRECT("'"&amp;Lists!$J53&amp;"'!"&amp;Lists!$L53&amp;AD$23))="","",(INDIRECT("'"&amp;Lists!$J53&amp;"'!"&amp;Lists!$L53&amp;AD$23))))</f>
        <v/>
      </c>
      <c r="AE75" s="31" t="str">
        <f ca="1">IF(ISNA(Lists!$J53),"",IF((INDIRECT("'"&amp;Lists!$J53&amp;"'!"&amp;Lists!$K53&amp;AE$23))="","",(INDIRECT("'"&amp;Lists!$J53&amp;"'!"&amp;Lists!$K53&amp;AE$23))))</f>
        <v/>
      </c>
      <c r="AF75" s="31" t="str">
        <f ca="1">IF(ISNA(Lists!$J53),"",IF((INDIRECT("'"&amp;Lists!$J53&amp;"'!"&amp;Lists!$K53&amp;AF$23))="","",(INDIRECT("'"&amp;Lists!$J53&amp;"'!"&amp;Lists!$K53&amp;AF$23))))</f>
        <v/>
      </c>
      <c r="AG75" s="31" t="str">
        <f ca="1">IF(ISNA(Lists!$J53),"",IF((INDIRECT("'"&amp;Lists!$J53&amp;"'!"&amp;Lists!$K53&amp;AG$23))="","",(INDIRECT("'"&amp;Lists!$J53&amp;"'!"&amp;Lists!$K53&amp;AG$23))))</f>
        <v/>
      </c>
      <c r="AH75" s="31" t="str">
        <f ca="1">IF(ISNA(Lists!$J53),"",IF((INDIRECT("'"&amp;Lists!$J53&amp;"'!"&amp;Lists!$K53&amp;AH$23))="","",(INDIRECT("'"&amp;Lists!$J53&amp;"'!"&amp;Lists!$K53&amp;AH$23))))</f>
        <v/>
      </c>
      <c r="AI75" s="31" t="str">
        <f ca="1">IF(ISNA(Lists!$J53),"",IF((INDIRECT("'"&amp;Lists!$J53&amp;"'!"&amp;Lists!$K53&amp;AI$23))="","",(INDIRECT("'"&amp;Lists!$J53&amp;"'!"&amp;Lists!$K53&amp;AI$23))))</f>
        <v/>
      </c>
      <c r="AJ75" s="31" t="str">
        <f ca="1">IF(ISNA(Lists!$J53),"",IF((INDIRECT("'"&amp;Lists!$J53&amp;"'!"&amp;Lists!$K53&amp;AJ$23))="","",(INDIRECT("'"&amp;Lists!$J53&amp;"'!"&amp;Lists!$K53&amp;AJ$23))))</f>
        <v/>
      </c>
      <c r="AK75" s="31" t="str">
        <f ca="1">IF(ISNA(Lists!$J53),"",IF((INDIRECT("'"&amp;Lists!$J53&amp;"'!"&amp;Lists!$K53&amp;AK$23))="","",(INDIRECT("'"&amp;Lists!$J53&amp;"'!"&amp;Lists!$K53&amp;AK$23))))</f>
        <v/>
      </c>
      <c r="AL75" s="274" t="str">
        <f ca="1">IF(ISNA(Lists!$J53),"",IF((INDIRECT("'"&amp;Lists!$J53&amp;"'!"&amp;Lists!$K53&amp;AL$23))="","",(INDIRECT("'"&amp;Lists!$J53&amp;"'!"&amp;Lists!$K53&amp;AL$23))))</f>
        <v/>
      </c>
      <c r="AM75" s="31" t="str">
        <f ca="1">IF(ISNA(Lists!$J53),"",IF((INDIRECT("'"&amp;Lists!$J53&amp;"'!"&amp;Lists!$K53&amp;AM$23))="","",(INDIRECT("'"&amp;Lists!$J53&amp;"'!"&amp;Lists!$K53&amp;AM$23))))</f>
        <v/>
      </c>
      <c r="AN75" s="31" t="str">
        <f ca="1">IF(ISNA(Lists!$J53),"",IF((INDIRECT("'"&amp;Lists!$J53&amp;"'!"&amp;Lists!$K53&amp;AN$23))="","",(INDIRECT("'"&amp;Lists!$J53&amp;"'!"&amp;Lists!$K53&amp;AN$23))))</f>
        <v/>
      </c>
      <c r="AO75" s="485" t="str">
        <f ca="1">IF(ISNA(Lists!$J53),"",IF((INDIRECT("'"&amp;Lists!$J53&amp;"'!"&amp;Lists!$K53&amp;AO$23))="","",(INDIRECT("'"&amp;Lists!$J53&amp;"'!"&amp;Lists!$K53&amp;AO$23))))</f>
        <v/>
      </c>
    </row>
    <row r="76" spans="2:41" x14ac:dyDescent="0.25">
      <c r="B76" s="279" t="str">
        <f ca="1">IF(C76="","",Facility_Info_upload!$B$24)</f>
        <v/>
      </c>
      <c r="C76" s="31" t="str">
        <f ca="1">IF(ISNA(Lists!$J54),"",IF(INDIRECT("'"&amp;Lists!$J54&amp;"'!"&amp;"B"&amp;C$23)="","",(INDIRECT("'"&amp;Lists!$J54&amp;"'!"&amp;"B"&amp;C$23))))</f>
        <v/>
      </c>
      <c r="D76" s="31" t="str">
        <f ca="1">IF(ISNA(Lists!$J54),"",IF(INDIRECT("'"&amp;Lists!$J54&amp;"'!"&amp;"B"&amp;D$23)="","",(INDIRECT("'"&amp;Lists!$J54&amp;"'!"&amp;"B"&amp;D$23))))</f>
        <v/>
      </c>
      <c r="E76" s="31" t="str">
        <f ca="1">IF(ISNA(Lists!$J54),"",IF(INDIRECT("'"&amp;Lists!$J54&amp;"'!"&amp;"B"&amp;E$23)="","",(INDIRECT("'"&amp;Lists!$J54&amp;"'!"&amp;"B"&amp;E$23))))</f>
        <v/>
      </c>
      <c r="F76" s="31" t="str">
        <f ca="1">IF(ISNA(Lists!$J54),"",IF(INDIRECT("'"&amp;Lists!$J54&amp;"'!"&amp;"B"&amp;F$23)="","",(INDIRECT("'"&amp;Lists!$J54&amp;"'!"&amp;"B"&amp;F$23))))</f>
        <v/>
      </c>
      <c r="G76" s="31" t="str">
        <f ca="1">IF(ISNA(Lists!$J54),"",IF(INDIRECT("'"&amp;Lists!$J54&amp;"'!"&amp;"B"&amp;G$23)="","",(INDIRECT("'"&amp;Lists!$J54&amp;"'!"&amp;"B"&amp;G$23))))</f>
        <v/>
      </c>
      <c r="H76" s="31" t="str">
        <f ca="1">IF(ISNA(Lists!$J54),"",IF((INDIRECT("'"&amp;Lists!$J54&amp;"'!"&amp;Lists!$K54&amp;H$23))="","",(INDIRECT("'"&amp;Lists!$J54&amp;"'!"&amp;Lists!$K54&amp;H$23))))</f>
        <v/>
      </c>
      <c r="I76" s="31" t="str">
        <f ca="1">IF(ISNA(Lists!$J54),"",IF((INDIRECT("'"&amp;Lists!$J54&amp;"'!"&amp;Lists!$K54&amp;I$23))="","",(INDIRECT("'"&amp;Lists!$J54&amp;"'!"&amp;Lists!$K54&amp;I$23))))</f>
        <v/>
      </c>
      <c r="J76" s="31" t="str">
        <f ca="1">IF(ISNA(Lists!$J54),"",IF((INDIRECT("'"&amp;Lists!$J54&amp;"'!"&amp;Lists!$K54&amp;J$23))="","",(INDIRECT("'"&amp;Lists!$J54&amp;"'!"&amp;Lists!$K54&amp;J$23))))</f>
        <v/>
      </c>
      <c r="K76" s="31" t="str">
        <f ca="1">IF(ISNA(Lists!$J54),"",IF((INDIRECT("'"&amp;Lists!$J54&amp;"'!"&amp;Lists!$K54&amp;K$23))="","",(INDIRECT("'"&amp;Lists!$J54&amp;"'!"&amp;Lists!$K54&amp;K$23))))</f>
        <v/>
      </c>
      <c r="L76" s="31" t="str">
        <f ca="1">IF(ISNA(Lists!$J54),"",IF((INDIRECT("'"&amp;Lists!$J54&amp;"'!"&amp;Lists!$K54&amp;L$23))="","",(INDIRECT("'"&amp;Lists!$J54&amp;"'!"&amp;Lists!$K54&amp;L$23))))</f>
        <v/>
      </c>
      <c r="M76" s="31" t="str">
        <f ca="1">IF(ISNA(Lists!$J54),"",IF((INDIRECT("'"&amp;Lists!$J54&amp;"'!"&amp;Lists!$K54&amp;M$23))="","",(INDIRECT("'"&amp;Lists!$J54&amp;"'!"&amp;Lists!$K54&amp;M$23))))</f>
        <v/>
      </c>
      <c r="N76" s="31" t="str">
        <f ca="1">IF(ISNA(Lists!$J54),"",IF((INDIRECT("'"&amp;Lists!$J54&amp;"'!"&amp;Lists!$K54&amp;N$23))="","",(INDIRECT("'"&amp;Lists!$J54&amp;"'!"&amp;Lists!$K54&amp;N$23))))</f>
        <v/>
      </c>
      <c r="O76" s="31" t="str">
        <f ca="1">IF(ISNA(Lists!$J54),"",IF((INDIRECT("'"&amp;Lists!$J54&amp;"'!"&amp;Lists!$K54&amp;O$23))="","",(INDIRECT("'"&amp;Lists!$J54&amp;"'!"&amp;Lists!$K54&amp;O$23))))</f>
        <v/>
      </c>
      <c r="P76" s="31" t="str">
        <f ca="1">IF(ISNA(Lists!$J54),"",IF((INDIRECT("'"&amp;Lists!$J54&amp;"'!"&amp;Lists!$K54&amp;P$23))="","",(INDIRECT("'"&amp;Lists!$J54&amp;"'!"&amp;Lists!$K54&amp;P$23))))</f>
        <v/>
      </c>
      <c r="Q76" s="31" t="str">
        <f ca="1">IF(ISNA(Lists!$J54),"",IF((INDIRECT("'"&amp;Lists!$J54&amp;"'!"&amp;Lists!$K54&amp;Q$23))="","",(INDIRECT("'"&amp;Lists!$J54&amp;"'!"&amp;Lists!$K54&amp;Q$23))))</f>
        <v/>
      </c>
      <c r="R76" s="31" t="str">
        <f ca="1">IF(ISNA(Lists!$J54),"",IF((INDIRECT("'"&amp;Lists!$J54&amp;"'!"&amp;Lists!$K54&amp;R$23))="","",(INDIRECT("'"&amp;Lists!$J54&amp;"'!"&amp;Lists!$K54&amp;R$23))))</f>
        <v/>
      </c>
      <c r="S76" s="31" t="str">
        <f ca="1">IF(ISNA(Lists!$J54),"",IF((INDIRECT("'"&amp;Lists!$J54&amp;"'!"&amp;Lists!$K54&amp;S$23))="","",(INDIRECT("'"&amp;Lists!$J54&amp;"'!"&amp;Lists!$K54&amp;S$23))))</f>
        <v/>
      </c>
      <c r="T76" s="278" t="str">
        <f ca="1">IF(ISNA(Lists!$J54),"",IF((INDIRECT("'"&amp;Lists!$J54&amp;"'!"&amp;Lists!$K54&amp;T$23))="","",(INDIRECT("'"&amp;Lists!$J54&amp;"'!"&amp;Lists!$K54&amp;T$23))))</f>
        <v/>
      </c>
      <c r="U76" s="31" t="str">
        <f ca="1">IF(ISNA(Lists!$J54),"",IF((INDIRECT("'"&amp;Lists!$J54&amp;"'!"&amp;Lists!$K54&amp;U$23))="","",(INDIRECT("'"&amp;Lists!$J54&amp;"'!"&amp;Lists!$K54&amp;U$23))))</f>
        <v/>
      </c>
      <c r="V76" s="31" t="str">
        <f ca="1">IF(ISNA(Lists!$J54),"",IF((INDIRECT("'"&amp;Lists!$J54&amp;"'!"&amp;Lists!$L54&amp;V$23))="","",(INDIRECT("'"&amp;Lists!$J54&amp;"'!"&amp;Lists!$L54&amp;V$23))))</f>
        <v/>
      </c>
      <c r="W76" s="31" t="str">
        <f ca="1">IF(ISNA(Lists!$J54),"",IF((INDIRECT("'"&amp;Lists!$J54&amp;"'!"&amp;Lists!$L54&amp;W$23))="","",(INDIRECT("'"&amp;Lists!$J54&amp;"'!"&amp;Lists!$L54&amp;W$23))))</f>
        <v/>
      </c>
      <c r="X76" s="31" t="str">
        <f ca="1">IF(ISNA(Lists!$J54),"",IF((INDIRECT("'"&amp;Lists!$J54&amp;"'!"&amp;Lists!$L54&amp;X$23))="","",(INDIRECT("'"&amp;Lists!$J54&amp;"'!"&amp;Lists!$L54&amp;X$23))))</f>
        <v/>
      </c>
      <c r="Y76" s="31" t="str">
        <f ca="1">IF(ISNA(Lists!$J54),"",IF((INDIRECT("'"&amp;Lists!$J54&amp;"'!"&amp;Lists!$L54&amp;Y$23))="","",(INDIRECT("'"&amp;Lists!$J54&amp;"'!"&amp;Lists!$L54&amp;Y$23))))</f>
        <v/>
      </c>
      <c r="Z76" s="31" t="str">
        <f ca="1">IF(ISNA(Lists!$J54),"",IF((INDIRECT("'"&amp;Lists!$J54&amp;"'!"&amp;Lists!$L54&amp;Z$23))="","",(INDIRECT("'"&amp;Lists!$J54&amp;"'!"&amp;Lists!$L54&amp;Z$23))))</f>
        <v/>
      </c>
      <c r="AA76" s="31" t="str">
        <f ca="1">IF(ISNA(Lists!$J54),"",IF((INDIRECT("'"&amp;Lists!$J54&amp;"'!"&amp;Lists!$L54&amp;AA$23))="","",(INDIRECT("'"&amp;Lists!$J54&amp;"'!"&amp;Lists!$L54&amp;AA$23))))</f>
        <v/>
      </c>
      <c r="AB76" s="31" t="str">
        <f ca="1">IF(ISNA(Lists!$J54),"",IF((INDIRECT("'"&amp;Lists!$J54&amp;"'!"&amp;Lists!$L54&amp;AB$23))="","",(INDIRECT("'"&amp;Lists!$J54&amp;"'!"&amp;Lists!$L54&amp;AB$23))))</f>
        <v/>
      </c>
      <c r="AC76" s="31" t="str">
        <f ca="1">IF(ISNA(Lists!$J54),"",IF((INDIRECT("'"&amp;Lists!$J54&amp;"'!"&amp;Lists!$K54&amp;AC$23))="","",(INDIRECT("'"&amp;Lists!$J54&amp;"'!"&amp;Lists!$K54&amp;AC$23))))</f>
        <v/>
      </c>
      <c r="AD76" s="31" t="str">
        <f ca="1">IF(ISNA(Lists!$J54),"",IF((INDIRECT("'"&amp;Lists!$J54&amp;"'!"&amp;Lists!$L54&amp;AD$23))="","",(INDIRECT("'"&amp;Lists!$J54&amp;"'!"&amp;Lists!$L54&amp;AD$23))))</f>
        <v/>
      </c>
      <c r="AE76" s="31" t="str">
        <f ca="1">IF(ISNA(Lists!$J54),"",IF((INDIRECT("'"&amp;Lists!$J54&amp;"'!"&amp;Lists!$K54&amp;AE$23))="","",(INDIRECT("'"&amp;Lists!$J54&amp;"'!"&amp;Lists!$K54&amp;AE$23))))</f>
        <v/>
      </c>
      <c r="AF76" s="31" t="str">
        <f ca="1">IF(ISNA(Lists!$J54),"",IF((INDIRECT("'"&amp;Lists!$J54&amp;"'!"&amp;Lists!$K54&amp;AF$23))="","",(INDIRECT("'"&amp;Lists!$J54&amp;"'!"&amp;Lists!$K54&amp;AF$23))))</f>
        <v/>
      </c>
      <c r="AG76" s="31" t="str">
        <f ca="1">IF(ISNA(Lists!$J54),"",IF((INDIRECT("'"&amp;Lists!$J54&amp;"'!"&amp;Lists!$K54&amp;AG$23))="","",(INDIRECT("'"&amp;Lists!$J54&amp;"'!"&amp;Lists!$K54&amp;AG$23))))</f>
        <v/>
      </c>
      <c r="AH76" s="31" t="str">
        <f ca="1">IF(ISNA(Lists!$J54),"",IF((INDIRECT("'"&amp;Lists!$J54&amp;"'!"&amp;Lists!$K54&amp;AH$23))="","",(INDIRECT("'"&amp;Lists!$J54&amp;"'!"&amp;Lists!$K54&amp;AH$23))))</f>
        <v/>
      </c>
      <c r="AI76" s="31" t="str">
        <f ca="1">IF(ISNA(Lists!$J54),"",IF((INDIRECT("'"&amp;Lists!$J54&amp;"'!"&amp;Lists!$K54&amp;AI$23))="","",(INDIRECT("'"&amp;Lists!$J54&amp;"'!"&amp;Lists!$K54&amp;AI$23))))</f>
        <v/>
      </c>
      <c r="AJ76" s="31" t="str">
        <f ca="1">IF(ISNA(Lists!$J54),"",IF((INDIRECT("'"&amp;Lists!$J54&amp;"'!"&amp;Lists!$K54&amp;AJ$23))="","",(INDIRECT("'"&amp;Lists!$J54&amp;"'!"&amp;Lists!$K54&amp;AJ$23))))</f>
        <v/>
      </c>
      <c r="AK76" s="31" t="str">
        <f ca="1">IF(ISNA(Lists!$J54),"",IF((INDIRECT("'"&amp;Lists!$J54&amp;"'!"&amp;Lists!$K54&amp;AK$23))="","",(INDIRECT("'"&amp;Lists!$J54&amp;"'!"&amp;Lists!$K54&amp;AK$23))))</f>
        <v/>
      </c>
      <c r="AL76" s="274" t="str">
        <f ca="1">IF(ISNA(Lists!$J54),"",IF((INDIRECT("'"&amp;Lists!$J54&amp;"'!"&amp;Lists!$K54&amp;AL$23))="","",(INDIRECT("'"&amp;Lists!$J54&amp;"'!"&amp;Lists!$K54&amp;AL$23))))</f>
        <v/>
      </c>
      <c r="AM76" s="31" t="str">
        <f ca="1">IF(ISNA(Lists!$J54),"",IF((INDIRECT("'"&amp;Lists!$J54&amp;"'!"&amp;Lists!$K54&amp;AM$23))="","",(INDIRECT("'"&amp;Lists!$J54&amp;"'!"&amp;Lists!$K54&amp;AM$23))))</f>
        <v/>
      </c>
      <c r="AN76" s="31" t="str">
        <f ca="1">IF(ISNA(Lists!$J54),"",IF((INDIRECT("'"&amp;Lists!$J54&amp;"'!"&amp;Lists!$K54&amp;AN$23))="","",(INDIRECT("'"&amp;Lists!$J54&amp;"'!"&amp;Lists!$K54&amp;AN$23))))</f>
        <v/>
      </c>
      <c r="AO76" s="485" t="str">
        <f ca="1">IF(ISNA(Lists!$J54),"",IF((INDIRECT("'"&amp;Lists!$J54&amp;"'!"&amp;Lists!$K54&amp;AO$23))="","",(INDIRECT("'"&amp;Lists!$J54&amp;"'!"&amp;Lists!$K54&amp;AO$23))))</f>
        <v/>
      </c>
    </row>
    <row r="77" spans="2:41" x14ac:dyDescent="0.25">
      <c r="B77" s="279" t="str">
        <f ca="1">IF(C77="","",Facility_Info_upload!$B$24)</f>
        <v/>
      </c>
      <c r="C77" s="31" t="str">
        <f ca="1">IF(ISNA(Lists!$J55),"",IF(INDIRECT("'"&amp;Lists!$J55&amp;"'!"&amp;"B"&amp;C$23)="","",(INDIRECT("'"&amp;Lists!$J55&amp;"'!"&amp;"B"&amp;C$23))))</f>
        <v/>
      </c>
      <c r="D77" s="31" t="str">
        <f ca="1">IF(ISNA(Lists!$J55),"",IF(INDIRECT("'"&amp;Lists!$J55&amp;"'!"&amp;"B"&amp;D$23)="","",(INDIRECT("'"&amp;Lists!$J55&amp;"'!"&amp;"B"&amp;D$23))))</f>
        <v/>
      </c>
      <c r="E77" s="31" t="str">
        <f ca="1">IF(ISNA(Lists!$J55),"",IF(INDIRECT("'"&amp;Lists!$J55&amp;"'!"&amp;"B"&amp;E$23)="","",(INDIRECT("'"&amp;Lists!$J55&amp;"'!"&amp;"B"&amp;E$23))))</f>
        <v/>
      </c>
      <c r="F77" s="31" t="str">
        <f ca="1">IF(ISNA(Lists!$J55),"",IF(INDIRECT("'"&amp;Lists!$J55&amp;"'!"&amp;"B"&amp;F$23)="","",(INDIRECT("'"&amp;Lists!$J55&amp;"'!"&amp;"B"&amp;F$23))))</f>
        <v/>
      </c>
      <c r="G77" s="31" t="str">
        <f ca="1">IF(ISNA(Lists!$J55),"",IF(INDIRECT("'"&amp;Lists!$J55&amp;"'!"&amp;"B"&amp;G$23)="","",(INDIRECT("'"&amp;Lists!$J55&amp;"'!"&amp;"B"&amp;G$23))))</f>
        <v/>
      </c>
      <c r="H77" s="31" t="str">
        <f ca="1">IF(ISNA(Lists!$J55),"",IF((INDIRECT("'"&amp;Lists!$J55&amp;"'!"&amp;Lists!$K55&amp;H$23))="","",(INDIRECT("'"&amp;Lists!$J55&amp;"'!"&amp;Lists!$K55&amp;H$23))))</f>
        <v/>
      </c>
      <c r="I77" s="31" t="str">
        <f ca="1">IF(ISNA(Lists!$J55),"",IF((INDIRECT("'"&amp;Lists!$J55&amp;"'!"&amp;Lists!$K55&amp;I$23))="","",(INDIRECT("'"&amp;Lists!$J55&amp;"'!"&amp;Lists!$K55&amp;I$23))))</f>
        <v/>
      </c>
      <c r="J77" s="31" t="str">
        <f ca="1">IF(ISNA(Lists!$J55),"",IF((INDIRECT("'"&amp;Lists!$J55&amp;"'!"&amp;Lists!$K55&amp;J$23))="","",(INDIRECT("'"&amp;Lists!$J55&amp;"'!"&amp;Lists!$K55&amp;J$23))))</f>
        <v/>
      </c>
      <c r="K77" s="31" t="str">
        <f ca="1">IF(ISNA(Lists!$J55),"",IF((INDIRECT("'"&amp;Lists!$J55&amp;"'!"&amp;Lists!$K55&amp;K$23))="","",(INDIRECT("'"&amp;Lists!$J55&amp;"'!"&amp;Lists!$K55&amp;K$23))))</f>
        <v/>
      </c>
      <c r="L77" s="31" t="str">
        <f ca="1">IF(ISNA(Lists!$J55),"",IF((INDIRECT("'"&amp;Lists!$J55&amp;"'!"&amp;Lists!$K55&amp;L$23))="","",(INDIRECT("'"&amp;Lists!$J55&amp;"'!"&amp;Lists!$K55&amp;L$23))))</f>
        <v/>
      </c>
      <c r="M77" s="31" t="str">
        <f ca="1">IF(ISNA(Lists!$J55),"",IF((INDIRECT("'"&amp;Lists!$J55&amp;"'!"&amp;Lists!$K55&amp;M$23))="","",(INDIRECT("'"&amp;Lists!$J55&amp;"'!"&amp;Lists!$K55&amp;M$23))))</f>
        <v/>
      </c>
      <c r="N77" s="31" t="str">
        <f ca="1">IF(ISNA(Lists!$J55),"",IF((INDIRECT("'"&amp;Lists!$J55&amp;"'!"&amp;Lists!$K55&amp;N$23))="","",(INDIRECT("'"&amp;Lists!$J55&amp;"'!"&amp;Lists!$K55&amp;N$23))))</f>
        <v/>
      </c>
      <c r="O77" s="31" t="str">
        <f ca="1">IF(ISNA(Lists!$J55),"",IF((INDIRECT("'"&amp;Lists!$J55&amp;"'!"&amp;Lists!$K55&amp;O$23))="","",(INDIRECT("'"&amp;Lists!$J55&amp;"'!"&amp;Lists!$K55&amp;O$23))))</f>
        <v/>
      </c>
      <c r="P77" s="31" t="str">
        <f ca="1">IF(ISNA(Lists!$J55),"",IF((INDIRECT("'"&amp;Lists!$J55&amp;"'!"&amp;Lists!$K55&amp;P$23))="","",(INDIRECT("'"&amp;Lists!$J55&amp;"'!"&amp;Lists!$K55&amp;P$23))))</f>
        <v/>
      </c>
      <c r="Q77" s="31" t="str">
        <f ca="1">IF(ISNA(Lists!$J55),"",IF((INDIRECT("'"&amp;Lists!$J55&amp;"'!"&amp;Lists!$K55&amp;Q$23))="","",(INDIRECT("'"&amp;Lists!$J55&amp;"'!"&amp;Lists!$K55&amp;Q$23))))</f>
        <v/>
      </c>
      <c r="R77" s="31" t="str">
        <f ca="1">IF(ISNA(Lists!$J55),"",IF((INDIRECT("'"&amp;Lists!$J55&amp;"'!"&amp;Lists!$K55&amp;R$23))="","",(INDIRECT("'"&amp;Lists!$J55&amp;"'!"&amp;Lists!$K55&amp;R$23))))</f>
        <v/>
      </c>
      <c r="S77" s="31" t="str">
        <f ca="1">IF(ISNA(Lists!$J55),"",IF((INDIRECT("'"&amp;Lists!$J55&amp;"'!"&amp;Lists!$K55&amp;S$23))="","",(INDIRECT("'"&amp;Lists!$J55&amp;"'!"&amp;Lists!$K55&amp;S$23))))</f>
        <v/>
      </c>
      <c r="T77" s="278" t="str">
        <f ca="1">IF(ISNA(Lists!$J55),"",IF((INDIRECT("'"&amp;Lists!$J55&amp;"'!"&amp;Lists!$K55&amp;T$23))="","",(INDIRECT("'"&amp;Lists!$J55&amp;"'!"&amp;Lists!$K55&amp;T$23))))</f>
        <v/>
      </c>
      <c r="U77" s="31" t="str">
        <f ca="1">IF(ISNA(Lists!$J55),"",IF((INDIRECT("'"&amp;Lists!$J55&amp;"'!"&amp;Lists!$K55&amp;U$23))="","",(INDIRECT("'"&amp;Lists!$J55&amp;"'!"&amp;Lists!$K55&amp;U$23))))</f>
        <v/>
      </c>
      <c r="V77" s="31" t="str">
        <f ca="1">IF(ISNA(Lists!$J55),"",IF((INDIRECT("'"&amp;Lists!$J55&amp;"'!"&amp;Lists!$L55&amp;V$23))="","",(INDIRECT("'"&amp;Lists!$J55&amp;"'!"&amp;Lists!$L55&amp;V$23))))</f>
        <v/>
      </c>
      <c r="W77" s="31" t="str">
        <f ca="1">IF(ISNA(Lists!$J55),"",IF((INDIRECT("'"&amp;Lists!$J55&amp;"'!"&amp;Lists!$L55&amp;W$23))="","",(INDIRECT("'"&amp;Lists!$J55&amp;"'!"&amp;Lists!$L55&amp;W$23))))</f>
        <v/>
      </c>
      <c r="X77" s="31" t="str">
        <f ca="1">IF(ISNA(Lists!$J55),"",IF((INDIRECT("'"&amp;Lists!$J55&amp;"'!"&amp;Lists!$L55&amp;X$23))="","",(INDIRECT("'"&amp;Lists!$J55&amp;"'!"&amp;Lists!$L55&amp;X$23))))</f>
        <v/>
      </c>
      <c r="Y77" s="31" t="str">
        <f ca="1">IF(ISNA(Lists!$J55),"",IF((INDIRECT("'"&amp;Lists!$J55&amp;"'!"&amp;Lists!$L55&amp;Y$23))="","",(INDIRECT("'"&amp;Lists!$J55&amp;"'!"&amp;Lists!$L55&amp;Y$23))))</f>
        <v/>
      </c>
      <c r="Z77" s="31" t="str">
        <f ca="1">IF(ISNA(Lists!$J55),"",IF((INDIRECT("'"&amp;Lists!$J55&amp;"'!"&amp;Lists!$L55&amp;Z$23))="","",(INDIRECT("'"&amp;Lists!$J55&amp;"'!"&amp;Lists!$L55&amp;Z$23))))</f>
        <v/>
      </c>
      <c r="AA77" s="31" t="str">
        <f ca="1">IF(ISNA(Lists!$J55),"",IF((INDIRECT("'"&amp;Lists!$J55&amp;"'!"&amp;Lists!$L55&amp;AA$23))="","",(INDIRECT("'"&amp;Lists!$J55&amp;"'!"&amp;Lists!$L55&amp;AA$23))))</f>
        <v/>
      </c>
      <c r="AB77" s="31" t="str">
        <f ca="1">IF(ISNA(Lists!$J55),"",IF((INDIRECT("'"&amp;Lists!$J55&amp;"'!"&amp;Lists!$L55&amp;AB$23))="","",(INDIRECT("'"&amp;Lists!$J55&amp;"'!"&amp;Lists!$L55&amp;AB$23))))</f>
        <v/>
      </c>
      <c r="AC77" s="31" t="str">
        <f ca="1">IF(ISNA(Lists!$J55),"",IF((INDIRECT("'"&amp;Lists!$J55&amp;"'!"&amp;Lists!$K55&amp;AC$23))="","",(INDIRECT("'"&amp;Lists!$J55&amp;"'!"&amp;Lists!$K55&amp;AC$23))))</f>
        <v/>
      </c>
      <c r="AD77" s="31" t="str">
        <f ca="1">IF(ISNA(Lists!$J55),"",IF((INDIRECT("'"&amp;Lists!$J55&amp;"'!"&amp;Lists!$L55&amp;AD$23))="","",(INDIRECT("'"&amp;Lists!$J55&amp;"'!"&amp;Lists!$L55&amp;AD$23))))</f>
        <v/>
      </c>
      <c r="AE77" s="31" t="str">
        <f ca="1">IF(ISNA(Lists!$J55),"",IF((INDIRECT("'"&amp;Lists!$J55&amp;"'!"&amp;Lists!$K55&amp;AE$23))="","",(INDIRECT("'"&amp;Lists!$J55&amp;"'!"&amp;Lists!$K55&amp;AE$23))))</f>
        <v/>
      </c>
      <c r="AF77" s="31" t="str">
        <f ca="1">IF(ISNA(Lists!$J55),"",IF((INDIRECT("'"&amp;Lists!$J55&amp;"'!"&amp;Lists!$K55&amp;AF$23))="","",(INDIRECT("'"&amp;Lists!$J55&amp;"'!"&amp;Lists!$K55&amp;AF$23))))</f>
        <v/>
      </c>
      <c r="AG77" s="31" t="str">
        <f ca="1">IF(ISNA(Lists!$J55),"",IF((INDIRECT("'"&amp;Lists!$J55&amp;"'!"&amp;Lists!$K55&amp;AG$23))="","",(INDIRECT("'"&amp;Lists!$J55&amp;"'!"&amp;Lists!$K55&amp;AG$23))))</f>
        <v/>
      </c>
      <c r="AH77" s="31" t="str">
        <f ca="1">IF(ISNA(Lists!$J55),"",IF((INDIRECT("'"&amp;Lists!$J55&amp;"'!"&amp;Lists!$K55&amp;AH$23))="","",(INDIRECT("'"&amp;Lists!$J55&amp;"'!"&amp;Lists!$K55&amp;AH$23))))</f>
        <v/>
      </c>
      <c r="AI77" s="31" t="str">
        <f ca="1">IF(ISNA(Lists!$J55),"",IF((INDIRECT("'"&amp;Lists!$J55&amp;"'!"&amp;Lists!$K55&amp;AI$23))="","",(INDIRECT("'"&amp;Lists!$J55&amp;"'!"&amp;Lists!$K55&amp;AI$23))))</f>
        <v/>
      </c>
      <c r="AJ77" s="31" t="str">
        <f ca="1">IF(ISNA(Lists!$J55),"",IF((INDIRECT("'"&amp;Lists!$J55&amp;"'!"&amp;Lists!$K55&amp;AJ$23))="","",(INDIRECT("'"&amp;Lists!$J55&amp;"'!"&amp;Lists!$K55&amp;AJ$23))))</f>
        <v/>
      </c>
      <c r="AK77" s="31" t="str">
        <f ca="1">IF(ISNA(Lists!$J55),"",IF((INDIRECT("'"&amp;Lists!$J55&amp;"'!"&amp;Lists!$K55&amp;AK$23))="","",(INDIRECT("'"&amp;Lists!$J55&amp;"'!"&amp;Lists!$K55&amp;AK$23))))</f>
        <v/>
      </c>
      <c r="AL77" s="274" t="str">
        <f ca="1">IF(ISNA(Lists!$J55),"",IF((INDIRECT("'"&amp;Lists!$J55&amp;"'!"&amp;Lists!$K55&amp;AL$23))="","",(INDIRECT("'"&amp;Lists!$J55&amp;"'!"&amp;Lists!$K55&amp;AL$23))))</f>
        <v/>
      </c>
      <c r="AM77" s="31" t="str">
        <f ca="1">IF(ISNA(Lists!$J55),"",IF((INDIRECT("'"&amp;Lists!$J55&amp;"'!"&amp;Lists!$K55&amp;AM$23))="","",(INDIRECT("'"&amp;Lists!$J55&amp;"'!"&amp;Lists!$K55&amp;AM$23))))</f>
        <v/>
      </c>
      <c r="AN77" s="31" t="str">
        <f ca="1">IF(ISNA(Lists!$J55),"",IF((INDIRECT("'"&amp;Lists!$J55&amp;"'!"&amp;Lists!$K55&amp;AN$23))="","",(INDIRECT("'"&amp;Lists!$J55&amp;"'!"&amp;Lists!$K55&amp;AN$23))))</f>
        <v/>
      </c>
      <c r="AO77" s="485" t="str">
        <f ca="1">IF(ISNA(Lists!$J55),"",IF((INDIRECT("'"&amp;Lists!$J55&amp;"'!"&amp;Lists!$K55&amp;AO$23))="","",(INDIRECT("'"&amp;Lists!$J55&amp;"'!"&amp;Lists!$K55&amp;AO$23))))</f>
        <v/>
      </c>
    </row>
    <row r="78" spans="2:41" x14ac:dyDescent="0.25">
      <c r="B78" s="279" t="str">
        <f ca="1">IF(C78="","",Facility_Info_upload!$B$24)</f>
        <v/>
      </c>
      <c r="C78" s="31" t="str">
        <f ca="1">IF(ISNA(Lists!$J56),"",IF(INDIRECT("'"&amp;Lists!$J56&amp;"'!"&amp;"B"&amp;C$23)="","",(INDIRECT("'"&amp;Lists!$J56&amp;"'!"&amp;"B"&amp;C$23))))</f>
        <v/>
      </c>
      <c r="D78" s="31" t="str">
        <f ca="1">IF(ISNA(Lists!$J56),"",IF(INDIRECT("'"&amp;Lists!$J56&amp;"'!"&amp;"B"&amp;D$23)="","",(INDIRECT("'"&amp;Lists!$J56&amp;"'!"&amp;"B"&amp;D$23))))</f>
        <v/>
      </c>
      <c r="E78" s="31" t="str">
        <f ca="1">IF(ISNA(Lists!$J56),"",IF(INDIRECT("'"&amp;Lists!$J56&amp;"'!"&amp;"B"&amp;E$23)="","",(INDIRECT("'"&amp;Lists!$J56&amp;"'!"&amp;"B"&amp;E$23))))</f>
        <v/>
      </c>
      <c r="F78" s="31" t="str">
        <f ca="1">IF(ISNA(Lists!$J56),"",IF(INDIRECT("'"&amp;Lists!$J56&amp;"'!"&amp;"B"&amp;F$23)="","",(INDIRECT("'"&amp;Lists!$J56&amp;"'!"&amp;"B"&amp;F$23))))</f>
        <v/>
      </c>
      <c r="G78" s="31" t="str">
        <f ca="1">IF(ISNA(Lists!$J56),"",IF(INDIRECT("'"&amp;Lists!$J56&amp;"'!"&amp;"B"&amp;G$23)="","",(INDIRECT("'"&amp;Lists!$J56&amp;"'!"&amp;"B"&amp;G$23))))</f>
        <v/>
      </c>
      <c r="H78" s="31" t="str">
        <f ca="1">IF(ISNA(Lists!$J56),"",IF((INDIRECT("'"&amp;Lists!$J56&amp;"'!"&amp;Lists!$K56&amp;H$23))="","",(INDIRECT("'"&amp;Lists!$J56&amp;"'!"&amp;Lists!$K56&amp;H$23))))</f>
        <v/>
      </c>
      <c r="I78" s="31" t="str">
        <f ca="1">IF(ISNA(Lists!$J56),"",IF((INDIRECT("'"&amp;Lists!$J56&amp;"'!"&amp;Lists!$K56&amp;I$23))="","",(INDIRECT("'"&amp;Lists!$J56&amp;"'!"&amp;Lists!$K56&amp;I$23))))</f>
        <v/>
      </c>
      <c r="J78" s="31" t="str">
        <f ca="1">IF(ISNA(Lists!$J56),"",IF((INDIRECT("'"&amp;Lists!$J56&amp;"'!"&amp;Lists!$K56&amp;J$23))="","",(INDIRECT("'"&amp;Lists!$J56&amp;"'!"&amp;Lists!$K56&amp;J$23))))</f>
        <v/>
      </c>
      <c r="K78" s="31" t="str">
        <f ca="1">IF(ISNA(Lists!$J56),"",IF((INDIRECT("'"&amp;Lists!$J56&amp;"'!"&amp;Lists!$K56&amp;K$23))="","",(INDIRECT("'"&amp;Lists!$J56&amp;"'!"&amp;Lists!$K56&amp;K$23))))</f>
        <v/>
      </c>
      <c r="L78" s="31" t="str">
        <f ca="1">IF(ISNA(Lists!$J56),"",IF((INDIRECT("'"&amp;Lists!$J56&amp;"'!"&amp;Lists!$K56&amp;L$23))="","",(INDIRECT("'"&amp;Lists!$J56&amp;"'!"&amp;Lists!$K56&amp;L$23))))</f>
        <v/>
      </c>
      <c r="M78" s="31" t="str">
        <f ca="1">IF(ISNA(Lists!$J56),"",IF((INDIRECT("'"&amp;Lists!$J56&amp;"'!"&amp;Lists!$K56&amp;M$23))="","",(INDIRECT("'"&amp;Lists!$J56&amp;"'!"&amp;Lists!$K56&amp;M$23))))</f>
        <v/>
      </c>
      <c r="N78" s="31" t="str">
        <f ca="1">IF(ISNA(Lists!$J56),"",IF((INDIRECT("'"&amp;Lists!$J56&amp;"'!"&amp;Lists!$K56&amp;N$23))="","",(INDIRECT("'"&amp;Lists!$J56&amp;"'!"&amp;Lists!$K56&amp;N$23))))</f>
        <v/>
      </c>
      <c r="O78" s="31" t="str">
        <f ca="1">IF(ISNA(Lists!$J56),"",IF((INDIRECT("'"&amp;Lists!$J56&amp;"'!"&amp;Lists!$K56&amp;O$23))="","",(INDIRECT("'"&amp;Lists!$J56&amp;"'!"&amp;Lists!$K56&amp;O$23))))</f>
        <v/>
      </c>
      <c r="P78" s="31" t="str">
        <f ca="1">IF(ISNA(Lists!$J56),"",IF((INDIRECT("'"&amp;Lists!$J56&amp;"'!"&amp;Lists!$K56&amp;P$23))="","",(INDIRECT("'"&amp;Lists!$J56&amp;"'!"&amp;Lists!$K56&amp;P$23))))</f>
        <v/>
      </c>
      <c r="Q78" s="31" t="str">
        <f ca="1">IF(ISNA(Lists!$J56),"",IF((INDIRECT("'"&amp;Lists!$J56&amp;"'!"&amp;Lists!$K56&amp;Q$23))="","",(INDIRECT("'"&amp;Lists!$J56&amp;"'!"&amp;Lists!$K56&amp;Q$23))))</f>
        <v/>
      </c>
      <c r="R78" s="31" t="str">
        <f ca="1">IF(ISNA(Lists!$J56),"",IF((INDIRECT("'"&amp;Lists!$J56&amp;"'!"&amp;Lists!$K56&amp;R$23))="","",(INDIRECT("'"&amp;Lists!$J56&amp;"'!"&amp;Lists!$K56&amp;R$23))))</f>
        <v/>
      </c>
      <c r="S78" s="31" t="str">
        <f ca="1">IF(ISNA(Lists!$J56),"",IF((INDIRECT("'"&amp;Lists!$J56&amp;"'!"&amp;Lists!$K56&amp;S$23))="","",(INDIRECT("'"&amp;Lists!$J56&amp;"'!"&amp;Lists!$K56&amp;S$23))))</f>
        <v/>
      </c>
      <c r="T78" s="278" t="str">
        <f ca="1">IF(ISNA(Lists!$J56),"",IF((INDIRECT("'"&amp;Lists!$J56&amp;"'!"&amp;Lists!$K56&amp;T$23))="","",(INDIRECT("'"&amp;Lists!$J56&amp;"'!"&amp;Lists!$K56&amp;T$23))))</f>
        <v/>
      </c>
      <c r="U78" s="31" t="str">
        <f ca="1">IF(ISNA(Lists!$J56),"",IF((INDIRECT("'"&amp;Lists!$J56&amp;"'!"&amp;Lists!$K56&amp;U$23))="","",(INDIRECT("'"&amp;Lists!$J56&amp;"'!"&amp;Lists!$K56&amp;U$23))))</f>
        <v/>
      </c>
      <c r="V78" s="31" t="str">
        <f ca="1">IF(ISNA(Lists!$J56),"",IF((INDIRECT("'"&amp;Lists!$J56&amp;"'!"&amp;Lists!$L56&amp;V$23))="","",(INDIRECT("'"&amp;Lists!$J56&amp;"'!"&amp;Lists!$L56&amp;V$23))))</f>
        <v/>
      </c>
      <c r="W78" s="31" t="str">
        <f ca="1">IF(ISNA(Lists!$J56),"",IF((INDIRECT("'"&amp;Lists!$J56&amp;"'!"&amp;Lists!$L56&amp;W$23))="","",(INDIRECT("'"&amp;Lists!$J56&amp;"'!"&amp;Lists!$L56&amp;W$23))))</f>
        <v/>
      </c>
      <c r="X78" s="31" t="str">
        <f ca="1">IF(ISNA(Lists!$J56),"",IF((INDIRECT("'"&amp;Lists!$J56&amp;"'!"&amp;Lists!$L56&amp;X$23))="","",(INDIRECT("'"&amp;Lists!$J56&amp;"'!"&amp;Lists!$L56&amp;X$23))))</f>
        <v/>
      </c>
      <c r="Y78" s="31" t="str">
        <f ca="1">IF(ISNA(Lists!$J56),"",IF((INDIRECT("'"&amp;Lists!$J56&amp;"'!"&amp;Lists!$L56&amp;Y$23))="","",(INDIRECT("'"&amp;Lists!$J56&amp;"'!"&amp;Lists!$L56&amp;Y$23))))</f>
        <v/>
      </c>
      <c r="Z78" s="31" t="str">
        <f ca="1">IF(ISNA(Lists!$J56),"",IF((INDIRECT("'"&amp;Lists!$J56&amp;"'!"&amp;Lists!$L56&amp;Z$23))="","",(INDIRECT("'"&amp;Lists!$J56&amp;"'!"&amp;Lists!$L56&amp;Z$23))))</f>
        <v/>
      </c>
      <c r="AA78" s="31" t="str">
        <f ca="1">IF(ISNA(Lists!$J56),"",IF((INDIRECT("'"&amp;Lists!$J56&amp;"'!"&amp;Lists!$L56&amp;AA$23))="","",(INDIRECT("'"&amp;Lists!$J56&amp;"'!"&amp;Lists!$L56&amp;AA$23))))</f>
        <v/>
      </c>
      <c r="AB78" s="31" t="str">
        <f ca="1">IF(ISNA(Lists!$J56),"",IF((INDIRECT("'"&amp;Lists!$J56&amp;"'!"&amp;Lists!$L56&amp;AB$23))="","",(INDIRECT("'"&amp;Lists!$J56&amp;"'!"&amp;Lists!$L56&amp;AB$23))))</f>
        <v/>
      </c>
      <c r="AC78" s="31" t="str">
        <f ca="1">IF(ISNA(Lists!$J56),"",IF((INDIRECT("'"&amp;Lists!$J56&amp;"'!"&amp;Lists!$K56&amp;AC$23))="","",(INDIRECT("'"&amp;Lists!$J56&amp;"'!"&amp;Lists!$K56&amp;AC$23))))</f>
        <v/>
      </c>
      <c r="AD78" s="31" t="str">
        <f ca="1">IF(ISNA(Lists!$J56),"",IF((INDIRECT("'"&amp;Lists!$J56&amp;"'!"&amp;Lists!$L56&amp;AD$23))="","",(INDIRECT("'"&amp;Lists!$J56&amp;"'!"&amp;Lists!$L56&amp;AD$23))))</f>
        <v/>
      </c>
      <c r="AE78" s="31" t="str">
        <f ca="1">IF(ISNA(Lists!$J56),"",IF((INDIRECT("'"&amp;Lists!$J56&amp;"'!"&amp;Lists!$K56&amp;AE$23))="","",(INDIRECT("'"&amp;Lists!$J56&amp;"'!"&amp;Lists!$K56&amp;AE$23))))</f>
        <v/>
      </c>
      <c r="AF78" s="31" t="str">
        <f ca="1">IF(ISNA(Lists!$J56),"",IF((INDIRECT("'"&amp;Lists!$J56&amp;"'!"&amp;Lists!$K56&amp;AF$23))="","",(INDIRECT("'"&amp;Lists!$J56&amp;"'!"&amp;Lists!$K56&amp;AF$23))))</f>
        <v/>
      </c>
      <c r="AG78" s="31" t="str">
        <f ca="1">IF(ISNA(Lists!$J56),"",IF((INDIRECT("'"&amp;Lists!$J56&amp;"'!"&amp;Lists!$K56&amp;AG$23))="","",(INDIRECT("'"&amp;Lists!$J56&amp;"'!"&amp;Lists!$K56&amp;AG$23))))</f>
        <v/>
      </c>
      <c r="AH78" s="31" t="str">
        <f ca="1">IF(ISNA(Lists!$J56),"",IF((INDIRECT("'"&amp;Lists!$J56&amp;"'!"&amp;Lists!$K56&amp;AH$23))="","",(INDIRECT("'"&amp;Lists!$J56&amp;"'!"&amp;Lists!$K56&amp;AH$23))))</f>
        <v/>
      </c>
      <c r="AI78" s="31" t="str">
        <f ca="1">IF(ISNA(Lists!$J56),"",IF((INDIRECT("'"&amp;Lists!$J56&amp;"'!"&amp;Lists!$K56&amp;AI$23))="","",(INDIRECT("'"&amp;Lists!$J56&amp;"'!"&amp;Lists!$K56&amp;AI$23))))</f>
        <v/>
      </c>
      <c r="AJ78" s="31" t="str">
        <f ca="1">IF(ISNA(Lists!$J56),"",IF((INDIRECT("'"&amp;Lists!$J56&amp;"'!"&amp;Lists!$K56&amp;AJ$23))="","",(INDIRECT("'"&amp;Lists!$J56&amp;"'!"&amp;Lists!$K56&amp;AJ$23))))</f>
        <v/>
      </c>
      <c r="AK78" s="31" t="str">
        <f ca="1">IF(ISNA(Lists!$J56),"",IF((INDIRECT("'"&amp;Lists!$J56&amp;"'!"&amp;Lists!$K56&amp;AK$23))="","",(INDIRECT("'"&amp;Lists!$J56&amp;"'!"&amp;Lists!$K56&amp;AK$23))))</f>
        <v/>
      </c>
      <c r="AL78" s="274" t="str">
        <f ca="1">IF(ISNA(Lists!$J56),"",IF((INDIRECT("'"&amp;Lists!$J56&amp;"'!"&amp;Lists!$K56&amp;AL$23))="","",(INDIRECT("'"&amp;Lists!$J56&amp;"'!"&amp;Lists!$K56&amp;AL$23))))</f>
        <v/>
      </c>
      <c r="AM78" s="31" t="str">
        <f ca="1">IF(ISNA(Lists!$J56),"",IF((INDIRECT("'"&amp;Lists!$J56&amp;"'!"&amp;Lists!$K56&amp;AM$23))="","",(INDIRECT("'"&amp;Lists!$J56&amp;"'!"&amp;Lists!$K56&amp;AM$23))))</f>
        <v/>
      </c>
      <c r="AN78" s="31" t="str">
        <f ca="1">IF(ISNA(Lists!$J56),"",IF((INDIRECT("'"&amp;Lists!$J56&amp;"'!"&amp;Lists!$K56&amp;AN$23))="","",(INDIRECT("'"&amp;Lists!$J56&amp;"'!"&amp;Lists!$K56&amp;AN$23))))</f>
        <v/>
      </c>
      <c r="AO78" s="485" t="str">
        <f ca="1">IF(ISNA(Lists!$J56),"",IF((INDIRECT("'"&amp;Lists!$J56&amp;"'!"&amp;Lists!$K56&amp;AO$23))="","",(INDIRECT("'"&amp;Lists!$J56&amp;"'!"&amp;Lists!$K56&amp;AO$23))))</f>
        <v/>
      </c>
    </row>
    <row r="79" spans="2:41" x14ac:dyDescent="0.25">
      <c r="B79" s="279" t="str">
        <f ca="1">IF(C79="","",Facility_Info_upload!$B$24)</f>
        <v/>
      </c>
      <c r="C79" s="31" t="str">
        <f ca="1">IF(ISNA(Lists!$J57),"",IF(INDIRECT("'"&amp;Lists!$J57&amp;"'!"&amp;"B"&amp;C$23)="","",(INDIRECT("'"&amp;Lists!$J57&amp;"'!"&amp;"B"&amp;C$23))))</f>
        <v/>
      </c>
      <c r="D79" s="31" t="str">
        <f ca="1">IF(ISNA(Lists!$J57),"",IF(INDIRECT("'"&amp;Lists!$J57&amp;"'!"&amp;"B"&amp;D$23)="","",(INDIRECT("'"&amp;Lists!$J57&amp;"'!"&amp;"B"&amp;D$23))))</f>
        <v/>
      </c>
      <c r="E79" s="31" t="str">
        <f ca="1">IF(ISNA(Lists!$J57),"",IF(INDIRECT("'"&amp;Lists!$J57&amp;"'!"&amp;"B"&amp;E$23)="","",(INDIRECT("'"&amp;Lists!$J57&amp;"'!"&amp;"B"&amp;E$23))))</f>
        <v/>
      </c>
      <c r="F79" s="31" t="str">
        <f ca="1">IF(ISNA(Lists!$J57),"",IF(INDIRECT("'"&amp;Lists!$J57&amp;"'!"&amp;"B"&amp;F$23)="","",(INDIRECT("'"&amp;Lists!$J57&amp;"'!"&amp;"B"&amp;F$23))))</f>
        <v/>
      </c>
      <c r="G79" s="31" t="str">
        <f ca="1">IF(ISNA(Lists!$J57),"",IF(INDIRECT("'"&amp;Lists!$J57&amp;"'!"&amp;"B"&amp;G$23)="","",(INDIRECT("'"&amp;Lists!$J57&amp;"'!"&amp;"B"&amp;G$23))))</f>
        <v/>
      </c>
      <c r="H79" s="31" t="str">
        <f ca="1">IF(ISNA(Lists!$J57),"",IF((INDIRECT("'"&amp;Lists!$J57&amp;"'!"&amp;Lists!$K57&amp;H$23))="","",(INDIRECT("'"&amp;Lists!$J57&amp;"'!"&amp;Lists!$K57&amp;H$23))))</f>
        <v/>
      </c>
      <c r="I79" s="31" t="str">
        <f ca="1">IF(ISNA(Lists!$J57),"",IF((INDIRECT("'"&amp;Lists!$J57&amp;"'!"&amp;Lists!$K57&amp;I$23))="","",(INDIRECT("'"&amp;Lists!$J57&amp;"'!"&amp;Lists!$K57&amp;I$23))))</f>
        <v/>
      </c>
      <c r="J79" s="31" t="str">
        <f ca="1">IF(ISNA(Lists!$J57),"",IF((INDIRECT("'"&amp;Lists!$J57&amp;"'!"&amp;Lists!$K57&amp;J$23))="","",(INDIRECT("'"&amp;Lists!$J57&amp;"'!"&amp;Lists!$K57&amp;J$23))))</f>
        <v/>
      </c>
      <c r="K79" s="31" t="str">
        <f ca="1">IF(ISNA(Lists!$J57),"",IF((INDIRECT("'"&amp;Lists!$J57&amp;"'!"&amp;Lists!$K57&amp;K$23))="","",(INDIRECT("'"&amp;Lists!$J57&amp;"'!"&amp;Lists!$K57&amp;K$23))))</f>
        <v/>
      </c>
      <c r="L79" s="31" t="str">
        <f ca="1">IF(ISNA(Lists!$J57),"",IF((INDIRECT("'"&amp;Lists!$J57&amp;"'!"&amp;Lists!$K57&amp;L$23))="","",(INDIRECT("'"&amp;Lists!$J57&amp;"'!"&amp;Lists!$K57&amp;L$23))))</f>
        <v/>
      </c>
      <c r="M79" s="31" t="str">
        <f ca="1">IF(ISNA(Lists!$J57),"",IF((INDIRECT("'"&amp;Lists!$J57&amp;"'!"&amp;Lists!$K57&amp;M$23))="","",(INDIRECT("'"&amp;Lists!$J57&amp;"'!"&amp;Lists!$K57&amp;M$23))))</f>
        <v/>
      </c>
      <c r="N79" s="31" t="str">
        <f ca="1">IF(ISNA(Lists!$J57),"",IF((INDIRECT("'"&amp;Lists!$J57&amp;"'!"&amp;Lists!$K57&amp;N$23))="","",(INDIRECT("'"&amp;Lists!$J57&amp;"'!"&amp;Lists!$K57&amp;N$23))))</f>
        <v/>
      </c>
      <c r="O79" s="31" t="str">
        <f ca="1">IF(ISNA(Lists!$J57),"",IF((INDIRECT("'"&amp;Lists!$J57&amp;"'!"&amp;Lists!$K57&amp;O$23))="","",(INDIRECT("'"&amp;Lists!$J57&amp;"'!"&amp;Lists!$K57&amp;O$23))))</f>
        <v/>
      </c>
      <c r="P79" s="31" t="str">
        <f ca="1">IF(ISNA(Lists!$J57),"",IF((INDIRECT("'"&amp;Lists!$J57&amp;"'!"&amp;Lists!$K57&amp;P$23))="","",(INDIRECT("'"&amp;Lists!$J57&amp;"'!"&amp;Lists!$K57&amp;P$23))))</f>
        <v/>
      </c>
      <c r="Q79" s="31" t="str">
        <f ca="1">IF(ISNA(Lists!$J57),"",IF((INDIRECT("'"&amp;Lists!$J57&amp;"'!"&amp;Lists!$K57&amp;Q$23))="","",(INDIRECT("'"&amp;Lists!$J57&amp;"'!"&amp;Lists!$K57&amp;Q$23))))</f>
        <v/>
      </c>
      <c r="R79" s="31" t="str">
        <f ca="1">IF(ISNA(Lists!$J57),"",IF((INDIRECT("'"&amp;Lists!$J57&amp;"'!"&amp;Lists!$K57&amp;R$23))="","",(INDIRECT("'"&amp;Lists!$J57&amp;"'!"&amp;Lists!$K57&amp;R$23))))</f>
        <v/>
      </c>
      <c r="S79" s="31" t="str">
        <f ca="1">IF(ISNA(Lists!$J57),"",IF((INDIRECT("'"&amp;Lists!$J57&amp;"'!"&amp;Lists!$K57&amp;S$23))="","",(INDIRECT("'"&amp;Lists!$J57&amp;"'!"&amp;Lists!$K57&amp;S$23))))</f>
        <v/>
      </c>
      <c r="T79" s="278" t="str">
        <f ca="1">IF(ISNA(Lists!$J57),"",IF((INDIRECT("'"&amp;Lists!$J57&amp;"'!"&amp;Lists!$K57&amp;T$23))="","",(INDIRECT("'"&amp;Lists!$J57&amp;"'!"&amp;Lists!$K57&amp;T$23))))</f>
        <v/>
      </c>
      <c r="U79" s="31" t="str">
        <f ca="1">IF(ISNA(Lists!$J57),"",IF((INDIRECT("'"&amp;Lists!$J57&amp;"'!"&amp;Lists!$K57&amp;U$23))="","",(INDIRECT("'"&amp;Lists!$J57&amp;"'!"&amp;Lists!$K57&amp;U$23))))</f>
        <v/>
      </c>
      <c r="V79" s="31" t="str">
        <f ca="1">IF(ISNA(Lists!$J57),"",IF((INDIRECT("'"&amp;Lists!$J57&amp;"'!"&amp;Lists!$L57&amp;V$23))="","",(INDIRECT("'"&amp;Lists!$J57&amp;"'!"&amp;Lists!$L57&amp;V$23))))</f>
        <v/>
      </c>
      <c r="W79" s="31" t="str">
        <f ca="1">IF(ISNA(Lists!$J57),"",IF((INDIRECT("'"&amp;Lists!$J57&amp;"'!"&amp;Lists!$L57&amp;W$23))="","",(INDIRECT("'"&amp;Lists!$J57&amp;"'!"&amp;Lists!$L57&amp;W$23))))</f>
        <v/>
      </c>
      <c r="X79" s="31" t="str">
        <f ca="1">IF(ISNA(Lists!$J57),"",IF((INDIRECT("'"&amp;Lists!$J57&amp;"'!"&amp;Lists!$L57&amp;X$23))="","",(INDIRECT("'"&amp;Lists!$J57&amp;"'!"&amp;Lists!$L57&amp;X$23))))</f>
        <v/>
      </c>
      <c r="Y79" s="31" t="str">
        <f ca="1">IF(ISNA(Lists!$J57),"",IF((INDIRECT("'"&amp;Lists!$J57&amp;"'!"&amp;Lists!$L57&amp;Y$23))="","",(INDIRECT("'"&amp;Lists!$J57&amp;"'!"&amp;Lists!$L57&amp;Y$23))))</f>
        <v/>
      </c>
      <c r="Z79" s="31" t="str">
        <f ca="1">IF(ISNA(Lists!$J57),"",IF((INDIRECT("'"&amp;Lists!$J57&amp;"'!"&amp;Lists!$L57&amp;Z$23))="","",(INDIRECT("'"&amp;Lists!$J57&amp;"'!"&amp;Lists!$L57&amp;Z$23))))</f>
        <v/>
      </c>
      <c r="AA79" s="31" t="str">
        <f ca="1">IF(ISNA(Lists!$J57),"",IF((INDIRECT("'"&amp;Lists!$J57&amp;"'!"&amp;Lists!$L57&amp;AA$23))="","",(INDIRECT("'"&amp;Lists!$J57&amp;"'!"&amp;Lists!$L57&amp;AA$23))))</f>
        <v/>
      </c>
      <c r="AB79" s="31" t="str">
        <f ca="1">IF(ISNA(Lists!$J57),"",IF((INDIRECT("'"&amp;Lists!$J57&amp;"'!"&amp;Lists!$L57&amp;AB$23))="","",(INDIRECT("'"&amp;Lists!$J57&amp;"'!"&amp;Lists!$L57&amp;AB$23))))</f>
        <v/>
      </c>
      <c r="AC79" s="31" t="str">
        <f ca="1">IF(ISNA(Lists!$J57),"",IF((INDIRECT("'"&amp;Lists!$J57&amp;"'!"&amp;Lists!$K57&amp;AC$23))="","",(INDIRECT("'"&amp;Lists!$J57&amp;"'!"&amp;Lists!$K57&amp;AC$23))))</f>
        <v/>
      </c>
      <c r="AD79" s="31" t="str">
        <f ca="1">IF(ISNA(Lists!$J57),"",IF((INDIRECT("'"&amp;Lists!$J57&amp;"'!"&amp;Lists!$L57&amp;AD$23))="","",(INDIRECT("'"&amp;Lists!$J57&amp;"'!"&amp;Lists!$L57&amp;AD$23))))</f>
        <v/>
      </c>
      <c r="AE79" s="31" t="str">
        <f ca="1">IF(ISNA(Lists!$J57),"",IF((INDIRECT("'"&amp;Lists!$J57&amp;"'!"&amp;Lists!$K57&amp;AE$23))="","",(INDIRECT("'"&amp;Lists!$J57&amp;"'!"&amp;Lists!$K57&amp;AE$23))))</f>
        <v/>
      </c>
      <c r="AF79" s="31" t="str">
        <f ca="1">IF(ISNA(Lists!$J57),"",IF((INDIRECT("'"&amp;Lists!$J57&amp;"'!"&amp;Lists!$K57&amp;AF$23))="","",(INDIRECT("'"&amp;Lists!$J57&amp;"'!"&amp;Lists!$K57&amp;AF$23))))</f>
        <v/>
      </c>
      <c r="AG79" s="31" t="str">
        <f ca="1">IF(ISNA(Lists!$J57),"",IF((INDIRECT("'"&amp;Lists!$J57&amp;"'!"&amp;Lists!$K57&amp;AG$23))="","",(INDIRECT("'"&amp;Lists!$J57&amp;"'!"&amp;Lists!$K57&amp;AG$23))))</f>
        <v/>
      </c>
      <c r="AH79" s="31" t="str">
        <f ca="1">IF(ISNA(Lists!$J57),"",IF((INDIRECT("'"&amp;Lists!$J57&amp;"'!"&amp;Lists!$K57&amp;AH$23))="","",(INDIRECT("'"&amp;Lists!$J57&amp;"'!"&amp;Lists!$K57&amp;AH$23))))</f>
        <v/>
      </c>
      <c r="AI79" s="31" t="str">
        <f ca="1">IF(ISNA(Lists!$J57),"",IF((INDIRECT("'"&amp;Lists!$J57&amp;"'!"&amp;Lists!$K57&amp;AI$23))="","",(INDIRECT("'"&amp;Lists!$J57&amp;"'!"&amp;Lists!$K57&amp;AI$23))))</f>
        <v/>
      </c>
      <c r="AJ79" s="31" t="str">
        <f ca="1">IF(ISNA(Lists!$J57),"",IF((INDIRECT("'"&amp;Lists!$J57&amp;"'!"&amp;Lists!$K57&amp;AJ$23))="","",(INDIRECT("'"&amp;Lists!$J57&amp;"'!"&amp;Lists!$K57&amp;AJ$23))))</f>
        <v/>
      </c>
      <c r="AK79" s="31" t="str">
        <f ca="1">IF(ISNA(Lists!$J57),"",IF((INDIRECT("'"&amp;Lists!$J57&amp;"'!"&amp;Lists!$K57&amp;AK$23))="","",(INDIRECT("'"&amp;Lists!$J57&amp;"'!"&amp;Lists!$K57&amp;AK$23))))</f>
        <v/>
      </c>
      <c r="AL79" s="274" t="str">
        <f ca="1">IF(ISNA(Lists!$J57),"",IF((INDIRECT("'"&amp;Lists!$J57&amp;"'!"&amp;Lists!$K57&amp;AL$23))="","",(INDIRECT("'"&amp;Lists!$J57&amp;"'!"&amp;Lists!$K57&amp;AL$23))))</f>
        <v/>
      </c>
      <c r="AM79" s="31" t="str">
        <f ca="1">IF(ISNA(Lists!$J57),"",IF((INDIRECT("'"&amp;Lists!$J57&amp;"'!"&amp;Lists!$K57&amp;AM$23))="","",(INDIRECT("'"&amp;Lists!$J57&amp;"'!"&amp;Lists!$K57&amp;AM$23))))</f>
        <v/>
      </c>
      <c r="AN79" s="31" t="str">
        <f ca="1">IF(ISNA(Lists!$J57),"",IF((INDIRECT("'"&amp;Lists!$J57&amp;"'!"&amp;Lists!$K57&amp;AN$23))="","",(INDIRECT("'"&amp;Lists!$J57&amp;"'!"&amp;Lists!$K57&amp;AN$23))))</f>
        <v/>
      </c>
      <c r="AO79" s="485" t="str">
        <f ca="1">IF(ISNA(Lists!$J57),"",IF((INDIRECT("'"&amp;Lists!$J57&amp;"'!"&amp;Lists!$K57&amp;AO$23))="","",(INDIRECT("'"&amp;Lists!$J57&amp;"'!"&amp;Lists!$K57&amp;AO$23))))</f>
        <v/>
      </c>
    </row>
    <row r="80" spans="2:41" x14ac:dyDescent="0.25">
      <c r="B80" s="279" t="str">
        <f ca="1">IF(C80="","",Facility_Info_upload!$B$24)</f>
        <v/>
      </c>
      <c r="C80" s="31" t="str">
        <f ca="1">IF(ISNA(Lists!$J58),"",IF(INDIRECT("'"&amp;Lists!$J58&amp;"'!"&amp;"B"&amp;C$23)="","",(INDIRECT("'"&amp;Lists!$J58&amp;"'!"&amp;"B"&amp;C$23))))</f>
        <v/>
      </c>
      <c r="D80" s="31" t="str">
        <f ca="1">IF(ISNA(Lists!$J58),"",IF(INDIRECT("'"&amp;Lists!$J58&amp;"'!"&amp;"B"&amp;D$23)="","",(INDIRECT("'"&amp;Lists!$J58&amp;"'!"&amp;"B"&amp;D$23))))</f>
        <v/>
      </c>
      <c r="E80" s="31" t="str">
        <f ca="1">IF(ISNA(Lists!$J58),"",IF(INDIRECT("'"&amp;Lists!$J58&amp;"'!"&amp;"B"&amp;E$23)="","",(INDIRECT("'"&amp;Lists!$J58&amp;"'!"&amp;"B"&amp;E$23))))</f>
        <v/>
      </c>
      <c r="F80" s="31" t="str">
        <f ca="1">IF(ISNA(Lists!$J58),"",IF(INDIRECT("'"&amp;Lists!$J58&amp;"'!"&amp;"B"&amp;F$23)="","",(INDIRECT("'"&amp;Lists!$J58&amp;"'!"&amp;"B"&amp;F$23))))</f>
        <v/>
      </c>
      <c r="G80" s="31" t="str">
        <f ca="1">IF(ISNA(Lists!$J58),"",IF(INDIRECT("'"&amp;Lists!$J58&amp;"'!"&amp;"B"&amp;G$23)="","",(INDIRECT("'"&amp;Lists!$J58&amp;"'!"&amp;"B"&amp;G$23))))</f>
        <v/>
      </c>
      <c r="H80" s="31" t="str">
        <f ca="1">IF(ISNA(Lists!$J58),"",IF((INDIRECT("'"&amp;Lists!$J58&amp;"'!"&amp;Lists!$K58&amp;H$23))="","",(INDIRECT("'"&amp;Lists!$J58&amp;"'!"&amp;Lists!$K58&amp;H$23))))</f>
        <v/>
      </c>
      <c r="I80" s="31" t="str">
        <f ca="1">IF(ISNA(Lists!$J58),"",IF((INDIRECT("'"&amp;Lists!$J58&amp;"'!"&amp;Lists!$K58&amp;I$23))="","",(INDIRECT("'"&amp;Lists!$J58&amp;"'!"&amp;Lists!$K58&amp;I$23))))</f>
        <v/>
      </c>
      <c r="J80" s="31" t="str">
        <f ca="1">IF(ISNA(Lists!$J58),"",IF((INDIRECT("'"&amp;Lists!$J58&amp;"'!"&amp;Lists!$K58&amp;J$23))="","",(INDIRECT("'"&amp;Lists!$J58&amp;"'!"&amp;Lists!$K58&amp;J$23))))</f>
        <v/>
      </c>
      <c r="K80" s="31" t="str">
        <f ca="1">IF(ISNA(Lists!$J58),"",IF((INDIRECT("'"&amp;Lists!$J58&amp;"'!"&amp;Lists!$K58&amp;K$23))="","",(INDIRECT("'"&amp;Lists!$J58&amp;"'!"&amp;Lists!$K58&amp;K$23))))</f>
        <v/>
      </c>
      <c r="L80" s="31" t="str">
        <f ca="1">IF(ISNA(Lists!$J58),"",IF((INDIRECT("'"&amp;Lists!$J58&amp;"'!"&amp;Lists!$K58&amp;L$23))="","",(INDIRECT("'"&amp;Lists!$J58&amp;"'!"&amp;Lists!$K58&amp;L$23))))</f>
        <v/>
      </c>
      <c r="M80" s="31" t="str">
        <f ca="1">IF(ISNA(Lists!$J58),"",IF((INDIRECT("'"&amp;Lists!$J58&amp;"'!"&amp;Lists!$K58&amp;M$23))="","",(INDIRECT("'"&amp;Lists!$J58&amp;"'!"&amp;Lists!$K58&amp;M$23))))</f>
        <v/>
      </c>
      <c r="N80" s="31" t="str">
        <f ca="1">IF(ISNA(Lists!$J58),"",IF((INDIRECT("'"&amp;Lists!$J58&amp;"'!"&amp;Lists!$K58&amp;N$23))="","",(INDIRECT("'"&amp;Lists!$J58&amp;"'!"&amp;Lists!$K58&amp;N$23))))</f>
        <v/>
      </c>
      <c r="O80" s="31" t="str">
        <f ca="1">IF(ISNA(Lists!$J58),"",IF((INDIRECT("'"&amp;Lists!$J58&amp;"'!"&amp;Lists!$K58&amp;O$23))="","",(INDIRECT("'"&amp;Lists!$J58&amp;"'!"&amp;Lists!$K58&amp;O$23))))</f>
        <v/>
      </c>
      <c r="P80" s="31" t="str">
        <f ca="1">IF(ISNA(Lists!$J58),"",IF((INDIRECT("'"&amp;Lists!$J58&amp;"'!"&amp;Lists!$K58&amp;P$23))="","",(INDIRECT("'"&amp;Lists!$J58&amp;"'!"&amp;Lists!$K58&amp;P$23))))</f>
        <v/>
      </c>
      <c r="Q80" s="31" t="str">
        <f ca="1">IF(ISNA(Lists!$J58),"",IF((INDIRECT("'"&amp;Lists!$J58&amp;"'!"&amp;Lists!$K58&amp;Q$23))="","",(INDIRECT("'"&amp;Lists!$J58&amp;"'!"&amp;Lists!$K58&amp;Q$23))))</f>
        <v/>
      </c>
      <c r="R80" s="31" t="str">
        <f ca="1">IF(ISNA(Lists!$J58),"",IF((INDIRECT("'"&amp;Lists!$J58&amp;"'!"&amp;Lists!$K58&amp;R$23))="","",(INDIRECT("'"&amp;Lists!$J58&amp;"'!"&amp;Lists!$K58&amp;R$23))))</f>
        <v/>
      </c>
      <c r="S80" s="31" t="str">
        <f ca="1">IF(ISNA(Lists!$J58),"",IF((INDIRECT("'"&amp;Lists!$J58&amp;"'!"&amp;Lists!$K58&amp;S$23))="","",(INDIRECT("'"&amp;Lists!$J58&amp;"'!"&amp;Lists!$K58&amp;S$23))))</f>
        <v/>
      </c>
      <c r="T80" s="278" t="str">
        <f ca="1">IF(ISNA(Lists!$J58),"",IF((INDIRECT("'"&amp;Lists!$J58&amp;"'!"&amp;Lists!$K58&amp;T$23))="","",(INDIRECT("'"&amp;Lists!$J58&amp;"'!"&amp;Lists!$K58&amp;T$23))))</f>
        <v/>
      </c>
      <c r="U80" s="31" t="str">
        <f ca="1">IF(ISNA(Lists!$J58),"",IF((INDIRECT("'"&amp;Lists!$J58&amp;"'!"&amp;Lists!$K58&amp;U$23))="","",(INDIRECT("'"&amp;Lists!$J58&amp;"'!"&amp;Lists!$K58&amp;U$23))))</f>
        <v/>
      </c>
      <c r="V80" s="31" t="str">
        <f ca="1">IF(ISNA(Lists!$J58),"",IF((INDIRECT("'"&amp;Lists!$J58&amp;"'!"&amp;Lists!$L58&amp;V$23))="","",(INDIRECT("'"&amp;Lists!$J58&amp;"'!"&amp;Lists!$L58&amp;V$23))))</f>
        <v/>
      </c>
      <c r="W80" s="31" t="str">
        <f ca="1">IF(ISNA(Lists!$J58),"",IF((INDIRECT("'"&amp;Lists!$J58&amp;"'!"&amp;Lists!$L58&amp;W$23))="","",(INDIRECT("'"&amp;Lists!$J58&amp;"'!"&amp;Lists!$L58&amp;W$23))))</f>
        <v/>
      </c>
      <c r="X80" s="31" t="str">
        <f ca="1">IF(ISNA(Lists!$J58),"",IF((INDIRECT("'"&amp;Lists!$J58&amp;"'!"&amp;Lists!$L58&amp;X$23))="","",(INDIRECT("'"&amp;Lists!$J58&amp;"'!"&amp;Lists!$L58&amp;X$23))))</f>
        <v/>
      </c>
      <c r="Y80" s="31" t="str">
        <f ca="1">IF(ISNA(Lists!$J58),"",IF((INDIRECT("'"&amp;Lists!$J58&amp;"'!"&amp;Lists!$L58&amp;Y$23))="","",(INDIRECT("'"&amp;Lists!$J58&amp;"'!"&amp;Lists!$L58&amp;Y$23))))</f>
        <v/>
      </c>
      <c r="Z80" s="31" t="str">
        <f ca="1">IF(ISNA(Lists!$J58),"",IF((INDIRECT("'"&amp;Lists!$J58&amp;"'!"&amp;Lists!$L58&amp;Z$23))="","",(INDIRECT("'"&amp;Lists!$J58&amp;"'!"&amp;Lists!$L58&amp;Z$23))))</f>
        <v/>
      </c>
      <c r="AA80" s="31" t="str">
        <f ca="1">IF(ISNA(Lists!$J58),"",IF((INDIRECT("'"&amp;Lists!$J58&amp;"'!"&amp;Lists!$L58&amp;AA$23))="","",(INDIRECT("'"&amp;Lists!$J58&amp;"'!"&amp;Lists!$L58&amp;AA$23))))</f>
        <v/>
      </c>
      <c r="AB80" s="31" t="str">
        <f ca="1">IF(ISNA(Lists!$J58),"",IF((INDIRECT("'"&amp;Lists!$J58&amp;"'!"&amp;Lists!$L58&amp;AB$23))="","",(INDIRECT("'"&amp;Lists!$J58&amp;"'!"&amp;Lists!$L58&amp;AB$23))))</f>
        <v/>
      </c>
      <c r="AC80" s="31" t="str">
        <f ca="1">IF(ISNA(Lists!$J58),"",IF((INDIRECT("'"&amp;Lists!$J58&amp;"'!"&amp;Lists!$K58&amp;AC$23))="","",(INDIRECT("'"&amp;Lists!$J58&amp;"'!"&amp;Lists!$K58&amp;AC$23))))</f>
        <v/>
      </c>
      <c r="AD80" s="31" t="str">
        <f ca="1">IF(ISNA(Lists!$J58),"",IF((INDIRECT("'"&amp;Lists!$J58&amp;"'!"&amp;Lists!$L58&amp;AD$23))="","",(INDIRECT("'"&amp;Lists!$J58&amp;"'!"&amp;Lists!$L58&amp;AD$23))))</f>
        <v/>
      </c>
      <c r="AE80" s="31" t="str">
        <f ca="1">IF(ISNA(Lists!$J58),"",IF((INDIRECT("'"&amp;Lists!$J58&amp;"'!"&amp;Lists!$K58&amp;AE$23))="","",(INDIRECT("'"&amp;Lists!$J58&amp;"'!"&amp;Lists!$K58&amp;AE$23))))</f>
        <v/>
      </c>
      <c r="AF80" s="31" t="str">
        <f ca="1">IF(ISNA(Lists!$J58),"",IF((INDIRECT("'"&amp;Lists!$J58&amp;"'!"&amp;Lists!$K58&amp;AF$23))="","",(INDIRECT("'"&amp;Lists!$J58&amp;"'!"&amp;Lists!$K58&amp;AF$23))))</f>
        <v/>
      </c>
      <c r="AG80" s="31" t="str">
        <f ca="1">IF(ISNA(Lists!$J58),"",IF((INDIRECT("'"&amp;Lists!$J58&amp;"'!"&amp;Lists!$K58&amp;AG$23))="","",(INDIRECT("'"&amp;Lists!$J58&amp;"'!"&amp;Lists!$K58&amp;AG$23))))</f>
        <v/>
      </c>
      <c r="AH80" s="31" t="str">
        <f ca="1">IF(ISNA(Lists!$J58),"",IF((INDIRECT("'"&amp;Lists!$J58&amp;"'!"&amp;Lists!$K58&amp;AH$23))="","",(INDIRECT("'"&amp;Lists!$J58&amp;"'!"&amp;Lists!$K58&amp;AH$23))))</f>
        <v/>
      </c>
      <c r="AI80" s="31" t="str">
        <f ca="1">IF(ISNA(Lists!$J58),"",IF((INDIRECT("'"&amp;Lists!$J58&amp;"'!"&amp;Lists!$K58&amp;AI$23))="","",(INDIRECT("'"&amp;Lists!$J58&amp;"'!"&amp;Lists!$K58&amp;AI$23))))</f>
        <v/>
      </c>
      <c r="AJ80" s="31" t="str">
        <f ca="1">IF(ISNA(Lists!$J58),"",IF((INDIRECT("'"&amp;Lists!$J58&amp;"'!"&amp;Lists!$K58&amp;AJ$23))="","",(INDIRECT("'"&amp;Lists!$J58&amp;"'!"&amp;Lists!$K58&amp;AJ$23))))</f>
        <v/>
      </c>
      <c r="AK80" s="31" t="str">
        <f ca="1">IF(ISNA(Lists!$J58),"",IF((INDIRECT("'"&amp;Lists!$J58&amp;"'!"&amp;Lists!$K58&amp;AK$23))="","",(INDIRECT("'"&amp;Lists!$J58&amp;"'!"&amp;Lists!$K58&amp;AK$23))))</f>
        <v/>
      </c>
      <c r="AL80" s="274" t="str">
        <f ca="1">IF(ISNA(Lists!$J58),"",IF((INDIRECT("'"&amp;Lists!$J58&amp;"'!"&amp;Lists!$K58&amp;AL$23))="","",(INDIRECT("'"&amp;Lists!$J58&amp;"'!"&amp;Lists!$K58&amp;AL$23))))</f>
        <v/>
      </c>
      <c r="AM80" s="31" t="str">
        <f ca="1">IF(ISNA(Lists!$J58),"",IF((INDIRECT("'"&amp;Lists!$J58&amp;"'!"&amp;Lists!$K58&amp;AM$23))="","",(INDIRECT("'"&amp;Lists!$J58&amp;"'!"&amp;Lists!$K58&amp;AM$23))))</f>
        <v/>
      </c>
      <c r="AN80" s="31" t="str">
        <f ca="1">IF(ISNA(Lists!$J58),"",IF((INDIRECT("'"&amp;Lists!$J58&amp;"'!"&amp;Lists!$K58&amp;AN$23))="","",(INDIRECT("'"&amp;Lists!$J58&amp;"'!"&amp;Lists!$K58&amp;AN$23))))</f>
        <v/>
      </c>
      <c r="AO80" s="485" t="str">
        <f ca="1">IF(ISNA(Lists!$J58),"",IF((INDIRECT("'"&amp;Lists!$J58&amp;"'!"&amp;Lists!$K58&amp;AO$23))="","",(INDIRECT("'"&amp;Lists!$J58&amp;"'!"&amp;Lists!$K58&amp;AO$23))))</f>
        <v/>
      </c>
    </row>
    <row r="81" spans="2:41" x14ac:dyDescent="0.25">
      <c r="B81" s="279" t="str">
        <f ca="1">IF(C81="","",Facility_Info_upload!$B$24)</f>
        <v/>
      </c>
      <c r="C81" s="31" t="str">
        <f ca="1">IF(ISNA(Lists!$J59),"",IF(INDIRECT("'"&amp;Lists!$J59&amp;"'!"&amp;"B"&amp;C$23)="","",(INDIRECT("'"&amp;Lists!$J59&amp;"'!"&amp;"B"&amp;C$23))))</f>
        <v/>
      </c>
      <c r="D81" s="31" t="str">
        <f ca="1">IF(ISNA(Lists!$J59),"",IF(INDIRECT("'"&amp;Lists!$J59&amp;"'!"&amp;"B"&amp;D$23)="","",(INDIRECT("'"&amp;Lists!$J59&amp;"'!"&amp;"B"&amp;D$23))))</f>
        <v/>
      </c>
      <c r="E81" s="31" t="str">
        <f ca="1">IF(ISNA(Lists!$J59),"",IF(INDIRECT("'"&amp;Lists!$J59&amp;"'!"&amp;"B"&amp;E$23)="","",(INDIRECT("'"&amp;Lists!$J59&amp;"'!"&amp;"B"&amp;E$23))))</f>
        <v/>
      </c>
      <c r="F81" s="31" t="str">
        <f ca="1">IF(ISNA(Lists!$J59),"",IF(INDIRECT("'"&amp;Lists!$J59&amp;"'!"&amp;"B"&amp;F$23)="","",(INDIRECT("'"&amp;Lists!$J59&amp;"'!"&amp;"B"&amp;F$23))))</f>
        <v/>
      </c>
      <c r="G81" s="31" t="str">
        <f ca="1">IF(ISNA(Lists!$J59),"",IF(INDIRECT("'"&amp;Lists!$J59&amp;"'!"&amp;"B"&amp;G$23)="","",(INDIRECT("'"&amp;Lists!$J59&amp;"'!"&amp;"B"&amp;G$23))))</f>
        <v/>
      </c>
      <c r="H81" s="31" t="str">
        <f ca="1">IF(ISNA(Lists!$J59),"",IF((INDIRECT("'"&amp;Lists!$J59&amp;"'!"&amp;Lists!$K59&amp;H$23))="","",(INDIRECT("'"&amp;Lists!$J59&amp;"'!"&amp;Lists!$K59&amp;H$23))))</f>
        <v/>
      </c>
      <c r="I81" s="31" t="str">
        <f ca="1">IF(ISNA(Lists!$J59),"",IF((INDIRECT("'"&amp;Lists!$J59&amp;"'!"&amp;Lists!$K59&amp;I$23))="","",(INDIRECT("'"&amp;Lists!$J59&amp;"'!"&amp;Lists!$K59&amp;I$23))))</f>
        <v/>
      </c>
      <c r="J81" s="31" t="str">
        <f ca="1">IF(ISNA(Lists!$J59),"",IF((INDIRECT("'"&amp;Lists!$J59&amp;"'!"&amp;Lists!$K59&amp;J$23))="","",(INDIRECT("'"&amp;Lists!$J59&amp;"'!"&amp;Lists!$K59&amp;J$23))))</f>
        <v/>
      </c>
      <c r="K81" s="31" t="str">
        <f ca="1">IF(ISNA(Lists!$J59),"",IF((INDIRECT("'"&amp;Lists!$J59&amp;"'!"&amp;Lists!$K59&amp;K$23))="","",(INDIRECT("'"&amp;Lists!$J59&amp;"'!"&amp;Lists!$K59&amp;K$23))))</f>
        <v/>
      </c>
      <c r="L81" s="31" t="str">
        <f ca="1">IF(ISNA(Lists!$J59),"",IF((INDIRECT("'"&amp;Lists!$J59&amp;"'!"&amp;Lists!$K59&amp;L$23))="","",(INDIRECT("'"&amp;Lists!$J59&amp;"'!"&amp;Lists!$K59&amp;L$23))))</f>
        <v/>
      </c>
      <c r="M81" s="31" t="str">
        <f ca="1">IF(ISNA(Lists!$J59),"",IF((INDIRECT("'"&amp;Lists!$J59&amp;"'!"&amp;Lists!$K59&amp;M$23))="","",(INDIRECT("'"&amp;Lists!$J59&amp;"'!"&amp;Lists!$K59&amp;M$23))))</f>
        <v/>
      </c>
      <c r="N81" s="31" t="str">
        <f ca="1">IF(ISNA(Lists!$J59),"",IF((INDIRECT("'"&amp;Lists!$J59&amp;"'!"&amp;Lists!$K59&amp;N$23))="","",(INDIRECT("'"&amp;Lists!$J59&amp;"'!"&amp;Lists!$K59&amp;N$23))))</f>
        <v/>
      </c>
      <c r="O81" s="31" t="str">
        <f ca="1">IF(ISNA(Lists!$J59),"",IF((INDIRECT("'"&amp;Lists!$J59&amp;"'!"&amp;Lists!$K59&amp;O$23))="","",(INDIRECT("'"&amp;Lists!$J59&amp;"'!"&amp;Lists!$K59&amp;O$23))))</f>
        <v/>
      </c>
      <c r="P81" s="31" t="str">
        <f ca="1">IF(ISNA(Lists!$J59),"",IF((INDIRECT("'"&amp;Lists!$J59&amp;"'!"&amp;Lists!$K59&amp;P$23))="","",(INDIRECT("'"&amp;Lists!$J59&amp;"'!"&amp;Lists!$K59&amp;P$23))))</f>
        <v/>
      </c>
      <c r="Q81" s="31" t="str">
        <f ca="1">IF(ISNA(Lists!$J59),"",IF((INDIRECT("'"&amp;Lists!$J59&amp;"'!"&amp;Lists!$K59&amp;Q$23))="","",(INDIRECT("'"&amp;Lists!$J59&amp;"'!"&amp;Lists!$K59&amp;Q$23))))</f>
        <v/>
      </c>
      <c r="R81" s="31" t="str">
        <f ca="1">IF(ISNA(Lists!$J59),"",IF((INDIRECT("'"&amp;Lists!$J59&amp;"'!"&amp;Lists!$K59&amp;R$23))="","",(INDIRECT("'"&amp;Lists!$J59&amp;"'!"&amp;Lists!$K59&amp;R$23))))</f>
        <v/>
      </c>
      <c r="S81" s="31" t="str">
        <f ca="1">IF(ISNA(Lists!$J59),"",IF((INDIRECT("'"&amp;Lists!$J59&amp;"'!"&amp;Lists!$K59&amp;S$23))="","",(INDIRECT("'"&amp;Lists!$J59&amp;"'!"&amp;Lists!$K59&amp;S$23))))</f>
        <v/>
      </c>
      <c r="T81" s="278" t="str">
        <f ca="1">IF(ISNA(Lists!$J59),"",IF((INDIRECT("'"&amp;Lists!$J59&amp;"'!"&amp;Lists!$K59&amp;T$23))="","",(INDIRECT("'"&amp;Lists!$J59&amp;"'!"&amp;Lists!$K59&amp;T$23))))</f>
        <v/>
      </c>
      <c r="U81" s="31" t="str">
        <f ca="1">IF(ISNA(Lists!$J59),"",IF((INDIRECT("'"&amp;Lists!$J59&amp;"'!"&amp;Lists!$K59&amp;U$23))="","",(INDIRECT("'"&amp;Lists!$J59&amp;"'!"&amp;Lists!$K59&amp;U$23))))</f>
        <v/>
      </c>
      <c r="V81" s="31" t="str">
        <f ca="1">IF(ISNA(Lists!$J59),"",IF((INDIRECT("'"&amp;Lists!$J59&amp;"'!"&amp;Lists!$L59&amp;V$23))="","",(INDIRECT("'"&amp;Lists!$J59&amp;"'!"&amp;Lists!$L59&amp;V$23))))</f>
        <v/>
      </c>
      <c r="W81" s="31" t="str">
        <f ca="1">IF(ISNA(Lists!$J59),"",IF((INDIRECT("'"&amp;Lists!$J59&amp;"'!"&amp;Lists!$L59&amp;W$23))="","",(INDIRECT("'"&amp;Lists!$J59&amp;"'!"&amp;Lists!$L59&amp;W$23))))</f>
        <v/>
      </c>
      <c r="X81" s="31" t="str">
        <f ca="1">IF(ISNA(Lists!$J59),"",IF((INDIRECT("'"&amp;Lists!$J59&amp;"'!"&amp;Lists!$L59&amp;X$23))="","",(INDIRECT("'"&amp;Lists!$J59&amp;"'!"&amp;Lists!$L59&amp;X$23))))</f>
        <v/>
      </c>
      <c r="Y81" s="31" t="str">
        <f ca="1">IF(ISNA(Lists!$J59),"",IF((INDIRECT("'"&amp;Lists!$J59&amp;"'!"&amp;Lists!$L59&amp;Y$23))="","",(INDIRECT("'"&amp;Lists!$J59&amp;"'!"&amp;Lists!$L59&amp;Y$23))))</f>
        <v/>
      </c>
      <c r="Z81" s="31" t="str">
        <f ca="1">IF(ISNA(Lists!$J59),"",IF((INDIRECT("'"&amp;Lists!$J59&amp;"'!"&amp;Lists!$L59&amp;Z$23))="","",(INDIRECT("'"&amp;Lists!$J59&amp;"'!"&amp;Lists!$L59&amp;Z$23))))</f>
        <v/>
      </c>
      <c r="AA81" s="31" t="str">
        <f ca="1">IF(ISNA(Lists!$J59),"",IF((INDIRECT("'"&amp;Lists!$J59&amp;"'!"&amp;Lists!$L59&amp;AA$23))="","",(INDIRECT("'"&amp;Lists!$J59&amp;"'!"&amp;Lists!$L59&amp;AA$23))))</f>
        <v/>
      </c>
      <c r="AB81" s="31" t="str">
        <f ca="1">IF(ISNA(Lists!$J59),"",IF((INDIRECT("'"&amp;Lists!$J59&amp;"'!"&amp;Lists!$L59&amp;AB$23))="","",(INDIRECT("'"&amp;Lists!$J59&amp;"'!"&amp;Lists!$L59&amp;AB$23))))</f>
        <v/>
      </c>
      <c r="AC81" s="31" t="str">
        <f ca="1">IF(ISNA(Lists!$J59),"",IF((INDIRECT("'"&amp;Lists!$J59&amp;"'!"&amp;Lists!$K59&amp;AC$23))="","",(INDIRECT("'"&amp;Lists!$J59&amp;"'!"&amp;Lists!$K59&amp;AC$23))))</f>
        <v/>
      </c>
      <c r="AD81" s="31" t="str">
        <f ca="1">IF(ISNA(Lists!$J59),"",IF((INDIRECT("'"&amp;Lists!$J59&amp;"'!"&amp;Lists!$L59&amp;AD$23))="","",(INDIRECT("'"&amp;Lists!$J59&amp;"'!"&amp;Lists!$L59&amp;AD$23))))</f>
        <v/>
      </c>
      <c r="AE81" s="31" t="str">
        <f ca="1">IF(ISNA(Lists!$J59),"",IF((INDIRECT("'"&amp;Lists!$J59&amp;"'!"&amp;Lists!$K59&amp;AE$23))="","",(INDIRECT("'"&amp;Lists!$J59&amp;"'!"&amp;Lists!$K59&amp;AE$23))))</f>
        <v/>
      </c>
      <c r="AF81" s="31" t="str">
        <f ca="1">IF(ISNA(Lists!$J59),"",IF((INDIRECT("'"&amp;Lists!$J59&amp;"'!"&amp;Lists!$K59&amp;AF$23))="","",(INDIRECT("'"&amp;Lists!$J59&amp;"'!"&amp;Lists!$K59&amp;AF$23))))</f>
        <v/>
      </c>
      <c r="AG81" s="31" t="str">
        <f ca="1">IF(ISNA(Lists!$J59),"",IF((INDIRECT("'"&amp;Lists!$J59&amp;"'!"&amp;Lists!$K59&amp;AG$23))="","",(INDIRECT("'"&amp;Lists!$J59&amp;"'!"&amp;Lists!$K59&amp;AG$23))))</f>
        <v/>
      </c>
      <c r="AH81" s="31" t="str">
        <f ca="1">IF(ISNA(Lists!$J59),"",IF((INDIRECT("'"&amp;Lists!$J59&amp;"'!"&amp;Lists!$K59&amp;AH$23))="","",(INDIRECT("'"&amp;Lists!$J59&amp;"'!"&amp;Lists!$K59&amp;AH$23))))</f>
        <v/>
      </c>
      <c r="AI81" s="31" t="str">
        <f ca="1">IF(ISNA(Lists!$J59),"",IF((INDIRECT("'"&amp;Lists!$J59&amp;"'!"&amp;Lists!$K59&amp;AI$23))="","",(INDIRECT("'"&amp;Lists!$J59&amp;"'!"&amp;Lists!$K59&amp;AI$23))))</f>
        <v/>
      </c>
      <c r="AJ81" s="31" t="str">
        <f ca="1">IF(ISNA(Lists!$J59),"",IF((INDIRECT("'"&amp;Lists!$J59&amp;"'!"&amp;Lists!$K59&amp;AJ$23))="","",(INDIRECT("'"&amp;Lists!$J59&amp;"'!"&amp;Lists!$K59&amp;AJ$23))))</f>
        <v/>
      </c>
      <c r="AK81" s="31" t="str">
        <f ca="1">IF(ISNA(Lists!$J59),"",IF((INDIRECT("'"&amp;Lists!$J59&amp;"'!"&amp;Lists!$K59&amp;AK$23))="","",(INDIRECT("'"&amp;Lists!$J59&amp;"'!"&amp;Lists!$K59&amp;AK$23))))</f>
        <v/>
      </c>
      <c r="AL81" s="274" t="str">
        <f ca="1">IF(ISNA(Lists!$J59),"",IF((INDIRECT("'"&amp;Lists!$J59&amp;"'!"&amp;Lists!$K59&amp;AL$23))="","",(INDIRECT("'"&amp;Lists!$J59&amp;"'!"&amp;Lists!$K59&amp;AL$23))))</f>
        <v/>
      </c>
      <c r="AM81" s="31" t="str">
        <f ca="1">IF(ISNA(Lists!$J59),"",IF((INDIRECT("'"&amp;Lists!$J59&amp;"'!"&amp;Lists!$K59&amp;AM$23))="","",(INDIRECT("'"&amp;Lists!$J59&amp;"'!"&amp;Lists!$K59&amp;AM$23))))</f>
        <v/>
      </c>
      <c r="AN81" s="31" t="str">
        <f ca="1">IF(ISNA(Lists!$J59),"",IF((INDIRECT("'"&amp;Lists!$J59&amp;"'!"&amp;Lists!$K59&amp;AN$23))="","",(INDIRECT("'"&amp;Lists!$J59&amp;"'!"&amp;Lists!$K59&amp;AN$23))))</f>
        <v/>
      </c>
      <c r="AO81" s="485" t="str">
        <f ca="1">IF(ISNA(Lists!$J59),"",IF((INDIRECT("'"&amp;Lists!$J59&amp;"'!"&amp;Lists!$K59&amp;AO$23))="","",(INDIRECT("'"&amp;Lists!$J59&amp;"'!"&amp;Lists!$K59&amp;AO$23))))</f>
        <v/>
      </c>
    </row>
    <row r="82" spans="2:41" x14ac:dyDescent="0.25">
      <c r="B82" s="279" t="str">
        <f ca="1">IF(C82="","",Facility_Info_upload!$B$24)</f>
        <v/>
      </c>
      <c r="C82" s="31" t="str">
        <f ca="1">IF(ISNA(Lists!$J60),"",IF(INDIRECT("'"&amp;Lists!$J60&amp;"'!"&amp;"B"&amp;C$23)="","",(INDIRECT("'"&amp;Lists!$J60&amp;"'!"&amp;"B"&amp;C$23))))</f>
        <v/>
      </c>
      <c r="D82" s="31" t="str">
        <f ca="1">IF(ISNA(Lists!$J60),"",IF(INDIRECT("'"&amp;Lists!$J60&amp;"'!"&amp;"B"&amp;D$23)="","",(INDIRECT("'"&amp;Lists!$J60&amp;"'!"&amp;"B"&amp;D$23))))</f>
        <v/>
      </c>
      <c r="E82" s="31" t="str">
        <f ca="1">IF(ISNA(Lists!$J60),"",IF(INDIRECT("'"&amp;Lists!$J60&amp;"'!"&amp;"B"&amp;E$23)="","",(INDIRECT("'"&amp;Lists!$J60&amp;"'!"&amp;"B"&amp;E$23))))</f>
        <v/>
      </c>
      <c r="F82" s="31" t="str">
        <f ca="1">IF(ISNA(Lists!$J60),"",IF(INDIRECT("'"&amp;Lists!$J60&amp;"'!"&amp;"B"&amp;F$23)="","",(INDIRECT("'"&amp;Lists!$J60&amp;"'!"&amp;"B"&amp;F$23))))</f>
        <v/>
      </c>
      <c r="G82" s="31" t="str">
        <f ca="1">IF(ISNA(Lists!$J60),"",IF(INDIRECT("'"&amp;Lists!$J60&amp;"'!"&amp;"B"&amp;G$23)="","",(INDIRECT("'"&amp;Lists!$J60&amp;"'!"&amp;"B"&amp;G$23))))</f>
        <v/>
      </c>
      <c r="H82" s="31" t="str">
        <f ca="1">IF(ISNA(Lists!$J60),"",IF((INDIRECT("'"&amp;Lists!$J60&amp;"'!"&amp;Lists!$K60&amp;H$23))="","",(INDIRECT("'"&amp;Lists!$J60&amp;"'!"&amp;Lists!$K60&amp;H$23))))</f>
        <v/>
      </c>
      <c r="I82" s="31" t="str">
        <f ca="1">IF(ISNA(Lists!$J60),"",IF((INDIRECT("'"&amp;Lists!$J60&amp;"'!"&amp;Lists!$K60&amp;I$23))="","",(INDIRECT("'"&amp;Lists!$J60&amp;"'!"&amp;Lists!$K60&amp;I$23))))</f>
        <v/>
      </c>
      <c r="J82" s="31" t="str">
        <f ca="1">IF(ISNA(Lists!$J60),"",IF((INDIRECT("'"&amp;Lists!$J60&amp;"'!"&amp;Lists!$K60&amp;J$23))="","",(INDIRECT("'"&amp;Lists!$J60&amp;"'!"&amp;Lists!$K60&amp;J$23))))</f>
        <v/>
      </c>
      <c r="K82" s="31" t="str">
        <f ca="1">IF(ISNA(Lists!$J60),"",IF((INDIRECT("'"&amp;Lists!$J60&amp;"'!"&amp;Lists!$K60&amp;K$23))="","",(INDIRECT("'"&amp;Lists!$J60&amp;"'!"&amp;Lists!$K60&amp;K$23))))</f>
        <v/>
      </c>
      <c r="L82" s="31" t="str">
        <f ca="1">IF(ISNA(Lists!$J60),"",IF((INDIRECT("'"&amp;Lists!$J60&amp;"'!"&amp;Lists!$K60&amp;L$23))="","",(INDIRECT("'"&amp;Lists!$J60&amp;"'!"&amp;Lists!$K60&amp;L$23))))</f>
        <v/>
      </c>
      <c r="M82" s="31" t="str">
        <f ca="1">IF(ISNA(Lists!$J60),"",IF((INDIRECT("'"&amp;Lists!$J60&amp;"'!"&amp;Lists!$K60&amp;M$23))="","",(INDIRECT("'"&amp;Lists!$J60&amp;"'!"&amp;Lists!$K60&amp;M$23))))</f>
        <v/>
      </c>
      <c r="N82" s="31" t="str">
        <f ca="1">IF(ISNA(Lists!$J60),"",IF((INDIRECT("'"&amp;Lists!$J60&amp;"'!"&amp;Lists!$K60&amp;N$23))="","",(INDIRECT("'"&amp;Lists!$J60&amp;"'!"&amp;Lists!$K60&amp;N$23))))</f>
        <v/>
      </c>
      <c r="O82" s="31" t="str">
        <f ca="1">IF(ISNA(Lists!$J60),"",IF((INDIRECT("'"&amp;Lists!$J60&amp;"'!"&amp;Lists!$K60&amp;O$23))="","",(INDIRECT("'"&amp;Lists!$J60&amp;"'!"&amp;Lists!$K60&amp;O$23))))</f>
        <v/>
      </c>
      <c r="P82" s="31" t="str">
        <f ca="1">IF(ISNA(Lists!$J60),"",IF((INDIRECT("'"&amp;Lists!$J60&amp;"'!"&amp;Lists!$K60&amp;P$23))="","",(INDIRECT("'"&amp;Lists!$J60&amp;"'!"&amp;Lists!$K60&amp;P$23))))</f>
        <v/>
      </c>
      <c r="Q82" s="31" t="str">
        <f ca="1">IF(ISNA(Lists!$J60),"",IF((INDIRECT("'"&amp;Lists!$J60&amp;"'!"&amp;Lists!$K60&amp;Q$23))="","",(INDIRECT("'"&amp;Lists!$J60&amp;"'!"&amp;Lists!$K60&amp;Q$23))))</f>
        <v/>
      </c>
      <c r="R82" s="31" t="str">
        <f ca="1">IF(ISNA(Lists!$J60),"",IF((INDIRECT("'"&amp;Lists!$J60&amp;"'!"&amp;Lists!$K60&amp;R$23))="","",(INDIRECT("'"&amp;Lists!$J60&amp;"'!"&amp;Lists!$K60&amp;R$23))))</f>
        <v/>
      </c>
      <c r="S82" s="31" t="str">
        <f ca="1">IF(ISNA(Lists!$J60),"",IF((INDIRECT("'"&amp;Lists!$J60&amp;"'!"&amp;Lists!$K60&amp;S$23))="","",(INDIRECT("'"&amp;Lists!$J60&amp;"'!"&amp;Lists!$K60&amp;S$23))))</f>
        <v/>
      </c>
      <c r="T82" s="278" t="str">
        <f ca="1">IF(ISNA(Lists!$J60),"",IF((INDIRECT("'"&amp;Lists!$J60&amp;"'!"&amp;Lists!$K60&amp;T$23))="","",(INDIRECT("'"&amp;Lists!$J60&amp;"'!"&amp;Lists!$K60&amp;T$23))))</f>
        <v/>
      </c>
      <c r="U82" s="31" t="str">
        <f ca="1">IF(ISNA(Lists!$J60),"",IF((INDIRECT("'"&amp;Lists!$J60&amp;"'!"&amp;Lists!$K60&amp;U$23))="","",(INDIRECT("'"&amp;Lists!$J60&amp;"'!"&amp;Lists!$K60&amp;U$23))))</f>
        <v/>
      </c>
      <c r="V82" s="31" t="str">
        <f ca="1">IF(ISNA(Lists!$J60),"",IF((INDIRECT("'"&amp;Lists!$J60&amp;"'!"&amp;Lists!$L60&amp;V$23))="","",(INDIRECT("'"&amp;Lists!$J60&amp;"'!"&amp;Lists!$L60&amp;V$23))))</f>
        <v/>
      </c>
      <c r="W82" s="31" t="str">
        <f ca="1">IF(ISNA(Lists!$J60),"",IF((INDIRECT("'"&amp;Lists!$J60&amp;"'!"&amp;Lists!$L60&amp;W$23))="","",(INDIRECT("'"&amp;Lists!$J60&amp;"'!"&amp;Lists!$L60&amp;W$23))))</f>
        <v/>
      </c>
      <c r="X82" s="31" t="str">
        <f ca="1">IF(ISNA(Lists!$J60),"",IF((INDIRECT("'"&amp;Lists!$J60&amp;"'!"&amp;Lists!$L60&amp;X$23))="","",(INDIRECT("'"&amp;Lists!$J60&amp;"'!"&amp;Lists!$L60&amp;X$23))))</f>
        <v/>
      </c>
      <c r="Y82" s="31" t="str">
        <f ca="1">IF(ISNA(Lists!$J60),"",IF((INDIRECT("'"&amp;Lists!$J60&amp;"'!"&amp;Lists!$L60&amp;Y$23))="","",(INDIRECT("'"&amp;Lists!$J60&amp;"'!"&amp;Lists!$L60&amp;Y$23))))</f>
        <v/>
      </c>
      <c r="Z82" s="31" t="str">
        <f ca="1">IF(ISNA(Lists!$J60),"",IF((INDIRECT("'"&amp;Lists!$J60&amp;"'!"&amp;Lists!$L60&amp;Z$23))="","",(INDIRECT("'"&amp;Lists!$J60&amp;"'!"&amp;Lists!$L60&amp;Z$23))))</f>
        <v/>
      </c>
      <c r="AA82" s="31" t="str">
        <f ca="1">IF(ISNA(Lists!$J60),"",IF((INDIRECT("'"&amp;Lists!$J60&amp;"'!"&amp;Lists!$L60&amp;AA$23))="","",(INDIRECT("'"&amp;Lists!$J60&amp;"'!"&amp;Lists!$L60&amp;AA$23))))</f>
        <v/>
      </c>
      <c r="AB82" s="31" t="str">
        <f ca="1">IF(ISNA(Lists!$J60),"",IF((INDIRECT("'"&amp;Lists!$J60&amp;"'!"&amp;Lists!$L60&amp;AB$23))="","",(INDIRECT("'"&amp;Lists!$J60&amp;"'!"&amp;Lists!$L60&amp;AB$23))))</f>
        <v/>
      </c>
      <c r="AC82" s="31" t="str">
        <f ca="1">IF(ISNA(Lists!$J60),"",IF((INDIRECT("'"&amp;Lists!$J60&amp;"'!"&amp;Lists!$K60&amp;AC$23))="","",(INDIRECT("'"&amp;Lists!$J60&amp;"'!"&amp;Lists!$K60&amp;AC$23))))</f>
        <v/>
      </c>
      <c r="AD82" s="31" t="str">
        <f ca="1">IF(ISNA(Lists!$J60),"",IF((INDIRECT("'"&amp;Lists!$J60&amp;"'!"&amp;Lists!$L60&amp;AD$23))="","",(INDIRECT("'"&amp;Lists!$J60&amp;"'!"&amp;Lists!$L60&amp;AD$23))))</f>
        <v/>
      </c>
      <c r="AE82" s="31" t="str">
        <f ca="1">IF(ISNA(Lists!$J60),"",IF((INDIRECT("'"&amp;Lists!$J60&amp;"'!"&amp;Lists!$K60&amp;AE$23))="","",(INDIRECT("'"&amp;Lists!$J60&amp;"'!"&amp;Lists!$K60&amp;AE$23))))</f>
        <v/>
      </c>
      <c r="AF82" s="31" t="str">
        <f ca="1">IF(ISNA(Lists!$J60),"",IF((INDIRECT("'"&amp;Lists!$J60&amp;"'!"&amp;Lists!$K60&amp;AF$23))="","",(INDIRECT("'"&amp;Lists!$J60&amp;"'!"&amp;Lists!$K60&amp;AF$23))))</f>
        <v/>
      </c>
      <c r="AG82" s="31" t="str">
        <f ca="1">IF(ISNA(Lists!$J60),"",IF((INDIRECT("'"&amp;Lists!$J60&amp;"'!"&amp;Lists!$K60&amp;AG$23))="","",(INDIRECT("'"&amp;Lists!$J60&amp;"'!"&amp;Lists!$K60&amp;AG$23))))</f>
        <v/>
      </c>
      <c r="AH82" s="31" t="str">
        <f ca="1">IF(ISNA(Lists!$J60),"",IF((INDIRECT("'"&amp;Lists!$J60&amp;"'!"&amp;Lists!$K60&amp;AH$23))="","",(INDIRECT("'"&amp;Lists!$J60&amp;"'!"&amp;Lists!$K60&amp;AH$23))))</f>
        <v/>
      </c>
      <c r="AI82" s="31" t="str">
        <f ca="1">IF(ISNA(Lists!$J60),"",IF((INDIRECT("'"&amp;Lists!$J60&amp;"'!"&amp;Lists!$K60&amp;AI$23))="","",(INDIRECT("'"&amp;Lists!$J60&amp;"'!"&amp;Lists!$K60&amp;AI$23))))</f>
        <v/>
      </c>
      <c r="AJ82" s="31" t="str">
        <f ca="1">IF(ISNA(Lists!$J60),"",IF((INDIRECT("'"&amp;Lists!$J60&amp;"'!"&amp;Lists!$K60&amp;AJ$23))="","",(INDIRECT("'"&amp;Lists!$J60&amp;"'!"&amp;Lists!$K60&amp;AJ$23))))</f>
        <v/>
      </c>
      <c r="AK82" s="31" t="str">
        <f ca="1">IF(ISNA(Lists!$J60),"",IF((INDIRECT("'"&amp;Lists!$J60&amp;"'!"&amp;Lists!$K60&amp;AK$23))="","",(INDIRECT("'"&amp;Lists!$J60&amp;"'!"&amp;Lists!$K60&amp;AK$23))))</f>
        <v/>
      </c>
      <c r="AL82" s="274" t="str">
        <f ca="1">IF(ISNA(Lists!$J60),"",IF((INDIRECT("'"&amp;Lists!$J60&amp;"'!"&amp;Lists!$K60&amp;AL$23))="","",(INDIRECT("'"&amp;Lists!$J60&amp;"'!"&amp;Lists!$K60&amp;AL$23))))</f>
        <v/>
      </c>
      <c r="AM82" s="31" t="str">
        <f ca="1">IF(ISNA(Lists!$J60),"",IF((INDIRECT("'"&amp;Lists!$J60&amp;"'!"&amp;Lists!$K60&amp;AM$23))="","",(INDIRECT("'"&amp;Lists!$J60&amp;"'!"&amp;Lists!$K60&amp;AM$23))))</f>
        <v/>
      </c>
      <c r="AN82" s="31" t="str">
        <f ca="1">IF(ISNA(Lists!$J60),"",IF((INDIRECT("'"&amp;Lists!$J60&amp;"'!"&amp;Lists!$K60&amp;AN$23))="","",(INDIRECT("'"&amp;Lists!$J60&amp;"'!"&amp;Lists!$K60&amp;AN$23))))</f>
        <v/>
      </c>
      <c r="AO82" s="485" t="str">
        <f ca="1">IF(ISNA(Lists!$J60),"",IF((INDIRECT("'"&amp;Lists!$J60&amp;"'!"&amp;Lists!$K60&amp;AO$23))="","",(INDIRECT("'"&amp;Lists!$J60&amp;"'!"&amp;Lists!$K60&amp;AO$23))))</f>
        <v/>
      </c>
    </row>
    <row r="83" spans="2:41" x14ac:dyDescent="0.25">
      <c r="B83" s="279" t="str">
        <f ca="1">IF(C83="","",Facility_Info_upload!$B$24)</f>
        <v/>
      </c>
      <c r="C83" s="31" t="str">
        <f ca="1">IF(ISNA(Lists!$J61),"",IF(INDIRECT("'"&amp;Lists!$J61&amp;"'!"&amp;"B"&amp;C$23)="","",(INDIRECT("'"&amp;Lists!$J61&amp;"'!"&amp;"B"&amp;C$23))))</f>
        <v/>
      </c>
      <c r="D83" s="31" t="str">
        <f ca="1">IF(ISNA(Lists!$J61),"",IF(INDIRECT("'"&amp;Lists!$J61&amp;"'!"&amp;"B"&amp;D$23)="","",(INDIRECT("'"&amp;Lists!$J61&amp;"'!"&amp;"B"&amp;D$23))))</f>
        <v/>
      </c>
      <c r="E83" s="31" t="str">
        <f ca="1">IF(ISNA(Lists!$J61),"",IF(INDIRECT("'"&amp;Lists!$J61&amp;"'!"&amp;"B"&amp;E$23)="","",(INDIRECT("'"&amp;Lists!$J61&amp;"'!"&amp;"B"&amp;E$23))))</f>
        <v/>
      </c>
      <c r="F83" s="31" t="str">
        <f ca="1">IF(ISNA(Lists!$J61),"",IF(INDIRECT("'"&amp;Lists!$J61&amp;"'!"&amp;"B"&amp;F$23)="","",(INDIRECT("'"&amp;Lists!$J61&amp;"'!"&amp;"B"&amp;F$23))))</f>
        <v/>
      </c>
      <c r="G83" s="31" t="str">
        <f ca="1">IF(ISNA(Lists!$J61),"",IF(INDIRECT("'"&amp;Lists!$J61&amp;"'!"&amp;"B"&amp;G$23)="","",(INDIRECT("'"&amp;Lists!$J61&amp;"'!"&amp;"B"&amp;G$23))))</f>
        <v/>
      </c>
      <c r="H83" s="31" t="str">
        <f ca="1">IF(ISNA(Lists!$J61),"",IF((INDIRECT("'"&amp;Lists!$J61&amp;"'!"&amp;Lists!$K61&amp;H$23))="","",(INDIRECT("'"&amp;Lists!$J61&amp;"'!"&amp;Lists!$K61&amp;H$23))))</f>
        <v/>
      </c>
      <c r="I83" s="31" t="str">
        <f ca="1">IF(ISNA(Lists!$J61),"",IF((INDIRECT("'"&amp;Lists!$J61&amp;"'!"&amp;Lists!$K61&amp;I$23))="","",(INDIRECT("'"&amp;Lists!$J61&amp;"'!"&amp;Lists!$K61&amp;I$23))))</f>
        <v/>
      </c>
      <c r="J83" s="31" t="str">
        <f ca="1">IF(ISNA(Lists!$J61),"",IF((INDIRECT("'"&amp;Lists!$J61&amp;"'!"&amp;Lists!$K61&amp;J$23))="","",(INDIRECT("'"&amp;Lists!$J61&amp;"'!"&amp;Lists!$K61&amp;J$23))))</f>
        <v/>
      </c>
      <c r="K83" s="31" t="str">
        <f ca="1">IF(ISNA(Lists!$J61),"",IF((INDIRECT("'"&amp;Lists!$J61&amp;"'!"&amp;Lists!$K61&amp;K$23))="","",(INDIRECT("'"&amp;Lists!$J61&amp;"'!"&amp;Lists!$K61&amp;K$23))))</f>
        <v/>
      </c>
      <c r="L83" s="31" t="str">
        <f ca="1">IF(ISNA(Lists!$J61),"",IF((INDIRECT("'"&amp;Lists!$J61&amp;"'!"&amp;Lists!$K61&amp;L$23))="","",(INDIRECT("'"&amp;Lists!$J61&amp;"'!"&amp;Lists!$K61&amp;L$23))))</f>
        <v/>
      </c>
      <c r="M83" s="31" t="str">
        <f ca="1">IF(ISNA(Lists!$J61),"",IF((INDIRECT("'"&amp;Lists!$J61&amp;"'!"&amp;Lists!$K61&amp;M$23))="","",(INDIRECT("'"&amp;Lists!$J61&amp;"'!"&amp;Lists!$K61&amp;M$23))))</f>
        <v/>
      </c>
      <c r="N83" s="31" t="str">
        <f ca="1">IF(ISNA(Lists!$J61),"",IF((INDIRECT("'"&amp;Lists!$J61&amp;"'!"&amp;Lists!$K61&amp;N$23))="","",(INDIRECT("'"&amp;Lists!$J61&amp;"'!"&amp;Lists!$K61&amp;N$23))))</f>
        <v/>
      </c>
      <c r="O83" s="31" t="str">
        <f ca="1">IF(ISNA(Lists!$J61),"",IF((INDIRECT("'"&amp;Lists!$J61&amp;"'!"&amp;Lists!$K61&amp;O$23))="","",(INDIRECT("'"&amp;Lists!$J61&amp;"'!"&amp;Lists!$K61&amp;O$23))))</f>
        <v/>
      </c>
      <c r="P83" s="31" t="str">
        <f ca="1">IF(ISNA(Lists!$J61),"",IF((INDIRECT("'"&amp;Lists!$J61&amp;"'!"&amp;Lists!$K61&amp;P$23))="","",(INDIRECT("'"&amp;Lists!$J61&amp;"'!"&amp;Lists!$K61&amp;P$23))))</f>
        <v/>
      </c>
      <c r="Q83" s="31" t="str">
        <f ca="1">IF(ISNA(Lists!$J61),"",IF((INDIRECT("'"&amp;Lists!$J61&amp;"'!"&amp;Lists!$K61&amp;Q$23))="","",(INDIRECT("'"&amp;Lists!$J61&amp;"'!"&amp;Lists!$K61&amp;Q$23))))</f>
        <v/>
      </c>
      <c r="R83" s="31" t="str">
        <f ca="1">IF(ISNA(Lists!$J61),"",IF((INDIRECT("'"&amp;Lists!$J61&amp;"'!"&amp;Lists!$K61&amp;R$23))="","",(INDIRECT("'"&amp;Lists!$J61&amp;"'!"&amp;Lists!$K61&amp;R$23))))</f>
        <v/>
      </c>
      <c r="S83" s="31" t="str">
        <f ca="1">IF(ISNA(Lists!$J61),"",IF((INDIRECT("'"&amp;Lists!$J61&amp;"'!"&amp;Lists!$K61&amp;S$23))="","",(INDIRECT("'"&amp;Lists!$J61&amp;"'!"&amp;Lists!$K61&amp;S$23))))</f>
        <v/>
      </c>
      <c r="T83" s="278" t="str">
        <f ca="1">IF(ISNA(Lists!$J61),"",IF((INDIRECT("'"&amp;Lists!$J61&amp;"'!"&amp;Lists!$K61&amp;T$23))="","",(INDIRECT("'"&amp;Lists!$J61&amp;"'!"&amp;Lists!$K61&amp;T$23))))</f>
        <v/>
      </c>
      <c r="U83" s="31" t="str">
        <f ca="1">IF(ISNA(Lists!$J61),"",IF((INDIRECT("'"&amp;Lists!$J61&amp;"'!"&amp;Lists!$K61&amp;U$23))="","",(INDIRECT("'"&amp;Lists!$J61&amp;"'!"&amp;Lists!$K61&amp;U$23))))</f>
        <v/>
      </c>
      <c r="V83" s="31" t="str">
        <f ca="1">IF(ISNA(Lists!$J61),"",IF((INDIRECT("'"&amp;Lists!$J61&amp;"'!"&amp;Lists!$L61&amp;V$23))="","",(INDIRECT("'"&amp;Lists!$J61&amp;"'!"&amp;Lists!$L61&amp;V$23))))</f>
        <v/>
      </c>
      <c r="W83" s="31" t="str">
        <f ca="1">IF(ISNA(Lists!$J61),"",IF((INDIRECT("'"&amp;Lists!$J61&amp;"'!"&amp;Lists!$L61&amp;W$23))="","",(INDIRECT("'"&amp;Lists!$J61&amp;"'!"&amp;Lists!$L61&amp;W$23))))</f>
        <v/>
      </c>
      <c r="X83" s="31" t="str">
        <f ca="1">IF(ISNA(Lists!$J61),"",IF((INDIRECT("'"&amp;Lists!$J61&amp;"'!"&amp;Lists!$L61&amp;X$23))="","",(INDIRECT("'"&amp;Lists!$J61&amp;"'!"&amp;Lists!$L61&amp;X$23))))</f>
        <v/>
      </c>
      <c r="Y83" s="31" t="str">
        <f ca="1">IF(ISNA(Lists!$J61),"",IF((INDIRECT("'"&amp;Lists!$J61&amp;"'!"&amp;Lists!$L61&amp;Y$23))="","",(INDIRECT("'"&amp;Lists!$J61&amp;"'!"&amp;Lists!$L61&amp;Y$23))))</f>
        <v/>
      </c>
      <c r="Z83" s="31" t="str">
        <f ca="1">IF(ISNA(Lists!$J61),"",IF((INDIRECT("'"&amp;Lists!$J61&amp;"'!"&amp;Lists!$L61&amp;Z$23))="","",(INDIRECT("'"&amp;Lists!$J61&amp;"'!"&amp;Lists!$L61&amp;Z$23))))</f>
        <v/>
      </c>
      <c r="AA83" s="31" t="str">
        <f ca="1">IF(ISNA(Lists!$J61),"",IF((INDIRECT("'"&amp;Lists!$J61&amp;"'!"&amp;Lists!$L61&amp;AA$23))="","",(INDIRECT("'"&amp;Lists!$J61&amp;"'!"&amp;Lists!$L61&amp;AA$23))))</f>
        <v/>
      </c>
      <c r="AB83" s="31" t="str">
        <f ca="1">IF(ISNA(Lists!$J61),"",IF((INDIRECT("'"&amp;Lists!$J61&amp;"'!"&amp;Lists!$L61&amp;AB$23))="","",(INDIRECT("'"&amp;Lists!$J61&amp;"'!"&amp;Lists!$L61&amp;AB$23))))</f>
        <v/>
      </c>
      <c r="AC83" s="31" t="str">
        <f ca="1">IF(ISNA(Lists!$J61),"",IF((INDIRECT("'"&amp;Lists!$J61&amp;"'!"&amp;Lists!$K61&amp;AC$23))="","",(INDIRECT("'"&amp;Lists!$J61&amp;"'!"&amp;Lists!$K61&amp;AC$23))))</f>
        <v/>
      </c>
      <c r="AD83" s="31" t="str">
        <f ca="1">IF(ISNA(Lists!$J61),"",IF((INDIRECT("'"&amp;Lists!$J61&amp;"'!"&amp;Lists!$L61&amp;AD$23))="","",(INDIRECT("'"&amp;Lists!$J61&amp;"'!"&amp;Lists!$L61&amp;AD$23))))</f>
        <v/>
      </c>
      <c r="AE83" s="31" t="str">
        <f ca="1">IF(ISNA(Lists!$J61),"",IF((INDIRECT("'"&amp;Lists!$J61&amp;"'!"&amp;Lists!$K61&amp;AE$23))="","",(INDIRECT("'"&amp;Lists!$J61&amp;"'!"&amp;Lists!$K61&amp;AE$23))))</f>
        <v/>
      </c>
      <c r="AF83" s="31" t="str">
        <f ca="1">IF(ISNA(Lists!$J61),"",IF((INDIRECT("'"&amp;Lists!$J61&amp;"'!"&amp;Lists!$K61&amp;AF$23))="","",(INDIRECT("'"&amp;Lists!$J61&amp;"'!"&amp;Lists!$K61&amp;AF$23))))</f>
        <v/>
      </c>
      <c r="AG83" s="31" t="str">
        <f ca="1">IF(ISNA(Lists!$J61),"",IF((INDIRECT("'"&amp;Lists!$J61&amp;"'!"&amp;Lists!$K61&amp;AG$23))="","",(INDIRECT("'"&amp;Lists!$J61&amp;"'!"&amp;Lists!$K61&amp;AG$23))))</f>
        <v/>
      </c>
      <c r="AH83" s="31" t="str">
        <f ca="1">IF(ISNA(Lists!$J61),"",IF((INDIRECT("'"&amp;Lists!$J61&amp;"'!"&amp;Lists!$K61&amp;AH$23))="","",(INDIRECT("'"&amp;Lists!$J61&amp;"'!"&amp;Lists!$K61&amp;AH$23))))</f>
        <v/>
      </c>
      <c r="AI83" s="31" t="str">
        <f ca="1">IF(ISNA(Lists!$J61),"",IF((INDIRECT("'"&amp;Lists!$J61&amp;"'!"&amp;Lists!$K61&amp;AI$23))="","",(INDIRECT("'"&amp;Lists!$J61&amp;"'!"&amp;Lists!$K61&amp;AI$23))))</f>
        <v/>
      </c>
      <c r="AJ83" s="31" t="str">
        <f ca="1">IF(ISNA(Lists!$J61),"",IF((INDIRECT("'"&amp;Lists!$J61&amp;"'!"&amp;Lists!$K61&amp;AJ$23))="","",(INDIRECT("'"&amp;Lists!$J61&amp;"'!"&amp;Lists!$K61&amp;AJ$23))))</f>
        <v/>
      </c>
      <c r="AK83" s="31" t="str">
        <f ca="1">IF(ISNA(Lists!$J61),"",IF((INDIRECT("'"&amp;Lists!$J61&amp;"'!"&amp;Lists!$K61&amp;AK$23))="","",(INDIRECT("'"&amp;Lists!$J61&amp;"'!"&amp;Lists!$K61&amp;AK$23))))</f>
        <v/>
      </c>
      <c r="AL83" s="274" t="str">
        <f ca="1">IF(ISNA(Lists!$J61),"",IF((INDIRECT("'"&amp;Lists!$J61&amp;"'!"&amp;Lists!$K61&amp;AL$23))="","",(INDIRECT("'"&amp;Lists!$J61&amp;"'!"&amp;Lists!$K61&amp;AL$23))))</f>
        <v/>
      </c>
      <c r="AM83" s="31" t="str">
        <f ca="1">IF(ISNA(Lists!$J61),"",IF((INDIRECT("'"&amp;Lists!$J61&amp;"'!"&amp;Lists!$K61&amp;AM$23))="","",(INDIRECT("'"&amp;Lists!$J61&amp;"'!"&amp;Lists!$K61&amp;AM$23))))</f>
        <v/>
      </c>
      <c r="AN83" s="31" t="str">
        <f ca="1">IF(ISNA(Lists!$J61),"",IF((INDIRECT("'"&amp;Lists!$J61&amp;"'!"&amp;Lists!$K61&amp;AN$23))="","",(INDIRECT("'"&amp;Lists!$J61&amp;"'!"&amp;Lists!$K61&amp;AN$23))))</f>
        <v/>
      </c>
      <c r="AO83" s="485" t="str">
        <f ca="1">IF(ISNA(Lists!$J61),"",IF((INDIRECT("'"&amp;Lists!$J61&amp;"'!"&amp;Lists!$K61&amp;AO$23))="","",(INDIRECT("'"&amp;Lists!$J61&amp;"'!"&amp;Lists!$K61&amp;AO$23))))</f>
        <v/>
      </c>
    </row>
    <row r="84" spans="2:41" x14ac:dyDescent="0.25">
      <c r="B84" s="279" t="str">
        <f ca="1">IF(C84="","",Facility_Info_upload!$B$24)</f>
        <v/>
      </c>
      <c r="C84" s="31" t="str">
        <f ca="1">IF(ISNA(Lists!$J62),"",IF(INDIRECT("'"&amp;Lists!$J62&amp;"'!"&amp;"B"&amp;C$23)="","",(INDIRECT("'"&amp;Lists!$J62&amp;"'!"&amp;"B"&amp;C$23))))</f>
        <v/>
      </c>
      <c r="D84" s="31" t="str">
        <f ca="1">IF(ISNA(Lists!$J62),"",IF(INDIRECT("'"&amp;Lists!$J62&amp;"'!"&amp;"B"&amp;D$23)="","",(INDIRECT("'"&amp;Lists!$J62&amp;"'!"&amp;"B"&amp;D$23))))</f>
        <v/>
      </c>
      <c r="E84" s="31" t="str">
        <f ca="1">IF(ISNA(Lists!$J62),"",IF(INDIRECT("'"&amp;Lists!$J62&amp;"'!"&amp;"B"&amp;E$23)="","",(INDIRECT("'"&amp;Lists!$J62&amp;"'!"&amp;"B"&amp;E$23))))</f>
        <v/>
      </c>
      <c r="F84" s="31" t="str">
        <f ca="1">IF(ISNA(Lists!$J62),"",IF(INDIRECT("'"&amp;Lists!$J62&amp;"'!"&amp;"B"&amp;F$23)="","",(INDIRECT("'"&amp;Lists!$J62&amp;"'!"&amp;"B"&amp;F$23))))</f>
        <v/>
      </c>
      <c r="G84" s="31" t="str">
        <f ca="1">IF(ISNA(Lists!$J62),"",IF(INDIRECT("'"&amp;Lists!$J62&amp;"'!"&amp;"B"&amp;G$23)="","",(INDIRECT("'"&amp;Lists!$J62&amp;"'!"&amp;"B"&amp;G$23))))</f>
        <v/>
      </c>
      <c r="H84" s="31" t="str">
        <f ca="1">IF(ISNA(Lists!$J62),"",IF((INDIRECT("'"&amp;Lists!$J62&amp;"'!"&amp;Lists!$K62&amp;H$23))="","",(INDIRECT("'"&amp;Lists!$J62&amp;"'!"&amp;Lists!$K62&amp;H$23))))</f>
        <v/>
      </c>
      <c r="I84" s="31" t="str">
        <f ca="1">IF(ISNA(Lists!$J62),"",IF((INDIRECT("'"&amp;Lists!$J62&amp;"'!"&amp;Lists!$K62&amp;I$23))="","",(INDIRECT("'"&amp;Lists!$J62&amp;"'!"&amp;Lists!$K62&amp;I$23))))</f>
        <v/>
      </c>
      <c r="J84" s="31" t="str">
        <f ca="1">IF(ISNA(Lists!$J62),"",IF((INDIRECT("'"&amp;Lists!$J62&amp;"'!"&amp;Lists!$K62&amp;J$23))="","",(INDIRECT("'"&amp;Lists!$J62&amp;"'!"&amp;Lists!$K62&amp;J$23))))</f>
        <v/>
      </c>
      <c r="K84" s="31" t="str">
        <f ca="1">IF(ISNA(Lists!$J62),"",IF((INDIRECT("'"&amp;Lists!$J62&amp;"'!"&amp;Lists!$K62&amp;K$23))="","",(INDIRECT("'"&amp;Lists!$J62&amp;"'!"&amp;Lists!$K62&amp;K$23))))</f>
        <v/>
      </c>
      <c r="L84" s="31" t="str">
        <f ca="1">IF(ISNA(Lists!$J62),"",IF((INDIRECT("'"&amp;Lists!$J62&amp;"'!"&amp;Lists!$K62&amp;L$23))="","",(INDIRECT("'"&amp;Lists!$J62&amp;"'!"&amp;Lists!$K62&amp;L$23))))</f>
        <v/>
      </c>
      <c r="M84" s="31" t="str">
        <f ca="1">IF(ISNA(Lists!$J62),"",IF((INDIRECT("'"&amp;Lists!$J62&amp;"'!"&amp;Lists!$K62&amp;M$23))="","",(INDIRECT("'"&amp;Lists!$J62&amp;"'!"&amp;Lists!$K62&amp;M$23))))</f>
        <v/>
      </c>
      <c r="N84" s="31" t="str">
        <f ca="1">IF(ISNA(Lists!$J62),"",IF((INDIRECT("'"&amp;Lists!$J62&amp;"'!"&amp;Lists!$K62&amp;N$23))="","",(INDIRECT("'"&amp;Lists!$J62&amp;"'!"&amp;Lists!$K62&amp;N$23))))</f>
        <v/>
      </c>
      <c r="O84" s="31" t="str">
        <f ca="1">IF(ISNA(Lists!$J62),"",IF((INDIRECT("'"&amp;Lists!$J62&amp;"'!"&amp;Lists!$K62&amp;O$23))="","",(INDIRECT("'"&amp;Lists!$J62&amp;"'!"&amp;Lists!$K62&amp;O$23))))</f>
        <v/>
      </c>
      <c r="P84" s="31" t="str">
        <f ca="1">IF(ISNA(Lists!$J62),"",IF((INDIRECT("'"&amp;Lists!$J62&amp;"'!"&amp;Lists!$K62&amp;P$23))="","",(INDIRECT("'"&amp;Lists!$J62&amp;"'!"&amp;Lists!$K62&amp;P$23))))</f>
        <v/>
      </c>
      <c r="Q84" s="31" t="str">
        <f ca="1">IF(ISNA(Lists!$J62),"",IF((INDIRECT("'"&amp;Lists!$J62&amp;"'!"&amp;Lists!$K62&amp;Q$23))="","",(INDIRECT("'"&amp;Lists!$J62&amp;"'!"&amp;Lists!$K62&amp;Q$23))))</f>
        <v/>
      </c>
      <c r="R84" s="31" t="str">
        <f ca="1">IF(ISNA(Lists!$J62),"",IF((INDIRECT("'"&amp;Lists!$J62&amp;"'!"&amp;Lists!$K62&amp;R$23))="","",(INDIRECT("'"&amp;Lists!$J62&amp;"'!"&amp;Lists!$K62&amp;R$23))))</f>
        <v/>
      </c>
      <c r="S84" s="31" t="str">
        <f ca="1">IF(ISNA(Lists!$J62),"",IF((INDIRECT("'"&amp;Lists!$J62&amp;"'!"&amp;Lists!$K62&amp;S$23))="","",(INDIRECT("'"&amp;Lists!$J62&amp;"'!"&amp;Lists!$K62&amp;S$23))))</f>
        <v/>
      </c>
      <c r="T84" s="278" t="str">
        <f ca="1">IF(ISNA(Lists!$J62),"",IF((INDIRECT("'"&amp;Lists!$J62&amp;"'!"&amp;Lists!$K62&amp;T$23))="","",(INDIRECT("'"&amp;Lists!$J62&amp;"'!"&amp;Lists!$K62&amp;T$23))))</f>
        <v/>
      </c>
      <c r="U84" s="31" t="str">
        <f ca="1">IF(ISNA(Lists!$J62),"",IF((INDIRECT("'"&amp;Lists!$J62&amp;"'!"&amp;Lists!$K62&amp;U$23))="","",(INDIRECT("'"&amp;Lists!$J62&amp;"'!"&amp;Lists!$K62&amp;U$23))))</f>
        <v/>
      </c>
      <c r="V84" s="31" t="str">
        <f ca="1">IF(ISNA(Lists!$J62),"",IF((INDIRECT("'"&amp;Lists!$J62&amp;"'!"&amp;Lists!$L62&amp;V$23))="","",(INDIRECT("'"&amp;Lists!$J62&amp;"'!"&amp;Lists!$L62&amp;V$23))))</f>
        <v/>
      </c>
      <c r="W84" s="31" t="str">
        <f ca="1">IF(ISNA(Lists!$J62),"",IF((INDIRECT("'"&amp;Lists!$J62&amp;"'!"&amp;Lists!$L62&amp;W$23))="","",(INDIRECT("'"&amp;Lists!$J62&amp;"'!"&amp;Lists!$L62&amp;W$23))))</f>
        <v/>
      </c>
      <c r="X84" s="31" t="str">
        <f ca="1">IF(ISNA(Lists!$J62),"",IF((INDIRECT("'"&amp;Lists!$J62&amp;"'!"&amp;Lists!$L62&amp;X$23))="","",(INDIRECT("'"&amp;Lists!$J62&amp;"'!"&amp;Lists!$L62&amp;X$23))))</f>
        <v/>
      </c>
      <c r="Y84" s="31" t="str">
        <f ca="1">IF(ISNA(Lists!$J62),"",IF((INDIRECT("'"&amp;Lists!$J62&amp;"'!"&amp;Lists!$L62&amp;Y$23))="","",(INDIRECT("'"&amp;Lists!$J62&amp;"'!"&amp;Lists!$L62&amp;Y$23))))</f>
        <v/>
      </c>
      <c r="Z84" s="31" t="str">
        <f ca="1">IF(ISNA(Lists!$J62),"",IF((INDIRECT("'"&amp;Lists!$J62&amp;"'!"&amp;Lists!$L62&amp;Z$23))="","",(INDIRECT("'"&amp;Lists!$J62&amp;"'!"&amp;Lists!$L62&amp;Z$23))))</f>
        <v/>
      </c>
      <c r="AA84" s="31" t="str">
        <f ca="1">IF(ISNA(Lists!$J62),"",IF((INDIRECT("'"&amp;Lists!$J62&amp;"'!"&amp;Lists!$L62&amp;AA$23))="","",(INDIRECT("'"&amp;Lists!$J62&amp;"'!"&amp;Lists!$L62&amp;AA$23))))</f>
        <v/>
      </c>
      <c r="AB84" s="31" t="str">
        <f ca="1">IF(ISNA(Lists!$J62),"",IF((INDIRECT("'"&amp;Lists!$J62&amp;"'!"&amp;Lists!$L62&amp;AB$23))="","",(INDIRECT("'"&amp;Lists!$J62&amp;"'!"&amp;Lists!$L62&amp;AB$23))))</f>
        <v/>
      </c>
      <c r="AC84" s="31" t="str">
        <f ca="1">IF(ISNA(Lists!$J62),"",IF((INDIRECT("'"&amp;Lists!$J62&amp;"'!"&amp;Lists!$K62&amp;AC$23))="","",(INDIRECT("'"&amp;Lists!$J62&amp;"'!"&amp;Lists!$K62&amp;AC$23))))</f>
        <v/>
      </c>
      <c r="AD84" s="31" t="str">
        <f ca="1">IF(ISNA(Lists!$J62),"",IF((INDIRECT("'"&amp;Lists!$J62&amp;"'!"&amp;Lists!$L62&amp;AD$23))="","",(INDIRECT("'"&amp;Lists!$J62&amp;"'!"&amp;Lists!$L62&amp;AD$23))))</f>
        <v/>
      </c>
      <c r="AE84" s="31" t="str">
        <f ca="1">IF(ISNA(Lists!$J62),"",IF((INDIRECT("'"&amp;Lists!$J62&amp;"'!"&amp;Lists!$K62&amp;AE$23))="","",(INDIRECT("'"&amp;Lists!$J62&amp;"'!"&amp;Lists!$K62&amp;AE$23))))</f>
        <v/>
      </c>
      <c r="AF84" s="31" t="str">
        <f ca="1">IF(ISNA(Lists!$J62),"",IF((INDIRECT("'"&amp;Lists!$J62&amp;"'!"&amp;Lists!$K62&amp;AF$23))="","",(INDIRECT("'"&amp;Lists!$J62&amp;"'!"&amp;Lists!$K62&amp;AF$23))))</f>
        <v/>
      </c>
      <c r="AG84" s="31" t="str">
        <f ca="1">IF(ISNA(Lists!$J62),"",IF((INDIRECT("'"&amp;Lists!$J62&amp;"'!"&amp;Lists!$K62&amp;AG$23))="","",(INDIRECT("'"&amp;Lists!$J62&amp;"'!"&amp;Lists!$K62&amp;AG$23))))</f>
        <v/>
      </c>
      <c r="AH84" s="31" t="str">
        <f ca="1">IF(ISNA(Lists!$J62),"",IF((INDIRECT("'"&amp;Lists!$J62&amp;"'!"&amp;Lists!$K62&amp;AH$23))="","",(INDIRECT("'"&amp;Lists!$J62&amp;"'!"&amp;Lists!$K62&amp;AH$23))))</f>
        <v/>
      </c>
      <c r="AI84" s="31" t="str">
        <f ca="1">IF(ISNA(Lists!$J62),"",IF((INDIRECT("'"&amp;Lists!$J62&amp;"'!"&amp;Lists!$K62&amp;AI$23))="","",(INDIRECT("'"&amp;Lists!$J62&amp;"'!"&amp;Lists!$K62&amp;AI$23))))</f>
        <v/>
      </c>
      <c r="AJ84" s="31" t="str">
        <f ca="1">IF(ISNA(Lists!$J62),"",IF((INDIRECT("'"&amp;Lists!$J62&amp;"'!"&amp;Lists!$K62&amp;AJ$23))="","",(INDIRECT("'"&amp;Lists!$J62&amp;"'!"&amp;Lists!$K62&amp;AJ$23))))</f>
        <v/>
      </c>
      <c r="AK84" s="31" t="str">
        <f ca="1">IF(ISNA(Lists!$J62),"",IF((INDIRECT("'"&amp;Lists!$J62&amp;"'!"&amp;Lists!$K62&amp;AK$23))="","",(INDIRECT("'"&amp;Lists!$J62&amp;"'!"&amp;Lists!$K62&amp;AK$23))))</f>
        <v/>
      </c>
      <c r="AL84" s="274" t="str">
        <f ca="1">IF(ISNA(Lists!$J62),"",IF((INDIRECT("'"&amp;Lists!$J62&amp;"'!"&amp;Lists!$K62&amp;AL$23))="","",(INDIRECT("'"&amp;Lists!$J62&amp;"'!"&amp;Lists!$K62&amp;AL$23))))</f>
        <v/>
      </c>
      <c r="AM84" s="31" t="str">
        <f ca="1">IF(ISNA(Lists!$J62),"",IF((INDIRECT("'"&amp;Lists!$J62&amp;"'!"&amp;Lists!$K62&amp;AM$23))="","",(INDIRECT("'"&amp;Lists!$J62&amp;"'!"&amp;Lists!$K62&amp;AM$23))))</f>
        <v/>
      </c>
      <c r="AN84" s="31" t="str">
        <f ca="1">IF(ISNA(Lists!$J62),"",IF((INDIRECT("'"&amp;Lists!$J62&amp;"'!"&amp;Lists!$K62&amp;AN$23))="","",(INDIRECT("'"&amp;Lists!$J62&amp;"'!"&amp;Lists!$K62&amp;AN$23))))</f>
        <v/>
      </c>
      <c r="AO84" s="485" t="str">
        <f ca="1">IF(ISNA(Lists!$J62),"",IF((INDIRECT("'"&amp;Lists!$J62&amp;"'!"&amp;Lists!$K62&amp;AO$23))="","",(INDIRECT("'"&amp;Lists!$J62&amp;"'!"&amp;Lists!$K62&amp;AO$23))))</f>
        <v/>
      </c>
    </row>
    <row r="85" spans="2:41" x14ac:dyDescent="0.25">
      <c r="B85" s="279" t="str">
        <f ca="1">IF(C85="","",Facility_Info_upload!$B$24)</f>
        <v/>
      </c>
      <c r="C85" s="31" t="str">
        <f ca="1">IF(ISNA(Lists!$J63),"",IF(INDIRECT("'"&amp;Lists!$J63&amp;"'!"&amp;"B"&amp;C$23)="","",(INDIRECT("'"&amp;Lists!$J63&amp;"'!"&amp;"B"&amp;C$23))))</f>
        <v/>
      </c>
      <c r="D85" s="31" t="str">
        <f ca="1">IF(ISNA(Lists!$J63),"",IF(INDIRECT("'"&amp;Lists!$J63&amp;"'!"&amp;"B"&amp;D$23)="","",(INDIRECT("'"&amp;Lists!$J63&amp;"'!"&amp;"B"&amp;D$23))))</f>
        <v/>
      </c>
      <c r="E85" s="31" t="str">
        <f ca="1">IF(ISNA(Lists!$J63),"",IF(INDIRECT("'"&amp;Lists!$J63&amp;"'!"&amp;"B"&amp;E$23)="","",(INDIRECT("'"&amp;Lists!$J63&amp;"'!"&amp;"B"&amp;E$23))))</f>
        <v/>
      </c>
      <c r="F85" s="31" t="str">
        <f ca="1">IF(ISNA(Lists!$J63),"",IF(INDIRECT("'"&amp;Lists!$J63&amp;"'!"&amp;"B"&amp;F$23)="","",(INDIRECT("'"&amp;Lists!$J63&amp;"'!"&amp;"B"&amp;F$23))))</f>
        <v/>
      </c>
      <c r="G85" s="31" t="str">
        <f ca="1">IF(ISNA(Lists!$J63),"",IF(INDIRECT("'"&amp;Lists!$J63&amp;"'!"&amp;"B"&amp;G$23)="","",(INDIRECT("'"&amp;Lists!$J63&amp;"'!"&amp;"B"&amp;G$23))))</f>
        <v/>
      </c>
      <c r="H85" s="31" t="str">
        <f ca="1">IF(ISNA(Lists!$J63),"",IF((INDIRECT("'"&amp;Lists!$J63&amp;"'!"&amp;Lists!$K63&amp;H$23))="","",(INDIRECT("'"&amp;Lists!$J63&amp;"'!"&amp;Lists!$K63&amp;H$23))))</f>
        <v/>
      </c>
      <c r="I85" s="31" t="str">
        <f ca="1">IF(ISNA(Lists!$J63),"",IF((INDIRECT("'"&amp;Lists!$J63&amp;"'!"&amp;Lists!$K63&amp;I$23))="","",(INDIRECT("'"&amp;Lists!$J63&amp;"'!"&amp;Lists!$K63&amp;I$23))))</f>
        <v/>
      </c>
      <c r="J85" s="31" t="str">
        <f ca="1">IF(ISNA(Lists!$J63),"",IF((INDIRECT("'"&amp;Lists!$J63&amp;"'!"&amp;Lists!$K63&amp;J$23))="","",(INDIRECT("'"&amp;Lists!$J63&amp;"'!"&amp;Lists!$K63&amp;J$23))))</f>
        <v/>
      </c>
      <c r="K85" s="31" t="str">
        <f ca="1">IF(ISNA(Lists!$J63),"",IF((INDIRECT("'"&amp;Lists!$J63&amp;"'!"&amp;Lists!$K63&amp;K$23))="","",(INDIRECT("'"&amp;Lists!$J63&amp;"'!"&amp;Lists!$K63&amp;K$23))))</f>
        <v/>
      </c>
      <c r="L85" s="31" t="str">
        <f ca="1">IF(ISNA(Lists!$J63),"",IF((INDIRECT("'"&amp;Lists!$J63&amp;"'!"&amp;Lists!$K63&amp;L$23))="","",(INDIRECT("'"&amp;Lists!$J63&amp;"'!"&amp;Lists!$K63&amp;L$23))))</f>
        <v/>
      </c>
      <c r="M85" s="31" t="str">
        <f ca="1">IF(ISNA(Lists!$J63),"",IF((INDIRECT("'"&amp;Lists!$J63&amp;"'!"&amp;Lists!$K63&amp;M$23))="","",(INDIRECT("'"&amp;Lists!$J63&amp;"'!"&amp;Lists!$K63&amp;M$23))))</f>
        <v/>
      </c>
      <c r="N85" s="31" t="str">
        <f ca="1">IF(ISNA(Lists!$J63),"",IF((INDIRECT("'"&amp;Lists!$J63&amp;"'!"&amp;Lists!$K63&amp;N$23))="","",(INDIRECT("'"&amp;Lists!$J63&amp;"'!"&amp;Lists!$K63&amp;N$23))))</f>
        <v/>
      </c>
      <c r="O85" s="31" t="str">
        <f ca="1">IF(ISNA(Lists!$J63),"",IF((INDIRECT("'"&amp;Lists!$J63&amp;"'!"&amp;Lists!$K63&amp;O$23))="","",(INDIRECT("'"&amp;Lists!$J63&amp;"'!"&amp;Lists!$K63&amp;O$23))))</f>
        <v/>
      </c>
      <c r="P85" s="31" t="str">
        <f ca="1">IF(ISNA(Lists!$J63),"",IF((INDIRECT("'"&amp;Lists!$J63&amp;"'!"&amp;Lists!$K63&amp;P$23))="","",(INDIRECT("'"&amp;Lists!$J63&amp;"'!"&amp;Lists!$K63&amp;P$23))))</f>
        <v/>
      </c>
      <c r="Q85" s="31" t="str">
        <f ca="1">IF(ISNA(Lists!$J63),"",IF((INDIRECT("'"&amp;Lists!$J63&amp;"'!"&amp;Lists!$K63&amp;Q$23))="","",(INDIRECT("'"&amp;Lists!$J63&amp;"'!"&amp;Lists!$K63&amp;Q$23))))</f>
        <v/>
      </c>
      <c r="R85" s="31" t="str">
        <f ca="1">IF(ISNA(Lists!$J63),"",IF((INDIRECT("'"&amp;Lists!$J63&amp;"'!"&amp;Lists!$K63&amp;R$23))="","",(INDIRECT("'"&amp;Lists!$J63&amp;"'!"&amp;Lists!$K63&amp;R$23))))</f>
        <v/>
      </c>
      <c r="S85" s="31" t="str">
        <f ca="1">IF(ISNA(Lists!$J63),"",IF((INDIRECT("'"&amp;Lists!$J63&amp;"'!"&amp;Lists!$K63&amp;S$23))="","",(INDIRECT("'"&amp;Lists!$J63&amp;"'!"&amp;Lists!$K63&amp;S$23))))</f>
        <v/>
      </c>
      <c r="T85" s="278" t="str">
        <f ca="1">IF(ISNA(Lists!$J63),"",IF((INDIRECT("'"&amp;Lists!$J63&amp;"'!"&amp;Lists!$K63&amp;T$23))="","",(INDIRECT("'"&amp;Lists!$J63&amp;"'!"&amp;Lists!$K63&amp;T$23))))</f>
        <v/>
      </c>
      <c r="U85" s="31" t="str">
        <f ca="1">IF(ISNA(Lists!$J63),"",IF((INDIRECT("'"&amp;Lists!$J63&amp;"'!"&amp;Lists!$K63&amp;U$23))="","",(INDIRECT("'"&amp;Lists!$J63&amp;"'!"&amp;Lists!$K63&amp;U$23))))</f>
        <v/>
      </c>
      <c r="V85" s="31" t="str">
        <f ca="1">IF(ISNA(Lists!$J63),"",IF((INDIRECT("'"&amp;Lists!$J63&amp;"'!"&amp;Lists!$L63&amp;V$23))="","",(INDIRECT("'"&amp;Lists!$J63&amp;"'!"&amp;Lists!$L63&amp;V$23))))</f>
        <v/>
      </c>
      <c r="W85" s="31" t="str">
        <f ca="1">IF(ISNA(Lists!$J63),"",IF((INDIRECT("'"&amp;Lists!$J63&amp;"'!"&amp;Lists!$L63&amp;W$23))="","",(INDIRECT("'"&amp;Lists!$J63&amp;"'!"&amp;Lists!$L63&amp;W$23))))</f>
        <v/>
      </c>
      <c r="X85" s="31" t="str">
        <f ca="1">IF(ISNA(Lists!$J63),"",IF((INDIRECT("'"&amp;Lists!$J63&amp;"'!"&amp;Lists!$L63&amp;X$23))="","",(INDIRECT("'"&amp;Lists!$J63&amp;"'!"&amp;Lists!$L63&amp;X$23))))</f>
        <v/>
      </c>
      <c r="Y85" s="31" t="str">
        <f ca="1">IF(ISNA(Lists!$J63),"",IF((INDIRECT("'"&amp;Lists!$J63&amp;"'!"&amp;Lists!$L63&amp;Y$23))="","",(INDIRECT("'"&amp;Lists!$J63&amp;"'!"&amp;Lists!$L63&amp;Y$23))))</f>
        <v/>
      </c>
      <c r="Z85" s="31" t="str">
        <f ca="1">IF(ISNA(Lists!$J63),"",IF((INDIRECT("'"&amp;Lists!$J63&amp;"'!"&amp;Lists!$L63&amp;Z$23))="","",(INDIRECT("'"&amp;Lists!$J63&amp;"'!"&amp;Lists!$L63&amp;Z$23))))</f>
        <v/>
      </c>
      <c r="AA85" s="31" t="str">
        <f ca="1">IF(ISNA(Lists!$J63),"",IF((INDIRECT("'"&amp;Lists!$J63&amp;"'!"&amp;Lists!$L63&amp;AA$23))="","",(INDIRECT("'"&amp;Lists!$J63&amp;"'!"&amp;Lists!$L63&amp;AA$23))))</f>
        <v/>
      </c>
      <c r="AB85" s="31" t="str">
        <f ca="1">IF(ISNA(Lists!$J63),"",IF((INDIRECT("'"&amp;Lists!$J63&amp;"'!"&amp;Lists!$L63&amp;AB$23))="","",(INDIRECT("'"&amp;Lists!$J63&amp;"'!"&amp;Lists!$L63&amp;AB$23))))</f>
        <v/>
      </c>
      <c r="AC85" s="31" t="str">
        <f ca="1">IF(ISNA(Lists!$J63),"",IF((INDIRECT("'"&amp;Lists!$J63&amp;"'!"&amp;Lists!$K63&amp;AC$23))="","",(INDIRECT("'"&amp;Lists!$J63&amp;"'!"&amp;Lists!$K63&amp;AC$23))))</f>
        <v/>
      </c>
      <c r="AD85" s="31" t="str">
        <f ca="1">IF(ISNA(Lists!$J63),"",IF((INDIRECT("'"&amp;Lists!$J63&amp;"'!"&amp;Lists!$L63&amp;AD$23))="","",(INDIRECT("'"&amp;Lists!$J63&amp;"'!"&amp;Lists!$L63&amp;AD$23))))</f>
        <v/>
      </c>
      <c r="AE85" s="31" t="str">
        <f ca="1">IF(ISNA(Lists!$J63),"",IF((INDIRECT("'"&amp;Lists!$J63&amp;"'!"&amp;Lists!$K63&amp;AE$23))="","",(INDIRECT("'"&amp;Lists!$J63&amp;"'!"&amp;Lists!$K63&amp;AE$23))))</f>
        <v/>
      </c>
      <c r="AF85" s="31" t="str">
        <f ca="1">IF(ISNA(Lists!$J63),"",IF((INDIRECT("'"&amp;Lists!$J63&amp;"'!"&amp;Lists!$K63&amp;AF$23))="","",(INDIRECT("'"&amp;Lists!$J63&amp;"'!"&amp;Lists!$K63&amp;AF$23))))</f>
        <v/>
      </c>
      <c r="AG85" s="31" t="str">
        <f ca="1">IF(ISNA(Lists!$J63),"",IF((INDIRECT("'"&amp;Lists!$J63&amp;"'!"&amp;Lists!$K63&amp;AG$23))="","",(INDIRECT("'"&amp;Lists!$J63&amp;"'!"&amp;Lists!$K63&amp;AG$23))))</f>
        <v/>
      </c>
      <c r="AH85" s="31" t="str">
        <f ca="1">IF(ISNA(Lists!$J63),"",IF((INDIRECT("'"&amp;Lists!$J63&amp;"'!"&amp;Lists!$K63&amp;AH$23))="","",(INDIRECT("'"&amp;Lists!$J63&amp;"'!"&amp;Lists!$K63&amp;AH$23))))</f>
        <v/>
      </c>
      <c r="AI85" s="31" t="str">
        <f ca="1">IF(ISNA(Lists!$J63),"",IF((INDIRECT("'"&amp;Lists!$J63&amp;"'!"&amp;Lists!$K63&amp;AI$23))="","",(INDIRECT("'"&amp;Lists!$J63&amp;"'!"&amp;Lists!$K63&amp;AI$23))))</f>
        <v/>
      </c>
      <c r="AJ85" s="31" t="str">
        <f ca="1">IF(ISNA(Lists!$J63),"",IF((INDIRECT("'"&amp;Lists!$J63&amp;"'!"&amp;Lists!$K63&amp;AJ$23))="","",(INDIRECT("'"&amp;Lists!$J63&amp;"'!"&amp;Lists!$K63&amp;AJ$23))))</f>
        <v/>
      </c>
      <c r="AK85" s="31" t="str">
        <f ca="1">IF(ISNA(Lists!$J63),"",IF((INDIRECT("'"&amp;Lists!$J63&amp;"'!"&amp;Lists!$K63&amp;AK$23))="","",(INDIRECT("'"&amp;Lists!$J63&amp;"'!"&amp;Lists!$K63&amp;AK$23))))</f>
        <v/>
      </c>
      <c r="AL85" s="274" t="str">
        <f ca="1">IF(ISNA(Lists!$J63),"",IF((INDIRECT("'"&amp;Lists!$J63&amp;"'!"&amp;Lists!$K63&amp;AL$23))="","",(INDIRECT("'"&amp;Lists!$J63&amp;"'!"&amp;Lists!$K63&amp;AL$23))))</f>
        <v/>
      </c>
      <c r="AM85" s="31" t="str">
        <f ca="1">IF(ISNA(Lists!$J63),"",IF((INDIRECT("'"&amp;Lists!$J63&amp;"'!"&amp;Lists!$K63&amp;AM$23))="","",(INDIRECT("'"&amp;Lists!$J63&amp;"'!"&amp;Lists!$K63&amp;AM$23))))</f>
        <v/>
      </c>
      <c r="AN85" s="31" t="str">
        <f ca="1">IF(ISNA(Lists!$J63),"",IF((INDIRECT("'"&amp;Lists!$J63&amp;"'!"&amp;Lists!$K63&amp;AN$23))="","",(INDIRECT("'"&amp;Lists!$J63&amp;"'!"&amp;Lists!$K63&amp;AN$23))))</f>
        <v/>
      </c>
      <c r="AO85" s="485" t="str">
        <f ca="1">IF(ISNA(Lists!$J63),"",IF((INDIRECT("'"&amp;Lists!$J63&amp;"'!"&amp;Lists!$K63&amp;AO$23))="","",(INDIRECT("'"&amp;Lists!$J63&amp;"'!"&amp;Lists!$K63&amp;AO$23))))</f>
        <v/>
      </c>
    </row>
    <row r="86" spans="2:41" x14ac:dyDescent="0.25">
      <c r="B86" s="279" t="str">
        <f ca="1">IF(C86="","",Facility_Info_upload!$B$24)</f>
        <v/>
      </c>
      <c r="C86" s="31" t="str">
        <f ca="1">IF(ISNA(Lists!$J64),"",IF(INDIRECT("'"&amp;Lists!$J64&amp;"'!"&amp;"B"&amp;C$23)="","",(INDIRECT("'"&amp;Lists!$J64&amp;"'!"&amp;"B"&amp;C$23))))</f>
        <v/>
      </c>
      <c r="D86" s="31" t="str">
        <f ca="1">IF(ISNA(Lists!$J64),"",IF(INDIRECT("'"&amp;Lists!$J64&amp;"'!"&amp;"B"&amp;D$23)="","",(INDIRECT("'"&amp;Lists!$J64&amp;"'!"&amp;"B"&amp;D$23))))</f>
        <v/>
      </c>
      <c r="E86" s="31" t="str">
        <f ca="1">IF(ISNA(Lists!$J64),"",IF(INDIRECT("'"&amp;Lists!$J64&amp;"'!"&amp;"B"&amp;E$23)="","",(INDIRECT("'"&amp;Lists!$J64&amp;"'!"&amp;"B"&amp;E$23))))</f>
        <v/>
      </c>
      <c r="F86" s="31" t="str">
        <f ca="1">IF(ISNA(Lists!$J64),"",IF(INDIRECT("'"&amp;Lists!$J64&amp;"'!"&amp;"B"&amp;F$23)="","",(INDIRECT("'"&amp;Lists!$J64&amp;"'!"&amp;"B"&amp;F$23))))</f>
        <v/>
      </c>
      <c r="G86" s="31" t="str">
        <f ca="1">IF(ISNA(Lists!$J64),"",IF(INDIRECT("'"&amp;Lists!$J64&amp;"'!"&amp;"B"&amp;G$23)="","",(INDIRECT("'"&amp;Lists!$J64&amp;"'!"&amp;"B"&amp;G$23))))</f>
        <v/>
      </c>
      <c r="H86" s="31" t="str">
        <f ca="1">IF(ISNA(Lists!$J64),"",IF((INDIRECT("'"&amp;Lists!$J64&amp;"'!"&amp;Lists!$K64&amp;H$23))="","",(INDIRECT("'"&amp;Lists!$J64&amp;"'!"&amp;Lists!$K64&amp;H$23))))</f>
        <v/>
      </c>
      <c r="I86" s="31" t="str">
        <f ca="1">IF(ISNA(Lists!$J64),"",IF((INDIRECT("'"&amp;Lists!$J64&amp;"'!"&amp;Lists!$K64&amp;I$23))="","",(INDIRECT("'"&amp;Lists!$J64&amp;"'!"&amp;Lists!$K64&amp;I$23))))</f>
        <v/>
      </c>
      <c r="J86" s="31" t="str">
        <f ca="1">IF(ISNA(Lists!$J64),"",IF((INDIRECT("'"&amp;Lists!$J64&amp;"'!"&amp;Lists!$K64&amp;J$23))="","",(INDIRECT("'"&amp;Lists!$J64&amp;"'!"&amp;Lists!$K64&amp;J$23))))</f>
        <v/>
      </c>
      <c r="K86" s="31" t="str">
        <f ca="1">IF(ISNA(Lists!$J64),"",IF((INDIRECT("'"&amp;Lists!$J64&amp;"'!"&amp;Lists!$K64&amp;K$23))="","",(INDIRECT("'"&amp;Lists!$J64&amp;"'!"&amp;Lists!$K64&amp;K$23))))</f>
        <v/>
      </c>
      <c r="L86" s="31" t="str">
        <f ca="1">IF(ISNA(Lists!$J64),"",IF((INDIRECT("'"&amp;Lists!$J64&amp;"'!"&amp;Lists!$K64&amp;L$23))="","",(INDIRECT("'"&amp;Lists!$J64&amp;"'!"&amp;Lists!$K64&amp;L$23))))</f>
        <v/>
      </c>
      <c r="M86" s="31" t="str">
        <f ca="1">IF(ISNA(Lists!$J64),"",IF((INDIRECT("'"&amp;Lists!$J64&amp;"'!"&amp;Lists!$K64&amp;M$23))="","",(INDIRECT("'"&amp;Lists!$J64&amp;"'!"&amp;Lists!$K64&amp;M$23))))</f>
        <v/>
      </c>
      <c r="N86" s="31" t="str">
        <f ca="1">IF(ISNA(Lists!$J64),"",IF((INDIRECT("'"&amp;Lists!$J64&amp;"'!"&amp;Lists!$K64&amp;N$23))="","",(INDIRECT("'"&amp;Lists!$J64&amp;"'!"&amp;Lists!$K64&amp;N$23))))</f>
        <v/>
      </c>
      <c r="O86" s="31" t="str">
        <f ca="1">IF(ISNA(Lists!$J64),"",IF((INDIRECT("'"&amp;Lists!$J64&amp;"'!"&amp;Lists!$K64&amp;O$23))="","",(INDIRECT("'"&amp;Lists!$J64&amp;"'!"&amp;Lists!$K64&amp;O$23))))</f>
        <v/>
      </c>
      <c r="P86" s="31" t="str">
        <f ca="1">IF(ISNA(Lists!$J64),"",IF((INDIRECT("'"&amp;Lists!$J64&amp;"'!"&amp;Lists!$K64&amp;P$23))="","",(INDIRECT("'"&amp;Lists!$J64&amp;"'!"&amp;Lists!$K64&amp;P$23))))</f>
        <v/>
      </c>
      <c r="Q86" s="31" t="str">
        <f ca="1">IF(ISNA(Lists!$J64),"",IF((INDIRECT("'"&amp;Lists!$J64&amp;"'!"&amp;Lists!$K64&amp;Q$23))="","",(INDIRECT("'"&amp;Lists!$J64&amp;"'!"&amp;Lists!$K64&amp;Q$23))))</f>
        <v/>
      </c>
      <c r="R86" s="31" t="str">
        <f ca="1">IF(ISNA(Lists!$J64),"",IF((INDIRECT("'"&amp;Lists!$J64&amp;"'!"&amp;Lists!$K64&amp;R$23))="","",(INDIRECT("'"&amp;Lists!$J64&amp;"'!"&amp;Lists!$K64&amp;R$23))))</f>
        <v/>
      </c>
      <c r="S86" s="31" t="str">
        <f ca="1">IF(ISNA(Lists!$J64),"",IF((INDIRECT("'"&amp;Lists!$J64&amp;"'!"&amp;Lists!$K64&amp;S$23))="","",(INDIRECT("'"&amp;Lists!$J64&amp;"'!"&amp;Lists!$K64&amp;S$23))))</f>
        <v/>
      </c>
      <c r="T86" s="278" t="str">
        <f ca="1">IF(ISNA(Lists!$J64),"",IF((INDIRECT("'"&amp;Lists!$J64&amp;"'!"&amp;Lists!$K64&amp;T$23))="","",(INDIRECT("'"&amp;Lists!$J64&amp;"'!"&amp;Lists!$K64&amp;T$23))))</f>
        <v/>
      </c>
      <c r="U86" s="31" t="str">
        <f ca="1">IF(ISNA(Lists!$J64),"",IF((INDIRECT("'"&amp;Lists!$J64&amp;"'!"&amp;Lists!$K64&amp;U$23))="","",(INDIRECT("'"&amp;Lists!$J64&amp;"'!"&amp;Lists!$K64&amp;U$23))))</f>
        <v/>
      </c>
      <c r="V86" s="31" t="str">
        <f ca="1">IF(ISNA(Lists!$J64),"",IF((INDIRECT("'"&amp;Lists!$J64&amp;"'!"&amp;Lists!$L64&amp;V$23))="","",(INDIRECT("'"&amp;Lists!$J64&amp;"'!"&amp;Lists!$L64&amp;V$23))))</f>
        <v/>
      </c>
      <c r="W86" s="31" t="str">
        <f ca="1">IF(ISNA(Lists!$J64),"",IF((INDIRECT("'"&amp;Lists!$J64&amp;"'!"&amp;Lists!$L64&amp;W$23))="","",(INDIRECT("'"&amp;Lists!$J64&amp;"'!"&amp;Lists!$L64&amp;W$23))))</f>
        <v/>
      </c>
      <c r="X86" s="31" t="str">
        <f ca="1">IF(ISNA(Lists!$J64),"",IF((INDIRECT("'"&amp;Lists!$J64&amp;"'!"&amp;Lists!$L64&amp;X$23))="","",(INDIRECT("'"&amp;Lists!$J64&amp;"'!"&amp;Lists!$L64&amp;X$23))))</f>
        <v/>
      </c>
      <c r="Y86" s="31" t="str">
        <f ca="1">IF(ISNA(Lists!$J64),"",IF((INDIRECT("'"&amp;Lists!$J64&amp;"'!"&amp;Lists!$L64&amp;Y$23))="","",(INDIRECT("'"&amp;Lists!$J64&amp;"'!"&amp;Lists!$L64&amp;Y$23))))</f>
        <v/>
      </c>
      <c r="Z86" s="31" t="str">
        <f ca="1">IF(ISNA(Lists!$J64),"",IF((INDIRECT("'"&amp;Lists!$J64&amp;"'!"&amp;Lists!$L64&amp;Z$23))="","",(INDIRECT("'"&amp;Lists!$J64&amp;"'!"&amp;Lists!$L64&amp;Z$23))))</f>
        <v/>
      </c>
      <c r="AA86" s="31" t="str">
        <f ca="1">IF(ISNA(Lists!$J64),"",IF((INDIRECT("'"&amp;Lists!$J64&amp;"'!"&amp;Lists!$L64&amp;AA$23))="","",(INDIRECT("'"&amp;Lists!$J64&amp;"'!"&amp;Lists!$L64&amp;AA$23))))</f>
        <v/>
      </c>
      <c r="AB86" s="31" t="str">
        <f ca="1">IF(ISNA(Lists!$J64),"",IF((INDIRECT("'"&amp;Lists!$J64&amp;"'!"&amp;Lists!$L64&amp;AB$23))="","",(INDIRECT("'"&amp;Lists!$J64&amp;"'!"&amp;Lists!$L64&amp;AB$23))))</f>
        <v/>
      </c>
      <c r="AC86" s="31" t="str">
        <f ca="1">IF(ISNA(Lists!$J64),"",IF((INDIRECT("'"&amp;Lists!$J64&amp;"'!"&amp;Lists!$K64&amp;AC$23))="","",(INDIRECT("'"&amp;Lists!$J64&amp;"'!"&amp;Lists!$K64&amp;AC$23))))</f>
        <v/>
      </c>
      <c r="AD86" s="31" t="str">
        <f ca="1">IF(ISNA(Lists!$J64),"",IF((INDIRECT("'"&amp;Lists!$J64&amp;"'!"&amp;Lists!$L64&amp;AD$23))="","",(INDIRECT("'"&amp;Lists!$J64&amp;"'!"&amp;Lists!$L64&amp;AD$23))))</f>
        <v/>
      </c>
      <c r="AE86" s="31" t="str">
        <f ca="1">IF(ISNA(Lists!$J64),"",IF((INDIRECT("'"&amp;Lists!$J64&amp;"'!"&amp;Lists!$K64&amp;AE$23))="","",(INDIRECT("'"&amp;Lists!$J64&amp;"'!"&amp;Lists!$K64&amp;AE$23))))</f>
        <v/>
      </c>
      <c r="AF86" s="31" t="str">
        <f ca="1">IF(ISNA(Lists!$J64),"",IF((INDIRECT("'"&amp;Lists!$J64&amp;"'!"&amp;Lists!$K64&amp;AF$23))="","",(INDIRECT("'"&amp;Lists!$J64&amp;"'!"&amp;Lists!$K64&amp;AF$23))))</f>
        <v/>
      </c>
      <c r="AG86" s="31" t="str">
        <f ca="1">IF(ISNA(Lists!$J64),"",IF((INDIRECT("'"&amp;Lists!$J64&amp;"'!"&amp;Lists!$K64&amp;AG$23))="","",(INDIRECT("'"&amp;Lists!$J64&amp;"'!"&amp;Lists!$K64&amp;AG$23))))</f>
        <v/>
      </c>
      <c r="AH86" s="31" t="str">
        <f ca="1">IF(ISNA(Lists!$J64),"",IF((INDIRECT("'"&amp;Lists!$J64&amp;"'!"&amp;Lists!$K64&amp;AH$23))="","",(INDIRECT("'"&amp;Lists!$J64&amp;"'!"&amp;Lists!$K64&amp;AH$23))))</f>
        <v/>
      </c>
      <c r="AI86" s="31" t="str">
        <f ca="1">IF(ISNA(Lists!$J64),"",IF((INDIRECT("'"&amp;Lists!$J64&amp;"'!"&amp;Lists!$K64&amp;AI$23))="","",(INDIRECT("'"&amp;Lists!$J64&amp;"'!"&amp;Lists!$K64&amp;AI$23))))</f>
        <v/>
      </c>
      <c r="AJ86" s="31" t="str">
        <f ca="1">IF(ISNA(Lists!$J64),"",IF((INDIRECT("'"&amp;Lists!$J64&amp;"'!"&amp;Lists!$K64&amp;AJ$23))="","",(INDIRECT("'"&amp;Lists!$J64&amp;"'!"&amp;Lists!$K64&amp;AJ$23))))</f>
        <v/>
      </c>
      <c r="AK86" s="31" t="str">
        <f ca="1">IF(ISNA(Lists!$J64),"",IF((INDIRECT("'"&amp;Lists!$J64&amp;"'!"&amp;Lists!$K64&amp;AK$23))="","",(INDIRECT("'"&amp;Lists!$J64&amp;"'!"&amp;Lists!$K64&amp;AK$23))))</f>
        <v/>
      </c>
      <c r="AL86" s="274" t="str">
        <f ca="1">IF(ISNA(Lists!$J64),"",IF((INDIRECT("'"&amp;Lists!$J64&amp;"'!"&amp;Lists!$K64&amp;AL$23))="","",(INDIRECT("'"&amp;Lists!$J64&amp;"'!"&amp;Lists!$K64&amp;AL$23))))</f>
        <v/>
      </c>
      <c r="AM86" s="31" t="str">
        <f ca="1">IF(ISNA(Lists!$J64),"",IF((INDIRECT("'"&amp;Lists!$J64&amp;"'!"&amp;Lists!$K64&amp;AM$23))="","",(INDIRECT("'"&amp;Lists!$J64&amp;"'!"&amp;Lists!$K64&amp;AM$23))))</f>
        <v/>
      </c>
      <c r="AN86" s="31" t="str">
        <f ca="1">IF(ISNA(Lists!$J64),"",IF((INDIRECT("'"&amp;Lists!$J64&amp;"'!"&amp;Lists!$K64&amp;AN$23))="","",(INDIRECT("'"&amp;Lists!$J64&amp;"'!"&amp;Lists!$K64&amp;AN$23))))</f>
        <v/>
      </c>
      <c r="AO86" s="485" t="str">
        <f ca="1">IF(ISNA(Lists!$J64),"",IF((INDIRECT("'"&amp;Lists!$J64&amp;"'!"&amp;Lists!$K64&amp;AO$23))="","",(INDIRECT("'"&amp;Lists!$J64&amp;"'!"&amp;Lists!$K64&amp;AO$23))))</f>
        <v/>
      </c>
    </row>
    <row r="87" spans="2:41" x14ac:dyDescent="0.25">
      <c r="B87" s="279" t="str">
        <f ca="1">IF(C87="","",Facility_Info_upload!$B$24)</f>
        <v/>
      </c>
      <c r="C87" s="31" t="str">
        <f ca="1">IF(ISNA(Lists!$J65),"",IF(INDIRECT("'"&amp;Lists!$J65&amp;"'!"&amp;"B"&amp;C$23)="","",(INDIRECT("'"&amp;Lists!$J65&amp;"'!"&amp;"B"&amp;C$23))))</f>
        <v/>
      </c>
      <c r="D87" s="31" t="str">
        <f ca="1">IF(ISNA(Lists!$J65),"",IF(INDIRECT("'"&amp;Lists!$J65&amp;"'!"&amp;"B"&amp;D$23)="","",(INDIRECT("'"&amp;Lists!$J65&amp;"'!"&amp;"B"&amp;D$23))))</f>
        <v/>
      </c>
      <c r="E87" s="31" t="str">
        <f ca="1">IF(ISNA(Lists!$J65),"",IF(INDIRECT("'"&amp;Lists!$J65&amp;"'!"&amp;"B"&amp;E$23)="","",(INDIRECT("'"&amp;Lists!$J65&amp;"'!"&amp;"B"&amp;E$23))))</f>
        <v/>
      </c>
      <c r="F87" s="31" t="str">
        <f ca="1">IF(ISNA(Lists!$J65),"",IF(INDIRECT("'"&amp;Lists!$J65&amp;"'!"&amp;"B"&amp;F$23)="","",(INDIRECT("'"&amp;Lists!$J65&amp;"'!"&amp;"B"&amp;F$23))))</f>
        <v/>
      </c>
      <c r="G87" s="31" t="str">
        <f ca="1">IF(ISNA(Lists!$J65),"",IF(INDIRECT("'"&amp;Lists!$J65&amp;"'!"&amp;"B"&amp;G$23)="","",(INDIRECT("'"&amp;Lists!$J65&amp;"'!"&amp;"B"&amp;G$23))))</f>
        <v/>
      </c>
      <c r="H87" s="31" t="str">
        <f ca="1">IF(ISNA(Lists!$J65),"",IF((INDIRECT("'"&amp;Lists!$J65&amp;"'!"&amp;Lists!$K65&amp;H$23))="","",(INDIRECT("'"&amp;Lists!$J65&amp;"'!"&amp;Lists!$K65&amp;H$23))))</f>
        <v/>
      </c>
      <c r="I87" s="31" t="str">
        <f ca="1">IF(ISNA(Lists!$J65),"",IF((INDIRECT("'"&amp;Lists!$J65&amp;"'!"&amp;Lists!$K65&amp;I$23))="","",(INDIRECT("'"&amp;Lists!$J65&amp;"'!"&amp;Lists!$K65&amp;I$23))))</f>
        <v/>
      </c>
      <c r="J87" s="31" t="str">
        <f ca="1">IF(ISNA(Lists!$J65),"",IF((INDIRECT("'"&amp;Lists!$J65&amp;"'!"&amp;Lists!$K65&amp;J$23))="","",(INDIRECT("'"&amp;Lists!$J65&amp;"'!"&amp;Lists!$K65&amp;J$23))))</f>
        <v/>
      </c>
      <c r="K87" s="31" t="str">
        <f ca="1">IF(ISNA(Lists!$J65),"",IF((INDIRECT("'"&amp;Lists!$J65&amp;"'!"&amp;Lists!$K65&amp;K$23))="","",(INDIRECT("'"&amp;Lists!$J65&amp;"'!"&amp;Lists!$K65&amp;K$23))))</f>
        <v/>
      </c>
      <c r="L87" s="31" t="str">
        <f ca="1">IF(ISNA(Lists!$J65),"",IF((INDIRECT("'"&amp;Lists!$J65&amp;"'!"&amp;Lists!$K65&amp;L$23))="","",(INDIRECT("'"&amp;Lists!$J65&amp;"'!"&amp;Lists!$K65&amp;L$23))))</f>
        <v/>
      </c>
      <c r="M87" s="31" t="str">
        <f ca="1">IF(ISNA(Lists!$J65),"",IF((INDIRECT("'"&amp;Lists!$J65&amp;"'!"&amp;Lists!$K65&amp;M$23))="","",(INDIRECT("'"&amp;Lists!$J65&amp;"'!"&amp;Lists!$K65&amp;M$23))))</f>
        <v/>
      </c>
      <c r="N87" s="31" t="str">
        <f ca="1">IF(ISNA(Lists!$J65),"",IF((INDIRECT("'"&amp;Lists!$J65&amp;"'!"&amp;Lists!$K65&amp;N$23))="","",(INDIRECT("'"&amp;Lists!$J65&amp;"'!"&amp;Lists!$K65&amp;N$23))))</f>
        <v/>
      </c>
      <c r="O87" s="31" t="str">
        <f ca="1">IF(ISNA(Lists!$J65),"",IF((INDIRECT("'"&amp;Lists!$J65&amp;"'!"&amp;Lists!$K65&amp;O$23))="","",(INDIRECT("'"&amp;Lists!$J65&amp;"'!"&amp;Lists!$K65&amp;O$23))))</f>
        <v/>
      </c>
      <c r="P87" s="31" t="str">
        <f ca="1">IF(ISNA(Lists!$J65),"",IF((INDIRECT("'"&amp;Lists!$J65&amp;"'!"&amp;Lists!$K65&amp;P$23))="","",(INDIRECT("'"&amp;Lists!$J65&amp;"'!"&amp;Lists!$K65&amp;P$23))))</f>
        <v/>
      </c>
      <c r="Q87" s="31" t="str">
        <f ca="1">IF(ISNA(Lists!$J65),"",IF((INDIRECT("'"&amp;Lists!$J65&amp;"'!"&amp;Lists!$K65&amp;Q$23))="","",(INDIRECT("'"&amp;Lists!$J65&amp;"'!"&amp;Lists!$K65&amp;Q$23))))</f>
        <v/>
      </c>
      <c r="R87" s="31" t="str">
        <f ca="1">IF(ISNA(Lists!$J65),"",IF((INDIRECT("'"&amp;Lists!$J65&amp;"'!"&amp;Lists!$K65&amp;R$23))="","",(INDIRECT("'"&amp;Lists!$J65&amp;"'!"&amp;Lists!$K65&amp;R$23))))</f>
        <v/>
      </c>
      <c r="S87" s="31" t="str">
        <f ca="1">IF(ISNA(Lists!$J65),"",IF((INDIRECT("'"&amp;Lists!$J65&amp;"'!"&amp;Lists!$K65&amp;S$23))="","",(INDIRECT("'"&amp;Lists!$J65&amp;"'!"&amp;Lists!$K65&amp;S$23))))</f>
        <v/>
      </c>
      <c r="T87" s="278" t="str">
        <f ca="1">IF(ISNA(Lists!$J65),"",IF((INDIRECT("'"&amp;Lists!$J65&amp;"'!"&amp;Lists!$K65&amp;T$23))="","",(INDIRECT("'"&amp;Lists!$J65&amp;"'!"&amp;Lists!$K65&amp;T$23))))</f>
        <v/>
      </c>
      <c r="U87" s="31" t="str">
        <f ca="1">IF(ISNA(Lists!$J65),"",IF((INDIRECT("'"&amp;Lists!$J65&amp;"'!"&amp;Lists!$K65&amp;U$23))="","",(INDIRECT("'"&amp;Lists!$J65&amp;"'!"&amp;Lists!$K65&amp;U$23))))</f>
        <v/>
      </c>
      <c r="V87" s="31" t="str">
        <f ca="1">IF(ISNA(Lists!$J65),"",IF((INDIRECT("'"&amp;Lists!$J65&amp;"'!"&amp;Lists!$L65&amp;V$23))="","",(INDIRECT("'"&amp;Lists!$J65&amp;"'!"&amp;Lists!$L65&amp;V$23))))</f>
        <v/>
      </c>
      <c r="W87" s="31" t="str">
        <f ca="1">IF(ISNA(Lists!$J65),"",IF((INDIRECT("'"&amp;Lists!$J65&amp;"'!"&amp;Lists!$L65&amp;W$23))="","",(INDIRECT("'"&amp;Lists!$J65&amp;"'!"&amp;Lists!$L65&amp;W$23))))</f>
        <v/>
      </c>
      <c r="X87" s="31" t="str">
        <f ca="1">IF(ISNA(Lists!$J65),"",IF((INDIRECT("'"&amp;Lists!$J65&amp;"'!"&amp;Lists!$L65&amp;X$23))="","",(INDIRECT("'"&amp;Lists!$J65&amp;"'!"&amp;Lists!$L65&amp;X$23))))</f>
        <v/>
      </c>
      <c r="Y87" s="31" t="str">
        <f ca="1">IF(ISNA(Lists!$J65),"",IF((INDIRECT("'"&amp;Lists!$J65&amp;"'!"&amp;Lists!$L65&amp;Y$23))="","",(INDIRECT("'"&amp;Lists!$J65&amp;"'!"&amp;Lists!$L65&amp;Y$23))))</f>
        <v/>
      </c>
      <c r="Z87" s="31" t="str">
        <f ca="1">IF(ISNA(Lists!$J65),"",IF((INDIRECT("'"&amp;Lists!$J65&amp;"'!"&amp;Lists!$L65&amp;Z$23))="","",(INDIRECT("'"&amp;Lists!$J65&amp;"'!"&amp;Lists!$L65&amp;Z$23))))</f>
        <v/>
      </c>
      <c r="AA87" s="31" t="str">
        <f ca="1">IF(ISNA(Lists!$J65),"",IF((INDIRECT("'"&amp;Lists!$J65&amp;"'!"&amp;Lists!$L65&amp;AA$23))="","",(INDIRECT("'"&amp;Lists!$J65&amp;"'!"&amp;Lists!$L65&amp;AA$23))))</f>
        <v/>
      </c>
      <c r="AB87" s="31" t="str">
        <f ca="1">IF(ISNA(Lists!$J65),"",IF((INDIRECT("'"&amp;Lists!$J65&amp;"'!"&amp;Lists!$L65&amp;AB$23))="","",(INDIRECT("'"&amp;Lists!$J65&amp;"'!"&amp;Lists!$L65&amp;AB$23))))</f>
        <v/>
      </c>
      <c r="AC87" s="31" t="str">
        <f ca="1">IF(ISNA(Lists!$J65),"",IF((INDIRECT("'"&amp;Lists!$J65&amp;"'!"&amp;Lists!$K65&amp;AC$23))="","",(INDIRECT("'"&amp;Lists!$J65&amp;"'!"&amp;Lists!$K65&amp;AC$23))))</f>
        <v/>
      </c>
      <c r="AD87" s="31" t="str">
        <f ca="1">IF(ISNA(Lists!$J65),"",IF((INDIRECT("'"&amp;Lists!$J65&amp;"'!"&amp;Lists!$L65&amp;AD$23))="","",(INDIRECT("'"&amp;Lists!$J65&amp;"'!"&amp;Lists!$L65&amp;AD$23))))</f>
        <v/>
      </c>
      <c r="AE87" s="31" t="str">
        <f ca="1">IF(ISNA(Lists!$J65),"",IF((INDIRECT("'"&amp;Lists!$J65&amp;"'!"&amp;Lists!$K65&amp;AE$23))="","",(INDIRECT("'"&amp;Lists!$J65&amp;"'!"&amp;Lists!$K65&amp;AE$23))))</f>
        <v/>
      </c>
      <c r="AF87" s="31" t="str">
        <f ca="1">IF(ISNA(Lists!$J65),"",IF((INDIRECT("'"&amp;Lists!$J65&amp;"'!"&amp;Lists!$K65&amp;AF$23))="","",(INDIRECT("'"&amp;Lists!$J65&amp;"'!"&amp;Lists!$K65&amp;AF$23))))</f>
        <v/>
      </c>
      <c r="AG87" s="31" t="str">
        <f ca="1">IF(ISNA(Lists!$J65),"",IF((INDIRECT("'"&amp;Lists!$J65&amp;"'!"&amp;Lists!$K65&amp;AG$23))="","",(INDIRECT("'"&amp;Lists!$J65&amp;"'!"&amp;Lists!$K65&amp;AG$23))))</f>
        <v/>
      </c>
      <c r="AH87" s="31" t="str">
        <f ca="1">IF(ISNA(Lists!$J65),"",IF((INDIRECT("'"&amp;Lists!$J65&amp;"'!"&amp;Lists!$K65&amp;AH$23))="","",(INDIRECT("'"&amp;Lists!$J65&amp;"'!"&amp;Lists!$K65&amp;AH$23))))</f>
        <v/>
      </c>
      <c r="AI87" s="31" t="str">
        <f ca="1">IF(ISNA(Lists!$J65),"",IF((INDIRECT("'"&amp;Lists!$J65&amp;"'!"&amp;Lists!$K65&amp;AI$23))="","",(INDIRECT("'"&amp;Lists!$J65&amp;"'!"&amp;Lists!$K65&amp;AI$23))))</f>
        <v/>
      </c>
      <c r="AJ87" s="31" t="str">
        <f ca="1">IF(ISNA(Lists!$J65),"",IF((INDIRECT("'"&amp;Lists!$J65&amp;"'!"&amp;Lists!$K65&amp;AJ$23))="","",(INDIRECT("'"&amp;Lists!$J65&amp;"'!"&amp;Lists!$K65&amp;AJ$23))))</f>
        <v/>
      </c>
      <c r="AK87" s="31" t="str">
        <f ca="1">IF(ISNA(Lists!$J65),"",IF((INDIRECT("'"&amp;Lists!$J65&amp;"'!"&amp;Lists!$K65&amp;AK$23))="","",(INDIRECT("'"&amp;Lists!$J65&amp;"'!"&amp;Lists!$K65&amp;AK$23))))</f>
        <v/>
      </c>
      <c r="AL87" s="274" t="str">
        <f ca="1">IF(ISNA(Lists!$J65),"",IF((INDIRECT("'"&amp;Lists!$J65&amp;"'!"&amp;Lists!$K65&amp;AL$23))="","",(INDIRECT("'"&amp;Lists!$J65&amp;"'!"&amp;Lists!$K65&amp;AL$23))))</f>
        <v/>
      </c>
      <c r="AM87" s="31" t="str">
        <f ca="1">IF(ISNA(Lists!$J65),"",IF((INDIRECT("'"&amp;Lists!$J65&amp;"'!"&amp;Lists!$K65&amp;AM$23))="","",(INDIRECT("'"&amp;Lists!$J65&amp;"'!"&amp;Lists!$K65&amp;AM$23))))</f>
        <v/>
      </c>
      <c r="AN87" s="31" t="str">
        <f ca="1">IF(ISNA(Lists!$J65),"",IF((INDIRECT("'"&amp;Lists!$J65&amp;"'!"&amp;Lists!$K65&amp;AN$23))="","",(INDIRECT("'"&amp;Lists!$J65&amp;"'!"&amp;Lists!$K65&amp;AN$23))))</f>
        <v/>
      </c>
      <c r="AO87" s="485" t="str">
        <f ca="1">IF(ISNA(Lists!$J65),"",IF((INDIRECT("'"&amp;Lists!$J65&amp;"'!"&amp;Lists!$K65&amp;AO$23))="","",(INDIRECT("'"&amp;Lists!$J65&amp;"'!"&amp;Lists!$K65&amp;AO$23))))</f>
        <v/>
      </c>
    </row>
    <row r="88" spans="2:41" x14ac:dyDescent="0.25">
      <c r="B88" s="279" t="str">
        <f ca="1">IF(C88="","",Facility_Info_upload!$B$24)</f>
        <v/>
      </c>
      <c r="C88" s="31" t="str">
        <f ca="1">IF(ISNA(Lists!$J66),"",IF(INDIRECT("'"&amp;Lists!$J66&amp;"'!"&amp;"B"&amp;C$23)="","",(INDIRECT("'"&amp;Lists!$J66&amp;"'!"&amp;"B"&amp;C$23))))</f>
        <v/>
      </c>
      <c r="D88" s="31" t="str">
        <f ca="1">IF(ISNA(Lists!$J66),"",IF(INDIRECT("'"&amp;Lists!$J66&amp;"'!"&amp;"B"&amp;D$23)="","",(INDIRECT("'"&amp;Lists!$J66&amp;"'!"&amp;"B"&amp;D$23))))</f>
        <v/>
      </c>
      <c r="E88" s="31" t="str">
        <f ca="1">IF(ISNA(Lists!$J66),"",IF(INDIRECT("'"&amp;Lists!$J66&amp;"'!"&amp;"B"&amp;E$23)="","",(INDIRECT("'"&amp;Lists!$J66&amp;"'!"&amp;"B"&amp;E$23))))</f>
        <v/>
      </c>
      <c r="F88" s="31" t="str">
        <f ca="1">IF(ISNA(Lists!$J66),"",IF(INDIRECT("'"&amp;Lists!$J66&amp;"'!"&amp;"B"&amp;F$23)="","",(INDIRECT("'"&amp;Lists!$J66&amp;"'!"&amp;"B"&amp;F$23))))</f>
        <v/>
      </c>
      <c r="G88" s="31" t="str">
        <f ca="1">IF(ISNA(Lists!$J66),"",IF(INDIRECT("'"&amp;Lists!$J66&amp;"'!"&amp;"B"&amp;G$23)="","",(INDIRECT("'"&amp;Lists!$J66&amp;"'!"&amp;"B"&amp;G$23))))</f>
        <v/>
      </c>
      <c r="H88" s="31" t="str">
        <f ca="1">IF(ISNA(Lists!$J66),"",IF((INDIRECT("'"&amp;Lists!$J66&amp;"'!"&amp;Lists!$K66&amp;H$23))="","",(INDIRECT("'"&amp;Lists!$J66&amp;"'!"&amp;Lists!$K66&amp;H$23))))</f>
        <v/>
      </c>
      <c r="I88" s="31" t="str">
        <f ca="1">IF(ISNA(Lists!$J66),"",IF((INDIRECT("'"&amp;Lists!$J66&amp;"'!"&amp;Lists!$K66&amp;I$23))="","",(INDIRECT("'"&amp;Lists!$J66&amp;"'!"&amp;Lists!$K66&amp;I$23))))</f>
        <v/>
      </c>
      <c r="J88" s="31" t="str">
        <f ca="1">IF(ISNA(Lists!$J66),"",IF((INDIRECT("'"&amp;Lists!$J66&amp;"'!"&amp;Lists!$K66&amp;J$23))="","",(INDIRECT("'"&amp;Lists!$J66&amp;"'!"&amp;Lists!$K66&amp;J$23))))</f>
        <v/>
      </c>
      <c r="K88" s="31" t="str">
        <f ca="1">IF(ISNA(Lists!$J66),"",IF((INDIRECT("'"&amp;Lists!$J66&amp;"'!"&amp;Lists!$K66&amp;K$23))="","",(INDIRECT("'"&amp;Lists!$J66&amp;"'!"&amp;Lists!$K66&amp;K$23))))</f>
        <v/>
      </c>
      <c r="L88" s="31" t="str">
        <f ca="1">IF(ISNA(Lists!$J66),"",IF((INDIRECT("'"&amp;Lists!$J66&amp;"'!"&amp;Lists!$K66&amp;L$23))="","",(INDIRECT("'"&amp;Lists!$J66&amp;"'!"&amp;Lists!$K66&amp;L$23))))</f>
        <v/>
      </c>
      <c r="M88" s="31" t="str">
        <f ca="1">IF(ISNA(Lists!$J66),"",IF((INDIRECT("'"&amp;Lists!$J66&amp;"'!"&amp;Lists!$K66&amp;M$23))="","",(INDIRECT("'"&amp;Lists!$J66&amp;"'!"&amp;Lists!$K66&amp;M$23))))</f>
        <v/>
      </c>
      <c r="N88" s="31" t="str">
        <f ca="1">IF(ISNA(Lists!$J66),"",IF((INDIRECT("'"&amp;Lists!$J66&amp;"'!"&amp;Lists!$K66&amp;N$23))="","",(INDIRECT("'"&amp;Lists!$J66&amp;"'!"&amp;Lists!$K66&amp;N$23))))</f>
        <v/>
      </c>
      <c r="O88" s="31" t="str">
        <f ca="1">IF(ISNA(Lists!$J66),"",IF((INDIRECT("'"&amp;Lists!$J66&amp;"'!"&amp;Lists!$K66&amp;O$23))="","",(INDIRECT("'"&amp;Lists!$J66&amp;"'!"&amp;Lists!$K66&amp;O$23))))</f>
        <v/>
      </c>
      <c r="P88" s="31" t="str">
        <f ca="1">IF(ISNA(Lists!$J66),"",IF((INDIRECT("'"&amp;Lists!$J66&amp;"'!"&amp;Lists!$K66&amp;P$23))="","",(INDIRECT("'"&amp;Lists!$J66&amp;"'!"&amp;Lists!$K66&amp;P$23))))</f>
        <v/>
      </c>
      <c r="Q88" s="31" t="str">
        <f ca="1">IF(ISNA(Lists!$J66),"",IF((INDIRECT("'"&amp;Lists!$J66&amp;"'!"&amp;Lists!$K66&amp;Q$23))="","",(INDIRECT("'"&amp;Lists!$J66&amp;"'!"&amp;Lists!$K66&amp;Q$23))))</f>
        <v/>
      </c>
      <c r="R88" s="31" t="str">
        <f ca="1">IF(ISNA(Lists!$J66),"",IF((INDIRECT("'"&amp;Lists!$J66&amp;"'!"&amp;Lists!$K66&amp;R$23))="","",(INDIRECT("'"&amp;Lists!$J66&amp;"'!"&amp;Lists!$K66&amp;R$23))))</f>
        <v/>
      </c>
      <c r="S88" s="31" t="str">
        <f ca="1">IF(ISNA(Lists!$J66),"",IF((INDIRECT("'"&amp;Lists!$J66&amp;"'!"&amp;Lists!$K66&amp;S$23))="","",(INDIRECT("'"&amp;Lists!$J66&amp;"'!"&amp;Lists!$K66&amp;S$23))))</f>
        <v/>
      </c>
      <c r="T88" s="278" t="str">
        <f ca="1">IF(ISNA(Lists!$J66),"",IF((INDIRECT("'"&amp;Lists!$J66&amp;"'!"&amp;Lists!$K66&amp;T$23))="","",(INDIRECT("'"&amp;Lists!$J66&amp;"'!"&amp;Lists!$K66&amp;T$23))))</f>
        <v/>
      </c>
      <c r="U88" s="31" t="str">
        <f ca="1">IF(ISNA(Lists!$J66),"",IF((INDIRECT("'"&amp;Lists!$J66&amp;"'!"&amp;Lists!$K66&amp;U$23))="","",(INDIRECT("'"&amp;Lists!$J66&amp;"'!"&amp;Lists!$K66&amp;U$23))))</f>
        <v/>
      </c>
      <c r="V88" s="31" t="str">
        <f ca="1">IF(ISNA(Lists!$J66),"",IF((INDIRECT("'"&amp;Lists!$J66&amp;"'!"&amp;Lists!$L66&amp;V$23))="","",(INDIRECT("'"&amp;Lists!$J66&amp;"'!"&amp;Lists!$L66&amp;V$23))))</f>
        <v/>
      </c>
      <c r="W88" s="31" t="str">
        <f ca="1">IF(ISNA(Lists!$J66),"",IF((INDIRECT("'"&amp;Lists!$J66&amp;"'!"&amp;Lists!$L66&amp;W$23))="","",(INDIRECT("'"&amp;Lists!$J66&amp;"'!"&amp;Lists!$L66&amp;W$23))))</f>
        <v/>
      </c>
      <c r="X88" s="31" t="str">
        <f ca="1">IF(ISNA(Lists!$J66),"",IF((INDIRECT("'"&amp;Lists!$J66&amp;"'!"&amp;Lists!$L66&amp;X$23))="","",(INDIRECT("'"&amp;Lists!$J66&amp;"'!"&amp;Lists!$L66&amp;X$23))))</f>
        <v/>
      </c>
      <c r="Y88" s="31" t="str">
        <f ca="1">IF(ISNA(Lists!$J66),"",IF((INDIRECT("'"&amp;Lists!$J66&amp;"'!"&amp;Lists!$L66&amp;Y$23))="","",(INDIRECT("'"&amp;Lists!$J66&amp;"'!"&amp;Lists!$L66&amp;Y$23))))</f>
        <v/>
      </c>
      <c r="Z88" s="31" t="str">
        <f ca="1">IF(ISNA(Lists!$J66),"",IF((INDIRECT("'"&amp;Lists!$J66&amp;"'!"&amp;Lists!$L66&amp;Z$23))="","",(INDIRECT("'"&amp;Lists!$J66&amp;"'!"&amp;Lists!$L66&amp;Z$23))))</f>
        <v/>
      </c>
      <c r="AA88" s="31" t="str">
        <f ca="1">IF(ISNA(Lists!$J66),"",IF((INDIRECT("'"&amp;Lists!$J66&amp;"'!"&amp;Lists!$L66&amp;AA$23))="","",(INDIRECT("'"&amp;Lists!$J66&amp;"'!"&amp;Lists!$L66&amp;AA$23))))</f>
        <v/>
      </c>
      <c r="AB88" s="31" t="str">
        <f ca="1">IF(ISNA(Lists!$J66),"",IF((INDIRECT("'"&amp;Lists!$J66&amp;"'!"&amp;Lists!$L66&amp;AB$23))="","",(INDIRECT("'"&amp;Lists!$J66&amp;"'!"&amp;Lists!$L66&amp;AB$23))))</f>
        <v/>
      </c>
      <c r="AC88" s="31" t="str">
        <f ca="1">IF(ISNA(Lists!$J66),"",IF((INDIRECT("'"&amp;Lists!$J66&amp;"'!"&amp;Lists!$K66&amp;AC$23))="","",(INDIRECT("'"&amp;Lists!$J66&amp;"'!"&amp;Lists!$K66&amp;AC$23))))</f>
        <v/>
      </c>
      <c r="AD88" s="31" t="str">
        <f ca="1">IF(ISNA(Lists!$J66),"",IF((INDIRECT("'"&amp;Lists!$J66&amp;"'!"&amp;Lists!$L66&amp;AD$23))="","",(INDIRECT("'"&amp;Lists!$J66&amp;"'!"&amp;Lists!$L66&amp;AD$23))))</f>
        <v/>
      </c>
      <c r="AE88" s="31" t="str">
        <f ca="1">IF(ISNA(Lists!$J66),"",IF((INDIRECT("'"&amp;Lists!$J66&amp;"'!"&amp;Lists!$K66&amp;AE$23))="","",(INDIRECT("'"&amp;Lists!$J66&amp;"'!"&amp;Lists!$K66&amp;AE$23))))</f>
        <v/>
      </c>
      <c r="AF88" s="31" t="str">
        <f ca="1">IF(ISNA(Lists!$J66),"",IF((INDIRECT("'"&amp;Lists!$J66&amp;"'!"&amp;Lists!$K66&amp;AF$23))="","",(INDIRECT("'"&amp;Lists!$J66&amp;"'!"&amp;Lists!$K66&amp;AF$23))))</f>
        <v/>
      </c>
      <c r="AG88" s="31" t="str">
        <f ca="1">IF(ISNA(Lists!$J66),"",IF((INDIRECT("'"&amp;Lists!$J66&amp;"'!"&amp;Lists!$K66&amp;AG$23))="","",(INDIRECT("'"&amp;Lists!$J66&amp;"'!"&amp;Lists!$K66&amp;AG$23))))</f>
        <v/>
      </c>
      <c r="AH88" s="31" t="str">
        <f ca="1">IF(ISNA(Lists!$J66),"",IF((INDIRECT("'"&amp;Lists!$J66&amp;"'!"&amp;Lists!$K66&amp;AH$23))="","",(INDIRECT("'"&amp;Lists!$J66&amp;"'!"&amp;Lists!$K66&amp;AH$23))))</f>
        <v/>
      </c>
      <c r="AI88" s="31" t="str">
        <f ca="1">IF(ISNA(Lists!$J66),"",IF((INDIRECT("'"&amp;Lists!$J66&amp;"'!"&amp;Lists!$K66&amp;AI$23))="","",(INDIRECT("'"&amp;Lists!$J66&amp;"'!"&amp;Lists!$K66&amp;AI$23))))</f>
        <v/>
      </c>
      <c r="AJ88" s="31" t="str">
        <f ca="1">IF(ISNA(Lists!$J66),"",IF((INDIRECT("'"&amp;Lists!$J66&amp;"'!"&amp;Lists!$K66&amp;AJ$23))="","",(INDIRECT("'"&amp;Lists!$J66&amp;"'!"&amp;Lists!$K66&amp;AJ$23))))</f>
        <v/>
      </c>
      <c r="AK88" s="31" t="str">
        <f ca="1">IF(ISNA(Lists!$J66),"",IF((INDIRECT("'"&amp;Lists!$J66&amp;"'!"&amp;Lists!$K66&amp;AK$23))="","",(INDIRECT("'"&amp;Lists!$J66&amp;"'!"&amp;Lists!$K66&amp;AK$23))))</f>
        <v/>
      </c>
      <c r="AL88" s="274" t="str">
        <f ca="1">IF(ISNA(Lists!$J66),"",IF((INDIRECT("'"&amp;Lists!$J66&amp;"'!"&amp;Lists!$K66&amp;AL$23))="","",(INDIRECT("'"&amp;Lists!$J66&amp;"'!"&amp;Lists!$K66&amp;AL$23))))</f>
        <v/>
      </c>
      <c r="AM88" s="31" t="str">
        <f ca="1">IF(ISNA(Lists!$J66),"",IF((INDIRECT("'"&amp;Lists!$J66&amp;"'!"&amp;Lists!$K66&amp;AM$23))="","",(INDIRECT("'"&amp;Lists!$J66&amp;"'!"&amp;Lists!$K66&amp;AM$23))))</f>
        <v/>
      </c>
      <c r="AN88" s="31" t="str">
        <f ca="1">IF(ISNA(Lists!$J66),"",IF((INDIRECT("'"&amp;Lists!$J66&amp;"'!"&amp;Lists!$K66&amp;AN$23))="","",(INDIRECT("'"&amp;Lists!$J66&amp;"'!"&amp;Lists!$K66&amp;AN$23))))</f>
        <v/>
      </c>
      <c r="AO88" s="485" t="str">
        <f ca="1">IF(ISNA(Lists!$J66),"",IF((INDIRECT("'"&amp;Lists!$J66&amp;"'!"&amp;Lists!$K66&amp;AO$23))="","",(INDIRECT("'"&amp;Lists!$J66&amp;"'!"&amp;Lists!$K66&amp;AO$23))))</f>
        <v/>
      </c>
    </row>
    <row r="89" spans="2:41" x14ac:dyDescent="0.25">
      <c r="B89" s="279" t="str">
        <f ca="1">IF(C89="","",Facility_Info_upload!$B$24)</f>
        <v/>
      </c>
      <c r="C89" s="31" t="str">
        <f ca="1">IF(ISNA(Lists!$J67),"",IF(INDIRECT("'"&amp;Lists!$J67&amp;"'!"&amp;"B"&amp;C$23)="","",(INDIRECT("'"&amp;Lists!$J67&amp;"'!"&amp;"B"&amp;C$23))))</f>
        <v/>
      </c>
      <c r="D89" s="31" t="str">
        <f ca="1">IF(ISNA(Lists!$J67),"",IF(INDIRECT("'"&amp;Lists!$J67&amp;"'!"&amp;"B"&amp;D$23)="","",(INDIRECT("'"&amp;Lists!$J67&amp;"'!"&amp;"B"&amp;D$23))))</f>
        <v/>
      </c>
      <c r="E89" s="31" t="str">
        <f ca="1">IF(ISNA(Lists!$J67),"",IF(INDIRECT("'"&amp;Lists!$J67&amp;"'!"&amp;"B"&amp;E$23)="","",(INDIRECT("'"&amp;Lists!$J67&amp;"'!"&amp;"B"&amp;E$23))))</f>
        <v/>
      </c>
      <c r="F89" s="31" t="str">
        <f ca="1">IF(ISNA(Lists!$J67),"",IF(INDIRECT("'"&amp;Lists!$J67&amp;"'!"&amp;"B"&amp;F$23)="","",(INDIRECT("'"&amp;Lists!$J67&amp;"'!"&amp;"B"&amp;F$23))))</f>
        <v/>
      </c>
      <c r="G89" s="31" t="str">
        <f ca="1">IF(ISNA(Lists!$J67),"",IF(INDIRECT("'"&amp;Lists!$J67&amp;"'!"&amp;"B"&amp;G$23)="","",(INDIRECT("'"&amp;Lists!$J67&amp;"'!"&amp;"B"&amp;G$23))))</f>
        <v/>
      </c>
      <c r="H89" s="31" t="str">
        <f ca="1">IF(ISNA(Lists!$J67),"",IF((INDIRECT("'"&amp;Lists!$J67&amp;"'!"&amp;Lists!$K67&amp;H$23))="","",(INDIRECT("'"&amp;Lists!$J67&amp;"'!"&amp;Lists!$K67&amp;H$23))))</f>
        <v/>
      </c>
      <c r="I89" s="31" t="str">
        <f ca="1">IF(ISNA(Lists!$J67),"",IF((INDIRECT("'"&amp;Lists!$J67&amp;"'!"&amp;Lists!$K67&amp;I$23))="","",(INDIRECT("'"&amp;Lists!$J67&amp;"'!"&amp;Lists!$K67&amp;I$23))))</f>
        <v/>
      </c>
      <c r="J89" s="31" t="str">
        <f ca="1">IF(ISNA(Lists!$J67),"",IF((INDIRECT("'"&amp;Lists!$J67&amp;"'!"&amp;Lists!$K67&amp;J$23))="","",(INDIRECT("'"&amp;Lists!$J67&amp;"'!"&amp;Lists!$K67&amp;J$23))))</f>
        <v/>
      </c>
      <c r="K89" s="31" t="str">
        <f ca="1">IF(ISNA(Lists!$J67),"",IF((INDIRECT("'"&amp;Lists!$J67&amp;"'!"&amp;Lists!$K67&amp;K$23))="","",(INDIRECT("'"&amp;Lists!$J67&amp;"'!"&amp;Lists!$K67&amp;K$23))))</f>
        <v/>
      </c>
      <c r="L89" s="31" t="str">
        <f ca="1">IF(ISNA(Lists!$J67),"",IF((INDIRECT("'"&amp;Lists!$J67&amp;"'!"&amp;Lists!$K67&amp;L$23))="","",(INDIRECT("'"&amp;Lists!$J67&amp;"'!"&amp;Lists!$K67&amp;L$23))))</f>
        <v/>
      </c>
      <c r="M89" s="31" t="str">
        <f ca="1">IF(ISNA(Lists!$J67),"",IF((INDIRECT("'"&amp;Lists!$J67&amp;"'!"&amp;Lists!$K67&amp;M$23))="","",(INDIRECT("'"&amp;Lists!$J67&amp;"'!"&amp;Lists!$K67&amp;M$23))))</f>
        <v/>
      </c>
      <c r="N89" s="31" t="str">
        <f ca="1">IF(ISNA(Lists!$J67),"",IF((INDIRECT("'"&amp;Lists!$J67&amp;"'!"&amp;Lists!$K67&amp;N$23))="","",(INDIRECT("'"&amp;Lists!$J67&amp;"'!"&amp;Lists!$K67&amp;N$23))))</f>
        <v/>
      </c>
      <c r="O89" s="31" t="str">
        <f ca="1">IF(ISNA(Lists!$J67),"",IF((INDIRECT("'"&amp;Lists!$J67&amp;"'!"&amp;Lists!$K67&amp;O$23))="","",(INDIRECT("'"&amp;Lists!$J67&amp;"'!"&amp;Lists!$K67&amp;O$23))))</f>
        <v/>
      </c>
      <c r="P89" s="31" t="str">
        <f ca="1">IF(ISNA(Lists!$J67),"",IF((INDIRECT("'"&amp;Lists!$J67&amp;"'!"&amp;Lists!$K67&amp;P$23))="","",(INDIRECT("'"&amp;Lists!$J67&amp;"'!"&amp;Lists!$K67&amp;P$23))))</f>
        <v/>
      </c>
      <c r="Q89" s="31" t="str">
        <f ca="1">IF(ISNA(Lists!$J67),"",IF((INDIRECT("'"&amp;Lists!$J67&amp;"'!"&amp;Lists!$K67&amp;Q$23))="","",(INDIRECT("'"&amp;Lists!$J67&amp;"'!"&amp;Lists!$K67&amp;Q$23))))</f>
        <v/>
      </c>
      <c r="R89" s="31" t="str">
        <f ca="1">IF(ISNA(Lists!$J67),"",IF((INDIRECT("'"&amp;Lists!$J67&amp;"'!"&amp;Lists!$K67&amp;R$23))="","",(INDIRECT("'"&amp;Lists!$J67&amp;"'!"&amp;Lists!$K67&amp;R$23))))</f>
        <v/>
      </c>
      <c r="S89" s="31" t="str">
        <f ca="1">IF(ISNA(Lists!$J67),"",IF((INDIRECT("'"&amp;Lists!$J67&amp;"'!"&amp;Lists!$K67&amp;S$23))="","",(INDIRECT("'"&amp;Lists!$J67&amp;"'!"&amp;Lists!$K67&amp;S$23))))</f>
        <v/>
      </c>
      <c r="T89" s="278" t="str">
        <f ca="1">IF(ISNA(Lists!$J67),"",IF((INDIRECT("'"&amp;Lists!$J67&amp;"'!"&amp;Lists!$K67&amp;T$23))="","",(INDIRECT("'"&amp;Lists!$J67&amp;"'!"&amp;Lists!$K67&amp;T$23))))</f>
        <v/>
      </c>
      <c r="U89" s="31" t="str">
        <f ca="1">IF(ISNA(Lists!$J67),"",IF((INDIRECT("'"&amp;Lists!$J67&amp;"'!"&amp;Lists!$K67&amp;U$23))="","",(INDIRECT("'"&amp;Lists!$J67&amp;"'!"&amp;Lists!$K67&amp;U$23))))</f>
        <v/>
      </c>
      <c r="V89" s="31" t="str">
        <f ca="1">IF(ISNA(Lists!$J67),"",IF((INDIRECT("'"&amp;Lists!$J67&amp;"'!"&amp;Lists!$L67&amp;V$23))="","",(INDIRECT("'"&amp;Lists!$J67&amp;"'!"&amp;Lists!$L67&amp;V$23))))</f>
        <v/>
      </c>
      <c r="W89" s="31" t="str">
        <f ca="1">IF(ISNA(Lists!$J67),"",IF((INDIRECT("'"&amp;Lists!$J67&amp;"'!"&amp;Lists!$L67&amp;W$23))="","",(INDIRECT("'"&amp;Lists!$J67&amp;"'!"&amp;Lists!$L67&amp;W$23))))</f>
        <v/>
      </c>
      <c r="X89" s="31" t="str">
        <f ca="1">IF(ISNA(Lists!$J67),"",IF((INDIRECT("'"&amp;Lists!$J67&amp;"'!"&amp;Lists!$L67&amp;X$23))="","",(INDIRECT("'"&amp;Lists!$J67&amp;"'!"&amp;Lists!$L67&amp;X$23))))</f>
        <v/>
      </c>
      <c r="Y89" s="31" t="str">
        <f ca="1">IF(ISNA(Lists!$J67),"",IF((INDIRECT("'"&amp;Lists!$J67&amp;"'!"&amp;Lists!$L67&amp;Y$23))="","",(INDIRECT("'"&amp;Lists!$J67&amp;"'!"&amp;Lists!$L67&amp;Y$23))))</f>
        <v/>
      </c>
      <c r="Z89" s="31" t="str">
        <f ca="1">IF(ISNA(Lists!$J67),"",IF((INDIRECT("'"&amp;Lists!$J67&amp;"'!"&amp;Lists!$L67&amp;Z$23))="","",(INDIRECT("'"&amp;Lists!$J67&amp;"'!"&amp;Lists!$L67&amp;Z$23))))</f>
        <v/>
      </c>
      <c r="AA89" s="31" t="str">
        <f ca="1">IF(ISNA(Lists!$J67),"",IF((INDIRECT("'"&amp;Lists!$J67&amp;"'!"&amp;Lists!$L67&amp;AA$23))="","",(INDIRECT("'"&amp;Lists!$J67&amp;"'!"&amp;Lists!$L67&amp;AA$23))))</f>
        <v/>
      </c>
      <c r="AB89" s="31" t="str">
        <f ca="1">IF(ISNA(Lists!$J67),"",IF((INDIRECT("'"&amp;Lists!$J67&amp;"'!"&amp;Lists!$L67&amp;AB$23))="","",(INDIRECT("'"&amp;Lists!$J67&amp;"'!"&amp;Lists!$L67&amp;AB$23))))</f>
        <v/>
      </c>
      <c r="AC89" s="31" t="str">
        <f ca="1">IF(ISNA(Lists!$J67),"",IF((INDIRECT("'"&amp;Lists!$J67&amp;"'!"&amp;Lists!$K67&amp;AC$23))="","",(INDIRECT("'"&amp;Lists!$J67&amp;"'!"&amp;Lists!$K67&amp;AC$23))))</f>
        <v/>
      </c>
      <c r="AD89" s="31" t="str">
        <f ca="1">IF(ISNA(Lists!$J67),"",IF((INDIRECT("'"&amp;Lists!$J67&amp;"'!"&amp;Lists!$L67&amp;AD$23))="","",(INDIRECT("'"&amp;Lists!$J67&amp;"'!"&amp;Lists!$L67&amp;AD$23))))</f>
        <v/>
      </c>
      <c r="AE89" s="31" t="str">
        <f ca="1">IF(ISNA(Lists!$J67),"",IF((INDIRECT("'"&amp;Lists!$J67&amp;"'!"&amp;Lists!$K67&amp;AE$23))="","",(INDIRECT("'"&amp;Lists!$J67&amp;"'!"&amp;Lists!$K67&amp;AE$23))))</f>
        <v/>
      </c>
      <c r="AF89" s="31" t="str">
        <f ca="1">IF(ISNA(Lists!$J67),"",IF((INDIRECT("'"&amp;Lists!$J67&amp;"'!"&amp;Lists!$K67&amp;AF$23))="","",(INDIRECT("'"&amp;Lists!$J67&amp;"'!"&amp;Lists!$K67&amp;AF$23))))</f>
        <v/>
      </c>
      <c r="AG89" s="31" t="str">
        <f ca="1">IF(ISNA(Lists!$J67),"",IF((INDIRECT("'"&amp;Lists!$J67&amp;"'!"&amp;Lists!$K67&amp;AG$23))="","",(INDIRECT("'"&amp;Lists!$J67&amp;"'!"&amp;Lists!$K67&amp;AG$23))))</f>
        <v/>
      </c>
      <c r="AH89" s="31" t="str">
        <f ca="1">IF(ISNA(Lists!$J67),"",IF((INDIRECT("'"&amp;Lists!$J67&amp;"'!"&amp;Lists!$K67&amp;AH$23))="","",(INDIRECT("'"&amp;Lists!$J67&amp;"'!"&amp;Lists!$K67&amp;AH$23))))</f>
        <v/>
      </c>
      <c r="AI89" s="31" t="str">
        <f ca="1">IF(ISNA(Lists!$J67),"",IF((INDIRECT("'"&amp;Lists!$J67&amp;"'!"&amp;Lists!$K67&amp;AI$23))="","",(INDIRECT("'"&amp;Lists!$J67&amp;"'!"&amp;Lists!$K67&amp;AI$23))))</f>
        <v/>
      </c>
      <c r="AJ89" s="31" t="str">
        <f ca="1">IF(ISNA(Lists!$J67),"",IF((INDIRECT("'"&amp;Lists!$J67&amp;"'!"&amp;Lists!$K67&amp;AJ$23))="","",(INDIRECT("'"&amp;Lists!$J67&amp;"'!"&amp;Lists!$K67&amp;AJ$23))))</f>
        <v/>
      </c>
      <c r="AK89" s="31" t="str">
        <f ca="1">IF(ISNA(Lists!$J67),"",IF((INDIRECT("'"&amp;Lists!$J67&amp;"'!"&amp;Lists!$K67&amp;AK$23))="","",(INDIRECT("'"&amp;Lists!$J67&amp;"'!"&amp;Lists!$K67&amp;AK$23))))</f>
        <v/>
      </c>
      <c r="AL89" s="274" t="str">
        <f ca="1">IF(ISNA(Lists!$J67),"",IF((INDIRECT("'"&amp;Lists!$J67&amp;"'!"&amp;Lists!$K67&amp;AL$23))="","",(INDIRECT("'"&amp;Lists!$J67&amp;"'!"&amp;Lists!$K67&amp;AL$23))))</f>
        <v/>
      </c>
      <c r="AM89" s="31" t="str">
        <f ca="1">IF(ISNA(Lists!$J67),"",IF((INDIRECT("'"&amp;Lists!$J67&amp;"'!"&amp;Lists!$K67&amp;AM$23))="","",(INDIRECT("'"&amp;Lists!$J67&amp;"'!"&amp;Lists!$K67&amp;AM$23))))</f>
        <v/>
      </c>
      <c r="AN89" s="31" t="str">
        <f ca="1">IF(ISNA(Lists!$J67),"",IF((INDIRECT("'"&amp;Lists!$J67&amp;"'!"&amp;Lists!$K67&amp;AN$23))="","",(INDIRECT("'"&amp;Lists!$J67&amp;"'!"&amp;Lists!$K67&amp;AN$23))))</f>
        <v/>
      </c>
      <c r="AO89" s="485" t="str">
        <f ca="1">IF(ISNA(Lists!$J67),"",IF((INDIRECT("'"&amp;Lists!$J67&amp;"'!"&amp;Lists!$K67&amp;AO$23))="","",(INDIRECT("'"&amp;Lists!$J67&amp;"'!"&amp;Lists!$K67&amp;AO$23))))</f>
        <v/>
      </c>
    </row>
    <row r="90" spans="2:41" x14ac:dyDescent="0.25">
      <c r="B90" s="279" t="str">
        <f ca="1">IF(C90="","",Facility_Info_upload!$B$24)</f>
        <v/>
      </c>
      <c r="C90" s="31" t="str">
        <f ca="1">IF(ISNA(Lists!$J68),"",IF(INDIRECT("'"&amp;Lists!$J68&amp;"'!"&amp;"B"&amp;C$23)="","",(INDIRECT("'"&amp;Lists!$J68&amp;"'!"&amp;"B"&amp;C$23))))</f>
        <v/>
      </c>
      <c r="D90" s="31" t="str">
        <f ca="1">IF(ISNA(Lists!$J68),"",IF(INDIRECT("'"&amp;Lists!$J68&amp;"'!"&amp;"B"&amp;D$23)="","",(INDIRECT("'"&amp;Lists!$J68&amp;"'!"&amp;"B"&amp;D$23))))</f>
        <v/>
      </c>
      <c r="E90" s="31" t="str">
        <f ca="1">IF(ISNA(Lists!$J68),"",IF(INDIRECT("'"&amp;Lists!$J68&amp;"'!"&amp;"B"&amp;E$23)="","",(INDIRECT("'"&amp;Lists!$J68&amp;"'!"&amp;"B"&amp;E$23))))</f>
        <v/>
      </c>
      <c r="F90" s="31" t="str">
        <f ca="1">IF(ISNA(Lists!$J68),"",IF(INDIRECT("'"&amp;Lists!$J68&amp;"'!"&amp;"B"&amp;F$23)="","",(INDIRECT("'"&amp;Lists!$J68&amp;"'!"&amp;"B"&amp;F$23))))</f>
        <v/>
      </c>
      <c r="G90" s="31" t="str">
        <f ca="1">IF(ISNA(Lists!$J68),"",IF(INDIRECT("'"&amp;Lists!$J68&amp;"'!"&amp;"B"&amp;G$23)="","",(INDIRECT("'"&amp;Lists!$J68&amp;"'!"&amp;"B"&amp;G$23))))</f>
        <v/>
      </c>
      <c r="H90" s="31" t="str">
        <f ca="1">IF(ISNA(Lists!$J68),"",IF((INDIRECT("'"&amp;Lists!$J68&amp;"'!"&amp;Lists!$K68&amp;H$23))="","",(INDIRECT("'"&amp;Lists!$J68&amp;"'!"&amp;Lists!$K68&amp;H$23))))</f>
        <v/>
      </c>
      <c r="I90" s="31" t="str">
        <f ca="1">IF(ISNA(Lists!$J68),"",IF((INDIRECT("'"&amp;Lists!$J68&amp;"'!"&amp;Lists!$K68&amp;I$23))="","",(INDIRECT("'"&amp;Lists!$J68&amp;"'!"&amp;Lists!$K68&amp;I$23))))</f>
        <v/>
      </c>
      <c r="J90" s="31" t="str">
        <f ca="1">IF(ISNA(Lists!$J68),"",IF((INDIRECT("'"&amp;Lists!$J68&amp;"'!"&amp;Lists!$K68&amp;J$23))="","",(INDIRECT("'"&amp;Lists!$J68&amp;"'!"&amp;Lists!$K68&amp;J$23))))</f>
        <v/>
      </c>
      <c r="K90" s="31" t="str">
        <f ca="1">IF(ISNA(Lists!$J68),"",IF((INDIRECT("'"&amp;Lists!$J68&amp;"'!"&amp;Lists!$K68&amp;K$23))="","",(INDIRECT("'"&amp;Lists!$J68&amp;"'!"&amp;Lists!$K68&amp;K$23))))</f>
        <v/>
      </c>
      <c r="L90" s="31" t="str">
        <f ca="1">IF(ISNA(Lists!$J68),"",IF((INDIRECT("'"&amp;Lists!$J68&amp;"'!"&amp;Lists!$K68&amp;L$23))="","",(INDIRECT("'"&amp;Lists!$J68&amp;"'!"&amp;Lists!$K68&amp;L$23))))</f>
        <v/>
      </c>
      <c r="M90" s="31" t="str">
        <f ca="1">IF(ISNA(Lists!$J68),"",IF((INDIRECT("'"&amp;Lists!$J68&amp;"'!"&amp;Lists!$K68&amp;M$23))="","",(INDIRECT("'"&amp;Lists!$J68&amp;"'!"&amp;Lists!$K68&amp;M$23))))</f>
        <v/>
      </c>
      <c r="N90" s="31" t="str">
        <f ca="1">IF(ISNA(Lists!$J68),"",IF((INDIRECT("'"&amp;Lists!$J68&amp;"'!"&amp;Lists!$K68&amp;N$23))="","",(INDIRECT("'"&amp;Lists!$J68&amp;"'!"&amp;Lists!$K68&amp;N$23))))</f>
        <v/>
      </c>
      <c r="O90" s="31" t="str">
        <f ca="1">IF(ISNA(Lists!$J68),"",IF((INDIRECT("'"&amp;Lists!$J68&amp;"'!"&amp;Lists!$K68&amp;O$23))="","",(INDIRECT("'"&amp;Lists!$J68&amp;"'!"&amp;Lists!$K68&amp;O$23))))</f>
        <v/>
      </c>
      <c r="P90" s="31" t="str">
        <f ca="1">IF(ISNA(Lists!$J68),"",IF((INDIRECT("'"&amp;Lists!$J68&amp;"'!"&amp;Lists!$K68&amp;P$23))="","",(INDIRECT("'"&amp;Lists!$J68&amp;"'!"&amp;Lists!$K68&amp;P$23))))</f>
        <v/>
      </c>
      <c r="Q90" s="31" t="str">
        <f ca="1">IF(ISNA(Lists!$J68),"",IF((INDIRECT("'"&amp;Lists!$J68&amp;"'!"&amp;Lists!$K68&amp;Q$23))="","",(INDIRECT("'"&amp;Lists!$J68&amp;"'!"&amp;Lists!$K68&amp;Q$23))))</f>
        <v/>
      </c>
      <c r="R90" s="31" t="str">
        <f ca="1">IF(ISNA(Lists!$J68),"",IF((INDIRECT("'"&amp;Lists!$J68&amp;"'!"&amp;Lists!$K68&amp;R$23))="","",(INDIRECT("'"&amp;Lists!$J68&amp;"'!"&amp;Lists!$K68&amp;R$23))))</f>
        <v/>
      </c>
      <c r="S90" s="31" t="str">
        <f ca="1">IF(ISNA(Lists!$J68),"",IF((INDIRECT("'"&amp;Lists!$J68&amp;"'!"&amp;Lists!$K68&amp;S$23))="","",(INDIRECT("'"&amp;Lists!$J68&amp;"'!"&amp;Lists!$K68&amp;S$23))))</f>
        <v/>
      </c>
      <c r="T90" s="278" t="str">
        <f ca="1">IF(ISNA(Lists!$J68),"",IF((INDIRECT("'"&amp;Lists!$J68&amp;"'!"&amp;Lists!$K68&amp;T$23))="","",(INDIRECT("'"&amp;Lists!$J68&amp;"'!"&amp;Lists!$K68&amp;T$23))))</f>
        <v/>
      </c>
      <c r="U90" s="31" t="str">
        <f ca="1">IF(ISNA(Lists!$J68),"",IF((INDIRECT("'"&amp;Lists!$J68&amp;"'!"&amp;Lists!$K68&amp;U$23))="","",(INDIRECT("'"&amp;Lists!$J68&amp;"'!"&amp;Lists!$K68&amp;U$23))))</f>
        <v/>
      </c>
      <c r="V90" s="31" t="str">
        <f ca="1">IF(ISNA(Lists!$J68),"",IF((INDIRECT("'"&amp;Lists!$J68&amp;"'!"&amp;Lists!$L68&amp;V$23))="","",(INDIRECT("'"&amp;Lists!$J68&amp;"'!"&amp;Lists!$L68&amp;V$23))))</f>
        <v/>
      </c>
      <c r="W90" s="31" t="str">
        <f ca="1">IF(ISNA(Lists!$J68),"",IF((INDIRECT("'"&amp;Lists!$J68&amp;"'!"&amp;Lists!$L68&amp;W$23))="","",(INDIRECT("'"&amp;Lists!$J68&amp;"'!"&amp;Lists!$L68&amp;W$23))))</f>
        <v/>
      </c>
      <c r="X90" s="31" t="str">
        <f ca="1">IF(ISNA(Lists!$J68),"",IF((INDIRECT("'"&amp;Lists!$J68&amp;"'!"&amp;Lists!$L68&amp;X$23))="","",(INDIRECT("'"&amp;Lists!$J68&amp;"'!"&amp;Lists!$L68&amp;X$23))))</f>
        <v/>
      </c>
      <c r="Y90" s="31" t="str">
        <f ca="1">IF(ISNA(Lists!$J68),"",IF((INDIRECT("'"&amp;Lists!$J68&amp;"'!"&amp;Lists!$L68&amp;Y$23))="","",(INDIRECT("'"&amp;Lists!$J68&amp;"'!"&amp;Lists!$L68&amp;Y$23))))</f>
        <v/>
      </c>
      <c r="Z90" s="31" t="str">
        <f ca="1">IF(ISNA(Lists!$J68),"",IF((INDIRECT("'"&amp;Lists!$J68&amp;"'!"&amp;Lists!$L68&amp;Z$23))="","",(INDIRECT("'"&amp;Lists!$J68&amp;"'!"&amp;Lists!$L68&amp;Z$23))))</f>
        <v/>
      </c>
      <c r="AA90" s="31" t="str">
        <f ca="1">IF(ISNA(Lists!$J68),"",IF((INDIRECT("'"&amp;Lists!$J68&amp;"'!"&amp;Lists!$L68&amp;AA$23))="","",(INDIRECT("'"&amp;Lists!$J68&amp;"'!"&amp;Lists!$L68&amp;AA$23))))</f>
        <v/>
      </c>
      <c r="AB90" s="31" t="str">
        <f ca="1">IF(ISNA(Lists!$J68),"",IF((INDIRECT("'"&amp;Lists!$J68&amp;"'!"&amp;Lists!$L68&amp;AB$23))="","",(INDIRECT("'"&amp;Lists!$J68&amp;"'!"&amp;Lists!$L68&amp;AB$23))))</f>
        <v/>
      </c>
      <c r="AC90" s="31" t="str">
        <f ca="1">IF(ISNA(Lists!$J68),"",IF((INDIRECT("'"&amp;Lists!$J68&amp;"'!"&amp;Lists!$K68&amp;AC$23))="","",(INDIRECT("'"&amp;Lists!$J68&amp;"'!"&amp;Lists!$K68&amp;AC$23))))</f>
        <v/>
      </c>
      <c r="AD90" s="31" t="str">
        <f ca="1">IF(ISNA(Lists!$J68),"",IF((INDIRECT("'"&amp;Lists!$J68&amp;"'!"&amp;Lists!$L68&amp;AD$23))="","",(INDIRECT("'"&amp;Lists!$J68&amp;"'!"&amp;Lists!$L68&amp;AD$23))))</f>
        <v/>
      </c>
      <c r="AE90" s="31" t="str">
        <f ca="1">IF(ISNA(Lists!$J68),"",IF((INDIRECT("'"&amp;Lists!$J68&amp;"'!"&amp;Lists!$K68&amp;AE$23))="","",(INDIRECT("'"&amp;Lists!$J68&amp;"'!"&amp;Lists!$K68&amp;AE$23))))</f>
        <v/>
      </c>
      <c r="AF90" s="31" t="str">
        <f ca="1">IF(ISNA(Lists!$J68),"",IF((INDIRECT("'"&amp;Lists!$J68&amp;"'!"&amp;Lists!$K68&amp;AF$23))="","",(INDIRECT("'"&amp;Lists!$J68&amp;"'!"&amp;Lists!$K68&amp;AF$23))))</f>
        <v/>
      </c>
      <c r="AG90" s="31" t="str">
        <f ca="1">IF(ISNA(Lists!$J68),"",IF((INDIRECT("'"&amp;Lists!$J68&amp;"'!"&amp;Lists!$K68&amp;AG$23))="","",(INDIRECT("'"&amp;Lists!$J68&amp;"'!"&amp;Lists!$K68&amp;AG$23))))</f>
        <v/>
      </c>
      <c r="AH90" s="31" t="str">
        <f ca="1">IF(ISNA(Lists!$J68),"",IF((INDIRECT("'"&amp;Lists!$J68&amp;"'!"&amp;Lists!$K68&amp;AH$23))="","",(INDIRECT("'"&amp;Lists!$J68&amp;"'!"&amp;Lists!$K68&amp;AH$23))))</f>
        <v/>
      </c>
      <c r="AI90" s="31" t="str">
        <f ca="1">IF(ISNA(Lists!$J68),"",IF((INDIRECT("'"&amp;Lists!$J68&amp;"'!"&amp;Lists!$K68&amp;AI$23))="","",(INDIRECT("'"&amp;Lists!$J68&amp;"'!"&amp;Lists!$K68&amp;AI$23))))</f>
        <v/>
      </c>
      <c r="AJ90" s="31" t="str">
        <f ca="1">IF(ISNA(Lists!$J68),"",IF((INDIRECT("'"&amp;Lists!$J68&amp;"'!"&amp;Lists!$K68&amp;AJ$23))="","",(INDIRECT("'"&amp;Lists!$J68&amp;"'!"&amp;Lists!$K68&amp;AJ$23))))</f>
        <v/>
      </c>
      <c r="AK90" s="31" t="str">
        <f ca="1">IF(ISNA(Lists!$J68),"",IF((INDIRECT("'"&amp;Lists!$J68&amp;"'!"&amp;Lists!$K68&amp;AK$23))="","",(INDIRECT("'"&amp;Lists!$J68&amp;"'!"&amp;Lists!$K68&amp;AK$23))))</f>
        <v/>
      </c>
      <c r="AL90" s="274" t="str">
        <f ca="1">IF(ISNA(Lists!$J68),"",IF((INDIRECT("'"&amp;Lists!$J68&amp;"'!"&amp;Lists!$K68&amp;AL$23))="","",(INDIRECT("'"&amp;Lists!$J68&amp;"'!"&amp;Lists!$K68&amp;AL$23))))</f>
        <v/>
      </c>
      <c r="AM90" s="31" t="str">
        <f ca="1">IF(ISNA(Lists!$J68),"",IF((INDIRECT("'"&amp;Lists!$J68&amp;"'!"&amp;Lists!$K68&amp;AM$23))="","",(INDIRECT("'"&amp;Lists!$J68&amp;"'!"&amp;Lists!$K68&amp;AM$23))))</f>
        <v/>
      </c>
      <c r="AN90" s="31" t="str">
        <f ca="1">IF(ISNA(Lists!$J68),"",IF((INDIRECT("'"&amp;Lists!$J68&amp;"'!"&amp;Lists!$K68&amp;AN$23))="","",(INDIRECT("'"&amp;Lists!$J68&amp;"'!"&amp;Lists!$K68&amp;AN$23))))</f>
        <v/>
      </c>
      <c r="AO90" s="485" t="str">
        <f ca="1">IF(ISNA(Lists!$J68),"",IF((INDIRECT("'"&amp;Lists!$J68&amp;"'!"&amp;Lists!$K68&amp;AO$23))="","",(INDIRECT("'"&amp;Lists!$J68&amp;"'!"&amp;Lists!$K68&amp;AO$23))))</f>
        <v/>
      </c>
    </row>
    <row r="91" spans="2:41" x14ac:dyDescent="0.25">
      <c r="B91" s="279" t="str">
        <f ca="1">IF(C91="","",Facility_Info_upload!$B$24)</f>
        <v/>
      </c>
      <c r="C91" s="31" t="str">
        <f ca="1">IF(ISNA(Lists!$J69),"",IF(INDIRECT("'"&amp;Lists!$J69&amp;"'!"&amp;"B"&amp;C$23)="","",(INDIRECT("'"&amp;Lists!$J69&amp;"'!"&amp;"B"&amp;C$23))))</f>
        <v/>
      </c>
      <c r="D91" s="31" t="str">
        <f ca="1">IF(ISNA(Lists!$J69),"",IF(INDIRECT("'"&amp;Lists!$J69&amp;"'!"&amp;"B"&amp;D$23)="","",(INDIRECT("'"&amp;Lists!$J69&amp;"'!"&amp;"B"&amp;D$23))))</f>
        <v/>
      </c>
      <c r="E91" s="31" t="str">
        <f ca="1">IF(ISNA(Lists!$J69),"",IF(INDIRECT("'"&amp;Lists!$J69&amp;"'!"&amp;"B"&amp;E$23)="","",(INDIRECT("'"&amp;Lists!$J69&amp;"'!"&amp;"B"&amp;E$23))))</f>
        <v/>
      </c>
      <c r="F91" s="31" t="str">
        <f ca="1">IF(ISNA(Lists!$J69),"",IF(INDIRECT("'"&amp;Lists!$J69&amp;"'!"&amp;"B"&amp;F$23)="","",(INDIRECT("'"&amp;Lists!$J69&amp;"'!"&amp;"B"&amp;F$23))))</f>
        <v/>
      </c>
      <c r="G91" s="31" t="str">
        <f ca="1">IF(ISNA(Lists!$J69),"",IF(INDIRECT("'"&amp;Lists!$J69&amp;"'!"&amp;"B"&amp;G$23)="","",(INDIRECT("'"&amp;Lists!$J69&amp;"'!"&amp;"B"&amp;G$23))))</f>
        <v/>
      </c>
      <c r="H91" s="31" t="str">
        <f ca="1">IF(ISNA(Lists!$J69),"",IF((INDIRECT("'"&amp;Lists!$J69&amp;"'!"&amp;Lists!$K69&amp;H$23))="","",(INDIRECT("'"&amp;Lists!$J69&amp;"'!"&amp;Lists!$K69&amp;H$23))))</f>
        <v/>
      </c>
      <c r="I91" s="31" t="str">
        <f ca="1">IF(ISNA(Lists!$J69),"",IF((INDIRECT("'"&amp;Lists!$J69&amp;"'!"&amp;Lists!$K69&amp;I$23))="","",(INDIRECT("'"&amp;Lists!$J69&amp;"'!"&amp;Lists!$K69&amp;I$23))))</f>
        <v/>
      </c>
      <c r="J91" s="31" t="str">
        <f ca="1">IF(ISNA(Lists!$J69),"",IF((INDIRECT("'"&amp;Lists!$J69&amp;"'!"&amp;Lists!$K69&amp;J$23))="","",(INDIRECT("'"&amp;Lists!$J69&amp;"'!"&amp;Lists!$K69&amp;J$23))))</f>
        <v/>
      </c>
      <c r="K91" s="31" t="str">
        <f ca="1">IF(ISNA(Lists!$J69),"",IF((INDIRECT("'"&amp;Lists!$J69&amp;"'!"&amp;Lists!$K69&amp;K$23))="","",(INDIRECT("'"&amp;Lists!$J69&amp;"'!"&amp;Lists!$K69&amp;K$23))))</f>
        <v/>
      </c>
      <c r="L91" s="31" t="str">
        <f ca="1">IF(ISNA(Lists!$J69),"",IF((INDIRECT("'"&amp;Lists!$J69&amp;"'!"&amp;Lists!$K69&amp;L$23))="","",(INDIRECT("'"&amp;Lists!$J69&amp;"'!"&amp;Lists!$K69&amp;L$23))))</f>
        <v/>
      </c>
      <c r="M91" s="31" t="str">
        <f ca="1">IF(ISNA(Lists!$J69),"",IF((INDIRECT("'"&amp;Lists!$J69&amp;"'!"&amp;Lists!$K69&amp;M$23))="","",(INDIRECT("'"&amp;Lists!$J69&amp;"'!"&amp;Lists!$K69&amp;M$23))))</f>
        <v/>
      </c>
      <c r="N91" s="31" t="str">
        <f ca="1">IF(ISNA(Lists!$J69),"",IF((INDIRECT("'"&amp;Lists!$J69&amp;"'!"&amp;Lists!$K69&amp;N$23))="","",(INDIRECT("'"&amp;Lists!$J69&amp;"'!"&amp;Lists!$K69&amp;N$23))))</f>
        <v/>
      </c>
      <c r="O91" s="31" t="str">
        <f ca="1">IF(ISNA(Lists!$J69),"",IF((INDIRECT("'"&amp;Lists!$J69&amp;"'!"&amp;Lists!$K69&amp;O$23))="","",(INDIRECT("'"&amp;Lists!$J69&amp;"'!"&amp;Lists!$K69&amp;O$23))))</f>
        <v/>
      </c>
      <c r="P91" s="31" t="str">
        <f ca="1">IF(ISNA(Lists!$J69),"",IF((INDIRECT("'"&amp;Lists!$J69&amp;"'!"&amp;Lists!$K69&amp;P$23))="","",(INDIRECT("'"&amp;Lists!$J69&amp;"'!"&amp;Lists!$K69&amp;P$23))))</f>
        <v/>
      </c>
      <c r="Q91" s="31" t="str">
        <f ca="1">IF(ISNA(Lists!$J69),"",IF((INDIRECT("'"&amp;Lists!$J69&amp;"'!"&amp;Lists!$K69&amp;Q$23))="","",(INDIRECT("'"&amp;Lists!$J69&amp;"'!"&amp;Lists!$K69&amp;Q$23))))</f>
        <v/>
      </c>
      <c r="R91" s="31" t="str">
        <f ca="1">IF(ISNA(Lists!$J69),"",IF((INDIRECT("'"&amp;Lists!$J69&amp;"'!"&amp;Lists!$K69&amp;R$23))="","",(INDIRECT("'"&amp;Lists!$J69&amp;"'!"&amp;Lists!$K69&amp;R$23))))</f>
        <v/>
      </c>
      <c r="S91" s="31" t="str">
        <f ca="1">IF(ISNA(Lists!$J69),"",IF((INDIRECT("'"&amp;Lists!$J69&amp;"'!"&amp;Lists!$K69&amp;S$23))="","",(INDIRECT("'"&amp;Lists!$J69&amp;"'!"&amp;Lists!$K69&amp;S$23))))</f>
        <v/>
      </c>
      <c r="T91" s="278" t="str">
        <f ca="1">IF(ISNA(Lists!$J69),"",IF((INDIRECT("'"&amp;Lists!$J69&amp;"'!"&amp;Lists!$K69&amp;T$23))="","",(INDIRECT("'"&amp;Lists!$J69&amp;"'!"&amp;Lists!$K69&amp;T$23))))</f>
        <v/>
      </c>
      <c r="U91" s="31" t="str">
        <f ca="1">IF(ISNA(Lists!$J69),"",IF((INDIRECT("'"&amp;Lists!$J69&amp;"'!"&amp;Lists!$K69&amp;U$23))="","",(INDIRECT("'"&amp;Lists!$J69&amp;"'!"&amp;Lists!$K69&amp;U$23))))</f>
        <v/>
      </c>
      <c r="V91" s="31" t="str">
        <f ca="1">IF(ISNA(Lists!$J69),"",IF((INDIRECT("'"&amp;Lists!$J69&amp;"'!"&amp;Lists!$L69&amp;V$23))="","",(INDIRECT("'"&amp;Lists!$J69&amp;"'!"&amp;Lists!$L69&amp;V$23))))</f>
        <v/>
      </c>
      <c r="W91" s="31" t="str">
        <f ca="1">IF(ISNA(Lists!$J69),"",IF((INDIRECT("'"&amp;Lists!$J69&amp;"'!"&amp;Lists!$L69&amp;W$23))="","",(INDIRECT("'"&amp;Lists!$J69&amp;"'!"&amp;Lists!$L69&amp;W$23))))</f>
        <v/>
      </c>
      <c r="X91" s="31" t="str">
        <f ca="1">IF(ISNA(Lists!$J69),"",IF((INDIRECT("'"&amp;Lists!$J69&amp;"'!"&amp;Lists!$L69&amp;X$23))="","",(INDIRECT("'"&amp;Lists!$J69&amp;"'!"&amp;Lists!$L69&amp;X$23))))</f>
        <v/>
      </c>
      <c r="Y91" s="31" t="str">
        <f ca="1">IF(ISNA(Lists!$J69),"",IF((INDIRECT("'"&amp;Lists!$J69&amp;"'!"&amp;Lists!$L69&amp;Y$23))="","",(INDIRECT("'"&amp;Lists!$J69&amp;"'!"&amp;Lists!$L69&amp;Y$23))))</f>
        <v/>
      </c>
      <c r="Z91" s="31" t="str">
        <f ca="1">IF(ISNA(Lists!$J69),"",IF((INDIRECT("'"&amp;Lists!$J69&amp;"'!"&amp;Lists!$L69&amp;Z$23))="","",(INDIRECT("'"&amp;Lists!$J69&amp;"'!"&amp;Lists!$L69&amp;Z$23))))</f>
        <v/>
      </c>
      <c r="AA91" s="31" t="str">
        <f ca="1">IF(ISNA(Lists!$J69),"",IF((INDIRECT("'"&amp;Lists!$J69&amp;"'!"&amp;Lists!$L69&amp;AA$23))="","",(INDIRECT("'"&amp;Lists!$J69&amp;"'!"&amp;Lists!$L69&amp;AA$23))))</f>
        <v/>
      </c>
      <c r="AB91" s="31" t="str">
        <f ca="1">IF(ISNA(Lists!$J69),"",IF((INDIRECT("'"&amp;Lists!$J69&amp;"'!"&amp;Lists!$L69&amp;AB$23))="","",(INDIRECT("'"&amp;Lists!$J69&amp;"'!"&amp;Lists!$L69&amp;AB$23))))</f>
        <v/>
      </c>
      <c r="AC91" s="31" t="str">
        <f ca="1">IF(ISNA(Lists!$J69),"",IF((INDIRECT("'"&amp;Lists!$J69&amp;"'!"&amp;Lists!$K69&amp;AC$23))="","",(INDIRECT("'"&amp;Lists!$J69&amp;"'!"&amp;Lists!$K69&amp;AC$23))))</f>
        <v/>
      </c>
      <c r="AD91" s="31" t="str">
        <f ca="1">IF(ISNA(Lists!$J69),"",IF((INDIRECT("'"&amp;Lists!$J69&amp;"'!"&amp;Lists!$L69&amp;AD$23))="","",(INDIRECT("'"&amp;Lists!$J69&amp;"'!"&amp;Lists!$L69&amp;AD$23))))</f>
        <v/>
      </c>
      <c r="AE91" s="31" t="str">
        <f ca="1">IF(ISNA(Lists!$J69),"",IF((INDIRECT("'"&amp;Lists!$J69&amp;"'!"&amp;Lists!$K69&amp;AE$23))="","",(INDIRECT("'"&amp;Lists!$J69&amp;"'!"&amp;Lists!$K69&amp;AE$23))))</f>
        <v/>
      </c>
      <c r="AF91" s="31" t="str">
        <f ca="1">IF(ISNA(Lists!$J69),"",IF((INDIRECT("'"&amp;Lists!$J69&amp;"'!"&amp;Lists!$K69&amp;AF$23))="","",(INDIRECT("'"&amp;Lists!$J69&amp;"'!"&amp;Lists!$K69&amp;AF$23))))</f>
        <v/>
      </c>
      <c r="AG91" s="31" t="str">
        <f ca="1">IF(ISNA(Lists!$J69),"",IF((INDIRECT("'"&amp;Lists!$J69&amp;"'!"&amp;Lists!$K69&amp;AG$23))="","",(INDIRECT("'"&amp;Lists!$J69&amp;"'!"&amp;Lists!$K69&amp;AG$23))))</f>
        <v/>
      </c>
      <c r="AH91" s="31" t="str">
        <f ca="1">IF(ISNA(Lists!$J69),"",IF((INDIRECT("'"&amp;Lists!$J69&amp;"'!"&amp;Lists!$K69&amp;AH$23))="","",(INDIRECT("'"&amp;Lists!$J69&amp;"'!"&amp;Lists!$K69&amp;AH$23))))</f>
        <v/>
      </c>
      <c r="AI91" s="31" t="str">
        <f ca="1">IF(ISNA(Lists!$J69),"",IF((INDIRECT("'"&amp;Lists!$J69&amp;"'!"&amp;Lists!$K69&amp;AI$23))="","",(INDIRECT("'"&amp;Lists!$J69&amp;"'!"&amp;Lists!$K69&amp;AI$23))))</f>
        <v/>
      </c>
      <c r="AJ91" s="31" t="str">
        <f ca="1">IF(ISNA(Lists!$J69),"",IF((INDIRECT("'"&amp;Lists!$J69&amp;"'!"&amp;Lists!$K69&amp;AJ$23))="","",(INDIRECT("'"&amp;Lists!$J69&amp;"'!"&amp;Lists!$K69&amp;AJ$23))))</f>
        <v/>
      </c>
      <c r="AK91" s="31" t="str">
        <f ca="1">IF(ISNA(Lists!$J69),"",IF((INDIRECT("'"&amp;Lists!$J69&amp;"'!"&amp;Lists!$K69&amp;AK$23))="","",(INDIRECT("'"&amp;Lists!$J69&amp;"'!"&amp;Lists!$K69&amp;AK$23))))</f>
        <v/>
      </c>
      <c r="AL91" s="274" t="str">
        <f ca="1">IF(ISNA(Lists!$J69),"",IF((INDIRECT("'"&amp;Lists!$J69&amp;"'!"&amp;Lists!$K69&amp;AL$23))="","",(INDIRECT("'"&amp;Lists!$J69&amp;"'!"&amp;Lists!$K69&amp;AL$23))))</f>
        <v/>
      </c>
      <c r="AM91" s="31" t="str">
        <f ca="1">IF(ISNA(Lists!$J69),"",IF((INDIRECT("'"&amp;Lists!$J69&amp;"'!"&amp;Lists!$K69&amp;AM$23))="","",(INDIRECT("'"&amp;Lists!$J69&amp;"'!"&amp;Lists!$K69&amp;AM$23))))</f>
        <v/>
      </c>
      <c r="AN91" s="31" t="str">
        <f ca="1">IF(ISNA(Lists!$J69),"",IF((INDIRECT("'"&amp;Lists!$J69&amp;"'!"&amp;Lists!$K69&amp;AN$23))="","",(INDIRECT("'"&amp;Lists!$J69&amp;"'!"&amp;Lists!$K69&amp;AN$23))))</f>
        <v/>
      </c>
      <c r="AO91" s="485" t="str">
        <f ca="1">IF(ISNA(Lists!$J69),"",IF((INDIRECT("'"&amp;Lists!$J69&amp;"'!"&amp;Lists!$K69&amp;AO$23))="","",(INDIRECT("'"&amp;Lists!$J69&amp;"'!"&amp;Lists!$K69&amp;AO$23))))</f>
        <v/>
      </c>
    </row>
    <row r="92" spans="2:41" x14ac:dyDescent="0.25">
      <c r="B92" s="279" t="str">
        <f ca="1">IF(C92="","",Facility_Info_upload!$B$24)</f>
        <v/>
      </c>
      <c r="C92" s="31" t="str">
        <f ca="1">IF(ISNA(Lists!$J70),"",IF(INDIRECT("'"&amp;Lists!$J70&amp;"'!"&amp;"B"&amp;C$23)="","",(INDIRECT("'"&amp;Lists!$J70&amp;"'!"&amp;"B"&amp;C$23))))</f>
        <v/>
      </c>
      <c r="D92" s="31" t="str">
        <f ca="1">IF(ISNA(Lists!$J70),"",IF(INDIRECT("'"&amp;Lists!$J70&amp;"'!"&amp;"B"&amp;D$23)="","",(INDIRECT("'"&amp;Lists!$J70&amp;"'!"&amp;"B"&amp;D$23))))</f>
        <v/>
      </c>
      <c r="E92" s="31" t="str">
        <f ca="1">IF(ISNA(Lists!$J70),"",IF(INDIRECT("'"&amp;Lists!$J70&amp;"'!"&amp;"B"&amp;E$23)="","",(INDIRECT("'"&amp;Lists!$J70&amp;"'!"&amp;"B"&amp;E$23))))</f>
        <v/>
      </c>
      <c r="F92" s="31" t="str">
        <f ca="1">IF(ISNA(Lists!$J70),"",IF(INDIRECT("'"&amp;Lists!$J70&amp;"'!"&amp;"B"&amp;F$23)="","",(INDIRECT("'"&amp;Lists!$J70&amp;"'!"&amp;"B"&amp;F$23))))</f>
        <v/>
      </c>
      <c r="G92" s="31" t="str">
        <f ca="1">IF(ISNA(Lists!$J70),"",IF(INDIRECT("'"&amp;Lists!$J70&amp;"'!"&amp;"B"&amp;G$23)="","",(INDIRECT("'"&amp;Lists!$J70&amp;"'!"&amp;"B"&amp;G$23))))</f>
        <v/>
      </c>
      <c r="H92" s="31" t="str">
        <f ca="1">IF(ISNA(Lists!$J70),"",IF((INDIRECT("'"&amp;Lists!$J70&amp;"'!"&amp;Lists!$K70&amp;H$23))="","",(INDIRECT("'"&amp;Lists!$J70&amp;"'!"&amp;Lists!$K70&amp;H$23))))</f>
        <v/>
      </c>
      <c r="I92" s="31" t="str">
        <f ca="1">IF(ISNA(Lists!$J70),"",IF((INDIRECT("'"&amp;Lists!$J70&amp;"'!"&amp;Lists!$K70&amp;I$23))="","",(INDIRECT("'"&amp;Lists!$J70&amp;"'!"&amp;Lists!$K70&amp;I$23))))</f>
        <v/>
      </c>
      <c r="J92" s="31" t="str">
        <f ca="1">IF(ISNA(Lists!$J70),"",IF((INDIRECT("'"&amp;Lists!$J70&amp;"'!"&amp;Lists!$K70&amp;J$23))="","",(INDIRECT("'"&amp;Lists!$J70&amp;"'!"&amp;Lists!$K70&amp;J$23))))</f>
        <v/>
      </c>
      <c r="K92" s="31" t="str">
        <f ca="1">IF(ISNA(Lists!$J70),"",IF((INDIRECT("'"&amp;Lists!$J70&amp;"'!"&amp;Lists!$K70&amp;K$23))="","",(INDIRECT("'"&amp;Lists!$J70&amp;"'!"&amp;Lists!$K70&amp;K$23))))</f>
        <v/>
      </c>
      <c r="L92" s="31" t="str">
        <f ca="1">IF(ISNA(Lists!$J70),"",IF((INDIRECT("'"&amp;Lists!$J70&amp;"'!"&amp;Lists!$K70&amp;L$23))="","",(INDIRECT("'"&amp;Lists!$J70&amp;"'!"&amp;Lists!$K70&amp;L$23))))</f>
        <v/>
      </c>
      <c r="M92" s="31" t="str">
        <f ca="1">IF(ISNA(Lists!$J70),"",IF((INDIRECT("'"&amp;Lists!$J70&amp;"'!"&amp;Lists!$K70&amp;M$23))="","",(INDIRECT("'"&amp;Lists!$J70&amp;"'!"&amp;Lists!$K70&amp;M$23))))</f>
        <v/>
      </c>
      <c r="N92" s="31" t="str">
        <f ca="1">IF(ISNA(Lists!$J70),"",IF((INDIRECT("'"&amp;Lists!$J70&amp;"'!"&amp;Lists!$K70&amp;N$23))="","",(INDIRECT("'"&amp;Lists!$J70&amp;"'!"&amp;Lists!$K70&amp;N$23))))</f>
        <v/>
      </c>
      <c r="O92" s="31" t="str">
        <f ca="1">IF(ISNA(Lists!$J70),"",IF((INDIRECT("'"&amp;Lists!$J70&amp;"'!"&amp;Lists!$K70&amp;O$23))="","",(INDIRECT("'"&amp;Lists!$J70&amp;"'!"&amp;Lists!$K70&amp;O$23))))</f>
        <v/>
      </c>
      <c r="P92" s="31" t="str">
        <f ca="1">IF(ISNA(Lists!$J70),"",IF((INDIRECT("'"&amp;Lists!$J70&amp;"'!"&amp;Lists!$K70&amp;P$23))="","",(INDIRECT("'"&amp;Lists!$J70&amp;"'!"&amp;Lists!$K70&amp;P$23))))</f>
        <v/>
      </c>
      <c r="Q92" s="31" t="str">
        <f ca="1">IF(ISNA(Lists!$J70),"",IF((INDIRECT("'"&amp;Lists!$J70&amp;"'!"&amp;Lists!$K70&amp;Q$23))="","",(INDIRECT("'"&amp;Lists!$J70&amp;"'!"&amp;Lists!$K70&amp;Q$23))))</f>
        <v/>
      </c>
      <c r="R92" s="31" t="str">
        <f ca="1">IF(ISNA(Lists!$J70),"",IF((INDIRECT("'"&amp;Lists!$J70&amp;"'!"&amp;Lists!$K70&amp;R$23))="","",(INDIRECT("'"&amp;Lists!$J70&amp;"'!"&amp;Lists!$K70&amp;R$23))))</f>
        <v/>
      </c>
      <c r="S92" s="31" t="str">
        <f ca="1">IF(ISNA(Lists!$J70),"",IF((INDIRECT("'"&amp;Lists!$J70&amp;"'!"&amp;Lists!$K70&amp;S$23))="","",(INDIRECT("'"&amp;Lists!$J70&amp;"'!"&amp;Lists!$K70&amp;S$23))))</f>
        <v/>
      </c>
      <c r="T92" s="278" t="str">
        <f ca="1">IF(ISNA(Lists!$J70),"",IF((INDIRECT("'"&amp;Lists!$J70&amp;"'!"&amp;Lists!$K70&amp;T$23))="","",(INDIRECT("'"&amp;Lists!$J70&amp;"'!"&amp;Lists!$K70&amp;T$23))))</f>
        <v/>
      </c>
      <c r="U92" s="31" t="str">
        <f ca="1">IF(ISNA(Lists!$J70),"",IF((INDIRECT("'"&amp;Lists!$J70&amp;"'!"&amp;Lists!$K70&amp;U$23))="","",(INDIRECT("'"&amp;Lists!$J70&amp;"'!"&amp;Lists!$K70&amp;U$23))))</f>
        <v/>
      </c>
      <c r="V92" s="31" t="str">
        <f ca="1">IF(ISNA(Lists!$J70),"",IF((INDIRECT("'"&amp;Lists!$J70&amp;"'!"&amp;Lists!$L70&amp;V$23))="","",(INDIRECT("'"&amp;Lists!$J70&amp;"'!"&amp;Lists!$L70&amp;V$23))))</f>
        <v/>
      </c>
      <c r="W92" s="31" t="str">
        <f ca="1">IF(ISNA(Lists!$J70),"",IF((INDIRECT("'"&amp;Lists!$J70&amp;"'!"&amp;Lists!$L70&amp;W$23))="","",(INDIRECT("'"&amp;Lists!$J70&amp;"'!"&amp;Lists!$L70&amp;W$23))))</f>
        <v/>
      </c>
      <c r="X92" s="31" t="str">
        <f ca="1">IF(ISNA(Lists!$J70),"",IF((INDIRECT("'"&amp;Lists!$J70&amp;"'!"&amp;Lists!$L70&amp;X$23))="","",(INDIRECT("'"&amp;Lists!$J70&amp;"'!"&amp;Lists!$L70&amp;X$23))))</f>
        <v/>
      </c>
      <c r="Y92" s="31" t="str">
        <f ca="1">IF(ISNA(Lists!$J70),"",IF((INDIRECT("'"&amp;Lists!$J70&amp;"'!"&amp;Lists!$L70&amp;Y$23))="","",(INDIRECT("'"&amp;Lists!$J70&amp;"'!"&amp;Lists!$L70&amp;Y$23))))</f>
        <v/>
      </c>
      <c r="Z92" s="31" t="str">
        <f ca="1">IF(ISNA(Lists!$J70),"",IF((INDIRECT("'"&amp;Lists!$J70&amp;"'!"&amp;Lists!$L70&amp;Z$23))="","",(INDIRECT("'"&amp;Lists!$J70&amp;"'!"&amp;Lists!$L70&amp;Z$23))))</f>
        <v/>
      </c>
      <c r="AA92" s="31" t="str">
        <f ca="1">IF(ISNA(Lists!$J70),"",IF((INDIRECT("'"&amp;Lists!$J70&amp;"'!"&amp;Lists!$L70&amp;AA$23))="","",(INDIRECT("'"&amp;Lists!$J70&amp;"'!"&amp;Lists!$L70&amp;AA$23))))</f>
        <v/>
      </c>
      <c r="AB92" s="31" t="str">
        <f ca="1">IF(ISNA(Lists!$J70),"",IF((INDIRECT("'"&amp;Lists!$J70&amp;"'!"&amp;Lists!$L70&amp;AB$23))="","",(INDIRECT("'"&amp;Lists!$J70&amp;"'!"&amp;Lists!$L70&amp;AB$23))))</f>
        <v/>
      </c>
      <c r="AC92" s="31" t="str">
        <f ca="1">IF(ISNA(Lists!$J70),"",IF((INDIRECT("'"&amp;Lists!$J70&amp;"'!"&amp;Lists!$K70&amp;AC$23))="","",(INDIRECT("'"&amp;Lists!$J70&amp;"'!"&amp;Lists!$K70&amp;AC$23))))</f>
        <v/>
      </c>
      <c r="AD92" s="31" t="str">
        <f ca="1">IF(ISNA(Lists!$J70),"",IF((INDIRECT("'"&amp;Lists!$J70&amp;"'!"&amp;Lists!$L70&amp;AD$23))="","",(INDIRECT("'"&amp;Lists!$J70&amp;"'!"&amp;Lists!$L70&amp;AD$23))))</f>
        <v/>
      </c>
      <c r="AE92" s="31" t="str">
        <f ca="1">IF(ISNA(Lists!$J70),"",IF((INDIRECT("'"&amp;Lists!$J70&amp;"'!"&amp;Lists!$K70&amp;AE$23))="","",(INDIRECT("'"&amp;Lists!$J70&amp;"'!"&amp;Lists!$K70&amp;AE$23))))</f>
        <v/>
      </c>
      <c r="AF92" s="31" t="str">
        <f ca="1">IF(ISNA(Lists!$J70),"",IF((INDIRECT("'"&amp;Lists!$J70&amp;"'!"&amp;Lists!$K70&amp;AF$23))="","",(INDIRECT("'"&amp;Lists!$J70&amp;"'!"&amp;Lists!$K70&amp;AF$23))))</f>
        <v/>
      </c>
      <c r="AG92" s="31" t="str">
        <f ca="1">IF(ISNA(Lists!$J70),"",IF((INDIRECT("'"&amp;Lists!$J70&amp;"'!"&amp;Lists!$K70&amp;AG$23))="","",(INDIRECT("'"&amp;Lists!$J70&amp;"'!"&amp;Lists!$K70&amp;AG$23))))</f>
        <v/>
      </c>
      <c r="AH92" s="31" t="str">
        <f ca="1">IF(ISNA(Lists!$J70),"",IF((INDIRECT("'"&amp;Lists!$J70&amp;"'!"&amp;Lists!$K70&amp;AH$23))="","",(INDIRECT("'"&amp;Lists!$J70&amp;"'!"&amp;Lists!$K70&amp;AH$23))))</f>
        <v/>
      </c>
      <c r="AI92" s="31" t="str">
        <f ca="1">IF(ISNA(Lists!$J70),"",IF((INDIRECT("'"&amp;Lists!$J70&amp;"'!"&amp;Lists!$K70&amp;AI$23))="","",(INDIRECT("'"&amp;Lists!$J70&amp;"'!"&amp;Lists!$K70&amp;AI$23))))</f>
        <v/>
      </c>
      <c r="AJ92" s="31" t="str">
        <f ca="1">IF(ISNA(Lists!$J70),"",IF((INDIRECT("'"&amp;Lists!$J70&amp;"'!"&amp;Lists!$K70&amp;AJ$23))="","",(INDIRECT("'"&amp;Lists!$J70&amp;"'!"&amp;Lists!$K70&amp;AJ$23))))</f>
        <v/>
      </c>
      <c r="AK92" s="31" t="str">
        <f ca="1">IF(ISNA(Lists!$J70),"",IF((INDIRECT("'"&amp;Lists!$J70&amp;"'!"&amp;Lists!$K70&amp;AK$23))="","",(INDIRECT("'"&amp;Lists!$J70&amp;"'!"&amp;Lists!$K70&amp;AK$23))))</f>
        <v/>
      </c>
      <c r="AL92" s="274" t="str">
        <f ca="1">IF(ISNA(Lists!$J70),"",IF((INDIRECT("'"&amp;Lists!$J70&amp;"'!"&amp;Lists!$K70&amp;AL$23))="","",(INDIRECT("'"&amp;Lists!$J70&amp;"'!"&amp;Lists!$K70&amp;AL$23))))</f>
        <v/>
      </c>
      <c r="AM92" s="31" t="str">
        <f ca="1">IF(ISNA(Lists!$J70),"",IF((INDIRECT("'"&amp;Lists!$J70&amp;"'!"&amp;Lists!$K70&amp;AM$23))="","",(INDIRECT("'"&amp;Lists!$J70&amp;"'!"&amp;Lists!$K70&amp;AM$23))))</f>
        <v/>
      </c>
      <c r="AN92" s="31" t="str">
        <f ca="1">IF(ISNA(Lists!$J70),"",IF((INDIRECT("'"&amp;Lists!$J70&amp;"'!"&amp;Lists!$K70&amp;AN$23))="","",(INDIRECT("'"&amp;Lists!$J70&amp;"'!"&amp;Lists!$K70&amp;AN$23))))</f>
        <v/>
      </c>
      <c r="AO92" s="485" t="str">
        <f ca="1">IF(ISNA(Lists!$J70),"",IF((INDIRECT("'"&amp;Lists!$J70&amp;"'!"&amp;Lists!$K70&amp;AO$23))="","",(INDIRECT("'"&amp;Lists!$J70&amp;"'!"&amp;Lists!$K70&amp;AO$23))))</f>
        <v/>
      </c>
    </row>
    <row r="93" spans="2:41" x14ac:dyDescent="0.25">
      <c r="B93" s="279" t="str">
        <f ca="1">IF(C93="","",Facility_Info_upload!$B$24)</f>
        <v/>
      </c>
      <c r="C93" s="31" t="str">
        <f ca="1">IF(ISNA(Lists!$J71),"",IF(INDIRECT("'"&amp;Lists!$J71&amp;"'!"&amp;"B"&amp;C$23)="","",(INDIRECT("'"&amp;Lists!$J71&amp;"'!"&amp;"B"&amp;C$23))))</f>
        <v/>
      </c>
      <c r="D93" s="31" t="str">
        <f ca="1">IF(ISNA(Lists!$J71),"",IF(INDIRECT("'"&amp;Lists!$J71&amp;"'!"&amp;"B"&amp;D$23)="","",(INDIRECT("'"&amp;Lists!$J71&amp;"'!"&amp;"B"&amp;D$23))))</f>
        <v/>
      </c>
      <c r="E93" s="31" t="str">
        <f ca="1">IF(ISNA(Lists!$J71),"",IF(INDIRECT("'"&amp;Lists!$J71&amp;"'!"&amp;"B"&amp;E$23)="","",(INDIRECT("'"&amp;Lists!$J71&amp;"'!"&amp;"B"&amp;E$23))))</f>
        <v/>
      </c>
      <c r="F93" s="31" t="str">
        <f ca="1">IF(ISNA(Lists!$J71),"",IF(INDIRECT("'"&amp;Lists!$J71&amp;"'!"&amp;"B"&amp;F$23)="","",(INDIRECT("'"&amp;Lists!$J71&amp;"'!"&amp;"B"&amp;F$23))))</f>
        <v/>
      </c>
      <c r="G93" s="31" t="str">
        <f ca="1">IF(ISNA(Lists!$J71),"",IF(INDIRECT("'"&amp;Lists!$J71&amp;"'!"&amp;"B"&amp;G$23)="","",(INDIRECT("'"&amp;Lists!$J71&amp;"'!"&amp;"B"&amp;G$23))))</f>
        <v/>
      </c>
      <c r="H93" s="31" t="str">
        <f ca="1">IF(ISNA(Lists!$J71),"",IF((INDIRECT("'"&amp;Lists!$J71&amp;"'!"&amp;Lists!$K71&amp;H$23))="","",(INDIRECT("'"&amp;Lists!$J71&amp;"'!"&amp;Lists!$K71&amp;H$23))))</f>
        <v/>
      </c>
      <c r="I93" s="31" t="str">
        <f ca="1">IF(ISNA(Lists!$J71),"",IF((INDIRECT("'"&amp;Lists!$J71&amp;"'!"&amp;Lists!$K71&amp;I$23))="","",(INDIRECT("'"&amp;Lists!$J71&amp;"'!"&amp;Lists!$K71&amp;I$23))))</f>
        <v/>
      </c>
      <c r="J93" s="31" t="str">
        <f ca="1">IF(ISNA(Lists!$J71),"",IF((INDIRECT("'"&amp;Lists!$J71&amp;"'!"&amp;Lists!$K71&amp;J$23))="","",(INDIRECT("'"&amp;Lists!$J71&amp;"'!"&amp;Lists!$K71&amp;J$23))))</f>
        <v/>
      </c>
      <c r="K93" s="31" t="str">
        <f ca="1">IF(ISNA(Lists!$J71),"",IF((INDIRECT("'"&amp;Lists!$J71&amp;"'!"&amp;Lists!$K71&amp;K$23))="","",(INDIRECT("'"&amp;Lists!$J71&amp;"'!"&amp;Lists!$K71&amp;K$23))))</f>
        <v/>
      </c>
      <c r="L93" s="31" t="str">
        <f ca="1">IF(ISNA(Lists!$J71),"",IF((INDIRECT("'"&amp;Lists!$J71&amp;"'!"&amp;Lists!$K71&amp;L$23))="","",(INDIRECT("'"&amp;Lists!$J71&amp;"'!"&amp;Lists!$K71&amp;L$23))))</f>
        <v/>
      </c>
      <c r="M93" s="31" t="str">
        <f ca="1">IF(ISNA(Lists!$J71),"",IF((INDIRECT("'"&amp;Lists!$J71&amp;"'!"&amp;Lists!$K71&amp;M$23))="","",(INDIRECT("'"&amp;Lists!$J71&amp;"'!"&amp;Lists!$K71&amp;M$23))))</f>
        <v/>
      </c>
      <c r="N93" s="31" t="str">
        <f ca="1">IF(ISNA(Lists!$J71),"",IF((INDIRECT("'"&amp;Lists!$J71&amp;"'!"&amp;Lists!$K71&amp;N$23))="","",(INDIRECT("'"&amp;Lists!$J71&amp;"'!"&amp;Lists!$K71&amp;N$23))))</f>
        <v/>
      </c>
      <c r="O93" s="31" t="str">
        <f ca="1">IF(ISNA(Lists!$J71),"",IF((INDIRECT("'"&amp;Lists!$J71&amp;"'!"&amp;Lists!$K71&amp;O$23))="","",(INDIRECT("'"&amp;Lists!$J71&amp;"'!"&amp;Lists!$K71&amp;O$23))))</f>
        <v/>
      </c>
      <c r="P93" s="31" t="str">
        <f ca="1">IF(ISNA(Lists!$J71),"",IF((INDIRECT("'"&amp;Lists!$J71&amp;"'!"&amp;Lists!$K71&amp;P$23))="","",(INDIRECT("'"&amp;Lists!$J71&amp;"'!"&amp;Lists!$K71&amp;P$23))))</f>
        <v/>
      </c>
      <c r="Q93" s="31" t="str">
        <f ca="1">IF(ISNA(Lists!$J71),"",IF((INDIRECT("'"&amp;Lists!$J71&amp;"'!"&amp;Lists!$K71&amp;Q$23))="","",(INDIRECT("'"&amp;Lists!$J71&amp;"'!"&amp;Lists!$K71&amp;Q$23))))</f>
        <v/>
      </c>
      <c r="R93" s="31" t="str">
        <f ca="1">IF(ISNA(Lists!$J71),"",IF((INDIRECT("'"&amp;Lists!$J71&amp;"'!"&amp;Lists!$K71&amp;R$23))="","",(INDIRECT("'"&amp;Lists!$J71&amp;"'!"&amp;Lists!$K71&amp;R$23))))</f>
        <v/>
      </c>
      <c r="S93" s="31" t="str">
        <f ca="1">IF(ISNA(Lists!$J71),"",IF((INDIRECT("'"&amp;Lists!$J71&amp;"'!"&amp;Lists!$K71&amp;S$23))="","",(INDIRECT("'"&amp;Lists!$J71&amp;"'!"&amp;Lists!$K71&amp;S$23))))</f>
        <v/>
      </c>
      <c r="T93" s="278" t="str">
        <f ca="1">IF(ISNA(Lists!$J71),"",IF((INDIRECT("'"&amp;Lists!$J71&amp;"'!"&amp;Lists!$K71&amp;T$23))="","",(INDIRECT("'"&amp;Lists!$J71&amp;"'!"&amp;Lists!$K71&amp;T$23))))</f>
        <v/>
      </c>
      <c r="U93" s="31" t="str">
        <f ca="1">IF(ISNA(Lists!$J71),"",IF((INDIRECT("'"&amp;Lists!$J71&amp;"'!"&amp;Lists!$K71&amp;U$23))="","",(INDIRECT("'"&amp;Lists!$J71&amp;"'!"&amp;Lists!$K71&amp;U$23))))</f>
        <v/>
      </c>
      <c r="V93" s="31" t="str">
        <f ca="1">IF(ISNA(Lists!$J71),"",IF((INDIRECT("'"&amp;Lists!$J71&amp;"'!"&amp;Lists!$L71&amp;V$23))="","",(INDIRECT("'"&amp;Lists!$J71&amp;"'!"&amp;Lists!$L71&amp;V$23))))</f>
        <v/>
      </c>
      <c r="W93" s="31" t="str">
        <f ca="1">IF(ISNA(Lists!$J71),"",IF((INDIRECT("'"&amp;Lists!$J71&amp;"'!"&amp;Lists!$L71&amp;W$23))="","",(INDIRECT("'"&amp;Lists!$J71&amp;"'!"&amp;Lists!$L71&amp;W$23))))</f>
        <v/>
      </c>
      <c r="X93" s="31" t="str">
        <f ca="1">IF(ISNA(Lists!$J71),"",IF((INDIRECT("'"&amp;Lists!$J71&amp;"'!"&amp;Lists!$L71&amp;X$23))="","",(INDIRECT("'"&amp;Lists!$J71&amp;"'!"&amp;Lists!$L71&amp;X$23))))</f>
        <v/>
      </c>
      <c r="Y93" s="31" t="str">
        <f ca="1">IF(ISNA(Lists!$J71),"",IF((INDIRECT("'"&amp;Lists!$J71&amp;"'!"&amp;Lists!$L71&amp;Y$23))="","",(INDIRECT("'"&amp;Lists!$J71&amp;"'!"&amp;Lists!$L71&amp;Y$23))))</f>
        <v/>
      </c>
      <c r="Z93" s="31" t="str">
        <f ca="1">IF(ISNA(Lists!$J71),"",IF((INDIRECT("'"&amp;Lists!$J71&amp;"'!"&amp;Lists!$L71&amp;Z$23))="","",(INDIRECT("'"&amp;Lists!$J71&amp;"'!"&amp;Lists!$L71&amp;Z$23))))</f>
        <v/>
      </c>
      <c r="AA93" s="31" t="str">
        <f ca="1">IF(ISNA(Lists!$J71),"",IF((INDIRECT("'"&amp;Lists!$J71&amp;"'!"&amp;Lists!$L71&amp;AA$23))="","",(INDIRECT("'"&amp;Lists!$J71&amp;"'!"&amp;Lists!$L71&amp;AA$23))))</f>
        <v/>
      </c>
      <c r="AB93" s="31" t="str">
        <f ca="1">IF(ISNA(Lists!$J71),"",IF((INDIRECT("'"&amp;Lists!$J71&amp;"'!"&amp;Lists!$L71&amp;AB$23))="","",(INDIRECT("'"&amp;Lists!$J71&amp;"'!"&amp;Lists!$L71&amp;AB$23))))</f>
        <v/>
      </c>
      <c r="AC93" s="31" t="str">
        <f ca="1">IF(ISNA(Lists!$J71),"",IF((INDIRECT("'"&amp;Lists!$J71&amp;"'!"&amp;Lists!$K71&amp;AC$23))="","",(INDIRECT("'"&amp;Lists!$J71&amp;"'!"&amp;Lists!$K71&amp;AC$23))))</f>
        <v/>
      </c>
      <c r="AD93" s="31" t="str">
        <f ca="1">IF(ISNA(Lists!$J71),"",IF((INDIRECT("'"&amp;Lists!$J71&amp;"'!"&amp;Lists!$L71&amp;AD$23))="","",(INDIRECT("'"&amp;Lists!$J71&amp;"'!"&amp;Lists!$L71&amp;AD$23))))</f>
        <v/>
      </c>
      <c r="AE93" s="31" t="str">
        <f ca="1">IF(ISNA(Lists!$J71),"",IF((INDIRECT("'"&amp;Lists!$J71&amp;"'!"&amp;Lists!$K71&amp;AE$23))="","",(INDIRECT("'"&amp;Lists!$J71&amp;"'!"&amp;Lists!$K71&amp;AE$23))))</f>
        <v/>
      </c>
      <c r="AF93" s="31" t="str">
        <f ca="1">IF(ISNA(Lists!$J71),"",IF((INDIRECT("'"&amp;Lists!$J71&amp;"'!"&amp;Lists!$K71&amp;AF$23))="","",(INDIRECT("'"&amp;Lists!$J71&amp;"'!"&amp;Lists!$K71&amp;AF$23))))</f>
        <v/>
      </c>
      <c r="AG93" s="31" t="str">
        <f ca="1">IF(ISNA(Lists!$J71),"",IF((INDIRECT("'"&amp;Lists!$J71&amp;"'!"&amp;Lists!$K71&amp;AG$23))="","",(INDIRECT("'"&amp;Lists!$J71&amp;"'!"&amp;Lists!$K71&amp;AG$23))))</f>
        <v/>
      </c>
      <c r="AH93" s="31" t="str">
        <f ca="1">IF(ISNA(Lists!$J71),"",IF((INDIRECT("'"&amp;Lists!$J71&amp;"'!"&amp;Lists!$K71&amp;AH$23))="","",(INDIRECT("'"&amp;Lists!$J71&amp;"'!"&amp;Lists!$K71&amp;AH$23))))</f>
        <v/>
      </c>
      <c r="AI93" s="31" t="str">
        <f ca="1">IF(ISNA(Lists!$J71),"",IF((INDIRECT("'"&amp;Lists!$J71&amp;"'!"&amp;Lists!$K71&amp;AI$23))="","",(INDIRECT("'"&amp;Lists!$J71&amp;"'!"&amp;Lists!$K71&amp;AI$23))))</f>
        <v/>
      </c>
      <c r="AJ93" s="31" t="str">
        <f ca="1">IF(ISNA(Lists!$J71),"",IF((INDIRECT("'"&amp;Lists!$J71&amp;"'!"&amp;Lists!$K71&amp;AJ$23))="","",(INDIRECT("'"&amp;Lists!$J71&amp;"'!"&amp;Lists!$K71&amp;AJ$23))))</f>
        <v/>
      </c>
      <c r="AK93" s="31" t="str">
        <f ca="1">IF(ISNA(Lists!$J71),"",IF((INDIRECT("'"&amp;Lists!$J71&amp;"'!"&amp;Lists!$K71&amp;AK$23))="","",(INDIRECT("'"&amp;Lists!$J71&amp;"'!"&amp;Lists!$K71&amp;AK$23))))</f>
        <v/>
      </c>
      <c r="AL93" s="274" t="str">
        <f ca="1">IF(ISNA(Lists!$J71),"",IF((INDIRECT("'"&amp;Lists!$J71&amp;"'!"&amp;Lists!$K71&amp;AL$23))="","",(INDIRECT("'"&amp;Lists!$J71&amp;"'!"&amp;Lists!$K71&amp;AL$23))))</f>
        <v/>
      </c>
      <c r="AM93" s="31" t="str">
        <f ca="1">IF(ISNA(Lists!$J71),"",IF((INDIRECT("'"&amp;Lists!$J71&amp;"'!"&amp;Lists!$K71&amp;AM$23))="","",(INDIRECT("'"&amp;Lists!$J71&amp;"'!"&amp;Lists!$K71&amp;AM$23))))</f>
        <v/>
      </c>
      <c r="AN93" s="31" t="str">
        <f ca="1">IF(ISNA(Lists!$J71),"",IF((INDIRECT("'"&amp;Lists!$J71&amp;"'!"&amp;Lists!$K71&amp;AN$23))="","",(INDIRECT("'"&amp;Lists!$J71&amp;"'!"&amp;Lists!$K71&amp;AN$23))))</f>
        <v/>
      </c>
      <c r="AO93" s="485" t="str">
        <f ca="1">IF(ISNA(Lists!$J71),"",IF((INDIRECT("'"&amp;Lists!$J71&amp;"'!"&amp;Lists!$K71&amp;AO$23))="","",(INDIRECT("'"&amp;Lists!$J71&amp;"'!"&amp;Lists!$K71&amp;AO$23))))</f>
        <v/>
      </c>
    </row>
    <row r="94" spans="2:41" x14ac:dyDescent="0.25">
      <c r="B94" s="279" t="str">
        <f ca="1">IF(C94="","",Facility_Info_upload!$B$24)</f>
        <v/>
      </c>
      <c r="C94" s="31" t="str">
        <f ca="1">IF(ISNA(Lists!$J72),"",IF(INDIRECT("'"&amp;Lists!$J72&amp;"'!"&amp;"B"&amp;C$23)="","",(INDIRECT("'"&amp;Lists!$J72&amp;"'!"&amp;"B"&amp;C$23))))</f>
        <v/>
      </c>
      <c r="D94" s="31" t="str">
        <f ca="1">IF(ISNA(Lists!$J72),"",IF(INDIRECT("'"&amp;Lists!$J72&amp;"'!"&amp;"B"&amp;D$23)="","",(INDIRECT("'"&amp;Lists!$J72&amp;"'!"&amp;"B"&amp;D$23))))</f>
        <v/>
      </c>
      <c r="E94" s="31" t="str">
        <f ca="1">IF(ISNA(Lists!$J72),"",IF(INDIRECT("'"&amp;Lists!$J72&amp;"'!"&amp;"B"&amp;E$23)="","",(INDIRECT("'"&amp;Lists!$J72&amp;"'!"&amp;"B"&amp;E$23))))</f>
        <v/>
      </c>
      <c r="F94" s="31" t="str">
        <f ca="1">IF(ISNA(Lists!$J72),"",IF(INDIRECT("'"&amp;Lists!$J72&amp;"'!"&amp;"B"&amp;F$23)="","",(INDIRECT("'"&amp;Lists!$J72&amp;"'!"&amp;"B"&amp;F$23))))</f>
        <v/>
      </c>
      <c r="G94" s="31" t="str">
        <f ca="1">IF(ISNA(Lists!$J72),"",IF(INDIRECT("'"&amp;Lists!$J72&amp;"'!"&amp;"B"&amp;G$23)="","",(INDIRECT("'"&amp;Lists!$J72&amp;"'!"&amp;"B"&amp;G$23))))</f>
        <v/>
      </c>
      <c r="H94" s="31" t="str">
        <f ca="1">IF(ISNA(Lists!$J72),"",IF((INDIRECT("'"&amp;Lists!$J72&amp;"'!"&amp;Lists!$K72&amp;H$23))="","",(INDIRECT("'"&amp;Lists!$J72&amp;"'!"&amp;Lists!$K72&amp;H$23))))</f>
        <v/>
      </c>
      <c r="I94" s="31" t="str">
        <f ca="1">IF(ISNA(Lists!$J72),"",IF((INDIRECT("'"&amp;Lists!$J72&amp;"'!"&amp;Lists!$K72&amp;I$23))="","",(INDIRECT("'"&amp;Lists!$J72&amp;"'!"&amp;Lists!$K72&amp;I$23))))</f>
        <v/>
      </c>
      <c r="J94" s="31" t="str">
        <f ca="1">IF(ISNA(Lists!$J72),"",IF((INDIRECT("'"&amp;Lists!$J72&amp;"'!"&amp;Lists!$K72&amp;J$23))="","",(INDIRECT("'"&amp;Lists!$J72&amp;"'!"&amp;Lists!$K72&amp;J$23))))</f>
        <v/>
      </c>
      <c r="K94" s="31" t="str">
        <f ca="1">IF(ISNA(Lists!$J72),"",IF((INDIRECT("'"&amp;Lists!$J72&amp;"'!"&amp;Lists!$K72&amp;K$23))="","",(INDIRECT("'"&amp;Lists!$J72&amp;"'!"&amp;Lists!$K72&amp;K$23))))</f>
        <v/>
      </c>
      <c r="L94" s="31" t="str">
        <f ca="1">IF(ISNA(Lists!$J72),"",IF((INDIRECT("'"&amp;Lists!$J72&amp;"'!"&amp;Lists!$K72&amp;L$23))="","",(INDIRECT("'"&amp;Lists!$J72&amp;"'!"&amp;Lists!$K72&amp;L$23))))</f>
        <v/>
      </c>
      <c r="M94" s="31" t="str">
        <f ca="1">IF(ISNA(Lists!$J72),"",IF((INDIRECT("'"&amp;Lists!$J72&amp;"'!"&amp;Lists!$K72&amp;M$23))="","",(INDIRECT("'"&amp;Lists!$J72&amp;"'!"&amp;Lists!$K72&amp;M$23))))</f>
        <v/>
      </c>
      <c r="N94" s="31" t="str">
        <f ca="1">IF(ISNA(Lists!$J72),"",IF((INDIRECT("'"&amp;Lists!$J72&amp;"'!"&amp;Lists!$K72&amp;N$23))="","",(INDIRECT("'"&amp;Lists!$J72&amp;"'!"&amp;Lists!$K72&amp;N$23))))</f>
        <v/>
      </c>
      <c r="O94" s="31" t="str">
        <f ca="1">IF(ISNA(Lists!$J72),"",IF((INDIRECT("'"&amp;Lists!$J72&amp;"'!"&amp;Lists!$K72&amp;O$23))="","",(INDIRECT("'"&amp;Lists!$J72&amp;"'!"&amp;Lists!$K72&amp;O$23))))</f>
        <v/>
      </c>
      <c r="P94" s="31" t="str">
        <f ca="1">IF(ISNA(Lists!$J72),"",IF((INDIRECT("'"&amp;Lists!$J72&amp;"'!"&amp;Lists!$K72&amp;P$23))="","",(INDIRECT("'"&amp;Lists!$J72&amp;"'!"&amp;Lists!$K72&amp;P$23))))</f>
        <v/>
      </c>
      <c r="Q94" s="31" t="str">
        <f ca="1">IF(ISNA(Lists!$J72),"",IF((INDIRECT("'"&amp;Lists!$J72&amp;"'!"&amp;Lists!$K72&amp;Q$23))="","",(INDIRECT("'"&amp;Lists!$J72&amp;"'!"&amp;Lists!$K72&amp;Q$23))))</f>
        <v/>
      </c>
      <c r="R94" s="31" t="str">
        <f ca="1">IF(ISNA(Lists!$J72),"",IF((INDIRECT("'"&amp;Lists!$J72&amp;"'!"&amp;Lists!$K72&amp;R$23))="","",(INDIRECT("'"&amp;Lists!$J72&amp;"'!"&amp;Lists!$K72&amp;R$23))))</f>
        <v/>
      </c>
      <c r="S94" s="31" t="str">
        <f ca="1">IF(ISNA(Lists!$J72),"",IF((INDIRECT("'"&amp;Lists!$J72&amp;"'!"&amp;Lists!$K72&amp;S$23))="","",(INDIRECT("'"&amp;Lists!$J72&amp;"'!"&amp;Lists!$K72&amp;S$23))))</f>
        <v/>
      </c>
      <c r="T94" s="278" t="str">
        <f ca="1">IF(ISNA(Lists!$J72),"",IF((INDIRECT("'"&amp;Lists!$J72&amp;"'!"&amp;Lists!$K72&amp;T$23))="","",(INDIRECT("'"&amp;Lists!$J72&amp;"'!"&amp;Lists!$K72&amp;T$23))))</f>
        <v/>
      </c>
      <c r="U94" s="31" t="str">
        <f ca="1">IF(ISNA(Lists!$J72),"",IF((INDIRECT("'"&amp;Lists!$J72&amp;"'!"&amp;Lists!$K72&amp;U$23))="","",(INDIRECT("'"&amp;Lists!$J72&amp;"'!"&amp;Lists!$K72&amp;U$23))))</f>
        <v/>
      </c>
      <c r="V94" s="31" t="str">
        <f ca="1">IF(ISNA(Lists!$J72),"",IF((INDIRECT("'"&amp;Lists!$J72&amp;"'!"&amp;Lists!$L72&amp;V$23))="","",(INDIRECT("'"&amp;Lists!$J72&amp;"'!"&amp;Lists!$L72&amp;V$23))))</f>
        <v/>
      </c>
      <c r="W94" s="31" t="str">
        <f ca="1">IF(ISNA(Lists!$J72),"",IF((INDIRECT("'"&amp;Lists!$J72&amp;"'!"&amp;Lists!$L72&amp;W$23))="","",(INDIRECT("'"&amp;Lists!$J72&amp;"'!"&amp;Lists!$L72&amp;W$23))))</f>
        <v/>
      </c>
      <c r="X94" s="31" t="str">
        <f ca="1">IF(ISNA(Lists!$J72),"",IF((INDIRECT("'"&amp;Lists!$J72&amp;"'!"&amp;Lists!$L72&amp;X$23))="","",(INDIRECT("'"&amp;Lists!$J72&amp;"'!"&amp;Lists!$L72&amp;X$23))))</f>
        <v/>
      </c>
      <c r="Y94" s="31" t="str">
        <f ca="1">IF(ISNA(Lists!$J72),"",IF((INDIRECT("'"&amp;Lists!$J72&amp;"'!"&amp;Lists!$L72&amp;Y$23))="","",(INDIRECT("'"&amp;Lists!$J72&amp;"'!"&amp;Lists!$L72&amp;Y$23))))</f>
        <v/>
      </c>
      <c r="Z94" s="31" t="str">
        <f ca="1">IF(ISNA(Lists!$J72),"",IF((INDIRECT("'"&amp;Lists!$J72&amp;"'!"&amp;Lists!$L72&amp;Z$23))="","",(INDIRECT("'"&amp;Lists!$J72&amp;"'!"&amp;Lists!$L72&amp;Z$23))))</f>
        <v/>
      </c>
      <c r="AA94" s="31" t="str">
        <f ca="1">IF(ISNA(Lists!$J72),"",IF((INDIRECT("'"&amp;Lists!$J72&amp;"'!"&amp;Lists!$L72&amp;AA$23))="","",(INDIRECT("'"&amp;Lists!$J72&amp;"'!"&amp;Lists!$L72&amp;AA$23))))</f>
        <v/>
      </c>
      <c r="AB94" s="31" t="str">
        <f ca="1">IF(ISNA(Lists!$J72),"",IF((INDIRECT("'"&amp;Lists!$J72&amp;"'!"&amp;Lists!$L72&amp;AB$23))="","",(INDIRECT("'"&amp;Lists!$J72&amp;"'!"&amp;Lists!$L72&amp;AB$23))))</f>
        <v/>
      </c>
      <c r="AC94" s="31" t="str">
        <f ca="1">IF(ISNA(Lists!$J72),"",IF((INDIRECT("'"&amp;Lists!$J72&amp;"'!"&amp;Lists!$K72&amp;AC$23))="","",(INDIRECT("'"&amp;Lists!$J72&amp;"'!"&amp;Lists!$K72&amp;AC$23))))</f>
        <v/>
      </c>
      <c r="AD94" s="31" t="str">
        <f ca="1">IF(ISNA(Lists!$J72),"",IF((INDIRECT("'"&amp;Lists!$J72&amp;"'!"&amp;Lists!$L72&amp;AD$23))="","",(INDIRECT("'"&amp;Lists!$J72&amp;"'!"&amp;Lists!$L72&amp;AD$23))))</f>
        <v/>
      </c>
      <c r="AE94" s="31" t="str">
        <f ca="1">IF(ISNA(Lists!$J72),"",IF((INDIRECT("'"&amp;Lists!$J72&amp;"'!"&amp;Lists!$K72&amp;AE$23))="","",(INDIRECT("'"&amp;Lists!$J72&amp;"'!"&amp;Lists!$K72&amp;AE$23))))</f>
        <v/>
      </c>
      <c r="AF94" s="31" t="str">
        <f ca="1">IF(ISNA(Lists!$J72),"",IF((INDIRECT("'"&amp;Lists!$J72&amp;"'!"&amp;Lists!$K72&amp;AF$23))="","",(INDIRECT("'"&amp;Lists!$J72&amp;"'!"&amp;Lists!$K72&amp;AF$23))))</f>
        <v/>
      </c>
      <c r="AG94" s="31" t="str">
        <f ca="1">IF(ISNA(Lists!$J72),"",IF((INDIRECT("'"&amp;Lists!$J72&amp;"'!"&amp;Lists!$K72&amp;AG$23))="","",(INDIRECT("'"&amp;Lists!$J72&amp;"'!"&amp;Lists!$K72&amp;AG$23))))</f>
        <v/>
      </c>
      <c r="AH94" s="31" t="str">
        <f ca="1">IF(ISNA(Lists!$J72),"",IF((INDIRECT("'"&amp;Lists!$J72&amp;"'!"&amp;Lists!$K72&amp;AH$23))="","",(INDIRECT("'"&amp;Lists!$J72&amp;"'!"&amp;Lists!$K72&amp;AH$23))))</f>
        <v/>
      </c>
      <c r="AI94" s="31" t="str">
        <f ca="1">IF(ISNA(Lists!$J72),"",IF((INDIRECT("'"&amp;Lists!$J72&amp;"'!"&amp;Lists!$K72&amp;AI$23))="","",(INDIRECT("'"&amp;Lists!$J72&amp;"'!"&amp;Lists!$K72&amp;AI$23))))</f>
        <v/>
      </c>
      <c r="AJ94" s="31" t="str">
        <f ca="1">IF(ISNA(Lists!$J72),"",IF((INDIRECT("'"&amp;Lists!$J72&amp;"'!"&amp;Lists!$K72&amp;AJ$23))="","",(INDIRECT("'"&amp;Lists!$J72&amp;"'!"&amp;Lists!$K72&amp;AJ$23))))</f>
        <v/>
      </c>
      <c r="AK94" s="31" t="str">
        <f ca="1">IF(ISNA(Lists!$J72),"",IF((INDIRECT("'"&amp;Lists!$J72&amp;"'!"&amp;Lists!$K72&amp;AK$23))="","",(INDIRECT("'"&amp;Lists!$J72&amp;"'!"&amp;Lists!$K72&amp;AK$23))))</f>
        <v/>
      </c>
      <c r="AL94" s="274" t="str">
        <f ca="1">IF(ISNA(Lists!$J72),"",IF((INDIRECT("'"&amp;Lists!$J72&amp;"'!"&amp;Lists!$K72&amp;AL$23))="","",(INDIRECT("'"&amp;Lists!$J72&amp;"'!"&amp;Lists!$K72&amp;AL$23))))</f>
        <v/>
      </c>
      <c r="AM94" s="31" t="str">
        <f ca="1">IF(ISNA(Lists!$J72),"",IF((INDIRECT("'"&amp;Lists!$J72&amp;"'!"&amp;Lists!$K72&amp;AM$23))="","",(INDIRECT("'"&amp;Lists!$J72&amp;"'!"&amp;Lists!$K72&amp;AM$23))))</f>
        <v/>
      </c>
      <c r="AN94" s="31" t="str">
        <f ca="1">IF(ISNA(Lists!$J72),"",IF((INDIRECT("'"&amp;Lists!$J72&amp;"'!"&amp;Lists!$K72&amp;AN$23))="","",(INDIRECT("'"&amp;Lists!$J72&amp;"'!"&amp;Lists!$K72&amp;AN$23))))</f>
        <v/>
      </c>
      <c r="AO94" s="485" t="str">
        <f ca="1">IF(ISNA(Lists!$J72),"",IF((INDIRECT("'"&amp;Lists!$J72&amp;"'!"&amp;Lists!$K72&amp;AO$23))="","",(INDIRECT("'"&amp;Lists!$J72&amp;"'!"&amp;Lists!$K72&amp;AO$23))))</f>
        <v/>
      </c>
    </row>
    <row r="95" spans="2:41" x14ac:dyDescent="0.25">
      <c r="B95" s="279" t="str">
        <f ca="1">IF(C95="","",Facility_Info_upload!$B$24)</f>
        <v/>
      </c>
      <c r="C95" s="31" t="str">
        <f ca="1">IF(ISNA(Lists!$J73),"",IF(INDIRECT("'"&amp;Lists!$J73&amp;"'!"&amp;"B"&amp;C$23)="","",(INDIRECT("'"&amp;Lists!$J73&amp;"'!"&amp;"B"&amp;C$23))))</f>
        <v/>
      </c>
      <c r="D95" s="31" t="str">
        <f ca="1">IF(ISNA(Lists!$J73),"",IF(INDIRECT("'"&amp;Lists!$J73&amp;"'!"&amp;"B"&amp;D$23)="","",(INDIRECT("'"&amp;Lists!$J73&amp;"'!"&amp;"B"&amp;D$23))))</f>
        <v/>
      </c>
      <c r="E95" s="31" t="str">
        <f ca="1">IF(ISNA(Lists!$J73),"",IF(INDIRECT("'"&amp;Lists!$J73&amp;"'!"&amp;"B"&amp;E$23)="","",(INDIRECT("'"&amp;Lists!$J73&amp;"'!"&amp;"B"&amp;E$23))))</f>
        <v/>
      </c>
      <c r="F95" s="31" t="str">
        <f ca="1">IF(ISNA(Lists!$J73),"",IF(INDIRECT("'"&amp;Lists!$J73&amp;"'!"&amp;"B"&amp;F$23)="","",(INDIRECT("'"&amp;Lists!$J73&amp;"'!"&amp;"B"&amp;F$23))))</f>
        <v/>
      </c>
      <c r="G95" s="31" t="str">
        <f ca="1">IF(ISNA(Lists!$J73),"",IF(INDIRECT("'"&amp;Lists!$J73&amp;"'!"&amp;"B"&amp;G$23)="","",(INDIRECT("'"&amp;Lists!$J73&amp;"'!"&amp;"B"&amp;G$23))))</f>
        <v/>
      </c>
      <c r="H95" s="31" t="str">
        <f ca="1">IF(ISNA(Lists!$J73),"",IF((INDIRECT("'"&amp;Lists!$J73&amp;"'!"&amp;Lists!$K73&amp;H$23))="","",(INDIRECT("'"&amp;Lists!$J73&amp;"'!"&amp;Lists!$K73&amp;H$23))))</f>
        <v/>
      </c>
      <c r="I95" s="31" t="str">
        <f ca="1">IF(ISNA(Lists!$J73),"",IF((INDIRECT("'"&amp;Lists!$J73&amp;"'!"&amp;Lists!$K73&amp;I$23))="","",(INDIRECT("'"&amp;Lists!$J73&amp;"'!"&amp;Lists!$K73&amp;I$23))))</f>
        <v/>
      </c>
      <c r="J95" s="31" t="str">
        <f ca="1">IF(ISNA(Lists!$J73),"",IF((INDIRECT("'"&amp;Lists!$J73&amp;"'!"&amp;Lists!$K73&amp;J$23))="","",(INDIRECT("'"&amp;Lists!$J73&amp;"'!"&amp;Lists!$K73&amp;J$23))))</f>
        <v/>
      </c>
      <c r="K95" s="31" t="str">
        <f ca="1">IF(ISNA(Lists!$J73),"",IF((INDIRECT("'"&amp;Lists!$J73&amp;"'!"&amp;Lists!$K73&amp;K$23))="","",(INDIRECT("'"&amp;Lists!$J73&amp;"'!"&amp;Lists!$K73&amp;K$23))))</f>
        <v/>
      </c>
      <c r="L95" s="31" t="str">
        <f ca="1">IF(ISNA(Lists!$J73),"",IF((INDIRECT("'"&amp;Lists!$J73&amp;"'!"&amp;Lists!$K73&amp;L$23))="","",(INDIRECT("'"&amp;Lists!$J73&amp;"'!"&amp;Lists!$K73&amp;L$23))))</f>
        <v/>
      </c>
      <c r="M95" s="31" t="str">
        <f ca="1">IF(ISNA(Lists!$J73),"",IF((INDIRECT("'"&amp;Lists!$J73&amp;"'!"&amp;Lists!$K73&amp;M$23))="","",(INDIRECT("'"&amp;Lists!$J73&amp;"'!"&amp;Lists!$K73&amp;M$23))))</f>
        <v/>
      </c>
      <c r="N95" s="31" t="str">
        <f ca="1">IF(ISNA(Lists!$J73),"",IF((INDIRECT("'"&amp;Lists!$J73&amp;"'!"&amp;Lists!$K73&amp;N$23))="","",(INDIRECT("'"&amp;Lists!$J73&amp;"'!"&amp;Lists!$K73&amp;N$23))))</f>
        <v/>
      </c>
      <c r="O95" s="31" t="str">
        <f ca="1">IF(ISNA(Lists!$J73),"",IF((INDIRECT("'"&amp;Lists!$J73&amp;"'!"&amp;Lists!$K73&amp;O$23))="","",(INDIRECT("'"&amp;Lists!$J73&amp;"'!"&amp;Lists!$K73&amp;O$23))))</f>
        <v/>
      </c>
      <c r="P95" s="31" t="str">
        <f ca="1">IF(ISNA(Lists!$J73),"",IF((INDIRECT("'"&amp;Lists!$J73&amp;"'!"&amp;Lists!$K73&amp;P$23))="","",(INDIRECT("'"&amp;Lists!$J73&amp;"'!"&amp;Lists!$K73&amp;P$23))))</f>
        <v/>
      </c>
      <c r="Q95" s="31" t="str">
        <f ca="1">IF(ISNA(Lists!$J73),"",IF((INDIRECT("'"&amp;Lists!$J73&amp;"'!"&amp;Lists!$K73&amp;Q$23))="","",(INDIRECT("'"&amp;Lists!$J73&amp;"'!"&amp;Lists!$K73&amp;Q$23))))</f>
        <v/>
      </c>
      <c r="R95" s="31" t="str">
        <f ca="1">IF(ISNA(Lists!$J73),"",IF((INDIRECT("'"&amp;Lists!$J73&amp;"'!"&amp;Lists!$K73&amp;R$23))="","",(INDIRECT("'"&amp;Lists!$J73&amp;"'!"&amp;Lists!$K73&amp;R$23))))</f>
        <v/>
      </c>
      <c r="S95" s="31" t="str">
        <f ca="1">IF(ISNA(Lists!$J73),"",IF((INDIRECT("'"&amp;Lists!$J73&amp;"'!"&amp;Lists!$K73&amp;S$23))="","",(INDIRECT("'"&amp;Lists!$J73&amp;"'!"&amp;Lists!$K73&amp;S$23))))</f>
        <v/>
      </c>
      <c r="T95" s="278" t="str">
        <f ca="1">IF(ISNA(Lists!$J73),"",IF((INDIRECT("'"&amp;Lists!$J73&amp;"'!"&amp;Lists!$K73&amp;T$23))="","",(INDIRECT("'"&amp;Lists!$J73&amp;"'!"&amp;Lists!$K73&amp;T$23))))</f>
        <v/>
      </c>
      <c r="U95" s="31" t="str">
        <f ca="1">IF(ISNA(Lists!$J73),"",IF((INDIRECT("'"&amp;Lists!$J73&amp;"'!"&amp;Lists!$K73&amp;U$23))="","",(INDIRECT("'"&amp;Lists!$J73&amp;"'!"&amp;Lists!$K73&amp;U$23))))</f>
        <v/>
      </c>
      <c r="V95" s="31" t="str">
        <f ca="1">IF(ISNA(Lists!$J73),"",IF((INDIRECT("'"&amp;Lists!$J73&amp;"'!"&amp;Lists!$L73&amp;V$23))="","",(INDIRECT("'"&amp;Lists!$J73&amp;"'!"&amp;Lists!$L73&amp;V$23))))</f>
        <v/>
      </c>
      <c r="W95" s="31" t="str">
        <f ca="1">IF(ISNA(Lists!$J73),"",IF((INDIRECT("'"&amp;Lists!$J73&amp;"'!"&amp;Lists!$L73&amp;W$23))="","",(INDIRECT("'"&amp;Lists!$J73&amp;"'!"&amp;Lists!$L73&amp;W$23))))</f>
        <v/>
      </c>
      <c r="X95" s="31" t="str">
        <f ca="1">IF(ISNA(Lists!$J73),"",IF((INDIRECT("'"&amp;Lists!$J73&amp;"'!"&amp;Lists!$L73&amp;X$23))="","",(INDIRECT("'"&amp;Lists!$J73&amp;"'!"&amp;Lists!$L73&amp;X$23))))</f>
        <v/>
      </c>
      <c r="Y95" s="31" t="str">
        <f ca="1">IF(ISNA(Lists!$J73),"",IF((INDIRECT("'"&amp;Lists!$J73&amp;"'!"&amp;Lists!$L73&amp;Y$23))="","",(INDIRECT("'"&amp;Lists!$J73&amp;"'!"&amp;Lists!$L73&amp;Y$23))))</f>
        <v/>
      </c>
      <c r="Z95" s="31" t="str">
        <f ca="1">IF(ISNA(Lists!$J73),"",IF((INDIRECT("'"&amp;Lists!$J73&amp;"'!"&amp;Lists!$L73&amp;Z$23))="","",(INDIRECT("'"&amp;Lists!$J73&amp;"'!"&amp;Lists!$L73&amp;Z$23))))</f>
        <v/>
      </c>
      <c r="AA95" s="31" t="str">
        <f ca="1">IF(ISNA(Lists!$J73),"",IF((INDIRECT("'"&amp;Lists!$J73&amp;"'!"&amp;Lists!$L73&amp;AA$23))="","",(INDIRECT("'"&amp;Lists!$J73&amp;"'!"&amp;Lists!$L73&amp;AA$23))))</f>
        <v/>
      </c>
      <c r="AB95" s="31" t="str">
        <f ca="1">IF(ISNA(Lists!$J73),"",IF((INDIRECT("'"&amp;Lists!$J73&amp;"'!"&amp;Lists!$L73&amp;AB$23))="","",(INDIRECT("'"&amp;Lists!$J73&amp;"'!"&amp;Lists!$L73&amp;AB$23))))</f>
        <v/>
      </c>
      <c r="AC95" s="31" t="str">
        <f ca="1">IF(ISNA(Lists!$J73),"",IF((INDIRECT("'"&amp;Lists!$J73&amp;"'!"&amp;Lists!$K73&amp;AC$23))="","",(INDIRECT("'"&amp;Lists!$J73&amp;"'!"&amp;Lists!$K73&amp;AC$23))))</f>
        <v/>
      </c>
      <c r="AD95" s="31" t="str">
        <f ca="1">IF(ISNA(Lists!$J73),"",IF((INDIRECT("'"&amp;Lists!$J73&amp;"'!"&amp;Lists!$L73&amp;AD$23))="","",(INDIRECT("'"&amp;Lists!$J73&amp;"'!"&amp;Lists!$L73&amp;AD$23))))</f>
        <v/>
      </c>
      <c r="AE95" s="31" t="str">
        <f ca="1">IF(ISNA(Lists!$J73),"",IF((INDIRECT("'"&amp;Lists!$J73&amp;"'!"&amp;Lists!$K73&amp;AE$23))="","",(INDIRECT("'"&amp;Lists!$J73&amp;"'!"&amp;Lists!$K73&amp;AE$23))))</f>
        <v/>
      </c>
      <c r="AF95" s="31" t="str">
        <f ca="1">IF(ISNA(Lists!$J73),"",IF((INDIRECT("'"&amp;Lists!$J73&amp;"'!"&amp;Lists!$K73&amp;AF$23))="","",(INDIRECT("'"&amp;Lists!$J73&amp;"'!"&amp;Lists!$K73&amp;AF$23))))</f>
        <v/>
      </c>
      <c r="AG95" s="31" t="str">
        <f ca="1">IF(ISNA(Lists!$J73),"",IF((INDIRECT("'"&amp;Lists!$J73&amp;"'!"&amp;Lists!$K73&amp;AG$23))="","",(INDIRECT("'"&amp;Lists!$J73&amp;"'!"&amp;Lists!$K73&amp;AG$23))))</f>
        <v/>
      </c>
      <c r="AH95" s="31" t="str">
        <f ca="1">IF(ISNA(Lists!$J73),"",IF((INDIRECT("'"&amp;Lists!$J73&amp;"'!"&amp;Lists!$K73&amp;AH$23))="","",(INDIRECT("'"&amp;Lists!$J73&amp;"'!"&amp;Lists!$K73&amp;AH$23))))</f>
        <v/>
      </c>
      <c r="AI95" s="31" t="str">
        <f ca="1">IF(ISNA(Lists!$J73),"",IF((INDIRECT("'"&amp;Lists!$J73&amp;"'!"&amp;Lists!$K73&amp;AI$23))="","",(INDIRECT("'"&amp;Lists!$J73&amp;"'!"&amp;Lists!$K73&amp;AI$23))))</f>
        <v/>
      </c>
      <c r="AJ95" s="31" t="str">
        <f ca="1">IF(ISNA(Lists!$J73),"",IF((INDIRECT("'"&amp;Lists!$J73&amp;"'!"&amp;Lists!$K73&amp;AJ$23))="","",(INDIRECT("'"&amp;Lists!$J73&amp;"'!"&amp;Lists!$K73&amp;AJ$23))))</f>
        <v/>
      </c>
      <c r="AK95" s="31" t="str">
        <f ca="1">IF(ISNA(Lists!$J73),"",IF((INDIRECT("'"&amp;Lists!$J73&amp;"'!"&amp;Lists!$K73&amp;AK$23))="","",(INDIRECT("'"&amp;Lists!$J73&amp;"'!"&amp;Lists!$K73&amp;AK$23))))</f>
        <v/>
      </c>
      <c r="AL95" s="274" t="str">
        <f ca="1">IF(ISNA(Lists!$J73),"",IF((INDIRECT("'"&amp;Lists!$J73&amp;"'!"&amp;Lists!$K73&amp;AL$23))="","",(INDIRECT("'"&amp;Lists!$J73&amp;"'!"&amp;Lists!$K73&amp;AL$23))))</f>
        <v/>
      </c>
      <c r="AM95" s="31" t="str">
        <f ca="1">IF(ISNA(Lists!$J73),"",IF((INDIRECT("'"&amp;Lists!$J73&amp;"'!"&amp;Lists!$K73&amp;AM$23))="","",(INDIRECT("'"&amp;Lists!$J73&amp;"'!"&amp;Lists!$K73&amp;AM$23))))</f>
        <v/>
      </c>
      <c r="AN95" s="31" t="str">
        <f ca="1">IF(ISNA(Lists!$J73),"",IF((INDIRECT("'"&amp;Lists!$J73&amp;"'!"&amp;Lists!$K73&amp;AN$23))="","",(INDIRECT("'"&amp;Lists!$J73&amp;"'!"&amp;Lists!$K73&amp;AN$23))))</f>
        <v/>
      </c>
      <c r="AO95" s="485" t="str">
        <f ca="1">IF(ISNA(Lists!$J73),"",IF((INDIRECT("'"&amp;Lists!$J73&amp;"'!"&amp;Lists!$K73&amp;AO$23))="","",(INDIRECT("'"&amp;Lists!$J73&amp;"'!"&amp;Lists!$K73&amp;AO$23))))</f>
        <v/>
      </c>
    </row>
    <row r="96" spans="2:41" x14ac:dyDescent="0.25">
      <c r="B96" s="279" t="str">
        <f ca="1">IF(C96="","",Facility_Info_upload!$B$24)</f>
        <v/>
      </c>
      <c r="C96" s="31" t="str">
        <f ca="1">IF(ISNA(Lists!$J74),"",IF(INDIRECT("'"&amp;Lists!$J74&amp;"'!"&amp;"B"&amp;C$23)="","",(INDIRECT("'"&amp;Lists!$J74&amp;"'!"&amp;"B"&amp;C$23))))</f>
        <v/>
      </c>
      <c r="D96" s="31" t="str">
        <f ca="1">IF(ISNA(Lists!$J74),"",IF(INDIRECT("'"&amp;Lists!$J74&amp;"'!"&amp;"B"&amp;D$23)="","",(INDIRECT("'"&amp;Lists!$J74&amp;"'!"&amp;"B"&amp;D$23))))</f>
        <v/>
      </c>
      <c r="E96" s="31" t="str">
        <f ca="1">IF(ISNA(Lists!$J74),"",IF(INDIRECT("'"&amp;Lists!$J74&amp;"'!"&amp;"B"&amp;E$23)="","",(INDIRECT("'"&amp;Lists!$J74&amp;"'!"&amp;"B"&amp;E$23))))</f>
        <v/>
      </c>
      <c r="F96" s="31" t="str">
        <f ca="1">IF(ISNA(Lists!$J74),"",IF(INDIRECT("'"&amp;Lists!$J74&amp;"'!"&amp;"B"&amp;F$23)="","",(INDIRECT("'"&amp;Lists!$J74&amp;"'!"&amp;"B"&amp;F$23))))</f>
        <v/>
      </c>
      <c r="G96" s="31" t="str">
        <f ca="1">IF(ISNA(Lists!$J74),"",IF(INDIRECT("'"&amp;Lists!$J74&amp;"'!"&amp;"B"&amp;G$23)="","",(INDIRECT("'"&amp;Lists!$J74&amp;"'!"&amp;"B"&amp;G$23))))</f>
        <v/>
      </c>
      <c r="H96" s="31" t="str">
        <f ca="1">IF(ISNA(Lists!$J74),"",IF((INDIRECT("'"&amp;Lists!$J74&amp;"'!"&amp;Lists!$K74&amp;H$23))="","",(INDIRECT("'"&amp;Lists!$J74&amp;"'!"&amp;Lists!$K74&amp;H$23))))</f>
        <v/>
      </c>
      <c r="I96" s="31" t="str">
        <f ca="1">IF(ISNA(Lists!$J74),"",IF((INDIRECT("'"&amp;Lists!$J74&amp;"'!"&amp;Lists!$K74&amp;I$23))="","",(INDIRECT("'"&amp;Lists!$J74&amp;"'!"&amp;Lists!$K74&amp;I$23))))</f>
        <v/>
      </c>
      <c r="J96" s="31" t="str">
        <f ca="1">IF(ISNA(Lists!$J74),"",IF((INDIRECT("'"&amp;Lists!$J74&amp;"'!"&amp;Lists!$K74&amp;J$23))="","",(INDIRECT("'"&amp;Lists!$J74&amp;"'!"&amp;Lists!$K74&amp;J$23))))</f>
        <v/>
      </c>
      <c r="K96" s="31" t="str">
        <f ca="1">IF(ISNA(Lists!$J74),"",IF((INDIRECT("'"&amp;Lists!$J74&amp;"'!"&amp;Lists!$K74&amp;K$23))="","",(INDIRECT("'"&amp;Lists!$J74&amp;"'!"&amp;Lists!$K74&amp;K$23))))</f>
        <v/>
      </c>
      <c r="L96" s="31" t="str">
        <f ca="1">IF(ISNA(Lists!$J74),"",IF((INDIRECT("'"&amp;Lists!$J74&amp;"'!"&amp;Lists!$K74&amp;L$23))="","",(INDIRECT("'"&amp;Lists!$J74&amp;"'!"&amp;Lists!$K74&amp;L$23))))</f>
        <v/>
      </c>
      <c r="M96" s="31" t="str">
        <f ca="1">IF(ISNA(Lists!$J74),"",IF((INDIRECT("'"&amp;Lists!$J74&amp;"'!"&amp;Lists!$K74&amp;M$23))="","",(INDIRECT("'"&amp;Lists!$J74&amp;"'!"&amp;Lists!$K74&amp;M$23))))</f>
        <v/>
      </c>
      <c r="N96" s="31" t="str">
        <f ca="1">IF(ISNA(Lists!$J74),"",IF((INDIRECT("'"&amp;Lists!$J74&amp;"'!"&amp;Lists!$K74&amp;N$23))="","",(INDIRECT("'"&amp;Lists!$J74&amp;"'!"&amp;Lists!$K74&amp;N$23))))</f>
        <v/>
      </c>
      <c r="O96" s="31" t="str">
        <f ca="1">IF(ISNA(Lists!$J74),"",IF((INDIRECT("'"&amp;Lists!$J74&amp;"'!"&amp;Lists!$K74&amp;O$23))="","",(INDIRECT("'"&amp;Lists!$J74&amp;"'!"&amp;Lists!$K74&amp;O$23))))</f>
        <v/>
      </c>
      <c r="P96" s="31" t="str">
        <f ca="1">IF(ISNA(Lists!$J74),"",IF((INDIRECT("'"&amp;Lists!$J74&amp;"'!"&amp;Lists!$K74&amp;P$23))="","",(INDIRECT("'"&amp;Lists!$J74&amp;"'!"&amp;Lists!$K74&amp;P$23))))</f>
        <v/>
      </c>
      <c r="Q96" s="31" t="str">
        <f ca="1">IF(ISNA(Lists!$J74),"",IF((INDIRECT("'"&amp;Lists!$J74&amp;"'!"&amp;Lists!$K74&amp;Q$23))="","",(INDIRECT("'"&amp;Lists!$J74&amp;"'!"&amp;Lists!$K74&amp;Q$23))))</f>
        <v/>
      </c>
      <c r="R96" s="31" t="str">
        <f ca="1">IF(ISNA(Lists!$J74),"",IF((INDIRECT("'"&amp;Lists!$J74&amp;"'!"&amp;Lists!$K74&amp;R$23))="","",(INDIRECT("'"&amp;Lists!$J74&amp;"'!"&amp;Lists!$K74&amp;R$23))))</f>
        <v/>
      </c>
      <c r="S96" s="31" t="str">
        <f ca="1">IF(ISNA(Lists!$J74),"",IF((INDIRECT("'"&amp;Lists!$J74&amp;"'!"&amp;Lists!$K74&amp;S$23))="","",(INDIRECT("'"&amp;Lists!$J74&amp;"'!"&amp;Lists!$K74&amp;S$23))))</f>
        <v/>
      </c>
      <c r="T96" s="278" t="str">
        <f ca="1">IF(ISNA(Lists!$J74),"",IF((INDIRECT("'"&amp;Lists!$J74&amp;"'!"&amp;Lists!$K74&amp;T$23))="","",(INDIRECT("'"&amp;Lists!$J74&amp;"'!"&amp;Lists!$K74&amp;T$23))))</f>
        <v/>
      </c>
      <c r="U96" s="31" t="str">
        <f ca="1">IF(ISNA(Lists!$J74),"",IF((INDIRECT("'"&amp;Lists!$J74&amp;"'!"&amp;Lists!$K74&amp;U$23))="","",(INDIRECT("'"&amp;Lists!$J74&amp;"'!"&amp;Lists!$K74&amp;U$23))))</f>
        <v/>
      </c>
      <c r="V96" s="31" t="str">
        <f ca="1">IF(ISNA(Lists!$J74),"",IF((INDIRECT("'"&amp;Lists!$J74&amp;"'!"&amp;Lists!$L74&amp;V$23))="","",(INDIRECT("'"&amp;Lists!$J74&amp;"'!"&amp;Lists!$L74&amp;V$23))))</f>
        <v/>
      </c>
      <c r="W96" s="31" t="str">
        <f ca="1">IF(ISNA(Lists!$J74),"",IF((INDIRECT("'"&amp;Lists!$J74&amp;"'!"&amp;Lists!$L74&amp;W$23))="","",(INDIRECT("'"&amp;Lists!$J74&amp;"'!"&amp;Lists!$L74&amp;W$23))))</f>
        <v/>
      </c>
      <c r="X96" s="31" t="str">
        <f ca="1">IF(ISNA(Lists!$J74),"",IF((INDIRECT("'"&amp;Lists!$J74&amp;"'!"&amp;Lists!$L74&amp;X$23))="","",(INDIRECT("'"&amp;Lists!$J74&amp;"'!"&amp;Lists!$L74&amp;X$23))))</f>
        <v/>
      </c>
      <c r="Y96" s="31" t="str">
        <f ca="1">IF(ISNA(Lists!$J74),"",IF((INDIRECT("'"&amp;Lists!$J74&amp;"'!"&amp;Lists!$L74&amp;Y$23))="","",(INDIRECT("'"&amp;Lists!$J74&amp;"'!"&amp;Lists!$L74&amp;Y$23))))</f>
        <v/>
      </c>
      <c r="Z96" s="31" t="str">
        <f ca="1">IF(ISNA(Lists!$J74),"",IF((INDIRECT("'"&amp;Lists!$J74&amp;"'!"&amp;Lists!$L74&amp;Z$23))="","",(INDIRECT("'"&amp;Lists!$J74&amp;"'!"&amp;Lists!$L74&amp;Z$23))))</f>
        <v/>
      </c>
      <c r="AA96" s="31" t="str">
        <f ca="1">IF(ISNA(Lists!$J74),"",IF((INDIRECT("'"&amp;Lists!$J74&amp;"'!"&amp;Lists!$L74&amp;AA$23))="","",(INDIRECT("'"&amp;Lists!$J74&amp;"'!"&amp;Lists!$L74&amp;AA$23))))</f>
        <v/>
      </c>
      <c r="AB96" s="31" t="str">
        <f ca="1">IF(ISNA(Lists!$J74),"",IF((INDIRECT("'"&amp;Lists!$J74&amp;"'!"&amp;Lists!$L74&amp;AB$23))="","",(INDIRECT("'"&amp;Lists!$J74&amp;"'!"&amp;Lists!$L74&amp;AB$23))))</f>
        <v/>
      </c>
      <c r="AC96" s="31" t="str">
        <f ca="1">IF(ISNA(Lists!$J74),"",IF((INDIRECT("'"&amp;Lists!$J74&amp;"'!"&amp;Lists!$K74&amp;AC$23))="","",(INDIRECT("'"&amp;Lists!$J74&amp;"'!"&amp;Lists!$K74&amp;AC$23))))</f>
        <v/>
      </c>
      <c r="AD96" s="31" t="str">
        <f ca="1">IF(ISNA(Lists!$J74),"",IF((INDIRECT("'"&amp;Lists!$J74&amp;"'!"&amp;Lists!$L74&amp;AD$23))="","",(INDIRECT("'"&amp;Lists!$J74&amp;"'!"&amp;Lists!$L74&amp;AD$23))))</f>
        <v/>
      </c>
      <c r="AE96" s="31" t="str">
        <f ca="1">IF(ISNA(Lists!$J74),"",IF((INDIRECT("'"&amp;Lists!$J74&amp;"'!"&amp;Lists!$K74&amp;AE$23))="","",(INDIRECT("'"&amp;Lists!$J74&amp;"'!"&amp;Lists!$K74&amp;AE$23))))</f>
        <v/>
      </c>
      <c r="AF96" s="31" t="str">
        <f ca="1">IF(ISNA(Lists!$J74),"",IF((INDIRECT("'"&amp;Lists!$J74&amp;"'!"&amp;Lists!$K74&amp;AF$23))="","",(INDIRECT("'"&amp;Lists!$J74&amp;"'!"&amp;Lists!$K74&amp;AF$23))))</f>
        <v/>
      </c>
      <c r="AG96" s="31" t="str">
        <f ca="1">IF(ISNA(Lists!$J74),"",IF((INDIRECT("'"&amp;Lists!$J74&amp;"'!"&amp;Lists!$K74&amp;AG$23))="","",(INDIRECT("'"&amp;Lists!$J74&amp;"'!"&amp;Lists!$K74&amp;AG$23))))</f>
        <v/>
      </c>
      <c r="AH96" s="31" t="str">
        <f ca="1">IF(ISNA(Lists!$J74),"",IF((INDIRECT("'"&amp;Lists!$J74&amp;"'!"&amp;Lists!$K74&amp;AH$23))="","",(INDIRECT("'"&amp;Lists!$J74&amp;"'!"&amp;Lists!$K74&amp;AH$23))))</f>
        <v/>
      </c>
      <c r="AI96" s="31" t="str">
        <f ca="1">IF(ISNA(Lists!$J74),"",IF((INDIRECT("'"&amp;Lists!$J74&amp;"'!"&amp;Lists!$K74&amp;AI$23))="","",(INDIRECT("'"&amp;Lists!$J74&amp;"'!"&amp;Lists!$K74&amp;AI$23))))</f>
        <v/>
      </c>
      <c r="AJ96" s="31" t="str">
        <f ca="1">IF(ISNA(Lists!$J74),"",IF((INDIRECT("'"&amp;Lists!$J74&amp;"'!"&amp;Lists!$K74&amp;AJ$23))="","",(INDIRECT("'"&amp;Lists!$J74&amp;"'!"&amp;Lists!$K74&amp;AJ$23))))</f>
        <v/>
      </c>
      <c r="AK96" s="31" t="str">
        <f ca="1">IF(ISNA(Lists!$J74),"",IF((INDIRECT("'"&amp;Lists!$J74&amp;"'!"&amp;Lists!$K74&amp;AK$23))="","",(INDIRECT("'"&amp;Lists!$J74&amp;"'!"&amp;Lists!$K74&amp;AK$23))))</f>
        <v/>
      </c>
      <c r="AL96" s="274" t="str">
        <f ca="1">IF(ISNA(Lists!$J74),"",IF((INDIRECT("'"&amp;Lists!$J74&amp;"'!"&amp;Lists!$K74&amp;AL$23))="","",(INDIRECT("'"&amp;Lists!$J74&amp;"'!"&amp;Lists!$K74&amp;AL$23))))</f>
        <v/>
      </c>
      <c r="AM96" s="31" t="str">
        <f ca="1">IF(ISNA(Lists!$J74),"",IF((INDIRECT("'"&amp;Lists!$J74&amp;"'!"&amp;Lists!$K74&amp;AM$23))="","",(INDIRECT("'"&amp;Lists!$J74&amp;"'!"&amp;Lists!$K74&amp;AM$23))))</f>
        <v/>
      </c>
      <c r="AN96" s="31" t="str">
        <f ca="1">IF(ISNA(Lists!$J74),"",IF((INDIRECT("'"&amp;Lists!$J74&amp;"'!"&amp;Lists!$K74&amp;AN$23))="","",(INDIRECT("'"&amp;Lists!$J74&amp;"'!"&amp;Lists!$K74&amp;AN$23))))</f>
        <v/>
      </c>
      <c r="AO96" s="485" t="str">
        <f ca="1">IF(ISNA(Lists!$J74),"",IF((INDIRECT("'"&amp;Lists!$J74&amp;"'!"&amp;Lists!$K74&amp;AO$23))="","",(INDIRECT("'"&amp;Lists!$J74&amp;"'!"&amp;Lists!$K74&amp;AO$23))))</f>
        <v/>
      </c>
    </row>
    <row r="97" spans="2:41" x14ac:dyDescent="0.25">
      <c r="B97" s="279" t="str">
        <f ca="1">IF(C97="","",Facility_Info_upload!$B$24)</f>
        <v/>
      </c>
      <c r="C97" s="31" t="str">
        <f ca="1">IF(ISNA(Lists!$J75),"",IF(INDIRECT("'"&amp;Lists!$J75&amp;"'!"&amp;"B"&amp;C$23)="","",(INDIRECT("'"&amp;Lists!$J75&amp;"'!"&amp;"B"&amp;C$23))))</f>
        <v/>
      </c>
      <c r="D97" s="31" t="str">
        <f ca="1">IF(ISNA(Lists!$J75),"",IF(INDIRECT("'"&amp;Lists!$J75&amp;"'!"&amp;"B"&amp;D$23)="","",(INDIRECT("'"&amp;Lists!$J75&amp;"'!"&amp;"B"&amp;D$23))))</f>
        <v/>
      </c>
      <c r="E97" s="31" t="str">
        <f ca="1">IF(ISNA(Lists!$J75),"",IF(INDIRECT("'"&amp;Lists!$J75&amp;"'!"&amp;"B"&amp;E$23)="","",(INDIRECT("'"&amp;Lists!$J75&amp;"'!"&amp;"B"&amp;E$23))))</f>
        <v/>
      </c>
      <c r="F97" s="31" t="str">
        <f ca="1">IF(ISNA(Lists!$J75),"",IF(INDIRECT("'"&amp;Lists!$J75&amp;"'!"&amp;"B"&amp;F$23)="","",(INDIRECT("'"&amp;Lists!$J75&amp;"'!"&amp;"B"&amp;F$23))))</f>
        <v/>
      </c>
      <c r="G97" s="31" t="str">
        <f ca="1">IF(ISNA(Lists!$J75),"",IF(INDIRECT("'"&amp;Lists!$J75&amp;"'!"&amp;"B"&amp;G$23)="","",(INDIRECT("'"&amp;Lists!$J75&amp;"'!"&amp;"B"&amp;G$23))))</f>
        <v/>
      </c>
      <c r="H97" s="31" t="str">
        <f ca="1">IF(ISNA(Lists!$J75),"",IF((INDIRECT("'"&amp;Lists!$J75&amp;"'!"&amp;Lists!$K75&amp;H$23))="","",(INDIRECT("'"&amp;Lists!$J75&amp;"'!"&amp;Lists!$K75&amp;H$23))))</f>
        <v/>
      </c>
      <c r="I97" s="31" t="str">
        <f ca="1">IF(ISNA(Lists!$J75),"",IF((INDIRECT("'"&amp;Lists!$J75&amp;"'!"&amp;Lists!$K75&amp;I$23))="","",(INDIRECT("'"&amp;Lists!$J75&amp;"'!"&amp;Lists!$K75&amp;I$23))))</f>
        <v/>
      </c>
      <c r="J97" s="31" t="str">
        <f ca="1">IF(ISNA(Lists!$J75),"",IF((INDIRECT("'"&amp;Lists!$J75&amp;"'!"&amp;Lists!$K75&amp;J$23))="","",(INDIRECT("'"&amp;Lists!$J75&amp;"'!"&amp;Lists!$K75&amp;J$23))))</f>
        <v/>
      </c>
      <c r="K97" s="31" t="str">
        <f ca="1">IF(ISNA(Lists!$J75),"",IF((INDIRECT("'"&amp;Lists!$J75&amp;"'!"&amp;Lists!$K75&amp;K$23))="","",(INDIRECT("'"&amp;Lists!$J75&amp;"'!"&amp;Lists!$K75&amp;K$23))))</f>
        <v/>
      </c>
      <c r="L97" s="31" t="str">
        <f ca="1">IF(ISNA(Lists!$J75),"",IF((INDIRECT("'"&amp;Lists!$J75&amp;"'!"&amp;Lists!$K75&amp;L$23))="","",(INDIRECT("'"&amp;Lists!$J75&amp;"'!"&amp;Lists!$K75&amp;L$23))))</f>
        <v/>
      </c>
      <c r="M97" s="31" t="str">
        <f ca="1">IF(ISNA(Lists!$J75),"",IF((INDIRECT("'"&amp;Lists!$J75&amp;"'!"&amp;Lists!$K75&amp;M$23))="","",(INDIRECT("'"&amp;Lists!$J75&amp;"'!"&amp;Lists!$K75&amp;M$23))))</f>
        <v/>
      </c>
      <c r="N97" s="31" t="str">
        <f ca="1">IF(ISNA(Lists!$J75),"",IF((INDIRECT("'"&amp;Lists!$J75&amp;"'!"&amp;Lists!$K75&amp;N$23))="","",(INDIRECT("'"&amp;Lists!$J75&amp;"'!"&amp;Lists!$K75&amp;N$23))))</f>
        <v/>
      </c>
      <c r="O97" s="31" t="str">
        <f ca="1">IF(ISNA(Lists!$J75),"",IF((INDIRECT("'"&amp;Lists!$J75&amp;"'!"&amp;Lists!$K75&amp;O$23))="","",(INDIRECT("'"&amp;Lists!$J75&amp;"'!"&amp;Lists!$K75&amp;O$23))))</f>
        <v/>
      </c>
      <c r="P97" s="31" t="str">
        <f ca="1">IF(ISNA(Lists!$J75),"",IF((INDIRECT("'"&amp;Lists!$J75&amp;"'!"&amp;Lists!$K75&amp;P$23))="","",(INDIRECT("'"&amp;Lists!$J75&amp;"'!"&amp;Lists!$K75&amp;P$23))))</f>
        <v/>
      </c>
      <c r="Q97" s="31" t="str">
        <f ca="1">IF(ISNA(Lists!$J75),"",IF((INDIRECT("'"&amp;Lists!$J75&amp;"'!"&amp;Lists!$K75&amp;Q$23))="","",(INDIRECT("'"&amp;Lists!$J75&amp;"'!"&amp;Lists!$K75&amp;Q$23))))</f>
        <v/>
      </c>
      <c r="R97" s="31" t="str">
        <f ca="1">IF(ISNA(Lists!$J75),"",IF((INDIRECT("'"&amp;Lists!$J75&amp;"'!"&amp;Lists!$K75&amp;R$23))="","",(INDIRECT("'"&amp;Lists!$J75&amp;"'!"&amp;Lists!$K75&amp;R$23))))</f>
        <v/>
      </c>
      <c r="S97" s="31" t="str">
        <f ca="1">IF(ISNA(Lists!$J75),"",IF((INDIRECT("'"&amp;Lists!$J75&amp;"'!"&amp;Lists!$K75&amp;S$23))="","",(INDIRECT("'"&amp;Lists!$J75&amp;"'!"&amp;Lists!$K75&amp;S$23))))</f>
        <v/>
      </c>
      <c r="T97" s="278" t="str">
        <f ca="1">IF(ISNA(Lists!$J75),"",IF((INDIRECT("'"&amp;Lists!$J75&amp;"'!"&amp;Lists!$K75&amp;T$23))="","",(INDIRECT("'"&amp;Lists!$J75&amp;"'!"&amp;Lists!$K75&amp;T$23))))</f>
        <v/>
      </c>
      <c r="U97" s="31" t="str">
        <f ca="1">IF(ISNA(Lists!$J75),"",IF((INDIRECT("'"&amp;Lists!$J75&amp;"'!"&amp;Lists!$K75&amp;U$23))="","",(INDIRECT("'"&amp;Lists!$J75&amp;"'!"&amp;Lists!$K75&amp;U$23))))</f>
        <v/>
      </c>
      <c r="V97" s="31" t="str">
        <f ca="1">IF(ISNA(Lists!$J75),"",IF((INDIRECT("'"&amp;Lists!$J75&amp;"'!"&amp;Lists!$L75&amp;V$23))="","",(INDIRECT("'"&amp;Lists!$J75&amp;"'!"&amp;Lists!$L75&amp;V$23))))</f>
        <v/>
      </c>
      <c r="W97" s="31" t="str">
        <f ca="1">IF(ISNA(Lists!$J75),"",IF((INDIRECT("'"&amp;Lists!$J75&amp;"'!"&amp;Lists!$L75&amp;W$23))="","",(INDIRECT("'"&amp;Lists!$J75&amp;"'!"&amp;Lists!$L75&amp;W$23))))</f>
        <v/>
      </c>
      <c r="X97" s="31" t="str">
        <f ca="1">IF(ISNA(Lists!$J75),"",IF((INDIRECT("'"&amp;Lists!$J75&amp;"'!"&amp;Lists!$L75&amp;X$23))="","",(INDIRECT("'"&amp;Lists!$J75&amp;"'!"&amp;Lists!$L75&amp;X$23))))</f>
        <v/>
      </c>
      <c r="Y97" s="31" t="str">
        <f ca="1">IF(ISNA(Lists!$J75),"",IF((INDIRECT("'"&amp;Lists!$J75&amp;"'!"&amp;Lists!$L75&amp;Y$23))="","",(INDIRECT("'"&amp;Lists!$J75&amp;"'!"&amp;Lists!$L75&amp;Y$23))))</f>
        <v/>
      </c>
      <c r="Z97" s="31" t="str">
        <f ca="1">IF(ISNA(Lists!$J75),"",IF((INDIRECT("'"&amp;Lists!$J75&amp;"'!"&amp;Lists!$L75&amp;Z$23))="","",(INDIRECT("'"&amp;Lists!$J75&amp;"'!"&amp;Lists!$L75&amp;Z$23))))</f>
        <v/>
      </c>
      <c r="AA97" s="31" t="str">
        <f ca="1">IF(ISNA(Lists!$J75),"",IF((INDIRECT("'"&amp;Lists!$J75&amp;"'!"&amp;Lists!$L75&amp;AA$23))="","",(INDIRECT("'"&amp;Lists!$J75&amp;"'!"&amp;Lists!$L75&amp;AA$23))))</f>
        <v/>
      </c>
      <c r="AB97" s="31" t="str">
        <f ca="1">IF(ISNA(Lists!$J75),"",IF((INDIRECT("'"&amp;Lists!$J75&amp;"'!"&amp;Lists!$L75&amp;AB$23))="","",(INDIRECT("'"&amp;Lists!$J75&amp;"'!"&amp;Lists!$L75&amp;AB$23))))</f>
        <v/>
      </c>
      <c r="AC97" s="31" t="str">
        <f ca="1">IF(ISNA(Lists!$J75),"",IF((INDIRECT("'"&amp;Lists!$J75&amp;"'!"&amp;Lists!$K75&amp;AC$23))="","",(INDIRECT("'"&amp;Lists!$J75&amp;"'!"&amp;Lists!$K75&amp;AC$23))))</f>
        <v/>
      </c>
      <c r="AD97" s="31" t="str">
        <f ca="1">IF(ISNA(Lists!$J75),"",IF((INDIRECT("'"&amp;Lists!$J75&amp;"'!"&amp;Lists!$L75&amp;AD$23))="","",(INDIRECT("'"&amp;Lists!$J75&amp;"'!"&amp;Lists!$L75&amp;AD$23))))</f>
        <v/>
      </c>
      <c r="AE97" s="31" t="str">
        <f ca="1">IF(ISNA(Lists!$J75),"",IF((INDIRECT("'"&amp;Lists!$J75&amp;"'!"&amp;Lists!$K75&amp;AE$23))="","",(INDIRECT("'"&amp;Lists!$J75&amp;"'!"&amp;Lists!$K75&amp;AE$23))))</f>
        <v/>
      </c>
      <c r="AF97" s="31" t="str">
        <f ca="1">IF(ISNA(Lists!$J75),"",IF((INDIRECT("'"&amp;Lists!$J75&amp;"'!"&amp;Lists!$K75&amp;AF$23))="","",(INDIRECT("'"&amp;Lists!$J75&amp;"'!"&amp;Lists!$K75&amp;AF$23))))</f>
        <v/>
      </c>
      <c r="AG97" s="31" t="str">
        <f ca="1">IF(ISNA(Lists!$J75),"",IF((INDIRECT("'"&amp;Lists!$J75&amp;"'!"&amp;Lists!$K75&amp;AG$23))="","",(INDIRECT("'"&amp;Lists!$J75&amp;"'!"&amp;Lists!$K75&amp;AG$23))))</f>
        <v/>
      </c>
      <c r="AH97" s="31" t="str">
        <f ca="1">IF(ISNA(Lists!$J75),"",IF((INDIRECT("'"&amp;Lists!$J75&amp;"'!"&amp;Lists!$K75&amp;AH$23))="","",(INDIRECT("'"&amp;Lists!$J75&amp;"'!"&amp;Lists!$K75&amp;AH$23))))</f>
        <v/>
      </c>
      <c r="AI97" s="31" t="str">
        <f ca="1">IF(ISNA(Lists!$J75),"",IF((INDIRECT("'"&amp;Lists!$J75&amp;"'!"&amp;Lists!$K75&amp;AI$23))="","",(INDIRECT("'"&amp;Lists!$J75&amp;"'!"&amp;Lists!$K75&amp;AI$23))))</f>
        <v/>
      </c>
      <c r="AJ97" s="31" t="str">
        <f ca="1">IF(ISNA(Lists!$J75),"",IF((INDIRECT("'"&amp;Lists!$J75&amp;"'!"&amp;Lists!$K75&amp;AJ$23))="","",(INDIRECT("'"&amp;Lists!$J75&amp;"'!"&amp;Lists!$K75&amp;AJ$23))))</f>
        <v/>
      </c>
      <c r="AK97" s="31" t="str">
        <f ca="1">IF(ISNA(Lists!$J75),"",IF((INDIRECT("'"&amp;Lists!$J75&amp;"'!"&amp;Lists!$K75&amp;AK$23))="","",(INDIRECT("'"&amp;Lists!$J75&amp;"'!"&amp;Lists!$K75&amp;AK$23))))</f>
        <v/>
      </c>
      <c r="AL97" s="274" t="str">
        <f ca="1">IF(ISNA(Lists!$J75),"",IF((INDIRECT("'"&amp;Lists!$J75&amp;"'!"&amp;Lists!$K75&amp;AL$23))="","",(INDIRECT("'"&amp;Lists!$J75&amp;"'!"&amp;Lists!$K75&amp;AL$23))))</f>
        <v/>
      </c>
      <c r="AM97" s="31" t="str">
        <f ca="1">IF(ISNA(Lists!$J75),"",IF((INDIRECT("'"&amp;Lists!$J75&amp;"'!"&amp;Lists!$K75&amp;AM$23))="","",(INDIRECT("'"&amp;Lists!$J75&amp;"'!"&amp;Lists!$K75&amp;AM$23))))</f>
        <v/>
      </c>
      <c r="AN97" s="31" t="str">
        <f ca="1">IF(ISNA(Lists!$J75),"",IF((INDIRECT("'"&amp;Lists!$J75&amp;"'!"&amp;Lists!$K75&amp;AN$23))="","",(INDIRECT("'"&amp;Lists!$J75&amp;"'!"&amp;Lists!$K75&amp;AN$23))))</f>
        <v/>
      </c>
      <c r="AO97" s="485" t="str">
        <f ca="1">IF(ISNA(Lists!$J75),"",IF((INDIRECT("'"&amp;Lists!$J75&amp;"'!"&amp;Lists!$K75&amp;AO$23))="","",(INDIRECT("'"&amp;Lists!$J75&amp;"'!"&amp;Lists!$K75&amp;AO$23))))</f>
        <v/>
      </c>
    </row>
    <row r="98" spans="2:41" x14ac:dyDescent="0.25">
      <c r="B98" s="279" t="str">
        <f ca="1">IF(C98="","",Facility_Info_upload!$B$24)</f>
        <v/>
      </c>
      <c r="C98" s="31" t="str">
        <f ca="1">IF(ISNA(Lists!$J76),"",IF(INDIRECT("'"&amp;Lists!$J76&amp;"'!"&amp;"B"&amp;C$23)="","",(INDIRECT("'"&amp;Lists!$J76&amp;"'!"&amp;"B"&amp;C$23))))</f>
        <v/>
      </c>
      <c r="D98" s="31" t="str">
        <f ca="1">IF(ISNA(Lists!$J76),"",IF(INDIRECT("'"&amp;Lists!$J76&amp;"'!"&amp;"B"&amp;D$23)="","",(INDIRECT("'"&amp;Lists!$J76&amp;"'!"&amp;"B"&amp;D$23))))</f>
        <v/>
      </c>
      <c r="E98" s="31" t="str">
        <f ca="1">IF(ISNA(Lists!$J76),"",IF(INDIRECT("'"&amp;Lists!$J76&amp;"'!"&amp;"B"&amp;E$23)="","",(INDIRECT("'"&amp;Lists!$J76&amp;"'!"&amp;"B"&amp;E$23))))</f>
        <v/>
      </c>
      <c r="F98" s="31" t="str">
        <f ca="1">IF(ISNA(Lists!$J76),"",IF(INDIRECT("'"&amp;Lists!$J76&amp;"'!"&amp;"B"&amp;F$23)="","",(INDIRECT("'"&amp;Lists!$J76&amp;"'!"&amp;"B"&amp;F$23))))</f>
        <v/>
      </c>
      <c r="G98" s="31" t="str">
        <f ca="1">IF(ISNA(Lists!$J76),"",IF(INDIRECT("'"&amp;Lists!$J76&amp;"'!"&amp;"B"&amp;G$23)="","",(INDIRECT("'"&amp;Lists!$J76&amp;"'!"&amp;"B"&amp;G$23))))</f>
        <v/>
      </c>
      <c r="H98" s="31" t="str">
        <f ca="1">IF(ISNA(Lists!$J76),"",IF((INDIRECT("'"&amp;Lists!$J76&amp;"'!"&amp;Lists!$K76&amp;H$23))="","",(INDIRECT("'"&amp;Lists!$J76&amp;"'!"&amp;Lists!$K76&amp;H$23))))</f>
        <v/>
      </c>
      <c r="I98" s="31" t="str">
        <f ca="1">IF(ISNA(Lists!$J76),"",IF((INDIRECT("'"&amp;Lists!$J76&amp;"'!"&amp;Lists!$K76&amp;I$23))="","",(INDIRECT("'"&amp;Lists!$J76&amp;"'!"&amp;Lists!$K76&amp;I$23))))</f>
        <v/>
      </c>
      <c r="J98" s="31" t="str">
        <f ca="1">IF(ISNA(Lists!$J76),"",IF((INDIRECT("'"&amp;Lists!$J76&amp;"'!"&amp;Lists!$K76&amp;J$23))="","",(INDIRECT("'"&amp;Lists!$J76&amp;"'!"&amp;Lists!$K76&amp;J$23))))</f>
        <v/>
      </c>
      <c r="K98" s="31" t="str">
        <f ca="1">IF(ISNA(Lists!$J76),"",IF((INDIRECT("'"&amp;Lists!$J76&amp;"'!"&amp;Lists!$K76&amp;K$23))="","",(INDIRECT("'"&amp;Lists!$J76&amp;"'!"&amp;Lists!$K76&amp;K$23))))</f>
        <v/>
      </c>
      <c r="L98" s="31" t="str">
        <f ca="1">IF(ISNA(Lists!$J76),"",IF((INDIRECT("'"&amp;Lists!$J76&amp;"'!"&amp;Lists!$K76&amp;L$23))="","",(INDIRECT("'"&amp;Lists!$J76&amp;"'!"&amp;Lists!$K76&amp;L$23))))</f>
        <v/>
      </c>
      <c r="M98" s="31" t="str">
        <f ca="1">IF(ISNA(Lists!$J76),"",IF((INDIRECT("'"&amp;Lists!$J76&amp;"'!"&amp;Lists!$K76&amp;M$23))="","",(INDIRECT("'"&amp;Lists!$J76&amp;"'!"&amp;Lists!$K76&amp;M$23))))</f>
        <v/>
      </c>
      <c r="N98" s="31" t="str">
        <f ca="1">IF(ISNA(Lists!$J76),"",IF((INDIRECT("'"&amp;Lists!$J76&amp;"'!"&amp;Lists!$K76&amp;N$23))="","",(INDIRECT("'"&amp;Lists!$J76&amp;"'!"&amp;Lists!$K76&amp;N$23))))</f>
        <v/>
      </c>
      <c r="O98" s="31" t="str">
        <f ca="1">IF(ISNA(Lists!$J76),"",IF((INDIRECT("'"&amp;Lists!$J76&amp;"'!"&amp;Lists!$K76&amp;O$23))="","",(INDIRECT("'"&amp;Lists!$J76&amp;"'!"&amp;Lists!$K76&amp;O$23))))</f>
        <v/>
      </c>
      <c r="P98" s="31" t="str">
        <f ca="1">IF(ISNA(Lists!$J76),"",IF((INDIRECT("'"&amp;Lists!$J76&amp;"'!"&amp;Lists!$K76&amp;P$23))="","",(INDIRECT("'"&amp;Lists!$J76&amp;"'!"&amp;Lists!$K76&amp;P$23))))</f>
        <v/>
      </c>
      <c r="Q98" s="31" t="str">
        <f ca="1">IF(ISNA(Lists!$J76),"",IF((INDIRECT("'"&amp;Lists!$J76&amp;"'!"&amp;Lists!$K76&amp;Q$23))="","",(INDIRECT("'"&amp;Lists!$J76&amp;"'!"&amp;Lists!$K76&amp;Q$23))))</f>
        <v/>
      </c>
      <c r="R98" s="31" t="str">
        <f ca="1">IF(ISNA(Lists!$J76),"",IF((INDIRECT("'"&amp;Lists!$J76&amp;"'!"&amp;Lists!$K76&amp;R$23))="","",(INDIRECT("'"&amp;Lists!$J76&amp;"'!"&amp;Lists!$K76&amp;R$23))))</f>
        <v/>
      </c>
      <c r="S98" s="31" t="str">
        <f ca="1">IF(ISNA(Lists!$J76),"",IF((INDIRECT("'"&amp;Lists!$J76&amp;"'!"&amp;Lists!$K76&amp;S$23))="","",(INDIRECT("'"&amp;Lists!$J76&amp;"'!"&amp;Lists!$K76&amp;S$23))))</f>
        <v/>
      </c>
      <c r="T98" s="278" t="str">
        <f ca="1">IF(ISNA(Lists!$J76),"",IF((INDIRECT("'"&amp;Lists!$J76&amp;"'!"&amp;Lists!$K76&amp;T$23))="","",(INDIRECT("'"&amp;Lists!$J76&amp;"'!"&amp;Lists!$K76&amp;T$23))))</f>
        <v/>
      </c>
      <c r="U98" s="31" t="str">
        <f ca="1">IF(ISNA(Lists!$J76),"",IF((INDIRECT("'"&amp;Lists!$J76&amp;"'!"&amp;Lists!$K76&amp;U$23))="","",(INDIRECT("'"&amp;Lists!$J76&amp;"'!"&amp;Lists!$K76&amp;U$23))))</f>
        <v/>
      </c>
      <c r="V98" s="31" t="str">
        <f ca="1">IF(ISNA(Lists!$J76),"",IF((INDIRECT("'"&amp;Lists!$J76&amp;"'!"&amp;Lists!$L76&amp;V$23))="","",(INDIRECT("'"&amp;Lists!$J76&amp;"'!"&amp;Lists!$L76&amp;V$23))))</f>
        <v/>
      </c>
      <c r="W98" s="31" t="str">
        <f ca="1">IF(ISNA(Lists!$J76),"",IF((INDIRECT("'"&amp;Lists!$J76&amp;"'!"&amp;Lists!$L76&amp;W$23))="","",(INDIRECT("'"&amp;Lists!$J76&amp;"'!"&amp;Lists!$L76&amp;W$23))))</f>
        <v/>
      </c>
      <c r="X98" s="31" t="str">
        <f ca="1">IF(ISNA(Lists!$J76),"",IF((INDIRECT("'"&amp;Lists!$J76&amp;"'!"&amp;Lists!$L76&amp;X$23))="","",(INDIRECT("'"&amp;Lists!$J76&amp;"'!"&amp;Lists!$L76&amp;X$23))))</f>
        <v/>
      </c>
      <c r="Y98" s="31" t="str">
        <f ca="1">IF(ISNA(Lists!$J76),"",IF((INDIRECT("'"&amp;Lists!$J76&amp;"'!"&amp;Lists!$L76&amp;Y$23))="","",(INDIRECT("'"&amp;Lists!$J76&amp;"'!"&amp;Lists!$L76&amp;Y$23))))</f>
        <v/>
      </c>
      <c r="Z98" s="31" t="str">
        <f ca="1">IF(ISNA(Lists!$J76),"",IF((INDIRECT("'"&amp;Lists!$J76&amp;"'!"&amp;Lists!$L76&amp;Z$23))="","",(INDIRECT("'"&amp;Lists!$J76&amp;"'!"&amp;Lists!$L76&amp;Z$23))))</f>
        <v/>
      </c>
      <c r="AA98" s="31" t="str">
        <f ca="1">IF(ISNA(Lists!$J76),"",IF((INDIRECT("'"&amp;Lists!$J76&amp;"'!"&amp;Lists!$L76&amp;AA$23))="","",(INDIRECT("'"&amp;Lists!$J76&amp;"'!"&amp;Lists!$L76&amp;AA$23))))</f>
        <v/>
      </c>
      <c r="AB98" s="31" t="str">
        <f ca="1">IF(ISNA(Lists!$J76),"",IF((INDIRECT("'"&amp;Lists!$J76&amp;"'!"&amp;Lists!$L76&amp;AB$23))="","",(INDIRECT("'"&amp;Lists!$J76&amp;"'!"&amp;Lists!$L76&amp;AB$23))))</f>
        <v/>
      </c>
      <c r="AC98" s="31" t="str">
        <f ca="1">IF(ISNA(Lists!$J76),"",IF((INDIRECT("'"&amp;Lists!$J76&amp;"'!"&amp;Lists!$K76&amp;AC$23))="","",(INDIRECT("'"&amp;Lists!$J76&amp;"'!"&amp;Lists!$K76&amp;AC$23))))</f>
        <v/>
      </c>
      <c r="AD98" s="31" t="str">
        <f ca="1">IF(ISNA(Lists!$J76),"",IF((INDIRECT("'"&amp;Lists!$J76&amp;"'!"&amp;Lists!$L76&amp;AD$23))="","",(INDIRECT("'"&amp;Lists!$J76&amp;"'!"&amp;Lists!$L76&amp;AD$23))))</f>
        <v/>
      </c>
      <c r="AE98" s="31" t="str">
        <f ca="1">IF(ISNA(Lists!$J76),"",IF((INDIRECT("'"&amp;Lists!$J76&amp;"'!"&amp;Lists!$K76&amp;AE$23))="","",(INDIRECT("'"&amp;Lists!$J76&amp;"'!"&amp;Lists!$K76&amp;AE$23))))</f>
        <v/>
      </c>
      <c r="AF98" s="31" t="str">
        <f ca="1">IF(ISNA(Lists!$J76),"",IF((INDIRECT("'"&amp;Lists!$J76&amp;"'!"&amp;Lists!$K76&amp;AF$23))="","",(INDIRECT("'"&amp;Lists!$J76&amp;"'!"&amp;Lists!$K76&amp;AF$23))))</f>
        <v/>
      </c>
      <c r="AG98" s="31" t="str">
        <f ca="1">IF(ISNA(Lists!$J76),"",IF((INDIRECT("'"&amp;Lists!$J76&amp;"'!"&amp;Lists!$K76&amp;AG$23))="","",(INDIRECT("'"&amp;Lists!$J76&amp;"'!"&amp;Lists!$K76&amp;AG$23))))</f>
        <v/>
      </c>
      <c r="AH98" s="31" t="str">
        <f ca="1">IF(ISNA(Lists!$J76),"",IF((INDIRECT("'"&amp;Lists!$J76&amp;"'!"&amp;Lists!$K76&amp;AH$23))="","",(INDIRECT("'"&amp;Lists!$J76&amp;"'!"&amp;Lists!$K76&amp;AH$23))))</f>
        <v/>
      </c>
      <c r="AI98" s="31" t="str">
        <f ca="1">IF(ISNA(Lists!$J76),"",IF((INDIRECT("'"&amp;Lists!$J76&amp;"'!"&amp;Lists!$K76&amp;AI$23))="","",(INDIRECT("'"&amp;Lists!$J76&amp;"'!"&amp;Lists!$K76&amp;AI$23))))</f>
        <v/>
      </c>
      <c r="AJ98" s="31" t="str">
        <f ca="1">IF(ISNA(Lists!$J76),"",IF((INDIRECT("'"&amp;Lists!$J76&amp;"'!"&amp;Lists!$K76&amp;AJ$23))="","",(INDIRECT("'"&amp;Lists!$J76&amp;"'!"&amp;Lists!$K76&amp;AJ$23))))</f>
        <v/>
      </c>
      <c r="AK98" s="31" t="str">
        <f ca="1">IF(ISNA(Lists!$J76),"",IF((INDIRECT("'"&amp;Lists!$J76&amp;"'!"&amp;Lists!$K76&amp;AK$23))="","",(INDIRECT("'"&amp;Lists!$J76&amp;"'!"&amp;Lists!$K76&amp;AK$23))))</f>
        <v/>
      </c>
      <c r="AL98" s="274" t="str">
        <f ca="1">IF(ISNA(Lists!$J76),"",IF((INDIRECT("'"&amp;Lists!$J76&amp;"'!"&amp;Lists!$K76&amp;AL$23))="","",(INDIRECT("'"&amp;Lists!$J76&amp;"'!"&amp;Lists!$K76&amp;AL$23))))</f>
        <v/>
      </c>
      <c r="AM98" s="31" t="str">
        <f ca="1">IF(ISNA(Lists!$J76),"",IF((INDIRECT("'"&amp;Lists!$J76&amp;"'!"&amp;Lists!$K76&amp;AM$23))="","",(INDIRECT("'"&amp;Lists!$J76&amp;"'!"&amp;Lists!$K76&amp;AM$23))))</f>
        <v/>
      </c>
      <c r="AN98" s="31" t="str">
        <f ca="1">IF(ISNA(Lists!$J76),"",IF((INDIRECT("'"&amp;Lists!$J76&amp;"'!"&amp;Lists!$K76&amp;AN$23))="","",(INDIRECT("'"&amp;Lists!$J76&amp;"'!"&amp;Lists!$K76&amp;AN$23))))</f>
        <v/>
      </c>
      <c r="AO98" s="485" t="str">
        <f ca="1">IF(ISNA(Lists!$J76),"",IF((INDIRECT("'"&amp;Lists!$J76&amp;"'!"&amp;Lists!$K76&amp;AO$23))="","",(INDIRECT("'"&amp;Lists!$J76&amp;"'!"&amp;Lists!$K76&amp;AO$23))))</f>
        <v/>
      </c>
    </row>
    <row r="99" spans="2:41" x14ac:dyDescent="0.25">
      <c r="B99" s="279" t="str">
        <f ca="1">IF(C99="","",Facility_Info_upload!$B$24)</f>
        <v/>
      </c>
      <c r="C99" s="31" t="str">
        <f ca="1">IF(ISNA(Lists!$J77),"",IF(INDIRECT("'"&amp;Lists!$J77&amp;"'!"&amp;"B"&amp;C$23)="","",(INDIRECT("'"&amp;Lists!$J77&amp;"'!"&amp;"B"&amp;C$23))))</f>
        <v/>
      </c>
      <c r="D99" s="31" t="str">
        <f ca="1">IF(ISNA(Lists!$J77),"",IF(INDIRECT("'"&amp;Lists!$J77&amp;"'!"&amp;"B"&amp;D$23)="","",(INDIRECT("'"&amp;Lists!$J77&amp;"'!"&amp;"B"&amp;D$23))))</f>
        <v/>
      </c>
      <c r="E99" s="31" t="str">
        <f ca="1">IF(ISNA(Lists!$J77),"",IF(INDIRECT("'"&amp;Lists!$J77&amp;"'!"&amp;"B"&amp;E$23)="","",(INDIRECT("'"&amp;Lists!$J77&amp;"'!"&amp;"B"&amp;E$23))))</f>
        <v/>
      </c>
      <c r="F99" s="31" t="str">
        <f ca="1">IF(ISNA(Lists!$J77),"",IF(INDIRECT("'"&amp;Lists!$J77&amp;"'!"&amp;"B"&amp;F$23)="","",(INDIRECT("'"&amp;Lists!$J77&amp;"'!"&amp;"B"&amp;F$23))))</f>
        <v/>
      </c>
      <c r="G99" s="31" t="str">
        <f ca="1">IF(ISNA(Lists!$J77),"",IF(INDIRECT("'"&amp;Lists!$J77&amp;"'!"&amp;"B"&amp;G$23)="","",(INDIRECT("'"&amp;Lists!$J77&amp;"'!"&amp;"B"&amp;G$23))))</f>
        <v/>
      </c>
      <c r="H99" s="31" t="str">
        <f ca="1">IF(ISNA(Lists!$J77),"",IF((INDIRECT("'"&amp;Lists!$J77&amp;"'!"&amp;Lists!$K77&amp;H$23))="","",(INDIRECT("'"&amp;Lists!$J77&amp;"'!"&amp;Lists!$K77&amp;H$23))))</f>
        <v/>
      </c>
      <c r="I99" s="31" t="str">
        <f ca="1">IF(ISNA(Lists!$J77),"",IF((INDIRECT("'"&amp;Lists!$J77&amp;"'!"&amp;Lists!$K77&amp;I$23))="","",(INDIRECT("'"&amp;Lists!$J77&amp;"'!"&amp;Lists!$K77&amp;I$23))))</f>
        <v/>
      </c>
      <c r="J99" s="31" t="str">
        <f ca="1">IF(ISNA(Lists!$J77),"",IF((INDIRECT("'"&amp;Lists!$J77&amp;"'!"&amp;Lists!$K77&amp;J$23))="","",(INDIRECT("'"&amp;Lists!$J77&amp;"'!"&amp;Lists!$K77&amp;J$23))))</f>
        <v/>
      </c>
      <c r="K99" s="31" t="str">
        <f ca="1">IF(ISNA(Lists!$J77),"",IF((INDIRECT("'"&amp;Lists!$J77&amp;"'!"&amp;Lists!$K77&amp;K$23))="","",(INDIRECT("'"&amp;Lists!$J77&amp;"'!"&amp;Lists!$K77&amp;K$23))))</f>
        <v/>
      </c>
      <c r="L99" s="31" t="str">
        <f ca="1">IF(ISNA(Lists!$J77),"",IF((INDIRECT("'"&amp;Lists!$J77&amp;"'!"&amp;Lists!$K77&amp;L$23))="","",(INDIRECT("'"&amp;Lists!$J77&amp;"'!"&amp;Lists!$K77&amp;L$23))))</f>
        <v/>
      </c>
      <c r="M99" s="31" t="str">
        <f ca="1">IF(ISNA(Lists!$J77),"",IF((INDIRECT("'"&amp;Lists!$J77&amp;"'!"&amp;Lists!$K77&amp;M$23))="","",(INDIRECT("'"&amp;Lists!$J77&amp;"'!"&amp;Lists!$K77&amp;M$23))))</f>
        <v/>
      </c>
      <c r="N99" s="31" t="str">
        <f ca="1">IF(ISNA(Lists!$J77),"",IF((INDIRECT("'"&amp;Lists!$J77&amp;"'!"&amp;Lists!$K77&amp;N$23))="","",(INDIRECT("'"&amp;Lists!$J77&amp;"'!"&amp;Lists!$K77&amp;N$23))))</f>
        <v/>
      </c>
      <c r="O99" s="31" t="str">
        <f ca="1">IF(ISNA(Lists!$J77),"",IF((INDIRECT("'"&amp;Lists!$J77&amp;"'!"&amp;Lists!$K77&amp;O$23))="","",(INDIRECT("'"&amp;Lists!$J77&amp;"'!"&amp;Lists!$K77&amp;O$23))))</f>
        <v/>
      </c>
      <c r="P99" s="31" t="str">
        <f ca="1">IF(ISNA(Lists!$J77),"",IF((INDIRECT("'"&amp;Lists!$J77&amp;"'!"&amp;Lists!$K77&amp;P$23))="","",(INDIRECT("'"&amp;Lists!$J77&amp;"'!"&amp;Lists!$K77&amp;P$23))))</f>
        <v/>
      </c>
      <c r="Q99" s="31" t="str">
        <f ca="1">IF(ISNA(Lists!$J77),"",IF((INDIRECT("'"&amp;Lists!$J77&amp;"'!"&amp;Lists!$K77&amp;Q$23))="","",(INDIRECT("'"&amp;Lists!$J77&amp;"'!"&amp;Lists!$K77&amp;Q$23))))</f>
        <v/>
      </c>
      <c r="R99" s="31" t="str">
        <f ca="1">IF(ISNA(Lists!$J77),"",IF((INDIRECT("'"&amp;Lists!$J77&amp;"'!"&amp;Lists!$K77&amp;R$23))="","",(INDIRECT("'"&amp;Lists!$J77&amp;"'!"&amp;Lists!$K77&amp;R$23))))</f>
        <v/>
      </c>
      <c r="S99" s="31" t="str">
        <f ca="1">IF(ISNA(Lists!$J77),"",IF((INDIRECT("'"&amp;Lists!$J77&amp;"'!"&amp;Lists!$K77&amp;S$23))="","",(INDIRECT("'"&amp;Lists!$J77&amp;"'!"&amp;Lists!$K77&amp;S$23))))</f>
        <v/>
      </c>
      <c r="T99" s="278" t="str">
        <f ca="1">IF(ISNA(Lists!$J77),"",IF((INDIRECT("'"&amp;Lists!$J77&amp;"'!"&amp;Lists!$K77&amp;T$23))="","",(INDIRECT("'"&amp;Lists!$J77&amp;"'!"&amp;Lists!$K77&amp;T$23))))</f>
        <v/>
      </c>
      <c r="U99" s="31" t="str">
        <f ca="1">IF(ISNA(Lists!$J77),"",IF((INDIRECT("'"&amp;Lists!$J77&amp;"'!"&amp;Lists!$K77&amp;U$23))="","",(INDIRECT("'"&amp;Lists!$J77&amp;"'!"&amp;Lists!$K77&amp;U$23))))</f>
        <v/>
      </c>
      <c r="V99" s="31" t="str">
        <f ca="1">IF(ISNA(Lists!$J77),"",IF((INDIRECT("'"&amp;Lists!$J77&amp;"'!"&amp;Lists!$L77&amp;V$23))="","",(INDIRECT("'"&amp;Lists!$J77&amp;"'!"&amp;Lists!$L77&amp;V$23))))</f>
        <v/>
      </c>
      <c r="W99" s="31" t="str">
        <f ca="1">IF(ISNA(Lists!$J77),"",IF((INDIRECT("'"&amp;Lists!$J77&amp;"'!"&amp;Lists!$L77&amp;W$23))="","",(INDIRECT("'"&amp;Lists!$J77&amp;"'!"&amp;Lists!$L77&amp;W$23))))</f>
        <v/>
      </c>
      <c r="X99" s="31" t="str">
        <f ca="1">IF(ISNA(Lists!$J77),"",IF((INDIRECT("'"&amp;Lists!$J77&amp;"'!"&amp;Lists!$L77&amp;X$23))="","",(INDIRECT("'"&amp;Lists!$J77&amp;"'!"&amp;Lists!$L77&amp;X$23))))</f>
        <v/>
      </c>
      <c r="Y99" s="31" t="str">
        <f ca="1">IF(ISNA(Lists!$J77),"",IF((INDIRECT("'"&amp;Lists!$J77&amp;"'!"&amp;Lists!$L77&amp;Y$23))="","",(INDIRECT("'"&amp;Lists!$J77&amp;"'!"&amp;Lists!$L77&amp;Y$23))))</f>
        <v/>
      </c>
      <c r="Z99" s="31" t="str">
        <f ca="1">IF(ISNA(Lists!$J77),"",IF((INDIRECT("'"&amp;Lists!$J77&amp;"'!"&amp;Lists!$L77&amp;Z$23))="","",(INDIRECT("'"&amp;Lists!$J77&amp;"'!"&amp;Lists!$L77&amp;Z$23))))</f>
        <v/>
      </c>
      <c r="AA99" s="31" t="str">
        <f ca="1">IF(ISNA(Lists!$J77),"",IF((INDIRECT("'"&amp;Lists!$J77&amp;"'!"&amp;Lists!$L77&amp;AA$23))="","",(INDIRECT("'"&amp;Lists!$J77&amp;"'!"&amp;Lists!$L77&amp;AA$23))))</f>
        <v/>
      </c>
      <c r="AB99" s="31" t="str">
        <f ca="1">IF(ISNA(Lists!$J77),"",IF((INDIRECT("'"&amp;Lists!$J77&amp;"'!"&amp;Lists!$L77&amp;AB$23))="","",(INDIRECT("'"&amp;Lists!$J77&amp;"'!"&amp;Lists!$L77&amp;AB$23))))</f>
        <v/>
      </c>
      <c r="AC99" s="31" t="str">
        <f ca="1">IF(ISNA(Lists!$J77),"",IF((INDIRECT("'"&amp;Lists!$J77&amp;"'!"&amp;Lists!$K77&amp;AC$23))="","",(INDIRECT("'"&amp;Lists!$J77&amp;"'!"&amp;Lists!$K77&amp;AC$23))))</f>
        <v/>
      </c>
      <c r="AD99" s="31" t="str">
        <f ca="1">IF(ISNA(Lists!$J77),"",IF((INDIRECT("'"&amp;Lists!$J77&amp;"'!"&amp;Lists!$L77&amp;AD$23))="","",(INDIRECT("'"&amp;Lists!$J77&amp;"'!"&amp;Lists!$L77&amp;AD$23))))</f>
        <v/>
      </c>
      <c r="AE99" s="31" t="str">
        <f ca="1">IF(ISNA(Lists!$J77),"",IF((INDIRECT("'"&amp;Lists!$J77&amp;"'!"&amp;Lists!$K77&amp;AE$23))="","",(INDIRECT("'"&amp;Lists!$J77&amp;"'!"&amp;Lists!$K77&amp;AE$23))))</f>
        <v/>
      </c>
      <c r="AF99" s="31" t="str">
        <f ca="1">IF(ISNA(Lists!$J77),"",IF((INDIRECT("'"&amp;Lists!$J77&amp;"'!"&amp;Lists!$K77&amp;AF$23))="","",(INDIRECT("'"&amp;Lists!$J77&amp;"'!"&amp;Lists!$K77&amp;AF$23))))</f>
        <v/>
      </c>
      <c r="AG99" s="31" t="str">
        <f ca="1">IF(ISNA(Lists!$J77),"",IF((INDIRECT("'"&amp;Lists!$J77&amp;"'!"&amp;Lists!$K77&amp;AG$23))="","",(INDIRECT("'"&amp;Lists!$J77&amp;"'!"&amp;Lists!$K77&amp;AG$23))))</f>
        <v/>
      </c>
      <c r="AH99" s="31" t="str">
        <f ca="1">IF(ISNA(Lists!$J77),"",IF((INDIRECT("'"&amp;Lists!$J77&amp;"'!"&amp;Lists!$K77&amp;AH$23))="","",(INDIRECT("'"&amp;Lists!$J77&amp;"'!"&amp;Lists!$K77&amp;AH$23))))</f>
        <v/>
      </c>
      <c r="AI99" s="31" t="str">
        <f ca="1">IF(ISNA(Lists!$J77),"",IF((INDIRECT("'"&amp;Lists!$J77&amp;"'!"&amp;Lists!$K77&amp;AI$23))="","",(INDIRECT("'"&amp;Lists!$J77&amp;"'!"&amp;Lists!$K77&amp;AI$23))))</f>
        <v/>
      </c>
      <c r="AJ99" s="31" t="str">
        <f ca="1">IF(ISNA(Lists!$J77),"",IF((INDIRECT("'"&amp;Lists!$J77&amp;"'!"&amp;Lists!$K77&amp;AJ$23))="","",(INDIRECT("'"&amp;Lists!$J77&amp;"'!"&amp;Lists!$K77&amp;AJ$23))))</f>
        <v/>
      </c>
      <c r="AK99" s="31" t="str">
        <f ca="1">IF(ISNA(Lists!$J77),"",IF((INDIRECT("'"&amp;Lists!$J77&amp;"'!"&amp;Lists!$K77&amp;AK$23))="","",(INDIRECT("'"&amp;Lists!$J77&amp;"'!"&amp;Lists!$K77&amp;AK$23))))</f>
        <v/>
      </c>
      <c r="AL99" s="274" t="str">
        <f ca="1">IF(ISNA(Lists!$J77),"",IF((INDIRECT("'"&amp;Lists!$J77&amp;"'!"&amp;Lists!$K77&amp;AL$23))="","",(INDIRECT("'"&amp;Lists!$J77&amp;"'!"&amp;Lists!$K77&amp;AL$23))))</f>
        <v/>
      </c>
      <c r="AM99" s="31" t="str">
        <f ca="1">IF(ISNA(Lists!$J77),"",IF((INDIRECT("'"&amp;Lists!$J77&amp;"'!"&amp;Lists!$K77&amp;AM$23))="","",(INDIRECT("'"&amp;Lists!$J77&amp;"'!"&amp;Lists!$K77&amp;AM$23))))</f>
        <v/>
      </c>
      <c r="AN99" s="31" t="str">
        <f ca="1">IF(ISNA(Lists!$J77),"",IF((INDIRECT("'"&amp;Lists!$J77&amp;"'!"&amp;Lists!$K77&amp;AN$23))="","",(INDIRECT("'"&amp;Lists!$J77&amp;"'!"&amp;Lists!$K77&amp;AN$23))))</f>
        <v/>
      </c>
      <c r="AO99" s="485" t="str">
        <f ca="1">IF(ISNA(Lists!$J77),"",IF((INDIRECT("'"&amp;Lists!$J77&amp;"'!"&amp;Lists!$K77&amp;AO$23))="","",(INDIRECT("'"&amp;Lists!$J77&amp;"'!"&amp;Lists!$K77&amp;AO$23))))</f>
        <v/>
      </c>
    </row>
    <row r="100" spans="2:41" x14ac:dyDescent="0.25">
      <c r="B100" s="279" t="str">
        <f ca="1">IF(C100="","",Facility_Info_upload!$B$24)</f>
        <v/>
      </c>
      <c r="C100" s="31" t="str">
        <f ca="1">IF(ISNA(Lists!$J78),"",IF(INDIRECT("'"&amp;Lists!$J78&amp;"'!"&amp;"B"&amp;C$23)="","",(INDIRECT("'"&amp;Lists!$J78&amp;"'!"&amp;"B"&amp;C$23))))</f>
        <v/>
      </c>
      <c r="D100" s="31" t="str">
        <f ca="1">IF(ISNA(Lists!$J78),"",IF(INDIRECT("'"&amp;Lists!$J78&amp;"'!"&amp;"B"&amp;D$23)="","",(INDIRECT("'"&amp;Lists!$J78&amp;"'!"&amp;"B"&amp;D$23))))</f>
        <v/>
      </c>
      <c r="E100" s="31" t="str">
        <f ca="1">IF(ISNA(Lists!$J78),"",IF(INDIRECT("'"&amp;Lists!$J78&amp;"'!"&amp;"B"&amp;E$23)="","",(INDIRECT("'"&amp;Lists!$J78&amp;"'!"&amp;"B"&amp;E$23))))</f>
        <v/>
      </c>
      <c r="F100" s="31" t="str">
        <f ca="1">IF(ISNA(Lists!$J78),"",IF(INDIRECT("'"&amp;Lists!$J78&amp;"'!"&amp;"B"&amp;F$23)="","",(INDIRECT("'"&amp;Lists!$J78&amp;"'!"&amp;"B"&amp;F$23))))</f>
        <v/>
      </c>
      <c r="G100" s="31" t="str">
        <f ca="1">IF(ISNA(Lists!$J78),"",IF(INDIRECT("'"&amp;Lists!$J78&amp;"'!"&amp;"B"&amp;G$23)="","",(INDIRECT("'"&amp;Lists!$J78&amp;"'!"&amp;"B"&amp;G$23))))</f>
        <v/>
      </c>
      <c r="H100" s="31" t="str">
        <f ca="1">IF(ISNA(Lists!$J78),"",IF((INDIRECT("'"&amp;Lists!$J78&amp;"'!"&amp;Lists!$K78&amp;H$23))="","",(INDIRECT("'"&amp;Lists!$J78&amp;"'!"&amp;Lists!$K78&amp;H$23))))</f>
        <v/>
      </c>
      <c r="I100" s="31" t="str">
        <f ca="1">IF(ISNA(Lists!$J78),"",IF((INDIRECT("'"&amp;Lists!$J78&amp;"'!"&amp;Lists!$K78&amp;I$23))="","",(INDIRECT("'"&amp;Lists!$J78&amp;"'!"&amp;Lists!$K78&amp;I$23))))</f>
        <v/>
      </c>
      <c r="J100" s="31" t="str">
        <f ca="1">IF(ISNA(Lists!$J78),"",IF((INDIRECT("'"&amp;Lists!$J78&amp;"'!"&amp;Lists!$K78&amp;J$23))="","",(INDIRECT("'"&amp;Lists!$J78&amp;"'!"&amp;Lists!$K78&amp;J$23))))</f>
        <v/>
      </c>
      <c r="K100" s="31" t="str">
        <f ca="1">IF(ISNA(Lists!$J78),"",IF((INDIRECT("'"&amp;Lists!$J78&amp;"'!"&amp;Lists!$K78&amp;K$23))="","",(INDIRECT("'"&amp;Lists!$J78&amp;"'!"&amp;Lists!$K78&amp;K$23))))</f>
        <v/>
      </c>
      <c r="L100" s="31" t="str">
        <f ca="1">IF(ISNA(Lists!$J78),"",IF((INDIRECT("'"&amp;Lists!$J78&amp;"'!"&amp;Lists!$K78&amp;L$23))="","",(INDIRECT("'"&amp;Lists!$J78&amp;"'!"&amp;Lists!$K78&amp;L$23))))</f>
        <v/>
      </c>
      <c r="M100" s="31" t="str">
        <f ca="1">IF(ISNA(Lists!$J78),"",IF((INDIRECT("'"&amp;Lists!$J78&amp;"'!"&amp;Lists!$K78&amp;M$23))="","",(INDIRECT("'"&amp;Lists!$J78&amp;"'!"&amp;Lists!$K78&amp;M$23))))</f>
        <v/>
      </c>
      <c r="N100" s="31" t="str">
        <f ca="1">IF(ISNA(Lists!$J78),"",IF((INDIRECT("'"&amp;Lists!$J78&amp;"'!"&amp;Lists!$K78&amp;N$23))="","",(INDIRECT("'"&amp;Lists!$J78&amp;"'!"&amp;Lists!$K78&amp;N$23))))</f>
        <v/>
      </c>
      <c r="O100" s="31" t="str">
        <f ca="1">IF(ISNA(Lists!$J78),"",IF((INDIRECT("'"&amp;Lists!$J78&amp;"'!"&amp;Lists!$K78&amp;O$23))="","",(INDIRECT("'"&amp;Lists!$J78&amp;"'!"&amp;Lists!$K78&amp;O$23))))</f>
        <v/>
      </c>
      <c r="P100" s="31" t="str">
        <f ca="1">IF(ISNA(Lists!$J78),"",IF((INDIRECT("'"&amp;Lists!$J78&amp;"'!"&amp;Lists!$K78&amp;P$23))="","",(INDIRECT("'"&amp;Lists!$J78&amp;"'!"&amp;Lists!$K78&amp;P$23))))</f>
        <v/>
      </c>
      <c r="Q100" s="31" t="str">
        <f ca="1">IF(ISNA(Lists!$J78),"",IF((INDIRECT("'"&amp;Lists!$J78&amp;"'!"&amp;Lists!$K78&amp;Q$23))="","",(INDIRECT("'"&amp;Lists!$J78&amp;"'!"&amp;Lists!$K78&amp;Q$23))))</f>
        <v/>
      </c>
      <c r="R100" s="31" t="str">
        <f ca="1">IF(ISNA(Lists!$J78),"",IF((INDIRECT("'"&amp;Lists!$J78&amp;"'!"&amp;Lists!$K78&amp;R$23))="","",(INDIRECT("'"&amp;Lists!$J78&amp;"'!"&amp;Lists!$K78&amp;R$23))))</f>
        <v/>
      </c>
      <c r="S100" s="31" t="str">
        <f ca="1">IF(ISNA(Lists!$J78),"",IF((INDIRECT("'"&amp;Lists!$J78&amp;"'!"&amp;Lists!$K78&amp;S$23))="","",(INDIRECT("'"&amp;Lists!$J78&amp;"'!"&amp;Lists!$K78&amp;S$23))))</f>
        <v/>
      </c>
      <c r="T100" s="278" t="str">
        <f ca="1">IF(ISNA(Lists!$J78),"",IF((INDIRECT("'"&amp;Lists!$J78&amp;"'!"&amp;Lists!$K78&amp;T$23))="","",(INDIRECT("'"&amp;Lists!$J78&amp;"'!"&amp;Lists!$K78&amp;T$23))))</f>
        <v/>
      </c>
      <c r="U100" s="31" t="str">
        <f ca="1">IF(ISNA(Lists!$J78),"",IF((INDIRECT("'"&amp;Lists!$J78&amp;"'!"&amp;Lists!$K78&amp;U$23))="","",(INDIRECT("'"&amp;Lists!$J78&amp;"'!"&amp;Lists!$K78&amp;U$23))))</f>
        <v/>
      </c>
      <c r="V100" s="31" t="str">
        <f ca="1">IF(ISNA(Lists!$J78),"",IF((INDIRECT("'"&amp;Lists!$J78&amp;"'!"&amp;Lists!$L78&amp;V$23))="","",(INDIRECT("'"&amp;Lists!$J78&amp;"'!"&amp;Lists!$L78&amp;V$23))))</f>
        <v/>
      </c>
      <c r="W100" s="31" t="str">
        <f ca="1">IF(ISNA(Lists!$J78),"",IF((INDIRECT("'"&amp;Lists!$J78&amp;"'!"&amp;Lists!$L78&amp;W$23))="","",(INDIRECT("'"&amp;Lists!$J78&amp;"'!"&amp;Lists!$L78&amp;W$23))))</f>
        <v/>
      </c>
      <c r="X100" s="31" t="str">
        <f ca="1">IF(ISNA(Lists!$J78),"",IF((INDIRECT("'"&amp;Lists!$J78&amp;"'!"&amp;Lists!$L78&amp;X$23))="","",(INDIRECT("'"&amp;Lists!$J78&amp;"'!"&amp;Lists!$L78&amp;X$23))))</f>
        <v/>
      </c>
      <c r="Y100" s="31" t="str">
        <f ca="1">IF(ISNA(Lists!$J78),"",IF((INDIRECT("'"&amp;Lists!$J78&amp;"'!"&amp;Lists!$L78&amp;Y$23))="","",(INDIRECT("'"&amp;Lists!$J78&amp;"'!"&amp;Lists!$L78&amp;Y$23))))</f>
        <v/>
      </c>
      <c r="Z100" s="31" t="str">
        <f ca="1">IF(ISNA(Lists!$J78),"",IF((INDIRECT("'"&amp;Lists!$J78&amp;"'!"&amp;Lists!$L78&amp;Z$23))="","",(INDIRECT("'"&amp;Lists!$J78&amp;"'!"&amp;Lists!$L78&amp;Z$23))))</f>
        <v/>
      </c>
      <c r="AA100" s="31" t="str">
        <f ca="1">IF(ISNA(Lists!$J78),"",IF((INDIRECT("'"&amp;Lists!$J78&amp;"'!"&amp;Lists!$L78&amp;AA$23))="","",(INDIRECT("'"&amp;Lists!$J78&amp;"'!"&amp;Lists!$L78&amp;AA$23))))</f>
        <v/>
      </c>
      <c r="AB100" s="31" t="str">
        <f ca="1">IF(ISNA(Lists!$J78),"",IF((INDIRECT("'"&amp;Lists!$J78&amp;"'!"&amp;Lists!$L78&amp;AB$23))="","",(INDIRECT("'"&amp;Lists!$J78&amp;"'!"&amp;Lists!$L78&amp;AB$23))))</f>
        <v/>
      </c>
      <c r="AC100" s="31" t="str">
        <f ca="1">IF(ISNA(Lists!$J78),"",IF((INDIRECT("'"&amp;Lists!$J78&amp;"'!"&amp;Lists!$K78&amp;AC$23))="","",(INDIRECT("'"&amp;Lists!$J78&amp;"'!"&amp;Lists!$K78&amp;AC$23))))</f>
        <v/>
      </c>
      <c r="AD100" s="31" t="str">
        <f ca="1">IF(ISNA(Lists!$J78),"",IF((INDIRECT("'"&amp;Lists!$J78&amp;"'!"&amp;Lists!$L78&amp;AD$23))="","",(INDIRECT("'"&amp;Lists!$J78&amp;"'!"&amp;Lists!$L78&amp;AD$23))))</f>
        <v/>
      </c>
      <c r="AE100" s="31" t="str">
        <f ca="1">IF(ISNA(Lists!$J78),"",IF((INDIRECT("'"&amp;Lists!$J78&amp;"'!"&amp;Lists!$K78&amp;AE$23))="","",(INDIRECT("'"&amp;Lists!$J78&amp;"'!"&amp;Lists!$K78&amp;AE$23))))</f>
        <v/>
      </c>
      <c r="AF100" s="31" t="str">
        <f ca="1">IF(ISNA(Lists!$J78),"",IF((INDIRECT("'"&amp;Lists!$J78&amp;"'!"&amp;Lists!$K78&amp;AF$23))="","",(INDIRECT("'"&amp;Lists!$J78&amp;"'!"&amp;Lists!$K78&amp;AF$23))))</f>
        <v/>
      </c>
      <c r="AG100" s="31" t="str">
        <f ca="1">IF(ISNA(Lists!$J78),"",IF((INDIRECT("'"&amp;Lists!$J78&amp;"'!"&amp;Lists!$K78&amp;AG$23))="","",(INDIRECT("'"&amp;Lists!$J78&amp;"'!"&amp;Lists!$K78&amp;AG$23))))</f>
        <v/>
      </c>
      <c r="AH100" s="31" t="str">
        <f ca="1">IF(ISNA(Lists!$J78),"",IF((INDIRECT("'"&amp;Lists!$J78&amp;"'!"&amp;Lists!$K78&amp;AH$23))="","",(INDIRECT("'"&amp;Lists!$J78&amp;"'!"&amp;Lists!$K78&amp;AH$23))))</f>
        <v/>
      </c>
      <c r="AI100" s="31" t="str">
        <f ca="1">IF(ISNA(Lists!$J78),"",IF((INDIRECT("'"&amp;Lists!$J78&amp;"'!"&amp;Lists!$K78&amp;AI$23))="","",(INDIRECT("'"&amp;Lists!$J78&amp;"'!"&amp;Lists!$K78&amp;AI$23))))</f>
        <v/>
      </c>
      <c r="AJ100" s="31" t="str">
        <f ca="1">IF(ISNA(Lists!$J78),"",IF((INDIRECT("'"&amp;Lists!$J78&amp;"'!"&amp;Lists!$K78&amp;AJ$23))="","",(INDIRECT("'"&amp;Lists!$J78&amp;"'!"&amp;Lists!$K78&amp;AJ$23))))</f>
        <v/>
      </c>
      <c r="AK100" s="31" t="str">
        <f ca="1">IF(ISNA(Lists!$J78),"",IF((INDIRECT("'"&amp;Lists!$J78&amp;"'!"&amp;Lists!$K78&amp;AK$23))="","",(INDIRECT("'"&amp;Lists!$J78&amp;"'!"&amp;Lists!$K78&amp;AK$23))))</f>
        <v/>
      </c>
      <c r="AL100" s="274" t="str">
        <f ca="1">IF(ISNA(Lists!$J78),"",IF((INDIRECT("'"&amp;Lists!$J78&amp;"'!"&amp;Lists!$K78&amp;AL$23))="","",(INDIRECT("'"&amp;Lists!$J78&amp;"'!"&amp;Lists!$K78&amp;AL$23))))</f>
        <v/>
      </c>
      <c r="AM100" s="31" t="str">
        <f ca="1">IF(ISNA(Lists!$J78),"",IF((INDIRECT("'"&amp;Lists!$J78&amp;"'!"&amp;Lists!$K78&amp;AM$23))="","",(INDIRECT("'"&amp;Lists!$J78&amp;"'!"&amp;Lists!$K78&amp;AM$23))))</f>
        <v/>
      </c>
      <c r="AN100" s="31" t="str">
        <f ca="1">IF(ISNA(Lists!$J78),"",IF((INDIRECT("'"&amp;Lists!$J78&amp;"'!"&amp;Lists!$K78&amp;AN$23))="","",(INDIRECT("'"&amp;Lists!$J78&amp;"'!"&amp;Lists!$K78&amp;AN$23))))</f>
        <v/>
      </c>
      <c r="AO100" s="485" t="str">
        <f ca="1">IF(ISNA(Lists!$J78),"",IF((INDIRECT("'"&amp;Lists!$J78&amp;"'!"&amp;Lists!$K78&amp;AO$23))="","",(INDIRECT("'"&amp;Lists!$J78&amp;"'!"&amp;Lists!$K78&amp;AO$23))))</f>
        <v/>
      </c>
    </row>
    <row r="101" spans="2:41" x14ac:dyDescent="0.25">
      <c r="B101" s="279" t="str">
        <f ca="1">IF(C101="","",Facility_Info_upload!$B$24)</f>
        <v/>
      </c>
      <c r="C101" s="31" t="str">
        <f ca="1">IF(ISNA(Lists!$J79),"",IF(INDIRECT("'"&amp;Lists!$J79&amp;"'!"&amp;"B"&amp;C$23)="","",(INDIRECT("'"&amp;Lists!$J79&amp;"'!"&amp;"B"&amp;C$23))))</f>
        <v/>
      </c>
      <c r="D101" s="31" t="str">
        <f ca="1">IF(ISNA(Lists!$J79),"",IF(INDIRECT("'"&amp;Lists!$J79&amp;"'!"&amp;"B"&amp;D$23)="","",(INDIRECT("'"&amp;Lists!$J79&amp;"'!"&amp;"B"&amp;D$23))))</f>
        <v/>
      </c>
      <c r="E101" s="31" t="str">
        <f ca="1">IF(ISNA(Lists!$J79),"",IF(INDIRECT("'"&amp;Lists!$J79&amp;"'!"&amp;"B"&amp;E$23)="","",(INDIRECT("'"&amp;Lists!$J79&amp;"'!"&amp;"B"&amp;E$23))))</f>
        <v/>
      </c>
      <c r="F101" s="31" t="str">
        <f ca="1">IF(ISNA(Lists!$J79),"",IF(INDIRECT("'"&amp;Lists!$J79&amp;"'!"&amp;"B"&amp;F$23)="","",(INDIRECT("'"&amp;Lists!$J79&amp;"'!"&amp;"B"&amp;F$23))))</f>
        <v/>
      </c>
      <c r="G101" s="31" t="str">
        <f ca="1">IF(ISNA(Lists!$J79),"",IF(INDIRECT("'"&amp;Lists!$J79&amp;"'!"&amp;"B"&amp;G$23)="","",(INDIRECT("'"&amp;Lists!$J79&amp;"'!"&amp;"B"&amp;G$23))))</f>
        <v/>
      </c>
      <c r="H101" s="31" t="str">
        <f ca="1">IF(ISNA(Lists!$J79),"",IF((INDIRECT("'"&amp;Lists!$J79&amp;"'!"&amp;Lists!$K79&amp;H$23))="","",(INDIRECT("'"&amp;Lists!$J79&amp;"'!"&amp;Lists!$K79&amp;H$23))))</f>
        <v/>
      </c>
      <c r="I101" s="31" t="str">
        <f ca="1">IF(ISNA(Lists!$J79),"",IF((INDIRECT("'"&amp;Lists!$J79&amp;"'!"&amp;Lists!$K79&amp;I$23))="","",(INDIRECT("'"&amp;Lists!$J79&amp;"'!"&amp;Lists!$K79&amp;I$23))))</f>
        <v/>
      </c>
      <c r="J101" s="31" t="str">
        <f ca="1">IF(ISNA(Lists!$J79),"",IF((INDIRECT("'"&amp;Lists!$J79&amp;"'!"&amp;Lists!$K79&amp;J$23))="","",(INDIRECT("'"&amp;Lists!$J79&amp;"'!"&amp;Lists!$K79&amp;J$23))))</f>
        <v/>
      </c>
      <c r="K101" s="31" t="str">
        <f ca="1">IF(ISNA(Lists!$J79),"",IF((INDIRECT("'"&amp;Lists!$J79&amp;"'!"&amp;Lists!$K79&amp;K$23))="","",(INDIRECT("'"&amp;Lists!$J79&amp;"'!"&amp;Lists!$K79&amp;K$23))))</f>
        <v/>
      </c>
      <c r="L101" s="31" t="str">
        <f ca="1">IF(ISNA(Lists!$J79),"",IF((INDIRECT("'"&amp;Lists!$J79&amp;"'!"&amp;Lists!$K79&amp;L$23))="","",(INDIRECT("'"&amp;Lists!$J79&amp;"'!"&amp;Lists!$K79&amp;L$23))))</f>
        <v/>
      </c>
      <c r="M101" s="31" t="str">
        <f ca="1">IF(ISNA(Lists!$J79),"",IF((INDIRECT("'"&amp;Lists!$J79&amp;"'!"&amp;Lists!$K79&amp;M$23))="","",(INDIRECT("'"&amp;Lists!$J79&amp;"'!"&amp;Lists!$K79&amp;M$23))))</f>
        <v/>
      </c>
      <c r="N101" s="31" t="str">
        <f ca="1">IF(ISNA(Lists!$J79),"",IF((INDIRECT("'"&amp;Lists!$J79&amp;"'!"&amp;Lists!$K79&amp;N$23))="","",(INDIRECT("'"&amp;Lists!$J79&amp;"'!"&amp;Lists!$K79&amp;N$23))))</f>
        <v/>
      </c>
      <c r="O101" s="31" t="str">
        <f ca="1">IF(ISNA(Lists!$J79),"",IF((INDIRECT("'"&amp;Lists!$J79&amp;"'!"&amp;Lists!$K79&amp;O$23))="","",(INDIRECT("'"&amp;Lists!$J79&amp;"'!"&amp;Lists!$K79&amp;O$23))))</f>
        <v/>
      </c>
      <c r="P101" s="31" t="str">
        <f ca="1">IF(ISNA(Lists!$J79),"",IF((INDIRECT("'"&amp;Lists!$J79&amp;"'!"&amp;Lists!$K79&amp;P$23))="","",(INDIRECT("'"&amp;Lists!$J79&amp;"'!"&amp;Lists!$K79&amp;P$23))))</f>
        <v/>
      </c>
      <c r="Q101" s="31" t="str">
        <f ca="1">IF(ISNA(Lists!$J79),"",IF((INDIRECT("'"&amp;Lists!$J79&amp;"'!"&amp;Lists!$K79&amp;Q$23))="","",(INDIRECT("'"&amp;Lists!$J79&amp;"'!"&amp;Lists!$K79&amp;Q$23))))</f>
        <v/>
      </c>
      <c r="R101" s="31" t="str">
        <f ca="1">IF(ISNA(Lists!$J79),"",IF((INDIRECT("'"&amp;Lists!$J79&amp;"'!"&amp;Lists!$K79&amp;R$23))="","",(INDIRECT("'"&amp;Lists!$J79&amp;"'!"&amp;Lists!$K79&amp;R$23))))</f>
        <v/>
      </c>
      <c r="S101" s="31" t="str">
        <f ca="1">IF(ISNA(Lists!$J79),"",IF((INDIRECT("'"&amp;Lists!$J79&amp;"'!"&amp;Lists!$K79&amp;S$23))="","",(INDIRECT("'"&amp;Lists!$J79&amp;"'!"&amp;Lists!$K79&amp;S$23))))</f>
        <v/>
      </c>
      <c r="T101" s="278" t="str">
        <f ca="1">IF(ISNA(Lists!$J79),"",IF((INDIRECT("'"&amp;Lists!$J79&amp;"'!"&amp;Lists!$K79&amp;T$23))="","",(INDIRECT("'"&amp;Lists!$J79&amp;"'!"&amp;Lists!$K79&amp;T$23))))</f>
        <v/>
      </c>
      <c r="U101" s="31" t="str">
        <f ca="1">IF(ISNA(Lists!$J79),"",IF((INDIRECT("'"&amp;Lists!$J79&amp;"'!"&amp;Lists!$K79&amp;U$23))="","",(INDIRECT("'"&amp;Lists!$J79&amp;"'!"&amp;Lists!$K79&amp;U$23))))</f>
        <v/>
      </c>
      <c r="V101" s="31" t="str">
        <f ca="1">IF(ISNA(Lists!$J79),"",IF((INDIRECT("'"&amp;Lists!$J79&amp;"'!"&amp;Lists!$L79&amp;V$23))="","",(INDIRECT("'"&amp;Lists!$J79&amp;"'!"&amp;Lists!$L79&amp;V$23))))</f>
        <v/>
      </c>
      <c r="W101" s="31" t="str">
        <f ca="1">IF(ISNA(Lists!$J79),"",IF((INDIRECT("'"&amp;Lists!$J79&amp;"'!"&amp;Lists!$L79&amp;W$23))="","",(INDIRECT("'"&amp;Lists!$J79&amp;"'!"&amp;Lists!$L79&amp;W$23))))</f>
        <v/>
      </c>
      <c r="X101" s="31" t="str">
        <f ca="1">IF(ISNA(Lists!$J79),"",IF((INDIRECT("'"&amp;Lists!$J79&amp;"'!"&amp;Lists!$L79&amp;X$23))="","",(INDIRECT("'"&amp;Lists!$J79&amp;"'!"&amp;Lists!$L79&amp;X$23))))</f>
        <v/>
      </c>
      <c r="Y101" s="31" t="str">
        <f ca="1">IF(ISNA(Lists!$J79),"",IF((INDIRECT("'"&amp;Lists!$J79&amp;"'!"&amp;Lists!$L79&amp;Y$23))="","",(INDIRECT("'"&amp;Lists!$J79&amp;"'!"&amp;Lists!$L79&amp;Y$23))))</f>
        <v/>
      </c>
      <c r="Z101" s="31" t="str">
        <f ca="1">IF(ISNA(Lists!$J79),"",IF((INDIRECT("'"&amp;Lists!$J79&amp;"'!"&amp;Lists!$L79&amp;Z$23))="","",(INDIRECT("'"&amp;Lists!$J79&amp;"'!"&amp;Lists!$L79&amp;Z$23))))</f>
        <v/>
      </c>
      <c r="AA101" s="31" t="str">
        <f ca="1">IF(ISNA(Lists!$J79),"",IF((INDIRECT("'"&amp;Lists!$J79&amp;"'!"&amp;Lists!$L79&amp;AA$23))="","",(INDIRECT("'"&amp;Lists!$J79&amp;"'!"&amp;Lists!$L79&amp;AA$23))))</f>
        <v/>
      </c>
      <c r="AB101" s="31" t="str">
        <f ca="1">IF(ISNA(Lists!$J79),"",IF((INDIRECT("'"&amp;Lists!$J79&amp;"'!"&amp;Lists!$L79&amp;AB$23))="","",(INDIRECT("'"&amp;Lists!$J79&amp;"'!"&amp;Lists!$L79&amp;AB$23))))</f>
        <v/>
      </c>
      <c r="AC101" s="31" t="str">
        <f ca="1">IF(ISNA(Lists!$J79),"",IF((INDIRECT("'"&amp;Lists!$J79&amp;"'!"&amp;Lists!$K79&amp;AC$23))="","",(INDIRECT("'"&amp;Lists!$J79&amp;"'!"&amp;Lists!$K79&amp;AC$23))))</f>
        <v/>
      </c>
      <c r="AD101" s="31" t="str">
        <f ca="1">IF(ISNA(Lists!$J79),"",IF((INDIRECT("'"&amp;Lists!$J79&amp;"'!"&amp;Lists!$L79&amp;AD$23))="","",(INDIRECT("'"&amp;Lists!$J79&amp;"'!"&amp;Lists!$L79&amp;AD$23))))</f>
        <v/>
      </c>
      <c r="AE101" s="31" t="str">
        <f ca="1">IF(ISNA(Lists!$J79),"",IF((INDIRECT("'"&amp;Lists!$J79&amp;"'!"&amp;Lists!$K79&amp;AE$23))="","",(INDIRECT("'"&amp;Lists!$J79&amp;"'!"&amp;Lists!$K79&amp;AE$23))))</f>
        <v/>
      </c>
      <c r="AF101" s="31" t="str">
        <f ca="1">IF(ISNA(Lists!$J79),"",IF((INDIRECT("'"&amp;Lists!$J79&amp;"'!"&amp;Lists!$K79&amp;AF$23))="","",(INDIRECT("'"&amp;Lists!$J79&amp;"'!"&amp;Lists!$K79&amp;AF$23))))</f>
        <v/>
      </c>
      <c r="AG101" s="31" t="str">
        <f ca="1">IF(ISNA(Lists!$J79),"",IF((INDIRECT("'"&amp;Lists!$J79&amp;"'!"&amp;Lists!$K79&amp;AG$23))="","",(INDIRECT("'"&amp;Lists!$J79&amp;"'!"&amp;Lists!$K79&amp;AG$23))))</f>
        <v/>
      </c>
      <c r="AH101" s="31" t="str">
        <f ca="1">IF(ISNA(Lists!$J79),"",IF((INDIRECT("'"&amp;Lists!$J79&amp;"'!"&amp;Lists!$K79&amp;AH$23))="","",(INDIRECT("'"&amp;Lists!$J79&amp;"'!"&amp;Lists!$K79&amp;AH$23))))</f>
        <v/>
      </c>
      <c r="AI101" s="31" t="str">
        <f ca="1">IF(ISNA(Lists!$J79),"",IF((INDIRECT("'"&amp;Lists!$J79&amp;"'!"&amp;Lists!$K79&amp;AI$23))="","",(INDIRECT("'"&amp;Lists!$J79&amp;"'!"&amp;Lists!$K79&amp;AI$23))))</f>
        <v/>
      </c>
      <c r="AJ101" s="31" t="str">
        <f ca="1">IF(ISNA(Lists!$J79),"",IF((INDIRECT("'"&amp;Lists!$J79&amp;"'!"&amp;Lists!$K79&amp;AJ$23))="","",(INDIRECT("'"&amp;Lists!$J79&amp;"'!"&amp;Lists!$K79&amp;AJ$23))))</f>
        <v/>
      </c>
      <c r="AK101" s="31" t="str">
        <f ca="1">IF(ISNA(Lists!$J79),"",IF((INDIRECT("'"&amp;Lists!$J79&amp;"'!"&amp;Lists!$K79&amp;AK$23))="","",(INDIRECT("'"&amp;Lists!$J79&amp;"'!"&amp;Lists!$K79&amp;AK$23))))</f>
        <v/>
      </c>
      <c r="AL101" s="274" t="str">
        <f ca="1">IF(ISNA(Lists!$J79),"",IF((INDIRECT("'"&amp;Lists!$J79&amp;"'!"&amp;Lists!$K79&amp;AL$23))="","",(INDIRECT("'"&amp;Lists!$J79&amp;"'!"&amp;Lists!$K79&amp;AL$23))))</f>
        <v/>
      </c>
      <c r="AM101" s="31" t="str">
        <f ca="1">IF(ISNA(Lists!$J79),"",IF((INDIRECT("'"&amp;Lists!$J79&amp;"'!"&amp;Lists!$K79&amp;AM$23))="","",(INDIRECT("'"&amp;Lists!$J79&amp;"'!"&amp;Lists!$K79&amp;AM$23))))</f>
        <v/>
      </c>
      <c r="AN101" s="31" t="str">
        <f ca="1">IF(ISNA(Lists!$J79),"",IF((INDIRECT("'"&amp;Lists!$J79&amp;"'!"&amp;Lists!$K79&amp;AN$23))="","",(INDIRECT("'"&amp;Lists!$J79&amp;"'!"&amp;Lists!$K79&amp;AN$23))))</f>
        <v/>
      </c>
      <c r="AO101" s="485" t="str">
        <f ca="1">IF(ISNA(Lists!$J79),"",IF((INDIRECT("'"&amp;Lists!$J79&amp;"'!"&amp;Lists!$K79&amp;AO$23))="","",(INDIRECT("'"&amp;Lists!$J79&amp;"'!"&amp;Lists!$K79&amp;AO$23))))</f>
        <v/>
      </c>
    </row>
    <row r="102" spans="2:41" x14ac:dyDescent="0.25">
      <c r="B102" s="279" t="str">
        <f ca="1">IF(C102="","",Facility_Info_upload!$B$24)</f>
        <v/>
      </c>
      <c r="C102" s="31" t="str">
        <f ca="1">IF(ISNA(Lists!$J80),"",IF(INDIRECT("'"&amp;Lists!$J80&amp;"'!"&amp;"B"&amp;C$23)="","",(INDIRECT("'"&amp;Lists!$J80&amp;"'!"&amp;"B"&amp;C$23))))</f>
        <v/>
      </c>
      <c r="D102" s="31" t="str">
        <f ca="1">IF(ISNA(Lists!$J80),"",IF(INDIRECT("'"&amp;Lists!$J80&amp;"'!"&amp;"B"&amp;D$23)="","",(INDIRECT("'"&amp;Lists!$J80&amp;"'!"&amp;"B"&amp;D$23))))</f>
        <v/>
      </c>
      <c r="E102" s="31" t="str">
        <f ca="1">IF(ISNA(Lists!$J80),"",IF(INDIRECT("'"&amp;Lists!$J80&amp;"'!"&amp;"B"&amp;E$23)="","",(INDIRECT("'"&amp;Lists!$J80&amp;"'!"&amp;"B"&amp;E$23))))</f>
        <v/>
      </c>
      <c r="F102" s="31" t="str">
        <f ca="1">IF(ISNA(Lists!$J80),"",IF(INDIRECT("'"&amp;Lists!$J80&amp;"'!"&amp;"B"&amp;F$23)="","",(INDIRECT("'"&amp;Lists!$J80&amp;"'!"&amp;"B"&amp;F$23))))</f>
        <v/>
      </c>
      <c r="G102" s="31" t="str">
        <f ca="1">IF(ISNA(Lists!$J80),"",IF(INDIRECT("'"&amp;Lists!$J80&amp;"'!"&amp;"B"&amp;G$23)="","",(INDIRECT("'"&amp;Lists!$J80&amp;"'!"&amp;"B"&amp;G$23))))</f>
        <v/>
      </c>
      <c r="H102" s="31" t="str">
        <f ca="1">IF(ISNA(Lists!$J80),"",IF((INDIRECT("'"&amp;Lists!$J80&amp;"'!"&amp;Lists!$K80&amp;H$23))="","",(INDIRECT("'"&amp;Lists!$J80&amp;"'!"&amp;Lists!$K80&amp;H$23))))</f>
        <v/>
      </c>
      <c r="I102" s="31" t="str">
        <f ca="1">IF(ISNA(Lists!$J80),"",IF((INDIRECT("'"&amp;Lists!$J80&amp;"'!"&amp;Lists!$K80&amp;I$23))="","",(INDIRECT("'"&amp;Lists!$J80&amp;"'!"&amp;Lists!$K80&amp;I$23))))</f>
        <v/>
      </c>
      <c r="J102" s="31" t="str">
        <f ca="1">IF(ISNA(Lists!$J80),"",IF((INDIRECT("'"&amp;Lists!$J80&amp;"'!"&amp;Lists!$K80&amp;J$23))="","",(INDIRECT("'"&amp;Lists!$J80&amp;"'!"&amp;Lists!$K80&amp;J$23))))</f>
        <v/>
      </c>
      <c r="K102" s="31" t="str">
        <f ca="1">IF(ISNA(Lists!$J80),"",IF((INDIRECT("'"&amp;Lists!$J80&amp;"'!"&amp;Lists!$K80&amp;K$23))="","",(INDIRECT("'"&amp;Lists!$J80&amp;"'!"&amp;Lists!$K80&amp;K$23))))</f>
        <v/>
      </c>
      <c r="L102" s="31" t="str">
        <f ca="1">IF(ISNA(Lists!$J80),"",IF((INDIRECT("'"&amp;Lists!$J80&amp;"'!"&amp;Lists!$K80&amp;L$23))="","",(INDIRECT("'"&amp;Lists!$J80&amp;"'!"&amp;Lists!$K80&amp;L$23))))</f>
        <v/>
      </c>
      <c r="M102" s="31" t="str">
        <f ca="1">IF(ISNA(Lists!$J80),"",IF((INDIRECT("'"&amp;Lists!$J80&amp;"'!"&amp;Lists!$K80&amp;M$23))="","",(INDIRECT("'"&amp;Lists!$J80&amp;"'!"&amp;Lists!$K80&amp;M$23))))</f>
        <v/>
      </c>
      <c r="N102" s="31" t="str">
        <f ca="1">IF(ISNA(Lists!$J80),"",IF((INDIRECT("'"&amp;Lists!$J80&amp;"'!"&amp;Lists!$K80&amp;N$23))="","",(INDIRECT("'"&amp;Lists!$J80&amp;"'!"&amp;Lists!$K80&amp;N$23))))</f>
        <v/>
      </c>
      <c r="O102" s="31" t="str">
        <f ca="1">IF(ISNA(Lists!$J80),"",IF((INDIRECT("'"&amp;Lists!$J80&amp;"'!"&amp;Lists!$K80&amp;O$23))="","",(INDIRECT("'"&amp;Lists!$J80&amp;"'!"&amp;Lists!$K80&amp;O$23))))</f>
        <v/>
      </c>
      <c r="P102" s="31" t="str">
        <f ca="1">IF(ISNA(Lists!$J80),"",IF((INDIRECT("'"&amp;Lists!$J80&amp;"'!"&amp;Lists!$K80&amp;P$23))="","",(INDIRECT("'"&amp;Lists!$J80&amp;"'!"&amp;Lists!$K80&amp;P$23))))</f>
        <v/>
      </c>
      <c r="Q102" s="31" t="str">
        <f ca="1">IF(ISNA(Lists!$J80),"",IF((INDIRECT("'"&amp;Lists!$J80&amp;"'!"&amp;Lists!$K80&amp;Q$23))="","",(INDIRECT("'"&amp;Lists!$J80&amp;"'!"&amp;Lists!$K80&amp;Q$23))))</f>
        <v/>
      </c>
      <c r="R102" s="31" t="str">
        <f ca="1">IF(ISNA(Lists!$J80),"",IF((INDIRECT("'"&amp;Lists!$J80&amp;"'!"&amp;Lists!$K80&amp;R$23))="","",(INDIRECT("'"&amp;Lists!$J80&amp;"'!"&amp;Lists!$K80&amp;R$23))))</f>
        <v/>
      </c>
      <c r="S102" s="31" t="str">
        <f ca="1">IF(ISNA(Lists!$J80),"",IF((INDIRECT("'"&amp;Lists!$J80&amp;"'!"&amp;Lists!$K80&amp;S$23))="","",(INDIRECT("'"&amp;Lists!$J80&amp;"'!"&amp;Lists!$K80&amp;S$23))))</f>
        <v/>
      </c>
      <c r="T102" s="278" t="str">
        <f ca="1">IF(ISNA(Lists!$J80),"",IF((INDIRECT("'"&amp;Lists!$J80&amp;"'!"&amp;Lists!$K80&amp;T$23))="","",(INDIRECT("'"&amp;Lists!$J80&amp;"'!"&amp;Lists!$K80&amp;T$23))))</f>
        <v/>
      </c>
      <c r="U102" s="31" t="str">
        <f ca="1">IF(ISNA(Lists!$J80),"",IF((INDIRECT("'"&amp;Lists!$J80&amp;"'!"&amp;Lists!$K80&amp;U$23))="","",(INDIRECT("'"&amp;Lists!$J80&amp;"'!"&amp;Lists!$K80&amp;U$23))))</f>
        <v/>
      </c>
      <c r="V102" s="31" t="str">
        <f ca="1">IF(ISNA(Lists!$J80),"",IF((INDIRECT("'"&amp;Lists!$J80&amp;"'!"&amp;Lists!$L80&amp;V$23))="","",(INDIRECT("'"&amp;Lists!$J80&amp;"'!"&amp;Lists!$L80&amp;V$23))))</f>
        <v/>
      </c>
      <c r="W102" s="31" t="str">
        <f ca="1">IF(ISNA(Lists!$J80),"",IF((INDIRECT("'"&amp;Lists!$J80&amp;"'!"&amp;Lists!$L80&amp;W$23))="","",(INDIRECT("'"&amp;Lists!$J80&amp;"'!"&amp;Lists!$L80&amp;W$23))))</f>
        <v/>
      </c>
      <c r="X102" s="31" t="str">
        <f ca="1">IF(ISNA(Lists!$J80),"",IF((INDIRECT("'"&amp;Lists!$J80&amp;"'!"&amp;Lists!$L80&amp;X$23))="","",(INDIRECT("'"&amp;Lists!$J80&amp;"'!"&amp;Lists!$L80&amp;X$23))))</f>
        <v/>
      </c>
      <c r="Y102" s="31" t="str">
        <f ca="1">IF(ISNA(Lists!$J80),"",IF((INDIRECT("'"&amp;Lists!$J80&amp;"'!"&amp;Lists!$L80&amp;Y$23))="","",(INDIRECT("'"&amp;Lists!$J80&amp;"'!"&amp;Lists!$L80&amp;Y$23))))</f>
        <v/>
      </c>
      <c r="Z102" s="31" t="str">
        <f ca="1">IF(ISNA(Lists!$J80),"",IF((INDIRECT("'"&amp;Lists!$J80&amp;"'!"&amp;Lists!$L80&amp;Z$23))="","",(INDIRECT("'"&amp;Lists!$J80&amp;"'!"&amp;Lists!$L80&amp;Z$23))))</f>
        <v/>
      </c>
      <c r="AA102" s="31" t="str">
        <f ca="1">IF(ISNA(Lists!$J80),"",IF((INDIRECT("'"&amp;Lists!$J80&amp;"'!"&amp;Lists!$L80&amp;AA$23))="","",(INDIRECT("'"&amp;Lists!$J80&amp;"'!"&amp;Lists!$L80&amp;AA$23))))</f>
        <v/>
      </c>
      <c r="AB102" s="31" t="str">
        <f ca="1">IF(ISNA(Lists!$J80),"",IF((INDIRECT("'"&amp;Lists!$J80&amp;"'!"&amp;Lists!$L80&amp;AB$23))="","",(INDIRECT("'"&amp;Lists!$J80&amp;"'!"&amp;Lists!$L80&amp;AB$23))))</f>
        <v/>
      </c>
      <c r="AC102" s="31" t="str">
        <f ca="1">IF(ISNA(Lists!$J80),"",IF((INDIRECT("'"&amp;Lists!$J80&amp;"'!"&amp;Lists!$K80&amp;AC$23))="","",(INDIRECT("'"&amp;Lists!$J80&amp;"'!"&amp;Lists!$K80&amp;AC$23))))</f>
        <v/>
      </c>
      <c r="AD102" s="31" t="str">
        <f ca="1">IF(ISNA(Lists!$J80),"",IF((INDIRECT("'"&amp;Lists!$J80&amp;"'!"&amp;Lists!$L80&amp;AD$23))="","",(INDIRECT("'"&amp;Lists!$J80&amp;"'!"&amp;Lists!$L80&amp;AD$23))))</f>
        <v/>
      </c>
      <c r="AE102" s="31" t="str">
        <f ca="1">IF(ISNA(Lists!$J80),"",IF((INDIRECT("'"&amp;Lists!$J80&amp;"'!"&amp;Lists!$K80&amp;AE$23))="","",(INDIRECT("'"&amp;Lists!$J80&amp;"'!"&amp;Lists!$K80&amp;AE$23))))</f>
        <v/>
      </c>
      <c r="AF102" s="31" t="str">
        <f ca="1">IF(ISNA(Lists!$J80),"",IF((INDIRECT("'"&amp;Lists!$J80&amp;"'!"&amp;Lists!$K80&amp;AF$23))="","",(INDIRECT("'"&amp;Lists!$J80&amp;"'!"&amp;Lists!$K80&amp;AF$23))))</f>
        <v/>
      </c>
      <c r="AG102" s="31" t="str">
        <f ca="1">IF(ISNA(Lists!$J80),"",IF((INDIRECT("'"&amp;Lists!$J80&amp;"'!"&amp;Lists!$K80&amp;AG$23))="","",(INDIRECT("'"&amp;Lists!$J80&amp;"'!"&amp;Lists!$K80&amp;AG$23))))</f>
        <v/>
      </c>
      <c r="AH102" s="31" t="str">
        <f ca="1">IF(ISNA(Lists!$J80),"",IF((INDIRECT("'"&amp;Lists!$J80&amp;"'!"&amp;Lists!$K80&amp;AH$23))="","",(INDIRECT("'"&amp;Lists!$J80&amp;"'!"&amp;Lists!$K80&amp;AH$23))))</f>
        <v/>
      </c>
      <c r="AI102" s="31" t="str">
        <f ca="1">IF(ISNA(Lists!$J80),"",IF((INDIRECT("'"&amp;Lists!$J80&amp;"'!"&amp;Lists!$K80&amp;AI$23))="","",(INDIRECT("'"&amp;Lists!$J80&amp;"'!"&amp;Lists!$K80&amp;AI$23))))</f>
        <v/>
      </c>
      <c r="AJ102" s="31" t="str">
        <f ca="1">IF(ISNA(Lists!$J80),"",IF((INDIRECT("'"&amp;Lists!$J80&amp;"'!"&amp;Lists!$K80&amp;AJ$23))="","",(INDIRECT("'"&amp;Lists!$J80&amp;"'!"&amp;Lists!$K80&amp;AJ$23))))</f>
        <v/>
      </c>
      <c r="AK102" s="31" t="str">
        <f ca="1">IF(ISNA(Lists!$J80),"",IF((INDIRECT("'"&amp;Lists!$J80&amp;"'!"&amp;Lists!$K80&amp;AK$23))="","",(INDIRECT("'"&amp;Lists!$J80&amp;"'!"&amp;Lists!$K80&amp;AK$23))))</f>
        <v/>
      </c>
      <c r="AL102" s="274" t="str">
        <f ca="1">IF(ISNA(Lists!$J80),"",IF((INDIRECT("'"&amp;Lists!$J80&amp;"'!"&amp;Lists!$K80&amp;AL$23))="","",(INDIRECT("'"&amp;Lists!$J80&amp;"'!"&amp;Lists!$K80&amp;AL$23))))</f>
        <v/>
      </c>
      <c r="AM102" s="31" t="str">
        <f ca="1">IF(ISNA(Lists!$J80),"",IF((INDIRECT("'"&amp;Lists!$J80&amp;"'!"&amp;Lists!$K80&amp;AM$23))="","",(INDIRECT("'"&amp;Lists!$J80&amp;"'!"&amp;Lists!$K80&amp;AM$23))))</f>
        <v/>
      </c>
      <c r="AN102" s="31" t="str">
        <f ca="1">IF(ISNA(Lists!$J80),"",IF((INDIRECT("'"&amp;Lists!$J80&amp;"'!"&amp;Lists!$K80&amp;AN$23))="","",(INDIRECT("'"&amp;Lists!$J80&amp;"'!"&amp;Lists!$K80&amp;AN$23))))</f>
        <v/>
      </c>
      <c r="AO102" s="485" t="str">
        <f ca="1">IF(ISNA(Lists!$J80),"",IF((INDIRECT("'"&amp;Lists!$J80&amp;"'!"&amp;Lists!$K80&amp;AO$23))="","",(INDIRECT("'"&amp;Lists!$J80&amp;"'!"&amp;Lists!$K80&amp;AO$23))))</f>
        <v/>
      </c>
    </row>
    <row r="103" spans="2:41" x14ac:dyDescent="0.25">
      <c r="B103" s="279" t="str">
        <f ca="1">IF(C103="","",Facility_Info_upload!$B$24)</f>
        <v/>
      </c>
      <c r="C103" s="31" t="str">
        <f ca="1">IF(ISNA(Lists!$J81),"",IF(INDIRECT("'"&amp;Lists!$J81&amp;"'!"&amp;"B"&amp;C$23)="","",(INDIRECT("'"&amp;Lists!$J81&amp;"'!"&amp;"B"&amp;C$23))))</f>
        <v/>
      </c>
      <c r="D103" s="31" t="str">
        <f ca="1">IF(ISNA(Lists!$J81),"",IF(INDIRECT("'"&amp;Lists!$J81&amp;"'!"&amp;"B"&amp;D$23)="","",(INDIRECT("'"&amp;Lists!$J81&amp;"'!"&amp;"B"&amp;D$23))))</f>
        <v/>
      </c>
      <c r="E103" s="31" t="str">
        <f ca="1">IF(ISNA(Lists!$J81),"",IF(INDIRECT("'"&amp;Lists!$J81&amp;"'!"&amp;"B"&amp;E$23)="","",(INDIRECT("'"&amp;Lists!$J81&amp;"'!"&amp;"B"&amp;E$23))))</f>
        <v/>
      </c>
      <c r="F103" s="31" t="str">
        <f ca="1">IF(ISNA(Lists!$J81),"",IF(INDIRECT("'"&amp;Lists!$J81&amp;"'!"&amp;"B"&amp;F$23)="","",(INDIRECT("'"&amp;Lists!$J81&amp;"'!"&amp;"B"&amp;F$23))))</f>
        <v/>
      </c>
      <c r="G103" s="31" t="str">
        <f ca="1">IF(ISNA(Lists!$J81),"",IF(INDIRECT("'"&amp;Lists!$J81&amp;"'!"&amp;"B"&amp;G$23)="","",(INDIRECT("'"&amp;Lists!$J81&amp;"'!"&amp;"B"&amp;G$23))))</f>
        <v/>
      </c>
      <c r="H103" s="31" t="str">
        <f ca="1">IF(ISNA(Lists!$J81),"",IF((INDIRECT("'"&amp;Lists!$J81&amp;"'!"&amp;Lists!$K81&amp;H$23))="","",(INDIRECT("'"&amp;Lists!$J81&amp;"'!"&amp;Lists!$K81&amp;H$23))))</f>
        <v/>
      </c>
      <c r="I103" s="31" t="str">
        <f ca="1">IF(ISNA(Lists!$J81),"",IF((INDIRECT("'"&amp;Lists!$J81&amp;"'!"&amp;Lists!$K81&amp;I$23))="","",(INDIRECT("'"&amp;Lists!$J81&amp;"'!"&amp;Lists!$K81&amp;I$23))))</f>
        <v/>
      </c>
      <c r="J103" s="31" t="str">
        <f ca="1">IF(ISNA(Lists!$J81),"",IF((INDIRECT("'"&amp;Lists!$J81&amp;"'!"&amp;Lists!$K81&amp;J$23))="","",(INDIRECT("'"&amp;Lists!$J81&amp;"'!"&amp;Lists!$K81&amp;J$23))))</f>
        <v/>
      </c>
      <c r="K103" s="31" t="str">
        <f ca="1">IF(ISNA(Lists!$J81),"",IF((INDIRECT("'"&amp;Lists!$J81&amp;"'!"&amp;Lists!$K81&amp;K$23))="","",(INDIRECT("'"&amp;Lists!$J81&amp;"'!"&amp;Lists!$K81&amp;K$23))))</f>
        <v/>
      </c>
      <c r="L103" s="31" t="str">
        <f ca="1">IF(ISNA(Lists!$J81),"",IF((INDIRECT("'"&amp;Lists!$J81&amp;"'!"&amp;Lists!$K81&amp;L$23))="","",(INDIRECT("'"&amp;Lists!$J81&amp;"'!"&amp;Lists!$K81&amp;L$23))))</f>
        <v/>
      </c>
      <c r="M103" s="31" t="str">
        <f ca="1">IF(ISNA(Lists!$J81),"",IF((INDIRECT("'"&amp;Lists!$J81&amp;"'!"&amp;Lists!$K81&amp;M$23))="","",(INDIRECT("'"&amp;Lists!$J81&amp;"'!"&amp;Lists!$K81&amp;M$23))))</f>
        <v/>
      </c>
      <c r="N103" s="31" t="str">
        <f ca="1">IF(ISNA(Lists!$J81),"",IF((INDIRECT("'"&amp;Lists!$J81&amp;"'!"&amp;Lists!$K81&amp;N$23))="","",(INDIRECT("'"&amp;Lists!$J81&amp;"'!"&amp;Lists!$K81&amp;N$23))))</f>
        <v/>
      </c>
      <c r="O103" s="31" t="str">
        <f ca="1">IF(ISNA(Lists!$J81),"",IF((INDIRECT("'"&amp;Lists!$J81&amp;"'!"&amp;Lists!$K81&amp;O$23))="","",(INDIRECT("'"&amp;Lists!$J81&amp;"'!"&amp;Lists!$K81&amp;O$23))))</f>
        <v/>
      </c>
      <c r="P103" s="31" t="str">
        <f ca="1">IF(ISNA(Lists!$J81),"",IF((INDIRECT("'"&amp;Lists!$J81&amp;"'!"&amp;Lists!$K81&amp;P$23))="","",(INDIRECT("'"&amp;Lists!$J81&amp;"'!"&amp;Lists!$K81&amp;P$23))))</f>
        <v/>
      </c>
      <c r="Q103" s="31" t="str">
        <f ca="1">IF(ISNA(Lists!$J81),"",IF((INDIRECT("'"&amp;Lists!$J81&amp;"'!"&amp;Lists!$K81&amp;Q$23))="","",(INDIRECT("'"&amp;Lists!$J81&amp;"'!"&amp;Lists!$K81&amp;Q$23))))</f>
        <v/>
      </c>
      <c r="R103" s="31" t="str">
        <f ca="1">IF(ISNA(Lists!$J81),"",IF((INDIRECT("'"&amp;Lists!$J81&amp;"'!"&amp;Lists!$K81&amp;R$23))="","",(INDIRECT("'"&amp;Lists!$J81&amp;"'!"&amp;Lists!$K81&amp;R$23))))</f>
        <v/>
      </c>
      <c r="S103" s="31" t="str">
        <f ca="1">IF(ISNA(Lists!$J81),"",IF((INDIRECT("'"&amp;Lists!$J81&amp;"'!"&amp;Lists!$K81&amp;S$23))="","",(INDIRECT("'"&amp;Lists!$J81&amp;"'!"&amp;Lists!$K81&amp;S$23))))</f>
        <v/>
      </c>
      <c r="T103" s="278" t="str">
        <f ca="1">IF(ISNA(Lists!$J81),"",IF((INDIRECT("'"&amp;Lists!$J81&amp;"'!"&amp;Lists!$K81&amp;T$23))="","",(INDIRECT("'"&amp;Lists!$J81&amp;"'!"&amp;Lists!$K81&amp;T$23))))</f>
        <v/>
      </c>
      <c r="U103" s="31" t="str">
        <f ca="1">IF(ISNA(Lists!$J81),"",IF((INDIRECT("'"&amp;Lists!$J81&amp;"'!"&amp;Lists!$K81&amp;U$23))="","",(INDIRECT("'"&amp;Lists!$J81&amp;"'!"&amp;Lists!$K81&amp;U$23))))</f>
        <v/>
      </c>
      <c r="V103" s="31" t="str">
        <f ca="1">IF(ISNA(Lists!$J81),"",IF((INDIRECT("'"&amp;Lists!$J81&amp;"'!"&amp;Lists!$L81&amp;V$23))="","",(INDIRECT("'"&amp;Lists!$J81&amp;"'!"&amp;Lists!$L81&amp;V$23))))</f>
        <v/>
      </c>
      <c r="W103" s="31" t="str">
        <f ca="1">IF(ISNA(Lists!$J81),"",IF((INDIRECT("'"&amp;Lists!$J81&amp;"'!"&amp;Lists!$L81&amp;W$23))="","",(INDIRECT("'"&amp;Lists!$J81&amp;"'!"&amp;Lists!$L81&amp;W$23))))</f>
        <v/>
      </c>
      <c r="X103" s="31" t="str">
        <f ca="1">IF(ISNA(Lists!$J81),"",IF((INDIRECT("'"&amp;Lists!$J81&amp;"'!"&amp;Lists!$L81&amp;X$23))="","",(INDIRECT("'"&amp;Lists!$J81&amp;"'!"&amp;Lists!$L81&amp;X$23))))</f>
        <v/>
      </c>
      <c r="Y103" s="31" t="str">
        <f ca="1">IF(ISNA(Lists!$J81),"",IF((INDIRECT("'"&amp;Lists!$J81&amp;"'!"&amp;Lists!$L81&amp;Y$23))="","",(INDIRECT("'"&amp;Lists!$J81&amp;"'!"&amp;Lists!$L81&amp;Y$23))))</f>
        <v/>
      </c>
      <c r="Z103" s="31" t="str">
        <f ca="1">IF(ISNA(Lists!$J81),"",IF((INDIRECT("'"&amp;Lists!$J81&amp;"'!"&amp;Lists!$L81&amp;Z$23))="","",(INDIRECT("'"&amp;Lists!$J81&amp;"'!"&amp;Lists!$L81&amp;Z$23))))</f>
        <v/>
      </c>
      <c r="AA103" s="31" t="str">
        <f ca="1">IF(ISNA(Lists!$J81),"",IF((INDIRECT("'"&amp;Lists!$J81&amp;"'!"&amp;Lists!$L81&amp;AA$23))="","",(INDIRECT("'"&amp;Lists!$J81&amp;"'!"&amp;Lists!$L81&amp;AA$23))))</f>
        <v/>
      </c>
      <c r="AB103" s="31" t="str">
        <f ca="1">IF(ISNA(Lists!$J81),"",IF((INDIRECT("'"&amp;Lists!$J81&amp;"'!"&amp;Lists!$L81&amp;AB$23))="","",(INDIRECT("'"&amp;Lists!$J81&amp;"'!"&amp;Lists!$L81&amp;AB$23))))</f>
        <v/>
      </c>
      <c r="AC103" s="31" t="str">
        <f ca="1">IF(ISNA(Lists!$J81),"",IF((INDIRECT("'"&amp;Lists!$J81&amp;"'!"&amp;Lists!$K81&amp;AC$23))="","",(INDIRECT("'"&amp;Lists!$J81&amp;"'!"&amp;Lists!$K81&amp;AC$23))))</f>
        <v/>
      </c>
      <c r="AD103" s="31" t="str">
        <f ca="1">IF(ISNA(Lists!$J81),"",IF((INDIRECT("'"&amp;Lists!$J81&amp;"'!"&amp;Lists!$L81&amp;AD$23))="","",(INDIRECT("'"&amp;Lists!$J81&amp;"'!"&amp;Lists!$L81&amp;AD$23))))</f>
        <v/>
      </c>
      <c r="AE103" s="31" t="str">
        <f ca="1">IF(ISNA(Lists!$J81),"",IF((INDIRECT("'"&amp;Lists!$J81&amp;"'!"&amp;Lists!$K81&amp;AE$23))="","",(INDIRECT("'"&amp;Lists!$J81&amp;"'!"&amp;Lists!$K81&amp;AE$23))))</f>
        <v/>
      </c>
      <c r="AF103" s="31" t="str">
        <f ca="1">IF(ISNA(Lists!$J81),"",IF((INDIRECT("'"&amp;Lists!$J81&amp;"'!"&amp;Lists!$K81&amp;AF$23))="","",(INDIRECT("'"&amp;Lists!$J81&amp;"'!"&amp;Lists!$K81&amp;AF$23))))</f>
        <v/>
      </c>
      <c r="AG103" s="31" t="str">
        <f ca="1">IF(ISNA(Lists!$J81),"",IF((INDIRECT("'"&amp;Lists!$J81&amp;"'!"&amp;Lists!$K81&amp;AG$23))="","",(INDIRECT("'"&amp;Lists!$J81&amp;"'!"&amp;Lists!$K81&amp;AG$23))))</f>
        <v/>
      </c>
      <c r="AH103" s="31" t="str">
        <f ca="1">IF(ISNA(Lists!$J81),"",IF((INDIRECT("'"&amp;Lists!$J81&amp;"'!"&amp;Lists!$K81&amp;AH$23))="","",(INDIRECT("'"&amp;Lists!$J81&amp;"'!"&amp;Lists!$K81&amp;AH$23))))</f>
        <v/>
      </c>
      <c r="AI103" s="31" t="str">
        <f ca="1">IF(ISNA(Lists!$J81),"",IF((INDIRECT("'"&amp;Lists!$J81&amp;"'!"&amp;Lists!$K81&amp;AI$23))="","",(INDIRECT("'"&amp;Lists!$J81&amp;"'!"&amp;Lists!$K81&amp;AI$23))))</f>
        <v/>
      </c>
      <c r="AJ103" s="31" t="str">
        <f ca="1">IF(ISNA(Lists!$J81),"",IF((INDIRECT("'"&amp;Lists!$J81&amp;"'!"&amp;Lists!$K81&amp;AJ$23))="","",(INDIRECT("'"&amp;Lists!$J81&amp;"'!"&amp;Lists!$K81&amp;AJ$23))))</f>
        <v/>
      </c>
      <c r="AK103" s="31" t="str">
        <f ca="1">IF(ISNA(Lists!$J81),"",IF((INDIRECT("'"&amp;Lists!$J81&amp;"'!"&amp;Lists!$K81&amp;AK$23))="","",(INDIRECT("'"&amp;Lists!$J81&amp;"'!"&amp;Lists!$K81&amp;AK$23))))</f>
        <v/>
      </c>
      <c r="AL103" s="274" t="str">
        <f ca="1">IF(ISNA(Lists!$J81),"",IF((INDIRECT("'"&amp;Lists!$J81&amp;"'!"&amp;Lists!$K81&amp;AL$23))="","",(INDIRECT("'"&amp;Lists!$J81&amp;"'!"&amp;Lists!$K81&amp;AL$23))))</f>
        <v/>
      </c>
      <c r="AM103" s="31" t="str">
        <f ca="1">IF(ISNA(Lists!$J81),"",IF((INDIRECT("'"&amp;Lists!$J81&amp;"'!"&amp;Lists!$K81&amp;AM$23))="","",(INDIRECT("'"&amp;Lists!$J81&amp;"'!"&amp;Lists!$K81&amp;AM$23))))</f>
        <v/>
      </c>
      <c r="AN103" s="31" t="str">
        <f ca="1">IF(ISNA(Lists!$J81),"",IF((INDIRECT("'"&amp;Lists!$J81&amp;"'!"&amp;Lists!$K81&amp;AN$23))="","",(INDIRECT("'"&amp;Lists!$J81&amp;"'!"&amp;Lists!$K81&amp;AN$23))))</f>
        <v/>
      </c>
      <c r="AO103" s="485" t="str">
        <f ca="1">IF(ISNA(Lists!$J81),"",IF((INDIRECT("'"&amp;Lists!$J81&amp;"'!"&amp;Lists!$K81&amp;AO$23))="","",(INDIRECT("'"&amp;Lists!$J81&amp;"'!"&amp;Lists!$K81&amp;AO$23))))</f>
        <v/>
      </c>
    </row>
  </sheetData>
  <sheetProtection algorithmName="SHA-512" hashValue="Yaa6nqAEO8Mo0NOhndtHA/SLuT6O0wxfU4P8VJMrLhhdFlLeKlbebnoavALdmZydHec5DiLezxznF8r02OdpBw==" saltValue="XvNoaXKs8eTgTpp4n++gHQ==" spinCount="100000" sheet="1" objects="1" scenarios="1"/>
  <pageMargins left="0.7" right="0.7" top="0.75" bottom="0.75" header="0.3" footer="0.3"/>
  <pageSetup scale="51" fitToWidth="3"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tabColor theme="9" tint="0.59999389629810485"/>
    <pageSetUpPr fitToPage="1"/>
  </sheetPr>
  <dimension ref="A1:Q58"/>
  <sheetViews>
    <sheetView showGridLines="0" topLeftCell="A20" zoomScale="90" zoomScaleNormal="90" workbookViewId="0">
      <selection activeCell="D43" sqref="D43:D47"/>
    </sheetView>
  </sheetViews>
  <sheetFormatPr defaultColWidth="0" defaultRowHeight="15" zeroHeight="1" x14ac:dyDescent="0.25"/>
  <cols>
    <col min="1" max="1" width="73" style="39" customWidth="1"/>
    <col min="2" max="2" width="22.28515625" style="18" customWidth="1"/>
    <col min="3" max="9" width="18.85546875" style="18" customWidth="1"/>
    <col min="10" max="16" width="0" style="18" hidden="1" customWidth="1"/>
    <col min="17" max="16384" width="9.140625" style="18" hidden="1"/>
  </cols>
  <sheetData>
    <row r="1" spans="1:10" ht="21" x14ac:dyDescent="0.35">
      <c r="A1" s="25" t="s">
        <v>31</v>
      </c>
    </row>
    <row r="2" spans="1:10" x14ac:dyDescent="0.25">
      <c r="A2" s="6" t="s">
        <v>69</v>
      </c>
    </row>
    <row r="3" spans="1:10" x14ac:dyDescent="0.25">
      <c r="D3" s="238" t="s">
        <v>238</v>
      </c>
      <c r="E3" s="18" t="str">
        <f ca="1">MID(CELL("filename",A1),FIND("]",CELL("filename",A1))+1,255)</f>
        <v>COMS1</v>
      </c>
    </row>
    <row r="4" spans="1:10" x14ac:dyDescent="0.25">
      <c r="A4" s="41" t="s">
        <v>32</v>
      </c>
      <c r="B4" s="516" t="str">
        <f>Facility_Info_upload!$C$24&amp;"--"&amp;Facility_Info_upload!$D$24</f>
        <v>0--0</v>
      </c>
      <c r="C4" s="517"/>
      <c r="D4" s="517"/>
      <c r="E4" s="518"/>
      <c r="G4" s="130"/>
      <c r="H4" s="130"/>
    </row>
    <row r="5" spans="1:10" x14ac:dyDescent="0.25">
      <c r="A5" s="41" t="s">
        <v>33</v>
      </c>
      <c r="B5" s="563" t="str">
        <f>CONCATENATE(TEXT(Facility_Info!$B$28,"mm/dd/yyyy")," - ",TEXT(Facility_Info!$B$29,"mm/dd/yyyy"))</f>
        <v>01/00/1900 - 01/00/1900</v>
      </c>
      <c r="C5" s="519"/>
      <c r="D5" s="517"/>
      <c r="E5" s="518"/>
      <c r="G5" s="130"/>
      <c r="H5" s="130"/>
      <c r="J5" s="38"/>
    </row>
    <row r="6" spans="1:10" x14ac:dyDescent="0.25">
      <c r="A6" s="41" t="s">
        <v>19</v>
      </c>
      <c r="B6" s="520" t="str">
        <f>IF(Unit_Info!$C24="","",Unit_Info!$C24)</f>
        <v/>
      </c>
      <c r="C6" s="521"/>
      <c r="D6" s="521"/>
      <c r="E6" s="522"/>
      <c r="G6" s="130"/>
      <c r="H6" s="130"/>
      <c r="J6" s="38"/>
    </row>
    <row r="7" spans="1:10" x14ac:dyDescent="0.25">
      <c r="A7" s="41" t="s">
        <v>20</v>
      </c>
      <c r="B7" s="520" t="str">
        <f>IF(Unit_Info!$D24="","",Unit_Info!$D24)</f>
        <v/>
      </c>
      <c r="C7" s="523"/>
      <c r="D7" s="523"/>
      <c r="E7" s="524"/>
      <c r="J7" s="38"/>
    </row>
    <row r="8" spans="1:10" x14ac:dyDescent="0.25">
      <c r="A8" s="41" t="s">
        <v>21</v>
      </c>
      <c r="B8" s="520" t="str">
        <f>IF(Unit_Info!$F24="","",Unit_Info!$F24)</f>
        <v/>
      </c>
      <c r="C8" s="523"/>
      <c r="D8" s="523"/>
      <c r="E8" s="524"/>
      <c r="J8" s="38"/>
    </row>
    <row r="9" spans="1:10" x14ac:dyDescent="0.25">
      <c r="A9" s="41" t="s">
        <v>22</v>
      </c>
      <c r="B9" s="520" t="str">
        <f>IF(Unit_Info!$I24="","",Unit_Info!$I24)</f>
        <v/>
      </c>
      <c r="C9" s="523"/>
      <c r="D9" s="523"/>
      <c r="E9" s="524"/>
      <c r="J9" s="38"/>
    </row>
    <row r="10" spans="1:10" x14ac:dyDescent="0.25">
      <c r="A10" s="41" t="s">
        <v>138</v>
      </c>
      <c r="B10" s="220"/>
      <c r="C10" s="164"/>
      <c r="D10" s="78"/>
      <c r="E10" s="79"/>
      <c r="J10" s="38"/>
    </row>
    <row r="11" spans="1:10" s="396" customFormat="1" ht="35.1" customHeight="1" thickBot="1" x14ac:dyDescent="0.3">
      <c r="A11" s="398" t="s">
        <v>137</v>
      </c>
      <c r="B11" s="395"/>
      <c r="C11" s="395"/>
      <c r="D11" s="395"/>
      <c r="E11" s="395"/>
      <c r="J11" s="397"/>
    </row>
    <row r="12" spans="1:10" x14ac:dyDescent="0.25">
      <c r="A12" s="8" t="s">
        <v>145</v>
      </c>
      <c r="B12" s="49"/>
      <c r="C12" s="49"/>
      <c r="D12" s="49"/>
      <c r="E12" s="49"/>
      <c r="F12" s="49"/>
      <c r="G12" s="49"/>
      <c r="H12" s="49"/>
      <c r="I12" s="50"/>
      <c r="J12" s="51"/>
    </row>
    <row r="13" spans="1:10" s="130" customFormat="1" x14ac:dyDescent="0.25">
      <c r="A13" s="263" t="s">
        <v>293</v>
      </c>
      <c r="B13" s="264" t="str">
        <f>IF(B14="","",1)</f>
        <v/>
      </c>
      <c r="C13" s="264"/>
      <c r="D13" s="264" t="str">
        <f>IF(D14="","",B13+1)</f>
        <v/>
      </c>
      <c r="E13" s="264"/>
      <c r="F13" s="264" t="str">
        <f>IF(F14="","",MAX(B13:D13)+1)</f>
        <v/>
      </c>
      <c r="G13" s="264"/>
      <c r="H13" s="264" t="str">
        <f>IF(H14="","",MAX(B13:F13)+1)</f>
        <v/>
      </c>
      <c r="I13" s="265"/>
      <c r="J13" s="51"/>
    </row>
    <row r="14" spans="1:10" x14ac:dyDescent="0.25">
      <c r="A14" s="52" t="s">
        <v>76</v>
      </c>
      <c r="B14" s="175"/>
      <c r="C14" s="119"/>
      <c r="D14" s="175"/>
      <c r="E14" s="119"/>
      <c r="F14" s="175"/>
      <c r="G14" s="119"/>
      <c r="H14" s="175"/>
      <c r="I14" s="119"/>
      <c r="J14" s="51"/>
    </row>
    <row r="15" spans="1:10" x14ac:dyDescent="0.25">
      <c r="A15" s="52" t="s">
        <v>34</v>
      </c>
      <c r="B15" s="175"/>
      <c r="C15" s="119"/>
      <c r="D15" s="175"/>
      <c r="E15" s="119"/>
      <c r="F15" s="175"/>
      <c r="G15" s="119"/>
      <c r="H15" s="175"/>
      <c r="I15" s="119"/>
      <c r="J15" s="51"/>
    </row>
    <row r="16" spans="1:10" x14ac:dyDescent="0.25">
      <c r="A16" s="52" t="s">
        <v>78</v>
      </c>
      <c r="B16" s="221"/>
      <c r="C16" s="119"/>
      <c r="D16" s="221"/>
      <c r="E16" s="119"/>
      <c r="F16" s="221"/>
      <c r="G16" s="119"/>
      <c r="H16" s="221"/>
      <c r="I16" s="119"/>
      <c r="J16" s="51"/>
    </row>
    <row r="17" spans="1:17" s="127" customFormat="1" ht="30" x14ac:dyDescent="0.25">
      <c r="A17" s="139" t="s">
        <v>190</v>
      </c>
      <c r="B17" s="222"/>
      <c r="C17" s="100"/>
      <c r="D17" s="222"/>
      <c r="E17" s="100"/>
      <c r="F17" s="222"/>
      <c r="G17" s="100"/>
      <c r="H17" s="222"/>
      <c r="I17" s="100"/>
      <c r="J17" s="51"/>
    </row>
    <row r="18" spans="1:17" s="125" customFormat="1" ht="30" x14ac:dyDescent="0.25">
      <c r="A18" s="139" t="s">
        <v>191</v>
      </c>
      <c r="B18" s="222"/>
      <c r="C18" s="100"/>
      <c r="D18" s="222"/>
      <c r="E18" s="100"/>
      <c r="F18" s="222"/>
      <c r="G18" s="100"/>
      <c r="H18" s="222"/>
      <c r="I18" s="100"/>
      <c r="J18" s="51"/>
    </row>
    <row r="19" spans="1:17" s="273" customFormat="1" ht="29.25" customHeight="1" x14ac:dyDescent="0.25">
      <c r="A19" s="53" t="s">
        <v>528</v>
      </c>
      <c r="B19" s="215"/>
      <c r="C19" s="100"/>
      <c r="D19" s="215"/>
      <c r="E19" s="100"/>
      <c r="F19" s="215"/>
      <c r="G19" s="100"/>
      <c r="H19" s="215"/>
      <c r="I19" s="101"/>
      <c r="J19" s="215"/>
      <c r="K19" s="101"/>
      <c r="L19" s="215"/>
      <c r="M19" s="101"/>
      <c r="N19" s="215"/>
      <c r="O19" s="101"/>
      <c r="P19" s="215"/>
      <c r="Q19" s="101"/>
    </row>
    <row r="20" spans="1:17" x14ac:dyDescent="0.25">
      <c r="A20" s="53"/>
      <c r="B20" s="96" t="s">
        <v>36</v>
      </c>
      <c r="C20" s="97" t="s">
        <v>8</v>
      </c>
      <c r="D20" s="96" t="s">
        <v>36</v>
      </c>
      <c r="E20" s="97" t="s">
        <v>8</v>
      </c>
      <c r="F20" s="96" t="s">
        <v>36</v>
      </c>
      <c r="G20" s="97" t="s">
        <v>8</v>
      </c>
      <c r="H20" s="96" t="s">
        <v>36</v>
      </c>
      <c r="I20" s="98" t="s">
        <v>8</v>
      </c>
      <c r="J20" s="51"/>
      <c r="K20" s="54"/>
    </row>
    <row r="21" spans="1:17" ht="17.25" x14ac:dyDescent="0.25">
      <c r="A21" s="27" t="s">
        <v>75</v>
      </c>
      <c r="B21" s="99" t="s">
        <v>44</v>
      </c>
      <c r="C21" s="100" t="s">
        <v>149</v>
      </c>
      <c r="D21" s="99" t="s">
        <v>44</v>
      </c>
      <c r="E21" s="100" t="s">
        <v>149</v>
      </c>
      <c r="F21" s="99" t="s">
        <v>44</v>
      </c>
      <c r="G21" s="100" t="s">
        <v>149</v>
      </c>
      <c r="H21" s="99" t="s">
        <v>44</v>
      </c>
      <c r="I21" s="101" t="s">
        <v>149</v>
      </c>
      <c r="J21" s="51"/>
    </row>
    <row r="22" spans="1:17" x14ac:dyDescent="0.25">
      <c r="A22" s="55" t="s">
        <v>38</v>
      </c>
      <c r="B22" s="248"/>
      <c r="C22" s="224"/>
      <c r="D22" s="223"/>
      <c r="E22" s="224"/>
      <c r="F22" s="223"/>
      <c r="G22" s="224"/>
      <c r="H22" s="223"/>
      <c r="I22" s="225"/>
      <c r="J22" s="51"/>
    </row>
    <row r="23" spans="1:17" x14ac:dyDescent="0.25">
      <c r="A23" s="55" t="s">
        <v>39</v>
      </c>
      <c r="B23" s="223"/>
      <c r="C23" s="224"/>
      <c r="D23" s="223"/>
      <c r="E23" s="224"/>
      <c r="F23" s="223"/>
      <c r="G23" s="224"/>
      <c r="H23" s="223"/>
      <c r="I23" s="225"/>
      <c r="J23" s="51"/>
    </row>
    <row r="24" spans="1:17" x14ac:dyDescent="0.25">
      <c r="A24" s="55" t="s">
        <v>40</v>
      </c>
      <c r="B24" s="223"/>
      <c r="C24" s="224"/>
      <c r="D24" s="223"/>
      <c r="E24" s="224"/>
      <c r="F24" s="223"/>
      <c r="G24" s="224"/>
      <c r="H24" s="223"/>
      <c r="I24" s="225"/>
      <c r="J24" s="51"/>
    </row>
    <row r="25" spans="1:17" x14ac:dyDescent="0.25">
      <c r="A25" s="55" t="s">
        <v>41</v>
      </c>
      <c r="B25" s="223"/>
      <c r="C25" s="224"/>
      <c r="D25" s="223"/>
      <c r="E25" s="224"/>
      <c r="F25" s="223"/>
      <c r="G25" s="224"/>
      <c r="H25" s="223"/>
      <c r="I25" s="225"/>
      <c r="J25" s="51"/>
    </row>
    <row r="26" spans="1:17" x14ac:dyDescent="0.25">
      <c r="A26" s="55" t="s">
        <v>42</v>
      </c>
      <c r="B26" s="223"/>
      <c r="C26" s="224"/>
      <c r="D26" s="223"/>
      <c r="E26" s="224"/>
      <c r="F26" s="223"/>
      <c r="G26" s="224"/>
      <c r="H26" s="223"/>
      <c r="I26" s="225"/>
      <c r="J26" s="51"/>
    </row>
    <row r="27" spans="1:17" x14ac:dyDescent="0.25">
      <c r="A27" s="52" t="s">
        <v>43</v>
      </c>
      <c r="B27" s="525" t="str">
        <f>IF(B14="","",SUM(B22:B26))</f>
        <v/>
      </c>
      <c r="C27" s="526" t="str">
        <f>IF(B14="","",SUM(C22:C26)-IF(B15="scrubber pressure drop",C22,0))</f>
        <v/>
      </c>
      <c r="D27" s="525" t="str">
        <f>IF(D14="","",SUM(D22:D26))</f>
        <v/>
      </c>
      <c r="E27" s="526" t="str">
        <f>IF(D14="","",SUM(E22:E26)-IF(D15="scrubber pressure drop",E22,0))</f>
        <v/>
      </c>
      <c r="F27" s="525" t="str">
        <f>IF(F14="","",SUM(F22:F26))</f>
        <v/>
      </c>
      <c r="G27" s="526" t="str">
        <f>IF(F14="","",SUM(G22:G26)-IF(F15="scrubber pressure drop",G22,0))</f>
        <v/>
      </c>
      <c r="H27" s="525" t="str">
        <f>IF(H14="","",SUM(H22:H26))</f>
        <v/>
      </c>
      <c r="I27" s="527" t="str">
        <f>IF(H14="","",SUM(I22:I26)-IF(H15="scrubber pressure drop",I22,0))</f>
        <v/>
      </c>
      <c r="J27" s="51"/>
    </row>
    <row r="28" spans="1:17" ht="32.25" x14ac:dyDescent="0.25">
      <c r="A28" s="52" t="s">
        <v>157</v>
      </c>
      <c r="B28" s="529" t="str">
        <f>IF(B14="","",IF($B$10&gt;0,B27/($B$10*60),0))</f>
        <v/>
      </c>
      <c r="C28" s="528" t="str">
        <f>IF(B14="","",IF($B$10&gt;0,(C27*6)/($B$10*60),0))</f>
        <v/>
      </c>
      <c r="D28" s="529" t="str">
        <f>IF(D14="","",IF($B$10&gt;0,D27/($B$10*60),0))</f>
        <v/>
      </c>
      <c r="E28" s="528" t="str">
        <f>IF(D14="","",IF($B$10&gt;0,(E27*6)/($B$10*60),0))</f>
        <v/>
      </c>
      <c r="F28" s="529" t="str">
        <f>IF(F14="","",IF($B$10&gt;0,F27/($B$10*60),0))</f>
        <v/>
      </c>
      <c r="G28" s="528" t="str">
        <f>IF(F14="","",IF($B$10&gt;0,(G27*6)/($B$10*60),0))</f>
        <v/>
      </c>
      <c r="H28" s="529" t="str">
        <f>IF(H14="","",IF($B$10&gt;0,H27/($B$10*60),0))</f>
        <v/>
      </c>
      <c r="I28" s="528" t="str">
        <f>IF(H14="","",IF($B$10&gt;0,(I27*6)/($B$10*60),0))</f>
        <v/>
      </c>
      <c r="J28" s="56"/>
      <c r="L28" s="246"/>
      <c r="M28" s="247"/>
      <c r="P28" s="247"/>
    </row>
    <row r="29" spans="1:17" ht="17.25" x14ac:dyDescent="0.25">
      <c r="A29" s="140" t="s">
        <v>196</v>
      </c>
      <c r="B29" s="530" t="str">
        <f>IF(B14="","",IF(B28&gt;=0.01,"Yes-Use detail form","No"))</f>
        <v/>
      </c>
      <c r="C29" s="89"/>
      <c r="D29" s="530" t="str">
        <f>IF(D14="","",IF(D28&gt;=0.01,"Yes-Use detail form","No"))</f>
        <v/>
      </c>
      <c r="E29" s="89"/>
      <c r="F29" s="530" t="str">
        <f>IF(F14="","",IF(F28&gt;=0.01,"Yes-Use detail form","No"))</f>
        <v/>
      </c>
      <c r="G29" s="89"/>
      <c r="H29" s="530" t="str">
        <f>IF(H14="","",IF(H28&gt;=0.01,"Yes-Use detail form","No"))</f>
        <v/>
      </c>
      <c r="I29" s="89"/>
      <c r="J29" s="56"/>
    </row>
    <row r="30" spans="1:17" ht="45" x14ac:dyDescent="0.25">
      <c r="A30" s="52" t="s">
        <v>202</v>
      </c>
      <c r="B30" s="29"/>
      <c r="C30" s="531" t="str">
        <f>IF(B14="","",IF(C28&gt;=VLOOKUP($B$15,Violations!$A$21:$D$22,4,FALSE),"Yes-Use detail and failure forms","No"))</f>
        <v/>
      </c>
      <c r="D30" s="29"/>
      <c r="E30" s="531" t="str">
        <f>IF(D14="","",IF(E28&gt;=VLOOKUP($B$15,Violations!$A$21:$D$22,4,FALSE),"Yes-Use detail and failure forms","No"))</f>
        <v/>
      </c>
      <c r="F30" s="29"/>
      <c r="G30" s="531" t="str">
        <f>IF(F14="","",IF(G28&gt;=VLOOKUP($B$15,Violations!$A$21:$D$22,4,FALSE),"Yes-Use detail and failure forms","No"))</f>
        <v/>
      </c>
      <c r="H30" s="29"/>
      <c r="I30" s="531" t="str">
        <f>IF(H14="","",IF(I28&gt;=VLOOKUP($B$15,Violations!$A$21:$D$22,4,FALSE),"Yes-Use detail and failure forms","No"))</f>
        <v/>
      </c>
      <c r="J30" s="56"/>
      <c r="L30" s="247"/>
    </row>
    <row r="31" spans="1:17" s="130" customFormat="1" x14ac:dyDescent="0.25">
      <c r="A31" s="53"/>
      <c r="B31" s="96"/>
      <c r="C31" s="97" t="s">
        <v>8</v>
      </c>
      <c r="D31" s="96"/>
      <c r="E31" s="97" t="s">
        <v>8</v>
      </c>
      <c r="F31" s="96"/>
      <c r="G31" s="97" t="s">
        <v>8</v>
      </c>
      <c r="H31" s="96"/>
      <c r="I31" s="98" t="s">
        <v>8</v>
      </c>
      <c r="J31" s="51"/>
      <c r="K31" s="54"/>
    </row>
    <row r="32" spans="1:17" s="130" customFormat="1" ht="30" x14ac:dyDescent="0.25">
      <c r="A32" s="559" t="s">
        <v>574</v>
      </c>
      <c r="B32" s="99"/>
      <c r="C32" s="555" t="s">
        <v>573</v>
      </c>
      <c r="D32" s="99"/>
      <c r="E32" s="555" t="s">
        <v>573</v>
      </c>
      <c r="F32" s="99"/>
      <c r="G32" s="555" t="s">
        <v>573</v>
      </c>
      <c r="H32" s="99"/>
      <c r="I32" s="555" t="s">
        <v>573</v>
      </c>
      <c r="J32" s="51"/>
    </row>
    <row r="33" spans="1:12" s="130" customFormat="1" x14ac:dyDescent="0.25">
      <c r="A33" s="55" t="s">
        <v>38</v>
      </c>
      <c r="B33" s="556"/>
      <c r="C33" s="224"/>
      <c r="D33" s="556"/>
      <c r="E33" s="224"/>
      <c r="F33" s="556"/>
      <c r="G33" s="224"/>
      <c r="H33" s="556"/>
      <c r="I33" s="225"/>
      <c r="J33" s="51"/>
    </row>
    <row r="34" spans="1:12" s="130" customFormat="1" x14ac:dyDescent="0.25">
      <c r="A34" s="55" t="s">
        <v>39</v>
      </c>
      <c r="B34" s="557"/>
      <c r="C34" s="224"/>
      <c r="D34" s="557"/>
      <c r="E34" s="224"/>
      <c r="F34" s="557"/>
      <c r="G34" s="224"/>
      <c r="H34" s="557"/>
      <c r="I34" s="225"/>
      <c r="J34" s="51"/>
    </row>
    <row r="35" spans="1:12" s="130" customFormat="1" x14ac:dyDescent="0.25">
      <c r="A35" s="55" t="s">
        <v>40</v>
      </c>
      <c r="B35" s="557"/>
      <c r="C35" s="224"/>
      <c r="D35" s="557"/>
      <c r="E35" s="224"/>
      <c r="F35" s="557"/>
      <c r="G35" s="224"/>
      <c r="H35" s="557"/>
      <c r="I35" s="225"/>
      <c r="J35" s="51"/>
    </row>
    <row r="36" spans="1:12" s="130" customFormat="1" x14ac:dyDescent="0.25">
      <c r="A36" s="55" t="s">
        <v>41</v>
      </c>
      <c r="B36" s="557"/>
      <c r="C36" s="224"/>
      <c r="D36" s="557"/>
      <c r="E36" s="224"/>
      <c r="F36" s="557"/>
      <c r="G36" s="224"/>
      <c r="H36" s="557"/>
      <c r="I36" s="225"/>
      <c r="J36" s="51"/>
    </row>
    <row r="37" spans="1:12" s="130" customFormat="1" x14ac:dyDescent="0.25">
      <c r="A37" s="55" t="s">
        <v>42</v>
      </c>
      <c r="B37" s="558"/>
      <c r="C37" s="224"/>
      <c r="D37" s="558"/>
      <c r="E37" s="224"/>
      <c r="F37" s="558"/>
      <c r="G37" s="224"/>
      <c r="H37" s="558"/>
      <c r="I37" s="225"/>
      <c r="J37" s="51"/>
    </row>
    <row r="38" spans="1:12" s="130" customFormat="1" x14ac:dyDescent="0.25">
      <c r="A38" s="140" t="s">
        <v>572</v>
      </c>
      <c r="B38" s="554"/>
      <c r="C38" s="526" t="str">
        <f>IF(B14="","",SUM(C33:C37)-IF(B15="scrubber pressure drop",C33,0))</f>
        <v/>
      </c>
      <c r="D38" s="554"/>
      <c r="E38" s="526" t="str">
        <f>IF(D14="","",SUM(E33:E37)-IF(D15="scrubber pressure drop",E33,0))</f>
        <v/>
      </c>
      <c r="F38" s="554"/>
      <c r="G38" s="526" t="str">
        <f>IF(F14="","",SUM(G33:G37)-IF(F15="scrubber pressure drop",G33,0))</f>
        <v/>
      </c>
      <c r="H38" s="554"/>
      <c r="I38" s="527" t="str">
        <f>IF(H14="","",SUM(I33:I37)-IF(H15="scrubber pressure drop",I33,0))</f>
        <v/>
      </c>
      <c r="J38" s="51"/>
    </row>
    <row r="39" spans="1:12" x14ac:dyDescent="0.25">
      <c r="A39" s="14" t="s">
        <v>132</v>
      </c>
      <c r="B39" s="57"/>
      <c r="C39" s="57"/>
      <c r="D39" s="57"/>
      <c r="E39" s="57"/>
      <c r="F39" s="57"/>
      <c r="G39" s="57"/>
      <c r="H39" s="57"/>
      <c r="I39" s="58"/>
      <c r="J39" s="51"/>
      <c r="L39" s="247"/>
    </row>
    <row r="40" spans="1:12" x14ac:dyDescent="0.25">
      <c r="A40" s="52" t="s">
        <v>34</v>
      </c>
      <c r="B40" s="532" t="str">
        <f>IF(B15="","",B15)</f>
        <v/>
      </c>
      <c r="C40" s="533"/>
      <c r="D40" s="532" t="str">
        <f>IF(D15="","",D15)</f>
        <v/>
      </c>
      <c r="E40" s="533"/>
      <c r="F40" s="532" t="str">
        <f>IF(F15="","",F15)</f>
        <v/>
      </c>
      <c r="G40" s="533"/>
      <c r="H40" s="532" t="str">
        <f>IF(H15="","",H15)</f>
        <v/>
      </c>
      <c r="I40" s="533"/>
      <c r="J40" s="51"/>
      <c r="L40" s="247"/>
    </row>
    <row r="41" spans="1:12" x14ac:dyDescent="0.25">
      <c r="A41" s="53"/>
      <c r="B41" s="134" t="s">
        <v>36</v>
      </c>
      <c r="C41" s="141"/>
      <c r="D41" s="96" t="s">
        <v>36</v>
      </c>
      <c r="E41" s="141"/>
      <c r="F41" s="96" t="s">
        <v>36</v>
      </c>
      <c r="G41" s="141"/>
      <c r="H41" s="96" t="s">
        <v>36</v>
      </c>
      <c r="I41" s="141"/>
      <c r="J41" s="51"/>
    </row>
    <row r="42" spans="1:12" x14ac:dyDescent="0.25">
      <c r="A42" s="16" t="s">
        <v>45</v>
      </c>
      <c r="B42" s="135" t="str">
        <f>B21</f>
        <v>Minutes</v>
      </c>
      <c r="C42" s="142"/>
      <c r="D42" s="99" t="str">
        <f>D21</f>
        <v>Minutes</v>
      </c>
      <c r="E42" s="142"/>
      <c r="F42" s="99" t="str">
        <f>F21</f>
        <v>Minutes</v>
      </c>
      <c r="G42" s="142"/>
      <c r="H42" s="99" t="str">
        <f>H21</f>
        <v>Minutes</v>
      </c>
      <c r="I42" s="142"/>
      <c r="J42" s="51"/>
    </row>
    <row r="43" spans="1:12" x14ac:dyDescent="0.25">
      <c r="A43" s="55" t="s">
        <v>184</v>
      </c>
      <c r="B43" s="217"/>
      <c r="C43" s="132"/>
      <c r="D43" s="217"/>
      <c r="E43" s="132"/>
      <c r="F43" s="217"/>
      <c r="G43" s="132"/>
      <c r="H43" s="217"/>
      <c r="I43" s="132"/>
      <c r="J43" s="51"/>
    </row>
    <row r="44" spans="1:12" x14ac:dyDescent="0.25">
      <c r="A44" s="55" t="s">
        <v>46</v>
      </c>
      <c r="B44" s="217"/>
      <c r="C44" s="132"/>
      <c r="D44" s="217"/>
      <c r="E44" s="132"/>
      <c r="F44" s="217"/>
      <c r="G44" s="132"/>
      <c r="H44" s="217"/>
      <c r="I44" s="132"/>
      <c r="J44" s="51"/>
    </row>
    <row r="45" spans="1:12" x14ac:dyDescent="0.25">
      <c r="A45" s="55" t="s">
        <v>226</v>
      </c>
      <c r="B45" s="217"/>
      <c r="C45" s="132"/>
      <c r="D45" s="217"/>
      <c r="E45" s="132"/>
      <c r="F45" s="217"/>
      <c r="G45" s="132"/>
      <c r="H45" s="217"/>
      <c r="I45" s="132"/>
      <c r="J45" s="51"/>
    </row>
    <row r="46" spans="1:12" x14ac:dyDescent="0.25">
      <c r="A46" s="55" t="s">
        <v>41</v>
      </c>
      <c r="B46" s="217"/>
      <c r="C46" s="132"/>
      <c r="D46" s="217"/>
      <c r="E46" s="132"/>
      <c r="F46" s="217"/>
      <c r="G46" s="132"/>
      <c r="H46" s="217"/>
      <c r="I46" s="132"/>
      <c r="J46" s="51"/>
    </row>
    <row r="47" spans="1:12" x14ac:dyDescent="0.25">
      <c r="A47" s="55" t="s">
        <v>42</v>
      </c>
      <c r="B47" s="217"/>
      <c r="C47" s="132"/>
      <c r="D47" s="217"/>
      <c r="E47" s="132"/>
      <c r="F47" s="217"/>
      <c r="G47" s="132"/>
      <c r="H47" s="217"/>
      <c r="I47" s="132"/>
      <c r="J47" s="51"/>
    </row>
    <row r="48" spans="1:12" x14ac:dyDescent="0.25">
      <c r="A48" s="52" t="s">
        <v>47</v>
      </c>
      <c r="B48" s="534" t="str">
        <f>IF(B14="","",SUM(B43:B47))</f>
        <v/>
      </c>
      <c r="C48" s="132"/>
      <c r="D48" s="534" t="str">
        <f>IF(D14="","",SUM(D43:D47))</f>
        <v/>
      </c>
      <c r="E48" s="132"/>
      <c r="F48" s="534" t="str">
        <f>IF(F14="","",SUM(F43:F47))</f>
        <v/>
      </c>
      <c r="G48" s="132"/>
      <c r="H48" s="534" t="str">
        <f>IF(H14="","",SUM(H43:H47))</f>
        <v/>
      </c>
      <c r="I48" s="132"/>
      <c r="J48" s="51"/>
    </row>
    <row r="49" spans="1:12" ht="17.25" x14ac:dyDescent="0.25">
      <c r="A49" s="52" t="s">
        <v>158</v>
      </c>
      <c r="B49" s="529" t="str">
        <f>IF(B14="","",IF($B$10&gt;0,B48/($B$10*60),0))</f>
        <v/>
      </c>
      <c r="C49" s="86"/>
      <c r="D49" s="529" t="str">
        <f>IF(D14="","",IF($B$10&gt;0,D48/($B$10*60),0))</f>
        <v/>
      </c>
      <c r="E49" s="86"/>
      <c r="F49" s="529" t="str">
        <f>IF(F14="","",IF($B$10&gt;0,F48/($B$10*60),0))</f>
        <v/>
      </c>
      <c r="G49" s="86"/>
      <c r="H49" s="529" t="str">
        <f>IF(H14="","",IF($B$10&gt;0,H48/($B$10*60),0))</f>
        <v/>
      </c>
      <c r="I49" s="86"/>
      <c r="J49" s="56"/>
    </row>
    <row r="50" spans="1:12" ht="17.25" customHeight="1" thickBot="1" x14ac:dyDescent="0.3">
      <c r="A50" s="75" t="s">
        <v>509</v>
      </c>
      <c r="B50" s="535" t="str">
        <f>IF(B14="","",IF(B49&gt;=0.05,"Yes-Use detail report","No"))</f>
        <v/>
      </c>
      <c r="C50" s="133"/>
      <c r="D50" s="535" t="str">
        <f>IF(D14="","",IF(D49&gt;=0.05,"Yes-Use detail report","No"))</f>
        <v/>
      </c>
      <c r="E50" s="133"/>
      <c r="F50" s="535" t="str">
        <f>IF(F14="","",IF(F49&gt;=0.05,"Yes-Use detail report","No"))</f>
        <v/>
      </c>
      <c r="G50" s="133"/>
      <c r="H50" s="535" t="str">
        <f>IF(H14="","",IF(H49&gt;=0.05,"Yes-Use detail report","No"))</f>
        <v/>
      </c>
      <c r="I50" s="133"/>
      <c r="J50" s="59"/>
    </row>
    <row r="51" spans="1:12" s="130" customFormat="1" ht="30.75" thickBot="1" x14ac:dyDescent="0.3">
      <c r="A51" s="242" t="s">
        <v>243</v>
      </c>
      <c r="B51" s="314"/>
      <c r="C51" s="326"/>
      <c r="D51" s="314"/>
      <c r="E51" s="326"/>
      <c r="F51" s="314"/>
      <c r="G51" s="326"/>
      <c r="H51" s="314"/>
      <c r="I51" s="243"/>
      <c r="J51" s="59"/>
    </row>
    <row r="52" spans="1:12" ht="30" customHeight="1" x14ac:dyDescent="0.25">
      <c r="A52" s="123" t="s">
        <v>156</v>
      </c>
      <c r="B52" s="123"/>
      <c r="C52" s="123"/>
      <c r="D52" s="123"/>
      <c r="E52" s="123"/>
      <c r="F52" s="123"/>
      <c r="G52" s="123"/>
    </row>
    <row r="53" spans="1:12" ht="15.75" customHeight="1" x14ac:dyDescent="0.25">
      <c r="A53" s="399" t="s">
        <v>142</v>
      </c>
      <c r="B53" s="123"/>
      <c r="C53" s="123"/>
      <c r="D53" s="123"/>
      <c r="E53" s="123"/>
      <c r="F53" s="123"/>
      <c r="G53" s="123"/>
    </row>
    <row r="54" spans="1:12" x14ac:dyDescent="0.25">
      <c r="A54" s="399" t="s">
        <v>107</v>
      </c>
      <c r="B54" s="123"/>
      <c r="C54" s="123"/>
      <c r="D54" s="123"/>
      <c r="E54" s="123"/>
      <c r="F54" s="123"/>
      <c r="G54" s="123"/>
    </row>
    <row r="55" spans="1:12" x14ac:dyDescent="0.25">
      <c r="A55" s="358" t="s">
        <v>427</v>
      </c>
      <c r="B55" s="358"/>
      <c r="C55" s="358"/>
      <c r="D55" s="358"/>
      <c r="E55" s="358"/>
      <c r="F55" s="358"/>
      <c r="G55" s="358"/>
    </row>
    <row r="56" spans="1:12" x14ac:dyDescent="0.25">
      <c r="A56" s="400" t="s">
        <v>428</v>
      </c>
      <c r="B56" s="123"/>
      <c r="C56" s="123"/>
      <c r="D56" s="123"/>
      <c r="E56" s="123"/>
      <c r="F56" s="123"/>
      <c r="G56" s="123"/>
      <c r="L56" s="128"/>
    </row>
    <row r="57" spans="1:12" x14ac:dyDescent="0.25">
      <c r="A57" s="401" t="s">
        <v>429</v>
      </c>
    </row>
    <row r="58" spans="1:12" ht="30" customHeight="1" x14ac:dyDescent="0.25">
      <c r="A58" s="123" t="s">
        <v>199</v>
      </c>
    </row>
  </sheetData>
  <sheetProtection algorithmName="SHA-512" hashValue="C13eRajR0jcloMFuYTOTSiK4Kw/q7N9fsy5z/RKdnNh9rdzcFkklAV2Wqd4/x0Ms2Dh5QAlCBjtZCDGHBakoIw==" saltValue="cBv+bXTe2QPs12cfx5ooFg==" spinCount="100000" sheet="1" objects="1" scenarios="1"/>
  <conditionalFormatting sqref="B30:C30">
    <cfRule type="containsText" dxfId="654" priority="58" operator="containsText" text="yes">
      <formula>NOT(ISERROR(SEARCH("yes",B30)))</formula>
    </cfRule>
  </conditionalFormatting>
  <conditionalFormatting sqref="B50:B51">
    <cfRule type="containsText" dxfId="653" priority="54" operator="containsText" text="yes">
      <formula>NOT(ISERROR(SEARCH("yes",B50)))</formula>
    </cfRule>
  </conditionalFormatting>
  <conditionalFormatting sqref="B29">
    <cfRule type="containsText" dxfId="652" priority="55" operator="containsText" text="yes">
      <formula>NOT(ISERROR(SEARCH("yes",B29)))</formula>
    </cfRule>
  </conditionalFormatting>
  <conditionalFormatting sqref="D30">
    <cfRule type="containsText" dxfId="651" priority="27" operator="containsText" text="yes">
      <formula>NOT(ISERROR(SEARCH("yes",D30)))</formula>
    </cfRule>
  </conditionalFormatting>
  <conditionalFormatting sqref="D29">
    <cfRule type="containsText" dxfId="650" priority="26" operator="containsText" text="yes">
      <formula>NOT(ISERROR(SEARCH("yes",D29)))</formula>
    </cfRule>
  </conditionalFormatting>
  <conditionalFormatting sqref="F30">
    <cfRule type="containsText" dxfId="649" priority="25" operator="containsText" text="yes">
      <formula>NOT(ISERROR(SEARCH("yes",F30)))</formula>
    </cfRule>
  </conditionalFormatting>
  <conditionalFormatting sqref="F29">
    <cfRule type="containsText" dxfId="648" priority="24" operator="containsText" text="yes">
      <formula>NOT(ISERROR(SEARCH("yes",F29)))</formula>
    </cfRule>
  </conditionalFormatting>
  <conditionalFormatting sqref="H30">
    <cfRule type="containsText" dxfId="647" priority="23" operator="containsText" text="yes">
      <formula>NOT(ISERROR(SEARCH("yes",H30)))</formula>
    </cfRule>
  </conditionalFormatting>
  <conditionalFormatting sqref="H29">
    <cfRule type="containsText" dxfId="646" priority="22" operator="containsText" text="yes">
      <formula>NOT(ISERROR(SEARCH("yes",H29)))</formula>
    </cfRule>
  </conditionalFormatting>
  <conditionalFormatting sqref="D50">
    <cfRule type="containsText" dxfId="645" priority="21" operator="containsText" text="yes">
      <formula>NOT(ISERROR(SEARCH("yes",D50)))</formula>
    </cfRule>
  </conditionalFormatting>
  <conditionalFormatting sqref="F50">
    <cfRule type="containsText" dxfId="644" priority="20" operator="containsText" text="yes">
      <formula>NOT(ISERROR(SEARCH("yes",F50)))</formula>
    </cfRule>
  </conditionalFormatting>
  <conditionalFormatting sqref="H50">
    <cfRule type="containsText" dxfId="643" priority="19" operator="containsText" text="yes">
      <formula>NOT(ISERROR(SEARCH("yes",H50)))</formula>
    </cfRule>
  </conditionalFormatting>
  <conditionalFormatting sqref="E30">
    <cfRule type="containsText" dxfId="642" priority="15" operator="containsText" text="yes">
      <formula>NOT(ISERROR(SEARCH("yes",E30)))</formula>
    </cfRule>
  </conditionalFormatting>
  <conditionalFormatting sqref="G30">
    <cfRule type="containsText" dxfId="641" priority="14" operator="containsText" text="yes">
      <formula>NOT(ISERROR(SEARCH("yes",G30)))</formula>
    </cfRule>
  </conditionalFormatting>
  <conditionalFormatting sqref="I30">
    <cfRule type="containsText" dxfId="640" priority="13" operator="containsText" text="yes">
      <formula>NOT(ISERROR(SEARCH("yes",I30)))</formula>
    </cfRule>
  </conditionalFormatting>
  <conditionalFormatting sqref="D51">
    <cfRule type="containsText" dxfId="639" priority="3" operator="containsText" text="yes">
      <formula>NOT(ISERROR(SEARCH("yes",D51)))</formula>
    </cfRule>
  </conditionalFormatting>
  <conditionalFormatting sqref="F51">
    <cfRule type="containsText" dxfId="638" priority="2" operator="containsText" text="yes">
      <formula>NOT(ISERROR(SEARCH("yes",F51)))</formula>
    </cfRule>
  </conditionalFormatting>
  <conditionalFormatting sqref="H51">
    <cfRule type="containsText" dxfId="637" priority="1" operator="containsText" text="yes">
      <formula>NOT(ISERROR(SEARCH("yes",H51)))</formula>
    </cfRule>
  </conditionalFormatting>
  <dataValidations count="1">
    <dataValidation type="list" allowBlank="1" showInputMessage="1" showErrorMessage="1" sqref="B14 D14 F14 H14" xr:uid="{FF5871BA-F24A-41FC-922C-E1623F7124EC}">
      <formula1>Process_Unit_Emission_Point</formula1>
    </dataValidation>
  </dataValidations>
  <pageMargins left="0.45" right="0.45" top="0.5" bottom="0.5" header="0.3" footer="0.3"/>
  <pageSetup scale="57" fitToHeight="2" orientation="landscape" r:id="rId1"/>
  <headerFooter>
    <oddFooter>&amp;RCOMS Summary-- &amp;P of &amp;N</oddFooter>
  </headerFooter>
  <extLst>
    <ext xmlns:x14="http://schemas.microsoft.com/office/spreadsheetml/2009/9/main" uri="{CCE6A557-97BC-4b89-ADB6-D9C93CAAB3DF}">
      <x14:dataValidations xmlns:xm="http://schemas.microsoft.com/office/excel/2006/main" count="3">
        <x14:dataValidation type="list" allowBlank="1" showInputMessage="1" xr:uid="{0D47F259-97C2-4C94-997F-4DD5E87D296C}">
          <x14:formula1>
            <xm:f>'dropdown menus'!$B$156:$B$157</xm:f>
          </x14:formula1>
          <xm:sqref>B51 D51 F51 H51</xm:sqref>
        </x14:dataValidation>
        <x14:dataValidation type="list" allowBlank="1" showInputMessage="1" showErrorMessage="1" xr:uid="{2C9469F1-FA04-43C4-979C-B0EB0EDCA8B8}">
          <x14:formula1>
            <xm:f>'dropdown menus'!$B$121:$B$122</xm:f>
          </x14:formula1>
          <xm:sqref>D17:D19 P19 N19 L19 J19 H17:H19 B17:B19 F17:F19</xm:sqref>
        </x14:dataValidation>
        <x14:dataValidation type="list" allowBlank="1" showInputMessage="1" showErrorMessage="1" xr:uid="{A99882F7-DBD4-4DB4-A20D-087EB401AF0F}">
          <x14:formula1>
            <xm:f>'dropdown menus'!$B$65:$B$66</xm:f>
          </x14:formula1>
          <xm:sqref>B15 D15 F15 H15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6">
    <tabColor theme="9" tint="0.59999389629810485"/>
  </sheetPr>
  <dimension ref="A1:AA57"/>
  <sheetViews>
    <sheetView showGridLines="0" zoomScale="90" zoomScaleNormal="90" workbookViewId="0">
      <selection activeCell="B14" sqref="B14"/>
    </sheetView>
  </sheetViews>
  <sheetFormatPr defaultColWidth="0" defaultRowHeight="15" zeroHeight="1" x14ac:dyDescent="0.25"/>
  <cols>
    <col min="1" max="1" width="63" style="4" customWidth="1"/>
    <col min="2" max="16" width="18.7109375" customWidth="1"/>
    <col min="17" max="17" width="15.85546875" bestFit="1" customWidth="1"/>
    <col min="18" max="16384" width="9.140625" hidden="1"/>
  </cols>
  <sheetData>
    <row r="1" spans="1:27" s="267" customFormat="1" ht="21" x14ac:dyDescent="0.35">
      <c r="A1" s="443" t="s">
        <v>31</v>
      </c>
    </row>
    <row r="2" spans="1:27" s="267" customFormat="1" x14ac:dyDescent="0.25">
      <c r="A2" s="300" t="s">
        <v>68</v>
      </c>
    </row>
    <row r="3" spans="1:27" s="267" customFormat="1" x14ac:dyDescent="0.25">
      <c r="A3" s="444"/>
      <c r="D3" s="438" t="s">
        <v>238</v>
      </c>
      <c r="E3" s="301" t="str">
        <f ca="1">MID(CELL("filename",A1),FIND("]",CELL("filename",A1))+1,255)</f>
        <v>CPMS1</v>
      </c>
      <c r="L3" s="438" t="s">
        <v>238</v>
      </c>
      <c r="M3" s="301" t="str">
        <f ca="1">MID(CELL("filename",I1),FIND("]",CELL("filename",I1))+1,255)</f>
        <v>CPMS1</v>
      </c>
    </row>
    <row r="4" spans="1:27" s="267" customFormat="1" x14ac:dyDescent="0.25">
      <c r="A4" s="305" t="s">
        <v>32</v>
      </c>
      <c r="B4" s="516" t="str">
        <f>Facility_Info_upload!$C$24&amp;"--"&amp;Facility_Info_upload!$D$24</f>
        <v>0--0</v>
      </c>
      <c r="C4" s="517"/>
      <c r="D4" s="517"/>
      <c r="E4" s="518"/>
      <c r="J4" s="536" t="str">
        <f>Facility_Info_upload!$C$24&amp;"--"&amp;Facility_Info_upload!$D$24</f>
        <v>0--0</v>
      </c>
      <c r="K4" s="537"/>
      <c r="L4" s="537"/>
      <c r="M4" s="538"/>
    </row>
    <row r="5" spans="1:27" s="267" customFormat="1" x14ac:dyDescent="0.25">
      <c r="A5" s="305" t="s">
        <v>33</v>
      </c>
      <c r="B5" s="563" t="str">
        <f>CONCATENATE(TEXT(Facility_Info!$B$28,"mm/dd/yyyy")," - ",TEXT(Facility_Info!$B$29,"mm/dd/yyyy"))</f>
        <v>01/00/1900 - 01/00/1900</v>
      </c>
      <c r="C5" s="519"/>
      <c r="D5" s="517"/>
      <c r="E5" s="518"/>
      <c r="J5" s="563" t="str">
        <f>CONCATENATE(TEXT(Facility_Info!$B$28,"mm/dd/yyyy")," - ",TEXT(Facility_Info!$B$29,"mm/dd/yyyy"))</f>
        <v>01/00/1900 - 01/00/1900</v>
      </c>
      <c r="K5" s="539"/>
      <c r="L5" s="537"/>
      <c r="M5" s="538"/>
    </row>
    <row r="6" spans="1:27" s="267" customFormat="1" x14ac:dyDescent="0.25">
      <c r="A6" s="305" t="s">
        <v>19</v>
      </c>
      <c r="B6" s="520" t="str">
        <f>IF(Unit_Info!$C24="","",Unit_Info!$C24)</f>
        <v/>
      </c>
      <c r="C6" s="521"/>
      <c r="D6" s="521"/>
      <c r="E6" s="522"/>
      <c r="J6" s="520" t="e">
        <f ca="1">INDEX(Unit_Info!$Z$43:$Z$62,MATCH(CPMS1!$E$3,Unit_Info!$Y$43:$Y$62,0))</f>
        <v>#N/A</v>
      </c>
      <c r="K6" s="523"/>
      <c r="L6" s="523"/>
      <c r="M6" s="524"/>
    </row>
    <row r="7" spans="1:27" s="267" customFormat="1" x14ac:dyDescent="0.25">
      <c r="A7" s="305" t="s">
        <v>20</v>
      </c>
      <c r="B7" s="520" t="str">
        <f>IF(Unit_Info!$D24="","",Unit_Info!$D24)</f>
        <v/>
      </c>
      <c r="C7" s="523"/>
      <c r="D7" s="523"/>
      <c r="E7" s="524"/>
      <c r="J7" s="520" t="e">
        <f ca="1">INDEX(Unit_Info!$AA$43:$AA$62,MATCH(CPMS1!$E$3,Unit_Info!$Y$43:$Y$62,0))</f>
        <v>#N/A</v>
      </c>
      <c r="K7" s="523"/>
      <c r="L7" s="523"/>
      <c r="M7" s="524"/>
    </row>
    <row r="8" spans="1:27" s="267" customFormat="1" x14ac:dyDescent="0.25">
      <c r="A8" s="305" t="s">
        <v>21</v>
      </c>
      <c r="B8" s="520" t="str">
        <f>IF(Unit_Info!$F24="","",Unit_Info!$F24)</f>
        <v/>
      </c>
      <c r="C8" s="523"/>
      <c r="D8" s="523"/>
      <c r="E8" s="524"/>
      <c r="J8" s="520" t="e">
        <f ca="1">INDEX(Unit_Info!$AB$43:$AB$62,MATCH(CPMS1!$E$3,Unit_Info!$Y$43:$Y$62,0))</f>
        <v>#N/A</v>
      </c>
      <c r="K8" s="523"/>
      <c r="L8" s="523"/>
      <c r="M8" s="524"/>
    </row>
    <row r="9" spans="1:27" s="267" customFormat="1" x14ac:dyDescent="0.25">
      <c r="A9" s="305" t="s">
        <v>22</v>
      </c>
      <c r="B9" s="520" t="str">
        <f>IF(Unit_Info!$I24="","",Unit_Info!$I24)</f>
        <v/>
      </c>
      <c r="C9" s="523"/>
      <c r="D9" s="523"/>
      <c r="E9" s="524"/>
      <c r="J9" s="520" t="e">
        <f ca="1">INDEX(Unit_Info!$AC$43:$AC$62,MATCH(CPMS1!$E$3,Unit_Info!$Y$43:$Y$62,0))</f>
        <v>#N/A</v>
      </c>
      <c r="K9" s="523"/>
      <c r="L9" s="523"/>
      <c r="M9" s="524"/>
    </row>
    <row r="10" spans="1:27" s="267" customFormat="1" x14ac:dyDescent="0.25">
      <c r="A10" s="305" t="s">
        <v>138</v>
      </c>
      <c r="B10" s="214"/>
      <c r="C10" s="439"/>
      <c r="D10" s="439"/>
      <c r="E10" s="440"/>
      <c r="J10" s="582">
        <f>+B10</f>
        <v>0</v>
      </c>
      <c r="K10" s="439"/>
      <c r="L10" s="439"/>
      <c r="M10" s="440"/>
    </row>
    <row r="11" spans="1:27" s="267" customFormat="1" ht="25.5" customHeight="1" thickBot="1" x14ac:dyDescent="0.3">
      <c r="A11" s="441" t="s">
        <v>137</v>
      </c>
      <c r="B11" s="441"/>
      <c r="C11" s="441"/>
      <c r="D11" s="441"/>
      <c r="E11" s="441"/>
      <c r="J11" s="441"/>
      <c r="K11" s="441"/>
      <c r="L11" s="441"/>
      <c r="M11" s="441"/>
    </row>
    <row r="12" spans="1:27" x14ac:dyDescent="0.25">
      <c r="A12" s="8" t="s">
        <v>146</v>
      </c>
      <c r="B12" s="542"/>
      <c r="C12" s="9"/>
      <c r="D12" s="542"/>
      <c r="E12" s="10"/>
      <c r="F12" s="9"/>
      <c r="G12" s="9"/>
      <c r="H12" s="542"/>
      <c r="I12" s="10"/>
      <c r="J12" s="9"/>
      <c r="K12" s="10"/>
      <c r="L12" s="9"/>
      <c r="M12" s="10"/>
      <c r="N12" s="9"/>
      <c r="O12" s="10"/>
      <c r="P12" s="9"/>
      <c r="Q12" s="10"/>
    </row>
    <row r="13" spans="1:27" s="250" customFormat="1" x14ac:dyDescent="0.25">
      <c r="A13" s="263" t="s">
        <v>293</v>
      </c>
      <c r="B13" s="543" t="str">
        <f>IF(B14="","",1)</f>
        <v/>
      </c>
      <c r="C13" s="540"/>
      <c r="D13" s="543" t="str">
        <f>IF(D14="","",B13+1)</f>
        <v/>
      </c>
      <c r="E13" s="544"/>
      <c r="F13" s="540" t="str">
        <f>IF(F14="","",MAX(B13:D13)+1)</f>
        <v/>
      </c>
      <c r="G13" s="540"/>
      <c r="H13" s="532" t="str">
        <f>IF(H14="","",MAX(B13:F13)+1)</f>
        <v/>
      </c>
      <c r="I13" s="541"/>
      <c r="J13" s="540" t="str">
        <f>IF(J14="","",MAX(D13:H13)+1)</f>
        <v/>
      </c>
      <c r="K13" s="541"/>
      <c r="L13" s="540" t="str">
        <f>IF(L14="","",MAX(F13:J13)+1)</f>
        <v/>
      </c>
      <c r="M13" s="541"/>
      <c r="N13" s="540" t="str">
        <f>IF(N14="","",MAX(H13:L13)+1)</f>
        <v/>
      </c>
      <c r="O13" s="541"/>
      <c r="P13" s="540" t="str">
        <f>IF(P14="","",MAX(J13:N13)+1)</f>
        <v/>
      </c>
      <c r="Q13" s="541"/>
    </row>
    <row r="14" spans="1:27" x14ac:dyDescent="0.25">
      <c r="A14" s="11" t="s">
        <v>34</v>
      </c>
      <c r="B14" s="175"/>
      <c r="C14" s="119"/>
      <c r="D14" s="175"/>
      <c r="E14" s="119"/>
      <c r="F14" s="175"/>
      <c r="G14" s="119"/>
      <c r="H14" s="175"/>
      <c r="I14" s="119"/>
      <c r="J14" s="175"/>
      <c r="K14" s="119"/>
      <c r="L14" s="175"/>
      <c r="M14" s="119"/>
      <c r="N14" s="175"/>
      <c r="O14" s="119"/>
      <c r="P14" s="175"/>
      <c r="Q14" s="119"/>
    </row>
    <row r="15" spans="1:27" x14ac:dyDescent="0.25">
      <c r="A15" s="11" t="s">
        <v>35</v>
      </c>
      <c r="B15" s="175"/>
      <c r="C15" s="120"/>
      <c r="D15" s="175"/>
      <c r="E15" s="120"/>
      <c r="F15" s="175"/>
      <c r="G15" s="120"/>
      <c r="H15" s="175"/>
      <c r="I15" s="120"/>
      <c r="J15" s="175"/>
      <c r="K15" s="120"/>
      <c r="L15" s="175"/>
      <c r="M15" s="120"/>
      <c r="N15" s="175"/>
      <c r="O15" s="120"/>
      <c r="P15" s="175"/>
      <c r="Q15" s="120"/>
    </row>
    <row r="16" spans="1:27" x14ac:dyDescent="0.25">
      <c r="A16" s="11" t="s">
        <v>147</v>
      </c>
      <c r="B16" s="215"/>
      <c r="C16" s="121"/>
      <c r="D16" s="215"/>
      <c r="E16" s="121"/>
      <c r="F16" s="215"/>
      <c r="G16" s="121"/>
      <c r="H16" s="215"/>
      <c r="I16" s="121"/>
      <c r="J16" s="215"/>
      <c r="K16" s="121"/>
      <c r="L16" s="215"/>
      <c r="M16" s="121"/>
      <c r="N16" s="215"/>
      <c r="O16" s="121"/>
      <c r="P16" s="215"/>
      <c r="Q16" s="121"/>
      <c r="V16" s="24" t="s">
        <v>532</v>
      </c>
      <c r="W16" s="24" t="s">
        <v>36</v>
      </c>
      <c r="X16" s="24" t="s">
        <v>8</v>
      </c>
      <c r="Y16" s="273"/>
      <c r="Z16" s="273"/>
      <c r="AA16" s="273"/>
    </row>
    <row r="17" spans="1:27" x14ac:dyDescent="0.25">
      <c r="A17" s="53" t="s">
        <v>148</v>
      </c>
      <c r="B17" s="216"/>
      <c r="C17" s="122"/>
      <c r="D17" s="216"/>
      <c r="E17" s="122"/>
      <c r="F17" s="216"/>
      <c r="G17" s="122"/>
      <c r="H17" s="216"/>
      <c r="I17" s="122"/>
      <c r="J17" s="216"/>
      <c r="K17" s="122"/>
      <c r="L17" s="216"/>
      <c r="M17" s="122"/>
      <c r="N17" s="216"/>
      <c r="O17" s="122"/>
      <c r="P17" s="216"/>
      <c r="Q17" s="122"/>
      <c r="V17" s="31">
        <f>B14</f>
        <v>0</v>
      </c>
      <c r="W17" s="31" t="str">
        <f>B27</f>
        <v/>
      </c>
      <c r="X17" s="31" t="str">
        <f>C27</f>
        <v/>
      </c>
      <c r="Y17" s="273"/>
      <c r="Z17" s="273"/>
      <c r="AA17" s="273"/>
    </row>
    <row r="18" spans="1:27" s="126" customFormat="1" ht="30" customHeight="1" x14ac:dyDescent="0.25">
      <c r="A18" s="11" t="s">
        <v>190</v>
      </c>
      <c r="B18" s="215"/>
      <c r="C18" s="100"/>
      <c r="D18" s="215"/>
      <c r="E18" s="100"/>
      <c r="F18" s="215"/>
      <c r="G18" s="100"/>
      <c r="H18" s="215"/>
      <c r="I18" s="122"/>
      <c r="J18" s="215"/>
      <c r="K18" s="122"/>
      <c r="L18" s="215"/>
      <c r="M18" s="122"/>
      <c r="N18" s="215"/>
      <c r="O18" s="122"/>
      <c r="P18" s="215"/>
      <c r="Q18" s="122"/>
      <c r="V18" s="31">
        <f>D14</f>
        <v>0</v>
      </c>
      <c r="W18" s="31" t="str">
        <f>D27</f>
        <v/>
      </c>
      <c r="X18" s="31" t="str">
        <f>E27</f>
        <v/>
      </c>
      <c r="Y18" s="273"/>
      <c r="Z18" s="273"/>
      <c r="AA18" s="273"/>
    </row>
    <row r="19" spans="1:27" s="124" customFormat="1" ht="29.25" customHeight="1" x14ac:dyDescent="0.25">
      <c r="A19" s="53" t="s">
        <v>191</v>
      </c>
      <c r="B19" s="215"/>
      <c r="C19" s="100"/>
      <c r="D19" s="215"/>
      <c r="E19" s="100"/>
      <c r="F19" s="215"/>
      <c r="G19" s="100"/>
      <c r="H19" s="215"/>
      <c r="I19" s="101"/>
      <c r="J19" s="215"/>
      <c r="K19" s="101"/>
      <c r="L19" s="215"/>
      <c r="M19" s="101"/>
      <c r="N19" s="215"/>
      <c r="O19" s="101"/>
      <c r="P19" s="215"/>
      <c r="Q19" s="101"/>
      <c r="V19" s="31">
        <f>F14</f>
        <v>0</v>
      </c>
      <c r="W19" s="31" t="str">
        <f>F27</f>
        <v/>
      </c>
      <c r="X19" s="31" t="str">
        <f>G27</f>
        <v/>
      </c>
      <c r="Y19" s="273"/>
      <c r="Z19" s="273"/>
      <c r="AA19" s="273"/>
    </row>
    <row r="20" spans="1:27" x14ac:dyDescent="0.25">
      <c r="A20" s="12"/>
      <c r="B20" s="96" t="s">
        <v>36</v>
      </c>
      <c r="C20" s="97" t="s">
        <v>8</v>
      </c>
      <c r="D20" s="96" t="s">
        <v>36</v>
      </c>
      <c r="E20" s="97" t="s">
        <v>8</v>
      </c>
      <c r="F20" s="96" t="s">
        <v>36</v>
      </c>
      <c r="G20" s="97" t="s">
        <v>8</v>
      </c>
      <c r="H20" s="96" t="s">
        <v>36</v>
      </c>
      <c r="I20" s="98" t="s">
        <v>8</v>
      </c>
      <c r="J20" s="96" t="s">
        <v>36</v>
      </c>
      <c r="K20" s="98" t="s">
        <v>8</v>
      </c>
      <c r="L20" s="96" t="s">
        <v>36</v>
      </c>
      <c r="M20" s="98" t="s">
        <v>8</v>
      </c>
      <c r="N20" s="96" t="s">
        <v>36</v>
      </c>
      <c r="O20" s="98" t="s">
        <v>8</v>
      </c>
      <c r="P20" s="96" t="s">
        <v>36</v>
      </c>
      <c r="Q20" s="98" t="s">
        <v>8</v>
      </c>
      <c r="V20" s="31">
        <f>J14</f>
        <v>0</v>
      </c>
      <c r="W20" s="31" t="str">
        <f>J27</f>
        <v/>
      </c>
      <c r="X20" s="31" t="str">
        <f>K27</f>
        <v/>
      </c>
      <c r="Y20" s="273"/>
      <c r="Z20" s="273"/>
      <c r="AA20" s="273"/>
    </row>
    <row r="21" spans="1:27" ht="17.25" x14ac:dyDescent="0.25">
      <c r="A21" s="27" t="s">
        <v>75</v>
      </c>
      <c r="B21" s="99" t="s">
        <v>37</v>
      </c>
      <c r="C21" s="143" t="s">
        <v>198</v>
      </c>
      <c r="D21" s="144" t="s">
        <v>37</v>
      </c>
      <c r="E21" s="143" t="s">
        <v>198</v>
      </c>
      <c r="F21" s="144" t="s">
        <v>37</v>
      </c>
      <c r="G21" s="143" t="s">
        <v>198</v>
      </c>
      <c r="H21" s="144" t="s">
        <v>37</v>
      </c>
      <c r="I21" s="245" t="s">
        <v>198</v>
      </c>
      <c r="J21" s="144" t="s">
        <v>37</v>
      </c>
      <c r="K21" s="245" t="s">
        <v>198</v>
      </c>
      <c r="L21" s="144" t="s">
        <v>37</v>
      </c>
      <c r="M21" s="245" t="s">
        <v>198</v>
      </c>
      <c r="N21" s="144" t="s">
        <v>37</v>
      </c>
      <c r="O21" s="245" t="s">
        <v>198</v>
      </c>
      <c r="P21" s="144" t="s">
        <v>37</v>
      </c>
      <c r="Q21" s="245" t="s">
        <v>198</v>
      </c>
      <c r="V21" s="31">
        <f>L14</f>
        <v>0</v>
      </c>
      <c r="W21" s="31" t="str">
        <f>L27</f>
        <v/>
      </c>
      <c r="X21" s="31" t="str">
        <f>M27</f>
        <v/>
      </c>
      <c r="Y21" s="273"/>
      <c r="Z21" s="273"/>
      <c r="AA21" s="273"/>
    </row>
    <row r="22" spans="1:27" x14ac:dyDescent="0.25">
      <c r="A22" s="13" t="s">
        <v>38</v>
      </c>
      <c r="B22" s="217"/>
      <c r="C22" s="218"/>
      <c r="D22" s="217"/>
      <c r="E22" s="218"/>
      <c r="F22" s="217"/>
      <c r="G22" s="218"/>
      <c r="H22" s="219"/>
      <c r="I22" s="177"/>
      <c r="J22" s="219"/>
      <c r="K22" s="177"/>
      <c r="L22" s="219"/>
      <c r="M22" s="177"/>
      <c r="N22" s="219"/>
      <c r="O22" s="177"/>
      <c r="P22" s="219"/>
      <c r="Q22" s="177"/>
      <c r="V22" s="31">
        <f>N14</f>
        <v>0</v>
      </c>
      <c r="W22" s="31" t="str">
        <f>N27</f>
        <v/>
      </c>
      <c r="X22" s="31" t="str">
        <f>O27</f>
        <v/>
      </c>
      <c r="Y22" s="273"/>
      <c r="Z22" s="273"/>
      <c r="AA22" s="273"/>
    </row>
    <row r="23" spans="1:27" x14ac:dyDescent="0.25">
      <c r="A23" s="13" t="s">
        <v>39</v>
      </c>
      <c r="B23" s="217"/>
      <c r="C23" s="218"/>
      <c r="D23" s="217"/>
      <c r="E23" s="218"/>
      <c r="F23" s="217"/>
      <c r="G23" s="218"/>
      <c r="H23" s="219"/>
      <c r="I23" s="177"/>
      <c r="J23" s="219"/>
      <c r="K23" s="177"/>
      <c r="L23" s="219"/>
      <c r="M23" s="177"/>
      <c r="N23" s="219"/>
      <c r="O23" s="177"/>
      <c r="P23" s="219"/>
      <c r="Q23" s="177"/>
      <c r="V23" s="31">
        <f>P14</f>
        <v>0</v>
      </c>
      <c r="W23" s="31" t="str">
        <f>P27</f>
        <v/>
      </c>
      <c r="X23" s="31" t="str">
        <f>Q27</f>
        <v/>
      </c>
      <c r="Y23" s="273"/>
      <c r="Z23" s="273"/>
      <c r="AA23" s="273"/>
    </row>
    <row r="24" spans="1:27" x14ac:dyDescent="0.25">
      <c r="A24" s="13" t="s">
        <v>40</v>
      </c>
      <c r="B24" s="217"/>
      <c r="C24" s="218"/>
      <c r="D24" s="217"/>
      <c r="E24" s="218"/>
      <c r="F24" s="217"/>
      <c r="G24" s="218"/>
      <c r="H24" s="219"/>
      <c r="I24" s="177"/>
      <c r="J24" s="219"/>
      <c r="K24" s="177"/>
      <c r="L24" s="219"/>
      <c r="M24" s="177"/>
      <c r="N24" s="219"/>
      <c r="O24" s="177"/>
      <c r="P24" s="219"/>
      <c r="Q24" s="177"/>
      <c r="V24" s="273"/>
      <c r="W24" s="273"/>
      <c r="X24" s="569" t="str">
        <f>IF(OR(B9="Wet Scrubber", B9="ESP and wet scrubber"),$C$31,"0")</f>
        <v>0</v>
      </c>
      <c r="Y24" s="273"/>
      <c r="Z24" s="273"/>
      <c r="AA24" s="273"/>
    </row>
    <row r="25" spans="1:27" x14ac:dyDescent="0.25">
      <c r="A25" s="13" t="s">
        <v>41</v>
      </c>
      <c r="B25" s="217"/>
      <c r="C25" s="218"/>
      <c r="D25" s="217"/>
      <c r="E25" s="218"/>
      <c r="F25" s="217"/>
      <c r="G25" s="218"/>
      <c r="H25" s="219"/>
      <c r="I25" s="177"/>
      <c r="J25" s="219"/>
      <c r="K25" s="177"/>
      <c r="L25" s="219"/>
      <c r="M25" s="177"/>
      <c r="N25" s="219"/>
      <c r="O25" s="177"/>
      <c r="P25" s="219"/>
      <c r="Q25" s="177"/>
      <c r="V25" s="24" t="s">
        <v>533</v>
      </c>
      <c r="W25" s="273">
        <f>SUMIFS(W17:W23,$V$17:$V$23,"Scrubber liquid flow")+SUMIFS(W17:W23,$V$17:$V$23,"SDT scrubber fan amperage")+SUMIFS(W17:W23,$V$17:$V$23,"Scrubber pressure drop")</f>
        <v>0</v>
      </c>
      <c r="X25" s="273">
        <f>SUMIFS(X17:X23,$V$17:$V$23,"Scrubber liquid flow")+SUMIFS(X17:X23,$V$17:$V$23,"SDT scrubber fan amperage")+SUMIFS(X17:X23,$V$17:$V$23,"Scrubber pressure drop")-X24</f>
        <v>0</v>
      </c>
      <c r="Y25" s="273"/>
      <c r="Z25" s="568" t="e">
        <f>IF(W25/$B$10&gt;0.01,"Yes-Use detail forms","No")</f>
        <v>#DIV/0!</v>
      </c>
      <c r="AA25" s="567" t="str">
        <f>IF(X25&gt;5,"Yes-Use detail and failure forms","No")</f>
        <v>No</v>
      </c>
    </row>
    <row r="26" spans="1:27" x14ac:dyDescent="0.25">
      <c r="A26" s="13" t="s">
        <v>42</v>
      </c>
      <c r="B26" s="217"/>
      <c r="C26" s="218"/>
      <c r="D26" s="217"/>
      <c r="E26" s="218"/>
      <c r="F26" s="217"/>
      <c r="G26" s="218"/>
      <c r="H26" s="219"/>
      <c r="I26" s="177"/>
      <c r="J26" s="219"/>
      <c r="K26" s="177"/>
      <c r="L26" s="219"/>
      <c r="M26" s="177"/>
      <c r="N26" s="219"/>
      <c r="O26" s="177"/>
      <c r="P26" s="219"/>
      <c r="Q26" s="177"/>
      <c r="V26" s="24" t="s">
        <v>534</v>
      </c>
      <c r="W26" s="273">
        <f>SUMIFS(W17:W23,$V$17:$V$23,"Alternative parameter (3-hr)")</f>
        <v>0</v>
      </c>
      <c r="X26" s="273">
        <f>SUMIFS(X17:X23,$V$17:$V$23,"Alternative parameter (3-hr)")-X24</f>
        <v>0</v>
      </c>
      <c r="Y26" s="273"/>
      <c r="Z26" s="568" t="e">
        <f>IF(W26/$B$10&gt;0.01,"Yes-Use detail forms","No")</f>
        <v>#DIV/0!</v>
      </c>
      <c r="AA26" s="567" t="str">
        <f>IF(X26&gt;5,"Yes-Use detail and failure forms","No")</f>
        <v>No</v>
      </c>
    </row>
    <row r="27" spans="1:27" ht="17.25" x14ac:dyDescent="0.25">
      <c r="A27" s="11" t="s">
        <v>79</v>
      </c>
      <c r="B27" s="534" t="str">
        <f>IF(B14="","",SUM(B22:B26)-IF(B14="scrubber pressure drop",B22,0))</f>
        <v/>
      </c>
      <c r="C27" s="545" t="str">
        <f>IF(B14="","",SUM(C22:C26)-IF(B14="scrubber pressure drop",C22,0))</f>
        <v/>
      </c>
      <c r="D27" s="534" t="str">
        <f>IF(D14="","",SUM(D22:D26)-IF(D14="scrubber pressure drop",D22,0))</f>
        <v/>
      </c>
      <c r="E27" s="545" t="str">
        <f>IF(D14="","",SUM(E22:E26)-IF(D14="scrubber pressure drop",E22,0))</f>
        <v/>
      </c>
      <c r="F27" s="534" t="str">
        <f>IF(F14="","",SUM(F22:F26)-IF(F14="scrubber pressure drop",F22,0))</f>
        <v/>
      </c>
      <c r="G27" s="545" t="str">
        <f>IF(F14="","",SUM(G22:G26)-IF(F14="scrubber pressure drop",G22,0))</f>
        <v/>
      </c>
      <c r="H27" s="534" t="str">
        <f>IF(H14="","",SUM(H22:H26)-IF(H14="scrubber pressure drop",H22,0))</f>
        <v/>
      </c>
      <c r="I27" s="547" t="str">
        <f>IF(H14="","",SUM(I22:I26)-IF(H14="scrubber pressure drop",I22,0))</f>
        <v/>
      </c>
      <c r="J27" s="534" t="str">
        <f>IF(J14="","",SUM(J22:J26)-IF(J14="scrubber pressure drop",J22,0))</f>
        <v/>
      </c>
      <c r="K27" s="547" t="str">
        <f>IF(J14="","",SUM(K22:K26)-IF(J14="scrubber pressure drop",K22,0))</f>
        <v/>
      </c>
      <c r="L27" s="534" t="str">
        <f>IF(L14="","",SUM(L22:L26)-IF(L14="scrubber pressure drop",L22,0))</f>
        <v/>
      </c>
      <c r="M27" s="547" t="str">
        <f>IF(L14="","",SUM(M22:M26)-IF(L14="scrubber pressure drop",M22,0))</f>
        <v/>
      </c>
      <c r="N27" s="534" t="str">
        <f>IF(N14="","",SUM(N22:N26)-IF(N14="scrubber pressure drop",N22,0))</f>
        <v/>
      </c>
      <c r="O27" s="547" t="str">
        <f>IF(N14="","",SUM(O22:O26)-IF(N14="scrubber pressure drop",O22,0))</f>
        <v/>
      </c>
      <c r="P27" s="534" t="str">
        <f>IF(P14="","",SUM(P22:P26)-IF(P14="scrubber pressure drop",P22,0))</f>
        <v/>
      </c>
      <c r="Q27" s="547" t="str">
        <f>IF(P14="","",SUM(Q22:Q26)-IF(P14="scrubber pressure drop",Q22,0))</f>
        <v/>
      </c>
    </row>
    <row r="28" spans="1:27" ht="32.25" x14ac:dyDescent="0.25">
      <c r="A28" s="11" t="s">
        <v>154</v>
      </c>
      <c r="B28" s="546" t="str">
        <f>IF(B14="","",IF($B$10&gt;0,B27/$B$10,0))</f>
        <v/>
      </c>
      <c r="C28" s="23"/>
      <c r="D28" s="546" t="str">
        <f>IF(D14="","",IF($B$10&gt;0,D27/$B$10,0))</f>
        <v/>
      </c>
      <c r="E28" s="23"/>
      <c r="F28" s="546" t="str">
        <f>IF(F14="","",IF($B$10&gt;0,F27/$B$10,0))</f>
        <v/>
      </c>
      <c r="G28" s="23"/>
      <c r="H28" s="546" t="str">
        <f>IF(H14="","",IF($B$10&gt;0,H27/$B$10,0))</f>
        <v/>
      </c>
      <c r="I28" s="86"/>
      <c r="J28" s="546" t="str">
        <f>IF(J14="","",IF($B$10&gt;0,J27/$B$10,0))</f>
        <v/>
      </c>
      <c r="K28" s="86"/>
      <c r="L28" s="546" t="str">
        <f>IF(L14="","",IF($B$10&gt;0,L27/$B$10,0))</f>
        <v/>
      </c>
      <c r="M28" s="86"/>
      <c r="N28" s="546" t="str">
        <f>IF(N14="","",IF($B$10&gt;0,N27/$B$10,0))</f>
        <v/>
      </c>
      <c r="O28" s="86"/>
      <c r="P28" s="546" t="str">
        <f>IF(P14="","",IF($B$10&gt;0,P27/$B$10,0))</f>
        <v/>
      </c>
      <c r="Q28" s="86"/>
    </row>
    <row r="29" spans="1:27" ht="30" x14ac:dyDescent="0.25">
      <c r="A29" s="11" t="s">
        <v>514</v>
      </c>
      <c r="B29" s="530" t="str">
        <f>IF(B14="","",IF(B28&gt;=0.01,"Yes-Use detail form","No"))</f>
        <v/>
      </c>
      <c r="C29" s="89"/>
      <c r="D29" s="530" t="str">
        <f>IF(D14="","",IF(D28&gt;=0.01,"Yes-Use detail form","No"))</f>
        <v/>
      </c>
      <c r="E29" s="89"/>
      <c r="F29" s="530" t="str">
        <f>IF(F14="","",IF(F28&gt;=0.01,"Yes-Use detail form","No"))</f>
        <v/>
      </c>
      <c r="G29" s="89"/>
      <c r="H29" s="530" t="str">
        <f>IF(H14="","",IF(H28&gt;=0.01,"Yes-Use detail form","No"))</f>
        <v/>
      </c>
      <c r="I29" s="89"/>
      <c r="J29" s="530" t="str">
        <f>IF(J14="","",IF(J28&gt;=0.01,"Yes-Use detail form","No"))</f>
        <v/>
      </c>
      <c r="K29" s="89"/>
      <c r="L29" s="530" t="str">
        <f>IF(L14="","",IF(L28&gt;=0.01,"Yes-Use detail form","No"))</f>
        <v/>
      </c>
      <c r="M29" s="89"/>
      <c r="N29" s="530" t="str">
        <f>IF(N14="","",IF(N28&gt;=0.01,"Yes-Use detail form","No"))</f>
        <v/>
      </c>
      <c r="O29" s="89"/>
      <c r="P29" s="530" t="str">
        <f>IF(P14="","",IF(P28&gt;=0.01,"Yes-Use detail form","No"))</f>
        <v/>
      </c>
      <c r="Q29" s="89"/>
    </row>
    <row r="30" spans="1:27" s="273" customFormat="1" ht="45" x14ac:dyDescent="0.25">
      <c r="A30" s="11" t="s">
        <v>515</v>
      </c>
      <c r="B30" s="28"/>
      <c r="C30" s="548" t="str">
        <f>IF(B14="","",IF(OR(B14="RTO temperature (1-hr)",B14="Bypass of Control Device",B14="Automatic Voltage Control"),"Not Applicable",IF(C27&lt;VLOOKUP(B14,Violations!$A$6:$D$10,4,FALSE),"No","Yes")))</f>
        <v/>
      </c>
      <c r="D30" s="469"/>
      <c r="E30" s="548" t="str">
        <f>IF(B14="","",IF(OR(B14="RTO temperature (1-hr)",B14="Bypass of Control Device",B14="Automatic Voltage Control"),"Not Applicable",IF(C27&lt;VLOOKUP(B14,Violations!$A$6:$D$10,4,FALSE),"No","Yes")))</f>
        <v/>
      </c>
      <c r="F30" s="469"/>
      <c r="G30" s="548" t="str">
        <f>IF(B14="","",IF(OR(B14="RTO temperature (1-hr)",B14="Bypass of Control Device",B14="Automatic Voltage Control"),"Not Applicable",IF(C27&lt;VLOOKUP(B14,Violations!$A$6:$D$10,4,FALSE),"No","Yes")))</f>
        <v/>
      </c>
      <c r="H30" s="469"/>
      <c r="I30" s="548" t="str">
        <f>IF(B14="","",IF(OR(B14="RTO temperature (1-hr)",B14="Bypass of Control Device",B14="Automatic Voltage Control"),"Not Applicable",IF(C27&lt;VLOOKUP(B14,Violations!$A$6:$D$10,4,FALSE),"No","Yes")))</f>
        <v/>
      </c>
      <c r="J30" s="469"/>
      <c r="K30" s="548" t="str">
        <f>IF(B14="","",IF(OR(B14="RTO temperature (1-hr)",B14="Bypass of Control Device",B14="Automatic Voltage Control"),"Not Applicable",IF(C27&lt;VLOOKUP(B14,Violations!$A$6:$D$10,4,FALSE),"No","Yes")))</f>
        <v/>
      </c>
      <c r="L30" s="469"/>
      <c r="M30" s="548" t="str">
        <f>IF(B14="","",IF(OR(B14="RTO temperature (1-hr)",B14="Bypass of Control Device",B14="Automatic Voltage Control"),"Not Applicable",IF(C27&lt;VLOOKUP(B14,Violations!$A$6:$D$10,4,FALSE),"No","Yes")))</f>
        <v/>
      </c>
      <c r="N30" s="469"/>
      <c r="O30" s="548" t="str">
        <f>IF(B14="","",IF(OR(B14="RTO temperature (1-hr)",B14="Bypass of Control Device",B14="Automatic Voltage Control"),"Not Applicable",IF(C27&lt;VLOOKUP(B14,Violations!$A$6:$D$10,4,FALSE),"No","Yes")))</f>
        <v/>
      </c>
      <c r="P30" s="469"/>
      <c r="Q30" s="548" t="str">
        <f>IF(B14="","",IF(OR(B14="RTO temperature (1-hr)",B14="Bypass of Control Device",B14="Automatic Voltage Control"),"Not Applicable",IF(C27&lt;VLOOKUP(B14,Violations!$A$6:$D$10,4,FALSE),"No","Yes")))</f>
        <v/>
      </c>
    </row>
    <row r="31" spans="1:27" ht="30" x14ac:dyDescent="0.25">
      <c r="A31" s="140" t="s">
        <v>567</v>
      </c>
      <c r="B31" s="565"/>
      <c r="C31" s="566"/>
      <c r="D31" s="469"/>
      <c r="E31" s="471"/>
      <c r="F31" s="469"/>
      <c r="G31" s="471"/>
      <c r="H31" s="469"/>
      <c r="I31" s="471"/>
      <c r="J31" s="469"/>
      <c r="K31" s="471"/>
      <c r="L31" s="469"/>
      <c r="M31" s="471"/>
      <c r="N31" s="469"/>
      <c r="O31" s="471"/>
      <c r="P31" s="469"/>
      <c r="Q31" s="471"/>
    </row>
    <row r="32" spans="1:27" s="273" customFormat="1" ht="45" x14ac:dyDescent="0.25">
      <c r="A32" s="11" t="s">
        <v>535</v>
      </c>
      <c r="B32" s="549" t="str">
        <f>IF(B14="","",IF(B9="Wet Scrubber",Z25,IF(B9="ESP and Wet Scrubber",Z25,IF(B14="Alternative parameter (3-hr)",Z26,"NA"))))</f>
        <v/>
      </c>
      <c r="C32" s="564" t="str">
        <f>IF(B14="","",IF(B9="Wet Scrubber",AA25,IF(B9="ESP and Wet Scrubber",AA25,IF(B14="Alternative parameter (3-hr)",AA26,"NA"))))</f>
        <v/>
      </c>
      <c r="D32" s="469"/>
      <c r="E32" s="471"/>
      <c r="F32" s="469"/>
      <c r="G32" s="471"/>
      <c r="H32" s="469"/>
      <c r="I32" s="471"/>
      <c r="J32" s="469"/>
      <c r="K32" s="471"/>
      <c r="L32" s="469"/>
      <c r="M32" s="471"/>
      <c r="N32" s="469"/>
      <c r="O32" s="471"/>
      <c r="P32" s="469"/>
      <c r="Q32" s="471"/>
    </row>
    <row r="33" spans="1:17" x14ac:dyDescent="0.25">
      <c r="A33" s="14" t="s">
        <v>133</v>
      </c>
      <c r="B33" s="7"/>
      <c r="C33" s="7"/>
      <c r="D33" s="7"/>
      <c r="E33" s="7"/>
      <c r="F33" s="7"/>
      <c r="G33" s="7"/>
      <c r="H33" s="7"/>
      <c r="I33" s="15"/>
      <c r="J33" s="7"/>
      <c r="K33" s="15"/>
      <c r="L33" s="7"/>
      <c r="M33" s="15"/>
      <c r="N33" s="7"/>
      <c r="O33" s="15"/>
      <c r="P33" s="7"/>
      <c r="Q33" s="15"/>
    </row>
    <row r="34" spans="1:17" x14ac:dyDescent="0.25">
      <c r="A34" s="11" t="s">
        <v>34</v>
      </c>
      <c r="B34" s="550" t="str">
        <f>IF(B14="","",B14)</f>
        <v/>
      </c>
      <c r="C34" s="533"/>
      <c r="D34" s="550" t="str">
        <f>IF(D14="","",D14)</f>
        <v/>
      </c>
      <c r="E34" s="533"/>
      <c r="F34" s="550" t="str">
        <f>IF(F14="","",F14)</f>
        <v/>
      </c>
      <c r="G34" s="533"/>
      <c r="H34" s="550" t="str">
        <f>IF(H14="","",H14)</f>
        <v/>
      </c>
      <c r="I34" s="533"/>
      <c r="J34" s="550" t="str">
        <f>IF(J14="","",J14)</f>
        <v/>
      </c>
      <c r="K34" s="533"/>
      <c r="L34" s="550" t="str">
        <f>IF(L14="","",L14)</f>
        <v/>
      </c>
      <c r="M34" s="533"/>
      <c r="N34" s="550" t="str">
        <f>IF(N14="","",N14)</f>
        <v/>
      </c>
      <c r="O34" s="533"/>
      <c r="P34" s="550" t="str">
        <f>IF(P14="","",P14)</f>
        <v/>
      </c>
      <c r="Q34" s="533"/>
    </row>
    <row r="35" spans="1:17" x14ac:dyDescent="0.25">
      <c r="A35" s="12"/>
      <c r="B35" s="134" t="s">
        <v>36</v>
      </c>
      <c r="C35" s="141"/>
      <c r="D35" s="134" t="s">
        <v>36</v>
      </c>
      <c r="E35" s="141"/>
      <c r="F35" s="134" t="s">
        <v>36</v>
      </c>
      <c r="G35" s="141"/>
      <c r="H35" s="134" t="s">
        <v>36</v>
      </c>
      <c r="I35" s="141"/>
      <c r="J35" s="134" t="s">
        <v>36</v>
      </c>
      <c r="K35" s="141"/>
      <c r="L35" s="134" t="s">
        <v>36</v>
      </c>
      <c r="M35" s="141"/>
      <c r="N35" s="134" t="s">
        <v>36</v>
      </c>
      <c r="O35" s="141"/>
      <c r="P35" s="134" t="s">
        <v>36</v>
      </c>
      <c r="Q35" s="141"/>
    </row>
    <row r="36" spans="1:17" x14ac:dyDescent="0.25">
      <c r="A36" s="16" t="s">
        <v>45</v>
      </c>
      <c r="B36" s="135" t="s">
        <v>37</v>
      </c>
      <c r="C36" s="142"/>
      <c r="D36" s="135" t="s">
        <v>37</v>
      </c>
      <c r="E36" s="142"/>
      <c r="F36" s="135" t="s">
        <v>37</v>
      </c>
      <c r="G36" s="142"/>
      <c r="H36" s="135" t="s">
        <v>37</v>
      </c>
      <c r="I36" s="142"/>
      <c r="J36" s="135" t="s">
        <v>37</v>
      </c>
      <c r="K36" s="142"/>
      <c r="L36" s="135" t="s">
        <v>37</v>
      </c>
      <c r="M36" s="142"/>
      <c r="N36" s="135" t="s">
        <v>37</v>
      </c>
      <c r="O36" s="142"/>
      <c r="P36" s="135" t="s">
        <v>37</v>
      </c>
      <c r="Q36" s="142"/>
    </row>
    <row r="37" spans="1:17" x14ac:dyDescent="0.25">
      <c r="A37" s="13" t="s">
        <v>184</v>
      </c>
      <c r="B37" s="217"/>
      <c r="C37" s="132"/>
      <c r="D37" s="217"/>
      <c r="E37" s="132"/>
      <c r="F37" s="217"/>
      <c r="G37" s="132"/>
      <c r="H37" s="217"/>
      <c r="I37" s="132"/>
      <c r="J37" s="217"/>
      <c r="K37" s="132"/>
      <c r="L37" s="217"/>
      <c r="M37" s="132"/>
      <c r="N37" s="217"/>
      <c r="O37" s="132"/>
      <c r="P37" s="217"/>
      <c r="Q37" s="132"/>
    </row>
    <row r="38" spans="1:17" x14ac:dyDescent="0.25">
      <c r="A38" s="13" t="s">
        <v>46</v>
      </c>
      <c r="B38" s="217"/>
      <c r="C38" s="132"/>
      <c r="D38" s="217"/>
      <c r="E38" s="132"/>
      <c r="F38" s="217"/>
      <c r="G38" s="132"/>
      <c r="H38" s="217"/>
      <c r="I38" s="132"/>
      <c r="J38" s="217"/>
      <c r="K38" s="132"/>
      <c r="L38" s="217"/>
      <c r="M38" s="132"/>
      <c r="N38" s="217"/>
      <c r="O38" s="132"/>
      <c r="P38" s="217"/>
      <c r="Q38" s="132"/>
    </row>
    <row r="39" spans="1:17" x14ac:dyDescent="0.25">
      <c r="A39" s="13" t="s">
        <v>226</v>
      </c>
      <c r="B39" s="217"/>
      <c r="C39" s="132"/>
      <c r="D39" s="217"/>
      <c r="E39" s="132"/>
      <c r="F39" s="217"/>
      <c r="G39" s="132"/>
      <c r="H39" s="217"/>
      <c r="I39" s="132"/>
      <c r="J39" s="217"/>
      <c r="K39" s="132"/>
      <c r="L39" s="217"/>
      <c r="M39" s="132"/>
      <c r="N39" s="217"/>
      <c r="O39" s="132"/>
      <c r="P39" s="217"/>
      <c r="Q39" s="132"/>
    </row>
    <row r="40" spans="1:17" x14ac:dyDescent="0.25">
      <c r="A40" s="13" t="s">
        <v>41</v>
      </c>
      <c r="B40" s="217"/>
      <c r="C40" s="132"/>
      <c r="D40" s="217"/>
      <c r="E40" s="132"/>
      <c r="F40" s="217"/>
      <c r="G40" s="132"/>
      <c r="H40" s="217"/>
      <c r="I40" s="132"/>
      <c r="J40" s="217"/>
      <c r="K40" s="132"/>
      <c r="L40" s="217"/>
      <c r="M40" s="132"/>
      <c r="N40" s="217"/>
      <c r="O40" s="132"/>
      <c r="P40" s="217"/>
      <c r="Q40" s="132"/>
    </row>
    <row r="41" spans="1:17" x14ac:dyDescent="0.25">
      <c r="A41" s="13" t="s">
        <v>42</v>
      </c>
      <c r="B41" s="217"/>
      <c r="C41" s="132"/>
      <c r="D41" s="217"/>
      <c r="E41" s="132"/>
      <c r="F41" s="217"/>
      <c r="G41" s="132"/>
      <c r="H41" s="217"/>
      <c r="I41" s="132"/>
      <c r="J41" s="217"/>
      <c r="K41" s="132"/>
      <c r="L41" s="217"/>
      <c r="M41" s="132"/>
      <c r="N41" s="217"/>
      <c r="O41" s="132"/>
      <c r="P41" s="217"/>
      <c r="Q41" s="132"/>
    </row>
    <row r="42" spans="1:17" x14ac:dyDescent="0.25">
      <c r="A42" s="11" t="s">
        <v>47</v>
      </c>
      <c r="B42" s="534" t="str">
        <f>IF(B14="","",SUM(B37:B41))</f>
        <v/>
      </c>
      <c r="C42" s="132"/>
      <c r="D42" s="534" t="str">
        <f>IF(D14="","",SUM(D37:D41))</f>
        <v/>
      </c>
      <c r="E42" s="132"/>
      <c r="F42" s="534" t="str">
        <f>IF(F14="","",SUM(F37:F41))</f>
        <v/>
      </c>
      <c r="G42" s="132"/>
      <c r="H42" s="534" t="str">
        <f>IF(H14="","",SUM(H37:H41))</f>
        <v/>
      </c>
      <c r="I42" s="132"/>
      <c r="J42" s="534" t="str">
        <f>IF(J14="","",SUM(J37:J41))</f>
        <v/>
      </c>
      <c r="K42" s="132"/>
      <c r="L42" s="534" t="str">
        <f>IF(L14="","",SUM(L37:L41))</f>
        <v/>
      </c>
      <c r="M42" s="132"/>
      <c r="N42" s="534" t="str">
        <f>IF(N14="","",SUM(N37:N41))</f>
        <v/>
      </c>
      <c r="O42" s="132"/>
      <c r="P42" s="534" t="str">
        <f>IF(P14="","",SUM(P37:P41))</f>
        <v/>
      </c>
      <c r="Q42" s="132"/>
    </row>
    <row r="43" spans="1:17" ht="17.25" x14ac:dyDescent="0.25">
      <c r="A43" s="11" t="s">
        <v>155</v>
      </c>
      <c r="B43" s="551" t="str">
        <f>IF(B14="","",IF($B$10&gt;0,B42/$B$10,0))</f>
        <v/>
      </c>
      <c r="C43" s="86"/>
      <c r="D43" s="551" t="str">
        <f>IF(D14="","",IF($B$10&gt;0,D42/$B$10,0))</f>
        <v/>
      </c>
      <c r="E43" s="86"/>
      <c r="F43" s="551" t="str">
        <f>IF(F14="","",IF($B$10&gt;0,F42/$B$10,0))</f>
        <v/>
      </c>
      <c r="G43" s="86"/>
      <c r="H43" s="551" t="str">
        <f>IF(H14="","",IF($B$10&gt;0,H42/$B$10,0))</f>
        <v/>
      </c>
      <c r="I43" s="86"/>
      <c r="J43" s="551" t="str">
        <f>IF(J14="","",IF($B$10&gt;0,J42/$B$10,0))</f>
        <v/>
      </c>
      <c r="K43" s="86"/>
      <c r="L43" s="551" t="str">
        <f>IF(L14="","",IF($B$10&gt;0,L42/$B$10,0))</f>
        <v/>
      </c>
      <c r="M43" s="86"/>
      <c r="N43" s="551" t="str">
        <f>IF(N14="","",IF($B$10&gt;0,N42/$B$10,0))</f>
        <v/>
      </c>
      <c r="O43" s="86"/>
      <c r="P43" s="551" t="str">
        <f>IF(P14="","",IF($B$10&gt;0,P42/$B$10,0))</f>
        <v/>
      </c>
      <c r="Q43" s="86"/>
    </row>
    <row r="44" spans="1:17" ht="30.75" thickBot="1" x14ac:dyDescent="0.3">
      <c r="A44" s="88" t="s">
        <v>510</v>
      </c>
      <c r="B44" s="535" t="str">
        <f>IF(B14="","",IF(B43&gt;=0.05,"Yes-Use detail form","No"))</f>
        <v/>
      </c>
      <c r="C44" s="133"/>
      <c r="D44" s="535" t="str">
        <f>IF(D14="","",IF(D43&gt;=0.05,"Yes-Use detail form","No"))</f>
        <v/>
      </c>
      <c r="E44" s="133"/>
      <c r="F44" s="535" t="str">
        <f>IF(F14="","",IF(F43&gt;=0.05,"Yes-Use detail form","No"))</f>
        <v/>
      </c>
      <c r="G44" s="133"/>
      <c r="H44" s="535" t="str">
        <f>IF(H14="","",IF(H43&gt;=0.05,"Yes-Use detail form","No"))</f>
        <v/>
      </c>
      <c r="I44" s="133"/>
      <c r="J44" s="535" t="str">
        <f>IF(J14="","",IF(J43&gt;=0.05,"Yes-Use detail form","No"))</f>
        <v/>
      </c>
      <c r="K44" s="133"/>
      <c r="L44" s="535" t="str">
        <f>IF(L14="","",IF(L43&gt;=0.05,"Yes-Use detail form","No"))</f>
        <v/>
      </c>
      <c r="M44" s="133"/>
      <c r="N44" s="535" t="str">
        <f>IF(N14="","",IF(N43&gt;=0.05,"Yes-Use detail form","No"))</f>
        <v/>
      </c>
      <c r="O44" s="133"/>
      <c r="P44" s="535" t="str">
        <f>IF(P14="","",IF(P43&gt;=0.05,"Yes-Use detail form","No"))</f>
        <v/>
      </c>
      <c r="Q44" s="133"/>
    </row>
    <row r="45" spans="1:17" s="236" customFormat="1" ht="30.75" thickBot="1" x14ac:dyDescent="0.3">
      <c r="A45" s="242" t="s">
        <v>243</v>
      </c>
      <c r="B45" s="314"/>
      <c r="C45" s="326"/>
      <c r="D45" s="314"/>
      <c r="E45" s="326"/>
      <c r="F45" s="314"/>
      <c r="G45" s="326"/>
      <c r="H45" s="314"/>
      <c r="I45" s="243"/>
      <c r="J45" s="314"/>
      <c r="K45" s="243"/>
      <c r="L45" s="314"/>
      <c r="M45" s="243"/>
      <c r="N45" s="314"/>
      <c r="O45" s="243"/>
      <c r="P45" s="314"/>
      <c r="Q45" s="243"/>
    </row>
    <row r="46" spans="1:17" s="123" customFormat="1" ht="15.75" thickBot="1" x14ac:dyDescent="0.3">
      <c r="A46" s="463" t="s">
        <v>520</v>
      </c>
      <c r="B46" s="461"/>
      <c r="C46" s="460"/>
      <c r="D46" s="461"/>
      <c r="E46" s="462"/>
      <c r="F46" s="461"/>
      <c r="G46" s="462"/>
      <c r="H46" s="461"/>
      <c r="I46" s="462"/>
      <c r="J46" s="461"/>
      <c r="K46" s="462"/>
      <c r="L46" s="461"/>
      <c r="M46" s="462"/>
      <c r="N46" s="461"/>
      <c r="O46" s="462"/>
      <c r="P46" s="461"/>
      <c r="Q46" s="462"/>
    </row>
    <row r="47" spans="1:17" x14ac:dyDescent="0.25">
      <c r="A47" s="404" t="s">
        <v>156</v>
      </c>
      <c r="B47" s="404"/>
      <c r="C47" s="404"/>
      <c r="D47" s="404"/>
      <c r="E47" s="404"/>
      <c r="F47" s="404"/>
      <c r="G47" s="404"/>
    </row>
    <row r="48" spans="1:17" x14ac:dyDescent="0.25">
      <c r="A48" s="405" t="s">
        <v>142</v>
      </c>
      <c r="B48" s="404"/>
      <c r="C48" s="404"/>
      <c r="D48" s="404"/>
      <c r="E48" s="404"/>
      <c r="F48" s="404"/>
      <c r="G48" s="404"/>
      <c r="H48" s="236"/>
    </row>
    <row r="49" spans="1:7" x14ac:dyDescent="0.25">
      <c r="A49" s="405" t="s">
        <v>107</v>
      </c>
      <c r="B49" s="404"/>
      <c r="C49" s="404"/>
      <c r="D49" s="404"/>
      <c r="E49" s="404"/>
      <c r="F49" s="404"/>
      <c r="G49" s="404"/>
    </row>
    <row r="50" spans="1:7" x14ac:dyDescent="0.25">
      <c r="A50" s="123" t="s">
        <v>197</v>
      </c>
      <c r="B50" s="123"/>
      <c r="C50" s="123"/>
      <c r="D50" s="123"/>
      <c r="E50" s="123"/>
      <c r="F50" s="123"/>
      <c r="G50" s="123"/>
    </row>
    <row r="51" spans="1:7" x14ac:dyDescent="0.25">
      <c r="A51" s="358" t="s">
        <v>430</v>
      </c>
      <c r="B51" s="358"/>
      <c r="C51" s="358"/>
      <c r="D51" s="358"/>
      <c r="E51" s="358"/>
      <c r="F51" s="358"/>
      <c r="G51" s="358"/>
    </row>
    <row r="52" spans="1:7" x14ac:dyDescent="0.25">
      <c r="A52" s="400" t="s">
        <v>431</v>
      </c>
      <c r="B52" s="358"/>
      <c r="C52" s="358"/>
      <c r="D52" s="358"/>
      <c r="E52" s="358"/>
      <c r="F52" s="358"/>
      <c r="G52" s="358"/>
    </row>
    <row r="53" spans="1:7" x14ac:dyDescent="0.25">
      <c r="A53" s="400" t="s">
        <v>432</v>
      </c>
    </row>
    <row r="54" spans="1:7" x14ac:dyDescent="0.25">
      <c r="A54" s="358" t="s">
        <v>433</v>
      </c>
    </row>
    <row r="55" spans="1:7" x14ac:dyDescent="0.25">
      <c r="A55" s="399" t="s">
        <v>434</v>
      </c>
    </row>
    <row r="56" spans="1:7" x14ac:dyDescent="0.25">
      <c r="A56" s="230" t="s">
        <v>435</v>
      </c>
    </row>
    <row r="57" spans="1:7" hidden="1" x14ac:dyDescent="0.25">
      <c r="A57" s="70"/>
    </row>
  </sheetData>
  <sheetProtection algorithmName="SHA-512" hashValue="DiXrmuZyfGIPbupMTM7iXApLgq/ib7fxm7ngJsrM27sFP9dz4k5CFtWOYoklLMGLjtqHCWXpnsDxlX//s46bXw==" saltValue="g+1PxMnBAEU5huoxuwLIyw==" spinCount="100000" sheet="1" objects="1" scenarios="1"/>
  <dataConsolidate/>
  <conditionalFormatting sqref="B44">
    <cfRule type="containsText" dxfId="636" priority="115" operator="containsText" text="yes">
      <formula>NOT(ISERROR(SEARCH("yes",B44)))</formula>
    </cfRule>
  </conditionalFormatting>
  <conditionalFormatting sqref="D29">
    <cfRule type="containsText" dxfId="635" priority="110" operator="containsText" text="yes">
      <formula>NOT(ISERROR(SEARCH("yes",D29)))</formula>
    </cfRule>
  </conditionalFormatting>
  <conditionalFormatting sqref="F29">
    <cfRule type="containsText" dxfId="634" priority="108" operator="containsText" text="yes">
      <formula>NOT(ISERROR(SEARCH("yes",F29)))</formula>
    </cfRule>
  </conditionalFormatting>
  <conditionalFormatting sqref="H29">
    <cfRule type="containsText" dxfId="633" priority="106" operator="containsText" text="yes">
      <formula>NOT(ISERROR(SEARCH("yes",H29)))</formula>
    </cfRule>
  </conditionalFormatting>
  <conditionalFormatting sqref="D44">
    <cfRule type="containsText" dxfId="632" priority="105" operator="containsText" text="yes">
      <formula>NOT(ISERROR(SEARCH("yes",D44)))</formula>
    </cfRule>
  </conditionalFormatting>
  <conditionalFormatting sqref="F44">
    <cfRule type="containsText" dxfId="631" priority="104" operator="containsText" text="yes">
      <formula>NOT(ISERROR(SEARCH("yes",F44)))</formula>
    </cfRule>
  </conditionalFormatting>
  <conditionalFormatting sqref="H44">
    <cfRule type="containsText" dxfId="630" priority="103" operator="containsText" text="yes">
      <formula>NOT(ISERROR(SEARCH("yes",H44)))</formula>
    </cfRule>
  </conditionalFormatting>
  <conditionalFormatting sqref="B45:B46">
    <cfRule type="containsText" dxfId="629" priority="95" operator="containsText" text="yes">
      <formula>NOT(ISERROR(SEARCH("yes",B45)))</formula>
    </cfRule>
  </conditionalFormatting>
  <conditionalFormatting sqref="D45:D46">
    <cfRule type="containsText" dxfId="628" priority="94" operator="containsText" text="yes">
      <formula>NOT(ISERROR(SEARCH("yes",D45)))</formula>
    </cfRule>
  </conditionalFormatting>
  <conditionalFormatting sqref="F45:F46">
    <cfRule type="containsText" dxfId="627" priority="93" operator="containsText" text="yes">
      <formula>NOT(ISERROR(SEARCH("yes",F45)))</formula>
    </cfRule>
  </conditionalFormatting>
  <conditionalFormatting sqref="H45">
    <cfRule type="containsText" dxfId="626" priority="92" operator="containsText" text="yes">
      <formula>NOT(ISERROR(SEARCH("yes",H45)))</formula>
    </cfRule>
  </conditionalFormatting>
  <conditionalFormatting sqref="J29">
    <cfRule type="containsText" dxfId="625" priority="87" operator="containsText" text="yes">
      <formula>NOT(ISERROR(SEARCH("yes",J29)))</formula>
    </cfRule>
  </conditionalFormatting>
  <conditionalFormatting sqref="J44">
    <cfRule type="containsText" dxfId="624" priority="86" operator="containsText" text="yes">
      <formula>NOT(ISERROR(SEARCH("yes",J44)))</formula>
    </cfRule>
  </conditionalFormatting>
  <conditionalFormatting sqref="J45">
    <cfRule type="containsText" dxfId="623" priority="85" operator="containsText" text="yes">
      <formula>NOT(ISERROR(SEARCH("yes",J45)))</formula>
    </cfRule>
  </conditionalFormatting>
  <conditionalFormatting sqref="L29">
    <cfRule type="containsText" dxfId="622" priority="83" operator="containsText" text="yes">
      <formula>NOT(ISERROR(SEARCH("yes",L29)))</formula>
    </cfRule>
  </conditionalFormatting>
  <conditionalFormatting sqref="L44">
    <cfRule type="containsText" dxfId="621" priority="82" operator="containsText" text="yes">
      <formula>NOT(ISERROR(SEARCH("yes",L44)))</formula>
    </cfRule>
  </conditionalFormatting>
  <conditionalFormatting sqref="L45">
    <cfRule type="containsText" dxfId="620" priority="81" operator="containsText" text="yes">
      <formula>NOT(ISERROR(SEARCH("yes",L45)))</formula>
    </cfRule>
  </conditionalFormatting>
  <conditionalFormatting sqref="N29">
    <cfRule type="containsText" dxfId="619" priority="79" operator="containsText" text="yes">
      <formula>NOT(ISERROR(SEARCH("yes",N29)))</formula>
    </cfRule>
  </conditionalFormatting>
  <conditionalFormatting sqref="N44">
    <cfRule type="containsText" dxfId="618" priority="78" operator="containsText" text="yes">
      <formula>NOT(ISERROR(SEARCH("yes",N44)))</formula>
    </cfRule>
  </conditionalFormatting>
  <conditionalFormatting sqref="N45">
    <cfRule type="containsText" dxfId="617" priority="77" operator="containsText" text="yes">
      <formula>NOT(ISERROR(SEARCH("yes",N45)))</formula>
    </cfRule>
  </conditionalFormatting>
  <conditionalFormatting sqref="P29">
    <cfRule type="containsText" dxfId="616" priority="75" operator="containsText" text="yes">
      <formula>NOT(ISERROR(SEARCH("yes",P29)))</formula>
    </cfRule>
  </conditionalFormatting>
  <conditionalFormatting sqref="P44">
    <cfRule type="containsText" dxfId="615" priority="74" operator="containsText" text="yes">
      <formula>NOT(ISERROR(SEARCH("yes",P44)))</formula>
    </cfRule>
  </conditionalFormatting>
  <conditionalFormatting sqref="P45">
    <cfRule type="containsText" dxfId="614" priority="73" operator="containsText" text="yes">
      <formula>NOT(ISERROR(SEARCH("yes",P45)))</formula>
    </cfRule>
  </conditionalFormatting>
  <conditionalFormatting sqref="B29">
    <cfRule type="containsText" dxfId="613" priority="71" operator="containsText" text="yes">
      <formula>NOT(ISERROR(SEARCH("yes",B29)))</formula>
    </cfRule>
  </conditionalFormatting>
  <conditionalFormatting sqref="H46">
    <cfRule type="containsText" dxfId="612" priority="70" operator="containsText" text="yes">
      <formula>NOT(ISERROR(SEARCH("yes",H46)))</formula>
    </cfRule>
  </conditionalFormatting>
  <conditionalFormatting sqref="J46">
    <cfRule type="containsText" dxfId="611" priority="69" operator="containsText" text="yes">
      <formula>NOT(ISERROR(SEARCH("yes",J46)))</formula>
    </cfRule>
  </conditionalFormatting>
  <conditionalFormatting sqref="L46">
    <cfRule type="containsText" dxfId="610" priority="68" operator="containsText" text="yes">
      <formula>NOT(ISERROR(SEARCH("yes",L46)))</formula>
    </cfRule>
  </conditionalFormatting>
  <conditionalFormatting sqref="N46">
    <cfRule type="containsText" dxfId="609" priority="67" operator="containsText" text="yes">
      <formula>NOT(ISERROR(SEARCH("yes",N46)))</formula>
    </cfRule>
  </conditionalFormatting>
  <conditionalFormatting sqref="P46">
    <cfRule type="containsText" dxfId="608" priority="66" operator="containsText" text="yes">
      <formula>NOT(ISERROR(SEARCH("yes",P46)))</formula>
    </cfRule>
  </conditionalFormatting>
  <conditionalFormatting sqref="I32 G32 E32 K32 M32 O32 Q32">
    <cfRule type="containsText" dxfId="607" priority="22" operator="containsText" text="yes">
      <formula>NOT(ISERROR(SEARCH("yes",E32)))</formula>
    </cfRule>
  </conditionalFormatting>
  <conditionalFormatting sqref="H30">
    <cfRule type="containsText" dxfId="606" priority="21" operator="containsText" text="yes">
      <formula>NOT(ISERROR(SEARCH("yes",H30)))</formula>
    </cfRule>
  </conditionalFormatting>
  <conditionalFormatting sqref="D30">
    <cfRule type="containsText" dxfId="605" priority="20" operator="containsText" text="yes">
      <formula>NOT(ISERROR(SEARCH("yes",D30)))</formula>
    </cfRule>
  </conditionalFormatting>
  <conditionalFormatting sqref="F30">
    <cfRule type="containsText" dxfId="604" priority="19" operator="containsText" text="yes">
      <formula>NOT(ISERROR(SEARCH("yes",F30)))</formula>
    </cfRule>
  </conditionalFormatting>
  <conditionalFormatting sqref="H30">
    <cfRule type="containsText" dxfId="603" priority="18" operator="containsText" text="yes">
      <formula>NOT(ISERROR(SEARCH("yes",H30)))</formula>
    </cfRule>
  </conditionalFormatting>
  <conditionalFormatting sqref="J30">
    <cfRule type="containsText" dxfId="602" priority="17" operator="containsText" text="yes">
      <formula>NOT(ISERROR(SEARCH("yes",J30)))</formula>
    </cfRule>
  </conditionalFormatting>
  <conditionalFormatting sqref="L30">
    <cfRule type="containsText" dxfId="601" priority="16" operator="containsText" text="yes">
      <formula>NOT(ISERROR(SEARCH("yes",L30)))</formula>
    </cfRule>
  </conditionalFormatting>
  <conditionalFormatting sqref="N30">
    <cfRule type="containsText" dxfId="600" priority="15" operator="containsText" text="yes">
      <formula>NOT(ISERROR(SEARCH("yes",N30)))</formula>
    </cfRule>
  </conditionalFormatting>
  <conditionalFormatting sqref="P30">
    <cfRule type="containsText" dxfId="599" priority="14" operator="containsText" text="yes">
      <formula>NOT(ISERROR(SEARCH("yes",P30)))</formula>
    </cfRule>
  </conditionalFormatting>
  <conditionalFormatting sqref="B30">
    <cfRule type="containsText" dxfId="598" priority="13" operator="containsText" text="yes">
      <formula>NOT(ISERROR(SEARCH("yes",B30)))</formula>
    </cfRule>
  </conditionalFormatting>
  <conditionalFormatting sqref="C32">
    <cfRule type="beginsWith" dxfId="597" priority="12" operator="beginsWith" text="Yes">
      <formula>LEFT(C32,LEN("Yes"))="Yes"</formula>
    </cfRule>
  </conditionalFormatting>
  <conditionalFormatting sqref="C30">
    <cfRule type="containsText" dxfId="596" priority="11" operator="containsText" text="yes">
      <formula>NOT(ISERROR(SEARCH("yes",C30)))</formula>
    </cfRule>
  </conditionalFormatting>
  <conditionalFormatting sqref="C31">
    <cfRule type="containsText" dxfId="595" priority="10" operator="containsText" text="yes">
      <formula>NOT(ISERROR(SEARCH("yes",C31)))</formula>
    </cfRule>
  </conditionalFormatting>
  <conditionalFormatting sqref="B32">
    <cfRule type="containsText" dxfId="594" priority="9" operator="containsText" text="Yes">
      <formula>NOT(ISERROR(SEARCH("Yes",B32)))</formula>
    </cfRule>
  </conditionalFormatting>
  <conditionalFormatting sqref="I31 G31 E31 K31 M31 O31 Q31">
    <cfRule type="containsText" dxfId="593" priority="8" operator="containsText" text="yes">
      <formula>NOT(ISERROR(SEARCH("yes",E31)))</formula>
    </cfRule>
  </conditionalFormatting>
  <conditionalFormatting sqref="E30">
    <cfRule type="containsText" dxfId="592" priority="7" operator="containsText" text="yes">
      <formula>NOT(ISERROR(SEARCH("yes",E30)))</formula>
    </cfRule>
  </conditionalFormatting>
  <conditionalFormatting sqref="G30">
    <cfRule type="containsText" dxfId="591" priority="6" operator="containsText" text="yes">
      <formula>NOT(ISERROR(SEARCH("yes",G30)))</formula>
    </cfRule>
  </conditionalFormatting>
  <conditionalFormatting sqref="I30">
    <cfRule type="containsText" dxfId="590" priority="5" operator="containsText" text="yes">
      <formula>NOT(ISERROR(SEARCH("yes",I30)))</formula>
    </cfRule>
  </conditionalFormatting>
  <conditionalFormatting sqref="K30">
    <cfRule type="containsText" dxfId="589" priority="4" operator="containsText" text="yes">
      <formula>NOT(ISERROR(SEARCH("yes",K30)))</formula>
    </cfRule>
  </conditionalFormatting>
  <conditionalFormatting sqref="M30">
    <cfRule type="containsText" dxfId="588" priority="3" operator="containsText" text="yes">
      <formula>NOT(ISERROR(SEARCH("yes",M30)))</formula>
    </cfRule>
  </conditionalFormatting>
  <conditionalFormatting sqref="O30">
    <cfRule type="containsText" dxfId="587" priority="2" operator="containsText" text="yes">
      <formula>NOT(ISERROR(SEARCH("yes",O30)))</formula>
    </cfRule>
  </conditionalFormatting>
  <conditionalFormatting sqref="Q30">
    <cfRule type="containsText" dxfId="586" priority="1" operator="containsText" text="yes">
      <formula>NOT(ISERROR(SEARCH("yes",Q30)))</formula>
    </cfRule>
  </conditionalFormatting>
  <dataValidations count="1">
    <dataValidation type="list" allowBlank="1" showInputMessage="1" showErrorMessage="1" sqref="B31" xr:uid="{1A05AA2B-0C23-4779-ACE5-2A80E0CF8EF5}">
      <formula1>"Yes, No"</formula1>
    </dataValidation>
  </dataValidations>
  <pageMargins left="0.45" right="0.45" top="0.5" bottom="0.3" header="0.3" footer="0.3"/>
  <pageSetup scale="51" fitToWidth="2" orientation="landscape" r:id="rId1"/>
  <headerFooter>
    <oddHeader>&amp;L&amp;"-,Bold"Summary Report – Gaseous and Opacity Excess Emissions and Continuous Monitoring System Performance
Continuous Parameter Monitoring Systems -- 40 CFR Part 63, Subpart MM</oddHeader>
    <oddFooter>&amp;RCPMS Summary -- &amp;P of &amp;N</oddFooter>
  </headerFooter>
  <colBreaks count="1" manualBreakCount="1">
    <brk id="9" max="52" man="1"/>
  </colBreaks>
  <extLst>
    <ext xmlns:x14="http://schemas.microsoft.com/office/spreadsheetml/2009/9/main" uri="{CCE6A557-97BC-4b89-ADB6-D9C93CAAB3DF}">
      <x14:dataValidations xmlns:xm="http://schemas.microsoft.com/office/excel/2006/main" count="4">
        <x14:dataValidation type="list" allowBlank="1" showInputMessage="1" showErrorMessage="1" error="Select 3-hr (except for the 1-hr RTO corrective action level)" prompt="Select 3-hour, except for 1-hour RTO corrective action level" xr:uid="{461F6C7F-1FCE-4045-89CD-BE0724746D7B}">
          <x14:formula1>
            <xm:f>'dropdown menus'!$B$47:$B$48</xm:f>
          </x14:formula1>
          <xm:sqref>B15 P15 N15 L15 J15 H15 F15 D15</xm:sqref>
        </x14:dataValidation>
        <x14:dataValidation type="list" allowBlank="1" showInputMessage="1" xr:uid="{EB1FA5D0-D016-4BBD-B5D6-BEC44451F894}">
          <x14:formula1>
            <xm:f>'dropdown menus'!$B$156:$B$157</xm:f>
          </x14:formula1>
          <xm:sqref>D45 B45 P45 N45 L45 J45 H45 F45</xm:sqref>
        </x14:dataValidation>
        <x14:dataValidation type="list" allowBlank="1" showInputMessage="1" showErrorMessage="1" xr:uid="{389642D0-110C-4E31-8E19-38F163F98A42}">
          <x14:formula1>
            <xm:f>'dropdown menus'!$B$121:$B$122</xm:f>
          </x14:formula1>
          <xm:sqref>B18:B19 P18:P19 N18:N19 L18:L19 J18:J19 H18:H19 F18:F19 D18:D19</xm:sqref>
        </x14:dataValidation>
        <x14:dataValidation type="list" allowBlank="1" showInputMessage="1" showErrorMessage="1" prompt="Select parameter" xr:uid="{C7B4A4B7-E5FD-4137-8193-1C45C98C9E7D}">
          <x14:formula1>
            <xm:f>'dropdown menus'!$B$37:$B$44</xm:f>
          </x14:formula1>
          <xm:sqref>B14 P14 N14 L14 J14 H14 F14 D14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37</vt:i4>
      </vt:variant>
      <vt:variant>
        <vt:lpstr>Named Ranges</vt:lpstr>
      </vt:variant>
      <vt:variant>
        <vt:i4>47</vt:i4>
      </vt:variant>
    </vt:vector>
  </HeadingPairs>
  <TitlesOfParts>
    <vt:vector size="84" baseType="lpstr">
      <vt:lpstr>Welcome</vt:lpstr>
      <vt:lpstr>Facility_Info</vt:lpstr>
      <vt:lpstr>Facility_Info_upload</vt:lpstr>
      <vt:lpstr>Unit_Info</vt:lpstr>
      <vt:lpstr>Monitoring_Equipment</vt:lpstr>
      <vt:lpstr>COMS_Summary</vt:lpstr>
      <vt:lpstr>CPMS_Summary</vt:lpstr>
      <vt:lpstr>COMS1</vt:lpstr>
      <vt:lpstr>CPMS1</vt:lpstr>
      <vt:lpstr>COMS2</vt:lpstr>
      <vt:lpstr>CPMS2</vt:lpstr>
      <vt:lpstr>COMS3</vt:lpstr>
      <vt:lpstr>CPMS3</vt:lpstr>
      <vt:lpstr>COMS4</vt:lpstr>
      <vt:lpstr>CPMS4</vt:lpstr>
      <vt:lpstr>COMS5</vt:lpstr>
      <vt:lpstr>CPMS5</vt:lpstr>
      <vt:lpstr>COMS6</vt:lpstr>
      <vt:lpstr>CPMS6</vt:lpstr>
      <vt:lpstr>COMS7</vt:lpstr>
      <vt:lpstr>CPMS7</vt:lpstr>
      <vt:lpstr>COMS8</vt:lpstr>
      <vt:lpstr>CPMS8</vt:lpstr>
      <vt:lpstr>COMS9</vt:lpstr>
      <vt:lpstr>CPMS9</vt:lpstr>
      <vt:lpstr>COMS10</vt:lpstr>
      <vt:lpstr>CPMS10</vt:lpstr>
      <vt:lpstr>CMS_Process_Control_Changes</vt:lpstr>
      <vt:lpstr>Certification</vt:lpstr>
      <vt:lpstr>CMS_Detail (_____)</vt:lpstr>
      <vt:lpstr>EE_Detail (_____)</vt:lpstr>
      <vt:lpstr>Failures (_____)</vt:lpstr>
      <vt:lpstr>Revisions</vt:lpstr>
      <vt:lpstr>Worksheet Map</vt:lpstr>
      <vt:lpstr>Violations</vt:lpstr>
      <vt:lpstr>Lists</vt:lpstr>
      <vt:lpstr>dropdown menus</vt:lpstr>
      <vt:lpstr>Certification!COMSLIST</vt:lpstr>
      <vt:lpstr>COMSLIST</vt:lpstr>
      <vt:lpstr>Certification!CPMSList</vt:lpstr>
      <vt:lpstr>CPMSList</vt:lpstr>
      <vt:lpstr>'CMS_Detail (_____)'!Print_Area</vt:lpstr>
      <vt:lpstr>CMS_Process_Control_Changes!Print_Area</vt:lpstr>
      <vt:lpstr>COMS1!Print_Area</vt:lpstr>
      <vt:lpstr>COMS10!Print_Area</vt:lpstr>
      <vt:lpstr>COMS2!Print_Area</vt:lpstr>
      <vt:lpstr>COMS3!Print_Area</vt:lpstr>
      <vt:lpstr>COMS4!Print_Area</vt:lpstr>
      <vt:lpstr>COMS5!Print_Area</vt:lpstr>
      <vt:lpstr>COMS6!Print_Area</vt:lpstr>
      <vt:lpstr>COMS7!Print_Area</vt:lpstr>
      <vt:lpstr>COMS8!Print_Area</vt:lpstr>
      <vt:lpstr>COMS9!Print_Area</vt:lpstr>
      <vt:lpstr>CPMS1!Print_Area</vt:lpstr>
      <vt:lpstr>CPMS10!Print_Area</vt:lpstr>
      <vt:lpstr>CPMS2!Print_Area</vt:lpstr>
      <vt:lpstr>CPMS3!Print_Area</vt:lpstr>
      <vt:lpstr>CPMS4!Print_Area</vt:lpstr>
      <vt:lpstr>CPMS5!Print_Area</vt:lpstr>
      <vt:lpstr>CPMS6!Print_Area</vt:lpstr>
      <vt:lpstr>CPMS7!Print_Area</vt:lpstr>
      <vt:lpstr>CPMS8!Print_Area</vt:lpstr>
      <vt:lpstr>CPMS9!Print_Area</vt:lpstr>
      <vt:lpstr>'dropdown menus'!Print_Area</vt:lpstr>
      <vt:lpstr>'EE_Detail (_____)'!Print_Area</vt:lpstr>
      <vt:lpstr>Facility_Info!Print_Area</vt:lpstr>
      <vt:lpstr>Facility_Info_upload!Print_Area</vt:lpstr>
      <vt:lpstr>'Failures (_____)'!Print_Area</vt:lpstr>
      <vt:lpstr>Monitoring_Equipment!Print_Area</vt:lpstr>
      <vt:lpstr>Unit_Info!Print_Area</vt:lpstr>
      <vt:lpstr>Violations!Print_Area</vt:lpstr>
      <vt:lpstr>Welcome!Print_Area</vt:lpstr>
      <vt:lpstr>'CMS_Detail (_____)'!Print_Titles</vt:lpstr>
      <vt:lpstr>CPMS1!Print_Titles</vt:lpstr>
      <vt:lpstr>CPMS10!Print_Titles</vt:lpstr>
      <vt:lpstr>CPMS2!Print_Titles</vt:lpstr>
      <vt:lpstr>CPMS3!Print_Titles</vt:lpstr>
      <vt:lpstr>CPMS4!Print_Titles</vt:lpstr>
      <vt:lpstr>CPMS5!Print_Titles</vt:lpstr>
      <vt:lpstr>CPMS6!Print_Titles</vt:lpstr>
      <vt:lpstr>CPMS7!Print_Titles</vt:lpstr>
      <vt:lpstr>CPMS8!Print_Titles</vt:lpstr>
      <vt:lpstr>CPMS9!Print_Titles</vt:lpstr>
      <vt:lpstr>Facility_Info_upload!Print_Titles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 Spence</dc:creator>
  <cp:lastModifiedBy>Purdy, Mark</cp:lastModifiedBy>
  <cp:lastPrinted>2019-07-22T15:38:53Z</cp:lastPrinted>
  <dcterms:created xsi:type="dcterms:W3CDTF">2016-09-01T16:36:42Z</dcterms:created>
  <dcterms:modified xsi:type="dcterms:W3CDTF">2022-01-07T18:14:50Z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SRI_WORKBOOK_ID">
    <vt:lpwstr>f1d275b318534919a76ca60a0f802aaa</vt:lpwstr>
  </property>
</Properties>
</file>