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da.net\rd\SHARED\DCWA2\Innovation_Center\Regulations\Paperwork Reduction Act\RBS - 0570\0570-0021 - 4274-D - IRP\2022\PowerApps docs\Edits from 60-day clearance\"/>
    </mc:Choice>
  </mc:AlternateContent>
  <xr:revisionPtr revIDLastSave="0" documentId="13_ncr:1_{3F1684BE-8064-48E4-B09A-6968E8A68F91}" xr6:coauthVersionLast="47" xr6:coauthVersionMax="47" xr10:uidLastSave="{00000000-0000-0000-0000-000000000000}"/>
  <bookViews>
    <workbookView xWindow="33315" yWindow="4125" windowWidth="21600" windowHeight="11265" xr2:uid="{00000000-000D-0000-FFFF-FFFF00000000}"/>
  </bookViews>
  <sheets>
    <sheet name="Sheet1" sheetId="1" r:id="rId1"/>
  </sheets>
  <definedNames>
    <definedName name="_xlnm.Print_Area" localSheetId="0">Sheet1!$A$1:$J$41</definedName>
    <definedName name="_xlnm.Print_Titles" localSheetId="0">Sheet1!$1:$5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37" i="1"/>
  <c r="F9" i="1"/>
  <c r="H9" i="1"/>
  <c r="J9" i="1"/>
  <c r="F13" i="1"/>
  <c r="F10" i="1"/>
  <c r="H10" i="1"/>
  <c r="J10" i="1"/>
  <c r="F11" i="1"/>
  <c r="H11" i="1"/>
  <c r="J11" i="1"/>
  <c r="F12" i="1"/>
  <c r="H12" i="1"/>
  <c r="J12" i="1"/>
  <c r="H13" i="1"/>
  <c r="J13" i="1"/>
  <c r="F14" i="1"/>
  <c r="H14" i="1"/>
  <c r="J14" i="1"/>
  <c r="F15" i="1"/>
  <c r="H15" i="1"/>
  <c r="J15" i="1"/>
  <c r="F16" i="1"/>
  <c r="H16" i="1"/>
  <c r="J16" i="1"/>
  <c r="F17" i="1"/>
  <c r="H17" i="1"/>
  <c r="J17" i="1"/>
  <c r="F18" i="1"/>
  <c r="H18" i="1"/>
  <c r="J18" i="1"/>
  <c r="F19" i="1"/>
  <c r="H19" i="1"/>
  <c r="J19" i="1"/>
  <c r="F20" i="1"/>
  <c r="H20" i="1"/>
  <c r="J20" i="1"/>
  <c r="F21" i="1"/>
  <c r="H21" i="1"/>
  <c r="J21" i="1" s="1"/>
  <c r="F25" i="1"/>
  <c r="H25" i="1"/>
  <c r="J25" i="1"/>
  <c r="F26" i="1"/>
  <c r="H26" i="1"/>
  <c r="J26" i="1"/>
  <c r="F27" i="1"/>
  <c r="H27" i="1"/>
  <c r="J27" i="1"/>
  <c r="F28" i="1"/>
  <c r="H28" i="1"/>
  <c r="J28" i="1"/>
  <c r="J29" i="1" l="1"/>
  <c r="H29" i="1"/>
  <c r="F29" i="1"/>
  <c r="J22" i="1"/>
  <c r="J37" i="1" s="1"/>
  <c r="H22" i="1"/>
  <c r="F22" i="1"/>
</calcChain>
</file>

<file path=xl/sharedStrings.xml><?xml version="1.0" encoding="utf-8"?>
<sst xmlns="http://schemas.openxmlformats.org/spreadsheetml/2006/main" count="112" uniqueCount="95">
  <si>
    <t>Reports</t>
  </si>
  <si>
    <t>Total Annual</t>
  </si>
  <si>
    <t>Est. No. of</t>
  </si>
  <si>
    <t>Est. Total</t>
  </si>
  <si>
    <t>Wage</t>
  </si>
  <si>
    <t xml:space="preserve">Cost to the </t>
  </si>
  <si>
    <t>Section of</t>
  </si>
  <si>
    <t>Form No.</t>
  </si>
  <si>
    <t>Filed</t>
  </si>
  <si>
    <t>Responses</t>
  </si>
  <si>
    <t xml:space="preserve"> Man hours</t>
  </si>
  <si>
    <t>Man-hours</t>
  </si>
  <si>
    <t>Class (per</t>
  </si>
  <si>
    <t>Public</t>
  </si>
  <si>
    <t>Regulation</t>
  </si>
  <si>
    <t>Title</t>
  </si>
  <si>
    <t>(if Any)</t>
  </si>
  <si>
    <t>Respondents</t>
  </si>
  <si>
    <t>Annually</t>
  </si>
  <si>
    <t>(D) x (E)</t>
  </si>
  <si>
    <t>Per Response</t>
  </si>
  <si>
    <t>(F) x (G)</t>
  </si>
  <si>
    <t>hour)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</si>
  <si>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</si>
  <si>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</si>
  <si>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</si>
  <si>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</si>
  <si>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</si>
  <si>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</si>
  <si>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</si>
  <si>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</si>
  <si>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</si>
  <si>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</si>
  <si>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</si>
  <si>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NONE</t>
  </si>
  <si>
    <t xml:space="preserve">APPROVED WITH THIS DOCKET -  REPORTING REQUIREMENTS -  NON FORMS </t>
  </si>
  <si>
    <t>2 CFR 200</t>
  </si>
  <si>
    <t>SAMS Registration, Certifications and Representations</t>
  </si>
  <si>
    <t>Sam.gov</t>
  </si>
  <si>
    <t>4274.320(b)(2)(xiv) - 100% of respondents are not-for-profit</t>
  </si>
  <si>
    <t>Operating plans for revolving line of credit</t>
  </si>
  <si>
    <t>written</t>
  </si>
  <si>
    <t>4274.330(e) - 100% of respondents are not-for-profit</t>
  </si>
  <si>
    <t>Assignments of Security</t>
  </si>
  <si>
    <t>Written</t>
  </si>
  <si>
    <t>4274.332(b)(3) - 100% of respondents are not-for-profit</t>
  </si>
  <si>
    <t>Jusitification for amount of reserve</t>
  </si>
  <si>
    <t>4274.305(a) - 100% of respondents are not-for-profit</t>
  </si>
  <si>
    <t>Intergovernmental review comments</t>
  </si>
  <si>
    <t>4274.333(a)(7)(iv) and (7)(a) - 100% of respondents are not-for-profit</t>
  </si>
  <si>
    <t>Evidence of fidelity bond coverage</t>
  </si>
  <si>
    <t>4274.340(a)(1) - 100% of respondents are not-for-profit</t>
  </si>
  <si>
    <t>Workplan</t>
  </si>
  <si>
    <t>4272.340(a)(1)(iii) - 100% of respondents are not-for-profit</t>
  </si>
  <si>
    <t>Certification of lack of financing</t>
  </si>
  <si>
    <t>4274.340(a)(11) - 100% of respondents are not-for-profit</t>
  </si>
  <si>
    <t>Credit elsewhere test</t>
  </si>
  <si>
    <t>4274.340(a)(1)(iv) - 100% of respondents are not-for-profit</t>
  </si>
  <si>
    <t>Goals for low-income counties</t>
  </si>
  <si>
    <t>4274.346 - 100% of respondents are not-for-profit</t>
  </si>
  <si>
    <t>Loan Closing Certifications</t>
  </si>
  <si>
    <t>4274.352(a)(1) - 100% of respondents are not-for-profit</t>
  </si>
  <si>
    <t>Certifications to make loans to ultimate recipients</t>
  </si>
  <si>
    <t>Request for Appeal</t>
  </si>
  <si>
    <t>SUBTOTAL</t>
  </si>
  <si>
    <t>4274.340(a) - 100% of respondents are not-for-profit</t>
  </si>
  <si>
    <t>FORMS APPROVED WITH THIS DOCKET</t>
  </si>
  <si>
    <t>4274.333 - 100% of respondents are not-for-profit</t>
  </si>
  <si>
    <t>Loan Agreement</t>
  </si>
  <si>
    <t>4274-4</t>
  </si>
  <si>
    <t>Supplemental Loan Agreement</t>
  </si>
  <si>
    <t>4274-5</t>
  </si>
  <si>
    <t>4274.333(a)(5) - 100% of respondents are not-for-profit</t>
  </si>
  <si>
    <t>Promissory Note</t>
  </si>
  <si>
    <t>4274-3</t>
  </si>
  <si>
    <t>Application for Loan (IRP)</t>
  </si>
  <si>
    <t>4274-1</t>
  </si>
  <si>
    <t>*FORMS APPROVED UNDER OTHER OMB DOCKET</t>
  </si>
  <si>
    <t>4274.345 - 100% of respondents are not-for-profit</t>
  </si>
  <si>
    <t>Letter of Intent to Meet Conditions</t>
  </si>
  <si>
    <t xml:space="preserve"> 1942-46 (0575-0015)             </t>
  </si>
  <si>
    <t>4274.305(b) - 100% of respondents are not-for-profit</t>
  </si>
  <si>
    <t>Request for Environmental Information</t>
  </si>
  <si>
    <t>1970-A, Exhibit H</t>
  </si>
  <si>
    <t>4274.333(b)(4)(ii) - 100% of respondents are not-for-profit</t>
  </si>
  <si>
    <t>Report of IRP/RDLF</t>
  </si>
  <si>
    <t>1951-4 (0570-0015)/LINC</t>
  </si>
  <si>
    <t>Assurance Agreement</t>
  </si>
  <si>
    <t>400-4 (0575-0018)</t>
  </si>
  <si>
    <t>Deposit Agreement</t>
  </si>
  <si>
    <t>402-1 (0575-0158)</t>
  </si>
  <si>
    <t>Compliance Review</t>
  </si>
  <si>
    <t>400-8 (0575-0018)</t>
  </si>
  <si>
    <t>TOTAL (*not included in total of the Forms Approved Under Other OMB Docket)</t>
  </si>
  <si>
    <t xml:space="preserve">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</si>
</sst>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</font>
    <font>
      <b/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" fillId="0" borderId="17" xfId="0" applyFont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3" fillId="0" borderId="15" xfId="0" quotePrefix="1" applyFont="1" applyBorder="1" applyAlignment="1">
      <alignment horizontal="left" wrapText="1"/>
    </xf>
    <xf numFmtId="0" fontId="3" fillId="0" borderId="19" xfId="0" applyFont="1" applyBorder="1"/>
    <xf numFmtId="0" fontId="3" fillId="0" borderId="20" xfId="0" applyFont="1" applyBorder="1"/>
    <xf numFmtId="0" fontId="3" fillId="0" borderId="1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quotePrefix="1" applyFont="1" applyBorder="1" applyAlignment="1">
      <alignment horizontal="left" wrapText="1"/>
    </xf>
    <xf numFmtId="0" fontId="2" fillId="0" borderId="12" xfId="0" applyFont="1" applyBorder="1"/>
    <xf numFmtId="0" fontId="3" fillId="0" borderId="0" xfId="0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2" fillId="0" borderId="4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1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3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2" xfId="0" applyFont="1" applyBorder="1" applyAlignment="1">
      <alignment horizontal="left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3" fontId="3" fillId="3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3" fontId="3" fillId="3" borderId="2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right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2" borderId="24" xfId="0" applyNumberFormat="1" applyFont="1" applyFill="1" applyBorder="1" applyAlignment="1">
      <alignment horizontal="center"/>
    </xf>
    <xf numFmtId="0" fontId="3" fillId="0" borderId="2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18" zoomScale="80" zoomScaleNormal="80" workbookViewId="0">
      <selection activeCell="K34" sqref="K34"/>
    </sheetView>
  </sheetViews>
  <sheetFormatPr defaultColWidth="58.26953125" defaultRowHeight="13" x14ac:dyDescent="0.3"/>
  <cols>
    <col min="1" max="1" width="47" style="15" customWidth="1"/>
    <col min="2" max="2" width="37.81640625" style="6" customWidth="1"/>
    <col min="3" max="3" width="15.54296875" style="49" customWidth="1"/>
    <col min="4" max="4" width="14.81640625" style="52" customWidth="1"/>
    <col min="5" max="5" width="15" style="52" customWidth="1"/>
    <col min="6" max="6" width="15.1796875" style="52" customWidth="1"/>
    <col min="7" max="7" width="16.26953125" style="52" customWidth="1"/>
    <col min="8" max="8" width="13.54296875" style="52" customWidth="1"/>
    <col min="9" max="9" width="12.1796875" style="52" customWidth="1"/>
    <col min="10" max="10" width="13.7265625" style="56" customWidth="1"/>
    <col min="11" max="16384" width="58.26953125" style="2"/>
  </cols>
  <sheetData>
    <row r="1" spans="1:11" s="11" customFormat="1" x14ac:dyDescent="0.3">
      <c r="A1" s="9"/>
      <c r="B1" s="18"/>
      <c r="C1" s="18"/>
      <c r="D1" s="50"/>
      <c r="E1" s="10" t="s">
        <v>0</v>
      </c>
      <c r="F1" s="10" t="s">
        <v>1</v>
      </c>
      <c r="G1" s="10" t="s">
        <v>2</v>
      </c>
      <c r="H1" s="10" t="s">
        <v>3</v>
      </c>
      <c r="I1" s="10" t="s">
        <v>4</v>
      </c>
      <c r="J1" s="26" t="s">
        <v>5</v>
      </c>
    </row>
    <row r="2" spans="1:11" x14ac:dyDescent="0.3">
      <c r="A2" s="12" t="s">
        <v>6</v>
      </c>
      <c r="B2" s="19"/>
      <c r="C2" s="22" t="s">
        <v>7</v>
      </c>
      <c r="D2" s="1" t="s">
        <v>2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27" t="s">
        <v>13</v>
      </c>
    </row>
    <row r="3" spans="1:11" x14ac:dyDescent="0.3">
      <c r="A3" s="13" t="s">
        <v>14</v>
      </c>
      <c r="B3" s="20" t="s">
        <v>15</v>
      </c>
      <c r="C3" s="2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28" t="s">
        <v>23</v>
      </c>
    </row>
    <row r="4" spans="1:11" x14ac:dyDescent="0.3">
      <c r="A4" s="13"/>
      <c r="B4" s="20"/>
      <c r="C4" s="23"/>
      <c r="D4" s="3"/>
      <c r="E4" s="3"/>
      <c r="F4" s="3"/>
      <c r="G4" s="3"/>
      <c r="H4" s="3"/>
      <c r="I4" s="3"/>
      <c r="J4" s="28"/>
    </row>
    <row r="5" spans="1:11" ht="13.5" thickBot="1" x14ac:dyDescent="0.35">
      <c r="A5" s="14" t="s">
        <v>24</v>
      </c>
      <c r="B5" s="21" t="s">
        <v>25</v>
      </c>
      <c r="C5" s="2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32</v>
      </c>
      <c r="J5" s="29" t="s">
        <v>33</v>
      </c>
    </row>
    <row r="6" spans="1:11" s="5" customFormat="1" hidden="1" x14ac:dyDescent="0.3">
      <c r="A6" s="38" t="s">
        <v>34</v>
      </c>
      <c r="B6" s="45"/>
      <c r="C6" s="48"/>
      <c r="D6" s="51"/>
      <c r="E6" s="51"/>
      <c r="F6" s="51"/>
      <c r="G6" s="51"/>
      <c r="H6" s="51"/>
      <c r="I6" s="51"/>
      <c r="J6" s="54"/>
      <c r="K6" s="38"/>
    </row>
    <row r="7" spans="1:11" s="11" customFormat="1" x14ac:dyDescent="0.3">
      <c r="A7" s="2"/>
      <c r="B7" s="68"/>
      <c r="C7" s="49"/>
      <c r="D7" s="52"/>
      <c r="E7" s="52"/>
      <c r="F7" s="52"/>
      <c r="G7" s="52"/>
      <c r="H7" s="52"/>
      <c r="I7" s="52"/>
      <c r="J7" s="56"/>
      <c r="K7" s="2"/>
    </row>
    <row r="8" spans="1:11" s="40" customFormat="1" ht="26.5" thickBot="1" x14ac:dyDescent="0.35">
      <c r="A8" s="69"/>
      <c r="B8" s="84" t="s">
        <v>35</v>
      </c>
      <c r="C8" s="58"/>
      <c r="D8" s="85"/>
      <c r="E8" s="59"/>
      <c r="F8" s="85"/>
      <c r="G8" s="59"/>
      <c r="H8" s="85"/>
      <c r="I8" s="59"/>
      <c r="J8" s="86"/>
      <c r="K8" s="57"/>
    </row>
    <row r="9" spans="1:11" ht="28.5" customHeight="1" x14ac:dyDescent="0.3">
      <c r="A9" s="90" t="s">
        <v>36</v>
      </c>
      <c r="B9" s="91" t="s">
        <v>37</v>
      </c>
      <c r="C9" s="83" t="s">
        <v>38</v>
      </c>
      <c r="D9" s="87">
        <v>9</v>
      </c>
      <c r="E9" s="88">
        <v>1</v>
      </c>
      <c r="F9" s="87">
        <f>(D9)*(E9)</f>
        <v>9</v>
      </c>
      <c r="G9" s="88">
        <v>2</v>
      </c>
      <c r="H9" s="87">
        <f>(F9)*(G9)</f>
        <v>18</v>
      </c>
      <c r="I9" s="88">
        <v>83</v>
      </c>
      <c r="J9" s="89">
        <f t="shared" ref="J9" si="0">(H9)*(I9)</f>
        <v>1494</v>
      </c>
    </row>
    <row r="10" spans="1:11" x14ac:dyDescent="0.3">
      <c r="A10" s="5" t="s">
        <v>39</v>
      </c>
      <c r="B10" s="34" t="s">
        <v>40</v>
      </c>
      <c r="C10" s="35" t="s">
        <v>41</v>
      </c>
      <c r="D10" s="36">
        <v>25</v>
      </c>
      <c r="E10" s="39">
        <v>1</v>
      </c>
      <c r="F10" s="36">
        <f>(D10)*(E10)</f>
        <v>25</v>
      </c>
      <c r="G10" s="39">
        <v>5</v>
      </c>
      <c r="H10" s="36">
        <f>(F10)*(G10)</f>
        <v>125</v>
      </c>
      <c r="I10" s="39">
        <v>83</v>
      </c>
      <c r="J10" s="55">
        <f t="shared" ref="J10:J21" si="1">(H10)*(I10)</f>
        <v>10375</v>
      </c>
    </row>
    <row r="11" spans="1:11" ht="17.25" customHeight="1" x14ac:dyDescent="0.3">
      <c r="A11" s="5" t="s">
        <v>42</v>
      </c>
      <c r="B11" s="17" t="s">
        <v>43</v>
      </c>
      <c r="C11" s="25" t="s">
        <v>44</v>
      </c>
      <c r="D11" s="8">
        <v>5</v>
      </c>
      <c r="E11" s="25">
        <v>1</v>
      </c>
      <c r="F11" s="8">
        <f t="shared" ref="F11:F21" si="2">(D11)*(E11)</f>
        <v>5</v>
      </c>
      <c r="G11" s="7">
        <v>1.5</v>
      </c>
      <c r="H11" s="36">
        <f>(F11)*(G11)</f>
        <v>7.5</v>
      </c>
      <c r="I11" s="39">
        <v>83</v>
      </c>
      <c r="J11" s="53">
        <f t="shared" si="1"/>
        <v>622.5</v>
      </c>
    </row>
    <row r="12" spans="1:11" ht="15" customHeight="1" x14ac:dyDescent="0.3">
      <c r="A12" s="92" t="s">
        <v>45</v>
      </c>
      <c r="B12" s="17" t="s">
        <v>46</v>
      </c>
      <c r="C12" s="25" t="s">
        <v>44</v>
      </c>
      <c r="D12" s="8">
        <v>15</v>
      </c>
      <c r="E12" s="7">
        <v>1</v>
      </c>
      <c r="F12" s="8">
        <f t="shared" si="2"/>
        <v>15</v>
      </c>
      <c r="G12" s="7">
        <v>2</v>
      </c>
      <c r="H12" s="8">
        <f>(F12)*(G12)</f>
        <v>30</v>
      </c>
      <c r="I12" s="39">
        <v>83</v>
      </c>
      <c r="J12" s="53">
        <f t="shared" si="1"/>
        <v>2490</v>
      </c>
    </row>
    <row r="13" spans="1:11" ht="17.25" customHeight="1" x14ac:dyDescent="0.3">
      <c r="A13" s="5" t="s">
        <v>47</v>
      </c>
      <c r="B13" s="17" t="s">
        <v>48</v>
      </c>
      <c r="C13" s="25" t="s">
        <v>41</v>
      </c>
      <c r="D13" s="8">
        <v>80</v>
      </c>
      <c r="E13" s="25">
        <v>1</v>
      </c>
      <c r="F13" s="8">
        <f t="shared" si="2"/>
        <v>80</v>
      </c>
      <c r="G13" s="7">
        <v>2</v>
      </c>
      <c r="H13" s="8">
        <f t="shared" ref="H13:H21" si="3">(F13)*(G13)</f>
        <v>160</v>
      </c>
      <c r="I13" s="39">
        <v>83</v>
      </c>
      <c r="J13" s="53">
        <f t="shared" si="1"/>
        <v>13280</v>
      </c>
    </row>
    <row r="14" spans="1:11" ht="17.25" customHeight="1" x14ac:dyDescent="0.3">
      <c r="A14" s="5" t="s">
        <v>49</v>
      </c>
      <c r="B14" s="17" t="s">
        <v>50</v>
      </c>
      <c r="C14" s="25" t="s">
        <v>41</v>
      </c>
      <c r="D14" s="7">
        <v>140</v>
      </c>
      <c r="E14" s="7">
        <v>1</v>
      </c>
      <c r="F14" s="7">
        <f>(D14)*(E14)</f>
        <v>140</v>
      </c>
      <c r="G14" s="7">
        <v>1.5</v>
      </c>
      <c r="H14" s="7">
        <f>(F14)*(G14)</f>
        <v>210</v>
      </c>
      <c r="I14" s="39">
        <v>83</v>
      </c>
      <c r="J14" s="53">
        <f>(H14)*(I14)</f>
        <v>17430</v>
      </c>
    </row>
    <row r="15" spans="1:11" ht="17.25" customHeight="1" x14ac:dyDescent="0.3">
      <c r="A15" s="5" t="s">
        <v>51</v>
      </c>
      <c r="B15" s="17" t="s">
        <v>52</v>
      </c>
      <c r="C15" s="25" t="s">
        <v>41</v>
      </c>
      <c r="D15" s="7">
        <v>140</v>
      </c>
      <c r="E15" s="7">
        <v>1</v>
      </c>
      <c r="F15" s="7">
        <f>(D15)*(E15)</f>
        <v>140</v>
      </c>
      <c r="G15" s="7">
        <v>18</v>
      </c>
      <c r="H15" s="7">
        <f>(F15)*(G15)</f>
        <v>2520</v>
      </c>
      <c r="I15" s="39">
        <v>83</v>
      </c>
      <c r="J15" s="53">
        <f>(H15)*(I15)</f>
        <v>209160</v>
      </c>
    </row>
    <row r="16" spans="1:11" s="78" customFormat="1" ht="17.25" customHeight="1" x14ac:dyDescent="0.3">
      <c r="A16" s="72" t="s">
        <v>53</v>
      </c>
      <c r="B16" s="17" t="s">
        <v>54</v>
      </c>
      <c r="C16" s="25" t="s">
        <v>41</v>
      </c>
      <c r="D16" s="7">
        <v>140</v>
      </c>
      <c r="E16" s="7">
        <v>1</v>
      </c>
      <c r="F16" s="7">
        <f>(D16)*(E16)</f>
        <v>140</v>
      </c>
      <c r="G16" s="7">
        <v>1.5</v>
      </c>
      <c r="H16" s="7">
        <f>(F16)*(G16)</f>
        <v>210</v>
      </c>
      <c r="I16" s="39">
        <v>83</v>
      </c>
      <c r="J16" s="53">
        <f>(H16)*(I16)</f>
        <v>17430</v>
      </c>
    </row>
    <row r="17" spans="1:13" ht="17.25" customHeight="1" x14ac:dyDescent="0.3">
      <c r="A17" s="5" t="s">
        <v>55</v>
      </c>
      <c r="B17" s="73" t="s">
        <v>56</v>
      </c>
      <c r="C17" s="74" t="s">
        <v>41</v>
      </c>
      <c r="D17" s="75">
        <v>140</v>
      </c>
      <c r="E17" s="75">
        <v>1</v>
      </c>
      <c r="F17" s="75">
        <f>(D17)*(E17)</f>
        <v>140</v>
      </c>
      <c r="G17" s="75">
        <v>1</v>
      </c>
      <c r="H17" s="75">
        <f>(F17)*(G17)</f>
        <v>140</v>
      </c>
      <c r="I17" s="76">
        <v>83</v>
      </c>
      <c r="J17" s="77">
        <f>(H17)*(I17)</f>
        <v>11620</v>
      </c>
    </row>
    <row r="18" spans="1:13" ht="17.25" customHeight="1" x14ac:dyDescent="0.3">
      <c r="A18" s="31" t="s">
        <v>57</v>
      </c>
      <c r="B18" s="17" t="s">
        <v>58</v>
      </c>
      <c r="C18" s="25" t="s">
        <v>41</v>
      </c>
      <c r="D18" s="8">
        <v>37</v>
      </c>
      <c r="E18" s="7">
        <v>1</v>
      </c>
      <c r="F18" s="8">
        <f t="shared" si="2"/>
        <v>37</v>
      </c>
      <c r="G18" s="7">
        <v>2</v>
      </c>
      <c r="H18" s="8">
        <f t="shared" si="3"/>
        <v>74</v>
      </c>
      <c r="I18" s="39">
        <v>83</v>
      </c>
      <c r="J18" s="53">
        <f t="shared" si="1"/>
        <v>6142</v>
      </c>
    </row>
    <row r="19" spans="1:13" ht="17.25" customHeight="1" x14ac:dyDescent="0.3">
      <c r="A19" s="16" t="s">
        <v>59</v>
      </c>
      <c r="B19" s="34" t="s">
        <v>60</v>
      </c>
      <c r="C19" s="35" t="s">
        <v>41</v>
      </c>
      <c r="D19" s="36">
        <v>140</v>
      </c>
      <c r="E19" s="33">
        <v>1</v>
      </c>
      <c r="F19" s="8">
        <f t="shared" si="2"/>
        <v>140</v>
      </c>
      <c r="G19" s="33">
        <v>1</v>
      </c>
      <c r="H19" s="8">
        <f t="shared" si="3"/>
        <v>140</v>
      </c>
      <c r="I19" s="39">
        <v>83</v>
      </c>
      <c r="J19" s="53">
        <f t="shared" si="1"/>
        <v>11620</v>
      </c>
    </row>
    <row r="20" spans="1:13" ht="17.25" customHeight="1" x14ac:dyDescent="0.3">
      <c r="A20" s="31" t="s">
        <v>61</v>
      </c>
      <c r="B20" s="34" t="s">
        <v>62</v>
      </c>
      <c r="C20" s="35" t="s">
        <v>41</v>
      </c>
      <c r="D20" s="36">
        <v>140</v>
      </c>
      <c r="E20" s="32">
        <v>1</v>
      </c>
      <c r="F20" s="8">
        <f t="shared" si="2"/>
        <v>140</v>
      </c>
      <c r="G20" s="33">
        <v>1.5</v>
      </c>
      <c r="H20" s="8">
        <f t="shared" si="3"/>
        <v>210</v>
      </c>
      <c r="I20" s="39">
        <v>83</v>
      </c>
      <c r="J20" s="53">
        <f t="shared" si="1"/>
        <v>17430</v>
      </c>
    </row>
    <row r="21" spans="1:13" ht="17.25" customHeight="1" x14ac:dyDescent="0.3">
      <c r="A21" s="70"/>
      <c r="B21" s="17" t="s">
        <v>63</v>
      </c>
      <c r="C21" s="25" t="s">
        <v>41</v>
      </c>
      <c r="D21" s="8">
        <v>5</v>
      </c>
      <c r="E21" s="62">
        <v>1</v>
      </c>
      <c r="F21" s="8">
        <f t="shared" si="2"/>
        <v>5</v>
      </c>
      <c r="G21" s="62">
        <v>2</v>
      </c>
      <c r="H21" s="8">
        <f t="shared" si="3"/>
        <v>10</v>
      </c>
      <c r="I21" s="7">
        <v>83</v>
      </c>
      <c r="J21" s="53">
        <f t="shared" si="1"/>
        <v>830</v>
      </c>
    </row>
    <row r="22" spans="1:13" s="42" customFormat="1" x14ac:dyDescent="0.3">
      <c r="A22" s="6"/>
      <c r="B22" s="80" t="s">
        <v>64</v>
      </c>
      <c r="C22" s="49"/>
      <c r="D22" s="71"/>
      <c r="E22" s="52"/>
      <c r="F22" s="82">
        <f>F9+F10+F11+F12+F13+F14+F15+F16+F17+F18+F19+F20+F21</f>
        <v>1016</v>
      </c>
      <c r="G22" s="52"/>
      <c r="H22" s="82">
        <f>H9+H10+H11+H12+H13+H14+H15+H16+H17+H18+H19+H20+H21</f>
        <v>3854.5</v>
      </c>
      <c r="I22" s="52"/>
      <c r="J22" s="81">
        <f>J9+J10+J11+J12+J13+J14+J15+J16+J17+J18+J19+J20+J21</f>
        <v>319923.5</v>
      </c>
      <c r="K22" s="6"/>
      <c r="L22" s="6"/>
      <c r="M22" s="6"/>
    </row>
    <row r="23" spans="1:13" s="41" customFormat="1" x14ac:dyDescent="0.3">
      <c r="A23" s="57"/>
      <c r="B23" s="6"/>
      <c r="C23" s="49"/>
      <c r="D23" s="60"/>
      <c r="E23" s="49"/>
      <c r="F23" s="60"/>
      <c r="G23" s="49"/>
      <c r="H23" s="60"/>
      <c r="I23" s="49"/>
      <c r="J23" s="61"/>
      <c r="K23" s="57"/>
      <c r="L23" s="57"/>
      <c r="M23" s="57"/>
    </row>
    <row r="24" spans="1:13" x14ac:dyDescent="0.3">
      <c r="A24" s="5" t="s">
        <v>65</v>
      </c>
      <c r="B24" s="65" t="s">
        <v>66</v>
      </c>
      <c r="C24" s="58"/>
      <c r="D24" s="63"/>
      <c r="E24" s="59"/>
      <c r="F24" s="63"/>
      <c r="G24" s="59"/>
      <c r="H24" s="63"/>
      <c r="I24" s="64"/>
      <c r="J24" s="66"/>
    </row>
    <row r="25" spans="1:13" ht="17.25" customHeight="1" x14ac:dyDescent="0.3">
      <c r="A25" s="30" t="s">
        <v>67</v>
      </c>
      <c r="B25" s="17" t="s">
        <v>68</v>
      </c>
      <c r="C25" s="25" t="s">
        <v>69</v>
      </c>
      <c r="D25" s="7">
        <v>27</v>
      </c>
      <c r="E25" s="7">
        <v>1</v>
      </c>
      <c r="F25" s="7">
        <f>D25*E25</f>
        <v>27</v>
      </c>
      <c r="G25" s="7">
        <v>1.5</v>
      </c>
      <c r="H25" s="7">
        <f t="shared" ref="H25:H28" si="4">(F25)*(G25)</f>
        <v>40.5</v>
      </c>
      <c r="I25" s="39">
        <v>83</v>
      </c>
      <c r="J25" s="53">
        <f>I25*H25</f>
        <v>3361.5</v>
      </c>
    </row>
    <row r="26" spans="1:13" x14ac:dyDescent="0.3">
      <c r="A26" s="5" t="s">
        <v>67</v>
      </c>
      <c r="B26" s="17" t="s">
        <v>70</v>
      </c>
      <c r="C26" s="25" t="s">
        <v>71</v>
      </c>
      <c r="D26" s="7">
        <v>14</v>
      </c>
      <c r="E26" s="7">
        <v>1</v>
      </c>
      <c r="F26" s="8">
        <f t="shared" ref="F26:F28" si="5">(D26)*(E26)</f>
        <v>14</v>
      </c>
      <c r="G26" s="7">
        <v>1</v>
      </c>
      <c r="H26" s="8">
        <f t="shared" si="4"/>
        <v>14</v>
      </c>
      <c r="I26" s="39">
        <v>83</v>
      </c>
      <c r="J26" s="53">
        <f t="shared" ref="J26:J28" si="6">(H26)*(I26)</f>
        <v>1162</v>
      </c>
    </row>
    <row r="27" spans="1:13" ht="18" customHeight="1" x14ac:dyDescent="0.3">
      <c r="A27" s="5" t="s">
        <v>72</v>
      </c>
      <c r="B27" s="17" t="s">
        <v>73</v>
      </c>
      <c r="C27" s="25" t="s">
        <v>74</v>
      </c>
      <c r="D27" s="7">
        <v>27</v>
      </c>
      <c r="E27" s="7">
        <v>1</v>
      </c>
      <c r="F27" s="8">
        <f t="shared" si="5"/>
        <v>27</v>
      </c>
      <c r="G27" s="7">
        <v>1.5</v>
      </c>
      <c r="H27" s="8">
        <f t="shared" si="4"/>
        <v>40.5</v>
      </c>
      <c r="I27" s="39">
        <v>83</v>
      </c>
      <c r="J27" s="53">
        <f t="shared" si="6"/>
        <v>3361.5</v>
      </c>
    </row>
    <row r="28" spans="1:13" ht="17.25" customHeight="1" x14ac:dyDescent="0.3">
      <c r="A28" s="70"/>
      <c r="B28" s="17" t="s">
        <v>75</v>
      </c>
      <c r="C28" s="25" t="s">
        <v>76</v>
      </c>
      <c r="D28" s="7">
        <v>140</v>
      </c>
      <c r="E28" s="7">
        <v>1</v>
      </c>
      <c r="F28" s="8">
        <f t="shared" si="5"/>
        <v>140</v>
      </c>
      <c r="G28" s="7">
        <v>56</v>
      </c>
      <c r="H28" s="8">
        <f t="shared" si="4"/>
        <v>7840</v>
      </c>
      <c r="I28" s="39">
        <v>83</v>
      </c>
      <c r="J28" s="53">
        <f t="shared" si="6"/>
        <v>650720</v>
      </c>
    </row>
    <row r="29" spans="1:13" ht="24.75" customHeight="1" x14ac:dyDescent="0.3">
      <c r="A29" s="5"/>
      <c r="B29" s="80" t="s">
        <v>64</v>
      </c>
      <c r="D29" s="71"/>
      <c r="F29" s="82">
        <f>F25+F26+F27+F28</f>
        <v>208</v>
      </c>
      <c r="H29" s="82">
        <f>H25+H26+H27+H28</f>
        <v>7935</v>
      </c>
      <c r="J29" s="81">
        <f>J25+J26+J27+J28</f>
        <v>658605</v>
      </c>
    </row>
    <row r="30" spans="1:13" ht="26" x14ac:dyDescent="0.3">
      <c r="A30" s="30" t="s">
        <v>65</v>
      </c>
      <c r="B30" s="79" t="s">
        <v>77</v>
      </c>
      <c r="C30" s="93"/>
      <c r="D30" s="96"/>
      <c r="E30" s="96"/>
      <c r="F30" s="95"/>
      <c r="G30" s="96"/>
      <c r="H30" s="95"/>
      <c r="I30" s="96"/>
      <c r="J30" s="98"/>
    </row>
    <row r="31" spans="1:13" x14ac:dyDescent="0.3">
      <c r="A31" s="46" t="s">
        <v>78</v>
      </c>
      <c r="B31" s="17" t="s">
        <v>79</v>
      </c>
      <c r="C31" s="93" t="s">
        <v>80</v>
      </c>
      <c r="D31" s="95"/>
      <c r="E31" s="96"/>
      <c r="F31" s="95"/>
      <c r="G31" s="96"/>
      <c r="H31" s="95"/>
      <c r="I31" s="97"/>
      <c r="J31" s="98"/>
    </row>
    <row r="32" spans="1:13" s="41" customFormat="1" x14ac:dyDescent="0.3">
      <c r="A32" s="47" t="s">
        <v>81</v>
      </c>
      <c r="B32" s="34" t="s">
        <v>82</v>
      </c>
      <c r="C32" s="94" t="s">
        <v>83</v>
      </c>
      <c r="D32" s="97"/>
      <c r="E32" s="97"/>
      <c r="F32" s="97"/>
      <c r="G32" s="97"/>
      <c r="H32" s="99"/>
      <c r="I32" s="97"/>
      <c r="J32" s="99"/>
      <c r="K32" s="57"/>
      <c r="L32" s="57"/>
      <c r="M32" s="57"/>
    </row>
    <row r="33" spans="1:13" s="44" customFormat="1" ht="26" x14ac:dyDescent="0.3">
      <c r="A33" s="47" t="s">
        <v>84</v>
      </c>
      <c r="B33" s="34" t="s">
        <v>85</v>
      </c>
      <c r="C33" s="94" t="s">
        <v>86</v>
      </c>
      <c r="D33" s="97"/>
      <c r="E33" s="97"/>
      <c r="F33" s="97"/>
      <c r="G33" s="97"/>
      <c r="H33" s="97"/>
      <c r="I33" s="97"/>
      <c r="J33" s="98"/>
      <c r="K33" s="2"/>
      <c r="L33" s="2"/>
      <c r="M33" s="2"/>
    </row>
    <row r="34" spans="1:13" s="44" customFormat="1" x14ac:dyDescent="0.3">
      <c r="A34" s="37" t="s">
        <v>65</v>
      </c>
      <c r="B34" s="34" t="s">
        <v>87</v>
      </c>
      <c r="C34" s="93" t="s">
        <v>88</v>
      </c>
      <c r="D34" s="97"/>
      <c r="E34" s="97"/>
      <c r="F34" s="97"/>
      <c r="G34" s="97"/>
      <c r="H34" s="97"/>
      <c r="I34" s="97"/>
      <c r="J34" s="98"/>
      <c r="K34" s="67"/>
      <c r="L34" s="2"/>
      <c r="M34" s="2"/>
    </row>
    <row r="35" spans="1:13" x14ac:dyDescent="0.3">
      <c r="A35" s="5" t="s">
        <v>65</v>
      </c>
      <c r="B35" s="17" t="s">
        <v>89</v>
      </c>
      <c r="C35" s="94" t="s">
        <v>90</v>
      </c>
      <c r="D35" s="97"/>
      <c r="E35" s="97"/>
      <c r="F35" s="97"/>
      <c r="G35" s="97"/>
      <c r="H35" s="97"/>
      <c r="I35" s="97"/>
      <c r="J35" s="98"/>
    </row>
    <row r="36" spans="1:13" x14ac:dyDescent="0.3">
      <c r="A36" s="15" t="s">
        <v>65</v>
      </c>
      <c r="B36" s="17" t="s">
        <v>91</v>
      </c>
      <c r="C36" s="93" t="s">
        <v>92</v>
      </c>
      <c r="D36" s="96"/>
      <c r="E36" s="96"/>
      <c r="F36" s="96"/>
      <c r="G36" s="96"/>
      <c r="H36" s="96"/>
      <c r="I36" s="96"/>
      <c r="J36" s="100"/>
    </row>
    <row r="37" spans="1:13" s="43" customFormat="1" ht="26.5" thickBot="1" x14ac:dyDescent="0.35">
      <c r="A37" s="107"/>
      <c r="B37" s="101" t="s">
        <v>93</v>
      </c>
      <c r="C37" s="102"/>
      <c r="D37" s="103"/>
      <c r="E37" s="103"/>
      <c r="F37" s="104">
        <f>F22+F29</f>
        <v>1224</v>
      </c>
      <c r="G37" s="103"/>
      <c r="H37" s="104">
        <f>H22+H29</f>
        <v>11789.5</v>
      </c>
      <c r="I37" s="105"/>
      <c r="J37" s="106">
        <f>J22+J29</f>
        <v>978528.5</v>
      </c>
      <c r="K37" s="2"/>
      <c r="L37" s="2"/>
      <c r="M37" s="2"/>
    </row>
    <row r="38" spans="1:13" hidden="1" x14ac:dyDescent="0.3"/>
    <row r="39" spans="1:13" hidden="1" x14ac:dyDescent="0.3"/>
    <row r="45" spans="1:13" x14ac:dyDescent="0.3">
      <c r="G45" s="52" t="s">
        <v>94</v>
      </c>
    </row>
  </sheetData>
  <phoneticPr fontId="4" type="noConversion"/>
  <printOptions horizontalCentered="1" gridLines="1"/>
  <pageMargins left="0" right="0" top="1" bottom="0.5" header="0.5" footer="0.5"/>
  <pageSetup scale="65" orientation="landscape" horizontalDpi="4294967293" r:id="rId1"/>
  <headerFooter alignWithMargins="0">
    <oddHeader>&amp;C7CFR 4724-D - INTERMEDIARY RELENDING PROGRAM
0570-0021&amp;R&amp;D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MD_List_Title xmlns="a19ae5d0-f236-4513-9fa4-778668799705" xsi:nil="true"/>
    <OGCCheckOut xmlns="a19ae5d0-f236-4513-9fa4-778668799705" xsi:nil="true"/>
    <CkBoxOut xmlns="a19ae5d0-f236-4513-9fa4-778668799705">false</CkBoxOut>
    <RMD_List_ID xmlns="a19ae5d0-f236-4513-9fa4-778668799705" xsi:nil="true"/>
    <Hyperlink xmlns="a19ae5d0-f236-4513-9fa4-778668799705">
      <Url xsi:nil="true"/>
      <Description xsi:nil="true"/>
    </Hyperlink>
    <PRA_List_ID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TaxCatchAll xmlns="73fb875a-8af9-4255-b008-0995492d31cd" xsi:nil="true"/>
    <Checkedout_x003f_ xmlns="a19ae5d0-f236-4513-9fa4-7786687997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0" ma:contentTypeDescription="Create a new document." ma:contentTypeScope="" ma:versionID="8399e28d87d1940d76c341c08f273f87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f9f3dfc8c0448591fba72467b9ead5e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68291-9FB3-497C-8DD6-4CB77B4E1F8E}">
  <ds:schemaRefs>
    <ds:schemaRef ds:uri="http://schemas.microsoft.com/office/2006/metadata/properties"/>
    <ds:schemaRef ds:uri="http://schemas.microsoft.com/office/infopath/2007/PartnerControls"/>
    <ds:schemaRef ds:uri="a19ae5d0-f236-4513-9fa4-778668799705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D77A4A78-8CB8-412B-B3C7-1C96827CA3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165BB-B4E4-4ED0-B7FD-F8C585F15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RBCS OMB 0570-0021 Intermediary Relending Program (PRA)</dc:title>
  <dc:subject/>
  <dc:creator>RDA</dc:creator>
  <cp:keywords/>
  <dc:description/>
  <cp:lastModifiedBy>Jones, Robin.M - RD, WASHINGTON, DC</cp:lastModifiedBy>
  <cp:revision/>
  <dcterms:created xsi:type="dcterms:W3CDTF">2000-01-11T14:25:48Z</dcterms:created>
  <dcterms:modified xsi:type="dcterms:W3CDTF">2022-08-24T16:05:40Z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